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m19\Documents\______ILRI\_______________DATA_PORTAL\"/>
    </mc:Choice>
  </mc:AlternateContent>
  <xr:revisionPtr revIDLastSave="0" documentId="13_ncr:1_{FE8D4654-2735-47D0-8C60-6DACC2A8FC76}" xr6:coauthVersionLast="46" xr6:coauthVersionMax="46" xr10:uidLastSave="{00000000-0000-0000-0000-000000000000}"/>
  <bookViews>
    <workbookView xWindow="0" yWindow="0" windowWidth="20730" windowHeight="15600" firstSheet="4" activeTab="8" xr2:uid="{DC940908-3EED-4DF3-8483-13A6F19237AF}"/>
  </bookViews>
  <sheets>
    <sheet name="Data_1" sheetId="1" r:id="rId1"/>
    <sheet name="Data_2" sheetId="5" r:id="rId2"/>
    <sheet name="Live_Eth" sheetId="4" r:id="rId3"/>
    <sheet name="Livestock_prod_index" sheetId="3" r:id="rId4"/>
    <sheet name="Food_prod_index" sheetId="7" r:id="rId5"/>
    <sheet name="Names" sheetId="2" r:id="rId6"/>
    <sheet name="Robinson_2011" sheetId="8" r:id="rId7"/>
    <sheet name="S_and_S_data" sheetId="9" r:id="rId8"/>
    <sheet name="AFR_DATA_R" sheetId="10" r:id="rId9"/>
  </sheets>
  <externalReferences>
    <externalReference r:id="rId10"/>
  </externalReferences>
  <definedNames>
    <definedName name="_xlnm._FilterDatabase" localSheetId="0" hidden="1">Data_1!$D$1:$D$1387</definedName>
    <definedName name="_xlnm._FilterDatabase" localSheetId="1" hidden="1">Data_2!$D$1:$D$469</definedName>
    <definedName name="_Ref471580315" localSheetId="7">#REF!</definedName>
    <definedName name="_Ref471580315">#REF!</definedName>
    <definedName name="_Ref471829447">#REF!</definedName>
    <definedName name="_xlnm.Criteria" localSheetId="0">Data_1!$BS$1:$BS$2</definedName>
    <definedName name="_xlnm.Criteria" localSheetId="1">Data_2!$BT$1:$BT$2</definedName>
    <definedName name="_xlnm.Extract" localSheetId="0">Data_1!$BT$1</definedName>
    <definedName name="_xlnm.Extract" localSheetId="1">Data_2!$BU$1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49" i="7" l="1"/>
  <c r="M49" i="7"/>
  <c r="K49" i="7"/>
  <c r="O36" i="7"/>
  <c r="M36" i="7"/>
  <c r="K36" i="7"/>
  <c r="J58" i="7"/>
  <c r="I58" i="7"/>
  <c r="H58" i="7"/>
  <c r="G58" i="7"/>
  <c r="F58" i="7"/>
  <c r="E58" i="7"/>
  <c r="J57" i="7"/>
  <c r="I57" i="7"/>
  <c r="H57" i="7"/>
  <c r="G57" i="7"/>
  <c r="F57" i="7"/>
  <c r="E57" i="7"/>
  <c r="J56" i="7"/>
  <c r="I56" i="7"/>
  <c r="H56" i="7"/>
  <c r="G56" i="7"/>
  <c r="F56" i="7"/>
  <c r="E56" i="7"/>
  <c r="J55" i="7"/>
  <c r="I55" i="7"/>
  <c r="H55" i="7"/>
  <c r="G55" i="7"/>
  <c r="F55" i="7"/>
  <c r="E55" i="7"/>
  <c r="J54" i="7"/>
  <c r="I54" i="7"/>
  <c r="H54" i="7"/>
  <c r="G54" i="7"/>
  <c r="F54" i="7"/>
  <c r="E54" i="7"/>
  <c r="J53" i="7"/>
  <c r="I53" i="7"/>
  <c r="H53" i="7"/>
  <c r="G53" i="7"/>
  <c r="F53" i="7"/>
  <c r="E53" i="7"/>
  <c r="J52" i="7"/>
  <c r="I52" i="7"/>
  <c r="H52" i="7"/>
  <c r="G52" i="7"/>
  <c r="F52" i="7"/>
  <c r="E52" i="7"/>
  <c r="J51" i="7"/>
  <c r="I51" i="7"/>
  <c r="H51" i="7"/>
  <c r="G51" i="7"/>
  <c r="F51" i="7"/>
  <c r="E51" i="7"/>
  <c r="J50" i="7"/>
  <c r="I50" i="7"/>
  <c r="H50" i="7"/>
  <c r="G50" i="7"/>
  <c r="F50" i="7"/>
  <c r="E50" i="7"/>
  <c r="J49" i="7"/>
  <c r="I49" i="7"/>
  <c r="H49" i="7"/>
  <c r="G49" i="7"/>
  <c r="F49" i="7"/>
  <c r="E49" i="7"/>
  <c r="J48" i="7"/>
  <c r="I48" i="7"/>
  <c r="H48" i="7"/>
  <c r="G48" i="7"/>
  <c r="F48" i="7"/>
  <c r="E48" i="7"/>
  <c r="J47" i="7"/>
  <c r="I47" i="7"/>
  <c r="H47" i="7"/>
  <c r="G47" i="7"/>
  <c r="F47" i="7"/>
  <c r="E47" i="7"/>
  <c r="J46" i="7"/>
  <c r="I46" i="7"/>
  <c r="H46" i="7"/>
  <c r="G46" i="7"/>
  <c r="F46" i="7"/>
  <c r="E46" i="7"/>
  <c r="J45" i="7"/>
  <c r="I45" i="7"/>
  <c r="H45" i="7"/>
  <c r="G45" i="7"/>
  <c r="F45" i="7"/>
  <c r="E45" i="7"/>
  <c r="J44" i="7"/>
  <c r="I44" i="7"/>
  <c r="H44" i="7"/>
  <c r="G44" i="7"/>
  <c r="F44" i="7"/>
  <c r="E44" i="7"/>
  <c r="J43" i="7"/>
  <c r="I43" i="7"/>
  <c r="H43" i="7"/>
  <c r="G43" i="7"/>
  <c r="F43" i="7"/>
  <c r="E43" i="7"/>
  <c r="J42" i="7"/>
  <c r="I42" i="7"/>
  <c r="H42" i="7"/>
  <c r="G42" i="7"/>
  <c r="F42" i="7"/>
  <c r="E42" i="7"/>
  <c r="J41" i="7"/>
  <c r="I41" i="7"/>
  <c r="H41" i="7"/>
  <c r="G41" i="7"/>
  <c r="F41" i="7"/>
  <c r="E41" i="7"/>
  <c r="J40" i="7"/>
  <c r="I40" i="7"/>
  <c r="H40" i="7"/>
  <c r="G40" i="7"/>
  <c r="F40" i="7"/>
  <c r="E40" i="7"/>
  <c r="J39" i="7"/>
  <c r="I39" i="7"/>
  <c r="H39" i="7"/>
  <c r="G39" i="7"/>
  <c r="F39" i="7"/>
  <c r="E39" i="7"/>
  <c r="J38" i="7"/>
  <c r="I38" i="7"/>
  <c r="H38" i="7"/>
  <c r="G38" i="7"/>
  <c r="F38" i="7"/>
  <c r="E38" i="7"/>
  <c r="J37" i="7"/>
  <c r="I37" i="7"/>
  <c r="H37" i="7"/>
  <c r="G37" i="7"/>
  <c r="F37" i="7"/>
  <c r="E37" i="7"/>
  <c r="J36" i="7"/>
  <c r="I36" i="7"/>
  <c r="H36" i="7"/>
  <c r="G36" i="7"/>
  <c r="F36" i="7"/>
  <c r="E36" i="7"/>
  <c r="J63" i="7"/>
  <c r="H63" i="7"/>
  <c r="F63" i="7"/>
  <c r="J62" i="7"/>
  <c r="H62" i="7"/>
  <c r="F62" i="7"/>
  <c r="J61" i="7"/>
  <c r="H61" i="7"/>
  <c r="F61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D48" i="3" l="1"/>
  <c r="F37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H234" i="3" s="1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E246" i="3" s="1"/>
  <c r="P1" i="3"/>
  <c r="O1" i="3"/>
  <c r="I118" i="3" l="1"/>
  <c r="D36" i="3"/>
  <c r="E39" i="3"/>
  <c r="I42" i="3"/>
  <c r="D101" i="3"/>
  <c r="H111" i="3"/>
  <c r="H143" i="3"/>
  <c r="I236" i="3"/>
  <c r="D250" i="3"/>
  <c r="F29" i="3"/>
  <c r="G32" i="3"/>
  <c r="E36" i="3"/>
  <c r="D40" i="3"/>
  <c r="E43" i="3"/>
  <c r="I46" i="3"/>
  <c r="E51" i="3"/>
  <c r="G101" i="3"/>
  <c r="I106" i="3"/>
  <c r="E112" i="3"/>
  <c r="G117" i="3"/>
  <c r="I141" i="3"/>
  <c r="D232" i="3"/>
  <c r="F237" i="3"/>
  <c r="H242" i="3"/>
  <c r="D248" i="3"/>
  <c r="G33" i="3"/>
  <c r="D244" i="3"/>
  <c r="E32" i="3"/>
  <c r="H46" i="3"/>
  <c r="H50" i="3"/>
  <c r="F106" i="3"/>
  <c r="D117" i="3"/>
  <c r="G231" i="3"/>
  <c r="E242" i="3"/>
  <c r="G247" i="3"/>
  <c r="H248" i="3"/>
  <c r="G29" i="3"/>
  <c r="F33" i="3"/>
  <c r="G36" i="3"/>
  <c r="E40" i="3"/>
  <c r="D44" i="3"/>
  <c r="E47" i="3"/>
  <c r="D97" i="3"/>
  <c r="F102" i="3"/>
  <c r="H107" i="3"/>
  <c r="D113" i="3"/>
  <c r="F118" i="3"/>
  <c r="K142" i="3"/>
  <c r="I232" i="3"/>
  <c r="E238" i="3"/>
  <c r="G243" i="3"/>
  <c r="I248" i="3"/>
  <c r="E108" i="3"/>
  <c r="H238" i="3"/>
  <c r="I33" i="3"/>
  <c r="G44" i="3"/>
  <c r="D109" i="3"/>
  <c r="E234" i="3"/>
  <c r="I30" i="3"/>
  <c r="H34" i="3"/>
  <c r="I37" i="3"/>
  <c r="G41" i="3"/>
  <c r="F45" i="3"/>
  <c r="G48" i="3"/>
  <c r="I98" i="3"/>
  <c r="E104" i="3"/>
  <c r="G109" i="3"/>
  <c r="I114" i="3"/>
  <c r="G140" i="3"/>
  <c r="F229" i="3"/>
  <c r="D240" i="3"/>
  <c r="F245" i="3"/>
  <c r="H35" i="3"/>
  <c r="H31" i="3"/>
  <c r="H39" i="3"/>
  <c r="H250" i="3"/>
  <c r="H32" i="3"/>
  <c r="H33" i="3"/>
  <c r="H29" i="3"/>
  <c r="K143" i="3"/>
  <c r="J143" i="3"/>
  <c r="I119" i="3"/>
  <c r="I115" i="3"/>
  <c r="I111" i="3"/>
  <c r="I107" i="3"/>
  <c r="I103" i="3"/>
  <c r="I99" i="3"/>
  <c r="I50" i="3"/>
  <c r="G40" i="3"/>
  <c r="I102" i="3"/>
  <c r="F233" i="3"/>
  <c r="E250" i="3"/>
  <c r="H30" i="3"/>
  <c r="G37" i="3"/>
  <c r="E48" i="3"/>
  <c r="H103" i="3"/>
  <c r="H119" i="3"/>
  <c r="I244" i="3"/>
  <c r="E31" i="3"/>
  <c r="I34" i="3"/>
  <c r="H38" i="3"/>
  <c r="I41" i="3"/>
  <c r="G45" i="3"/>
  <c r="F49" i="3"/>
  <c r="H99" i="3"/>
  <c r="D105" i="3"/>
  <c r="F110" i="3"/>
  <c r="H115" i="3"/>
  <c r="F143" i="3"/>
  <c r="E230" i="3"/>
  <c r="G235" i="3"/>
  <c r="I240" i="3"/>
  <c r="F249" i="3"/>
  <c r="D31" i="3"/>
  <c r="E105" i="3"/>
  <c r="G102" i="3"/>
  <c r="E101" i="3"/>
  <c r="G98" i="3"/>
  <c r="E97" i="3"/>
  <c r="G49" i="3"/>
  <c r="I29" i="3"/>
  <c r="E44" i="3"/>
  <c r="G97" i="3"/>
  <c r="G113" i="3"/>
  <c r="F41" i="3"/>
  <c r="F98" i="3"/>
  <c r="F114" i="3"/>
  <c r="I228" i="3"/>
  <c r="I254" i="3" s="1"/>
  <c r="G239" i="3"/>
  <c r="D32" i="3"/>
  <c r="E35" i="3"/>
  <c r="I38" i="3"/>
  <c r="H42" i="3"/>
  <c r="I45" i="3"/>
  <c r="I49" i="3"/>
  <c r="E100" i="3"/>
  <c r="G105" i="3"/>
  <c r="I110" i="3"/>
  <c r="E116" i="3"/>
  <c r="J140" i="3"/>
  <c r="H230" i="3"/>
  <c r="D236" i="3"/>
  <c r="F241" i="3"/>
  <c r="H246" i="3"/>
  <c r="G106" i="3"/>
  <c r="E109" i="3"/>
  <c r="G110" i="3"/>
  <c r="E113" i="3"/>
  <c r="G114" i="3"/>
  <c r="E117" i="3"/>
  <c r="G118" i="3"/>
  <c r="G143" i="3"/>
  <c r="D229" i="3"/>
  <c r="F230" i="3"/>
  <c r="H231" i="3"/>
  <c r="D233" i="3"/>
  <c r="F234" i="3"/>
  <c r="H235" i="3"/>
  <c r="D237" i="3"/>
  <c r="F238" i="3"/>
  <c r="H239" i="3"/>
  <c r="D241" i="3"/>
  <c r="F242" i="3"/>
  <c r="H243" i="3"/>
  <c r="D245" i="3"/>
  <c r="F246" i="3"/>
  <c r="H247" i="3"/>
  <c r="D249" i="3"/>
  <c r="F250" i="3"/>
  <c r="F32" i="3"/>
  <c r="D35" i="3"/>
  <c r="F36" i="3"/>
  <c r="H37" i="3"/>
  <c r="D39" i="3"/>
  <c r="F40" i="3"/>
  <c r="H41" i="3"/>
  <c r="D43" i="3"/>
  <c r="F44" i="3"/>
  <c r="H45" i="3"/>
  <c r="D47" i="3"/>
  <c r="F48" i="3"/>
  <c r="H49" i="3"/>
  <c r="D51" i="3"/>
  <c r="F97" i="3"/>
  <c r="H98" i="3"/>
  <c r="D100" i="3"/>
  <c r="F101" i="3"/>
  <c r="H102" i="3"/>
  <c r="D104" i="3"/>
  <c r="F105" i="3"/>
  <c r="H106" i="3"/>
  <c r="D108" i="3"/>
  <c r="F109" i="3"/>
  <c r="H110" i="3"/>
  <c r="D112" i="3"/>
  <c r="F113" i="3"/>
  <c r="H114" i="3"/>
  <c r="D116" i="3"/>
  <c r="F117" i="3"/>
  <c r="H118" i="3"/>
  <c r="F140" i="3"/>
  <c r="H140" i="3"/>
  <c r="I140" i="3"/>
  <c r="E228" i="3"/>
  <c r="E229" i="3"/>
  <c r="E254" i="3" s="1"/>
  <c r="G230" i="3"/>
  <c r="I231" i="3"/>
  <c r="E233" i="3"/>
  <c r="E255" i="3" s="1"/>
  <c r="G234" i="3"/>
  <c r="I235" i="3"/>
  <c r="E237" i="3"/>
  <c r="G238" i="3"/>
  <c r="I239" i="3"/>
  <c r="E241" i="3"/>
  <c r="G242" i="3"/>
  <c r="I243" i="3"/>
  <c r="I259" i="3" s="1"/>
  <c r="E245" i="3"/>
  <c r="G246" i="3"/>
  <c r="I247" i="3"/>
  <c r="E249" i="3"/>
  <c r="G250" i="3"/>
  <c r="F31" i="3"/>
  <c r="D34" i="3"/>
  <c r="D38" i="3"/>
  <c r="D42" i="3"/>
  <c r="D46" i="3"/>
  <c r="F47" i="3"/>
  <c r="H48" i="3"/>
  <c r="D50" i="3"/>
  <c r="F51" i="3"/>
  <c r="I97" i="3"/>
  <c r="D99" i="3"/>
  <c r="F100" i="3"/>
  <c r="H101" i="3"/>
  <c r="D103" i="3"/>
  <c r="F104" i="3"/>
  <c r="H105" i="3"/>
  <c r="D107" i="3"/>
  <c r="F108" i="3"/>
  <c r="H109" i="3"/>
  <c r="D111" i="3"/>
  <c r="F112" i="3"/>
  <c r="H113" i="3"/>
  <c r="D115" i="3"/>
  <c r="F116" i="3"/>
  <c r="H117" i="3"/>
  <c r="D119" i="3"/>
  <c r="F141" i="3"/>
  <c r="H141" i="3"/>
  <c r="I142" i="3"/>
  <c r="D228" i="3"/>
  <c r="G229" i="3"/>
  <c r="I230" i="3"/>
  <c r="E232" i="3"/>
  <c r="G233" i="3"/>
  <c r="I234" i="3"/>
  <c r="I253" i="3" s="1"/>
  <c r="E236" i="3"/>
  <c r="G237" i="3"/>
  <c r="I238" i="3"/>
  <c r="E240" i="3"/>
  <c r="G241" i="3"/>
  <c r="G261" i="3" s="1"/>
  <c r="I242" i="3"/>
  <c r="E244" i="3"/>
  <c r="G245" i="3"/>
  <c r="I246" i="3"/>
  <c r="E248" i="3"/>
  <c r="G249" i="3"/>
  <c r="I250" i="3"/>
  <c r="D30" i="3"/>
  <c r="F35" i="3"/>
  <c r="H36" i="3"/>
  <c r="F39" i="3"/>
  <c r="H40" i="3"/>
  <c r="F43" i="3"/>
  <c r="H44" i="3"/>
  <c r="E30" i="3"/>
  <c r="G31" i="3"/>
  <c r="I32" i="3"/>
  <c r="E34" i="3"/>
  <c r="G35" i="3"/>
  <c r="I36" i="3"/>
  <c r="E38" i="3"/>
  <c r="G39" i="3"/>
  <c r="I40" i="3"/>
  <c r="E42" i="3"/>
  <c r="G43" i="3"/>
  <c r="I44" i="3"/>
  <c r="E46" i="3"/>
  <c r="G47" i="3"/>
  <c r="I48" i="3"/>
  <c r="E50" i="3"/>
  <c r="G51" i="3"/>
  <c r="H97" i="3"/>
  <c r="E99" i="3"/>
  <c r="G100" i="3"/>
  <c r="I101" i="3"/>
  <c r="E103" i="3"/>
  <c r="G104" i="3"/>
  <c r="I105" i="3"/>
  <c r="E107" i="3"/>
  <c r="G108" i="3"/>
  <c r="I109" i="3"/>
  <c r="E111" i="3"/>
  <c r="G112" i="3"/>
  <c r="I113" i="3"/>
  <c r="E115" i="3"/>
  <c r="G116" i="3"/>
  <c r="I117" i="3"/>
  <c r="E119" i="3"/>
  <c r="G141" i="3"/>
  <c r="J141" i="3"/>
  <c r="I143" i="3"/>
  <c r="F228" i="3"/>
  <c r="H229" i="3"/>
  <c r="D231" i="3"/>
  <c r="F232" i="3"/>
  <c r="H233" i="3"/>
  <c r="D235" i="3"/>
  <c r="F236" i="3"/>
  <c r="H237" i="3"/>
  <c r="D239" i="3"/>
  <c r="F240" i="3"/>
  <c r="H241" i="3"/>
  <c r="D243" i="3"/>
  <c r="F244" i="3"/>
  <c r="H245" i="3"/>
  <c r="D247" i="3"/>
  <c r="F248" i="3"/>
  <c r="H249" i="3"/>
  <c r="D29" i="3"/>
  <c r="D33" i="3"/>
  <c r="D37" i="3"/>
  <c r="D41" i="3"/>
  <c r="F42" i="3"/>
  <c r="H43" i="3"/>
  <c r="D45" i="3"/>
  <c r="F46" i="3"/>
  <c r="H47" i="3"/>
  <c r="D49" i="3"/>
  <c r="F50" i="3"/>
  <c r="H51" i="3"/>
  <c r="D98" i="3"/>
  <c r="F99" i="3"/>
  <c r="H100" i="3"/>
  <c r="D102" i="3"/>
  <c r="F103" i="3"/>
  <c r="H104" i="3"/>
  <c r="D106" i="3"/>
  <c r="F107" i="3"/>
  <c r="H108" i="3"/>
  <c r="D110" i="3"/>
  <c r="F111" i="3"/>
  <c r="H112" i="3"/>
  <c r="D114" i="3"/>
  <c r="F115" i="3"/>
  <c r="H116" i="3"/>
  <c r="D118" i="3"/>
  <c r="F119" i="3"/>
  <c r="F142" i="3"/>
  <c r="H142" i="3"/>
  <c r="K140" i="3"/>
  <c r="G228" i="3"/>
  <c r="I229" i="3"/>
  <c r="E231" i="3"/>
  <c r="G232" i="3"/>
  <c r="G254" i="3" s="1"/>
  <c r="I233" i="3"/>
  <c r="E235" i="3"/>
  <c r="G236" i="3"/>
  <c r="I237" i="3"/>
  <c r="E239" i="3"/>
  <c r="G240" i="3"/>
  <c r="I241" i="3"/>
  <c r="E243" i="3"/>
  <c r="G244" i="3"/>
  <c r="I245" i="3"/>
  <c r="E247" i="3"/>
  <c r="G248" i="3"/>
  <c r="I249" i="3"/>
  <c r="F30" i="3"/>
  <c r="F34" i="3"/>
  <c r="F38" i="3"/>
  <c r="E29" i="3"/>
  <c r="G30" i="3"/>
  <c r="I31" i="3"/>
  <c r="E33" i="3"/>
  <c r="G34" i="3"/>
  <c r="I35" i="3"/>
  <c r="E37" i="3"/>
  <c r="G38" i="3"/>
  <c r="I39" i="3"/>
  <c r="E41" i="3"/>
  <c r="G42" i="3"/>
  <c r="I43" i="3"/>
  <c r="E45" i="3"/>
  <c r="G46" i="3"/>
  <c r="I47" i="3"/>
  <c r="E49" i="3"/>
  <c r="G50" i="3"/>
  <c r="I51" i="3"/>
  <c r="E98" i="3"/>
  <c r="G99" i="3"/>
  <c r="I100" i="3"/>
  <c r="E102" i="3"/>
  <c r="G103" i="3"/>
  <c r="I104" i="3"/>
  <c r="E106" i="3"/>
  <c r="G107" i="3"/>
  <c r="I108" i="3"/>
  <c r="E110" i="3"/>
  <c r="G111" i="3"/>
  <c r="I112" i="3"/>
  <c r="E114" i="3"/>
  <c r="G115" i="3"/>
  <c r="I116" i="3"/>
  <c r="E118" i="3"/>
  <c r="G119" i="3"/>
  <c r="G142" i="3"/>
  <c r="J142" i="3"/>
  <c r="K141" i="3"/>
  <c r="H228" i="3"/>
  <c r="D230" i="3"/>
  <c r="F231" i="3"/>
  <c r="H232" i="3"/>
  <c r="D234" i="3"/>
  <c r="F235" i="3"/>
  <c r="H236" i="3"/>
  <c r="D238" i="3"/>
  <c r="F239" i="3"/>
  <c r="H240" i="3"/>
  <c r="D242" i="3"/>
  <c r="F243" i="3"/>
  <c r="H244" i="3"/>
  <c r="D246" i="3"/>
  <c r="F247" i="3"/>
  <c r="I255" i="3"/>
  <c r="E253" i="3" l="1"/>
  <c r="E261" i="3"/>
  <c r="E259" i="3"/>
  <c r="E260" i="3"/>
  <c r="I260" i="3"/>
  <c r="I261" i="3"/>
  <c r="G255" i="3"/>
  <c r="G253" i="3"/>
  <c r="G259" i="3"/>
  <c r="G260" i="3"/>
  <c r="I129" i="3"/>
  <c r="I128" i="3"/>
  <c r="I127" i="3"/>
  <c r="G129" i="3"/>
  <c r="G128" i="3"/>
  <c r="G127" i="3"/>
  <c r="E129" i="3"/>
  <c r="E128" i="3"/>
  <c r="E127" i="3"/>
  <c r="I124" i="3"/>
  <c r="G124" i="3"/>
  <c r="I123" i="3"/>
  <c r="G123" i="3"/>
  <c r="I122" i="3"/>
  <c r="G122" i="3"/>
  <c r="E124" i="3"/>
  <c r="E123" i="3"/>
  <c r="E122" i="3"/>
  <c r="E55" i="3" l="1"/>
  <c r="I61" i="3"/>
  <c r="I56" i="3"/>
  <c r="E61" i="3"/>
  <c r="G59" i="3"/>
  <c r="G56" i="3"/>
  <c r="G60" i="3"/>
  <c r="E59" i="3"/>
  <c r="G61" i="3"/>
  <c r="E56" i="3"/>
  <c r="E60" i="3"/>
  <c r="I54" i="3"/>
  <c r="I55" i="3"/>
  <c r="G54" i="3"/>
  <c r="G55" i="3"/>
  <c r="I59" i="3"/>
  <c r="E54" i="3"/>
  <c r="I60" i="3"/>
  <c r="E2" i="5" l="1"/>
  <c r="BM2" i="5"/>
  <c r="E3" i="5"/>
  <c r="BM3" i="5"/>
  <c r="E4" i="5"/>
  <c r="BM4" i="5"/>
  <c r="E5" i="5"/>
  <c r="BM5" i="5"/>
  <c r="E6" i="5"/>
  <c r="BM6" i="5"/>
  <c r="E7" i="5"/>
  <c r="BM7" i="5"/>
  <c r="E8" i="5"/>
  <c r="BM8" i="5"/>
  <c r="E9" i="5"/>
  <c r="BM9" i="5"/>
  <c r="E10" i="5"/>
  <c r="BM10" i="5"/>
  <c r="E11" i="5"/>
  <c r="BM11" i="5"/>
  <c r="E12" i="5"/>
  <c r="BM12" i="5"/>
  <c r="E13" i="5"/>
  <c r="BM13" i="5"/>
  <c r="E14" i="5"/>
  <c r="BM14" i="5"/>
  <c r="E15" i="5"/>
  <c r="BM15" i="5"/>
  <c r="E16" i="5"/>
  <c r="BM16" i="5"/>
  <c r="E17" i="5"/>
  <c r="BM17" i="5"/>
  <c r="E18" i="5"/>
  <c r="BM18" i="5"/>
  <c r="E19" i="5"/>
  <c r="BM19" i="5"/>
  <c r="E20" i="5"/>
  <c r="BM20" i="5"/>
  <c r="E21" i="5"/>
  <c r="BM21" i="5"/>
  <c r="E22" i="5"/>
  <c r="BM22" i="5"/>
  <c r="E23" i="5"/>
  <c r="BM23" i="5"/>
  <c r="E24" i="5"/>
  <c r="BM24" i="5"/>
  <c r="E25" i="5"/>
  <c r="BM25" i="5"/>
  <c r="E26" i="5"/>
  <c r="BM26" i="5"/>
  <c r="E27" i="5"/>
  <c r="BM27" i="5"/>
  <c r="E28" i="5"/>
  <c r="BM28" i="5"/>
  <c r="E29" i="5"/>
  <c r="BM29" i="5"/>
  <c r="E30" i="5"/>
  <c r="BM30" i="5"/>
  <c r="E31" i="5"/>
  <c r="BM31" i="5"/>
  <c r="E32" i="5"/>
  <c r="BM32" i="5"/>
  <c r="E33" i="5"/>
  <c r="BM33" i="5"/>
  <c r="E34" i="5"/>
  <c r="BM34" i="5"/>
  <c r="E35" i="5"/>
  <c r="BM35" i="5"/>
  <c r="E36" i="5"/>
  <c r="BM36" i="5"/>
  <c r="E37" i="5"/>
  <c r="BM37" i="5"/>
  <c r="E38" i="5"/>
  <c r="BM38" i="5"/>
  <c r="E39" i="5"/>
  <c r="BM39" i="5"/>
  <c r="E40" i="5"/>
  <c r="BM40" i="5"/>
  <c r="E41" i="5"/>
  <c r="BM41" i="5"/>
  <c r="E42" i="5"/>
  <c r="BM42" i="5"/>
  <c r="E43" i="5"/>
  <c r="BM43" i="5"/>
  <c r="E44" i="5"/>
  <c r="BM44" i="5"/>
  <c r="E45" i="5"/>
  <c r="BM45" i="5"/>
  <c r="E46" i="5"/>
  <c r="BM46" i="5"/>
  <c r="E47" i="5"/>
  <c r="BM47" i="5"/>
  <c r="E48" i="5"/>
  <c r="BM48" i="5"/>
  <c r="E49" i="5"/>
  <c r="BM49" i="5"/>
  <c r="E50" i="5"/>
  <c r="BM50" i="5"/>
  <c r="E51" i="5"/>
  <c r="BM51" i="5"/>
  <c r="E52" i="5"/>
  <c r="BM52" i="5"/>
  <c r="E53" i="5"/>
  <c r="BM53" i="5"/>
  <c r="E54" i="5"/>
  <c r="BM54" i="5"/>
  <c r="E55" i="5"/>
  <c r="BM55" i="5"/>
  <c r="E56" i="5"/>
  <c r="BM56" i="5"/>
  <c r="E57" i="5"/>
  <c r="BM57" i="5"/>
  <c r="E58" i="5"/>
  <c r="BM58" i="5"/>
  <c r="E59" i="5"/>
  <c r="BM59" i="5"/>
  <c r="E60" i="5"/>
  <c r="BM60" i="5"/>
  <c r="E61" i="5"/>
  <c r="BM61" i="5"/>
  <c r="E62" i="5"/>
  <c r="BM62" i="5"/>
  <c r="E63" i="5"/>
  <c r="BM63" i="5"/>
  <c r="E64" i="5"/>
  <c r="BM64" i="5"/>
  <c r="E65" i="5"/>
  <c r="BM65" i="5"/>
  <c r="E66" i="5"/>
  <c r="BM66" i="5"/>
  <c r="E67" i="5"/>
  <c r="BM67" i="5"/>
  <c r="E68" i="5"/>
  <c r="BM68" i="5"/>
  <c r="E69" i="5"/>
  <c r="BM69" i="5"/>
  <c r="E70" i="5"/>
  <c r="BM70" i="5"/>
  <c r="E71" i="5"/>
  <c r="BM71" i="5"/>
  <c r="E72" i="5"/>
  <c r="BM72" i="5"/>
  <c r="E73" i="5"/>
  <c r="BM73" i="5"/>
  <c r="E74" i="5"/>
  <c r="BM74" i="5"/>
  <c r="E75" i="5"/>
  <c r="BM75" i="5"/>
  <c r="E76" i="5"/>
  <c r="BM76" i="5"/>
  <c r="E77" i="5"/>
  <c r="BM77" i="5"/>
  <c r="E78" i="5"/>
  <c r="BM78" i="5"/>
  <c r="E79" i="5"/>
  <c r="BM79" i="5"/>
  <c r="E80" i="5"/>
  <c r="BM80" i="5"/>
  <c r="E81" i="5"/>
  <c r="BM81" i="5"/>
  <c r="E82" i="5"/>
  <c r="BM82" i="5"/>
  <c r="E83" i="5"/>
  <c r="BM83" i="5"/>
  <c r="E84" i="5"/>
  <c r="BM84" i="5"/>
  <c r="E85" i="5"/>
  <c r="BM85" i="5"/>
  <c r="E86" i="5"/>
  <c r="BM86" i="5"/>
  <c r="E87" i="5"/>
  <c r="BM87" i="5"/>
  <c r="E88" i="5"/>
  <c r="BM88" i="5"/>
  <c r="E89" i="5"/>
  <c r="BM89" i="5"/>
  <c r="E90" i="5"/>
  <c r="BM90" i="5"/>
  <c r="E91" i="5"/>
  <c r="BM91" i="5"/>
  <c r="E92" i="5"/>
  <c r="BM92" i="5"/>
  <c r="E93" i="5"/>
  <c r="BM93" i="5"/>
  <c r="E94" i="5"/>
  <c r="BM94" i="5"/>
  <c r="E95" i="5"/>
  <c r="BM95" i="5"/>
  <c r="E96" i="5"/>
  <c r="BM96" i="5"/>
  <c r="E97" i="5"/>
  <c r="BM97" i="5"/>
  <c r="E98" i="5"/>
  <c r="BM98" i="5"/>
  <c r="E99" i="5"/>
  <c r="BM99" i="5"/>
  <c r="E100" i="5"/>
  <c r="BM100" i="5"/>
  <c r="E101" i="5"/>
  <c r="BM101" i="5"/>
  <c r="E102" i="5"/>
  <c r="BM102" i="5"/>
  <c r="E103" i="5"/>
  <c r="BM103" i="5"/>
  <c r="E104" i="5"/>
  <c r="BM104" i="5"/>
  <c r="E105" i="5"/>
  <c r="BM105" i="5"/>
  <c r="E106" i="5"/>
  <c r="BM106" i="5"/>
  <c r="E107" i="5"/>
  <c r="BM107" i="5"/>
  <c r="E108" i="5"/>
  <c r="BM108" i="5"/>
  <c r="E109" i="5"/>
  <c r="BM109" i="5"/>
  <c r="E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E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E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E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E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E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E116" i="5"/>
  <c r="BM116" i="5"/>
  <c r="E117" i="5"/>
  <c r="BM117" i="5"/>
  <c r="E118" i="5"/>
  <c r="BM118" i="5"/>
  <c r="E119" i="5"/>
  <c r="BM119" i="5"/>
  <c r="E120" i="5"/>
  <c r="BM120" i="5"/>
  <c r="E121" i="5"/>
  <c r="BM121" i="5"/>
  <c r="E122" i="5"/>
  <c r="BM122" i="5"/>
  <c r="BM110" i="5" s="1"/>
  <c r="E123" i="5"/>
  <c r="BM123" i="5"/>
  <c r="BM111" i="5" s="1"/>
  <c r="E124" i="5"/>
  <c r="BM124" i="5"/>
  <c r="BM112" i="5" s="1"/>
  <c r="E125" i="5"/>
  <c r="BM125" i="5"/>
  <c r="BM113" i="5" s="1"/>
  <c r="E126" i="5"/>
  <c r="BM126" i="5"/>
  <c r="BM114" i="5" s="1"/>
  <c r="E127" i="5"/>
  <c r="BM127" i="5"/>
  <c r="BM115" i="5" s="1"/>
  <c r="E128" i="5"/>
  <c r="BM128" i="5"/>
  <c r="E129" i="5"/>
  <c r="BM129" i="5"/>
  <c r="E130" i="5"/>
  <c r="BM130" i="5"/>
  <c r="E131" i="5"/>
  <c r="BM131" i="5"/>
  <c r="E132" i="5"/>
  <c r="BM132" i="5"/>
  <c r="E133" i="5"/>
  <c r="BM133" i="5"/>
  <c r="E134" i="5"/>
  <c r="E135" i="5"/>
  <c r="E136" i="5"/>
  <c r="E137" i="5"/>
  <c r="E138" i="5"/>
  <c r="E139" i="5"/>
  <c r="E140" i="5"/>
  <c r="BM140" i="5"/>
  <c r="E141" i="5"/>
  <c r="BM141" i="5"/>
  <c r="E142" i="5"/>
  <c r="BM142" i="5"/>
  <c r="E143" i="5"/>
  <c r="BM143" i="5"/>
  <c r="E144" i="5"/>
  <c r="BM144" i="5"/>
  <c r="E145" i="5"/>
  <c r="BM145" i="5"/>
  <c r="E146" i="5"/>
  <c r="BM146" i="5"/>
  <c r="E147" i="5"/>
  <c r="BM147" i="5"/>
  <c r="E148" i="5"/>
  <c r="BM148" i="5"/>
  <c r="E149" i="5"/>
  <c r="BM149" i="5"/>
  <c r="E150" i="5"/>
  <c r="BM150" i="5"/>
  <c r="E151" i="5"/>
  <c r="BM151" i="5"/>
  <c r="E152" i="5"/>
  <c r="BM152" i="5"/>
  <c r="E153" i="5"/>
  <c r="BM153" i="5"/>
  <c r="E154" i="5"/>
  <c r="BM154" i="5"/>
  <c r="E155" i="5"/>
  <c r="BM155" i="5"/>
  <c r="E156" i="5"/>
  <c r="BM156" i="5"/>
  <c r="E157" i="5"/>
  <c r="BM157" i="5"/>
  <c r="E158" i="5"/>
  <c r="BM158" i="5"/>
  <c r="BM164" i="5" s="1"/>
  <c r="E159" i="5"/>
  <c r="BM159" i="5"/>
  <c r="BM165" i="5" s="1"/>
  <c r="E160" i="5"/>
  <c r="BM160" i="5"/>
  <c r="BM166" i="5" s="1"/>
  <c r="E161" i="5"/>
  <c r="BM161" i="5"/>
  <c r="BM167" i="5" s="1"/>
  <c r="E162" i="5"/>
  <c r="BM162" i="5"/>
  <c r="BM168" i="5" s="1"/>
  <c r="E163" i="5"/>
  <c r="BM163" i="5"/>
  <c r="E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H164" i="5"/>
  <c r="AI164" i="5"/>
  <c r="AJ164" i="5"/>
  <c r="AK164" i="5"/>
  <c r="AL164" i="5"/>
  <c r="AM164" i="5"/>
  <c r="AN164" i="5"/>
  <c r="AO164" i="5"/>
  <c r="AP164" i="5"/>
  <c r="AQ164" i="5"/>
  <c r="AR164" i="5"/>
  <c r="AS164" i="5"/>
  <c r="AT164" i="5"/>
  <c r="AU164" i="5"/>
  <c r="AV164" i="5"/>
  <c r="AW164" i="5"/>
  <c r="AX164" i="5"/>
  <c r="AY164" i="5"/>
  <c r="AZ164" i="5"/>
  <c r="BA164" i="5"/>
  <c r="BB164" i="5"/>
  <c r="BC164" i="5"/>
  <c r="BD164" i="5"/>
  <c r="BE164" i="5"/>
  <c r="BF164" i="5"/>
  <c r="BG164" i="5"/>
  <c r="BH164" i="5"/>
  <c r="BI164" i="5"/>
  <c r="BJ164" i="5"/>
  <c r="BK164" i="5"/>
  <c r="E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N165" i="5"/>
  <c r="AO165" i="5"/>
  <c r="AP165" i="5"/>
  <c r="AQ165" i="5"/>
  <c r="AR165" i="5"/>
  <c r="AS165" i="5"/>
  <c r="AT165" i="5"/>
  <c r="AU165" i="5"/>
  <c r="AV165" i="5"/>
  <c r="AW165" i="5"/>
  <c r="AX165" i="5"/>
  <c r="AY165" i="5"/>
  <c r="AZ165" i="5"/>
  <c r="BA165" i="5"/>
  <c r="BB165" i="5"/>
  <c r="BC165" i="5"/>
  <c r="BD165" i="5"/>
  <c r="BE165" i="5"/>
  <c r="BF165" i="5"/>
  <c r="BG165" i="5"/>
  <c r="BH165" i="5"/>
  <c r="BI165" i="5"/>
  <c r="BJ165" i="5"/>
  <c r="BK165" i="5"/>
  <c r="E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E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N167" i="5"/>
  <c r="AO167" i="5"/>
  <c r="AP167" i="5"/>
  <c r="AQ167" i="5"/>
  <c r="AR167" i="5"/>
  <c r="AS167" i="5"/>
  <c r="AT167" i="5"/>
  <c r="AU167" i="5"/>
  <c r="AV167" i="5"/>
  <c r="AW167" i="5"/>
  <c r="AX167" i="5"/>
  <c r="AY167" i="5"/>
  <c r="AZ167" i="5"/>
  <c r="BA167" i="5"/>
  <c r="BB167" i="5"/>
  <c r="BC167" i="5"/>
  <c r="BD167" i="5"/>
  <c r="BE167" i="5"/>
  <c r="BF167" i="5"/>
  <c r="BG167" i="5"/>
  <c r="BH167" i="5"/>
  <c r="BI167" i="5"/>
  <c r="BJ167" i="5"/>
  <c r="BK167" i="5"/>
  <c r="E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N168" i="5"/>
  <c r="AO168" i="5"/>
  <c r="AP168" i="5"/>
  <c r="AQ168" i="5"/>
  <c r="AR168" i="5"/>
  <c r="AS168" i="5"/>
  <c r="AT168" i="5"/>
  <c r="AU168" i="5"/>
  <c r="AV168" i="5"/>
  <c r="AW168" i="5"/>
  <c r="AX168" i="5"/>
  <c r="AY168" i="5"/>
  <c r="AZ168" i="5"/>
  <c r="BA168" i="5"/>
  <c r="BB168" i="5"/>
  <c r="BC168" i="5"/>
  <c r="BD168" i="5"/>
  <c r="BE168" i="5"/>
  <c r="BF168" i="5"/>
  <c r="BG168" i="5"/>
  <c r="BH168" i="5"/>
  <c r="BI168" i="5"/>
  <c r="BJ168" i="5"/>
  <c r="BK168" i="5"/>
  <c r="E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D169" i="5"/>
  <c r="AE169" i="5"/>
  <c r="AF169" i="5"/>
  <c r="AG169" i="5"/>
  <c r="AH169" i="5"/>
  <c r="AI169" i="5"/>
  <c r="AJ169" i="5"/>
  <c r="AK169" i="5"/>
  <c r="AL169" i="5"/>
  <c r="AM169" i="5"/>
  <c r="AN169" i="5"/>
  <c r="AO169" i="5"/>
  <c r="AP169" i="5"/>
  <c r="AQ169" i="5"/>
  <c r="AR169" i="5"/>
  <c r="AS169" i="5"/>
  <c r="AT169" i="5"/>
  <c r="AU169" i="5"/>
  <c r="AV169" i="5"/>
  <c r="AW169" i="5"/>
  <c r="AX169" i="5"/>
  <c r="AY169" i="5"/>
  <c r="AZ169" i="5"/>
  <c r="BA169" i="5"/>
  <c r="BB169" i="5"/>
  <c r="BC169" i="5"/>
  <c r="BD169" i="5"/>
  <c r="BE169" i="5"/>
  <c r="BF169" i="5"/>
  <c r="BG169" i="5"/>
  <c r="BH169" i="5"/>
  <c r="BI169" i="5"/>
  <c r="BJ169" i="5"/>
  <c r="BK169" i="5"/>
  <c r="BM169" i="5"/>
  <c r="E170" i="5"/>
  <c r="BM170" i="5"/>
  <c r="E171" i="5"/>
  <c r="BM171" i="5"/>
  <c r="E172" i="5"/>
  <c r="BM172" i="5"/>
  <c r="E173" i="5"/>
  <c r="BM173" i="5"/>
  <c r="E174" i="5"/>
  <c r="BM174" i="5"/>
  <c r="E175" i="5"/>
  <c r="BM175" i="5"/>
  <c r="E176" i="5"/>
  <c r="BM176" i="5"/>
  <c r="E177" i="5"/>
  <c r="BM177" i="5"/>
  <c r="E178" i="5"/>
  <c r="BM178" i="5"/>
  <c r="E179" i="5"/>
  <c r="BM179" i="5"/>
  <c r="E180" i="5"/>
  <c r="BM180" i="5"/>
  <c r="E181" i="5"/>
  <c r="BM181" i="5"/>
  <c r="E182" i="5"/>
  <c r="BM182" i="5"/>
  <c r="E183" i="5"/>
  <c r="BM183" i="5"/>
  <c r="E184" i="5"/>
  <c r="BM184" i="5"/>
  <c r="E185" i="5"/>
  <c r="BM185" i="5"/>
  <c r="E186" i="5"/>
  <c r="BM186" i="5"/>
  <c r="E187" i="5"/>
  <c r="BM187" i="5"/>
  <c r="E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BH188" i="5"/>
  <c r="BI188" i="5"/>
  <c r="BJ188" i="5"/>
  <c r="BK188" i="5"/>
  <c r="E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BH189" i="5"/>
  <c r="BI189" i="5"/>
  <c r="BJ189" i="5"/>
  <c r="BK189" i="5"/>
  <c r="E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BH190" i="5"/>
  <c r="BI190" i="5"/>
  <c r="BJ190" i="5"/>
  <c r="BK190" i="5"/>
  <c r="E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N191" i="5"/>
  <c r="AO191" i="5"/>
  <c r="AP191" i="5"/>
  <c r="AQ191" i="5"/>
  <c r="AR191" i="5"/>
  <c r="AS191" i="5"/>
  <c r="AT191" i="5"/>
  <c r="AU191" i="5"/>
  <c r="AV191" i="5"/>
  <c r="AW191" i="5"/>
  <c r="AX191" i="5"/>
  <c r="AY191" i="5"/>
  <c r="AZ191" i="5"/>
  <c r="BA191" i="5"/>
  <c r="BB191" i="5"/>
  <c r="BC191" i="5"/>
  <c r="BD191" i="5"/>
  <c r="BE191" i="5"/>
  <c r="BF191" i="5"/>
  <c r="BG191" i="5"/>
  <c r="BH191" i="5"/>
  <c r="BI191" i="5"/>
  <c r="BJ191" i="5"/>
  <c r="BK191" i="5"/>
  <c r="E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BH192" i="5"/>
  <c r="BI192" i="5"/>
  <c r="BJ192" i="5"/>
  <c r="BK192" i="5"/>
  <c r="E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E193" i="5"/>
  <c r="AF193" i="5"/>
  <c r="AG193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BH193" i="5"/>
  <c r="BI193" i="5"/>
  <c r="BJ193" i="5"/>
  <c r="BK193" i="5"/>
  <c r="E194" i="5"/>
  <c r="BM194" i="5"/>
  <c r="E195" i="5"/>
  <c r="BM195" i="5"/>
  <c r="E196" i="5"/>
  <c r="BM196" i="5"/>
  <c r="E197" i="5"/>
  <c r="BM197" i="5"/>
  <c r="E198" i="5"/>
  <c r="BM198" i="5"/>
  <c r="E199" i="5"/>
  <c r="BM199" i="5"/>
  <c r="E200" i="5"/>
  <c r="BM200" i="5"/>
  <c r="BM188" i="5" s="1"/>
  <c r="E201" i="5"/>
  <c r="BM201" i="5"/>
  <c r="BM189" i="5" s="1"/>
  <c r="E202" i="5"/>
  <c r="BM202" i="5"/>
  <c r="BM190" i="5" s="1"/>
  <c r="E203" i="5"/>
  <c r="BM203" i="5"/>
  <c r="BM191" i="5" s="1"/>
  <c r="E204" i="5"/>
  <c r="BM204" i="5"/>
  <c r="BM192" i="5" s="1"/>
  <c r="E205" i="5"/>
  <c r="BM205" i="5"/>
  <c r="BM193" i="5" s="1"/>
  <c r="E206" i="5"/>
  <c r="BM206" i="5"/>
  <c r="E207" i="5"/>
  <c r="BM207" i="5"/>
  <c r="E208" i="5"/>
  <c r="BM208" i="5"/>
  <c r="E209" i="5"/>
  <c r="BM209" i="5"/>
  <c r="E210" i="5"/>
  <c r="BM210" i="5"/>
  <c r="E211" i="5"/>
  <c r="BM211" i="5"/>
  <c r="E212" i="5"/>
  <c r="BM212" i="5"/>
  <c r="E213" i="5"/>
  <c r="BM213" i="5"/>
  <c r="E214" i="5"/>
  <c r="BM214" i="5"/>
  <c r="E215" i="5"/>
  <c r="BM215" i="5"/>
  <c r="E216" i="5"/>
  <c r="BM216" i="5"/>
  <c r="E217" i="5"/>
  <c r="BM217" i="5"/>
  <c r="E218" i="5"/>
  <c r="BM218" i="5"/>
  <c r="E219" i="5"/>
  <c r="BM219" i="5"/>
  <c r="E220" i="5"/>
  <c r="BM220" i="5"/>
  <c r="E221" i="5"/>
  <c r="BM221" i="5"/>
  <c r="E222" i="5"/>
  <c r="BM222" i="5"/>
  <c r="E223" i="5"/>
  <c r="BM223" i="5"/>
  <c r="E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N224" i="5"/>
  <c r="AO224" i="5"/>
  <c r="AP224" i="5"/>
  <c r="AQ224" i="5"/>
  <c r="AR224" i="5"/>
  <c r="AS224" i="5"/>
  <c r="AT224" i="5"/>
  <c r="AU224" i="5"/>
  <c r="AV224" i="5"/>
  <c r="AW224" i="5"/>
  <c r="AX224" i="5"/>
  <c r="AY224" i="5"/>
  <c r="AZ224" i="5"/>
  <c r="BA224" i="5"/>
  <c r="BB224" i="5"/>
  <c r="BC224" i="5"/>
  <c r="BD224" i="5"/>
  <c r="BE224" i="5"/>
  <c r="BF224" i="5"/>
  <c r="BG224" i="5"/>
  <c r="BH224" i="5"/>
  <c r="BI224" i="5"/>
  <c r="BJ224" i="5"/>
  <c r="BK224" i="5"/>
  <c r="BM224" i="5"/>
  <c r="E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N225" i="5"/>
  <c r="AO225" i="5"/>
  <c r="AP225" i="5"/>
  <c r="AQ225" i="5"/>
  <c r="AR225" i="5"/>
  <c r="AS225" i="5"/>
  <c r="AT225" i="5"/>
  <c r="AU225" i="5"/>
  <c r="AV225" i="5"/>
  <c r="AW225" i="5"/>
  <c r="AX225" i="5"/>
  <c r="AY225" i="5"/>
  <c r="AZ225" i="5"/>
  <c r="BA225" i="5"/>
  <c r="BB225" i="5"/>
  <c r="BC225" i="5"/>
  <c r="BD225" i="5"/>
  <c r="BE225" i="5"/>
  <c r="BF225" i="5"/>
  <c r="BG225" i="5"/>
  <c r="BH225" i="5"/>
  <c r="BI225" i="5"/>
  <c r="BJ225" i="5"/>
  <c r="BK225" i="5"/>
  <c r="BM225" i="5"/>
  <c r="E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N226" i="5"/>
  <c r="AO226" i="5"/>
  <c r="AP226" i="5"/>
  <c r="AQ226" i="5"/>
  <c r="AR226" i="5"/>
  <c r="AS226" i="5"/>
  <c r="AT226" i="5"/>
  <c r="AU226" i="5"/>
  <c r="AV226" i="5"/>
  <c r="AW226" i="5"/>
  <c r="AX226" i="5"/>
  <c r="AY226" i="5"/>
  <c r="AZ226" i="5"/>
  <c r="BA226" i="5"/>
  <c r="BB226" i="5"/>
  <c r="BC226" i="5"/>
  <c r="BD226" i="5"/>
  <c r="BE226" i="5"/>
  <c r="BF226" i="5"/>
  <c r="BG226" i="5"/>
  <c r="BH226" i="5"/>
  <c r="BI226" i="5"/>
  <c r="BJ226" i="5"/>
  <c r="BK226" i="5"/>
  <c r="BM226" i="5"/>
  <c r="E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N227" i="5"/>
  <c r="AO227" i="5"/>
  <c r="AP227" i="5"/>
  <c r="AQ227" i="5"/>
  <c r="AR227" i="5"/>
  <c r="AS227" i="5"/>
  <c r="AT227" i="5"/>
  <c r="AU227" i="5"/>
  <c r="AV227" i="5"/>
  <c r="AW227" i="5"/>
  <c r="AX227" i="5"/>
  <c r="AY227" i="5"/>
  <c r="AZ227" i="5"/>
  <c r="BA227" i="5"/>
  <c r="BB227" i="5"/>
  <c r="BC227" i="5"/>
  <c r="BD227" i="5"/>
  <c r="BE227" i="5"/>
  <c r="BF227" i="5"/>
  <c r="BG227" i="5"/>
  <c r="BH227" i="5"/>
  <c r="BI227" i="5"/>
  <c r="BJ227" i="5"/>
  <c r="BK227" i="5"/>
  <c r="BM227" i="5"/>
  <c r="E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N228" i="5"/>
  <c r="AO228" i="5"/>
  <c r="AP228" i="5"/>
  <c r="AQ228" i="5"/>
  <c r="AR228" i="5"/>
  <c r="AS228" i="5"/>
  <c r="AT228" i="5"/>
  <c r="AU228" i="5"/>
  <c r="AV228" i="5"/>
  <c r="AW228" i="5"/>
  <c r="AX228" i="5"/>
  <c r="AY228" i="5"/>
  <c r="AZ228" i="5"/>
  <c r="BA228" i="5"/>
  <c r="BB228" i="5"/>
  <c r="BC228" i="5"/>
  <c r="BD228" i="5"/>
  <c r="BE228" i="5"/>
  <c r="BF228" i="5"/>
  <c r="BG228" i="5"/>
  <c r="BH228" i="5"/>
  <c r="BI228" i="5"/>
  <c r="BJ228" i="5"/>
  <c r="BK228" i="5"/>
  <c r="BM228" i="5"/>
  <c r="E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N229" i="5"/>
  <c r="AO229" i="5"/>
  <c r="AP229" i="5"/>
  <c r="AQ229" i="5"/>
  <c r="AR229" i="5"/>
  <c r="AS229" i="5"/>
  <c r="AT229" i="5"/>
  <c r="AU229" i="5"/>
  <c r="AV229" i="5"/>
  <c r="AW229" i="5"/>
  <c r="AX229" i="5"/>
  <c r="AY229" i="5"/>
  <c r="AZ229" i="5"/>
  <c r="BA229" i="5"/>
  <c r="BB229" i="5"/>
  <c r="BC229" i="5"/>
  <c r="BD229" i="5"/>
  <c r="BE229" i="5"/>
  <c r="BF229" i="5"/>
  <c r="BG229" i="5"/>
  <c r="BH229" i="5"/>
  <c r="BI229" i="5"/>
  <c r="BJ229" i="5"/>
  <c r="BK229" i="5"/>
  <c r="BM229" i="5"/>
  <c r="E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N230" i="5"/>
  <c r="AO230" i="5"/>
  <c r="AP230" i="5"/>
  <c r="AQ230" i="5"/>
  <c r="AR230" i="5"/>
  <c r="AS230" i="5"/>
  <c r="AT230" i="5"/>
  <c r="AU230" i="5"/>
  <c r="AV230" i="5"/>
  <c r="AW230" i="5"/>
  <c r="AX230" i="5"/>
  <c r="AY230" i="5"/>
  <c r="AZ230" i="5"/>
  <c r="BA230" i="5"/>
  <c r="BB230" i="5"/>
  <c r="BC230" i="5"/>
  <c r="BD230" i="5"/>
  <c r="BE230" i="5"/>
  <c r="BF230" i="5"/>
  <c r="BG230" i="5"/>
  <c r="BH230" i="5"/>
  <c r="BI230" i="5"/>
  <c r="BJ230" i="5"/>
  <c r="BK230" i="5"/>
  <c r="BM230" i="5"/>
  <c r="E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H231" i="5"/>
  <c r="AI231" i="5"/>
  <c r="AJ231" i="5"/>
  <c r="AK231" i="5"/>
  <c r="AL231" i="5"/>
  <c r="AM231" i="5"/>
  <c r="AN231" i="5"/>
  <c r="AO231" i="5"/>
  <c r="AP231" i="5"/>
  <c r="AQ231" i="5"/>
  <c r="AR231" i="5"/>
  <c r="AS231" i="5"/>
  <c r="AT231" i="5"/>
  <c r="AU231" i="5"/>
  <c r="AV231" i="5"/>
  <c r="AW231" i="5"/>
  <c r="AX231" i="5"/>
  <c r="AY231" i="5"/>
  <c r="AZ231" i="5"/>
  <c r="BA231" i="5"/>
  <c r="BB231" i="5"/>
  <c r="BC231" i="5"/>
  <c r="BD231" i="5"/>
  <c r="BE231" i="5"/>
  <c r="BF231" i="5"/>
  <c r="BG231" i="5"/>
  <c r="BH231" i="5"/>
  <c r="BI231" i="5"/>
  <c r="BJ231" i="5"/>
  <c r="BK231" i="5"/>
  <c r="BM231" i="5"/>
  <c r="E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N232" i="5"/>
  <c r="AO232" i="5"/>
  <c r="AP232" i="5"/>
  <c r="AQ232" i="5"/>
  <c r="AR232" i="5"/>
  <c r="AS232" i="5"/>
  <c r="AT232" i="5"/>
  <c r="AU232" i="5"/>
  <c r="AV232" i="5"/>
  <c r="AW232" i="5"/>
  <c r="AX232" i="5"/>
  <c r="AY232" i="5"/>
  <c r="AZ232" i="5"/>
  <c r="BA232" i="5"/>
  <c r="BB232" i="5"/>
  <c r="BC232" i="5"/>
  <c r="BD232" i="5"/>
  <c r="BE232" i="5"/>
  <c r="BF232" i="5"/>
  <c r="BG232" i="5"/>
  <c r="BH232" i="5"/>
  <c r="BI232" i="5"/>
  <c r="BJ232" i="5"/>
  <c r="BK232" i="5"/>
  <c r="BM232" i="5"/>
  <c r="E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N233" i="5"/>
  <c r="AO233" i="5"/>
  <c r="AP233" i="5"/>
  <c r="AQ233" i="5"/>
  <c r="AR233" i="5"/>
  <c r="AS233" i="5"/>
  <c r="AT233" i="5"/>
  <c r="AU233" i="5"/>
  <c r="AV233" i="5"/>
  <c r="AW233" i="5"/>
  <c r="AX233" i="5"/>
  <c r="AY233" i="5"/>
  <c r="AZ233" i="5"/>
  <c r="BA233" i="5"/>
  <c r="BB233" i="5"/>
  <c r="BC233" i="5"/>
  <c r="BD233" i="5"/>
  <c r="BE233" i="5"/>
  <c r="BF233" i="5"/>
  <c r="BG233" i="5"/>
  <c r="BH233" i="5"/>
  <c r="BI233" i="5"/>
  <c r="BJ233" i="5"/>
  <c r="BK233" i="5"/>
  <c r="BM233" i="5"/>
  <c r="E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N234" i="5"/>
  <c r="AO234" i="5"/>
  <c r="AP234" i="5"/>
  <c r="AQ234" i="5"/>
  <c r="AR234" i="5"/>
  <c r="AS234" i="5"/>
  <c r="AT234" i="5"/>
  <c r="AU234" i="5"/>
  <c r="AV234" i="5"/>
  <c r="AW234" i="5"/>
  <c r="AX234" i="5"/>
  <c r="AY234" i="5"/>
  <c r="AZ234" i="5"/>
  <c r="BA234" i="5"/>
  <c r="BB234" i="5"/>
  <c r="BC234" i="5"/>
  <c r="BD234" i="5"/>
  <c r="BE234" i="5"/>
  <c r="BF234" i="5"/>
  <c r="BG234" i="5"/>
  <c r="BH234" i="5"/>
  <c r="BI234" i="5"/>
  <c r="BJ234" i="5"/>
  <c r="BK234" i="5"/>
  <c r="BM234" i="5"/>
  <c r="E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N235" i="5"/>
  <c r="AO235" i="5"/>
  <c r="AP235" i="5"/>
  <c r="AQ235" i="5"/>
  <c r="AR235" i="5"/>
  <c r="AS235" i="5"/>
  <c r="AT235" i="5"/>
  <c r="AU235" i="5"/>
  <c r="AV235" i="5"/>
  <c r="AW235" i="5"/>
  <c r="AX235" i="5"/>
  <c r="AY235" i="5"/>
  <c r="AZ235" i="5"/>
  <c r="BA235" i="5"/>
  <c r="BB235" i="5"/>
  <c r="BC235" i="5"/>
  <c r="BD235" i="5"/>
  <c r="BE235" i="5"/>
  <c r="BF235" i="5"/>
  <c r="BG235" i="5"/>
  <c r="BH235" i="5"/>
  <c r="BI235" i="5"/>
  <c r="BJ235" i="5"/>
  <c r="BK235" i="5"/>
  <c r="BM235" i="5"/>
  <c r="E236" i="5"/>
  <c r="BM236" i="5"/>
  <c r="E237" i="5"/>
  <c r="BM237" i="5"/>
  <c r="E238" i="5"/>
  <c r="BM238" i="5"/>
  <c r="E239" i="5"/>
  <c r="BM239" i="5"/>
  <c r="E240" i="5"/>
  <c r="BM240" i="5"/>
  <c r="E241" i="5"/>
  <c r="BM241" i="5"/>
  <c r="E242" i="5"/>
  <c r="BM242" i="5"/>
  <c r="E243" i="5"/>
  <c r="BM243" i="5"/>
  <c r="E244" i="5"/>
  <c r="BM244" i="5"/>
  <c r="E245" i="5"/>
  <c r="BM245" i="5"/>
  <c r="E246" i="5"/>
  <c r="BM246" i="5"/>
  <c r="E247" i="5"/>
  <c r="BM247" i="5"/>
  <c r="E248" i="5"/>
  <c r="BM248" i="5"/>
  <c r="E249" i="5"/>
  <c r="BM249" i="5"/>
  <c r="E250" i="5"/>
  <c r="BM250" i="5"/>
  <c r="E251" i="5"/>
  <c r="BM251" i="5"/>
  <c r="E252" i="5"/>
  <c r="BM252" i="5"/>
  <c r="E253" i="5"/>
  <c r="BM253" i="5"/>
  <c r="E254" i="5"/>
  <c r="BM254" i="5"/>
  <c r="E255" i="5"/>
  <c r="BM255" i="5"/>
  <c r="E256" i="5"/>
  <c r="BM256" i="5"/>
  <c r="E257" i="5"/>
  <c r="BM257" i="5"/>
  <c r="E258" i="5"/>
  <c r="BM258" i="5"/>
  <c r="E259" i="5"/>
  <c r="BM259" i="5"/>
  <c r="E260" i="5"/>
  <c r="BM260" i="5"/>
  <c r="E261" i="5"/>
  <c r="BM261" i="5"/>
  <c r="E262" i="5"/>
  <c r="BM262" i="5"/>
  <c r="E263" i="5"/>
  <c r="BM263" i="5"/>
  <c r="E264" i="5"/>
  <c r="BM264" i="5"/>
  <c r="E265" i="5"/>
  <c r="BM265" i="5"/>
  <c r="E266" i="5"/>
  <c r="BM266" i="5"/>
  <c r="E267" i="5"/>
  <c r="BM267" i="5"/>
  <c r="E268" i="5"/>
  <c r="BM268" i="5"/>
  <c r="E269" i="5"/>
  <c r="BM269" i="5"/>
  <c r="E270" i="5"/>
  <c r="BM270" i="5"/>
  <c r="E271" i="5"/>
  <c r="BM271" i="5"/>
  <c r="E272" i="5"/>
  <c r="BM272" i="5"/>
  <c r="E273" i="5"/>
  <c r="BM273" i="5"/>
  <c r="E274" i="5"/>
  <c r="BM274" i="5"/>
  <c r="E275" i="5"/>
  <c r="BM275" i="5"/>
  <c r="E276" i="5"/>
  <c r="BM276" i="5"/>
  <c r="E277" i="5"/>
  <c r="BM277" i="5"/>
  <c r="E278" i="5"/>
  <c r="BM278" i="5"/>
  <c r="E279" i="5"/>
  <c r="BM279" i="5"/>
  <c r="E280" i="5"/>
  <c r="BM280" i="5"/>
  <c r="E281" i="5"/>
  <c r="BM281" i="5"/>
  <c r="E282" i="5"/>
  <c r="BM282" i="5"/>
  <c r="E283" i="5"/>
  <c r="BM283" i="5"/>
  <c r="E284" i="5"/>
  <c r="BM284" i="5"/>
  <c r="E285" i="5"/>
  <c r="BM285" i="5"/>
  <c r="E286" i="5"/>
  <c r="BM286" i="5"/>
  <c r="E287" i="5"/>
  <c r="BM287" i="5"/>
  <c r="E288" i="5"/>
  <c r="BM288" i="5"/>
  <c r="E289" i="5"/>
  <c r="BM289" i="5"/>
  <c r="E290" i="5"/>
  <c r="BM290" i="5"/>
  <c r="E291" i="5"/>
  <c r="BM291" i="5"/>
  <c r="E292" i="5"/>
  <c r="BM292" i="5"/>
  <c r="E293" i="5"/>
  <c r="BM293" i="5"/>
  <c r="E294" i="5"/>
  <c r="BM294" i="5"/>
  <c r="E295" i="5"/>
  <c r="BM295" i="5"/>
  <c r="E296" i="5"/>
  <c r="BM296" i="5"/>
  <c r="E297" i="5"/>
  <c r="BM297" i="5"/>
  <c r="E298" i="5"/>
  <c r="BM298" i="5"/>
  <c r="E299" i="5"/>
  <c r="BM299" i="5"/>
  <c r="E300" i="5"/>
  <c r="BM300" i="5"/>
  <c r="E301" i="5"/>
  <c r="BM301" i="5"/>
  <c r="E302" i="5"/>
  <c r="BM302" i="5"/>
  <c r="E303" i="5"/>
  <c r="BM303" i="5"/>
  <c r="E304" i="5"/>
  <c r="BM304" i="5"/>
  <c r="E305" i="5"/>
  <c r="BM305" i="5"/>
  <c r="E306" i="5"/>
  <c r="BM306" i="5"/>
  <c r="E307" i="5"/>
  <c r="BM307" i="5"/>
  <c r="E308" i="5"/>
  <c r="BM308" i="5"/>
  <c r="E309" i="5"/>
  <c r="BM309" i="5"/>
  <c r="E310" i="5"/>
  <c r="BM310" i="5"/>
  <c r="E311" i="5"/>
  <c r="BM311" i="5"/>
  <c r="E312" i="5"/>
  <c r="BM312" i="5"/>
  <c r="E313" i="5"/>
  <c r="BM313" i="5"/>
  <c r="E314" i="5"/>
  <c r="BM314" i="5"/>
  <c r="E315" i="5"/>
  <c r="BM315" i="5"/>
  <c r="E316" i="5"/>
  <c r="BM316" i="5"/>
  <c r="E317" i="5"/>
  <c r="BM317" i="5"/>
  <c r="E318" i="5"/>
  <c r="BM318" i="5"/>
  <c r="E319" i="5"/>
  <c r="BM319" i="5"/>
  <c r="E320" i="5"/>
  <c r="BM320" i="5"/>
  <c r="E321" i="5"/>
  <c r="BM321" i="5"/>
  <c r="E322" i="5"/>
  <c r="BM322" i="5"/>
  <c r="E323" i="5"/>
  <c r="BM323" i="5"/>
  <c r="E324" i="5"/>
  <c r="BM324" i="5"/>
  <c r="E325" i="5"/>
  <c r="BM325" i="5"/>
  <c r="E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X326" i="5"/>
  <c r="Y326" i="5"/>
  <c r="Z326" i="5"/>
  <c r="AA326" i="5"/>
  <c r="AB326" i="5"/>
  <c r="AC326" i="5"/>
  <c r="AD326" i="5"/>
  <c r="AE326" i="5"/>
  <c r="AF326" i="5"/>
  <c r="AG326" i="5"/>
  <c r="AH326" i="5"/>
  <c r="AI326" i="5"/>
  <c r="AJ326" i="5"/>
  <c r="AK326" i="5"/>
  <c r="AL326" i="5"/>
  <c r="AM326" i="5"/>
  <c r="AN326" i="5"/>
  <c r="AO326" i="5"/>
  <c r="AP326" i="5"/>
  <c r="AQ326" i="5"/>
  <c r="AR326" i="5"/>
  <c r="AS326" i="5"/>
  <c r="AT326" i="5"/>
  <c r="AU326" i="5"/>
  <c r="AV326" i="5"/>
  <c r="AW326" i="5"/>
  <c r="AX326" i="5"/>
  <c r="AY326" i="5"/>
  <c r="AZ326" i="5"/>
  <c r="BA326" i="5"/>
  <c r="BB326" i="5"/>
  <c r="BC326" i="5"/>
  <c r="BD326" i="5"/>
  <c r="BE326" i="5"/>
  <c r="BF326" i="5"/>
  <c r="BG326" i="5"/>
  <c r="BH326" i="5"/>
  <c r="BI326" i="5"/>
  <c r="BJ326" i="5"/>
  <c r="BK326" i="5"/>
  <c r="E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X327" i="5"/>
  <c r="Y327" i="5"/>
  <c r="Z327" i="5"/>
  <c r="AA327" i="5"/>
  <c r="AB327" i="5"/>
  <c r="AC327" i="5"/>
  <c r="AD327" i="5"/>
  <c r="AE327" i="5"/>
  <c r="AF327" i="5"/>
  <c r="AG327" i="5"/>
  <c r="AH327" i="5"/>
  <c r="AI327" i="5"/>
  <c r="AJ327" i="5"/>
  <c r="AK327" i="5"/>
  <c r="AL327" i="5"/>
  <c r="AM327" i="5"/>
  <c r="AN327" i="5"/>
  <c r="AO327" i="5"/>
  <c r="AP327" i="5"/>
  <c r="AQ327" i="5"/>
  <c r="AR327" i="5"/>
  <c r="AS327" i="5"/>
  <c r="AT327" i="5"/>
  <c r="AU327" i="5"/>
  <c r="AV327" i="5"/>
  <c r="AW327" i="5"/>
  <c r="AX327" i="5"/>
  <c r="AY327" i="5"/>
  <c r="AZ327" i="5"/>
  <c r="BA327" i="5"/>
  <c r="BB327" i="5"/>
  <c r="BC327" i="5"/>
  <c r="BD327" i="5"/>
  <c r="BE327" i="5"/>
  <c r="BF327" i="5"/>
  <c r="BG327" i="5"/>
  <c r="BH327" i="5"/>
  <c r="BI327" i="5"/>
  <c r="BJ327" i="5"/>
  <c r="BK327" i="5"/>
  <c r="E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X328" i="5"/>
  <c r="Y328" i="5"/>
  <c r="Z328" i="5"/>
  <c r="AA328" i="5"/>
  <c r="AB328" i="5"/>
  <c r="AC328" i="5"/>
  <c r="AD328" i="5"/>
  <c r="AE328" i="5"/>
  <c r="AF328" i="5"/>
  <c r="AG328" i="5"/>
  <c r="AH328" i="5"/>
  <c r="AI328" i="5"/>
  <c r="AJ328" i="5"/>
  <c r="AK328" i="5"/>
  <c r="AL328" i="5"/>
  <c r="AM328" i="5"/>
  <c r="AN328" i="5"/>
  <c r="AO328" i="5"/>
  <c r="AP328" i="5"/>
  <c r="AQ328" i="5"/>
  <c r="AR328" i="5"/>
  <c r="AS328" i="5"/>
  <c r="AT328" i="5"/>
  <c r="AU328" i="5"/>
  <c r="AV328" i="5"/>
  <c r="AW328" i="5"/>
  <c r="AX328" i="5"/>
  <c r="AY328" i="5"/>
  <c r="AZ328" i="5"/>
  <c r="BA328" i="5"/>
  <c r="BB328" i="5"/>
  <c r="BC328" i="5"/>
  <c r="BD328" i="5"/>
  <c r="BE328" i="5"/>
  <c r="BF328" i="5"/>
  <c r="BG328" i="5"/>
  <c r="BH328" i="5"/>
  <c r="BI328" i="5"/>
  <c r="BJ328" i="5"/>
  <c r="BK328" i="5"/>
  <c r="E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X329" i="5"/>
  <c r="Y329" i="5"/>
  <c r="Z329" i="5"/>
  <c r="AA329" i="5"/>
  <c r="AB329" i="5"/>
  <c r="AC329" i="5"/>
  <c r="AD329" i="5"/>
  <c r="AE329" i="5"/>
  <c r="AF329" i="5"/>
  <c r="AG329" i="5"/>
  <c r="AH329" i="5"/>
  <c r="AI329" i="5"/>
  <c r="AJ329" i="5"/>
  <c r="AK329" i="5"/>
  <c r="AL329" i="5"/>
  <c r="AM329" i="5"/>
  <c r="AN329" i="5"/>
  <c r="AO329" i="5"/>
  <c r="AP329" i="5"/>
  <c r="AQ329" i="5"/>
  <c r="AR329" i="5"/>
  <c r="AS329" i="5"/>
  <c r="AT329" i="5"/>
  <c r="AU329" i="5"/>
  <c r="AV329" i="5"/>
  <c r="AW329" i="5"/>
  <c r="AX329" i="5"/>
  <c r="AY329" i="5"/>
  <c r="AZ329" i="5"/>
  <c r="BA329" i="5"/>
  <c r="BB329" i="5"/>
  <c r="BC329" i="5"/>
  <c r="BD329" i="5"/>
  <c r="BE329" i="5"/>
  <c r="BF329" i="5"/>
  <c r="BG329" i="5"/>
  <c r="BH329" i="5"/>
  <c r="BI329" i="5"/>
  <c r="BJ329" i="5"/>
  <c r="BK329" i="5"/>
  <c r="E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X330" i="5"/>
  <c r="Y330" i="5"/>
  <c r="Z330" i="5"/>
  <c r="AA330" i="5"/>
  <c r="AB330" i="5"/>
  <c r="AC330" i="5"/>
  <c r="AD330" i="5"/>
  <c r="AE330" i="5"/>
  <c r="AF330" i="5"/>
  <c r="AG330" i="5"/>
  <c r="AH330" i="5"/>
  <c r="AI330" i="5"/>
  <c r="AJ330" i="5"/>
  <c r="AK330" i="5"/>
  <c r="AL330" i="5"/>
  <c r="AM330" i="5"/>
  <c r="AN330" i="5"/>
  <c r="AO330" i="5"/>
  <c r="AP330" i="5"/>
  <c r="AQ330" i="5"/>
  <c r="AR330" i="5"/>
  <c r="AS330" i="5"/>
  <c r="AT330" i="5"/>
  <c r="AU330" i="5"/>
  <c r="AV330" i="5"/>
  <c r="AW330" i="5"/>
  <c r="AX330" i="5"/>
  <c r="AY330" i="5"/>
  <c r="AZ330" i="5"/>
  <c r="BA330" i="5"/>
  <c r="BB330" i="5"/>
  <c r="BC330" i="5"/>
  <c r="BD330" i="5"/>
  <c r="BE330" i="5"/>
  <c r="BF330" i="5"/>
  <c r="BG330" i="5"/>
  <c r="BH330" i="5"/>
  <c r="BI330" i="5"/>
  <c r="BJ330" i="5"/>
  <c r="BK330" i="5"/>
  <c r="E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X331" i="5"/>
  <c r="Y331" i="5"/>
  <c r="Z331" i="5"/>
  <c r="AA331" i="5"/>
  <c r="AB331" i="5"/>
  <c r="AC331" i="5"/>
  <c r="AD331" i="5"/>
  <c r="AE331" i="5"/>
  <c r="AF331" i="5"/>
  <c r="AG331" i="5"/>
  <c r="AH331" i="5"/>
  <c r="AI331" i="5"/>
  <c r="AJ331" i="5"/>
  <c r="AK331" i="5"/>
  <c r="AL331" i="5"/>
  <c r="AM331" i="5"/>
  <c r="AN331" i="5"/>
  <c r="AO331" i="5"/>
  <c r="AP331" i="5"/>
  <c r="AQ331" i="5"/>
  <c r="AR331" i="5"/>
  <c r="AS331" i="5"/>
  <c r="AT331" i="5"/>
  <c r="AU331" i="5"/>
  <c r="AV331" i="5"/>
  <c r="AW331" i="5"/>
  <c r="AX331" i="5"/>
  <c r="AY331" i="5"/>
  <c r="AZ331" i="5"/>
  <c r="BA331" i="5"/>
  <c r="BB331" i="5"/>
  <c r="BC331" i="5"/>
  <c r="BD331" i="5"/>
  <c r="BE331" i="5"/>
  <c r="BF331" i="5"/>
  <c r="BG331" i="5"/>
  <c r="BH331" i="5"/>
  <c r="BI331" i="5"/>
  <c r="BJ331" i="5"/>
  <c r="BK331" i="5"/>
  <c r="E332" i="5"/>
  <c r="BM332" i="5"/>
  <c r="E333" i="5"/>
  <c r="BM333" i="5"/>
  <c r="E334" i="5"/>
  <c r="BM334" i="5"/>
  <c r="E335" i="5"/>
  <c r="BM335" i="5"/>
  <c r="E336" i="5"/>
  <c r="BM336" i="5"/>
  <c r="E337" i="5"/>
  <c r="BM337" i="5"/>
  <c r="E338" i="5"/>
  <c r="BM338" i="5"/>
  <c r="E339" i="5"/>
  <c r="BM339" i="5"/>
  <c r="E340" i="5"/>
  <c r="BM340" i="5"/>
  <c r="E341" i="5"/>
  <c r="BM341" i="5"/>
  <c r="E342" i="5"/>
  <c r="BM342" i="5"/>
  <c r="E343" i="5"/>
  <c r="BM343" i="5"/>
  <c r="E344" i="5"/>
  <c r="BM344" i="5"/>
  <c r="E345" i="5"/>
  <c r="BM345" i="5"/>
  <c r="E346" i="5"/>
  <c r="BM346" i="5"/>
  <c r="E347" i="5"/>
  <c r="BM347" i="5"/>
  <c r="E348" i="5"/>
  <c r="BM348" i="5"/>
  <c r="E349" i="5"/>
  <c r="BM349" i="5"/>
  <c r="E350" i="5"/>
  <c r="BM350" i="5"/>
  <c r="BM446" i="5" s="1"/>
  <c r="E351" i="5"/>
  <c r="BM351" i="5"/>
  <c r="BM447" i="5" s="1"/>
  <c r="E352" i="5"/>
  <c r="BM352" i="5"/>
  <c r="BM448" i="5" s="1"/>
  <c r="E353" i="5"/>
  <c r="BM353" i="5"/>
  <c r="E354" i="5"/>
  <c r="BM354" i="5"/>
  <c r="BM450" i="5" s="1"/>
  <c r="E355" i="5"/>
  <c r="BM355" i="5"/>
  <c r="E356" i="5"/>
  <c r="BM356" i="5"/>
  <c r="E357" i="5"/>
  <c r="BM357" i="5"/>
  <c r="E358" i="5"/>
  <c r="BM358" i="5"/>
  <c r="E359" i="5"/>
  <c r="BM359" i="5"/>
  <c r="E360" i="5"/>
  <c r="BM360" i="5"/>
  <c r="E361" i="5"/>
  <c r="BM361" i="5"/>
  <c r="E362" i="5"/>
  <c r="BM362" i="5"/>
  <c r="E363" i="5"/>
  <c r="BM363" i="5"/>
  <c r="E364" i="5"/>
  <c r="BM364" i="5"/>
  <c r="E365" i="5"/>
  <c r="BM365" i="5"/>
  <c r="E366" i="5"/>
  <c r="BM366" i="5"/>
  <c r="E367" i="5"/>
  <c r="BM367" i="5"/>
  <c r="E368" i="5"/>
  <c r="BM368" i="5"/>
  <c r="E369" i="5"/>
  <c r="BM369" i="5"/>
  <c r="E370" i="5"/>
  <c r="BM370" i="5"/>
  <c r="E371" i="5"/>
  <c r="BM371" i="5"/>
  <c r="E372" i="5"/>
  <c r="BM372" i="5"/>
  <c r="E373" i="5"/>
  <c r="BM373" i="5"/>
  <c r="E374" i="5"/>
  <c r="BM374" i="5"/>
  <c r="E375" i="5"/>
  <c r="BM375" i="5"/>
  <c r="E376" i="5"/>
  <c r="BM376" i="5"/>
  <c r="E377" i="5"/>
  <c r="BM377" i="5"/>
  <c r="E378" i="5"/>
  <c r="BM378" i="5"/>
  <c r="E379" i="5"/>
  <c r="BM379" i="5"/>
  <c r="E380" i="5"/>
  <c r="BM380" i="5"/>
  <c r="E381" i="5"/>
  <c r="BM381" i="5"/>
  <c r="E382" i="5"/>
  <c r="BM382" i="5"/>
  <c r="E383" i="5"/>
  <c r="BM383" i="5"/>
  <c r="E384" i="5"/>
  <c r="BM384" i="5"/>
  <c r="E385" i="5"/>
  <c r="BM385" i="5"/>
  <c r="E386" i="5"/>
  <c r="BM386" i="5"/>
  <c r="E387" i="5"/>
  <c r="BM387" i="5"/>
  <c r="E388" i="5"/>
  <c r="BM388" i="5"/>
  <c r="E389" i="5"/>
  <c r="BM389" i="5"/>
  <c r="E390" i="5"/>
  <c r="BM390" i="5"/>
  <c r="E391" i="5"/>
  <c r="BM391" i="5"/>
  <c r="E392" i="5"/>
  <c r="BM392" i="5"/>
  <c r="E393" i="5"/>
  <c r="BM393" i="5"/>
  <c r="E394" i="5"/>
  <c r="BM394" i="5"/>
  <c r="E395" i="5"/>
  <c r="BM395" i="5"/>
  <c r="E396" i="5"/>
  <c r="BM396" i="5"/>
  <c r="E397" i="5"/>
  <c r="BM397" i="5"/>
  <c r="E398" i="5"/>
  <c r="BM398" i="5"/>
  <c r="E399" i="5"/>
  <c r="BM399" i="5"/>
  <c r="E400" i="5"/>
  <c r="BM400" i="5"/>
  <c r="E401" i="5"/>
  <c r="BM401" i="5"/>
  <c r="E402" i="5"/>
  <c r="BM402" i="5"/>
  <c r="E403" i="5"/>
  <c r="BM403" i="5"/>
  <c r="E404" i="5"/>
  <c r="G404" i="5"/>
  <c r="H404" i="5"/>
  <c r="I404" i="5"/>
  <c r="J404" i="5"/>
  <c r="K404" i="5"/>
  <c r="L404" i="5"/>
  <c r="M404" i="5"/>
  <c r="N404" i="5"/>
  <c r="O404" i="5"/>
  <c r="P404" i="5"/>
  <c r="Q404" i="5"/>
  <c r="R404" i="5"/>
  <c r="S404" i="5"/>
  <c r="T404" i="5"/>
  <c r="U404" i="5"/>
  <c r="V404" i="5"/>
  <c r="W404" i="5"/>
  <c r="X404" i="5"/>
  <c r="Y404" i="5"/>
  <c r="Z404" i="5"/>
  <c r="AA404" i="5"/>
  <c r="AB404" i="5"/>
  <c r="AC404" i="5"/>
  <c r="AD404" i="5"/>
  <c r="AE404" i="5"/>
  <c r="AF404" i="5"/>
  <c r="AG404" i="5"/>
  <c r="AH404" i="5"/>
  <c r="AI404" i="5"/>
  <c r="AJ404" i="5"/>
  <c r="AK404" i="5"/>
  <c r="AL404" i="5"/>
  <c r="AM404" i="5"/>
  <c r="AN404" i="5"/>
  <c r="AO404" i="5"/>
  <c r="AP404" i="5"/>
  <c r="AQ404" i="5"/>
  <c r="AR404" i="5"/>
  <c r="AS404" i="5"/>
  <c r="AT404" i="5"/>
  <c r="AU404" i="5"/>
  <c r="AV404" i="5"/>
  <c r="AW404" i="5"/>
  <c r="AX404" i="5"/>
  <c r="AY404" i="5"/>
  <c r="AZ404" i="5"/>
  <c r="BA404" i="5"/>
  <c r="BB404" i="5"/>
  <c r="BC404" i="5"/>
  <c r="BD404" i="5"/>
  <c r="BE404" i="5"/>
  <c r="BF404" i="5"/>
  <c r="BG404" i="5"/>
  <c r="BH404" i="5"/>
  <c r="BI404" i="5"/>
  <c r="BJ404" i="5"/>
  <c r="BK404" i="5"/>
  <c r="E405" i="5"/>
  <c r="G405" i="5"/>
  <c r="H405" i="5"/>
  <c r="I405" i="5"/>
  <c r="J405" i="5"/>
  <c r="K405" i="5"/>
  <c r="L405" i="5"/>
  <c r="M405" i="5"/>
  <c r="N405" i="5"/>
  <c r="O405" i="5"/>
  <c r="P405" i="5"/>
  <c r="Q405" i="5"/>
  <c r="R405" i="5"/>
  <c r="S405" i="5"/>
  <c r="T405" i="5"/>
  <c r="U405" i="5"/>
  <c r="V405" i="5"/>
  <c r="W405" i="5"/>
  <c r="X405" i="5"/>
  <c r="Y405" i="5"/>
  <c r="Z405" i="5"/>
  <c r="AA405" i="5"/>
  <c r="AB405" i="5"/>
  <c r="AC405" i="5"/>
  <c r="AD405" i="5"/>
  <c r="AE405" i="5"/>
  <c r="AF405" i="5"/>
  <c r="AG405" i="5"/>
  <c r="AH405" i="5"/>
  <c r="AI405" i="5"/>
  <c r="AJ405" i="5"/>
  <c r="AK405" i="5"/>
  <c r="AL405" i="5"/>
  <c r="AM405" i="5"/>
  <c r="AN405" i="5"/>
  <c r="AO405" i="5"/>
  <c r="AP405" i="5"/>
  <c r="AQ405" i="5"/>
  <c r="AR405" i="5"/>
  <c r="AS405" i="5"/>
  <c r="AT405" i="5"/>
  <c r="AU405" i="5"/>
  <c r="AV405" i="5"/>
  <c r="AW405" i="5"/>
  <c r="AX405" i="5"/>
  <c r="AY405" i="5"/>
  <c r="AZ405" i="5"/>
  <c r="BA405" i="5"/>
  <c r="BB405" i="5"/>
  <c r="BC405" i="5"/>
  <c r="BD405" i="5"/>
  <c r="BE405" i="5"/>
  <c r="BF405" i="5"/>
  <c r="BG405" i="5"/>
  <c r="BH405" i="5"/>
  <c r="BI405" i="5"/>
  <c r="BJ405" i="5"/>
  <c r="BK405" i="5"/>
  <c r="E406" i="5"/>
  <c r="G406" i="5"/>
  <c r="H406" i="5"/>
  <c r="I406" i="5"/>
  <c r="J406" i="5"/>
  <c r="K406" i="5"/>
  <c r="L406" i="5"/>
  <c r="M406" i="5"/>
  <c r="N406" i="5"/>
  <c r="O406" i="5"/>
  <c r="P406" i="5"/>
  <c r="Q406" i="5"/>
  <c r="R406" i="5"/>
  <c r="S406" i="5"/>
  <c r="T406" i="5"/>
  <c r="U406" i="5"/>
  <c r="V406" i="5"/>
  <c r="W406" i="5"/>
  <c r="X406" i="5"/>
  <c r="Y406" i="5"/>
  <c r="Z406" i="5"/>
  <c r="AA406" i="5"/>
  <c r="AB406" i="5"/>
  <c r="AC406" i="5"/>
  <c r="AD406" i="5"/>
  <c r="AE406" i="5"/>
  <c r="AF406" i="5"/>
  <c r="AG406" i="5"/>
  <c r="AH406" i="5"/>
  <c r="AI406" i="5"/>
  <c r="AJ406" i="5"/>
  <c r="AK406" i="5"/>
  <c r="AL406" i="5"/>
  <c r="AM406" i="5"/>
  <c r="AN406" i="5"/>
  <c r="AO406" i="5"/>
  <c r="AP406" i="5"/>
  <c r="AQ406" i="5"/>
  <c r="AR406" i="5"/>
  <c r="AS406" i="5"/>
  <c r="AT406" i="5"/>
  <c r="AU406" i="5"/>
  <c r="AV406" i="5"/>
  <c r="AW406" i="5"/>
  <c r="AX406" i="5"/>
  <c r="AY406" i="5"/>
  <c r="AZ406" i="5"/>
  <c r="BA406" i="5"/>
  <c r="BB406" i="5"/>
  <c r="BC406" i="5"/>
  <c r="BD406" i="5"/>
  <c r="BE406" i="5"/>
  <c r="BF406" i="5"/>
  <c r="BG406" i="5"/>
  <c r="BH406" i="5"/>
  <c r="BI406" i="5"/>
  <c r="BJ406" i="5"/>
  <c r="BK406" i="5"/>
  <c r="E407" i="5"/>
  <c r="G407" i="5"/>
  <c r="H407" i="5"/>
  <c r="I407" i="5"/>
  <c r="J407" i="5"/>
  <c r="K407" i="5"/>
  <c r="L407" i="5"/>
  <c r="M407" i="5"/>
  <c r="N407" i="5"/>
  <c r="O407" i="5"/>
  <c r="P407" i="5"/>
  <c r="Q407" i="5"/>
  <c r="R407" i="5"/>
  <c r="S407" i="5"/>
  <c r="T407" i="5"/>
  <c r="U407" i="5"/>
  <c r="V407" i="5"/>
  <c r="W407" i="5"/>
  <c r="X407" i="5"/>
  <c r="Y407" i="5"/>
  <c r="Z407" i="5"/>
  <c r="AA407" i="5"/>
  <c r="AB407" i="5"/>
  <c r="AC407" i="5"/>
  <c r="AD407" i="5"/>
  <c r="AE407" i="5"/>
  <c r="AF407" i="5"/>
  <c r="AG407" i="5"/>
  <c r="AH407" i="5"/>
  <c r="AI407" i="5"/>
  <c r="AJ407" i="5"/>
  <c r="AK407" i="5"/>
  <c r="AL407" i="5"/>
  <c r="AM407" i="5"/>
  <c r="AN407" i="5"/>
  <c r="AO407" i="5"/>
  <c r="AP407" i="5"/>
  <c r="AQ407" i="5"/>
  <c r="AR407" i="5"/>
  <c r="AS407" i="5"/>
  <c r="AT407" i="5"/>
  <c r="AU407" i="5"/>
  <c r="AV407" i="5"/>
  <c r="AW407" i="5"/>
  <c r="AX407" i="5"/>
  <c r="AY407" i="5"/>
  <c r="AZ407" i="5"/>
  <c r="BA407" i="5"/>
  <c r="BB407" i="5"/>
  <c r="BC407" i="5"/>
  <c r="BD407" i="5"/>
  <c r="BE407" i="5"/>
  <c r="BF407" i="5"/>
  <c r="BG407" i="5"/>
  <c r="BH407" i="5"/>
  <c r="BI407" i="5"/>
  <c r="BJ407" i="5"/>
  <c r="BK407" i="5"/>
  <c r="E408" i="5"/>
  <c r="G408" i="5"/>
  <c r="H408" i="5"/>
  <c r="I408" i="5"/>
  <c r="J408" i="5"/>
  <c r="K408" i="5"/>
  <c r="L408" i="5"/>
  <c r="M408" i="5"/>
  <c r="N408" i="5"/>
  <c r="O408" i="5"/>
  <c r="P408" i="5"/>
  <c r="Q408" i="5"/>
  <c r="R408" i="5"/>
  <c r="S408" i="5"/>
  <c r="T408" i="5"/>
  <c r="U408" i="5"/>
  <c r="V408" i="5"/>
  <c r="W408" i="5"/>
  <c r="X408" i="5"/>
  <c r="Y408" i="5"/>
  <c r="Z408" i="5"/>
  <c r="AA408" i="5"/>
  <c r="AB408" i="5"/>
  <c r="AC408" i="5"/>
  <c r="AD408" i="5"/>
  <c r="AE408" i="5"/>
  <c r="AF408" i="5"/>
  <c r="AG408" i="5"/>
  <c r="AH408" i="5"/>
  <c r="AI408" i="5"/>
  <c r="AJ408" i="5"/>
  <c r="AK408" i="5"/>
  <c r="AL408" i="5"/>
  <c r="AM408" i="5"/>
  <c r="AN408" i="5"/>
  <c r="AO408" i="5"/>
  <c r="AP408" i="5"/>
  <c r="AQ408" i="5"/>
  <c r="AR408" i="5"/>
  <c r="AS408" i="5"/>
  <c r="AT408" i="5"/>
  <c r="AU408" i="5"/>
  <c r="AV408" i="5"/>
  <c r="AW408" i="5"/>
  <c r="AX408" i="5"/>
  <c r="AY408" i="5"/>
  <c r="AZ408" i="5"/>
  <c r="BA408" i="5"/>
  <c r="BB408" i="5"/>
  <c r="BC408" i="5"/>
  <c r="BD408" i="5"/>
  <c r="BE408" i="5"/>
  <c r="BF408" i="5"/>
  <c r="BG408" i="5"/>
  <c r="BH408" i="5"/>
  <c r="BI408" i="5"/>
  <c r="BJ408" i="5"/>
  <c r="BK408" i="5"/>
  <c r="E409" i="5"/>
  <c r="G409" i="5"/>
  <c r="H409" i="5"/>
  <c r="I409" i="5"/>
  <c r="J409" i="5"/>
  <c r="K409" i="5"/>
  <c r="L409" i="5"/>
  <c r="M409" i="5"/>
  <c r="N409" i="5"/>
  <c r="O409" i="5"/>
  <c r="P409" i="5"/>
  <c r="Q409" i="5"/>
  <c r="R409" i="5"/>
  <c r="S409" i="5"/>
  <c r="T409" i="5"/>
  <c r="U409" i="5"/>
  <c r="V409" i="5"/>
  <c r="W409" i="5"/>
  <c r="X409" i="5"/>
  <c r="Y409" i="5"/>
  <c r="Z409" i="5"/>
  <c r="AA409" i="5"/>
  <c r="AB409" i="5"/>
  <c r="AC409" i="5"/>
  <c r="AD409" i="5"/>
  <c r="AE409" i="5"/>
  <c r="AF409" i="5"/>
  <c r="AG409" i="5"/>
  <c r="AH409" i="5"/>
  <c r="AI409" i="5"/>
  <c r="AJ409" i="5"/>
  <c r="AK409" i="5"/>
  <c r="AL409" i="5"/>
  <c r="AM409" i="5"/>
  <c r="AN409" i="5"/>
  <c r="AO409" i="5"/>
  <c r="AP409" i="5"/>
  <c r="AQ409" i="5"/>
  <c r="AR409" i="5"/>
  <c r="AS409" i="5"/>
  <c r="AT409" i="5"/>
  <c r="AU409" i="5"/>
  <c r="AV409" i="5"/>
  <c r="AW409" i="5"/>
  <c r="AX409" i="5"/>
  <c r="AY409" i="5"/>
  <c r="AZ409" i="5"/>
  <c r="BA409" i="5"/>
  <c r="BB409" i="5"/>
  <c r="BC409" i="5"/>
  <c r="BD409" i="5"/>
  <c r="BE409" i="5"/>
  <c r="BF409" i="5"/>
  <c r="BG409" i="5"/>
  <c r="BH409" i="5"/>
  <c r="BI409" i="5"/>
  <c r="BJ409" i="5"/>
  <c r="BK409" i="5"/>
  <c r="E410" i="5"/>
  <c r="BM410" i="5"/>
  <c r="E411" i="5"/>
  <c r="BM411" i="5"/>
  <c r="E412" i="5"/>
  <c r="BM412" i="5"/>
  <c r="E413" i="5"/>
  <c r="BM413" i="5"/>
  <c r="E414" i="5"/>
  <c r="BM414" i="5"/>
  <c r="E415" i="5"/>
  <c r="BM415" i="5"/>
  <c r="E416" i="5"/>
  <c r="BM416" i="5"/>
  <c r="E417" i="5"/>
  <c r="BM417" i="5"/>
  <c r="E418" i="5"/>
  <c r="BM418" i="5"/>
  <c r="E419" i="5"/>
  <c r="BM419" i="5"/>
  <c r="E420" i="5"/>
  <c r="BM420" i="5"/>
  <c r="E421" i="5"/>
  <c r="BM421" i="5"/>
  <c r="E422" i="5"/>
  <c r="BM422" i="5"/>
  <c r="E423" i="5"/>
  <c r="BM423" i="5"/>
  <c r="E424" i="5"/>
  <c r="BM424" i="5"/>
  <c r="E425" i="5"/>
  <c r="BM425" i="5"/>
  <c r="E426" i="5"/>
  <c r="BM426" i="5"/>
  <c r="E427" i="5"/>
  <c r="BM427" i="5"/>
  <c r="E428" i="5"/>
  <c r="BM428" i="5"/>
  <c r="E429" i="5"/>
  <c r="BM429" i="5"/>
  <c r="E430" i="5"/>
  <c r="BM430" i="5"/>
  <c r="E431" i="5"/>
  <c r="BM431" i="5"/>
  <c r="E432" i="5"/>
  <c r="BM432" i="5"/>
  <c r="E433" i="5"/>
  <c r="BM433" i="5"/>
  <c r="E434" i="5"/>
  <c r="G434" i="5"/>
  <c r="G440" i="5" s="1"/>
  <c r="H434" i="5"/>
  <c r="I434" i="5"/>
  <c r="I440" i="5" s="1"/>
  <c r="J434" i="5"/>
  <c r="J440" i="5" s="1"/>
  <c r="K434" i="5"/>
  <c r="K440" i="5" s="1"/>
  <c r="L434" i="5"/>
  <c r="L440" i="5" s="1"/>
  <c r="M434" i="5"/>
  <c r="N434" i="5"/>
  <c r="N440" i="5" s="1"/>
  <c r="O434" i="5"/>
  <c r="O440" i="5" s="1"/>
  <c r="P434" i="5"/>
  <c r="Q434" i="5"/>
  <c r="R434" i="5"/>
  <c r="S434" i="5"/>
  <c r="T434" i="5"/>
  <c r="T440" i="5" s="1"/>
  <c r="U434" i="5"/>
  <c r="U440" i="5" s="1"/>
  <c r="V434" i="5"/>
  <c r="V440" i="5" s="1"/>
  <c r="W434" i="5"/>
  <c r="W440" i="5" s="1"/>
  <c r="X434" i="5"/>
  <c r="Y434" i="5"/>
  <c r="Y440" i="5" s="1"/>
  <c r="Z434" i="5"/>
  <c r="Z440" i="5" s="1"/>
  <c r="AA434" i="5"/>
  <c r="AA440" i="5" s="1"/>
  <c r="AB434" i="5"/>
  <c r="AB440" i="5" s="1"/>
  <c r="AC434" i="5"/>
  <c r="AD434" i="5"/>
  <c r="AD440" i="5" s="1"/>
  <c r="AE434" i="5"/>
  <c r="AE440" i="5" s="1"/>
  <c r="AF434" i="5"/>
  <c r="AG434" i="5"/>
  <c r="AH434" i="5"/>
  <c r="AH440" i="5" s="1"/>
  <c r="AI434" i="5"/>
  <c r="AI440" i="5" s="1"/>
  <c r="AJ434" i="5"/>
  <c r="AJ440" i="5" s="1"/>
  <c r="AK434" i="5"/>
  <c r="AK440" i="5" s="1"/>
  <c r="AL434" i="5"/>
  <c r="AL440" i="5" s="1"/>
  <c r="AM434" i="5"/>
  <c r="AM440" i="5" s="1"/>
  <c r="AN434" i="5"/>
  <c r="AO434" i="5"/>
  <c r="AO440" i="5" s="1"/>
  <c r="AP434" i="5"/>
  <c r="AP440" i="5" s="1"/>
  <c r="AQ434" i="5"/>
  <c r="AR434" i="5"/>
  <c r="AR440" i="5" s="1"/>
  <c r="AS434" i="5"/>
  <c r="AT434" i="5"/>
  <c r="AT440" i="5" s="1"/>
  <c r="AU434" i="5"/>
  <c r="AU440" i="5" s="1"/>
  <c r="AV434" i="5"/>
  <c r="AW434" i="5"/>
  <c r="AX434" i="5"/>
  <c r="AX440" i="5" s="1"/>
  <c r="AY434" i="5"/>
  <c r="AY440" i="5" s="1"/>
  <c r="AZ434" i="5"/>
  <c r="AZ440" i="5" s="1"/>
  <c r="BA434" i="5"/>
  <c r="BA440" i="5" s="1"/>
  <c r="BB434" i="5"/>
  <c r="BB440" i="5" s="1"/>
  <c r="BC434" i="5"/>
  <c r="BC440" i="5" s="1"/>
  <c r="BD434" i="5"/>
  <c r="BE434" i="5"/>
  <c r="BF434" i="5"/>
  <c r="BF440" i="5" s="1"/>
  <c r="BG434" i="5"/>
  <c r="BG440" i="5" s="1"/>
  <c r="BH434" i="5"/>
  <c r="BH440" i="5" s="1"/>
  <c r="BI434" i="5"/>
  <c r="BJ434" i="5"/>
  <c r="BJ440" i="5" s="1"/>
  <c r="BK434" i="5"/>
  <c r="BK440" i="5" s="1"/>
  <c r="E435" i="5"/>
  <c r="G435" i="5"/>
  <c r="H435" i="5"/>
  <c r="H441" i="5" s="1"/>
  <c r="I435" i="5"/>
  <c r="I441" i="5" s="1"/>
  <c r="J435" i="5"/>
  <c r="J441" i="5" s="1"/>
  <c r="K435" i="5"/>
  <c r="L435" i="5"/>
  <c r="L441" i="5" s="1"/>
  <c r="M435" i="5"/>
  <c r="M441" i="5" s="1"/>
  <c r="N435" i="5"/>
  <c r="O435" i="5"/>
  <c r="O441" i="5" s="1"/>
  <c r="P435" i="5"/>
  <c r="P441" i="5" s="1"/>
  <c r="Q435" i="5"/>
  <c r="Q441" i="5" s="1"/>
  <c r="R435" i="5"/>
  <c r="R441" i="5" s="1"/>
  <c r="S435" i="5"/>
  <c r="T435" i="5"/>
  <c r="T441" i="5" s="1"/>
  <c r="U435" i="5"/>
  <c r="U441" i="5" s="1"/>
  <c r="V435" i="5"/>
  <c r="W435" i="5"/>
  <c r="X435" i="5"/>
  <c r="Y435" i="5"/>
  <c r="Z435" i="5"/>
  <c r="Z441" i="5" s="1"/>
  <c r="AA435" i="5"/>
  <c r="AA441" i="5" s="1"/>
  <c r="AB435" i="5"/>
  <c r="AB441" i="5" s="1"/>
  <c r="AC435" i="5"/>
  <c r="AC441" i="5" s="1"/>
  <c r="AD435" i="5"/>
  <c r="AE435" i="5"/>
  <c r="AE441" i="5" s="1"/>
  <c r="AF435" i="5"/>
  <c r="AF441" i="5" s="1"/>
  <c r="AG435" i="5"/>
  <c r="AG441" i="5" s="1"/>
  <c r="AH435" i="5"/>
  <c r="AH441" i="5" s="1"/>
  <c r="AI435" i="5"/>
  <c r="AJ435" i="5"/>
  <c r="AJ441" i="5" s="1"/>
  <c r="AK435" i="5"/>
  <c r="AK441" i="5" s="1"/>
  <c r="AL435" i="5"/>
  <c r="AM435" i="5"/>
  <c r="AN435" i="5"/>
  <c r="AN441" i="5" s="1"/>
  <c r="AO435" i="5"/>
  <c r="AO441" i="5" s="1"/>
  <c r="AP435" i="5"/>
  <c r="AP441" i="5" s="1"/>
  <c r="AQ435" i="5"/>
  <c r="AQ441" i="5" s="1"/>
  <c r="AR435" i="5"/>
  <c r="AR441" i="5" s="1"/>
  <c r="AS435" i="5"/>
  <c r="AS441" i="5" s="1"/>
  <c r="AT435" i="5"/>
  <c r="AU435" i="5"/>
  <c r="AU441" i="5" s="1"/>
  <c r="AV435" i="5"/>
  <c r="AV441" i="5" s="1"/>
  <c r="AW435" i="5"/>
  <c r="AX435" i="5"/>
  <c r="AX441" i="5" s="1"/>
  <c r="AY435" i="5"/>
  <c r="AZ435" i="5"/>
  <c r="AZ441" i="5" s="1"/>
  <c r="BA435" i="5"/>
  <c r="BA441" i="5" s="1"/>
  <c r="BB435" i="5"/>
  <c r="BC435" i="5"/>
  <c r="BD435" i="5"/>
  <c r="BD441" i="5" s="1"/>
  <c r="BE435" i="5"/>
  <c r="BE441" i="5" s="1"/>
  <c r="BF435" i="5"/>
  <c r="BF441" i="5" s="1"/>
  <c r="BG435" i="5"/>
  <c r="BG441" i="5" s="1"/>
  <c r="BH435" i="5"/>
  <c r="BH441" i="5" s="1"/>
  <c r="BI435" i="5"/>
  <c r="BI441" i="5" s="1"/>
  <c r="BJ435" i="5"/>
  <c r="BK435" i="5"/>
  <c r="E436" i="5"/>
  <c r="G436" i="5"/>
  <c r="G442" i="5" s="1"/>
  <c r="H436" i="5"/>
  <c r="H442" i="5" s="1"/>
  <c r="I436" i="5"/>
  <c r="J436" i="5"/>
  <c r="J442" i="5" s="1"/>
  <c r="K436" i="5"/>
  <c r="K442" i="5" s="1"/>
  <c r="L436" i="5"/>
  <c r="M436" i="5"/>
  <c r="N436" i="5"/>
  <c r="N442" i="5" s="1"/>
  <c r="O436" i="5"/>
  <c r="O442" i="5" s="1"/>
  <c r="P436" i="5"/>
  <c r="P442" i="5" s="1"/>
  <c r="Q436" i="5"/>
  <c r="R436" i="5"/>
  <c r="R442" i="5" s="1"/>
  <c r="S436" i="5"/>
  <c r="S442" i="5" s="1"/>
  <c r="T436" i="5"/>
  <c r="U436" i="5"/>
  <c r="U442" i="5" s="1"/>
  <c r="V436" i="5"/>
  <c r="V442" i="5" s="1"/>
  <c r="W436" i="5"/>
  <c r="W442" i="5" s="1"/>
  <c r="X436" i="5"/>
  <c r="X442" i="5" s="1"/>
  <c r="Y436" i="5"/>
  <c r="Z436" i="5"/>
  <c r="Z442" i="5" s="1"/>
  <c r="AA436" i="5"/>
  <c r="AA442" i="5" s="1"/>
  <c r="AB436" i="5"/>
  <c r="AC436" i="5"/>
  <c r="AD436" i="5"/>
  <c r="AE436" i="5"/>
  <c r="AF436" i="5"/>
  <c r="AF442" i="5" s="1"/>
  <c r="AG436" i="5"/>
  <c r="AG442" i="5" s="1"/>
  <c r="AH436" i="5"/>
  <c r="AH442" i="5" s="1"/>
  <c r="AI436" i="5"/>
  <c r="AI442" i="5" s="1"/>
  <c r="AJ436" i="5"/>
  <c r="AK436" i="5"/>
  <c r="AK442" i="5" s="1"/>
  <c r="AL436" i="5"/>
  <c r="AL442" i="5" s="1"/>
  <c r="AM436" i="5"/>
  <c r="AM442" i="5" s="1"/>
  <c r="AN436" i="5"/>
  <c r="AN442" i="5" s="1"/>
  <c r="AO436" i="5"/>
  <c r="AP436" i="5"/>
  <c r="AP442" i="5" s="1"/>
  <c r="AQ436" i="5"/>
  <c r="AQ442" i="5" s="1"/>
  <c r="AR436" i="5"/>
  <c r="AS436" i="5"/>
  <c r="AT436" i="5"/>
  <c r="AT442" i="5" s="1"/>
  <c r="AU436" i="5"/>
  <c r="AU442" i="5" s="1"/>
  <c r="AV436" i="5"/>
  <c r="AV442" i="5" s="1"/>
  <c r="AW436" i="5"/>
  <c r="AW442" i="5" s="1"/>
  <c r="AX436" i="5"/>
  <c r="AX442" i="5" s="1"/>
  <c r="AY436" i="5"/>
  <c r="AY442" i="5" s="1"/>
  <c r="AZ436" i="5"/>
  <c r="BA436" i="5"/>
  <c r="BA442" i="5" s="1"/>
  <c r="BB436" i="5"/>
  <c r="BB442" i="5" s="1"/>
  <c r="BC436" i="5"/>
  <c r="BD436" i="5"/>
  <c r="BD442" i="5" s="1"/>
  <c r="BE436" i="5"/>
  <c r="BF436" i="5"/>
  <c r="BF442" i="5" s="1"/>
  <c r="BG436" i="5"/>
  <c r="BG442" i="5" s="1"/>
  <c r="BH436" i="5"/>
  <c r="BI436" i="5"/>
  <c r="BJ436" i="5"/>
  <c r="BJ442" i="5" s="1"/>
  <c r="BK436" i="5"/>
  <c r="BK442" i="5" s="1"/>
  <c r="E437" i="5"/>
  <c r="G437" i="5"/>
  <c r="H437" i="5"/>
  <c r="H443" i="5" s="1"/>
  <c r="I437" i="5"/>
  <c r="I443" i="5" s="1"/>
  <c r="J437" i="5"/>
  <c r="K437" i="5"/>
  <c r="L437" i="5"/>
  <c r="L443" i="5" s="1"/>
  <c r="M437" i="5"/>
  <c r="M443" i="5" s="1"/>
  <c r="N437" i="5"/>
  <c r="N443" i="5" s="1"/>
  <c r="O437" i="5"/>
  <c r="O443" i="5" s="1"/>
  <c r="P437" i="5"/>
  <c r="P443" i="5" s="1"/>
  <c r="Q437" i="5"/>
  <c r="Q443" i="5" s="1"/>
  <c r="R437" i="5"/>
  <c r="S437" i="5"/>
  <c r="S443" i="5" s="1"/>
  <c r="T437" i="5"/>
  <c r="T443" i="5" s="1"/>
  <c r="U437" i="5"/>
  <c r="V437" i="5"/>
  <c r="V443" i="5" s="1"/>
  <c r="W437" i="5"/>
  <c r="X437" i="5"/>
  <c r="X443" i="5" s="1"/>
  <c r="Y437" i="5"/>
  <c r="Y443" i="5" s="1"/>
  <c r="Z437" i="5"/>
  <c r="AA437" i="5"/>
  <c r="AB437" i="5"/>
  <c r="AB443" i="5" s="1"/>
  <c r="AC437" i="5"/>
  <c r="AC443" i="5" s="1"/>
  <c r="AD437" i="5"/>
  <c r="AD443" i="5" s="1"/>
  <c r="AE437" i="5"/>
  <c r="AE443" i="5" s="1"/>
  <c r="AF437" i="5"/>
  <c r="AF443" i="5" s="1"/>
  <c r="AG437" i="5"/>
  <c r="AG443" i="5" s="1"/>
  <c r="AH437" i="5"/>
  <c r="AI437" i="5"/>
  <c r="AJ437" i="5"/>
  <c r="AJ443" i="5" s="1"/>
  <c r="AK437" i="5"/>
  <c r="AK443" i="5" s="1"/>
  <c r="AL437" i="5"/>
  <c r="AL443" i="5" s="1"/>
  <c r="AM437" i="5"/>
  <c r="AN437" i="5"/>
  <c r="AN443" i="5" s="1"/>
  <c r="AO437" i="5"/>
  <c r="AO443" i="5" s="1"/>
  <c r="AP437" i="5"/>
  <c r="AQ437" i="5"/>
  <c r="AR437" i="5"/>
  <c r="AR443" i="5" s="1"/>
  <c r="AS437" i="5"/>
  <c r="AS443" i="5" s="1"/>
  <c r="AT437" i="5"/>
  <c r="AT443" i="5" s="1"/>
  <c r="AU437" i="5"/>
  <c r="AV437" i="5"/>
  <c r="AV443" i="5" s="1"/>
  <c r="AW437" i="5"/>
  <c r="AW443" i="5" s="1"/>
  <c r="AX437" i="5"/>
  <c r="AY437" i="5"/>
  <c r="AY443" i="5" s="1"/>
  <c r="AZ437" i="5"/>
  <c r="AZ443" i="5" s="1"/>
  <c r="BA437" i="5"/>
  <c r="BA443" i="5" s="1"/>
  <c r="BB437" i="5"/>
  <c r="BB443" i="5" s="1"/>
  <c r="BC437" i="5"/>
  <c r="BD437" i="5"/>
  <c r="BD443" i="5" s="1"/>
  <c r="BE437" i="5"/>
  <c r="BE443" i="5" s="1"/>
  <c r="BF437" i="5"/>
  <c r="BG437" i="5"/>
  <c r="BH437" i="5"/>
  <c r="BI437" i="5"/>
  <c r="BJ437" i="5"/>
  <c r="BJ443" i="5" s="1"/>
  <c r="BK437" i="5"/>
  <c r="BK443" i="5" s="1"/>
  <c r="E438" i="5"/>
  <c r="G438" i="5"/>
  <c r="G444" i="5" s="1"/>
  <c r="H438" i="5"/>
  <c r="I438" i="5"/>
  <c r="J438" i="5"/>
  <c r="J444" i="5" s="1"/>
  <c r="K438" i="5"/>
  <c r="K444" i="5" s="1"/>
  <c r="L438" i="5"/>
  <c r="L444" i="5" s="1"/>
  <c r="M438" i="5"/>
  <c r="N438" i="5"/>
  <c r="N444" i="5" s="1"/>
  <c r="O438" i="5"/>
  <c r="O444" i="5" s="1"/>
  <c r="P438" i="5"/>
  <c r="Q438" i="5"/>
  <c r="Q444" i="5" s="1"/>
  <c r="R438" i="5"/>
  <c r="R444" i="5" s="1"/>
  <c r="S438" i="5"/>
  <c r="S444" i="5" s="1"/>
  <c r="T438" i="5"/>
  <c r="T444" i="5" s="1"/>
  <c r="U438" i="5"/>
  <c r="V438" i="5"/>
  <c r="V444" i="5" s="1"/>
  <c r="W438" i="5"/>
  <c r="W444" i="5" s="1"/>
  <c r="X438" i="5"/>
  <c r="Y438" i="5"/>
  <c r="Z438" i="5"/>
  <c r="AA438" i="5"/>
  <c r="AB438" i="5"/>
  <c r="AB444" i="5" s="1"/>
  <c r="AC438" i="5"/>
  <c r="AC444" i="5" s="1"/>
  <c r="AD438" i="5"/>
  <c r="AD444" i="5" s="1"/>
  <c r="AE438" i="5"/>
  <c r="AE444" i="5" s="1"/>
  <c r="AF438" i="5"/>
  <c r="AG438" i="5"/>
  <c r="AG444" i="5" s="1"/>
  <c r="AH438" i="5"/>
  <c r="AH444" i="5" s="1"/>
  <c r="AI438" i="5"/>
  <c r="AI444" i="5" s="1"/>
  <c r="AJ438" i="5"/>
  <c r="AJ444" i="5" s="1"/>
  <c r="AK438" i="5"/>
  <c r="AL438" i="5"/>
  <c r="AL444" i="5" s="1"/>
  <c r="AM438" i="5"/>
  <c r="AM444" i="5" s="1"/>
  <c r="AN438" i="5"/>
  <c r="AO438" i="5"/>
  <c r="AO444" i="5" s="1"/>
  <c r="AP438" i="5"/>
  <c r="AP444" i="5" s="1"/>
  <c r="AQ438" i="5"/>
  <c r="AQ444" i="5" s="1"/>
  <c r="AR438" i="5"/>
  <c r="AR444" i="5" s="1"/>
  <c r="AS438" i="5"/>
  <c r="AT438" i="5"/>
  <c r="AT444" i="5" s="1"/>
  <c r="AU438" i="5"/>
  <c r="AU444" i="5" s="1"/>
  <c r="AV438" i="5"/>
  <c r="AW438" i="5"/>
  <c r="AW444" i="5" s="1"/>
  <c r="AX438" i="5"/>
  <c r="AX444" i="5" s="1"/>
  <c r="AY438" i="5"/>
  <c r="AY444" i="5" s="1"/>
  <c r="AZ438" i="5"/>
  <c r="AZ444" i="5" s="1"/>
  <c r="BA438" i="5"/>
  <c r="BB438" i="5"/>
  <c r="BB444" i="5" s="1"/>
  <c r="BC438" i="5"/>
  <c r="BC444" i="5" s="1"/>
  <c r="BD438" i="5"/>
  <c r="BE438" i="5"/>
  <c r="BE444" i="5" s="1"/>
  <c r="BF438" i="5"/>
  <c r="BF444" i="5" s="1"/>
  <c r="BG438" i="5"/>
  <c r="BG444" i="5" s="1"/>
  <c r="BH438" i="5"/>
  <c r="BH444" i="5" s="1"/>
  <c r="BI438" i="5"/>
  <c r="BJ438" i="5"/>
  <c r="BJ444" i="5" s="1"/>
  <c r="BK438" i="5"/>
  <c r="BK444" i="5" s="1"/>
  <c r="E439" i="5"/>
  <c r="G439" i="5"/>
  <c r="G445" i="5" s="1"/>
  <c r="H439" i="5"/>
  <c r="H445" i="5" s="1"/>
  <c r="I439" i="5"/>
  <c r="I445" i="5" s="1"/>
  <c r="J439" i="5"/>
  <c r="J445" i="5" s="1"/>
  <c r="K439" i="5"/>
  <c r="L439" i="5"/>
  <c r="L445" i="5" s="1"/>
  <c r="M439" i="5"/>
  <c r="M445" i="5" s="1"/>
  <c r="N439" i="5"/>
  <c r="O439" i="5"/>
  <c r="O445" i="5" s="1"/>
  <c r="P439" i="5"/>
  <c r="P445" i="5" s="1"/>
  <c r="Q439" i="5"/>
  <c r="Q445" i="5" s="1"/>
  <c r="R439" i="5"/>
  <c r="R445" i="5" s="1"/>
  <c r="S439" i="5"/>
  <c r="T439" i="5"/>
  <c r="T445" i="5" s="1"/>
  <c r="U439" i="5"/>
  <c r="U445" i="5" s="1"/>
  <c r="V439" i="5"/>
  <c r="W439" i="5"/>
  <c r="W445" i="5" s="1"/>
  <c r="X439" i="5"/>
  <c r="X445" i="5" s="1"/>
  <c r="Y439" i="5"/>
  <c r="Y445" i="5" s="1"/>
  <c r="Z439" i="5"/>
  <c r="Z445" i="5" s="1"/>
  <c r="AA439" i="5"/>
  <c r="AB439" i="5"/>
  <c r="AB445" i="5" s="1"/>
  <c r="AC439" i="5"/>
  <c r="AC445" i="5" s="1"/>
  <c r="AD439" i="5"/>
  <c r="AE439" i="5"/>
  <c r="AE445" i="5" s="1"/>
  <c r="AF439" i="5"/>
  <c r="AF445" i="5" s="1"/>
  <c r="AG439" i="5"/>
  <c r="AG445" i="5" s="1"/>
  <c r="AH439" i="5"/>
  <c r="AH445" i="5" s="1"/>
  <c r="AI439" i="5"/>
  <c r="AJ439" i="5"/>
  <c r="AJ445" i="5" s="1"/>
  <c r="AK439" i="5"/>
  <c r="AK445" i="5" s="1"/>
  <c r="AL439" i="5"/>
  <c r="AM439" i="5"/>
  <c r="AM445" i="5" s="1"/>
  <c r="AN439" i="5"/>
  <c r="AN445" i="5" s="1"/>
  <c r="AO439" i="5"/>
  <c r="AO445" i="5" s="1"/>
  <c r="AP439" i="5"/>
  <c r="AP445" i="5" s="1"/>
  <c r="AQ439" i="5"/>
  <c r="AR439" i="5"/>
  <c r="AR445" i="5" s="1"/>
  <c r="AS439" i="5"/>
  <c r="AS445" i="5" s="1"/>
  <c r="AT439" i="5"/>
  <c r="AU439" i="5"/>
  <c r="AU445" i="5" s="1"/>
  <c r="AV439" i="5"/>
  <c r="AV445" i="5" s="1"/>
  <c r="AW439" i="5"/>
  <c r="AW445" i="5" s="1"/>
  <c r="AX439" i="5"/>
  <c r="AX445" i="5" s="1"/>
  <c r="AY439" i="5"/>
  <c r="AZ439" i="5"/>
  <c r="AZ445" i="5" s="1"/>
  <c r="BA439" i="5"/>
  <c r="BA445" i="5" s="1"/>
  <c r="BB439" i="5"/>
  <c r="BC439" i="5"/>
  <c r="BC445" i="5" s="1"/>
  <c r="BD439" i="5"/>
  <c r="BD445" i="5" s="1"/>
  <c r="BE439" i="5"/>
  <c r="BE445" i="5" s="1"/>
  <c r="BF439" i="5"/>
  <c r="BF445" i="5" s="1"/>
  <c r="BG439" i="5"/>
  <c r="BH439" i="5"/>
  <c r="BH445" i="5" s="1"/>
  <c r="BI439" i="5"/>
  <c r="BI445" i="5" s="1"/>
  <c r="BJ439" i="5"/>
  <c r="BK439" i="5"/>
  <c r="BK445" i="5" s="1"/>
  <c r="E440" i="5"/>
  <c r="H440" i="5"/>
  <c r="M440" i="5"/>
  <c r="P440" i="5"/>
  <c r="Q440" i="5"/>
  <c r="R440" i="5"/>
  <c r="S440" i="5"/>
  <c r="X440" i="5"/>
  <c r="AC440" i="5"/>
  <c r="AF440" i="5"/>
  <c r="AG440" i="5"/>
  <c r="AN440" i="5"/>
  <c r="AQ440" i="5"/>
  <c r="AS440" i="5"/>
  <c r="AV440" i="5"/>
  <c r="AW440" i="5"/>
  <c r="BD440" i="5"/>
  <c r="BE440" i="5"/>
  <c r="BI440" i="5"/>
  <c r="E441" i="5"/>
  <c r="G441" i="5"/>
  <c r="K441" i="5"/>
  <c r="N441" i="5"/>
  <c r="S441" i="5"/>
  <c r="V441" i="5"/>
  <c r="W441" i="5"/>
  <c r="X441" i="5"/>
  <c r="Y441" i="5"/>
  <c r="AD441" i="5"/>
  <c r="AI441" i="5"/>
  <c r="AL441" i="5"/>
  <c r="AM441" i="5"/>
  <c r="AT441" i="5"/>
  <c r="AW441" i="5"/>
  <c r="AY441" i="5"/>
  <c r="BB441" i="5"/>
  <c r="BC441" i="5"/>
  <c r="BJ441" i="5"/>
  <c r="BK441" i="5"/>
  <c r="E442" i="5"/>
  <c r="I442" i="5"/>
  <c r="L442" i="5"/>
  <c r="M442" i="5"/>
  <c r="Q442" i="5"/>
  <c r="T442" i="5"/>
  <c r="Y442" i="5"/>
  <c r="AB442" i="5"/>
  <c r="AC442" i="5"/>
  <c r="AD442" i="5"/>
  <c r="AE442" i="5"/>
  <c r="AJ442" i="5"/>
  <c r="AO442" i="5"/>
  <c r="AR442" i="5"/>
  <c r="AS442" i="5"/>
  <c r="AZ442" i="5"/>
  <c r="BC442" i="5"/>
  <c r="BE442" i="5"/>
  <c r="BH442" i="5"/>
  <c r="BI442" i="5"/>
  <c r="E443" i="5"/>
  <c r="G443" i="5"/>
  <c r="J443" i="5"/>
  <c r="K443" i="5"/>
  <c r="R443" i="5"/>
  <c r="U443" i="5"/>
  <c r="W443" i="5"/>
  <c r="Z443" i="5"/>
  <c r="AA443" i="5"/>
  <c r="AH443" i="5"/>
  <c r="AI443" i="5"/>
  <c r="AM443" i="5"/>
  <c r="AP443" i="5"/>
  <c r="AQ443" i="5"/>
  <c r="AU443" i="5"/>
  <c r="AX443" i="5"/>
  <c r="BC443" i="5"/>
  <c r="BF443" i="5"/>
  <c r="BG443" i="5"/>
  <c r="BH443" i="5"/>
  <c r="BI443" i="5"/>
  <c r="E444" i="5"/>
  <c r="H444" i="5"/>
  <c r="I444" i="5"/>
  <c r="M444" i="5"/>
  <c r="P444" i="5"/>
  <c r="U444" i="5"/>
  <c r="X444" i="5"/>
  <c r="Y444" i="5"/>
  <c r="Z444" i="5"/>
  <c r="AA444" i="5"/>
  <c r="AF444" i="5"/>
  <c r="AK444" i="5"/>
  <c r="AN444" i="5"/>
  <c r="AS444" i="5"/>
  <c r="AV444" i="5"/>
  <c r="BA444" i="5"/>
  <c r="BD444" i="5"/>
  <c r="BI444" i="5"/>
  <c r="E445" i="5"/>
  <c r="K445" i="5"/>
  <c r="N445" i="5"/>
  <c r="S445" i="5"/>
  <c r="V445" i="5"/>
  <c r="AA445" i="5"/>
  <c r="AD445" i="5"/>
  <c r="AI445" i="5"/>
  <c r="AL445" i="5"/>
  <c r="AQ445" i="5"/>
  <c r="AT445" i="5"/>
  <c r="AY445" i="5"/>
  <c r="BB445" i="5"/>
  <c r="BG445" i="5"/>
  <c r="BJ445" i="5"/>
  <c r="E446" i="5"/>
  <c r="G446" i="5"/>
  <c r="G224" i="5" s="1"/>
  <c r="H446" i="5"/>
  <c r="I446" i="5"/>
  <c r="J446" i="5"/>
  <c r="K446" i="5"/>
  <c r="L446" i="5"/>
  <c r="M446" i="5"/>
  <c r="N446" i="5"/>
  <c r="O446" i="5"/>
  <c r="P446" i="5"/>
  <c r="Q446" i="5"/>
  <c r="R446" i="5"/>
  <c r="S446" i="5"/>
  <c r="T446" i="5"/>
  <c r="U446" i="5"/>
  <c r="V446" i="5"/>
  <c r="W446" i="5"/>
  <c r="X446" i="5"/>
  <c r="Y446" i="5"/>
  <c r="Z446" i="5"/>
  <c r="AA446" i="5"/>
  <c r="AB446" i="5"/>
  <c r="AC446" i="5"/>
  <c r="AD446" i="5"/>
  <c r="AE446" i="5"/>
  <c r="AF446" i="5"/>
  <c r="AG446" i="5"/>
  <c r="AH446" i="5"/>
  <c r="AI446" i="5"/>
  <c r="AJ446" i="5"/>
  <c r="AK446" i="5"/>
  <c r="AL446" i="5"/>
  <c r="AM446" i="5"/>
  <c r="AN446" i="5"/>
  <c r="AO446" i="5"/>
  <c r="AP446" i="5"/>
  <c r="AQ446" i="5"/>
  <c r="AR446" i="5"/>
  <c r="AS446" i="5"/>
  <c r="AT446" i="5"/>
  <c r="AU446" i="5"/>
  <c r="AV446" i="5"/>
  <c r="AW446" i="5"/>
  <c r="AX446" i="5"/>
  <c r="AY446" i="5"/>
  <c r="AZ446" i="5"/>
  <c r="BA446" i="5"/>
  <c r="BB446" i="5"/>
  <c r="BC446" i="5"/>
  <c r="BD446" i="5"/>
  <c r="BE446" i="5"/>
  <c r="BF446" i="5"/>
  <c r="BG446" i="5"/>
  <c r="BH446" i="5"/>
  <c r="BI446" i="5"/>
  <c r="BJ446" i="5"/>
  <c r="BK446" i="5"/>
  <c r="E447" i="5"/>
  <c r="G447" i="5"/>
  <c r="H447" i="5"/>
  <c r="I447" i="5"/>
  <c r="J447" i="5"/>
  <c r="K447" i="5"/>
  <c r="L447" i="5"/>
  <c r="M447" i="5"/>
  <c r="N447" i="5"/>
  <c r="O447" i="5"/>
  <c r="P447" i="5"/>
  <c r="Q447" i="5"/>
  <c r="R447" i="5"/>
  <c r="S447" i="5"/>
  <c r="T447" i="5"/>
  <c r="U447" i="5"/>
  <c r="V447" i="5"/>
  <c r="W447" i="5"/>
  <c r="X447" i="5"/>
  <c r="Y447" i="5"/>
  <c r="Z447" i="5"/>
  <c r="AA447" i="5"/>
  <c r="AB447" i="5"/>
  <c r="AC447" i="5"/>
  <c r="AD447" i="5"/>
  <c r="AE447" i="5"/>
  <c r="AF447" i="5"/>
  <c r="AG447" i="5"/>
  <c r="AH447" i="5"/>
  <c r="AI447" i="5"/>
  <c r="AJ447" i="5"/>
  <c r="AK447" i="5"/>
  <c r="AL447" i="5"/>
  <c r="AM447" i="5"/>
  <c r="AN447" i="5"/>
  <c r="AO447" i="5"/>
  <c r="AP447" i="5"/>
  <c r="AQ447" i="5"/>
  <c r="AR447" i="5"/>
  <c r="AS447" i="5"/>
  <c r="AT447" i="5"/>
  <c r="AU447" i="5"/>
  <c r="AV447" i="5"/>
  <c r="AW447" i="5"/>
  <c r="AX447" i="5"/>
  <c r="AY447" i="5"/>
  <c r="AZ447" i="5"/>
  <c r="BA447" i="5"/>
  <c r="BB447" i="5"/>
  <c r="BC447" i="5"/>
  <c r="BD447" i="5"/>
  <c r="BE447" i="5"/>
  <c r="BF447" i="5"/>
  <c r="BG447" i="5"/>
  <c r="BH447" i="5"/>
  <c r="BI447" i="5"/>
  <c r="BJ447" i="5"/>
  <c r="BK447" i="5"/>
  <c r="E448" i="5"/>
  <c r="G448" i="5"/>
  <c r="H448" i="5"/>
  <c r="I448" i="5"/>
  <c r="J448" i="5"/>
  <c r="K448" i="5"/>
  <c r="L448" i="5"/>
  <c r="M448" i="5"/>
  <c r="N448" i="5"/>
  <c r="O448" i="5"/>
  <c r="P448" i="5"/>
  <c r="Q448" i="5"/>
  <c r="R448" i="5"/>
  <c r="S448" i="5"/>
  <c r="T448" i="5"/>
  <c r="U448" i="5"/>
  <c r="V448" i="5"/>
  <c r="W448" i="5"/>
  <c r="X448" i="5"/>
  <c r="Y448" i="5"/>
  <c r="Z448" i="5"/>
  <c r="AA448" i="5"/>
  <c r="AB448" i="5"/>
  <c r="AC448" i="5"/>
  <c r="AD448" i="5"/>
  <c r="AE448" i="5"/>
  <c r="AF448" i="5"/>
  <c r="AG448" i="5"/>
  <c r="AH448" i="5"/>
  <c r="AI448" i="5"/>
  <c r="AJ448" i="5"/>
  <c r="AK448" i="5"/>
  <c r="AL448" i="5"/>
  <c r="AM448" i="5"/>
  <c r="AN448" i="5"/>
  <c r="AO448" i="5"/>
  <c r="AP448" i="5"/>
  <c r="AQ448" i="5"/>
  <c r="AR448" i="5"/>
  <c r="AS448" i="5"/>
  <c r="AT448" i="5"/>
  <c r="AU448" i="5"/>
  <c r="AV448" i="5"/>
  <c r="AW448" i="5"/>
  <c r="AX448" i="5"/>
  <c r="AY448" i="5"/>
  <c r="AZ448" i="5"/>
  <c r="BA448" i="5"/>
  <c r="BB448" i="5"/>
  <c r="BC448" i="5"/>
  <c r="BD448" i="5"/>
  <c r="BE448" i="5"/>
  <c r="BF448" i="5"/>
  <c r="BG448" i="5"/>
  <c r="BH448" i="5"/>
  <c r="BI448" i="5"/>
  <c r="BJ448" i="5"/>
  <c r="BK448" i="5"/>
  <c r="E449" i="5"/>
  <c r="G449" i="5"/>
  <c r="H449" i="5"/>
  <c r="I449" i="5"/>
  <c r="J449" i="5"/>
  <c r="K449" i="5"/>
  <c r="L449" i="5"/>
  <c r="M449" i="5"/>
  <c r="N449" i="5"/>
  <c r="O449" i="5"/>
  <c r="P449" i="5"/>
  <c r="Q449" i="5"/>
  <c r="R449" i="5"/>
  <c r="S449" i="5"/>
  <c r="T449" i="5"/>
  <c r="U449" i="5"/>
  <c r="V449" i="5"/>
  <c r="W449" i="5"/>
  <c r="X449" i="5"/>
  <c r="Y449" i="5"/>
  <c r="Z449" i="5"/>
  <c r="AA449" i="5"/>
  <c r="AB449" i="5"/>
  <c r="AC449" i="5"/>
  <c r="AD449" i="5"/>
  <c r="AE449" i="5"/>
  <c r="AF449" i="5"/>
  <c r="AG449" i="5"/>
  <c r="AH449" i="5"/>
  <c r="AI449" i="5"/>
  <c r="AJ449" i="5"/>
  <c r="AK449" i="5"/>
  <c r="AL449" i="5"/>
  <c r="AM449" i="5"/>
  <c r="AN449" i="5"/>
  <c r="AO449" i="5"/>
  <c r="AP449" i="5"/>
  <c r="AQ449" i="5"/>
  <c r="AR449" i="5"/>
  <c r="AS449" i="5"/>
  <c r="AT449" i="5"/>
  <c r="AU449" i="5"/>
  <c r="AV449" i="5"/>
  <c r="AW449" i="5"/>
  <c r="AX449" i="5"/>
  <c r="AY449" i="5"/>
  <c r="AZ449" i="5"/>
  <c r="BA449" i="5"/>
  <c r="BB449" i="5"/>
  <c r="BC449" i="5"/>
  <c r="BD449" i="5"/>
  <c r="BE449" i="5"/>
  <c r="BF449" i="5"/>
  <c r="BG449" i="5"/>
  <c r="BH449" i="5"/>
  <c r="BI449" i="5"/>
  <c r="BJ449" i="5"/>
  <c r="BK449" i="5"/>
  <c r="BM449" i="5"/>
  <c r="E450" i="5"/>
  <c r="G450" i="5"/>
  <c r="H450" i="5"/>
  <c r="I450" i="5"/>
  <c r="J450" i="5"/>
  <c r="K450" i="5"/>
  <c r="L450" i="5"/>
  <c r="M450" i="5"/>
  <c r="N450" i="5"/>
  <c r="O450" i="5"/>
  <c r="P450" i="5"/>
  <c r="Q450" i="5"/>
  <c r="R450" i="5"/>
  <c r="S450" i="5"/>
  <c r="T450" i="5"/>
  <c r="U450" i="5"/>
  <c r="V450" i="5"/>
  <c r="W450" i="5"/>
  <c r="X450" i="5"/>
  <c r="Y450" i="5"/>
  <c r="Z450" i="5"/>
  <c r="AA450" i="5"/>
  <c r="AB450" i="5"/>
  <c r="AC450" i="5"/>
  <c r="AD450" i="5"/>
  <c r="AE450" i="5"/>
  <c r="AF450" i="5"/>
  <c r="AG450" i="5"/>
  <c r="AH450" i="5"/>
  <c r="AI450" i="5"/>
  <c r="AJ450" i="5"/>
  <c r="AK450" i="5"/>
  <c r="AL450" i="5"/>
  <c r="AM450" i="5"/>
  <c r="AN450" i="5"/>
  <c r="AO450" i="5"/>
  <c r="AP450" i="5"/>
  <c r="AQ450" i="5"/>
  <c r="AR450" i="5"/>
  <c r="AS450" i="5"/>
  <c r="AT450" i="5"/>
  <c r="AU450" i="5"/>
  <c r="AV450" i="5"/>
  <c r="AW450" i="5"/>
  <c r="AX450" i="5"/>
  <c r="AY450" i="5"/>
  <c r="AZ450" i="5"/>
  <c r="BA450" i="5"/>
  <c r="BB450" i="5"/>
  <c r="BC450" i="5"/>
  <c r="BD450" i="5"/>
  <c r="BE450" i="5"/>
  <c r="BF450" i="5"/>
  <c r="BG450" i="5"/>
  <c r="BH450" i="5"/>
  <c r="BI450" i="5"/>
  <c r="BJ450" i="5"/>
  <c r="BK450" i="5"/>
  <c r="E451" i="5"/>
  <c r="G451" i="5"/>
  <c r="H451" i="5"/>
  <c r="I451" i="5"/>
  <c r="J451" i="5"/>
  <c r="K451" i="5"/>
  <c r="L451" i="5"/>
  <c r="M451" i="5"/>
  <c r="N451" i="5"/>
  <c r="O451" i="5"/>
  <c r="P451" i="5"/>
  <c r="Q451" i="5"/>
  <c r="R451" i="5"/>
  <c r="S451" i="5"/>
  <c r="T451" i="5"/>
  <c r="U451" i="5"/>
  <c r="V451" i="5"/>
  <c r="W451" i="5"/>
  <c r="X451" i="5"/>
  <c r="Y451" i="5"/>
  <c r="Z451" i="5"/>
  <c r="AA451" i="5"/>
  <c r="AB451" i="5"/>
  <c r="AC451" i="5"/>
  <c r="AD451" i="5"/>
  <c r="AE451" i="5"/>
  <c r="AF451" i="5"/>
  <c r="AG451" i="5"/>
  <c r="AH451" i="5"/>
  <c r="AI451" i="5"/>
  <c r="AJ451" i="5"/>
  <c r="AK451" i="5"/>
  <c r="AL451" i="5"/>
  <c r="AM451" i="5"/>
  <c r="AN451" i="5"/>
  <c r="AO451" i="5"/>
  <c r="AP451" i="5"/>
  <c r="AQ451" i="5"/>
  <c r="AR451" i="5"/>
  <c r="AS451" i="5"/>
  <c r="AT451" i="5"/>
  <c r="AU451" i="5"/>
  <c r="AV451" i="5"/>
  <c r="AW451" i="5"/>
  <c r="AX451" i="5"/>
  <c r="AY451" i="5"/>
  <c r="AZ451" i="5"/>
  <c r="BA451" i="5"/>
  <c r="BB451" i="5"/>
  <c r="BC451" i="5"/>
  <c r="BD451" i="5"/>
  <c r="BE451" i="5"/>
  <c r="BF451" i="5"/>
  <c r="BG451" i="5"/>
  <c r="BH451" i="5"/>
  <c r="BI451" i="5"/>
  <c r="BJ451" i="5"/>
  <c r="BK451" i="5"/>
  <c r="BM451" i="5"/>
  <c r="E452" i="5"/>
  <c r="G452" i="5"/>
  <c r="H452" i="5"/>
  <c r="I452" i="5"/>
  <c r="J452" i="5"/>
  <c r="K452" i="5"/>
  <c r="L452" i="5"/>
  <c r="M452" i="5"/>
  <c r="N452" i="5"/>
  <c r="O452" i="5"/>
  <c r="P452" i="5"/>
  <c r="Q452" i="5"/>
  <c r="R452" i="5"/>
  <c r="S452" i="5"/>
  <c r="T452" i="5"/>
  <c r="U452" i="5"/>
  <c r="V452" i="5"/>
  <c r="W452" i="5"/>
  <c r="X452" i="5"/>
  <c r="Y452" i="5"/>
  <c r="Z452" i="5"/>
  <c r="AA452" i="5"/>
  <c r="AB452" i="5"/>
  <c r="AC452" i="5"/>
  <c r="AD452" i="5"/>
  <c r="AE452" i="5"/>
  <c r="AF452" i="5"/>
  <c r="AG452" i="5"/>
  <c r="AH452" i="5"/>
  <c r="AI452" i="5"/>
  <c r="AJ452" i="5"/>
  <c r="AK452" i="5"/>
  <c r="AL452" i="5"/>
  <c r="AM452" i="5"/>
  <c r="AN452" i="5"/>
  <c r="AO452" i="5"/>
  <c r="AP452" i="5"/>
  <c r="AQ452" i="5"/>
  <c r="AR452" i="5"/>
  <c r="AS452" i="5"/>
  <c r="AT452" i="5"/>
  <c r="AU452" i="5"/>
  <c r="AV452" i="5"/>
  <c r="AW452" i="5"/>
  <c r="AX452" i="5"/>
  <c r="AY452" i="5"/>
  <c r="AZ452" i="5"/>
  <c r="BA452" i="5"/>
  <c r="BB452" i="5"/>
  <c r="BC452" i="5"/>
  <c r="BD452" i="5"/>
  <c r="BE452" i="5"/>
  <c r="BF452" i="5"/>
  <c r="BG452" i="5"/>
  <c r="BH452" i="5"/>
  <c r="BI452" i="5"/>
  <c r="BJ452" i="5"/>
  <c r="BK452" i="5"/>
  <c r="E453" i="5"/>
  <c r="G453" i="5"/>
  <c r="H453" i="5"/>
  <c r="I453" i="5"/>
  <c r="J453" i="5"/>
  <c r="K453" i="5"/>
  <c r="L453" i="5"/>
  <c r="M453" i="5"/>
  <c r="N453" i="5"/>
  <c r="O453" i="5"/>
  <c r="P453" i="5"/>
  <c r="Q453" i="5"/>
  <c r="R453" i="5"/>
  <c r="S453" i="5"/>
  <c r="T453" i="5"/>
  <c r="U453" i="5"/>
  <c r="V453" i="5"/>
  <c r="W453" i="5"/>
  <c r="X453" i="5"/>
  <c r="Y453" i="5"/>
  <c r="Z453" i="5"/>
  <c r="AA453" i="5"/>
  <c r="AB453" i="5"/>
  <c r="AC453" i="5"/>
  <c r="AD453" i="5"/>
  <c r="AE453" i="5"/>
  <c r="AF453" i="5"/>
  <c r="AG453" i="5"/>
  <c r="AH453" i="5"/>
  <c r="AI453" i="5"/>
  <c r="AJ453" i="5"/>
  <c r="AK453" i="5"/>
  <c r="AL453" i="5"/>
  <c r="AM453" i="5"/>
  <c r="AN453" i="5"/>
  <c r="AO453" i="5"/>
  <c r="AP453" i="5"/>
  <c r="AQ453" i="5"/>
  <c r="AR453" i="5"/>
  <c r="AS453" i="5"/>
  <c r="AT453" i="5"/>
  <c r="AU453" i="5"/>
  <c r="AV453" i="5"/>
  <c r="AW453" i="5"/>
  <c r="AX453" i="5"/>
  <c r="AY453" i="5"/>
  <c r="AZ453" i="5"/>
  <c r="BA453" i="5"/>
  <c r="BB453" i="5"/>
  <c r="BC453" i="5"/>
  <c r="BD453" i="5"/>
  <c r="BE453" i="5"/>
  <c r="BF453" i="5"/>
  <c r="BG453" i="5"/>
  <c r="BH453" i="5"/>
  <c r="BI453" i="5"/>
  <c r="BJ453" i="5"/>
  <c r="BK453" i="5"/>
  <c r="E454" i="5"/>
  <c r="G454" i="5"/>
  <c r="H454" i="5"/>
  <c r="I454" i="5"/>
  <c r="J454" i="5"/>
  <c r="K454" i="5"/>
  <c r="L454" i="5"/>
  <c r="M454" i="5"/>
  <c r="N454" i="5"/>
  <c r="O454" i="5"/>
  <c r="P454" i="5"/>
  <c r="Q454" i="5"/>
  <c r="R454" i="5"/>
  <c r="S454" i="5"/>
  <c r="T454" i="5"/>
  <c r="U454" i="5"/>
  <c r="V454" i="5"/>
  <c r="W454" i="5"/>
  <c r="X454" i="5"/>
  <c r="Y454" i="5"/>
  <c r="Z454" i="5"/>
  <c r="AA454" i="5"/>
  <c r="AB454" i="5"/>
  <c r="AC454" i="5"/>
  <c r="AD454" i="5"/>
  <c r="AE454" i="5"/>
  <c r="AF454" i="5"/>
  <c r="AG454" i="5"/>
  <c r="AH454" i="5"/>
  <c r="AI454" i="5"/>
  <c r="AJ454" i="5"/>
  <c r="AK454" i="5"/>
  <c r="AL454" i="5"/>
  <c r="AM454" i="5"/>
  <c r="AN454" i="5"/>
  <c r="AO454" i="5"/>
  <c r="AP454" i="5"/>
  <c r="AQ454" i="5"/>
  <c r="AR454" i="5"/>
  <c r="AS454" i="5"/>
  <c r="AT454" i="5"/>
  <c r="AU454" i="5"/>
  <c r="AV454" i="5"/>
  <c r="AW454" i="5"/>
  <c r="AX454" i="5"/>
  <c r="AY454" i="5"/>
  <c r="AZ454" i="5"/>
  <c r="BA454" i="5"/>
  <c r="BB454" i="5"/>
  <c r="BC454" i="5"/>
  <c r="BD454" i="5"/>
  <c r="BE454" i="5"/>
  <c r="BF454" i="5"/>
  <c r="BG454" i="5"/>
  <c r="BH454" i="5"/>
  <c r="BI454" i="5"/>
  <c r="BJ454" i="5"/>
  <c r="BK454" i="5"/>
  <c r="E455" i="5"/>
  <c r="G455" i="5"/>
  <c r="H455" i="5"/>
  <c r="I455" i="5"/>
  <c r="J455" i="5"/>
  <c r="K455" i="5"/>
  <c r="L455" i="5"/>
  <c r="M455" i="5"/>
  <c r="N455" i="5"/>
  <c r="O455" i="5"/>
  <c r="P455" i="5"/>
  <c r="Q455" i="5"/>
  <c r="R455" i="5"/>
  <c r="S455" i="5"/>
  <c r="T455" i="5"/>
  <c r="U455" i="5"/>
  <c r="V455" i="5"/>
  <c r="W455" i="5"/>
  <c r="X455" i="5"/>
  <c r="Y455" i="5"/>
  <c r="Z455" i="5"/>
  <c r="AA455" i="5"/>
  <c r="AB455" i="5"/>
  <c r="AC455" i="5"/>
  <c r="AD455" i="5"/>
  <c r="AE455" i="5"/>
  <c r="AF455" i="5"/>
  <c r="AG455" i="5"/>
  <c r="AH455" i="5"/>
  <c r="AI455" i="5"/>
  <c r="AJ455" i="5"/>
  <c r="AK455" i="5"/>
  <c r="AL455" i="5"/>
  <c r="AM455" i="5"/>
  <c r="AN455" i="5"/>
  <c r="AO455" i="5"/>
  <c r="AP455" i="5"/>
  <c r="AQ455" i="5"/>
  <c r="AR455" i="5"/>
  <c r="AS455" i="5"/>
  <c r="AT455" i="5"/>
  <c r="AU455" i="5"/>
  <c r="AV455" i="5"/>
  <c r="AW455" i="5"/>
  <c r="AX455" i="5"/>
  <c r="AY455" i="5"/>
  <c r="AZ455" i="5"/>
  <c r="BA455" i="5"/>
  <c r="BB455" i="5"/>
  <c r="BC455" i="5"/>
  <c r="BD455" i="5"/>
  <c r="BE455" i="5"/>
  <c r="BF455" i="5"/>
  <c r="BG455" i="5"/>
  <c r="BH455" i="5"/>
  <c r="BI455" i="5"/>
  <c r="BJ455" i="5"/>
  <c r="BK455" i="5"/>
  <c r="E456" i="5"/>
  <c r="G456" i="5"/>
  <c r="H456" i="5"/>
  <c r="I456" i="5"/>
  <c r="J456" i="5"/>
  <c r="K456" i="5"/>
  <c r="L456" i="5"/>
  <c r="M456" i="5"/>
  <c r="N456" i="5"/>
  <c r="O456" i="5"/>
  <c r="P456" i="5"/>
  <c r="Q456" i="5"/>
  <c r="R456" i="5"/>
  <c r="S456" i="5"/>
  <c r="T456" i="5"/>
  <c r="U456" i="5"/>
  <c r="V456" i="5"/>
  <c r="W456" i="5"/>
  <c r="X456" i="5"/>
  <c r="Y456" i="5"/>
  <c r="Z456" i="5"/>
  <c r="AA456" i="5"/>
  <c r="AB456" i="5"/>
  <c r="AC456" i="5"/>
  <c r="AD456" i="5"/>
  <c r="AE456" i="5"/>
  <c r="AF456" i="5"/>
  <c r="AG456" i="5"/>
  <c r="AH456" i="5"/>
  <c r="AI456" i="5"/>
  <c r="AJ456" i="5"/>
  <c r="AK456" i="5"/>
  <c r="AL456" i="5"/>
  <c r="AM456" i="5"/>
  <c r="AN456" i="5"/>
  <c r="AO456" i="5"/>
  <c r="AP456" i="5"/>
  <c r="AQ456" i="5"/>
  <c r="AR456" i="5"/>
  <c r="AS456" i="5"/>
  <c r="AT456" i="5"/>
  <c r="AU456" i="5"/>
  <c r="AV456" i="5"/>
  <c r="AW456" i="5"/>
  <c r="AX456" i="5"/>
  <c r="AY456" i="5"/>
  <c r="AZ456" i="5"/>
  <c r="BA456" i="5"/>
  <c r="BB456" i="5"/>
  <c r="BC456" i="5"/>
  <c r="BD456" i="5"/>
  <c r="BE456" i="5"/>
  <c r="BF456" i="5"/>
  <c r="BG456" i="5"/>
  <c r="BH456" i="5"/>
  <c r="BI456" i="5"/>
  <c r="BJ456" i="5"/>
  <c r="BK456" i="5"/>
  <c r="E457" i="5"/>
  <c r="G457" i="5"/>
  <c r="H457" i="5"/>
  <c r="I457" i="5"/>
  <c r="J457" i="5"/>
  <c r="K457" i="5"/>
  <c r="L457" i="5"/>
  <c r="M457" i="5"/>
  <c r="N457" i="5"/>
  <c r="O457" i="5"/>
  <c r="P457" i="5"/>
  <c r="Q457" i="5"/>
  <c r="R457" i="5"/>
  <c r="S457" i="5"/>
  <c r="T457" i="5"/>
  <c r="U457" i="5"/>
  <c r="V457" i="5"/>
  <c r="W457" i="5"/>
  <c r="X457" i="5"/>
  <c r="Y457" i="5"/>
  <c r="Z457" i="5"/>
  <c r="AA457" i="5"/>
  <c r="AB457" i="5"/>
  <c r="AC457" i="5"/>
  <c r="AD457" i="5"/>
  <c r="AE457" i="5"/>
  <c r="AF457" i="5"/>
  <c r="AG457" i="5"/>
  <c r="AH457" i="5"/>
  <c r="AI457" i="5"/>
  <c r="AJ457" i="5"/>
  <c r="AK457" i="5"/>
  <c r="AL457" i="5"/>
  <c r="AM457" i="5"/>
  <c r="AN457" i="5"/>
  <c r="AO457" i="5"/>
  <c r="AP457" i="5"/>
  <c r="AQ457" i="5"/>
  <c r="AR457" i="5"/>
  <c r="AS457" i="5"/>
  <c r="AT457" i="5"/>
  <c r="AU457" i="5"/>
  <c r="AV457" i="5"/>
  <c r="AW457" i="5"/>
  <c r="AX457" i="5"/>
  <c r="AY457" i="5"/>
  <c r="AZ457" i="5"/>
  <c r="BA457" i="5"/>
  <c r="BB457" i="5"/>
  <c r="BC457" i="5"/>
  <c r="BD457" i="5"/>
  <c r="BE457" i="5"/>
  <c r="BF457" i="5"/>
  <c r="BG457" i="5"/>
  <c r="BH457" i="5"/>
  <c r="BI457" i="5"/>
  <c r="BJ457" i="5"/>
  <c r="BK457" i="5"/>
  <c r="E458" i="5"/>
  <c r="BM458" i="5"/>
  <c r="E459" i="5"/>
  <c r="BM459" i="5"/>
  <c r="E460" i="5"/>
  <c r="BM460" i="5"/>
  <c r="E461" i="5"/>
  <c r="BM461" i="5"/>
  <c r="E462" i="5"/>
  <c r="BM462" i="5"/>
  <c r="E463" i="5"/>
  <c r="BM463" i="5"/>
  <c r="E464" i="5"/>
  <c r="BM464" i="5"/>
  <c r="E465" i="5"/>
  <c r="BM465" i="5"/>
  <c r="E466" i="5"/>
  <c r="BM466" i="5"/>
  <c r="E467" i="5"/>
  <c r="BM467" i="5"/>
  <c r="E468" i="5"/>
  <c r="BM468" i="5"/>
  <c r="E469" i="5"/>
  <c r="BM469" i="5"/>
  <c r="E470" i="5"/>
  <c r="BM470" i="5"/>
  <c r="E471" i="5"/>
  <c r="BM471" i="5"/>
  <c r="E472" i="5"/>
  <c r="BM472" i="5"/>
  <c r="E473" i="5"/>
  <c r="BM473" i="5"/>
  <c r="E474" i="5"/>
  <c r="BM474" i="5"/>
  <c r="E475" i="5"/>
  <c r="BM475" i="5"/>
  <c r="E476" i="5"/>
  <c r="BM476" i="5"/>
  <c r="E477" i="5"/>
  <c r="BM477" i="5"/>
  <c r="E478" i="5"/>
  <c r="BM478" i="5"/>
  <c r="E479" i="5"/>
  <c r="BM479" i="5"/>
  <c r="E480" i="5"/>
  <c r="BM480" i="5"/>
  <c r="E481" i="5"/>
  <c r="BM481" i="5"/>
  <c r="E482" i="5"/>
  <c r="BM482" i="5"/>
  <c r="E483" i="5"/>
  <c r="BM483" i="5"/>
  <c r="E484" i="5"/>
  <c r="BM484" i="5"/>
  <c r="E485" i="5"/>
  <c r="BM485" i="5"/>
  <c r="E486" i="5"/>
  <c r="BM486" i="5"/>
  <c r="E487" i="5"/>
  <c r="BM487" i="5"/>
  <c r="E488" i="5"/>
  <c r="BM488" i="5"/>
  <c r="E489" i="5"/>
  <c r="BM489" i="5"/>
  <c r="E490" i="5"/>
  <c r="BM490" i="5"/>
  <c r="E491" i="5"/>
  <c r="BM491" i="5"/>
  <c r="E492" i="5"/>
  <c r="BM492" i="5"/>
  <c r="E493" i="5"/>
  <c r="BM493" i="5"/>
  <c r="E494" i="5"/>
  <c r="BM494" i="5"/>
  <c r="E495" i="5"/>
  <c r="BM495" i="5"/>
  <c r="E496" i="5"/>
  <c r="BM496" i="5"/>
  <c r="E497" i="5"/>
  <c r="BM497" i="5"/>
  <c r="E498" i="5"/>
  <c r="BM498" i="5"/>
  <c r="E499" i="5"/>
  <c r="BM499" i="5"/>
  <c r="E500" i="5"/>
  <c r="BM500" i="5"/>
  <c r="E501" i="5"/>
  <c r="BM501" i="5"/>
  <c r="E502" i="5"/>
  <c r="BM502" i="5"/>
  <c r="E503" i="5"/>
  <c r="BM503" i="5"/>
  <c r="E504" i="5"/>
  <c r="BM504" i="5"/>
  <c r="E505" i="5"/>
  <c r="BM505" i="5"/>
  <c r="BJ1285" i="1"/>
  <c r="BI1285" i="1"/>
  <c r="BH1285" i="1"/>
  <c r="BG1285" i="1"/>
  <c r="BF1285" i="1"/>
  <c r="BE1285" i="1"/>
  <c r="BD1285" i="1"/>
  <c r="BC1285" i="1"/>
  <c r="BB1285" i="1"/>
  <c r="BA1285" i="1"/>
  <c r="AZ1285" i="1"/>
  <c r="AY1285" i="1"/>
  <c r="AX1285" i="1"/>
  <c r="AW1285" i="1"/>
  <c r="AV1285" i="1"/>
  <c r="AU1285" i="1"/>
  <c r="AT1285" i="1"/>
  <c r="AS1285" i="1"/>
  <c r="AR1285" i="1"/>
  <c r="AQ1285" i="1"/>
  <c r="AP1285" i="1"/>
  <c r="AO1285" i="1"/>
  <c r="AN1285" i="1"/>
  <c r="AM1285" i="1"/>
  <c r="AL1285" i="1"/>
  <c r="AK1285" i="1"/>
  <c r="AJ1285" i="1"/>
  <c r="AI1285" i="1"/>
  <c r="AH1285" i="1"/>
  <c r="AG1285" i="1"/>
  <c r="AF1285" i="1"/>
  <c r="AE1285" i="1"/>
  <c r="AD1285" i="1"/>
  <c r="AC1285" i="1"/>
  <c r="AB1285" i="1"/>
  <c r="AA1285" i="1"/>
  <c r="Z1285" i="1"/>
  <c r="Y1285" i="1"/>
  <c r="X1285" i="1"/>
  <c r="W1285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G1285" i="1"/>
  <c r="BJ1284" i="1"/>
  <c r="BI1284" i="1"/>
  <c r="BH1284" i="1"/>
  <c r="BG1284" i="1"/>
  <c r="BF1284" i="1"/>
  <c r="BE1284" i="1"/>
  <c r="BD1284" i="1"/>
  <c r="BC1284" i="1"/>
  <c r="BB1284" i="1"/>
  <c r="BA1284" i="1"/>
  <c r="AZ1284" i="1"/>
  <c r="AY1284" i="1"/>
  <c r="AX1284" i="1"/>
  <c r="AW1284" i="1"/>
  <c r="AV1284" i="1"/>
  <c r="AU1284" i="1"/>
  <c r="AT1284" i="1"/>
  <c r="AS1284" i="1"/>
  <c r="AR1284" i="1"/>
  <c r="AQ1284" i="1"/>
  <c r="AP1284" i="1"/>
  <c r="AO1284" i="1"/>
  <c r="AN1284" i="1"/>
  <c r="AM1284" i="1"/>
  <c r="AL1284" i="1"/>
  <c r="AK1284" i="1"/>
  <c r="AJ1284" i="1"/>
  <c r="AI1284" i="1"/>
  <c r="AH1284" i="1"/>
  <c r="AG1284" i="1"/>
  <c r="AF1284" i="1"/>
  <c r="AE1284" i="1"/>
  <c r="AD1284" i="1"/>
  <c r="AC1284" i="1"/>
  <c r="AB1284" i="1"/>
  <c r="AA1284" i="1"/>
  <c r="Z1284" i="1"/>
  <c r="Y1284" i="1"/>
  <c r="X1284" i="1"/>
  <c r="W1284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G1284" i="1"/>
  <c r="BJ1283" i="1"/>
  <c r="BI1283" i="1"/>
  <c r="BH1283" i="1"/>
  <c r="BG1283" i="1"/>
  <c r="BF1283" i="1"/>
  <c r="BE1283" i="1"/>
  <c r="BD1283" i="1"/>
  <c r="BC1283" i="1"/>
  <c r="BB1283" i="1"/>
  <c r="BA1283" i="1"/>
  <c r="AZ1283" i="1"/>
  <c r="AY1283" i="1"/>
  <c r="AX1283" i="1"/>
  <c r="AW1283" i="1"/>
  <c r="AV1283" i="1"/>
  <c r="AU1283" i="1"/>
  <c r="AT1283" i="1"/>
  <c r="AS1283" i="1"/>
  <c r="AR1283" i="1"/>
  <c r="AQ1283" i="1"/>
  <c r="AP1283" i="1"/>
  <c r="AO1283" i="1"/>
  <c r="AN1283" i="1"/>
  <c r="AM1283" i="1"/>
  <c r="AL1283" i="1"/>
  <c r="AK1283" i="1"/>
  <c r="AJ1283" i="1"/>
  <c r="AI1283" i="1"/>
  <c r="AH1283" i="1"/>
  <c r="AG1283" i="1"/>
  <c r="AF1283" i="1"/>
  <c r="AE1283" i="1"/>
  <c r="AD1283" i="1"/>
  <c r="AC1283" i="1"/>
  <c r="AB1283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BJ1282" i="1"/>
  <c r="BI1282" i="1"/>
  <c r="BH1282" i="1"/>
  <c r="BG1282" i="1"/>
  <c r="BF1282" i="1"/>
  <c r="BE1282" i="1"/>
  <c r="BD1282" i="1"/>
  <c r="BC1282" i="1"/>
  <c r="BB1282" i="1"/>
  <c r="BA1282" i="1"/>
  <c r="AZ1282" i="1"/>
  <c r="AY1282" i="1"/>
  <c r="AX1282" i="1"/>
  <c r="AW1282" i="1"/>
  <c r="AV1282" i="1"/>
  <c r="AU1282" i="1"/>
  <c r="AT1282" i="1"/>
  <c r="AS1282" i="1"/>
  <c r="AR1282" i="1"/>
  <c r="AQ1282" i="1"/>
  <c r="AP1282" i="1"/>
  <c r="AO1282" i="1"/>
  <c r="AN1282" i="1"/>
  <c r="AM1282" i="1"/>
  <c r="AL1282" i="1"/>
  <c r="AK1282" i="1"/>
  <c r="AJ1282" i="1"/>
  <c r="AI1282" i="1"/>
  <c r="AH1282" i="1"/>
  <c r="AG1282" i="1"/>
  <c r="AF1282" i="1"/>
  <c r="AE1282" i="1"/>
  <c r="AD1282" i="1"/>
  <c r="AC1282" i="1"/>
  <c r="AB1282" i="1"/>
  <c r="AA1282" i="1"/>
  <c r="Z1282" i="1"/>
  <c r="Y1282" i="1"/>
  <c r="X1282" i="1"/>
  <c r="W1282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G1282" i="1"/>
  <c r="BJ1281" i="1"/>
  <c r="BI1281" i="1"/>
  <c r="BH1281" i="1"/>
  <c r="BG1281" i="1"/>
  <c r="BF1281" i="1"/>
  <c r="BE1281" i="1"/>
  <c r="BD1281" i="1"/>
  <c r="BC1281" i="1"/>
  <c r="BB1281" i="1"/>
  <c r="BA1281" i="1"/>
  <c r="AZ1281" i="1"/>
  <c r="AY1281" i="1"/>
  <c r="AX1281" i="1"/>
  <c r="AW1281" i="1"/>
  <c r="AV1281" i="1"/>
  <c r="AU1281" i="1"/>
  <c r="AT1281" i="1"/>
  <c r="AS1281" i="1"/>
  <c r="AR1281" i="1"/>
  <c r="AQ1281" i="1"/>
  <c r="AP1281" i="1"/>
  <c r="AO1281" i="1"/>
  <c r="AN1281" i="1"/>
  <c r="AM1281" i="1"/>
  <c r="AL1281" i="1"/>
  <c r="AK1281" i="1"/>
  <c r="AJ1281" i="1"/>
  <c r="AI1281" i="1"/>
  <c r="AH1281" i="1"/>
  <c r="AG1281" i="1"/>
  <c r="AF1281" i="1"/>
  <c r="AE1281" i="1"/>
  <c r="AD1281" i="1"/>
  <c r="AC1281" i="1"/>
  <c r="AB1281" i="1"/>
  <c r="AA1281" i="1"/>
  <c r="Z1281" i="1"/>
  <c r="Y1281" i="1"/>
  <c r="X1281" i="1"/>
  <c r="W1281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G1281" i="1"/>
  <c r="BJ1280" i="1"/>
  <c r="BI1280" i="1"/>
  <c r="BH1280" i="1"/>
  <c r="BG1280" i="1"/>
  <c r="BF1280" i="1"/>
  <c r="BE1280" i="1"/>
  <c r="BD1280" i="1"/>
  <c r="BC1280" i="1"/>
  <c r="BB1280" i="1"/>
  <c r="BA1280" i="1"/>
  <c r="AZ1280" i="1"/>
  <c r="AY1280" i="1"/>
  <c r="AX1280" i="1"/>
  <c r="AW1280" i="1"/>
  <c r="AV1280" i="1"/>
  <c r="AU1280" i="1"/>
  <c r="AT1280" i="1"/>
  <c r="AS1280" i="1"/>
  <c r="AR1280" i="1"/>
  <c r="AQ1280" i="1"/>
  <c r="AP1280" i="1"/>
  <c r="AO1280" i="1"/>
  <c r="AN1280" i="1"/>
  <c r="AM1280" i="1"/>
  <c r="AL1280" i="1"/>
  <c r="AK1280" i="1"/>
  <c r="AJ1280" i="1"/>
  <c r="AI1280" i="1"/>
  <c r="AH1280" i="1"/>
  <c r="AG1280" i="1"/>
  <c r="AF1280" i="1"/>
  <c r="AE1280" i="1"/>
  <c r="AD1280" i="1"/>
  <c r="AC1280" i="1"/>
  <c r="AB1280" i="1"/>
  <c r="AA1280" i="1"/>
  <c r="Z1280" i="1"/>
  <c r="Y1280" i="1"/>
  <c r="X1280" i="1"/>
  <c r="W1280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G1280" i="1"/>
  <c r="BJ1279" i="1"/>
  <c r="BI1279" i="1"/>
  <c r="BH1279" i="1"/>
  <c r="BG1279" i="1"/>
  <c r="BF1279" i="1"/>
  <c r="BE1279" i="1"/>
  <c r="BD1279" i="1"/>
  <c r="BC1279" i="1"/>
  <c r="BB1279" i="1"/>
  <c r="BA1279" i="1"/>
  <c r="AZ1279" i="1"/>
  <c r="AY1279" i="1"/>
  <c r="AX1279" i="1"/>
  <c r="AW1279" i="1"/>
  <c r="AV1279" i="1"/>
  <c r="AU1279" i="1"/>
  <c r="AT1279" i="1"/>
  <c r="AS1279" i="1"/>
  <c r="AR1279" i="1"/>
  <c r="AQ1279" i="1"/>
  <c r="AP1279" i="1"/>
  <c r="AO1279" i="1"/>
  <c r="AN1279" i="1"/>
  <c r="AM1279" i="1"/>
  <c r="AL1279" i="1"/>
  <c r="AK1279" i="1"/>
  <c r="AJ1279" i="1"/>
  <c r="AI1279" i="1"/>
  <c r="AH1279" i="1"/>
  <c r="AG1279" i="1"/>
  <c r="AF1279" i="1"/>
  <c r="AE1279" i="1"/>
  <c r="AD1279" i="1"/>
  <c r="AC1279" i="1"/>
  <c r="AB1279" i="1"/>
  <c r="AA1279" i="1"/>
  <c r="Z1279" i="1"/>
  <c r="Y1279" i="1"/>
  <c r="X1279" i="1"/>
  <c r="W1279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G1279" i="1"/>
  <c r="BJ1278" i="1"/>
  <c r="BI1278" i="1"/>
  <c r="BH1278" i="1"/>
  <c r="BG1278" i="1"/>
  <c r="BF1278" i="1"/>
  <c r="BE1278" i="1"/>
  <c r="BD1278" i="1"/>
  <c r="BC1278" i="1"/>
  <c r="BB1278" i="1"/>
  <c r="BA1278" i="1"/>
  <c r="AZ1278" i="1"/>
  <c r="AY1278" i="1"/>
  <c r="AX1278" i="1"/>
  <c r="AW1278" i="1"/>
  <c r="AV1278" i="1"/>
  <c r="AU1278" i="1"/>
  <c r="AT1278" i="1"/>
  <c r="AS1278" i="1"/>
  <c r="AR1278" i="1"/>
  <c r="AQ1278" i="1"/>
  <c r="AP1278" i="1"/>
  <c r="AO1278" i="1"/>
  <c r="AN1278" i="1"/>
  <c r="AM1278" i="1"/>
  <c r="AL1278" i="1"/>
  <c r="AK1278" i="1"/>
  <c r="AJ1278" i="1"/>
  <c r="AI1278" i="1"/>
  <c r="AH1278" i="1"/>
  <c r="AG1278" i="1"/>
  <c r="AF1278" i="1"/>
  <c r="AE1278" i="1"/>
  <c r="AD1278" i="1"/>
  <c r="AC1278" i="1"/>
  <c r="AB1278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G1278" i="1"/>
  <c r="BJ1277" i="1"/>
  <c r="BI1277" i="1"/>
  <c r="BH1277" i="1"/>
  <c r="BG1277" i="1"/>
  <c r="BF1277" i="1"/>
  <c r="BE1277" i="1"/>
  <c r="BD1277" i="1"/>
  <c r="BC1277" i="1"/>
  <c r="BB1277" i="1"/>
  <c r="BA1277" i="1"/>
  <c r="AZ1277" i="1"/>
  <c r="AY1277" i="1"/>
  <c r="AX1277" i="1"/>
  <c r="AW1277" i="1"/>
  <c r="AV1277" i="1"/>
  <c r="AU1277" i="1"/>
  <c r="AT1277" i="1"/>
  <c r="AS1277" i="1"/>
  <c r="AR1277" i="1"/>
  <c r="AQ1277" i="1"/>
  <c r="AP1277" i="1"/>
  <c r="AO1277" i="1"/>
  <c r="AN1277" i="1"/>
  <c r="AM1277" i="1"/>
  <c r="AL1277" i="1"/>
  <c r="AK1277" i="1"/>
  <c r="AJ1277" i="1"/>
  <c r="AI1277" i="1"/>
  <c r="AH1277" i="1"/>
  <c r="AG1277" i="1"/>
  <c r="AF1277" i="1"/>
  <c r="AE1277" i="1"/>
  <c r="AD1277" i="1"/>
  <c r="AC1277" i="1"/>
  <c r="AB1277" i="1"/>
  <c r="AA1277" i="1"/>
  <c r="Z1277" i="1"/>
  <c r="Y1277" i="1"/>
  <c r="X1277" i="1"/>
  <c r="W1277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G1277" i="1"/>
  <c r="BJ1276" i="1"/>
  <c r="BI1276" i="1"/>
  <c r="BH1276" i="1"/>
  <c r="BG1276" i="1"/>
  <c r="BF1276" i="1"/>
  <c r="BE1276" i="1"/>
  <c r="BD1276" i="1"/>
  <c r="BC1276" i="1"/>
  <c r="BB1276" i="1"/>
  <c r="BA1276" i="1"/>
  <c r="AZ1276" i="1"/>
  <c r="AY1276" i="1"/>
  <c r="AX1276" i="1"/>
  <c r="AW1276" i="1"/>
  <c r="AV1276" i="1"/>
  <c r="AU1276" i="1"/>
  <c r="AT1276" i="1"/>
  <c r="AS1276" i="1"/>
  <c r="AR1276" i="1"/>
  <c r="AQ1276" i="1"/>
  <c r="AP1276" i="1"/>
  <c r="AO1276" i="1"/>
  <c r="AN1276" i="1"/>
  <c r="AM1276" i="1"/>
  <c r="AL1276" i="1"/>
  <c r="AK1276" i="1"/>
  <c r="AJ1276" i="1"/>
  <c r="AI1276" i="1"/>
  <c r="AH1276" i="1"/>
  <c r="AG1276" i="1"/>
  <c r="AF1276" i="1"/>
  <c r="AE1276" i="1"/>
  <c r="AD1276" i="1"/>
  <c r="AC1276" i="1"/>
  <c r="AB1276" i="1"/>
  <c r="AA1276" i="1"/>
  <c r="Z1276" i="1"/>
  <c r="Y1276" i="1"/>
  <c r="X1276" i="1"/>
  <c r="W1276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G1276" i="1"/>
  <c r="BJ1275" i="1"/>
  <c r="BI1275" i="1"/>
  <c r="BH1275" i="1"/>
  <c r="BG1275" i="1"/>
  <c r="BF1275" i="1"/>
  <c r="BE1275" i="1"/>
  <c r="BD1275" i="1"/>
  <c r="BC1275" i="1"/>
  <c r="BB1275" i="1"/>
  <c r="BA1275" i="1"/>
  <c r="AZ1275" i="1"/>
  <c r="AY1275" i="1"/>
  <c r="AX1275" i="1"/>
  <c r="AW1275" i="1"/>
  <c r="AV1275" i="1"/>
  <c r="AU1275" i="1"/>
  <c r="AT1275" i="1"/>
  <c r="AS1275" i="1"/>
  <c r="AR1275" i="1"/>
  <c r="AQ1275" i="1"/>
  <c r="AP1275" i="1"/>
  <c r="AO1275" i="1"/>
  <c r="AN1275" i="1"/>
  <c r="AM1275" i="1"/>
  <c r="AL1275" i="1"/>
  <c r="AK1275" i="1"/>
  <c r="AJ1275" i="1"/>
  <c r="AI1275" i="1"/>
  <c r="AH1275" i="1"/>
  <c r="AG1275" i="1"/>
  <c r="AF1275" i="1"/>
  <c r="AE1275" i="1"/>
  <c r="AD1275" i="1"/>
  <c r="AC1275" i="1"/>
  <c r="AB1275" i="1"/>
  <c r="AA1275" i="1"/>
  <c r="Z1275" i="1"/>
  <c r="Y1275" i="1"/>
  <c r="X1275" i="1"/>
  <c r="W1275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G1275" i="1"/>
  <c r="BJ1274" i="1"/>
  <c r="BI1274" i="1"/>
  <c r="BH1274" i="1"/>
  <c r="BG1274" i="1"/>
  <c r="BF1274" i="1"/>
  <c r="BE1274" i="1"/>
  <c r="BD1274" i="1"/>
  <c r="BC1274" i="1"/>
  <c r="BB1274" i="1"/>
  <c r="BA1274" i="1"/>
  <c r="AZ1274" i="1"/>
  <c r="AY1274" i="1"/>
  <c r="AX1274" i="1"/>
  <c r="AW1274" i="1"/>
  <c r="AV1274" i="1"/>
  <c r="AU1274" i="1"/>
  <c r="AT1274" i="1"/>
  <c r="AS1274" i="1"/>
  <c r="AR1274" i="1"/>
  <c r="AQ1274" i="1"/>
  <c r="AP1274" i="1"/>
  <c r="AO1274" i="1"/>
  <c r="AN1274" i="1"/>
  <c r="AM1274" i="1"/>
  <c r="AL1274" i="1"/>
  <c r="AK1274" i="1"/>
  <c r="AJ1274" i="1"/>
  <c r="AI1274" i="1"/>
  <c r="AH1274" i="1"/>
  <c r="AG1274" i="1"/>
  <c r="AF1274" i="1"/>
  <c r="AE1274" i="1"/>
  <c r="AD1274" i="1"/>
  <c r="AC1274" i="1"/>
  <c r="AB1274" i="1"/>
  <c r="AA1274" i="1"/>
  <c r="Z1274" i="1"/>
  <c r="Y1274" i="1"/>
  <c r="X1274" i="1"/>
  <c r="W1274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G1274" i="1"/>
  <c r="BJ1273" i="1"/>
  <c r="BI1273" i="1"/>
  <c r="BH1273" i="1"/>
  <c r="BG1273" i="1"/>
  <c r="BF1273" i="1"/>
  <c r="BE1273" i="1"/>
  <c r="BD1273" i="1"/>
  <c r="BC1273" i="1"/>
  <c r="BB1273" i="1"/>
  <c r="BA1273" i="1"/>
  <c r="AZ1273" i="1"/>
  <c r="AY1273" i="1"/>
  <c r="AX1273" i="1"/>
  <c r="AW1273" i="1"/>
  <c r="AV1273" i="1"/>
  <c r="AU1273" i="1"/>
  <c r="AT1273" i="1"/>
  <c r="AS1273" i="1"/>
  <c r="AR1273" i="1"/>
  <c r="AQ1273" i="1"/>
  <c r="AP1273" i="1"/>
  <c r="AO1273" i="1"/>
  <c r="AN1273" i="1"/>
  <c r="AM1273" i="1"/>
  <c r="AL1273" i="1"/>
  <c r="AK1273" i="1"/>
  <c r="AJ1273" i="1"/>
  <c r="AI1273" i="1"/>
  <c r="AH1273" i="1"/>
  <c r="AG1273" i="1"/>
  <c r="AF1273" i="1"/>
  <c r="AE1273" i="1"/>
  <c r="AD1273" i="1"/>
  <c r="AC1273" i="1"/>
  <c r="AB1273" i="1"/>
  <c r="AA1273" i="1"/>
  <c r="Z1273" i="1"/>
  <c r="Y1273" i="1"/>
  <c r="X1273" i="1"/>
  <c r="W1273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G1273" i="1"/>
  <c r="BJ1272" i="1"/>
  <c r="BI1272" i="1"/>
  <c r="BH1272" i="1"/>
  <c r="BG1272" i="1"/>
  <c r="BF1272" i="1"/>
  <c r="BE1272" i="1"/>
  <c r="BD1272" i="1"/>
  <c r="BC1272" i="1"/>
  <c r="BB1272" i="1"/>
  <c r="BA1272" i="1"/>
  <c r="AZ1272" i="1"/>
  <c r="AY1272" i="1"/>
  <c r="AX1272" i="1"/>
  <c r="AW1272" i="1"/>
  <c r="AV1272" i="1"/>
  <c r="AU1272" i="1"/>
  <c r="AT1272" i="1"/>
  <c r="AS1272" i="1"/>
  <c r="AR1272" i="1"/>
  <c r="AQ1272" i="1"/>
  <c r="AP1272" i="1"/>
  <c r="AO1272" i="1"/>
  <c r="AN1272" i="1"/>
  <c r="AM1272" i="1"/>
  <c r="AL1272" i="1"/>
  <c r="AK1272" i="1"/>
  <c r="AJ1272" i="1"/>
  <c r="AI1272" i="1"/>
  <c r="AH1272" i="1"/>
  <c r="AG1272" i="1"/>
  <c r="AF1272" i="1"/>
  <c r="AE1272" i="1"/>
  <c r="AD1272" i="1"/>
  <c r="AC1272" i="1"/>
  <c r="AB1272" i="1"/>
  <c r="AA1272" i="1"/>
  <c r="Z1272" i="1"/>
  <c r="Y1272" i="1"/>
  <c r="X1272" i="1"/>
  <c r="W1272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G1272" i="1"/>
  <c r="BJ1271" i="1"/>
  <c r="BI1271" i="1"/>
  <c r="BH1271" i="1"/>
  <c r="BG1271" i="1"/>
  <c r="BF1271" i="1"/>
  <c r="BE1271" i="1"/>
  <c r="BD1271" i="1"/>
  <c r="BC1271" i="1"/>
  <c r="BB1271" i="1"/>
  <c r="BA1271" i="1"/>
  <c r="AZ1271" i="1"/>
  <c r="AY1271" i="1"/>
  <c r="AX1271" i="1"/>
  <c r="AW1271" i="1"/>
  <c r="AV1271" i="1"/>
  <c r="AU1271" i="1"/>
  <c r="AT1271" i="1"/>
  <c r="AS1271" i="1"/>
  <c r="AR1271" i="1"/>
  <c r="AQ1271" i="1"/>
  <c r="AP1271" i="1"/>
  <c r="AO1271" i="1"/>
  <c r="AN1271" i="1"/>
  <c r="AM1271" i="1"/>
  <c r="AL1271" i="1"/>
  <c r="AK1271" i="1"/>
  <c r="AJ1271" i="1"/>
  <c r="AI1271" i="1"/>
  <c r="AH1271" i="1"/>
  <c r="AG1271" i="1"/>
  <c r="AF1271" i="1"/>
  <c r="AE1271" i="1"/>
  <c r="AD1271" i="1"/>
  <c r="AC1271" i="1"/>
  <c r="AB1271" i="1"/>
  <c r="AA1271" i="1"/>
  <c r="Z1271" i="1"/>
  <c r="Y1271" i="1"/>
  <c r="X1271" i="1"/>
  <c r="W1271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G1271" i="1"/>
  <c r="BJ1270" i="1"/>
  <c r="BI1270" i="1"/>
  <c r="BH1270" i="1"/>
  <c r="BG1270" i="1"/>
  <c r="BF1270" i="1"/>
  <c r="BE1270" i="1"/>
  <c r="BD1270" i="1"/>
  <c r="BC1270" i="1"/>
  <c r="BB1270" i="1"/>
  <c r="BA1270" i="1"/>
  <c r="AZ1270" i="1"/>
  <c r="AY1270" i="1"/>
  <c r="AX1270" i="1"/>
  <c r="AW1270" i="1"/>
  <c r="AV1270" i="1"/>
  <c r="AU1270" i="1"/>
  <c r="AT1270" i="1"/>
  <c r="AS1270" i="1"/>
  <c r="AR1270" i="1"/>
  <c r="AQ1270" i="1"/>
  <c r="AP1270" i="1"/>
  <c r="AO1270" i="1"/>
  <c r="AN1270" i="1"/>
  <c r="AM1270" i="1"/>
  <c r="AL1270" i="1"/>
  <c r="AK1270" i="1"/>
  <c r="AJ1270" i="1"/>
  <c r="AI1270" i="1"/>
  <c r="AH1270" i="1"/>
  <c r="AG1270" i="1"/>
  <c r="AF1270" i="1"/>
  <c r="AE1270" i="1"/>
  <c r="AD1270" i="1"/>
  <c r="AC1270" i="1"/>
  <c r="AB1270" i="1"/>
  <c r="AA1270" i="1"/>
  <c r="Z1270" i="1"/>
  <c r="Y1270" i="1"/>
  <c r="X1270" i="1"/>
  <c r="W1270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G1270" i="1"/>
  <c r="BJ1269" i="1"/>
  <c r="BI1269" i="1"/>
  <c r="BH1269" i="1"/>
  <c r="BG1269" i="1"/>
  <c r="BF1269" i="1"/>
  <c r="BE1269" i="1"/>
  <c r="BD1269" i="1"/>
  <c r="BC1269" i="1"/>
  <c r="BB1269" i="1"/>
  <c r="BA1269" i="1"/>
  <c r="AZ1269" i="1"/>
  <c r="AY1269" i="1"/>
  <c r="AX1269" i="1"/>
  <c r="AW1269" i="1"/>
  <c r="AV1269" i="1"/>
  <c r="AU1269" i="1"/>
  <c r="AT1269" i="1"/>
  <c r="AS1269" i="1"/>
  <c r="AR1269" i="1"/>
  <c r="AQ1269" i="1"/>
  <c r="AP1269" i="1"/>
  <c r="AO1269" i="1"/>
  <c r="AN1269" i="1"/>
  <c r="AM1269" i="1"/>
  <c r="AL1269" i="1"/>
  <c r="AK1269" i="1"/>
  <c r="AJ1269" i="1"/>
  <c r="AI1269" i="1"/>
  <c r="AH1269" i="1"/>
  <c r="AG1269" i="1"/>
  <c r="AF1269" i="1"/>
  <c r="AE1269" i="1"/>
  <c r="AD1269" i="1"/>
  <c r="AC1269" i="1"/>
  <c r="AB1269" i="1"/>
  <c r="AA1269" i="1"/>
  <c r="Z1269" i="1"/>
  <c r="Y1269" i="1"/>
  <c r="X1269" i="1"/>
  <c r="W126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G126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BK928" i="1"/>
  <c r="BJ928" i="1"/>
  <c r="BI928" i="1"/>
  <c r="BH928" i="1"/>
  <c r="BG928" i="1"/>
  <c r="BF928" i="1"/>
  <c r="BE928" i="1"/>
  <c r="BD928" i="1"/>
  <c r="BC928" i="1"/>
  <c r="BB928" i="1"/>
  <c r="BA928" i="1"/>
  <c r="AZ928" i="1"/>
  <c r="AY928" i="1"/>
  <c r="AX928" i="1"/>
  <c r="AW928" i="1"/>
  <c r="AV928" i="1"/>
  <c r="AU928" i="1"/>
  <c r="AT928" i="1"/>
  <c r="AS928" i="1"/>
  <c r="AR928" i="1"/>
  <c r="AQ928" i="1"/>
  <c r="AP928" i="1"/>
  <c r="AO928" i="1"/>
  <c r="AN928" i="1"/>
  <c r="AM928" i="1"/>
  <c r="AL928" i="1"/>
  <c r="AK928" i="1"/>
  <c r="AJ928" i="1"/>
  <c r="AI928" i="1"/>
  <c r="AH928" i="1"/>
  <c r="AG928" i="1"/>
  <c r="AF928" i="1"/>
  <c r="AE928" i="1"/>
  <c r="AD928" i="1"/>
  <c r="AC928" i="1"/>
  <c r="AB928" i="1"/>
  <c r="AA928" i="1"/>
  <c r="Z928" i="1"/>
  <c r="Y928" i="1"/>
  <c r="X928" i="1"/>
  <c r="W928" i="1"/>
  <c r="V928" i="1"/>
  <c r="U928" i="1"/>
  <c r="T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G928" i="1"/>
  <c r="BK927" i="1"/>
  <c r="BJ927" i="1"/>
  <c r="BI927" i="1"/>
  <c r="BH927" i="1"/>
  <c r="BG927" i="1"/>
  <c r="BF927" i="1"/>
  <c r="BE927" i="1"/>
  <c r="BD927" i="1"/>
  <c r="BC927" i="1"/>
  <c r="BB927" i="1"/>
  <c r="BA927" i="1"/>
  <c r="AZ927" i="1"/>
  <c r="AY927" i="1"/>
  <c r="AX927" i="1"/>
  <c r="AW927" i="1"/>
  <c r="AV927" i="1"/>
  <c r="AU927" i="1"/>
  <c r="AT927" i="1"/>
  <c r="AS927" i="1"/>
  <c r="AR927" i="1"/>
  <c r="AQ927" i="1"/>
  <c r="AP927" i="1"/>
  <c r="AO927" i="1"/>
  <c r="AN927" i="1"/>
  <c r="AM927" i="1"/>
  <c r="AL927" i="1"/>
  <c r="AK927" i="1"/>
  <c r="AJ927" i="1"/>
  <c r="AI927" i="1"/>
  <c r="AH927" i="1"/>
  <c r="AG927" i="1"/>
  <c r="AF927" i="1"/>
  <c r="AE927" i="1"/>
  <c r="AD927" i="1"/>
  <c r="AC927" i="1"/>
  <c r="AB927" i="1"/>
  <c r="AA927" i="1"/>
  <c r="Z927" i="1"/>
  <c r="Y927" i="1"/>
  <c r="X927" i="1"/>
  <c r="W927" i="1"/>
  <c r="V927" i="1"/>
  <c r="U927" i="1"/>
  <c r="T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G927" i="1"/>
  <c r="BK926" i="1"/>
  <c r="BJ926" i="1"/>
  <c r="BI926" i="1"/>
  <c r="BH926" i="1"/>
  <c r="BG926" i="1"/>
  <c r="BF926" i="1"/>
  <c r="BE926" i="1"/>
  <c r="BD926" i="1"/>
  <c r="BC926" i="1"/>
  <c r="BB926" i="1"/>
  <c r="BA926" i="1"/>
  <c r="AZ926" i="1"/>
  <c r="AY926" i="1"/>
  <c r="AX926" i="1"/>
  <c r="AW926" i="1"/>
  <c r="AV926" i="1"/>
  <c r="AU926" i="1"/>
  <c r="AT926" i="1"/>
  <c r="AS926" i="1"/>
  <c r="AR926" i="1"/>
  <c r="AQ926" i="1"/>
  <c r="AP926" i="1"/>
  <c r="AO926" i="1"/>
  <c r="AN926" i="1"/>
  <c r="AM926" i="1"/>
  <c r="AL926" i="1"/>
  <c r="AK926" i="1"/>
  <c r="AJ926" i="1"/>
  <c r="AI926" i="1"/>
  <c r="AH926" i="1"/>
  <c r="AG926" i="1"/>
  <c r="AF926" i="1"/>
  <c r="AE926" i="1"/>
  <c r="AD926" i="1"/>
  <c r="AC926" i="1"/>
  <c r="AB926" i="1"/>
  <c r="AA926" i="1"/>
  <c r="Z926" i="1"/>
  <c r="Y926" i="1"/>
  <c r="X926" i="1"/>
  <c r="W926" i="1"/>
  <c r="V926" i="1"/>
  <c r="U926" i="1"/>
  <c r="T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G926" i="1"/>
  <c r="BK925" i="1"/>
  <c r="BJ925" i="1"/>
  <c r="BI925" i="1"/>
  <c r="BH925" i="1"/>
  <c r="BG925" i="1"/>
  <c r="BF925" i="1"/>
  <c r="BE925" i="1"/>
  <c r="BD925" i="1"/>
  <c r="BC925" i="1"/>
  <c r="BB925" i="1"/>
  <c r="BA925" i="1"/>
  <c r="AZ925" i="1"/>
  <c r="AY925" i="1"/>
  <c r="AX925" i="1"/>
  <c r="AW925" i="1"/>
  <c r="AV925" i="1"/>
  <c r="AU925" i="1"/>
  <c r="AT925" i="1"/>
  <c r="AS925" i="1"/>
  <c r="AR925" i="1"/>
  <c r="AQ925" i="1"/>
  <c r="AP925" i="1"/>
  <c r="AO925" i="1"/>
  <c r="AN925" i="1"/>
  <c r="AM925" i="1"/>
  <c r="AL925" i="1"/>
  <c r="AK925" i="1"/>
  <c r="AJ925" i="1"/>
  <c r="AI925" i="1"/>
  <c r="AH925" i="1"/>
  <c r="AG925" i="1"/>
  <c r="AF925" i="1"/>
  <c r="AE925" i="1"/>
  <c r="AD925" i="1"/>
  <c r="AC925" i="1"/>
  <c r="AB925" i="1"/>
  <c r="AA925" i="1"/>
  <c r="Z925" i="1"/>
  <c r="Y925" i="1"/>
  <c r="X925" i="1"/>
  <c r="W925" i="1"/>
  <c r="V925" i="1"/>
  <c r="U925" i="1"/>
  <c r="T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G925" i="1"/>
  <c r="BK924" i="1"/>
  <c r="BJ924" i="1"/>
  <c r="BI924" i="1"/>
  <c r="BH924" i="1"/>
  <c r="BG924" i="1"/>
  <c r="BF924" i="1"/>
  <c r="BE924" i="1"/>
  <c r="BD924" i="1"/>
  <c r="BC924" i="1"/>
  <c r="BB924" i="1"/>
  <c r="BA924" i="1"/>
  <c r="AZ924" i="1"/>
  <c r="AY924" i="1"/>
  <c r="AX924" i="1"/>
  <c r="AW924" i="1"/>
  <c r="AV924" i="1"/>
  <c r="AU924" i="1"/>
  <c r="AT924" i="1"/>
  <c r="AS924" i="1"/>
  <c r="AR924" i="1"/>
  <c r="AQ924" i="1"/>
  <c r="AP924" i="1"/>
  <c r="AO924" i="1"/>
  <c r="AN924" i="1"/>
  <c r="AM924" i="1"/>
  <c r="AL924" i="1"/>
  <c r="AK924" i="1"/>
  <c r="AJ924" i="1"/>
  <c r="AI924" i="1"/>
  <c r="AH924" i="1"/>
  <c r="AG924" i="1"/>
  <c r="AF924" i="1"/>
  <c r="AE924" i="1"/>
  <c r="AD924" i="1"/>
  <c r="AC924" i="1"/>
  <c r="AB924" i="1"/>
  <c r="AA924" i="1"/>
  <c r="Z924" i="1"/>
  <c r="Y924" i="1"/>
  <c r="X924" i="1"/>
  <c r="W924" i="1"/>
  <c r="V924" i="1"/>
  <c r="U924" i="1"/>
  <c r="T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G924" i="1"/>
  <c r="BK923" i="1"/>
  <c r="BJ923" i="1"/>
  <c r="BI923" i="1"/>
  <c r="BH923" i="1"/>
  <c r="BG923" i="1"/>
  <c r="BF923" i="1"/>
  <c r="BE923" i="1"/>
  <c r="BD923" i="1"/>
  <c r="BC923" i="1"/>
  <c r="BB923" i="1"/>
  <c r="BA923" i="1"/>
  <c r="AZ923" i="1"/>
  <c r="AY923" i="1"/>
  <c r="AX923" i="1"/>
  <c r="AW923" i="1"/>
  <c r="AV923" i="1"/>
  <c r="AU923" i="1"/>
  <c r="AT923" i="1"/>
  <c r="AS923" i="1"/>
  <c r="AR923" i="1"/>
  <c r="AQ923" i="1"/>
  <c r="AP923" i="1"/>
  <c r="AO923" i="1"/>
  <c r="AN923" i="1"/>
  <c r="AM923" i="1"/>
  <c r="AL923" i="1"/>
  <c r="AK923" i="1"/>
  <c r="AJ923" i="1"/>
  <c r="AI923" i="1"/>
  <c r="AH923" i="1"/>
  <c r="AG923" i="1"/>
  <c r="AF923" i="1"/>
  <c r="AE923" i="1"/>
  <c r="AD923" i="1"/>
  <c r="AC923" i="1"/>
  <c r="AB923" i="1"/>
  <c r="AA923" i="1"/>
  <c r="Z923" i="1"/>
  <c r="Y923" i="1"/>
  <c r="X923" i="1"/>
  <c r="W923" i="1"/>
  <c r="V923" i="1"/>
  <c r="U923" i="1"/>
  <c r="T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G923" i="1"/>
  <c r="BK922" i="1"/>
  <c r="BJ922" i="1"/>
  <c r="BI922" i="1"/>
  <c r="BH922" i="1"/>
  <c r="BG922" i="1"/>
  <c r="BF922" i="1"/>
  <c r="BE922" i="1"/>
  <c r="BD922" i="1"/>
  <c r="BC922" i="1"/>
  <c r="BB922" i="1"/>
  <c r="BA922" i="1"/>
  <c r="AZ922" i="1"/>
  <c r="AY922" i="1"/>
  <c r="AX922" i="1"/>
  <c r="AW922" i="1"/>
  <c r="AV922" i="1"/>
  <c r="AU922" i="1"/>
  <c r="AT922" i="1"/>
  <c r="AS922" i="1"/>
  <c r="AR922" i="1"/>
  <c r="AQ922" i="1"/>
  <c r="AP922" i="1"/>
  <c r="AO922" i="1"/>
  <c r="AN922" i="1"/>
  <c r="AM922" i="1"/>
  <c r="AL922" i="1"/>
  <c r="AK922" i="1"/>
  <c r="AJ922" i="1"/>
  <c r="AI922" i="1"/>
  <c r="AH922" i="1"/>
  <c r="AG922" i="1"/>
  <c r="AF922" i="1"/>
  <c r="AE922" i="1"/>
  <c r="AD922" i="1"/>
  <c r="AC922" i="1"/>
  <c r="AB922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BK921" i="1"/>
  <c r="BJ921" i="1"/>
  <c r="BI921" i="1"/>
  <c r="BH921" i="1"/>
  <c r="BG921" i="1"/>
  <c r="BF921" i="1"/>
  <c r="BE921" i="1"/>
  <c r="BD921" i="1"/>
  <c r="BC921" i="1"/>
  <c r="BB921" i="1"/>
  <c r="BA921" i="1"/>
  <c r="AZ921" i="1"/>
  <c r="AY921" i="1"/>
  <c r="AX921" i="1"/>
  <c r="AW921" i="1"/>
  <c r="AV921" i="1"/>
  <c r="AU921" i="1"/>
  <c r="AT921" i="1"/>
  <c r="AS921" i="1"/>
  <c r="AR921" i="1"/>
  <c r="AQ921" i="1"/>
  <c r="AP921" i="1"/>
  <c r="AO921" i="1"/>
  <c r="AN921" i="1"/>
  <c r="AM921" i="1"/>
  <c r="AL921" i="1"/>
  <c r="AK921" i="1"/>
  <c r="AJ921" i="1"/>
  <c r="AI921" i="1"/>
  <c r="AH921" i="1"/>
  <c r="AG921" i="1"/>
  <c r="AF921" i="1"/>
  <c r="AE921" i="1"/>
  <c r="AD921" i="1"/>
  <c r="AC921" i="1"/>
  <c r="AB921" i="1"/>
  <c r="AA921" i="1"/>
  <c r="Z921" i="1"/>
  <c r="Y921" i="1"/>
  <c r="X921" i="1"/>
  <c r="W921" i="1"/>
  <c r="V921" i="1"/>
  <c r="U921" i="1"/>
  <c r="T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G921" i="1"/>
  <c r="BK920" i="1"/>
  <c r="BJ920" i="1"/>
  <c r="BI920" i="1"/>
  <c r="BH920" i="1"/>
  <c r="BG920" i="1"/>
  <c r="BF920" i="1"/>
  <c r="BE920" i="1"/>
  <c r="BD920" i="1"/>
  <c r="BC920" i="1"/>
  <c r="BB920" i="1"/>
  <c r="BA920" i="1"/>
  <c r="AZ920" i="1"/>
  <c r="AY920" i="1"/>
  <c r="AX920" i="1"/>
  <c r="AW920" i="1"/>
  <c r="AV920" i="1"/>
  <c r="AU920" i="1"/>
  <c r="AT920" i="1"/>
  <c r="AS920" i="1"/>
  <c r="AR920" i="1"/>
  <c r="AQ920" i="1"/>
  <c r="AP920" i="1"/>
  <c r="AO920" i="1"/>
  <c r="AN920" i="1"/>
  <c r="AM920" i="1"/>
  <c r="AL920" i="1"/>
  <c r="AK920" i="1"/>
  <c r="AJ920" i="1"/>
  <c r="AI920" i="1"/>
  <c r="AH920" i="1"/>
  <c r="AG920" i="1"/>
  <c r="AF920" i="1"/>
  <c r="AE920" i="1"/>
  <c r="AD920" i="1"/>
  <c r="AC920" i="1"/>
  <c r="AB920" i="1"/>
  <c r="AA920" i="1"/>
  <c r="Z920" i="1"/>
  <c r="Y920" i="1"/>
  <c r="X920" i="1"/>
  <c r="W920" i="1"/>
  <c r="V920" i="1"/>
  <c r="U920" i="1"/>
  <c r="T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G920" i="1"/>
  <c r="BK919" i="1"/>
  <c r="BJ919" i="1"/>
  <c r="BI919" i="1"/>
  <c r="BH919" i="1"/>
  <c r="BG919" i="1"/>
  <c r="BF919" i="1"/>
  <c r="BE919" i="1"/>
  <c r="BD919" i="1"/>
  <c r="BC919" i="1"/>
  <c r="BB919" i="1"/>
  <c r="BA919" i="1"/>
  <c r="AZ919" i="1"/>
  <c r="AY919" i="1"/>
  <c r="AX919" i="1"/>
  <c r="AW919" i="1"/>
  <c r="AV919" i="1"/>
  <c r="AU919" i="1"/>
  <c r="AT919" i="1"/>
  <c r="AS919" i="1"/>
  <c r="AR919" i="1"/>
  <c r="AQ919" i="1"/>
  <c r="AP919" i="1"/>
  <c r="AO919" i="1"/>
  <c r="AN919" i="1"/>
  <c r="AM919" i="1"/>
  <c r="AL919" i="1"/>
  <c r="AK919" i="1"/>
  <c r="AJ919" i="1"/>
  <c r="AI919" i="1"/>
  <c r="AH919" i="1"/>
  <c r="AG919" i="1"/>
  <c r="AF919" i="1"/>
  <c r="AE919" i="1"/>
  <c r="AD919" i="1"/>
  <c r="AC919" i="1"/>
  <c r="AB919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BK918" i="1"/>
  <c r="BJ918" i="1"/>
  <c r="BI918" i="1"/>
  <c r="BH918" i="1"/>
  <c r="BG918" i="1"/>
  <c r="BF918" i="1"/>
  <c r="BE918" i="1"/>
  <c r="BD918" i="1"/>
  <c r="BC918" i="1"/>
  <c r="BB918" i="1"/>
  <c r="BA918" i="1"/>
  <c r="AZ918" i="1"/>
  <c r="AY918" i="1"/>
  <c r="AX918" i="1"/>
  <c r="AW918" i="1"/>
  <c r="AV918" i="1"/>
  <c r="AU918" i="1"/>
  <c r="AT918" i="1"/>
  <c r="AS918" i="1"/>
  <c r="AR918" i="1"/>
  <c r="AQ918" i="1"/>
  <c r="AP918" i="1"/>
  <c r="AO918" i="1"/>
  <c r="AN918" i="1"/>
  <c r="AM918" i="1"/>
  <c r="AL918" i="1"/>
  <c r="AK918" i="1"/>
  <c r="AJ918" i="1"/>
  <c r="AI918" i="1"/>
  <c r="AH918" i="1"/>
  <c r="AG918" i="1"/>
  <c r="AF918" i="1"/>
  <c r="AE918" i="1"/>
  <c r="AD918" i="1"/>
  <c r="AC918" i="1"/>
  <c r="AB918" i="1"/>
  <c r="AA918" i="1"/>
  <c r="Z918" i="1"/>
  <c r="Y918" i="1"/>
  <c r="X918" i="1"/>
  <c r="W918" i="1"/>
  <c r="V918" i="1"/>
  <c r="U918" i="1"/>
  <c r="T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G918" i="1"/>
  <c r="BK917" i="1"/>
  <c r="BJ917" i="1"/>
  <c r="BI917" i="1"/>
  <c r="BH917" i="1"/>
  <c r="BG917" i="1"/>
  <c r="BF917" i="1"/>
  <c r="BE917" i="1"/>
  <c r="BD917" i="1"/>
  <c r="BC917" i="1"/>
  <c r="BB917" i="1"/>
  <c r="BA917" i="1"/>
  <c r="AZ917" i="1"/>
  <c r="AY917" i="1"/>
  <c r="AX917" i="1"/>
  <c r="AW917" i="1"/>
  <c r="AV917" i="1"/>
  <c r="AU917" i="1"/>
  <c r="AT917" i="1"/>
  <c r="AS917" i="1"/>
  <c r="AR917" i="1"/>
  <c r="AQ917" i="1"/>
  <c r="AP917" i="1"/>
  <c r="AO917" i="1"/>
  <c r="AN917" i="1"/>
  <c r="AM917" i="1"/>
  <c r="AL917" i="1"/>
  <c r="AK917" i="1"/>
  <c r="AJ917" i="1"/>
  <c r="AI917" i="1"/>
  <c r="AH917" i="1"/>
  <c r="AG917" i="1"/>
  <c r="AF917" i="1"/>
  <c r="AE917" i="1"/>
  <c r="AD917" i="1"/>
  <c r="AC917" i="1"/>
  <c r="AB917" i="1"/>
  <c r="AA917" i="1"/>
  <c r="Z917" i="1"/>
  <c r="Y917" i="1"/>
  <c r="X917" i="1"/>
  <c r="W917" i="1"/>
  <c r="V917" i="1"/>
  <c r="U917" i="1"/>
  <c r="T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G917" i="1"/>
  <c r="BK916" i="1"/>
  <c r="BJ916" i="1"/>
  <c r="BI916" i="1"/>
  <c r="BH916" i="1"/>
  <c r="BG916" i="1"/>
  <c r="BF916" i="1"/>
  <c r="BE916" i="1"/>
  <c r="BD916" i="1"/>
  <c r="BC916" i="1"/>
  <c r="BB916" i="1"/>
  <c r="BA916" i="1"/>
  <c r="AZ916" i="1"/>
  <c r="AY916" i="1"/>
  <c r="AX916" i="1"/>
  <c r="AW916" i="1"/>
  <c r="AV916" i="1"/>
  <c r="AU916" i="1"/>
  <c r="AT916" i="1"/>
  <c r="AS916" i="1"/>
  <c r="AR916" i="1"/>
  <c r="AQ916" i="1"/>
  <c r="AP916" i="1"/>
  <c r="AO916" i="1"/>
  <c r="AN916" i="1"/>
  <c r="AM916" i="1"/>
  <c r="AL916" i="1"/>
  <c r="AK916" i="1"/>
  <c r="AJ916" i="1"/>
  <c r="AI916" i="1"/>
  <c r="AH916" i="1"/>
  <c r="AG916" i="1"/>
  <c r="AF916" i="1"/>
  <c r="AE916" i="1"/>
  <c r="AD916" i="1"/>
  <c r="AC916" i="1"/>
  <c r="AB916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BK915" i="1"/>
  <c r="BJ915" i="1"/>
  <c r="BI915" i="1"/>
  <c r="BH915" i="1"/>
  <c r="BG915" i="1"/>
  <c r="BF915" i="1"/>
  <c r="BE915" i="1"/>
  <c r="BD915" i="1"/>
  <c r="BC915" i="1"/>
  <c r="BB915" i="1"/>
  <c r="BA915" i="1"/>
  <c r="AZ915" i="1"/>
  <c r="AY915" i="1"/>
  <c r="AX915" i="1"/>
  <c r="AW915" i="1"/>
  <c r="AV915" i="1"/>
  <c r="AU915" i="1"/>
  <c r="AT915" i="1"/>
  <c r="AS915" i="1"/>
  <c r="AR915" i="1"/>
  <c r="AQ915" i="1"/>
  <c r="AP915" i="1"/>
  <c r="AO915" i="1"/>
  <c r="AN915" i="1"/>
  <c r="AM915" i="1"/>
  <c r="AL915" i="1"/>
  <c r="AK915" i="1"/>
  <c r="AJ915" i="1"/>
  <c r="AI915" i="1"/>
  <c r="AH915" i="1"/>
  <c r="AG915" i="1"/>
  <c r="AF915" i="1"/>
  <c r="AE915" i="1"/>
  <c r="AD915" i="1"/>
  <c r="AC915" i="1"/>
  <c r="AB915" i="1"/>
  <c r="AA915" i="1"/>
  <c r="Z915" i="1"/>
  <c r="Y915" i="1"/>
  <c r="X915" i="1"/>
  <c r="W915" i="1"/>
  <c r="V915" i="1"/>
  <c r="U915" i="1"/>
  <c r="T915" i="1"/>
  <c r="S915" i="1"/>
  <c r="R915" i="1"/>
  <c r="Q915" i="1"/>
  <c r="P915" i="1"/>
  <c r="O915" i="1"/>
  <c r="N915" i="1"/>
  <c r="M915" i="1"/>
  <c r="L915" i="1"/>
  <c r="K915" i="1"/>
  <c r="J915" i="1"/>
  <c r="I915" i="1"/>
  <c r="H915" i="1"/>
  <c r="G915" i="1"/>
  <c r="BK914" i="1"/>
  <c r="BJ914" i="1"/>
  <c r="BI914" i="1"/>
  <c r="BH914" i="1"/>
  <c r="BG914" i="1"/>
  <c r="BF914" i="1"/>
  <c r="BE914" i="1"/>
  <c r="BD914" i="1"/>
  <c r="BC914" i="1"/>
  <c r="BB914" i="1"/>
  <c r="BA914" i="1"/>
  <c r="AZ914" i="1"/>
  <c r="AY914" i="1"/>
  <c r="AX914" i="1"/>
  <c r="AW914" i="1"/>
  <c r="AV914" i="1"/>
  <c r="AU914" i="1"/>
  <c r="AT914" i="1"/>
  <c r="AS914" i="1"/>
  <c r="AR914" i="1"/>
  <c r="AQ914" i="1"/>
  <c r="AP914" i="1"/>
  <c r="AO914" i="1"/>
  <c r="AN914" i="1"/>
  <c r="AM914" i="1"/>
  <c r="AL914" i="1"/>
  <c r="AK914" i="1"/>
  <c r="AJ914" i="1"/>
  <c r="AI914" i="1"/>
  <c r="AH914" i="1"/>
  <c r="AG914" i="1"/>
  <c r="AF914" i="1"/>
  <c r="AE914" i="1"/>
  <c r="AD914" i="1"/>
  <c r="AC914" i="1"/>
  <c r="AB914" i="1"/>
  <c r="AA914" i="1"/>
  <c r="Z914" i="1"/>
  <c r="Y914" i="1"/>
  <c r="X914" i="1"/>
  <c r="W914" i="1"/>
  <c r="V914" i="1"/>
  <c r="U914" i="1"/>
  <c r="T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G914" i="1"/>
  <c r="BK913" i="1"/>
  <c r="BJ913" i="1"/>
  <c r="BI913" i="1"/>
  <c r="BH913" i="1"/>
  <c r="BG913" i="1"/>
  <c r="BF913" i="1"/>
  <c r="BE913" i="1"/>
  <c r="BD913" i="1"/>
  <c r="BC913" i="1"/>
  <c r="BB913" i="1"/>
  <c r="BA913" i="1"/>
  <c r="AZ913" i="1"/>
  <c r="AY913" i="1"/>
  <c r="AX913" i="1"/>
  <c r="AW913" i="1"/>
  <c r="AV913" i="1"/>
  <c r="AU913" i="1"/>
  <c r="AT913" i="1"/>
  <c r="AS913" i="1"/>
  <c r="AR913" i="1"/>
  <c r="AQ913" i="1"/>
  <c r="AP913" i="1"/>
  <c r="AO913" i="1"/>
  <c r="AN913" i="1"/>
  <c r="AM913" i="1"/>
  <c r="AL913" i="1"/>
  <c r="AK913" i="1"/>
  <c r="AJ913" i="1"/>
  <c r="AI913" i="1"/>
  <c r="AH913" i="1"/>
  <c r="AG913" i="1"/>
  <c r="AF913" i="1"/>
  <c r="AE913" i="1"/>
  <c r="AD913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BK912" i="1"/>
  <c r="BJ912" i="1"/>
  <c r="BI912" i="1"/>
  <c r="BH912" i="1"/>
  <c r="BG912" i="1"/>
  <c r="BF912" i="1"/>
  <c r="BE912" i="1"/>
  <c r="BD912" i="1"/>
  <c r="BC912" i="1"/>
  <c r="BB912" i="1"/>
  <c r="BA912" i="1"/>
  <c r="AZ912" i="1"/>
  <c r="AY912" i="1"/>
  <c r="AX912" i="1"/>
  <c r="AW912" i="1"/>
  <c r="AV912" i="1"/>
  <c r="AU912" i="1"/>
  <c r="AT912" i="1"/>
  <c r="AS912" i="1"/>
  <c r="AR912" i="1"/>
  <c r="AQ912" i="1"/>
  <c r="AP912" i="1"/>
  <c r="AO912" i="1"/>
  <c r="AN912" i="1"/>
  <c r="AM912" i="1"/>
  <c r="AL912" i="1"/>
  <c r="AK912" i="1"/>
  <c r="AJ912" i="1"/>
  <c r="AI912" i="1"/>
  <c r="AH912" i="1"/>
  <c r="AG912" i="1"/>
  <c r="AF912" i="1"/>
  <c r="AE912" i="1"/>
  <c r="AD912" i="1"/>
  <c r="AC912" i="1"/>
  <c r="AB912" i="1"/>
  <c r="AA912" i="1"/>
  <c r="Z912" i="1"/>
  <c r="Y912" i="1"/>
  <c r="X912" i="1"/>
  <c r="W912" i="1"/>
  <c r="V912" i="1"/>
  <c r="U912" i="1"/>
  <c r="T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G912" i="1"/>
  <c r="BK656" i="1"/>
  <c r="BJ656" i="1"/>
  <c r="BI656" i="1"/>
  <c r="BH656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BK655" i="1"/>
  <c r="BJ655" i="1"/>
  <c r="BI655" i="1"/>
  <c r="BH655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BK654" i="1"/>
  <c r="BJ654" i="1"/>
  <c r="BI654" i="1"/>
  <c r="BH654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BK653" i="1"/>
  <c r="BJ653" i="1"/>
  <c r="BI653" i="1"/>
  <c r="BH653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BK652" i="1"/>
  <c r="BJ652" i="1"/>
  <c r="BI652" i="1"/>
  <c r="BH652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BK651" i="1"/>
  <c r="BJ651" i="1"/>
  <c r="BI651" i="1"/>
  <c r="BH651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BK650" i="1"/>
  <c r="BJ650" i="1"/>
  <c r="BI650" i="1"/>
  <c r="BH650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BK649" i="1"/>
  <c r="BJ649" i="1"/>
  <c r="BI649" i="1"/>
  <c r="BH649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BK648" i="1"/>
  <c r="BJ648" i="1"/>
  <c r="BI648" i="1"/>
  <c r="BH648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BK647" i="1"/>
  <c r="BJ647" i="1"/>
  <c r="BI647" i="1"/>
  <c r="BH647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BK646" i="1"/>
  <c r="BJ646" i="1"/>
  <c r="BI646" i="1"/>
  <c r="BH646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BK645" i="1"/>
  <c r="BJ645" i="1"/>
  <c r="BI645" i="1"/>
  <c r="BH645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BK644" i="1"/>
  <c r="BJ644" i="1"/>
  <c r="BI644" i="1"/>
  <c r="BH644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BK643" i="1"/>
  <c r="BJ643" i="1"/>
  <c r="BI643" i="1"/>
  <c r="BH643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BK642" i="1"/>
  <c r="BJ642" i="1"/>
  <c r="BI642" i="1"/>
  <c r="BH642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BK641" i="1"/>
  <c r="BJ641" i="1"/>
  <c r="BI641" i="1"/>
  <c r="BH641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BK640" i="1"/>
  <c r="BJ640" i="1"/>
  <c r="BI640" i="1"/>
  <c r="BH640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BK639" i="1"/>
  <c r="BJ639" i="1"/>
  <c r="BI639" i="1"/>
  <c r="BH639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BK638" i="1"/>
  <c r="BJ638" i="1"/>
  <c r="BI638" i="1"/>
  <c r="BH638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BK637" i="1"/>
  <c r="BJ637" i="1"/>
  <c r="BI637" i="1"/>
  <c r="BH637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BK636" i="1"/>
  <c r="BJ636" i="1"/>
  <c r="BI636" i="1"/>
  <c r="BH636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BK635" i="1"/>
  <c r="BJ635" i="1"/>
  <c r="BI635" i="1"/>
  <c r="BH635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BK634" i="1"/>
  <c r="BJ634" i="1"/>
  <c r="BI634" i="1"/>
  <c r="BH634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BK633" i="1"/>
  <c r="BJ633" i="1"/>
  <c r="BI633" i="1"/>
  <c r="BH633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BK632" i="1"/>
  <c r="BJ632" i="1"/>
  <c r="BI632" i="1"/>
  <c r="BH632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BK631" i="1"/>
  <c r="BJ631" i="1"/>
  <c r="BI631" i="1"/>
  <c r="BH631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BK630" i="1"/>
  <c r="BJ630" i="1"/>
  <c r="BI630" i="1"/>
  <c r="BH630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BK629" i="1"/>
  <c r="BJ629" i="1"/>
  <c r="BI629" i="1"/>
  <c r="BH629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BK628" i="1"/>
  <c r="BJ628" i="1"/>
  <c r="BI628" i="1"/>
  <c r="BH628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BK627" i="1"/>
  <c r="BJ627" i="1"/>
  <c r="BI627" i="1"/>
  <c r="BH627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BK626" i="1"/>
  <c r="BJ626" i="1"/>
  <c r="BI626" i="1"/>
  <c r="BH626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BK625" i="1"/>
  <c r="BJ625" i="1"/>
  <c r="BI625" i="1"/>
  <c r="BH625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BK624" i="1"/>
  <c r="BJ624" i="1"/>
  <c r="BI624" i="1"/>
  <c r="BH624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BK623" i="1"/>
  <c r="BJ623" i="1"/>
  <c r="BI623" i="1"/>
  <c r="BH623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AO1219" i="1" l="1"/>
  <c r="AO1236" i="1" s="1"/>
  <c r="AG1221" i="1"/>
  <c r="AG1238" i="1" s="1"/>
  <c r="Z1233" i="1"/>
  <c r="Z1250" i="1" s="1"/>
  <c r="BH1234" i="1"/>
  <c r="BH1251" i="1" s="1"/>
  <c r="BD1218" i="1"/>
  <c r="BD1235" i="1" s="1"/>
  <c r="AV1218" i="1"/>
  <c r="AV1235" i="1" s="1"/>
  <c r="AN1218" i="1"/>
  <c r="AN1235" i="1" s="1"/>
  <c r="AF1218" i="1"/>
  <c r="AF1235" i="1" s="1"/>
  <c r="X1218" i="1"/>
  <c r="X1235" i="1" s="1"/>
  <c r="P1218" i="1"/>
  <c r="P1235" i="1" s="1"/>
  <c r="H1218" i="1"/>
  <c r="H1235" i="1" s="1"/>
  <c r="BK1218" i="1"/>
  <c r="BK1235" i="1" s="1"/>
  <c r="BC1218" i="1"/>
  <c r="BC1235" i="1" s="1"/>
  <c r="AU1218" i="1"/>
  <c r="AU1235" i="1" s="1"/>
  <c r="AM1218" i="1"/>
  <c r="AM1235" i="1" s="1"/>
  <c r="AE1218" i="1"/>
  <c r="AE1235" i="1" s="1"/>
  <c r="W1218" i="1"/>
  <c r="W1235" i="1" s="1"/>
  <c r="O1218" i="1"/>
  <c r="O1235" i="1" s="1"/>
  <c r="G1218" i="1"/>
  <c r="G1235" i="1" s="1"/>
  <c r="BJ1218" i="1"/>
  <c r="BJ1235" i="1" s="1"/>
  <c r="BB1218" i="1"/>
  <c r="BB1235" i="1" s="1"/>
  <c r="AT1218" i="1"/>
  <c r="AT1235" i="1" s="1"/>
  <c r="AL1218" i="1"/>
  <c r="AL1235" i="1" s="1"/>
  <c r="AD1218" i="1"/>
  <c r="AD1235" i="1" s="1"/>
  <c r="V1218" i="1"/>
  <c r="V1235" i="1" s="1"/>
  <c r="N1218" i="1"/>
  <c r="N1235" i="1" s="1"/>
  <c r="BI1218" i="1"/>
  <c r="BI1235" i="1" s="1"/>
  <c r="BA1218" i="1"/>
  <c r="BA1235" i="1" s="1"/>
  <c r="AS1218" i="1"/>
  <c r="AS1235" i="1" s="1"/>
  <c r="AK1218" i="1"/>
  <c r="AK1235" i="1" s="1"/>
  <c r="AC1218" i="1"/>
  <c r="AC1235" i="1" s="1"/>
  <c r="U1218" i="1"/>
  <c r="U1235" i="1" s="1"/>
  <c r="M1218" i="1"/>
  <c r="M1235" i="1" s="1"/>
  <c r="BH1218" i="1"/>
  <c r="BH1235" i="1" s="1"/>
  <c r="AZ1218" i="1"/>
  <c r="AZ1235" i="1" s="1"/>
  <c r="AR1218" i="1"/>
  <c r="AR1235" i="1" s="1"/>
  <c r="AJ1218" i="1"/>
  <c r="AJ1235" i="1" s="1"/>
  <c r="AB1218" i="1"/>
  <c r="AB1235" i="1" s="1"/>
  <c r="T1218" i="1"/>
  <c r="T1235" i="1" s="1"/>
  <c r="L1218" i="1"/>
  <c r="L1235" i="1" s="1"/>
  <c r="BG1218" i="1"/>
  <c r="BG1235" i="1" s="1"/>
  <c r="AY1218" i="1"/>
  <c r="AY1235" i="1" s="1"/>
  <c r="AQ1218" i="1"/>
  <c r="AQ1235" i="1" s="1"/>
  <c r="AI1218" i="1"/>
  <c r="AI1235" i="1" s="1"/>
  <c r="AA1218" i="1"/>
  <c r="AA1235" i="1" s="1"/>
  <c r="S1218" i="1"/>
  <c r="S1235" i="1" s="1"/>
  <c r="K1218" i="1"/>
  <c r="K1235" i="1" s="1"/>
  <c r="BE1218" i="1"/>
  <c r="BE1235" i="1" s="1"/>
  <c r="AW1218" i="1"/>
  <c r="AW1235" i="1" s="1"/>
  <c r="AO1218" i="1"/>
  <c r="AO1235" i="1" s="1"/>
  <c r="AG1218" i="1"/>
  <c r="AG1235" i="1" s="1"/>
  <c r="Y1218" i="1"/>
  <c r="Y1235" i="1" s="1"/>
  <c r="Q1218" i="1"/>
  <c r="Q1235" i="1" s="1"/>
  <c r="I1218" i="1"/>
  <c r="I1235" i="1" s="1"/>
  <c r="BJ1220" i="1"/>
  <c r="BJ1237" i="1" s="1"/>
  <c r="BB1220" i="1"/>
  <c r="BB1237" i="1" s="1"/>
  <c r="AT1220" i="1"/>
  <c r="AT1237" i="1" s="1"/>
  <c r="AL1220" i="1"/>
  <c r="AL1237" i="1" s="1"/>
  <c r="AD1220" i="1"/>
  <c r="AD1237" i="1" s="1"/>
  <c r="V1220" i="1"/>
  <c r="V1237" i="1" s="1"/>
  <c r="N1220" i="1"/>
  <c r="N1237" i="1" s="1"/>
  <c r="BI1220" i="1"/>
  <c r="BI1237" i="1" s="1"/>
  <c r="BA1220" i="1"/>
  <c r="BA1237" i="1" s="1"/>
  <c r="AS1220" i="1"/>
  <c r="AS1237" i="1" s="1"/>
  <c r="AK1220" i="1"/>
  <c r="AK1237" i="1" s="1"/>
  <c r="AC1220" i="1"/>
  <c r="AC1237" i="1" s="1"/>
  <c r="U1220" i="1"/>
  <c r="U1237" i="1" s="1"/>
  <c r="M1220" i="1"/>
  <c r="M1237" i="1" s="1"/>
  <c r="BH1220" i="1"/>
  <c r="BH1237" i="1" s="1"/>
  <c r="AZ1220" i="1"/>
  <c r="AZ1237" i="1" s="1"/>
  <c r="AR1220" i="1"/>
  <c r="AR1237" i="1" s="1"/>
  <c r="AJ1220" i="1"/>
  <c r="AJ1237" i="1" s="1"/>
  <c r="AB1220" i="1"/>
  <c r="AB1237" i="1" s="1"/>
  <c r="T1220" i="1"/>
  <c r="T1237" i="1" s="1"/>
  <c r="L1220" i="1"/>
  <c r="L1237" i="1" s="1"/>
  <c r="BG1220" i="1"/>
  <c r="BG1237" i="1" s="1"/>
  <c r="AY1220" i="1"/>
  <c r="AY1237" i="1" s="1"/>
  <c r="AQ1220" i="1"/>
  <c r="AQ1237" i="1" s="1"/>
  <c r="AI1220" i="1"/>
  <c r="AI1237" i="1" s="1"/>
  <c r="AA1220" i="1"/>
  <c r="AA1237" i="1" s="1"/>
  <c r="S1220" i="1"/>
  <c r="S1237" i="1" s="1"/>
  <c r="K1220" i="1"/>
  <c r="K1237" i="1" s="1"/>
  <c r="BF1220" i="1"/>
  <c r="BF1237" i="1" s="1"/>
  <c r="AX1220" i="1"/>
  <c r="AX1237" i="1" s="1"/>
  <c r="AP1220" i="1"/>
  <c r="AP1237" i="1" s="1"/>
  <c r="AH1220" i="1"/>
  <c r="AH1237" i="1" s="1"/>
  <c r="Z1220" i="1"/>
  <c r="Z1237" i="1" s="1"/>
  <c r="R1220" i="1"/>
  <c r="R1237" i="1" s="1"/>
  <c r="J1220" i="1"/>
  <c r="J1237" i="1" s="1"/>
  <c r="BE1220" i="1"/>
  <c r="BE1237" i="1" s="1"/>
  <c r="AW1220" i="1"/>
  <c r="AW1237" i="1" s="1"/>
  <c r="AO1220" i="1"/>
  <c r="AO1237" i="1" s="1"/>
  <c r="AG1220" i="1"/>
  <c r="AG1237" i="1" s="1"/>
  <c r="Y1220" i="1"/>
  <c r="Y1237" i="1" s="1"/>
  <c r="Q1220" i="1"/>
  <c r="Q1237" i="1" s="1"/>
  <c r="I1220" i="1"/>
  <c r="I1237" i="1" s="1"/>
  <c r="BK1220" i="1"/>
  <c r="BK1237" i="1" s="1"/>
  <c r="BC1220" i="1"/>
  <c r="BC1237" i="1" s="1"/>
  <c r="AU1220" i="1"/>
  <c r="AU1237" i="1" s="1"/>
  <c r="AM1220" i="1"/>
  <c r="AM1237" i="1" s="1"/>
  <c r="AE1220" i="1"/>
  <c r="AE1237" i="1" s="1"/>
  <c r="W1220" i="1"/>
  <c r="W1237" i="1" s="1"/>
  <c r="O1220" i="1"/>
  <c r="O1237" i="1" s="1"/>
  <c r="G1220" i="1"/>
  <c r="G1237" i="1" s="1"/>
  <c r="BE1223" i="1"/>
  <c r="BE1240" i="1" s="1"/>
  <c r="AW1223" i="1"/>
  <c r="AW1240" i="1" s="1"/>
  <c r="AO1223" i="1"/>
  <c r="AO1240" i="1" s="1"/>
  <c r="AG1223" i="1"/>
  <c r="AG1240" i="1" s="1"/>
  <c r="Y1223" i="1"/>
  <c r="Y1240" i="1" s="1"/>
  <c r="Q1223" i="1"/>
  <c r="Q1240" i="1" s="1"/>
  <c r="I1223" i="1"/>
  <c r="I1240" i="1" s="1"/>
  <c r="BK1223" i="1"/>
  <c r="BK1240" i="1" s="1"/>
  <c r="BC1223" i="1"/>
  <c r="BC1240" i="1" s="1"/>
  <c r="AU1223" i="1"/>
  <c r="AU1240" i="1" s="1"/>
  <c r="AM1223" i="1"/>
  <c r="AM1240" i="1" s="1"/>
  <c r="AE1223" i="1"/>
  <c r="AE1240" i="1" s="1"/>
  <c r="W1223" i="1"/>
  <c r="W1240" i="1" s="1"/>
  <c r="O1223" i="1"/>
  <c r="O1240" i="1" s="1"/>
  <c r="G1223" i="1"/>
  <c r="G1240" i="1" s="1"/>
  <c r="BB1223" i="1"/>
  <c r="BB1240" i="1" s="1"/>
  <c r="AR1223" i="1"/>
  <c r="AR1240" i="1" s="1"/>
  <c r="AH1223" i="1"/>
  <c r="AH1240" i="1" s="1"/>
  <c r="V1223" i="1"/>
  <c r="V1240" i="1" s="1"/>
  <c r="L1223" i="1"/>
  <c r="L1240" i="1" s="1"/>
  <c r="BA1223" i="1"/>
  <c r="BA1240" i="1" s="1"/>
  <c r="AQ1223" i="1"/>
  <c r="AQ1240" i="1" s="1"/>
  <c r="AF1223" i="1"/>
  <c r="AF1240" i="1" s="1"/>
  <c r="U1223" i="1"/>
  <c r="U1240" i="1" s="1"/>
  <c r="K1223" i="1"/>
  <c r="K1240" i="1" s="1"/>
  <c r="BJ1223" i="1"/>
  <c r="BJ1240" i="1" s="1"/>
  <c r="AZ1223" i="1"/>
  <c r="AZ1240" i="1" s="1"/>
  <c r="AP1223" i="1"/>
  <c r="AP1240" i="1" s="1"/>
  <c r="AD1223" i="1"/>
  <c r="AD1240" i="1" s="1"/>
  <c r="T1223" i="1"/>
  <c r="T1240" i="1" s="1"/>
  <c r="J1223" i="1"/>
  <c r="J1240" i="1" s="1"/>
  <c r="BI1223" i="1"/>
  <c r="BI1240" i="1" s="1"/>
  <c r="AY1223" i="1"/>
  <c r="AY1240" i="1" s="1"/>
  <c r="AN1223" i="1"/>
  <c r="AN1240" i="1" s="1"/>
  <c r="AC1223" i="1"/>
  <c r="AC1240" i="1" s="1"/>
  <c r="S1223" i="1"/>
  <c r="S1240" i="1" s="1"/>
  <c r="H1223" i="1"/>
  <c r="H1240" i="1" s="1"/>
  <c r="BH1223" i="1"/>
  <c r="BH1240" i="1" s="1"/>
  <c r="AX1223" i="1"/>
  <c r="AX1240" i="1" s="1"/>
  <c r="AL1223" i="1"/>
  <c r="AL1240" i="1" s="1"/>
  <c r="AB1223" i="1"/>
  <c r="AB1240" i="1" s="1"/>
  <c r="R1223" i="1"/>
  <c r="R1240" i="1" s="1"/>
  <c r="BF1223" i="1"/>
  <c r="BF1240" i="1" s="1"/>
  <c r="AJ1223" i="1"/>
  <c r="AJ1240" i="1" s="1"/>
  <c r="N1223" i="1"/>
  <c r="N1240" i="1" s="1"/>
  <c r="BG1223" i="1"/>
  <c r="BG1240" i="1" s="1"/>
  <c r="AV1223" i="1"/>
  <c r="AV1240" i="1" s="1"/>
  <c r="AK1223" i="1"/>
  <c r="AK1240" i="1" s="1"/>
  <c r="AA1223" i="1"/>
  <c r="AA1240" i="1" s="1"/>
  <c r="P1223" i="1"/>
  <c r="P1240" i="1" s="1"/>
  <c r="AT1223" i="1"/>
  <c r="AT1240" i="1" s="1"/>
  <c r="Z1223" i="1"/>
  <c r="Z1240" i="1" s="1"/>
  <c r="BD1223" i="1"/>
  <c r="BD1240" i="1" s="1"/>
  <c r="AS1223" i="1"/>
  <c r="AS1240" i="1" s="1"/>
  <c r="AI1223" i="1"/>
  <c r="AI1240" i="1" s="1"/>
  <c r="X1223" i="1"/>
  <c r="X1240" i="1" s="1"/>
  <c r="M1223" i="1"/>
  <c r="M1240" i="1" s="1"/>
  <c r="AX1218" i="1"/>
  <c r="AX1235" i="1" s="1"/>
  <c r="BE1219" i="1"/>
  <c r="BE1236" i="1" s="1"/>
  <c r="G1221" i="1"/>
  <c r="G1238" i="1" s="1"/>
  <c r="O1221" i="1"/>
  <c r="O1238" i="1" s="1"/>
  <c r="I1219" i="1"/>
  <c r="I1236" i="1" s="1"/>
  <c r="P1220" i="1"/>
  <c r="P1237" i="1" s="1"/>
  <c r="BF1218" i="1"/>
  <c r="BF1235" i="1" s="1"/>
  <c r="J1218" i="1"/>
  <c r="J1235" i="1" s="1"/>
  <c r="Q1219" i="1"/>
  <c r="Q1236" i="1" s="1"/>
  <c r="X1220" i="1"/>
  <c r="X1237" i="1" s="1"/>
  <c r="H1220" i="1"/>
  <c r="H1237" i="1" s="1"/>
  <c r="R1218" i="1"/>
  <c r="R1235" i="1" s="1"/>
  <c r="Y1219" i="1"/>
  <c r="Y1236" i="1" s="1"/>
  <c r="AF1220" i="1"/>
  <c r="AF1237" i="1" s="1"/>
  <c r="M1234" i="1"/>
  <c r="M1251" i="1" s="1"/>
  <c r="BK1225" i="1"/>
  <c r="BK1242" i="1" s="1"/>
  <c r="BC1225" i="1"/>
  <c r="BC1242" i="1" s="1"/>
  <c r="AU1225" i="1"/>
  <c r="AU1242" i="1" s="1"/>
  <c r="AM1225" i="1"/>
  <c r="AM1242" i="1" s="1"/>
  <c r="AE1225" i="1"/>
  <c r="AE1242" i="1" s="1"/>
  <c r="W1225" i="1"/>
  <c r="W1242" i="1" s="1"/>
  <c r="O1225" i="1"/>
  <c r="O1242" i="1" s="1"/>
  <c r="G1225" i="1"/>
  <c r="G1242" i="1" s="1"/>
  <c r="BJ1225" i="1"/>
  <c r="BJ1242" i="1" s="1"/>
  <c r="BB1225" i="1"/>
  <c r="BB1242" i="1" s="1"/>
  <c r="AT1225" i="1"/>
  <c r="AT1242" i="1" s="1"/>
  <c r="AL1225" i="1"/>
  <c r="AL1242" i="1" s="1"/>
  <c r="AD1225" i="1"/>
  <c r="AD1242" i="1" s="1"/>
  <c r="V1225" i="1"/>
  <c r="V1242" i="1" s="1"/>
  <c r="N1225" i="1"/>
  <c r="N1242" i="1" s="1"/>
  <c r="BI1225" i="1"/>
  <c r="BI1242" i="1" s="1"/>
  <c r="BA1225" i="1"/>
  <c r="BA1242" i="1" s="1"/>
  <c r="AS1225" i="1"/>
  <c r="AS1242" i="1" s="1"/>
  <c r="AK1225" i="1"/>
  <c r="AK1242" i="1" s="1"/>
  <c r="AC1225" i="1"/>
  <c r="AC1242" i="1" s="1"/>
  <c r="U1225" i="1"/>
  <c r="U1242" i="1" s="1"/>
  <c r="M1225" i="1"/>
  <c r="M1242" i="1" s="1"/>
  <c r="BG1225" i="1"/>
  <c r="BG1242" i="1" s="1"/>
  <c r="AY1225" i="1"/>
  <c r="AY1242" i="1" s="1"/>
  <c r="AQ1225" i="1"/>
  <c r="AQ1242" i="1" s="1"/>
  <c r="AI1225" i="1"/>
  <c r="AI1242" i="1" s="1"/>
  <c r="AA1225" i="1"/>
  <c r="AA1242" i="1" s="1"/>
  <c r="S1225" i="1"/>
  <c r="S1242" i="1" s="1"/>
  <c r="K1225" i="1"/>
  <c r="K1242" i="1" s="1"/>
  <c r="AW1225" i="1"/>
  <c r="AW1242" i="1" s="1"/>
  <c r="AG1225" i="1"/>
  <c r="AG1242" i="1" s="1"/>
  <c r="Q1225" i="1"/>
  <c r="Q1242" i="1" s="1"/>
  <c r="AV1225" i="1"/>
  <c r="AV1242" i="1" s="1"/>
  <c r="AF1225" i="1"/>
  <c r="AF1242" i="1" s="1"/>
  <c r="P1225" i="1"/>
  <c r="P1242" i="1" s="1"/>
  <c r="BH1225" i="1"/>
  <c r="BH1242" i="1" s="1"/>
  <c r="AR1225" i="1"/>
  <c r="AR1242" i="1" s="1"/>
  <c r="AB1225" i="1"/>
  <c r="AB1242" i="1" s="1"/>
  <c r="L1225" i="1"/>
  <c r="L1242" i="1" s="1"/>
  <c r="BF1225" i="1"/>
  <c r="BF1242" i="1" s="1"/>
  <c r="AP1225" i="1"/>
  <c r="AP1242" i="1" s="1"/>
  <c r="Z1225" i="1"/>
  <c r="Z1242" i="1" s="1"/>
  <c r="J1225" i="1"/>
  <c r="J1242" i="1" s="1"/>
  <c r="BE1225" i="1"/>
  <c r="BE1242" i="1" s="1"/>
  <c r="AO1225" i="1"/>
  <c r="AO1242" i="1" s="1"/>
  <c r="Y1225" i="1"/>
  <c r="Y1242" i="1" s="1"/>
  <c r="I1225" i="1"/>
  <c r="I1242" i="1" s="1"/>
  <c r="AJ1225" i="1"/>
  <c r="AJ1242" i="1" s="1"/>
  <c r="BD1225" i="1"/>
  <c r="BD1242" i="1" s="1"/>
  <c r="AN1225" i="1"/>
  <c r="AN1242" i="1" s="1"/>
  <c r="X1225" i="1"/>
  <c r="X1242" i="1" s="1"/>
  <c r="H1225" i="1"/>
  <c r="H1242" i="1" s="1"/>
  <c r="AZ1225" i="1"/>
  <c r="AZ1242" i="1" s="1"/>
  <c r="T1225" i="1"/>
  <c r="T1242" i="1" s="1"/>
  <c r="AX1225" i="1"/>
  <c r="AX1242" i="1" s="1"/>
  <c r="AH1225" i="1"/>
  <c r="AH1242" i="1" s="1"/>
  <c r="R1225" i="1"/>
  <c r="R1242" i="1" s="1"/>
  <c r="Z1218" i="1"/>
  <c r="Z1235" i="1" s="1"/>
  <c r="AG1219" i="1"/>
  <c r="AG1236" i="1" s="1"/>
  <c r="AN1220" i="1"/>
  <c r="AN1237" i="1" s="1"/>
  <c r="BJ1228" i="1"/>
  <c r="BJ1245" i="1" s="1"/>
  <c r="BB1228" i="1"/>
  <c r="BB1245" i="1" s="1"/>
  <c r="AT1228" i="1"/>
  <c r="AT1245" i="1" s="1"/>
  <c r="AL1228" i="1"/>
  <c r="AL1245" i="1" s="1"/>
  <c r="AD1228" i="1"/>
  <c r="AD1245" i="1" s="1"/>
  <c r="V1228" i="1"/>
  <c r="V1245" i="1" s="1"/>
  <c r="N1228" i="1"/>
  <c r="N1245" i="1" s="1"/>
  <c r="BI1228" i="1"/>
  <c r="BI1245" i="1" s="1"/>
  <c r="BA1228" i="1"/>
  <c r="BA1245" i="1" s="1"/>
  <c r="AS1228" i="1"/>
  <c r="AS1245" i="1" s="1"/>
  <c r="AK1228" i="1"/>
  <c r="AK1245" i="1" s="1"/>
  <c r="AC1228" i="1"/>
  <c r="AC1245" i="1" s="1"/>
  <c r="U1228" i="1"/>
  <c r="U1245" i="1" s="1"/>
  <c r="M1228" i="1"/>
  <c r="M1245" i="1" s="1"/>
  <c r="BH1228" i="1"/>
  <c r="BH1245" i="1" s="1"/>
  <c r="AZ1228" i="1"/>
  <c r="AZ1245" i="1" s="1"/>
  <c r="AR1228" i="1"/>
  <c r="AR1245" i="1" s="1"/>
  <c r="AJ1228" i="1"/>
  <c r="AJ1245" i="1" s="1"/>
  <c r="AB1228" i="1"/>
  <c r="AB1245" i="1" s="1"/>
  <c r="T1228" i="1"/>
  <c r="T1245" i="1" s="1"/>
  <c r="L1228" i="1"/>
  <c r="L1245" i="1" s="1"/>
  <c r="BD1228" i="1"/>
  <c r="BD1245" i="1" s="1"/>
  <c r="AV1228" i="1"/>
  <c r="AV1245" i="1" s="1"/>
  <c r="AN1228" i="1"/>
  <c r="AN1245" i="1" s="1"/>
  <c r="AF1228" i="1"/>
  <c r="AF1245" i="1" s="1"/>
  <c r="X1228" i="1"/>
  <c r="X1245" i="1" s="1"/>
  <c r="P1228" i="1"/>
  <c r="P1245" i="1" s="1"/>
  <c r="H1228" i="1"/>
  <c r="H1245" i="1" s="1"/>
  <c r="AW1228" i="1"/>
  <c r="AW1245" i="1" s="1"/>
  <c r="AG1228" i="1"/>
  <c r="AG1245" i="1" s="1"/>
  <c r="Q1228" i="1"/>
  <c r="Q1245" i="1" s="1"/>
  <c r="BK1228" i="1"/>
  <c r="BK1245" i="1" s="1"/>
  <c r="AU1228" i="1"/>
  <c r="AU1245" i="1" s="1"/>
  <c r="AE1228" i="1"/>
  <c r="AE1245" i="1" s="1"/>
  <c r="O1228" i="1"/>
  <c r="O1245" i="1" s="1"/>
  <c r="BG1228" i="1"/>
  <c r="BG1245" i="1" s="1"/>
  <c r="AQ1228" i="1"/>
  <c r="AQ1245" i="1" s="1"/>
  <c r="AA1228" i="1"/>
  <c r="AA1245" i="1" s="1"/>
  <c r="K1228" i="1"/>
  <c r="K1245" i="1" s="1"/>
  <c r="BF1228" i="1"/>
  <c r="BF1245" i="1" s="1"/>
  <c r="AP1228" i="1"/>
  <c r="AP1245" i="1" s="1"/>
  <c r="Z1228" i="1"/>
  <c r="Z1245" i="1" s="1"/>
  <c r="J1228" i="1"/>
  <c r="J1245" i="1" s="1"/>
  <c r="BE1228" i="1"/>
  <c r="BE1245" i="1" s="1"/>
  <c r="AO1228" i="1"/>
  <c r="AO1245" i="1" s="1"/>
  <c r="Y1228" i="1"/>
  <c r="Y1245" i="1" s="1"/>
  <c r="I1228" i="1"/>
  <c r="I1245" i="1" s="1"/>
  <c r="AX1228" i="1"/>
  <c r="AX1245" i="1" s="1"/>
  <c r="AM1228" i="1"/>
  <c r="AM1245" i="1" s="1"/>
  <c r="AI1228" i="1"/>
  <c r="AI1245" i="1" s="1"/>
  <c r="AH1228" i="1"/>
  <c r="AH1245" i="1" s="1"/>
  <c r="W1228" i="1"/>
  <c r="W1245" i="1" s="1"/>
  <c r="BC1228" i="1"/>
  <c r="BC1245" i="1" s="1"/>
  <c r="S1228" i="1"/>
  <c r="S1245" i="1" s="1"/>
  <c r="R1228" i="1"/>
  <c r="R1245" i="1" s="1"/>
  <c r="AY1228" i="1"/>
  <c r="AY1245" i="1" s="1"/>
  <c r="G1228" i="1"/>
  <c r="G1245" i="1" s="1"/>
  <c r="BI1229" i="1"/>
  <c r="BI1246" i="1" s="1"/>
  <c r="BA1229" i="1"/>
  <c r="BA1246" i="1" s="1"/>
  <c r="AS1229" i="1"/>
  <c r="AS1246" i="1" s="1"/>
  <c r="AK1229" i="1"/>
  <c r="AK1246" i="1" s="1"/>
  <c r="AC1229" i="1"/>
  <c r="AC1246" i="1" s="1"/>
  <c r="U1229" i="1"/>
  <c r="U1246" i="1" s="1"/>
  <c r="M1229" i="1"/>
  <c r="M1246" i="1" s="1"/>
  <c r="BH1229" i="1"/>
  <c r="BH1246" i="1" s="1"/>
  <c r="AZ1229" i="1"/>
  <c r="AZ1246" i="1" s="1"/>
  <c r="AR1229" i="1"/>
  <c r="AR1246" i="1" s="1"/>
  <c r="AJ1229" i="1"/>
  <c r="AJ1246" i="1" s="1"/>
  <c r="AB1229" i="1"/>
  <c r="AB1246" i="1" s="1"/>
  <c r="T1229" i="1"/>
  <c r="T1246" i="1" s="1"/>
  <c r="L1229" i="1"/>
  <c r="L1246" i="1" s="1"/>
  <c r="BG1229" i="1"/>
  <c r="BG1246" i="1" s="1"/>
  <c r="AY1229" i="1"/>
  <c r="AY1246" i="1" s="1"/>
  <c r="AQ1229" i="1"/>
  <c r="AQ1246" i="1" s="1"/>
  <c r="AI1229" i="1"/>
  <c r="AI1246" i="1" s="1"/>
  <c r="AA1229" i="1"/>
  <c r="AA1246" i="1" s="1"/>
  <c r="S1229" i="1"/>
  <c r="S1246" i="1" s="1"/>
  <c r="K1229" i="1"/>
  <c r="K1246" i="1" s="1"/>
  <c r="BK1229" i="1"/>
  <c r="BK1246" i="1" s="1"/>
  <c r="BC1229" i="1"/>
  <c r="BC1246" i="1" s="1"/>
  <c r="AU1229" i="1"/>
  <c r="AU1246" i="1" s="1"/>
  <c r="AM1229" i="1"/>
  <c r="AM1246" i="1" s="1"/>
  <c r="AE1229" i="1"/>
  <c r="AE1246" i="1" s="1"/>
  <c r="W1229" i="1"/>
  <c r="W1246" i="1" s="1"/>
  <c r="O1229" i="1"/>
  <c r="O1246" i="1" s="1"/>
  <c r="G1229" i="1"/>
  <c r="G1246" i="1" s="1"/>
  <c r="BD1229" i="1"/>
  <c r="BD1246" i="1" s="1"/>
  <c r="AN1229" i="1"/>
  <c r="AN1246" i="1" s="1"/>
  <c r="X1229" i="1"/>
  <c r="X1246" i="1" s="1"/>
  <c r="H1229" i="1"/>
  <c r="H1246" i="1" s="1"/>
  <c r="BB1229" i="1"/>
  <c r="BB1246" i="1" s="1"/>
  <c r="AL1229" i="1"/>
  <c r="AL1246" i="1" s="1"/>
  <c r="V1229" i="1"/>
  <c r="V1246" i="1" s="1"/>
  <c r="AX1229" i="1"/>
  <c r="AX1246" i="1" s="1"/>
  <c r="AH1229" i="1"/>
  <c r="AH1246" i="1" s="1"/>
  <c r="R1229" i="1"/>
  <c r="R1246" i="1" s="1"/>
  <c r="AW1229" i="1"/>
  <c r="AW1246" i="1" s="1"/>
  <c r="AG1229" i="1"/>
  <c r="AG1246" i="1" s="1"/>
  <c r="Q1229" i="1"/>
  <c r="Q1246" i="1" s="1"/>
  <c r="AV1229" i="1"/>
  <c r="AV1246" i="1" s="1"/>
  <c r="AF1229" i="1"/>
  <c r="AF1246" i="1" s="1"/>
  <c r="P1229" i="1"/>
  <c r="P1246" i="1" s="1"/>
  <c r="AD1229" i="1"/>
  <c r="AD1246" i="1" s="1"/>
  <c r="Z1229" i="1"/>
  <c r="Z1246" i="1" s="1"/>
  <c r="BJ1229" i="1"/>
  <c r="BJ1246" i="1" s="1"/>
  <c r="Y1229" i="1"/>
  <c r="Y1246" i="1" s="1"/>
  <c r="BF1229" i="1"/>
  <c r="BF1246" i="1" s="1"/>
  <c r="N1229" i="1"/>
  <c r="N1246" i="1" s="1"/>
  <c r="BE1229" i="1"/>
  <c r="BE1246" i="1" s="1"/>
  <c r="J1229" i="1"/>
  <c r="J1246" i="1" s="1"/>
  <c r="AT1229" i="1"/>
  <c r="AT1246" i="1" s="1"/>
  <c r="I1229" i="1"/>
  <c r="I1246" i="1" s="1"/>
  <c r="AP1229" i="1"/>
  <c r="AP1246" i="1" s="1"/>
  <c r="AO1229" i="1"/>
  <c r="AO1246" i="1" s="1"/>
  <c r="BH1230" i="1"/>
  <c r="BH1247" i="1" s="1"/>
  <c r="AZ1230" i="1"/>
  <c r="AZ1247" i="1" s="1"/>
  <c r="AR1230" i="1"/>
  <c r="AR1247" i="1" s="1"/>
  <c r="AJ1230" i="1"/>
  <c r="AJ1247" i="1" s="1"/>
  <c r="AB1230" i="1"/>
  <c r="AB1247" i="1" s="1"/>
  <c r="T1230" i="1"/>
  <c r="T1247" i="1" s="1"/>
  <c r="L1230" i="1"/>
  <c r="L1247" i="1" s="1"/>
  <c r="BG1230" i="1"/>
  <c r="BG1247" i="1" s="1"/>
  <c r="AY1230" i="1"/>
  <c r="AY1247" i="1" s="1"/>
  <c r="AQ1230" i="1"/>
  <c r="AQ1247" i="1" s="1"/>
  <c r="AI1230" i="1"/>
  <c r="AI1247" i="1" s="1"/>
  <c r="AA1230" i="1"/>
  <c r="AA1247" i="1" s="1"/>
  <c r="S1230" i="1"/>
  <c r="S1247" i="1" s="1"/>
  <c r="K1230" i="1"/>
  <c r="K1247" i="1" s="1"/>
  <c r="BF1230" i="1"/>
  <c r="BF1247" i="1" s="1"/>
  <c r="AX1230" i="1"/>
  <c r="AX1247" i="1" s="1"/>
  <c r="AP1230" i="1"/>
  <c r="AP1247" i="1" s="1"/>
  <c r="AH1230" i="1"/>
  <c r="AH1247" i="1" s="1"/>
  <c r="Z1230" i="1"/>
  <c r="Z1247" i="1" s="1"/>
  <c r="R1230" i="1"/>
  <c r="R1247" i="1" s="1"/>
  <c r="J1230" i="1"/>
  <c r="J1247" i="1" s="1"/>
  <c r="BJ1230" i="1"/>
  <c r="BJ1247" i="1" s="1"/>
  <c r="BB1230" i="1"/>
  <c r="BB1247" i="1" s="1"/>
  <c r="AT1230" i="1"/>
  <c r="AT1247" i="1" s="1"/>
  <c r="AL1230" i="1"/>
  <c r="AL1247" i="1" s="1"/>
  <c r="AD1230" i="1"/>
  <c r="AD1247" i="1" s="1"/>
  <c r="V1230" i="1"/>
  <c r="V1247" i="1" s="1"/>
  <c r="N1230" i="1"/>
  <c r="N1247" i="1" s="1"/>
  <c r="BK1230" i="1"/>
  <c r="BK1247" i="1" s="1"/>
  <c r="AU1230" i="1"/>
  <c r="AU1247" i="1" s="1"/>
  <c r="AE1230" i="1"/>
  <c r="AE1247" i="1" s="1"/>
  <c r="O1230" i="1"/>
  <c r="O1247" i="1" s="1"/>
  <c r="BI1230" i="1"/>
  <c r="BI1247" i="1" s="1"/>
  <c r="AS1230" i="1"/>
  <c r="AS1247" i="1" s="1"/>
  <c r="AC1230" i="1"/>
  <c r="AC1247" i="1" s="1"/>
  <c r="M1230" i="1"/>
  <c r="M1247" i="1" s="1"/>
  <c r="BE1230" i="1"/>
  <c r="BE1247" i="1" s="1"/>
  <c r="AO1230" i="1"/>
  <c r="AO1247" i="1" s="1"/>
  <c r="Y1230" i="1"/>
  <c r="Y1247" i="1" s="1"/>
  <c r="I1230" i="1"/>
  <c r="I1247" i="1" s="1"/>
  <c r="BD1230" i="1"/>
  <c r="BD1247" i="1" s="1"/>
  <c r="AN1230" i="1"/>
  <c r="AN1247" i="1" s="1"/>
  <c r="X1230" i="1"/>
  <c r="X1247" i="1" s="1"/>
  <c r="H1230" i="1"/>
  <c r="H1247" i="1" s="1"/>
  <c r="BC1230" i="1"/>
  <c r="BC1247" i="1" s="1"/>
  <c r="AM1230" i="1"/>
  <c r="AM1247" i="1" s="1"/>
  <c r="W1230" i="1"/>
  <c r="W1247" i="1" s="1"/>
  <c r="G1230" i="1"/>
  <c r="G1247" i="1" s="1"/>
  <c r="Q1230" i="1"/>
  <c r="Q1247" i="1" s="1"/>
  <c r="BA1230" i="1"/>
  <c r="BA1247" i="1" s="1"/>
  <c r="P1230" i="1"/>
  <c r="P1247" i="1" s="1"/>
  <c r="AW1230" i="1"/>
  <c r="AW1247" i="1" s="1"/>
  <c r="AV1230" i="1"/>
  <c r="AV1247" i="1" s="1"/>
  <c r="AK1230" i="1"/>
  <c r="AK1247" i="1" s="1"/>
  <c r="AF1230" i="1"/>
  <c r="AF1247" i="1" s="1"/>
  <c r="AG1230" i="1"/>
  <c r="AG1247" i="1" s="1"/>
  <c r="U1230" i="1"/>
  <c r="U1247" i="1" s="1"/>
  <c r="BG1231" i="1"/>
  <c r="BG1248" i="1" s="1"/>
  <c r="AY1231" i="1"/>
  <c r="AY1248" i="1" s="1"/>
  <c r="AQ1231" i="1"/>
  <c r="AQ1248" i="1" s="1"/>
  <c r="AI1231" i="1"/>
  <c r="AI1248" i="1" s="1"/>
  <c r="AA1231" i="1"/>
  <c r="AA1248" i="1" s="1"/>
  <c r="S1231" i="1"/>
  <c r="S1248" i="1" s="1"/>
  <c r="K1231" i="1"/>
  <c r="K1248" i="1" s="1"/>
  <c r="BF1231" i="1"/>
  <c r="BF1248" i="1" s="1"/>
  <c r="AX1231" i="1"/>
  <c r="AX1248" i="1" s="1"/>
  <c r="AP1231" i="1"/>
  <c r="AP1248" i="1" s="1"/>
  <c r="AH1231" i="1"/>
  <c r="AH1248" i="1" s="1"/>
  <c r="Z1231" i="1"/>
  <c r="Z1248" i="1" s="1"/>
  <c r="R1231" i="1"/>
  <c r="R1248" i="1" s="1"/>
  <c r="J1231" i="1"/>
  <c r="J1248" i="1" s="1"/>
  <c r="BE1231" i="1"/>
  <c r="BE1248" i="1" s="1"/>
  <c r="AW1231" i="1"/>
  <c r="AW1248" i="1" s="1"/>
  <c r="AO1231" i="1"/>
  <c r="AO1248" i="1" s="1"/>
  <c r="AG1231" i="1"/>
  <c r="AG1248" i="1" s="1"/>
  <c r="Y1231" i="1"/>
  <c r="Y1248" i="1" s="1"/>
  <c r="Q1231" i="1"/>
  <c r="Q1248" i="1" s="1"/>
  <c r="I1231" i="1"/>
  <c r="I1248" i="1" s="1"/>
  <c r="BI1231" i="1"/>
  <c r="BI1248" i="1" s="1"/>
  <c r="BA1231" i="1"/>
  <c r="BA1248" i="1" s="1"/>
  <c r="AS1231" i="1"/>
  <c r="AS1248" i="1" s="1"/>
  <c r="AK1231" i="1"/>
  <c r="AK1248" i="1" s="1"/>
  <c r="AC1231" i="1"/>
  <c r="AC1248" i="1" s="1"/>
  <c r="U1231" i="1"/>
  <c r="U1248" i="1" s="1"/>
  <c r="M1231" i="1"/>
  <c r="M1248" i="1" s="1"/>
  <c r="BB1231" i="1"/>
  <c r="BB1248" i="1" s="1"/>
  <c r="AL1231" i="1"/>
  <c r="AL1248" i="1" s="1"/>
  <c r="V1231" i="1"/>
  <c r="V1248" i="1" s="1"/>
  <c r="AZ1231" i="1"/>
  <c r="AZ1248" i="1" s="1"/>
  <c r="AJ1231" i="1"/>
  <c r="AJ1248" i="1" s="1"/>
  <c r="T1231" i="1"/>
  <c r="T1248" i="1" s="1"/>
  <c r="AV1231" i="1"/>
  <c r="AV1248" i="1" s="1"/>
  <c r="AF1231" i="1"/>
  <c r="AF1248" i="1" s="1"/>
  <c r="P1231" i="1"/>
  <c r="P1248" i="1" s="1"/>
  <c r="BK1231" i="1"/>
  <c r="BK1248" i="1" s="1"/>
  <c r="AU1231" i="1"/>
  <c r="AU1248" i="1" s="1"/>
  <c r="AE1231" i="1"/>
  <c r="AE1248" i="1" s="1"/>
  <c r="O1231" i="1"/>
  <c r="O1248" i="1" s="1"/>
  <c r="BJ1231" i="1"/>
  <c r="BJ1248" i="1" s="1"/>
  <c r="AT1231" i="1"/>
  <c r="AT1248" i="1" s="1"/>
  <c r="AD1231" i="1"/>
  <c r="AD1248" i="1" s="1"/>
  <c r="N1231" i="1"/>
  <c r="N1248" i="1" s="1"/>
  <c r="AR1231" i="1"/>
  <c r="AR1248" i="1" s="1"/>
  <c r="G1231" i="1"/>
  <c r="G1248" i="1" s="1"/>
  <c r="AN1231" i="1"/>
  <c r="AN1248" i="1" s="1"/>
  <c r="AM1231" i="1"/>
  <c r="AM1248" i="1" s="1"/>
  <c r="AB1231" i="1"/>
  <c r="AB1248" i="1" s="1"/>
  <c r="X1231" i="1"/>
  <c r="X1248" i="1" s="1"/>
  <c r="BD1231" i="1"/>
  <c r="BD1248" i="1" s="1"/>
  <c r="BH1231" i="1"/>
  <c r="BH1248" i="1" s="1"/>
  <c r="W1231" i="1"/>
  <c r="W1248" i="1" s="1"/>
  <c r="L1231" i="1"/>
  <c r="L1248" i="1" s="1"/>
  <c r="BC1231" i="1"/>
  <c r="BC1248" i="1" s="1"/>
  <c r="H1231" i="1"/>
  <c r="H1248" i="1" s="1"/>
  <c r="BF1232" i="1"/>
  <c r="BF1249" i="1" s="1"/>
  <c r="AX1232" i="1"/>
  <c r="AX1249" i="1" s="1"/>
  <c r="AP1232" i="1"/>
  <c r="AP1249" i="1" s="1"/>
  <c r="AH1232" i="1"/>
  <c r="AH1249" i="1" s="1"/>
  <c r="Z1232" i="1"/>
  <c r="Z1249" i="1" s="1"/>
  <c r="R1232" i="1"/>
  <c r="R1249" i="1" s="1"/>
  <c r="J1232" i="1"/>
  <c r="J1249" i="1" s="1"/>
  <c r="BE1232" i="1"/>
  <c r="BE1249" i="1" s="1"/>
  <c r="AW1232" i="1"/>
  <c r="AW1249" i="1" s="1"/>
  <c r="AO1232" i="1"/>
  <c r="AO1249" i="1" s="1"/>
  <c r="AG1232" i="1"/>
  <c r="AG1249" i="1" s="1"/>
  <c r="Y1232" i="1"/>
  <c r="Y1249" i="1" s="1"/>
  <c r="Q1232" i="1"/>
  <c r="Q1249" i="1" s="1"/>
  <c r="I1232" i="1"/>
  <c r="I1249" i="1" s="1"/>
  <c r="BD1232" i="1"/>
  <c r="BD1249" i="1" s="1"/>
  <c r="AV1232" i="1"/>
  <c r="AV1249" i="1" s="1"/>
  <c r="AN1232" i="1"/>
  <c r="AN1249" i="1" s="1"/>
  <c r="AF1232" i="1"/>
  <c r="AF1249" i="1" s="1"/>
  <c r="X1232" i="1"/>
  <c r="X1249" i="1" s="1"/>
  <c r="P1232" i="1"/>
  <c r="P1249" i="1" s="1"/>
  <c r="H1232" i="1"/>
  <c r="H1249" i="1" s="1"/>
  <c r="BH1232" i="1"/>
  <c r="BH1249" i="1" s="1"/>
  <c r="AZ1232" i="1"/>
  <c r="AZ1249" i="1" s="1"/>
  <c r="AR1232" i="1"/>
  <c r="AR1249" i="1" s="1"/>
  <c r="AJ1232" i="1"/>
  <c r="AJ1249" i="1" s="1"/>
  <c r="AB1232" i="1"/>
  <c r="AB1249" i="1" s="1"/>
  <c r="T1232" i="1"/>
  <c r="T1249" i="1" s="1"/>
  <c r="L1232" i="1"/>
  <c r="L1249" i="1" s="1"/>
  <c r="BI1232" i="1"/>
  <c r="BI1249" i="1" s="1"/>
  <c r="AS1232" i="1"/>
  <c r="AS1249" i="1" s="1"/>
  <c r="AC1232" i="1"/>
  <c r="AC1249" i="1" s="1"/>
  <c r="M1232" i="1"/>
  <c r="M1249" i="1" s="1"/>
  <c r="BG1232" i="1"/>
  <c r="BG1249" i="1" s="1"/>
  <c r="AQ1232" i="1"/>
  <c r="AQ1249" i="1" s="1"/>
  <c r="AA1232" i="1"/>
  <c r="AA1249" i="1" s="1"/>
  <c r="K1232" i="1"/>
  <c r="K1249" i="1" s="1"/>
  <c r="BC1232" i="1"/>
  <c r="BC1249" i="1" s="1"/>
  <c r="AM1232" i="1"/>
  <c r="AM1249" i="1" s="1"/>
  <c r="W1232" i="1"/>
  <c r="W1249" i="1" s="1"/>
  <c r="G1232" i="1"/>
  <c r="G1249" i="1" s="1"/>
  <c r="BB1232" i="1"/>
  <c r="BB1249" i="1" s="1"/>
  <c r="AL1232" i="1"/>
  <c r="AL1249" i="1" s="1"/>
  <c r="V1232" i="1"/>
  <c r="V1249" i="1" s="1"/>
  <c r="BA1232" i="1"/>
  <c r="BA1249" i="1" s="1"/>
  <c r="AK1232" i="1"/>
  <c r="AK1249" i="1" s="1"/>
  <c r="U1232" i="1"/>
  <c r="U1249" i="1" s="1"/>
  <c r="AE1232" i="1"/>
  <c r="AE1249" i="1" s="1"/>
  <c r="AD1232" i="1"/>
  <c r="AD1249" i="1" s="1"/>
  <c r="BK1232" i="1"/>
  <c r="BK1249" i="1" s="1"/>
  <c r="S1232" i="1"/>
  <c r="S1249" i="1" s="1"/>
  <c r="BJ1232" i="1"/>
  <c r="BJ1249" i="1" s="1"/>
  <c r="O1232" i="1"/>
  <c r="O1249" i="1" s="1"/>
  <c r="AY1232" i="1"/>
  <c r="AY1249" i="1" s="1"/>
  <c r="N1232" i="1"/>
  <c r="N1249" i="1" s="1"/>
  <c r="AU1232" i="1"/>
  <c r="AU1249" i="1" s="1"/>
  <c r="AT1232" i="1"/>
  <c r="AT1249" i="1" s="1"/>
  <c r="AI1232" i="1"/>
  <c r="AI1249" i="1" s="1"/>
  <c r="BE1233" i="1"/>
  <c r="BE1250" i="1" s="1"/>
  <c r="AW1233" i="1"/>
  <c r="AW1250" i="1" s="1"/>
  <c r="AO1233" i="1"/>
  <c r="AO1250" i="1" s="1"/>
  <c r="AG1233" i="1"/>
  <c r="AG1250" i="1" s="1"/>
  <c r="Y1233" i="1"/>
  <c r="Y1250" i="1" s="1"/>
  <c r="Q1233" i="1"/>
  <c r="Q1250" i="1" s="1"/>
  <c r="I1233" i="1"/>
  <c r="I1250" i="1" s="1"/>
  <c r="BD1233" i="1"/>
  <c r="BD1250" i="1" s="1"/>
  <c r="AV1233" i="1"/>
  <c r="AV1250" i="1" s="1"/>
  <c r="AN1233" i="1"/>
  <c r="AN1250" i="1" s="1"/>
  <c r="AF1233" i="1"/>
  <c r="AF1250" i="1" s="1"/>
  <c r="X1233" i="1"/>
  <c r="X1250" i="1" s="1"/>
  <c r="P1233" i="1"/>
  <c r="P1250" i="1" s="1"/>
  <c r="H1233" i="1"/>
  <c r="H1250" i="1" s="1"/>
  <c r="BK1233" i="1"/>
  <c r="BK1250" i="1" s="1"/>
  <c r="BC1233" i="1"/>
  <c r="BC1250" i="1" s="1"/>
  <c r="AU1233" i="1"/>
  <c r="AU1250" i="1" s="1"/>
  <c r="AM1233" i="1"/>
  <c r="AM1250" i="1" s="1"/>
  <c r="AE1233" i="1"/>
  <c r="AE1250" i="1" s="1"/>
  <c r="W1233" i="1"/>
  <c r="W1250" i="1" s="1"/>
  <c r="O1233" i="1"/>
  <c r="O1250" i="1" s="1"/>
  <c r="G1233" i="1"/>
  <c r="G1250" i="1" s="1"/>
  <c r="BG1233" i="1"/>
  <c r="BG1250" i="1" s="1"/>
  <c r="AY1233" i="1"/>
  <c r="AY1250" i="1" s="1"/>
  <c r="AQ1233" i="1"/>
  <c r="AQ1250" i="1" s="1"/>
  <c r="AI1233" i="1"/>
  <c r="AI1250" i="1" s="1"/>
  <c r="AA1233" i="1"/>
  <c r="AA1250" i="1" s="1"/>
  <c r="S1233" i="1"/>
  <c r="S1250" i="1" s="1"/>
  <c r="K1233" i="1"/>
  <c r="K1250" i="1" s="1"/>
  <c r="AZ1233" i="1"/>
  <c r="AZ1250" i="1" s="1"/>
  <c r="AJ1233" i="1"/>
  <c r="AJ1250" i="1" s="1"/>
  <c r="T1233" i="1"/>
  <c r="T1250" i="1" s="1"/>
  <c r="AX1233" i="1"/>
  <c r="AX1250" i="1" s="1"/>
  <c r="AH1233" i="1"/>
  <c r="AH1250" i="1" s="1"/>
  <c r="R1233" i="1"/>
  <c r="R1250" i="1" s="1"/>
  <c r="BJ1233" i="1"/>
  <c r="BJ1250" i="1" s="1"/>
  <c r="AT1233" i="1"/>
  <c r="AT1250" i="1" s="1"/>
  <c r="AD1233" i="1"/>
  <c r="AD1250" i="1" s="1"/>
  <c r="N1233" i="1"/>
  <c r="N1250" i="1" s="1"/>
  <c r="BI1233" i="1"/>
  <c r="BI1250" i="1" s="1"/>
  <c r="AS1233" i="1"/>
  <c r="AS1250" i="1" s="1"/>
  <c r="AC1233" i="1"/>
  <c r="AC1250" i="1" s="1"/>
  <c r="M1233" i="1"/>
  <c r="M1250" i="1" s="1"/>
  <c r="BH1233" i="1"/>
  <c r="BH1250" i="1" s="1"/>
  <c r="AR1233" i="1"/>
  <c r="AR1250" i="1" s="1"/>
  <c r="AB1233" i="1"/>
  <c r="AB1250" i="1" s="1"/>
  <c r="L1233" i="1"/>
  <c r="L1250" i="1" s="1"/>
  <c r="BF1233" i="1"/>
  <c r="BF1250" i="1" s="1"/>
  <c r="U1233" i="1"/>
  <c r="U1250" i="1" s="1"/>
  <c r="BB1233" i="1"/>
  <c r="BB1250" i="1" s="1"/>
  <c r="J1233" i="1"/>
  <c r="J1250" i="1" s="1"/>
  <c r="BA1233" i="1"/>
  <c r="BA1250" i="1" s="1"/>
  <c r="AP1233" i="1"/>
  <c r="AP1250" i="1" s="1"/>
  <c r="AL1233" i="1"/>
  <c r="AL1250" i="1" s="1"/>
  <c r="AK1233" i="1"/>
  <c r="AK1250" i="1" s="1"/>
  <c r="V1233" i="1"/>
  <c r="V1250" i="1" s="1"/>
  <c r="BD1234" i="1"/>
  <c r="BD1251" i="1" s="1"/>
  <c r="AV1234" i="1"/>
  <c r="AV1251" i="1" s="1"/>
  <c r="AN1234" i="1"/>
  <c r="AN1251" i="1" s="1"/>
  <c r="AF1234" i="1"/>
  <c r="AF1251" i="1" s="1"/>
  <c r="X1234" i="1"/>
  <c r="X1251" i="1" s="1"/>
  <c r="P1234" i="1"/>
  <c r="P1251" i="1" s="1"/>
  <c r="H1234" i="1"/>
  <c r="H1251" i="1" s="1"/>
  <c r="BK1234" i="1"/>
  <c r="BK1251" i="1" s="1"/>
  <c r="BC1234" i="1"/>
  <c r="BC1251" i="1" s="1"/>
  <c r="AU1234" i="1"/>
  <c r="AU1251" i="1" s="1"/>
  <c r="AM1234" i="1"/>
  <c r="AM1251" i="1" s="1"/>
  <c r="AE1234" i="1"/>
  <c r="AE1251" i="1" s="1"/>
  <c r="W1234" i="1"/>
  <c r="W1251" i="1" s="1"/>
  <c r="O1234" i="1"/>
  <c r="O1251" i="1" s="1"/>
  <c r="G1234" i="1"/>
  <c r="G1251" i="1" s="1"/>
  <c r="BJ1234" i="1"/>
  <c r="BJ1251" i="1" s="1"/>
  <c r="BB1234" i="1"/>
  <c r="BB1251" i="1" s="1"/>
  <c r="AT1234" i="1"/>
  <c r="AT1251" i="1" s="1"/>
  <c r="AL1234" i="1"/>
  <c r="AL1251" i="1" s="1"/>
  <c r="AD1234" i="1"/>
  <c r="AD1251" i="1" s="1"/>
  <c r="V1234" i="1"/>
  <c r="V1251" i="1" s="1"/>
  <c r="N1234" i="1"/>
  <c r="N1251" i="1" s="1"/>
  <c r="BF1234" i="1"/>
  <c r="BF1251" i="1" s="1"/>
  <c r="AX1234" i="1"/>
  <c r="AX1251" i="1" s="1"/>
  <c r="AP1234" i="1"/>
  <c r="AP1251" i="1" s="1"/>
  <c r="AH1234" i="1"/>
  <c r="AH1251" i="1" s="1"/>
  <c r="Z1234" i="1"/>
  <c r="Z1251" i="1" s="1"/>
  <c r="R1234" i="1"/>
  <c r="R1251" i="1" s="1"/>
  <c r="J1234" i="1"/>
  <c r="J1251" i="1" s="1"/>
  <c r="BG1234" i="1"/>
  <c r="BG1251" i="1" s="1"/>
  <c r="AQ1234" i="1"/>
  <c r="AQ1251" i="1" s="1"/>
  <c r="AA1234" i="1"/>
  <c r="AA1251" i="1" s="1"/>
  <c r="K1234" i="1"/>
  <c r="K1251" i="1" s="1"/>
  <c r="BE1234" i="1"/>
  <c r="BE1251" i="1" s="1"/>
  <c r="AO1234" i="1"/>
  <c r="AO1251" i="1" s="1"/>
  <c r="Y1234" i="1"/>
  <c r="Y1251" i="1" s="1"/>
  <c r="I1234" i="1"/>
  <c r="I1251" i="1" s="1"/>
  <c r="BA1234" i="1"/>
  <c r="BA1251" i="1" s="1"/>
  <c r="AK1234" i="1"/>
  <c r="AK1251" i="1" s="1"/>
  <c r="U1234" i="1"/>
  <c r="U1251" i="1" s="1"/>
  <c r="AZ1234" i="1"/>
  <c r="AZ1251" i="1" s="1"/>
  <c r="AJ1234" i="1"/>
  <c r="AJ1251" i="1" s="1"/>
  <c r="T1234" i="1"/>
  <c r="T1251" i="1" s="1"/>
  <c r="AY1234" i="1"/>
  <c r="AY1251" i="1" s="1"/>
  <c r="AI1234" i="1"/>
  <c r="AI1251" i="1" s="1"/>
  <c r="S1234" i="1"/>
  <c r="S1251" i="1" s="1"/>
  <c r="AS1234" i="1"/>
  <c r="AS1251" i="1" s="1"/>
  <c r="AR1234" i="1"/>
  <c r="AR1251" i="1" s="1"/>
  <c r="AG1234" i="1"/>
  <c r="AG1251" i="1" s="1"/>
  <c r="AC1234" i="1"/>
  <c r="AC1251" i="1" s="1"/>
  <c r="AB1234" i="1"/>
  <c r="AB1251" i="1" s="1"/>
  <c r="BI1234" i="1"/>
  <c r="BI1251" i="1" s="1"/>
  <c r="Q1234" i="1"/>
  <c r="Q1251" i="1" s="1"/>
  <c r="AW1234" i="1"/>
  <c r="AW1251" i="1" s="1"/>
  <c r="L1234" i="1"/>
  <c r="L1251" i="1" s="1"/>
  <c r="AH1218" i="1"/>
  <c r="AH1235" i="1" s="1"/>
  <c r="AV1220" i="1"/>
  <c r="AV1237" i="1" s="1"/>
  <c r="BK1219" i="1"/>
  <c r="BK1236" i="1" s="1"/>
  <c r="BC1219" i="1"/>
  <c r="BC1236" i="1" s="1"/>
  <c r="AU1219" i="1"/>
  <c r="AU1236" i="1" s="1"/>
  <c r="AM1219" i="1"/>
  <c r="AM1236" i="1" s="1"/>
  <c r="AE1219" i="1"/>
  <c r="AE1236" i="1" s="1"/>
  <c r="W1219" i="1"/>
  <c r="W1236" i="1" s="1"/>
  <c r="O1219" i="1"/>
  <c r="O1236" i="1" s="1"/>
  <c r="G1219" i="1"/>
  <c r="G1236" i="1" s="1"/>
  <c r="BJ1219" i="1"/>
  <c r="BJ1236" i="1" s="1"/>
  <c r="BB1219" i="1"/>
  <c r="BB1236" i="1" s="1"/>
  <c r="AT1219" i="1"/>
  <c r="AT1236" i="1" s="1"/>
  <c r="AL1219" i="1"/>
  <c r="AL1236" i="1" s="1"/>
  <c r="AD1219" i="1"/>
  <c r="AD1236" i="1" s="1"/>
  <c r="V1219" i="1"/>
  <c r="V1236" i="1" s="1"/>
  <c r="N1219" i="1"/>
  <c r="N1236" i="1" s="1"/>
  <c r="BI1219" i="1"/>
  <c r="BI1236" i="1" s="1"/>
  <c r="BA1219" i="1"/>
  <c r="BA1236" i="1" s="1"/>
  <c r="AS1219" i="1"/>
  <c r="AS1236" i="1" s="1"/>
  <c r="AK1219" i="1"/>
  <c r="AK1236" i="1" s="1"/>
  <c r="AC1219" i="1"/>
  <c r="AC1236" i="1" s="1"/>
  <c r="U1219" i="1"/>
  <c r="U1236" i="1" s="1"/>
  <c r="M1219" i="1"/>
  <c r="M1236" i="1" s="1"/>
  <c r="BH1219" i="1"/>
  <c r="BH1236" i="1" s="1"/>
  <c r="AZ1219" i="1"/>
  <c r="AZ1236" i="1" s="1"/>
  <c r="AR1219" i="1"/>
  <c r="AR1236" i="1" s="1"/>
  <c r="AJ1219" i="1"/>
  <c r="AJ1236" i="1" s="1"/>
  <c r="AB1219" i="1"/>
  <c r="AB1236" i="1" s="1"/>
  <c r="T1219" i="1"/>
  <c r="T1236" i="1" s="1"/>
  <c r="L1219" i="1"/>
  <c r="L1236" i="1" s="1"/>
  <c r="BG1219" i="1"/>
  <c r="BG1236" i="1" s="1"/>
  <c r="AY1219" i="1"/>
  <c r="AY1236" i="1" s="1"/>
  <c r="AQ1219" i="1"/>
  <c r="AQ1236" i="1" s="1"/>
  <c r="AI1219" i="1"/>
  <c r="AI1236" i="1" s="1"/>
  <c r="AA1219" i="1"/>
  <c r="AA1236" i="1" s="1"/>
  <c r="S1219" i="1"/>
  <c r="S1236" i="1" s="1"/>
  <c r="K1219" i="1"/>
  <c r="K1236" i="1" s="1"/>
  <c r="BF1219" i="1"/>
  <c r="BF1236" i="1" s="1"/>
  <c r="AX1219" i="1"/>
  <c r="AX1236" i="1" s="1"/>
  <c r="AP1219" i="1"/>
  <c r="AP1236" i="1" s="1"/>
  <c r="AH1219" i="1"/>
  <c r="AH1236" i="1" s="1"/>
  <c r="Z1219" i="1"/>
  <c r="Z1236" i="1" s="1"/>
  <c r="R1219" i="1"/>
  <c r="R1236" i="1" s="1"/>
  <c r="J1219" i="1"/>
  <c r="J1236" i="1" s="1"/>
  <c r="BD1219" i="1"/>
  <c r="BD1236" i="1" s="1"/>
  <c r="AV1219" i="1"/>
  <c r="AV1236" i="1" s="1"/>
  <c r="AN1219" i="1"/>
  <c r="AN1236" i="1" s="1"/>
  <c r="AF1219" i="1"/>
  <c r="AF1236" i="1" s="1"/>
  <c r="X1219" i="1"/>
  <c r="X1236" i="1" s="1"/>
  <c r="P1219" i="1"/>
  <c r="P1236" i="1" s="1"/>
  <c r="H1219" i="1"/>
  <c r="H1236" i="1" s="1"/>
  <c r="BG1221" i="1"/>
  <c r="BG1238" i="1" s="1"/>
  <c r="AY1221" i="1"/>
  <c r="AY1238" i="1" s="1"/>
  <c r="AQ1221" i="1"/>
  <c r="AQ1238" i="1" s="1"/>
  <c r="AI1221" i="1"/>
  <c r="AI1238" i="1" s="1"/>
  <c r="AA1221" i="1"/>
  <c r="AA1238" i="1" s="1"/>
  <c r="S1221" i="1"/>
  <c r="S1238" i="1" s="1"/>
  <c r="BF1221" i="1"/>
  <c r="BF1238" i="1" s="1"/>
  <c r="AW1221" i="1"/>
  <c r="AW1238" i="1" s="1"/>
  <c r="AN1221" i="1"/>
  <c r="AN1238" i="1" s="1"/>
  <c r="AE1221" i="1"/>
  <c r="AE1238" i="1" s="1"/>
  <c r="V1221" i="1"/>
  <c r="V1238" i="1" s="1"/>
  <c r="M1221" i="1"/>
  <c r="M1238" i="1" s="1"/>
  <c r="BE1221" i="1"/>
  <c r="BE1238" i="1" s="1"/>
  <c r="AV1221" i="1"/>
  <c r="AV1238" i="1" s="1"/>
  <c r="AM1221" i="1"/>
  <c r="AM1238" i="1" s="1"/>
  <c r="AD1221" i="1"/>
  <c r="AD1238" i="1" s="1"/>
  <c r="U1221" i="1"/>
  <c r="U1238" i="1" s="1"/>
  <c r="L1221" i="1"/>
  <c r="L1238" i="1" s="1"/>
  <c r="BD1221" i="1"/>
  <c r="BD1238" i="1" s="1"/>
  <c r="AU1221" i="1"/>
  <c r="AU1238" i="1" s="1"/>
  <c r="AL1221" i="1"/>
  <c r="AL1238" i="1" s="1"/>
  <c r="AC1221" i="1"/>
  <c r="AC1238" i="1" s="1"/>
  <c r="T1221" i="1"/>
  <c r="T1238" i="1" s="1"/>
  <c r="K1221" i="1"/>
  <c r="K1238" i="1" s="1"/>
  <c r="BC1221" i="1"/>
  <c r="BC1238" i="1" s="1"/>
  <c r="AT1221" i="1"/>
  <c r="AT1238" i="1" s="1"/>
  <c r="AK1221" i="1"/>
  <c r="AK1238" i="1" s="1"/>
  <c r="AB1221" i="1"/>
  <c r="AB1238" i="1" s="1"/>
  <c r="R1221" i="1"/>
  <c r="R1238" i="1" s="1"/>
  <c r="J1221" i="1"/>
  <c r="J1238" i="1" s="1"/>
  <c r="BK1221" i="1"/>
  <c r="BK1238" i="1" s="1"/>
  <c r="BB1221" i="1"/>
  <c r="BB1238" i="1" s="1"/>
  <c r="AS1221" i="1"/>
  <c r="AS1238" i="1" s="1"/>
  <c r="AJ1221" i="1"/>
  <c r="AJ1238" i="1" s="1"/>
  <c r="Z1221" i="1"/>
  <c r="Z1238" i="1" s="1"/>
  <c r="Q1221" i="1"/>
  <c r="Q1238" i="1" s="1"/>
  <c r="I1221" i="1"/>
  <c r="I1238" i="1" s="1"/>
  <c r="AZ1221" i="1"/>
  <c r="AZ1238" i="1" s="1"/>
  <c r="BJ1221" i="1"/>
  <c r="BJ1238" i="1" s="1"/>
  <c r="BA1221" i="1"/>
  <c r="BA1238" i="1" s="1"/>
  <c r="AR1221" i="1"/>
  <c r="AR1238" i="1" s="1"/>
  <c r="AH1221" i="1"/>
  <c r="AH1238" i="1" s="1"/>
  <c r="Y1221" i="1"/>
  <c r="Y1238" i="1" s="1"/>
  <c r="P1221" i="1"/>
  <c r="P1238" i="1" s="1"/>
  <c r="H1221" i="1"/>
  <c r="H1238" i="1" s="1"/>
  <c r="BI1221" i="1"/>
  <c r="BI1238" i="1" s="1"/>
  <c r="AP1221" i="1"/>
  <c r="AP1238" i="1" s="1"/>
  <c r="X1221" i="1"/>
  <c r="X1238" i="1" s="1"/>
  <c r="BH1221" i="1"/>
  <c r="BH1238" i="1" s="1"/>
  <c r="AX1221" i="1"/>
  <c r="AX1238" i="1" s="1"/>
  <c r="AO1221" i="1"/>
  <c r="AO1238" i="1" s="1"/>
  <c r="AF1221" i="1"/>
  <c r="AF1238" i="1" s="1"/>
  <c r="W1221" i="1"/>
  <c r="W1238" i="1" s="1"/>
  <c r="N1221" i="1"/>
  <c r="N1238" i="1" s="1"/>
  <c r="BF1222" i="1"/>
  <c r="BF1239" i="1" s="1"/>
  <c r="AX1222" i="1"/>
  <c r="AX1239" i="1" s="1"/>
  <c r="AP1222" i="1"/>
  <c r="AP1239" i="1" s="1"/>
  <c r="AH1222" i="1"/>
  <c r="AH1239" i="1" s="1"/>
  <c r="Z1222" i="1"/>
  <c r="Z1239" i="1" s="1"/>
  <c r="R1222" i="1"/>
  <c r="R1239" i="1" s="1"/>
  <c r="J1222" i="1"/>
  <c r="J1239" i="1" s="1"/>
  <c r="BD1222" i="1"/>
  <c r="BD1239" i="1" s="1"/>
  <c r="AV1222" i="1"/>
  <c r="AV1239" i="1" s="1"/>
  <c r="BG1222" i="1"/>
  <c r="BG1239" i="1" s="1"/>
  <c r="AU1222" i="1"/>
  <c r="AU1239" i="1" s="1"/>
  <c r="AL1222" i="1"/>
  <c r="AL1239" i="1" s="1"/>
  <c r="AC1222" i="1"/>
  <c r="AC1239" i="1" s="1"/>
  <c r="T1222" i="1"/>
  <c r="T1239" i="1" s="1"/>
  <c r="K1222" i="1"/>
  <c r="K1239" i="1" s="1"/>
  <c r="BE1222" i="1"/>
  <c r="BE1239" i="1" s="1"/>
  <c r="AT1222" i="1"/>
  <c r="AT1239" i="1" s="1"/>
  <c r="AK1222" i="1"/>
  <c r="AK1239" i="1" s="1"/>
  <c r="AB1222" i="1"/>
  <c r="AB1239" i="1" s="1"/>
  <c r="S1222" i="1"/>
  <c r="S1239" i="1" s="1"/>
  <c r="I1222" i="1"/>
  <c r="I1239" i="1" s="1"/>
  <c r="BC1222" i="1"/>
  <c r="BC1239" i="1" s="1"/>
  <c r="AS1222" i="1"/>
  <c r="AS1239" i="1" s="1"/>
  <c r="AJ1222" i="1"/>
  <c r="AJ1239" i="1" s="1"/>
  <c r="AA1222" i="1"/>
  <c r="AA1239" i="1" s="1"/>
  <c r="Q1222" i="1"/>
  <c r="Q1239" i="1" s="1"/>
  <c r="H1222" i="1"/>
  <c r="H1239" i="1" s="1"/>
  <c r="BB1222" i="1"/>
  <c r="BB1239" i="1" s="1"/>
  <c r="AR1222" i="1"/>
  <c r="AR1239" i="1" s="1"/>
  <c r="AI1222" i="1"/>
  <c r="AI1239" i="1" s="1"/>
  <c r="Y1222" i="1"/>
  <c r="Y1239" i="1" s="1"/>
  <c r="P1222" i="1"/>
  <c r="P1239" i="1" s="1"/>
  <c r="G1222" i="1"/>
  <c r="G1239" i="1" s="1"/>
  <c r="BK1222" i="1"/>
  <c r="BK1239" i="1" s="1"/>
  <c r="BA1222" i="1"/>
  <c r="BA1239" i="1" s="1"/>
  <c r="AQ1222" i="1"/>
  <c r="AQ1239" i="1" s="1"/>
  <c r="AG1222" i="1"/>
  <c r="AG1239" i="1" s="1"/>
  <c r="X1222" i="1"/>
  <c r="X1239" i="1" s="1"/>
  <c r="O1222" i="1"/>
  <c r="O1239" i="1" s="1"/>
  <c r="AY1222" i="1"/>
  <c r="AY1239" i="1" s="1"/>
  <c r="AE1222" i="1"/>
  <c r="AE1239" i="1" s="1"/>
  <c r="M1222" i="1"/>
  <c r="M1239" i="1" s="1"/>
  <c r="BJ1222" i="1"/>
  <c r="BJ1239" i="1" s="1"/>
  <c r="AZ1222" i="1"/>
  <c r="AZ1239" i="1" s="1"/>
  <c r="AO1222" i="1"/>
  <c r="AO1239" i="1" s="1"/>
  <c r="AF1222" i="1"/>
  <c r="AF1239" i="1" s="1"/>
  <c r="W1222" i="1"/>
  <c r="W1239" i="1" s="1"/>
  <c r="N1222" i="1"/>
  <c r="N1239" i="1" s="1"/>
  <c r="BI1222" i="1"/>
  <c r="BI1239" i="1" s="1"/>
  <c r="AN1222" i="1"/>
  <c r="AN1239" i="1" s="1"/>
  <c r="V1222" i="1"/>
  <c r="V1239" i="1" s="1"/>
  <c r="BH1222" i="1"/>
  <c r="BH1239" i="1" s="1"/>
  <c r="AW1222" i="1"/>
  <c r="AW1239" i="1" s="1"/>
  <c r="AM1222" i="1"/>
  <c r="AM1239" i="1" s="1"/>
  <c r="AD1222" i="1"/>
  <c r="AD1239" i="1" s="1"/>
  <c r="U1222" i="1"/>
  <c r="U1239" i="1" s="1"/>
  <c r="L1222" i="1"/>
  <c r="L1239" i="1" s="1"/>
  <c r="BD1224" i="1"/>
  <c r="BD1241" i="1" s="1"/>
  <c r="AV1224" i="1"/>
  <c r="AV1241" i="1" s="1"/>
  <c r="AN1224" i="1"/>
  <c r="AN1241" i="1" s="1"/>
  <c r="AF1224" i="1"/>
  <c r="AF1241" i="1" s="1"/>
  <c r="X1224" i="1"/>
  <c r="X1241" i="1" s="1"/>
  <c r="P1224" i="1"/>
  <c r="P1241" i="1" s="1"/>
  <c r="H1224" i="1"/>
  <c r="H1241" i="1" s="1"/>
  <c r="BK1224" i="1"/>
  <c r="BK1241" i="1" s="1"/>
  <c r="BC1224" i="1"/>
  <c r="BC1241" i="1" s="1"/>
  <c r="AU1224" i="1"/>
  <c r="AU1241" i="1" s="1"/>
  <c r="AM1224" i="1"/>
  <c r="AM1241" i="1" s="1"/>
  <c r="AE1224" i="1"/>
  <c r="AE1241" i="1" s="1"/>
  <c r="BJ1224" i="1"/>
  <c r="BJ1241" i="1" s="1"/>
  <c r="BB1224" i="1"/>
  <c r="BB1241" i="1" s="1"/>
  <c r="AT1224" i="1"/>
  <c r="AT1241" i="1" s="1"/>
  <c r="AL1224" i="1"/>
  <c r="AL1241" i="1" s="1"/>
  <c r="AD1224" i="1"/>
  <c r="AD1241" i="1" s="1"/>
  <c r="V1224" i="1"/>
  <c r="V1241" i="1" s="1"/>
  <c r="N1224" i="1"/>
  <c r="N1241" i="1" s="1"/>
  <c r="BH1224" i="1"/>
  <c r="BH1241" i="1" s="1"/>
  <c r="AZ1224" i="1"/>
  <c r="AZ1241" i="1" s="1"/>
  <c r="BF1224" i="1"/>
  <c r="BF1241" i="1" s="1"/>
  <c r="AQ1224" i="1"/>
  <c r="AQ1241" i="1" s="1"/>
  <c r="AC1224" i="1"/>
  <c r="AC1241" i="1" s="1"/>
  <c r="S1224" i="1"/>
  <c r="S1241" i="1" s="1"/>
  <c r="I1224" i="1"/>
  <c r="I1241" i="1" s="1"/>
  <c r="BE1224" i="1"/>
  <c r="BE1241" i="1" s="1"/>
  <c r="AP1224" i="1"/>
  <c r="AP1241" i="1" s="1"/>
  <c r="AB1224" i="1"/>
  <c r="AB1241" i="1" s="1"/>
  <c r="R1224" i="1"/>
  <c r="R1241" i="1" s="1"/>
  <c r="G1224" i="1"/>
  <c r="G1241" i="1" s="1"/>
  <c r="BA1224" i="1"/>
  <c r="BA1241" i="1" s="1"/>
  <c r="AO1224" i="1"/>
  <c r="AO1241" i="1" s="1"/>
  <c r="AA1224" i="1"/>
  <c r="AA1241" i="1" s="1"/>
  <c r="Q1224" i="1"/>
  <c r="Q1241" i="1" s="1"/>
  <c r="AY1224" i="1"/>
  <c r="AY1241" i="1" s="1"/>
  <c r="AK1224" i="1"/>
  <c r="AK1241" i="1" s="1"/>
  <c r="Z1224" i="1"/>
  <c r="Z1241" i="1" s="1"/>
  <c r="O1224" i="1"/>
  <c r="O1241" i="1" s="1"/>
  <c r="AX1224" i="1"/>
  <c r="AX1241" i="1" s="1"/>
  <c r="AJ1224" i="1"/>
  <c r="AJ1241" i="1" s="1"/>
  <c r="Y1224" i="1"/>
  <c r="Y1241" i="1" s="1"/>
  <c r="M1224" i="1"/>
  <c r="M1241" i="1" s="1"/>
  <c r="BI1224" i="1"/>
  <c r="BI1241" i="1" s="1"/>
  <c r="AH1224" i="1"/>
  <c r="AH1241" i="1" s="1"/>
  <c r="U1224" i="1"/>
  <c r="U1241" i="1" s="1"/>
  <c r="AW1224" i="1"/>
  <c r="AW1241" i="1" s="1"/>
  <c r="AI1224" i="1"/>
  <c r="AI1241" i="1" s="1"/>
  <c r="W1224" i="1"/>
  <c r="W1241" i="1" s="1"/>
  <c r="L1224" i="1"/>
  <c r="L1241" i="1" s="1"/>
  <c r="AS1224" i="1"/>
  <c r="AS1241" i="1" s="1"/>
  <c r="K1224" i="1"/>
  <c r="K1241" i="1" s="1"/>
  <c r="BG1224" i="1"/>
  <c r="BG1241" i="1" s="1"/>
  <c r="AR1224" i="1"/>
  <c r="AR1241" i="1" s="1"/>
  <c r="AG1224" i="1"/>
  <c r="AG1241" i="1" s="1"/>
  <c r="T1224" i="1"/>
  <c r="T1241" i="1" s="1"/>
  <c r="J1224" i="1"/>
  <c r="J1241" i="1" s="1"/>
  <c r="BJ1226" i="1"/>
  <c r="BJ1243" i="1" s="1"/>
  <c r="BB1226" i="1"/>
  <c r="BB1243" i="1" s="1"/>
  <c r="AT1226" i="1"/>
  <c r="AT1243" i="1" s="1"/>
  <c r="AL1226" i="1"/>
  <c r="AL1243" i="1" s="1"/>
  <c r="AD1226" i="1"/>
  <c r="AD1243" i="1" s="1"/>
  <c r="V1226" i="1"/>
  <c r="V1243" i="1" s="1"/>
  <c r="N1226" i="1"/>
  <c r="N1243" i="1" s="1"/>
  <c r="BI1226" i="1"/>
  <c r="BI1243" i="1" s="1"/>
  <c r="BA1226" i="1"/>
  <c r="BA1243" i="1" s="1"/>
  <c r="AS1226" i="1"/>
  <c r="AS1243" i="1" s="1"/>
  <c r="AK1226" i="1"/>
  <c r="AK1243" i="1" s="1"/>
  <c r="AC1226" i="1"/>
  <c r="AC1243" i="1" s="1"/>
  <c r="U1226" i="1"/>
  <c r="U1243" i="1" s="1"/>
  <c r="M1226" i="1"/>
  <c r="M1243" i="1" s="1"/>
  <c r="BH1226" i="1"/>
  <c r="BH1243" i="1" s="1"/>
  <c r="AZ1226" i="1"/>
  <c r="AZ1243" i="1" s="1"/>
  <c r="AR1226" i="1"/>
  <c r="AR1243" i="1" s="1"/>
  <c r="AJ1226" i="1"/>
  <c r="AJ1243" i="1" s="1"/>
  <c r="AB1226" i="1"/>
  <c r="AB1243" i="1" s="1"/>
  <c r="T1226" i="1"/>
  <c r="T1243" i="1" s="1"/>
  <c r="L1226" i="1"/>
  <c r="L1243" i="1" s="1"/>
  <c r="BF1226" i="1"/>
  <c r="BF1243" i="1" s="1"/>
  <c r="AX1226" i="1"/>
  <c r="AX1243" i="1" s="1"/>
  <c r="AP1226" i="1"/>
  <c r="AP1243" i="1" s="1"/>
  <c r="AH1226" i="1"/>
  <c r="AH1243" i="1" s="1"/>
  <c r="Z1226" i="1"/>
  <c r="Z1243" i="1" s="1"/>
  <c r="R1226" i="1"/>
  <c r="R1243" i="1" s="1"/>
  <c r="J1226" i="1"/>
  <c r="J1243" i="1" s="1"/>
  <c r="BD1226" i="1"/>
  <c r="BD1243" i="1" s="1"/>
  <c r="AN1226" i="1"/>
  <c r="AN1243" i="1" s="1"/>
  <c r="X1226" i="1"/>
  <c r="X1243" i="1" s="1"/>
  <c r="H1226" i="1"/>
  <c r="H1243" i="1" s="1"/>
  <c r="BC1226" i="1"/>
  <c r="BC1243" i="1" s="1"/>
  <c r="AM1226" i="1"/>
  <c r="AM1243" i="1" s="1"/>
  <c r="W1226" i="1"/>
  <c r="W1243" i="1" s="1"/>
  <c r="G1226" i="1"/>
  <c r="G1243" i="1" s="1"/>
  <c r="AY1226" i="1"/>
  <c r="AY1243" i="1" s="1"/>
  <c r="AI1226" i="1"/>
  <c r="AI1243" i="1" s="1"/>
  <c r="S1226" i="1"/>
  <c r="S1243" i="1" s="1"/>
  <c r="AW1226" i="1"/>
  <c r="AW1243" i="1" s="1"/>
  <c r="AG1226" i="1"/>
  <c r="AG1243" i="1" s="1"/>
  <c r="Q1226" i="1"/>
  <c r="Q1243" i="1" s="1"/>
  <c r="AV1226" i="1"/>
  <c r="AV1243" i="1" s="1"/>
  <c r="AF1226" i="1"/>
  <c r="AF1243" i="1" s="1"/>
  <c r="P1226" i="1"/>
  <c r="P1243" i="1" s="1"/>
  <c r="AQ1226" i="1"/>
  <c r="AQ1243" i="1" s="1"/>
  <c r="K1226" i="1"/>
  <c r="K1243" i="1" s="1"/>
  <c r="BK1226" i="1"/>
  <c r="BK1243" i="1" s="1"/>
  <c r="AU1226" i="1"/>
  <c r="AU1243" i="1" s="1"/>
  <c r="AE1226" i="1"/>
  <c r="AE1243" i="1" s="1"/>
  <c r="O1226" i="1"/>
  <c r="O1243" i="1" s="1"/>
  <c r="BG1226" i="1"/>
  <c r="BG1243" i="1" s="1"/>
  <c r="AA1226" i="1"/>
  <c r="AA1243" i="1" s="1"/>
  <c r="BE1226" i="1"/>
  <c r="BE1243" i="1" s="1"/>
  <c r="AO1226" i="1"/>
  <c r="AO1243" i="1" s="1"/>
  <c r="Y1226" i="1"/>
  <c r="Y1243" i="1" s="1"/>
  <c r="I1226" i="1"/>
  <c r="I1243" i="1" s="1"/>
  <c r="BK1227" i="1"/>
  <c r="BK1244" i="1" s="1"/>
  <c r="BC1227" i="1"/>
  <c r="BC1244" i="1" s="1"/>
  <c r="AU1227" i="1"/>
  <c r="AU1244" i="1" s="1"/>
  <c r="AM1227" i="1"/>
  <c r="AM1244" i="1" s="1"/>
  <c r="BJ1227" i="1"/>
  <c r="BJ1244" i="1" s="1"/>
  <c r="BB1227" i="1"/>
  <c r="BB1244" i="1" s="1"/>
  <c r="AT1227" i="1"/>
  <c r="AT1244" i="1" s="1"/>
  <c r="AL1227" i="1"/>
  <c r="AL1244" i="1" s="1"/>
  <c r="BI1227" i="1"/>
  <c r="BI1244" i="1" s="1"/>
  <c r="BA1227" i="1"/>
  <c r="BA1244" i="1" s="1"/>
  <c r="AS1227" i="1"/>
  <c r="AS1244" i="1" s="1"/>
  <c r="AK1227" i="1"/>
  <c r="AK1244" i="1" s="1"/>
  <c r="BE1227" i="1"/>
  <c r="BE1244" i="1" s="1"/>
  <c r="AW1227" i="1"/>
  <c r="AW1244" i="1" s="1"/>
  <c r="AO1227" i="1"/>
  <c r="AO1244" i="1" s="1"/>
  <c r="AG1227" i="1"/>
  <c r="AG1244" i="1" s="1"/>
  <c r="BF1227" i="1"/>
  <c r="BF1244" i="1" s="1"/>
  <c r="AP1227" i="1"/>
  <c r="AP1244" i="1" s="1"/>
  <c r="AC1227" i="1"/>
  <c r="AC1244" i="1" s="1"/>
  <c r="U1227" i="1"/>
  <c r="U1244" i="1" s="1"/>
  <c r="M1227" i="1"/>
  <c r="M1244" i="1" s="1"/>
  <c r="BD1227" i="1"/>
  <c r="BD1244" i="1" s="1"/>
  <c r="AN1227" i="1"/>
  <c r="AN1244" i="1" s="1"/>
  <c r="AB1227" i="1"/>
  <c r="AB1244" i="1" s="1"/>
  <c r="T1227" i="1"/>
  <c r="T1244" i="1" s="1"/>
  <c r="L1227" i="1"/>
  <c r="L1244" i="1" s="1"/>
  <c r="AZ1227" i="1"/>
  <c r="AZ1244" i="1" s="1"/>
  <c r="AJ1227" i="1"/>
  <c r="AJ1244" i="1" s="1"/>
  <c r="AA1227" i="1"/>
  <c r="AA1244" i="1" s="1"/>
  <c r="S1227" i="1"/>
  <c r="S1244" i="1" s="1"/>
  <c r="K1227" i="1"/>
  <c r="K1244" i="1" s="1"/>
  <c r="AX1227" i="1"/>
  <c r="AX1244" i="1" s="1"/>
  <c r="AH1227" i="1"/>
  <c r="AH1244" i="1" s="1"/>
  <c r="Y1227" i="1"/>
  <c r="Y1244" i="1" s="1"/>
  <c r="Q1227" i="1"/>
  <c r="Q1244" i="1" s="1"/>
  <c r="I1227" i="1"/>
  <c r="I1244" i="1" s="1"/>
  <c r="BH1227" i="1"/>
  <c r="BH1244" i="1" s="1"/>
  <c r="AE1227" i="1"/>
  <c r="AE1244" i="1" s="1"/>
  <c r="O1227" i="1"/>
  <c r="O1244" i="1" s="1"/>
  <c r="BG1227" i="1"/>
  <c r="BG1244" i="1" s="1"/>
  <c r="AD1227" i="1"/>
  <c r="AD1244" i="1" s="1"/>
  <c r="N1227" i="1"/>
  <c r="N1244" i="1" s="1"/>
  <c r="AY1227" i="1"/>
  <c r="AY1244" i="1" s="1"/>
  <c r="Z1227" i="1"/>
  <c r="Z1244" i="1" s="1"/>
  <c r="J1227" i="1"/>
  <c r="J1244" i="1" s="1"/>
  <c r="AV1227" i="1"/>
  <c r="AV1244" i="1" s="1"/>
  <c r="X1227" i="1"/>
  <c r="X1244" i="1" s="1"/>
  <c r="H1227" i="1"/>
  <c r="H1244" i="1" s="1"/>
  <c r="AR1227" i="1"/>
  <c r="AR1244" i="1" s="1"/>
  <c r="W1227" i="1"/>
  <c r="W1244" i="1" s="1"/>
  <c r="G1227" i="1"/>
  <c r="G1244" i="1" s="1"/>
  <c r="R1227" i="1"/>
  <c r="R1244" i="1" s="1"/>
  <c r="AQ1227" i="1"/>
  <c r="AQ1244" i="1" s="1"/>
  <c r="V1227" i="1"/>
  <c r="V1244" i="1" s="1"/>
  <c r="AI1227" i="1"/>
  <c r="AI1244" i="1" s="1"/>
  <c r="AF1227" i="1"/>
  <c r="AF1244" i="1" s="1"/>
  <c r="P1227" i="1"/>
  <c r="P1244" i="1" s="1"/>
  <c r="AP1218" i="1"/>
  <c r="AP1235" i="1" s="1"/>
  <c r="AW1219" i="1"/>
  <c r="AW1236" i="1" s="1"/>
  <c r="BD1220" i="1"/>
  <c r="BD1237" i="1" s="1"/>
  <c r="E1243" i="1" l="1"/>
  <c r="E1242" i="1"/>
  <c r="E1241" i="1"/>
  <c r="E1251" i="1"/>
  <c r="E1240" i="1"/>
  <c r="E1250" i="1"/>
  <c r="E1249" i="1"/>
  <c r="E1239" i="1"/>
  <c r="E1248" i="1"/>
  <c r="E1247" i="1"/>
  <c r="E1238" i="1"/>
  <c r="E1237" i="1"/>
  <c r="E1246" i="1"/>
  <c r="E1245" i="1"/>
  <c r="E1236" i="1"/>
  <c r="E1244" i="1"/>
  <c r="E1235" i="1"/>
  <c r="E1226" i="1"/>
  <c r="E1225" i="1"/>
  <c r="E1224" i="1"/>
  <c r="E1234" i="1"/>
  <c r="E1223" i="1"/>
  <c r="E1233" i="1"/>
  <c r="E1232" i="1"/>
  <c r="E1222" i="1"/>
  <c r="E1231" i="1"/>
  <c r="E1230" i="1"/>
  <c r="E1221" i="1"/>
  <c r="E1220" i="1"/>
  <c r="E1229" i="1"/>
  <c r="E1228" i="1"/>
  <c r="E1219" i="1"/>
  <c r="E1227" i="1"/>
  <c r="E1218" i="1"/>
  <c r="C1651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BK1692" i="1"/>
  <c r="BJ1692" i="1"/>
  <c r="BI1692" i="1"/>
  <c r="BH1692" i="1"/>
  <c r="BG1692" i="1"/>
  <c r="BF1692" i="1"/>
  <c r="BE1692" i="1"/>
  <c r="BD1692" i="1"/>
  <c r="BC1692" i="1"/>
  <c r="BB1692" i="1"/>
  <c r="BA1692" i="1"/>
  <c r="AZ1692" i="1"/>
  <c r="AY1692" i="1"/>
  <c r="AX1692" i="1"/>
  <c r="AW1692" i="1"/>
  <c r="AV1692" i="1"/>
  <c r="AU1692" i="1"/>
  <c r="AT1692" i="1"/>
  <c r="AS1692" i="1"/>
  <c r="AR1692" i="1"/>
  <c r="AQ1692" i="1"/>
  <c r="AP1692" i="1"/>
  <c r="AO1692" i="1"/>
  <c r="AN1692" i="1"/>
  <c r="AM1692" i="1"/>
  <c r="AL1692" i="1"/>
  <c r="AK1692" i="1"/>
  <c r="AJ1692" i="1"/>
  <c r="AI1692" i="1"/>
  <c r="AH1692" i="1"/>
  <c r="AG1692" i="1"/>
  <c r="AF1692" i="1"/>
  <c r="AE1692" i="1"/>
  <c r="AD1692" i="1"/>
  <c r="AC1692" i="1"/>
  <c r="AB1692" i="1"/>
  <c r="AA1692" i="1"/>
  <c r="Z1692" i="1"/>
  <c r="Y1692" i="1"/>
  <c r="X1692" i="1"/>
  <c r="W1692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G1692" i="1"/>
  <c r="BK1691" i="1"/>
  <c r="BJ1691" i="1"/>
  <c r="BI1691" i="1"/>
  <c r="BH1691" i="1"/>
  <c r="BG1691" i="1"/>
  <c r="BF1691" i="1"/>
  <c r="BE1691" i="1"/>
  <c r="BD1691" i="1"/>
  <c r="BC1691" i="1"/>
  <c r="BB1691" i="1"/>
  <c r="BA1691" i="1"/>
  <c r="AZ1691" i="1"/>
  <c r="AY1691" i="1"/>
  <c r="AX1691" i="1"/>
  <c r="AW1691" i="1"/>
  <c r="AV1691" i="1"/>
  <c r="AU1691" i="1"/>
  <c r="AT1691" i="1"/>
  <c r="AS1691" i="1"/>
  <c r="AR1691" i="1"/>
  <c r="AQ1691" i="1"/>
  <c r="AP1691" i="1"/>
  <c r="AO1691" i="1"/>
  <c r="AN1691" i="1"/>
  <c r="AM1691" i="1"/>
  <c r="AL1691" i="1"/>
  <c r="AK1691" i="1"/>
  <c r="AJ1691" i="1"/>
  <c r="AI1691" i="1"/>
  <c r="AH1691" i="1"/>
  <c r="AG1691" i="1"/>
  <c r="AF1691" i="1"/>
  <c r="AE1691" i="1"/>
  <c r="AD1691" i="1"/>
  <c r="AC1691" i="1"/>
  <c r="AB1691" i="1"/>
  <c r="AA1691" i="1"/>
  <c r="Z1691" i="1"/>
  <c r="Y1691" i="1"/>
  <c r="X1691" i="1"/>
  <c r="W1691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G1691" i="1"/>
  <c r="BK1690" i="1"/>
  <c r="BJ1690" i="1"/>
  <c r="BI1690" i="1"/>
  <c r="BH1690" i="1"/>
  <c r="BG1690" i="1"/>
  <c r="BF1690" i="1"/>
  <c r="BE1690" i="1"/>
  <c r="BD1690" i="1"/>
  <c r="BC1690" i="1"/>
  <c r="BB1690" i="1"/>
  <c r="BA1690" i="1"/>
  <c r="AZ1690" i="1"/>
  <c r="AY1690" i="1"/>
  <c r="AX1690" i="1"/>
  <c r="AW1690" i="1"/>
  <c r="AV1690" i="1"/>
  <c r="AU1690" i="1"/>
  <c r="AT1690" i="1"/>
  <c r="AS1690" i="1"/>
  <c r="AR1690" i="1"/>
  <c r="AQ1690" i="1"/>
  <c r="AP1690" i="1"/>
  <c r="AO1690" i="1"/>
  <c r="AN1690" i="1"/>
  <c r="AM1690" i="1"/>
  <c r="AL1690" i="1"/>
  <c r="AK1690" i="1"/>
  <c r="AJ1690" i="1"/>
  <c r="AI1690" i="1"/>
  <c r="AH1690" i="1"/>
  <c r="AG1690" i="1"/>
  <c r="AF1690" i="1"/>
  <c r="AE1690" i="1"/>
  <c r="AD1690" i="1"/>
  <c r="AC1690" i="1"/>
  <c r="AB1690" i="1"/>
  <c r="AA1690" i="1"/>
  <c r="Z1690" i="1"/>
  <c r="Y1690" i="1"/>
  <c r="X1690" i="1"/>
  <c r="W1690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G1690" i="1"/>
  <c r="BK1689" i="1"/>
  <c r="BJ1689" i="1"/>
  <c r="BI1689" i="1"/>
  <c r="BH1689" i="1"/>
  <c r="BG1689" i="1"/>
  <c r="BF1689" i="1"/>
  <c r="BE1689" i="1"/>
  <c r="BD1689" i="1"/>
  <c r="BC1689" i="1"/>
  <c r="BB1689" i="1"/>
  <c r="BA1689" i="1"/>
  <c r="AZ1689" i="1"/>
  <c r="AY1689" i="1"/>
  <c r="AX1689" i="1"/>
  <c r="AW1689" i="1"/>
  <c r="AV1689" i="1"/>
  <c r="AU1689" i="1"/>
  <c r="AT1689" i="1"/>
  <c r="AS1689" i="1"/>
  <c r="AR1689" i="1"/>
  <c r="AQ1689" i="1"/>
  <c r="AP1689" i="1"/>
  <c r="AO1689" i="1"/>
  <c r="AN1689" i="1"/>
  <c r="AM1689" i="1"/>
  <c r="AL1689" i="1"/>
  <c r="AK1689" i="1"/>
  <c r="AJ1689" i="1"/>
  <c r="AI1689" i="1"/>
  <c r="AH1689" i="1"/>
  <c r="AG1689" i="1"/>
  <c r="AF1689" i="1"/>
  <c r="AE1689" i="1"/>
  <c r="AD1689" i="1"/>
  <c r="AC1689" i="1"/>
  <c r="AB1689" i="1"/>
  <c r="AA1689" i="1"/>
  <c r="Z1689" i="1"/>
  <c r="Y1689" i="1"/>
  <c r="X1689" i="1"/>
  <c r="W1689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G1689" i="1"/>
  <c r="BK1688" i="1"/>
  <c r="BJ1688" i="1"/>
  <c r="BI1688" i="1"/>
  <c r="BH1688" i="1"/>
  <c r="BG1688" i="1"/>
  <c r="BF1688" i="1"/>
  <c r="BE1688" i="1"/>
  <c r="BD1688" i="1"/>
  <c r="BC1688" i="1"/>
  <c r="BB1688" i="1"/>
  <c r="BA1688" i="1"/>
  <c r="AZ1688" i="1"/>
  <c r="AY1688" i="1"/>
  <c r="AX1688" i="1"/>
  <c r="AW1688" i="1"/>
  <c r="AV1688" i="1"/>
  <c r="AU1688" i="1"/>
  <c r="AT1688" i="1"/>
  <c r="AS1688" i="1"/>
  <c r="AR1688" i="1"/>
  <c r="AQ1688" i="1"/>
  <c r="AP1688" i="1"/>
  <c r="AO1688" i="1"/>
  <c r="AN1688" i="1"/>
  <c r="AM1688" i="1"/>
  <c r="AL1688" i="1"/>
  <c r="AK1688" i="1"/>
  <c r="AJ1688" i="1"/>
  <c r="AI1688" i="1"/>
  <c r="AH1688" i="1"/>
  <c r="AG1688" i="1"/>
  <c r="AF1688" i="1"/>
  <c r="AE1688" i="1"/>
  <c r="AD1688" i="1"/>
  <c r="AC1688" i="1"/>
  <c r="AB1688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BK1686" i="1"/>
  <c r="BJ1686" i="1"/>
  <c r="BI1686" i="1"/>
  <c r="BH1686" i="1"/>
  <c r="BG1686" i="1"/>
  <c r="BF1686" i="1"/>
  <c r="BE1686" i="1"/>
  <c r="BD1686" i="1"/>
  <c r="BC1686" i="1"/>
  <c r="BB1686" i="1"/>
  <c r="BA1686" i="1"/>
  <c r="AZ1686" i="1"/>
  <c r="AY1686" i="1"/>
  <c r="AX1686" i="1"/>
  <c r="AW1686" i="1"/>
  <c r="AV1686" i="1"/>
  <c r="AU1686" i="1"/>
  <c r="AT1686" i="1"/>
  <c r="AS1686" i="1"/>
  <c r="AR1686" i="1"/>
  <c r="AQ1686" i="1"/>
  <c r="AP1686" i="1"/>
  <c r="AO1686" i="1"/>
  <c r="AN1686" i="1"/>
  <c r="AM1686" i="1"/>
  <c r="AL1686" i="1"/>
  <c r="AK1686" i="1"/>
  <c r="AJ1686" i="1"/>
  <c r="AI1686" i="1"/>
  <c r="AH1686" i="1"/>
  <c r="AG1686" i="1"/>
  <c r="AF1686" i="1"/>
  <c r="AE1686" i="1"/>
  <c r="AD1686" i="1"/>
  <c r="AC1686" i="1"/>
  <c r="AB1686" i="1"/>
  <c r="AA1686" i="1"/>
  <c r="Z1686" i="1"/>
  <c r="Y1686" i="1"/>
  <c r="X1686" i="1"/>
  <c r="W1686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G1686" i="1"/>
  <c r="BK1685" i="1"/>
  <c r="BJ1685" i="1"/>
  <c r="BI1685" i="1"/>
  <c r="BH1685" i="1"/>
  <c r="BG1685" i="1"/>
  <c r="BF1685" i="1"/>
  <c r="BE1685" i="1"/>
  <c r="BD1685" i="1"/>
  <c r="BC1685" i="1"/>
  <c r="BB1685" i="1"/>
  <c r="BA1685" i="1"/>
  <c r="AZ1685" i="1"/>
  <c r="AY1685" i="1"/>
  <c r="AX1685" i="1"/>
  <c r="AW1685" i="1"/>
  <c r="AV1685" i="1"/>
  <c r="AU1685" i="1"/>
  <c r="AT1685" i="1"/>
  <c r="AS1685" i="1"/>
  <c r="AR1685" i="1"/>
  <c r="AQ1685" i="1"/>
  <c r="AP1685" i="1"/>
  <c r="AO1685" i="1"/>
  <c r="AN1685" i="1"/>
  <c r="AM1685" i="1"/>
  <c r="AL1685" i="1"/>
  <c r="AK1685" i="1"/>
  <c r="AJ1685" i="1"/>
  <c r="AI1685" i="1"/>
  <c r="AH1685" i="1"/>
  <c r="AG1685" i="1"/>
  <c r="AF1685" i="1"/>
  <c r="AE1685" i="1"/>
  <c r="AD1685" i="1"/>
  <c r="AC1685" i="1"/>
  <c r="AB1685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BK1684" i="1"/>
  <c r="BJ1684" i="1"/>
  <c r="BI1684" i="1"/>
  <c r="BH1684" i="1"/>
  <c r="BG1684" i="1"/>
  <c r="BF1684" i="1"/>
  <c r="BE1684" i="1"/>
  <c r="BD1684" i="1"/>
  <c r="BC1684" i="1"/>
  <c r="BB1684" i="1"/>
  <c r="BA1684" i="1"/>
  <c r="AZ1684" i="1"/>
  <c r="AY1684" i="1"/>
  <c r="AX1684" i="1"/>
  <c r="AW1684" i="1"/>
  <c r="AV1684" i="1"/>
  <c r="AU1684" i="1"/>
  <c r="AT1684" i="1"/>
  <c r="AS1684" i="1"/>
  <c r="AR1684" i="1"/>
  <c r="AQ1684" i="1"/>
  <c r="AP1684" i="1"/>
  <c r="AO1684" i="1"/>
  <c r="AN1684" i="1"/>
  <c r="AM1684" i="1"/>
  <c r="AL1684" i="1"/>
  <c r="AK1684" i="1"/>
  <c r="AJ1684" i="1"/>
  <c r="AI1684" i="1"/>
  <c r="AH1684" i="1"/>
  <c r="AG1684" i="1"/>
  <c r="AF1684" i="1"/>
  <c r="AE1684" i="1"/>
  <c r="AD1684" i="1"/>
  <c r="AC1684" i="1"/>
  <c r="AB1684" i="1"/>
  <c r="AA1684" i="1"/>
  <c r="Z1684" i="1"/>
  <c r="Y1684" i="1"/>
  <c r="X1684" i="1"/>
  <c r="W1684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G1684" i="1"/>
  <c r="BK1683" i="1"/>
  <c r="BJ1683" i="1"/>
  <c r="BI1683" i="1"/>
  <c r="BH1683" i="1"/>
  <c r="BG1683" i="1"/>
  <c r="BF1683" i="1"/>
  <c r="BE1683" i="1"/>
  <c r="BD1683" i="1"/>
  <c r="BC1683" i="1"/>
  <c r="BB1683" i="1"/>
  <c r="BA1683" i="1"/>
  <c r="AZ1683" i="1"/>
  <c r="AY1683" i="1"/>
  <c r="AX1683" i="1"/>
  <c r="AW1683" i="1"/>
  <c r="AV1683" i="1"/>
  <c r="AU1683" i="1"/>
  <c r="AT1683" i="1"/>
  <c r="AS1683" i="1"/>
  <c r="AR1683" i="1"/>
  <c r="AQ1683" i="1"/>
  <c r="AP1683" i="1"/>
  <c r="AO1683" i="1"/>
  <c r="AN1683" i="1"/>
  <c r="AM1683" i="1"/>
  <c r="AL1683" i="1"/>
  <c r="AK1683" i="1"/>
  <c r="AJ1683" i="1"/>
  <c r="AI1683" i="1"/>
  <c r="AH1683" i="1"/>
  <c r="AG1683" i="1"/>
  <c r="AF1683" i="1"/>
  <c r="AE1683" i="1"/>
  <c r="AD1683" i="1"/>
  <c r="AC1683" i="1"/>
  <c r="AB1683" i="1"/>
  <c r="AA1683" i="1"/>
  <c r="Z1683" i="1"/>
  <c r="Y1683" i="1"/>
  <c r="X1683" i="1"/>
  <c r="W1683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G1683" i="1"/>
  <c r="BK1682" i="1"/>
  <c r="BJ1682" i="1"/>
  <c r="BI1682" i="1"/>
  <c r="BH1682" i="1"/>
  <c r="BG1682" i="1"/>
  <c r="BF1682" i="1"/>
  <c r="BE1682" i="1"/>
  <c r="BD1682" i="1"/>
  <c r="BC1682" i="1"/>
  <c r="BB1682" i="1"/>
  <c r="BA1682" i="1"/>
  <c r="AZ1682" i="1"/>
  <c r="AY1682" i="1"/>
  <c r="AX1682" i="1"/>
  <c r="AW1682" i="1"/>
  <c r="AV1682" i="1"/>
  <c r="AU1682" i="1"/>
  <c r="AT1682" i="1"/>
  <c r="AS1682" i="1"/>
  <c r="AR1682" i="1"/>
  <c r="AQ1682" i="1"/>
  <c r="AP1682" i="1"/>
  <c r="AO1682" i="1"/>
  <c r="AN1682" i="1"/>
  <c r="AM1682" i="1"/>
  <c r="AL1682" i="1"/>
  <c r="AK1682" i="1"/>
  <c r="AJ1682" i="1"/>
  <c r="AI1682" i="1"/>
  <c r="AH1682" i="1"/>
  <c r="AG1682" i="1"/>
  <c r="AF1682" i="1"/>
  <c r="AE1682" i="1"/>
  <c r="AD1682" i="1"/>
  <c r="AC1682" i="1"/>
  <c r="AB1682" i="1"/>
  <c r="AA1682" i="1"/>
  <c r="Z1682" i="1"/>
  <c r="Y1682" i="1"/>
  <c r="X1682" i="1"/>
  <c r="W1682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G1682" i="1"/>
  <c r="BK1681" i="1"/>
  <c r="BJ1681" i="1"/>
  <c r="BI1681" i="1"/>
  <c r="BH1681" i="1"/>
  <c r="BG1681" i="1"/>
  <c r="BF1681" i="1"/>
  <c r="BE1681" i="1"/>
  <c r="BD1681" i="1"/>
  <c r="BC1681" i="1"/>
  <c r="BB1681" i="1"/>
  <c r="BA1681" i="1"/>
  <c r="AZ1681" i="1"/>
  <c r="AY1681" i="1"/>
  <c r="AX1681" i="1"/>
  <c r="AW1681" i="1"/>
  <c r="AV1681" i="1"/>
  <c r="AU1681" i="1"/>
  <c r="AT1681" i="1"/>
  <c r="AS1681" i="1"/>
  <c r="AR1681" i="1"/>
  <c r="AQ1681" i="1"/>
  <c r="AP1681" i="1"/>
  <c r="AO1681" i="1"/>
  <c r="AN1681" i="1"/>
  <c r="AM1681" i="1"/>
  <c r="AL1681" i="1"/>
  <c r="AK1681" i="1"/>
  <c r="AJ1681" i="1"/>
  <c r="AI1681" i="1"/>
  <c r="AH1681" i="1"/>
  <c r="AG1681" i="1"/>
  <c r="AF1681" i="1"/>
  <c r="AE1681" i="1"/>
  <c r="AD1681" i="1"/>
  <c r="AC1681" i="1"/>
  <c r="AB1681" i="1"/>
  <c r="AA1681" i="1"/>
  <c r="Z1681" i="1"/>
  <c r="Y1681" i="1"/>
  <c r="X1681" i="1"/>
  <c r="W1681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G1681" i="1"/>
  <c r="BK1680" i="1"/>
  <c r="BJ1680" i="1"/>
  <c r="BI1680" i="1"/>
  <c r="BH1680" i="1"/>
  <c r="BG1680" i="1"/>
  <c r="BF1680" i="1"/>
  <c r="BE1680" i="1"/>
  <c r="BD1680" i="1"/>
  <c r="BC1680" i="1"/>
  <c r="BB1680" i="1"/>
  <c r="BA1680" i="1"/>
  <c r="AZ1680" i="1"/>
  <c r="AY1680" i="1"/>
  <c r="AX1680" i="1"/>
  <c r="AW1680" i="1"/>
  <c r="AV1680" i="1"/>
  <c r="AU1680" i="1"/>
  <c r="AT1680" i="1"/>
  <c r="AS1680" i="1"/>
  <c r="AR1680" i="1"/>
  <c r="AQ1680" i="1"/>
  <c r="AP1680" i="1"/>
  <c r="AO1680" i="1"/>
  <c r="AN1680" i="1"/>
  <c r="AM1680" i="1"/>
  <c r="AL1680" i="1"/>
  <c r="AK1680" i="1"/>
  <c r="AJ1680" i="1"/>
  <c r="AI1680" i="1"/>
  <c r="AH1680" i="1"/>
  <c r="AG1680" i="1"/>
  <c r="AF1680" i="1"/>
  <c r="AE1680" i="1"/>
  <c r="AD1680" i="1"/>
  <c r="AC1680" i="1"/>
  <c r="AB1680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BK1679" i="1"/>
  <c r="BJ1679" i="1"/>
  <c r="BI1679" i="1"/>
  <c r="BH1679" i="1"/>
  <c r="BG1679" i="1"/>
  <c r="BF1679" i="1"/>
  <c r="BE1679" i="1"/>
  <c r="BD1679" i="1"/>
  <c r="BC1679" i="1"/>
  <c r="BB1679" i="1"/>
  <c r="BA1679" i="1"/>
  <c r="AZ1679" i="1"/>
  <c r="AY1679" i="1"/>
  <c r="AX1679" i="1"/>
  <c r="AW1679" i="1"/>
  <c r="AV1679" i="1"/>
  <c r="AU1679" i="1"/>
  <c r="AT1679" i="1"/>
  <c r="AS1679" i="1"/>
  <c r="AR1679" i="1"/>
  <c r="AQ1679" i="1"/>
  <c r="AP1679" i="1"/>
  <c r="AO1679" i="1"/>
  <c r="AN1679" i="1"/>
  <c r="AM1679" i="1"/>
  <c r="AL1679" i="1"/>
  <c r="AK1679" i="1"/>
  <c r="AJ1679" i="1"/>
  <c r="AI1679" i="1"/>
  <c r="AH1679" i="1"/>
  <c r="AG1679" i="1"/>
  <c r="AF1679" i="1"/>
  <c r="AE1679" i="1"/>
  <c r="AD1679" i="1"/>
  <c r="AC1679" i="1"/>
  <c r="AB1679" i="1"/>
  <c r="AA1679" i="1"/>
  <c r="Z1679" i="1"/>
  <c r="Y1679" i="1"/>
  <c r="X1679" i="1"/>
  <c r="W1679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G1679" i="1"/>
  <c r="BK1678" i="1"/>
  <c r="BJ1678" i="1"/>
  <c r="BI1678" i="1"/>
  <c r="BH1678" i="1"/>
  <c r="BG1678" i="1"/>
  <c r="BF1678" i="1"/>
  <c r="BE1678" i="1"/>
  <c r="BD1678" i="1"/>
  <c r="BC1678" i="1"/>
  <c r="BB1678" i="1"/>
  <c r="BA1678" i="1"/>
  <c r="AZ1678" i="1"/>
  <c r="AY1678" i="1"/>
  <c r="AX1678" i="1"/>
  <c r="AW1678" i="1"/>
  <c r="AV1678" i="1"/>
  <c r="AU1678" i="1"/>
  <c r="AT1678" i="1"/>
  <c r="AS1678" i="1"/>
  <c r="AR1678" i="1"/>
  <c r="AQ1678" i="1"/>
  <c r="AP1678" i="1"/>
  <c r="AO1678" i="1"/>
  <c r="AN1678" i="1"/>
  <c r="AM1678" i="1"/>
  <c r="AL1678" i="1"/>
  <c r="AK1678" i="1"/>
  <c r="AJ1678" i="1"/>
  <c r="AI1678" i="1"/>
  <c r="AH1678" i="1"/>
  <c r="AG1678" i="1"/>
  <c r="AF1678" i="1"/>
  <c r="AE1678" i="1"/>
  <c r="AD1678" i="1"/>
  <c r="AC1678" i="1"/>
  <c r="AB1678" i="1"/>
  <c r="AA1678" i="1"/>
  <c r="Z1678" i="1"/>
  <c r="Y1678" i="1"/>
  <c r="X1678" i="1"/>
  <c r="W1678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G1678" i="1"/>
  <c r="BK1677" i="1"/>
  <c r="BJ1677" i="1"/>
  <c r="BI1677" i="1"/>
  <c r="BH1677" i="1"/>
  <c r="BG1677" i="1"/>
  <c r="BF1677" i="1"/>
  <c r="BE1677" i="1"/>
  <c r="BD1677" i="1"/>
  <c r="BC1677" i="1"/>
  <c r="BB1677" i="1"/>
  <c r="BA1677" i="1"/>
  <c r="AZ1677" i="1"/>
  <c r="AY1677" i="1"/>
  <c r="AX1677" i="1"/>
  <c r="AW1677" i="1"/>
  <c r="AV1677" i="1"/>
  <c r="AU1677" i="1"/>
  <c r="AT1677" i="1"/>
  <c r="AS1677" i="1"/>
  <c r="AR1677" i="1"/>
  <c r="AQ1677" i="1"/>
  <c r="AP1677" i="1"/>
  <c r="AO1677" i="1"/>
  <c r="AN1677" i="1"/>
  <c r="AM1677" i="1"/>
  <c r="AL1677" i="1"/>
  <c r="AK1677" i="1"/>
  <c r="AJ1677" i="1"/>
  <c r="AI1677" i="1"/>
  <c r="AH1677" i="1"/>
  <c r="AG1677" i="1"/>
  <c r="AF1677" i="1"/>
  <c r="AE1677" i="1"/>
  <c r="AD1677" i="1"/>
  <c r="AC1677" i="1"/>
  <c r="AB1677" i="1"/>
  <c r="AA1677" i="1"/>
  <c r="Z1677" i="1"/>
  <c r="Y1677" i="1"/>
  <c r="X1677" i="1"/>
  <c r="W1677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G1677" i="1"/>
  <c r="BK1676" i="1"/>
  <c r="BJ1676" i="1"/>
  <c r="BI1676" i="1"/>
  <c r="BH1676" i="1"/>
  <c r="BG1676" i="1"/>
  <c r="BF1676" i="1"/>
  <c r="BE1676" i="1"/>
  <c r="BD1676" i="1"/>
  <c r="BC1676" i="1"/>
  <c r="BB1676" i="1"/>
  <c r="BA1676" i="1"/>
  <c r="AZ1676" i="1"/>
  <c r="AY1676" i="1"/>
  <c r="AX1676" i="1"/>
  <c r="AW1676" i="1"/>
  <c r="AV1676" i="1"/>
  <c r="AU1676" i="1"/>
  <c r="AT1676" i="1"/>
  <c r="AS1676" i="1"/>
  <c r="AR1676" i="1"/>
  <c r="AQ1676" i="1"/>
  <c r="AP1676" i="1"/>
  <c r="AO1676" i="1"/>
  <c r="AN1676" i="1"/>
  <c r="AM1676" i="1"/>
  <c r="AL1676" i="1"/>
  <c r="AK1676" i="1"/>
  <c r="AJ1676" i="1"/>
  <c r="AI1676" i="1"/>
  <c r="AH1676" i="1"/>
  <c r="AG1676" i="1"/>
  <c r="AF1676" i="1"/>
  <c r="AE1676" i="1"/>
  <c r="AD1676" i="1"/>
  <c r="AC1676" i="1"/>
  <c r="AB1676" i="1"/>
  <c r="AA1676" i="1"/>
  <c r="Z1676" i="1"/>
  <c r="Y1676" i="1"/>
  <c r="X1676" i="1"/>
  <c r="W1676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G1676" i="1"/>
  <c r="E1413" i="1"/>
  <c r="E1412" i="1"/>
  <c r="E1411" i="1"/>
  <c r="E1421" i="1"/>
  <c r="E1410" i="1"/>
  <c r="E1420" i="1"/>
  <c r="E1419" i="1"/>
  <c r="E1409" i="1"/>
  <c r="E1418" i="1"/>
  <c r="E1417" i="1"/>
  <c r="E1408" i="1"/>
  <c r="E1407" i="1"/>
  <c r="E1416" i="1"/>
  <c r="E1415" i="1"/>
  <c r="E1406" i="1"/>
  <c r="E1414" i="1"/>
  <c r="E1405" i="1"/>
  <c r="E1396" i="1"/>
  <c r="E1395" i="1"/>
  <c r="E1394" i="1"/>
  <c r="E1404" i="1"/>
  <c r="E1393" i="1"/>
  <c r="E1403" i="1"/>
  <c r="E1402" i="1"/>
  <c r="E1392" i="1"/>
  <c r="E1401" i="1"/>
  <c r="E1400" i="1"/>
  <c r="E1391" i="1"/>
  <c r="E1390" i="1"/>
  <c r="E1399" i="1"/>
  <c r="E1398" i="1"/>
  <c r="E1389" i="1"/>
  <c r="E1397" i="1"/>
  <c r="E1388" i="1"/>
  <c r="E1379" i="1"/>
  <c r="E1378" i="1"/>
  <c r="E1377" i="1"/>
  <c r="E1387" i="1"/>
  <c r="E1376" i="1"/>
  <c r="E1386" i="1"/>
  <c r="E1385" i="1"/>
  <c r="E1375" i="1"/>
  <c r="E1384" i="1"/>
  <c r="E1383" i="1"/>
  <c r="E1374" i="1"/>
  <c r="E1373" i="1"/>
  <c r="E1382" i="1"/>
  <c r="E1381" i="1"/>
  <c r="E1372" i="1"/>
  <c r="E1380" i="1"/>
  <c r="E1371" i="1"/>
  <c r="E1362" i="1"/>
  <c r="E1361" i="1"/>
  <c r="E1360" i="1"/>
  <c r="E1370" i="1"/>
  <c r="E1359" i="1"/>
  <c r="E1369" i="1"/>
  <c r="E1368" i="1"/>
  <c r="E1358" i="1"/>
  <c r="E1367" i="1"/>
  <c r="E1366" i="1"/>
  <c r="E1357" i="1"/>
  <c r="E1356" i="1"/>
  <c r="E1365" i="1"/>
  <c r="E1364" i="1"/>
  <c r="E1355" i="1"/>
  <c r="E1363" i="1"/>
  <c r="E1354" i="1"/>
  <c r="E1345" i="1"/>
  <c r="E1344" i="1"/>
  <c r="E1343" i="1"/>
  <c r="E1353" i="1"/>
  <c r="E1342" i="1"/>
  <c r="E1352" i="1"/>
  <c r="E1351" i="1"/>
  <c r="E1341" i="1"/>
  <c r="E1350" i="1"/>
  <c r="E1349" i="1"/>
  <c r="E1340" i="1"/>
  <c r="E1339" i="1"/>
  <c r="E1348" i="1"/>
  <c r="E1347" i="1"/>
  <c r="E1338" i="1"/>
  <c r="E1346" i="1"/>
  <c r="E1337" i="1"/>
  <c r="E1328" i="1"/>
  <c r="E1327" i="1"/>
  <c r="E1326" i="1"/>
  <c r="E1336" i="1"/>
  <c r="E1325" i="1"/>
  <c r="E1335" i="1"/>
  <c r="E1334" i="1"/>
  <c r="E1324" i="1"/>
  <c r="E1333" i="1"/>
  <c r="E1332" i="1"/>
  <c r="E1323" i="1"/>
  <c r="E1322" i="1"/>
  <c r="E1331" i="1"/>
  <c r="E1330" i="1"/>
  <c r="E1321" i="1"/>
  <c r="E1329" i="1"/>
  <c r="E1320" i="1"/>
  <c r="E1311" i="1"/>
  <c r="E1310" i="1"/>
  <c r="E1309" i="1"/>
  <c r="E1319" i="1"/>
  <c r="E1308" i="1"/>
  <c r="E1318" i="1"/>
  <c r="E1317" i="1"/>
  <c r="E1307" i="1"/>
  <c r="E1316" i="1"/>
  <c r="E1315" i="1"/>
  <c r="E1306" i="1"/>
  <c r="E1305" i="1"/>
  <c r="E1314" i="1"/>
  <c r="E1313" i="1"/>
  <c r="E1304" i="1"/>
  <c r="E1312" i="1"/>
  <c r="E1303" i="1"/>
  <c r="E1294" i="1"/>
  <c r="E1293" i="1"/>
  <c r="E1292" i="1"/>
  <c r="E1302" i="1"/>
  <c r="E1291" i="1"/>
  <c r="E1301" i="1"/>
  <c r="E1300" i="1"/>
  <c r="E1290" i="1"/>
  <c r="E1299" i="1"/>
  <c r="E1298" i="1"/>
  <c r="E1289" i="1"/>
  <c r="E1288" i="1"/>
  <c r="E1297" i="1"/>
  <c r="E1296" i="1"/>
  <c r="E1287" i="1"/>
  <c r="E1295" i="1"/>
  <c r="E1286" i="1"/>
  <c r="E1277" i="1"/>
  <c r="E1276" i="1"/>
  <c r="E1275" i="1"/>
  <c r="E1285" i="1"/>
  <c r="E1274" i="1"/>
  <c r="E1284" i="1"/>
  <c r="E1283" i="1"/>
  <c r="E1273" i="1"/>
  <c r="E1282" i="1"/>
  <c r="E1281" i="1"/>
  <c r="E1272" i="1"/>
  <c r="E1271" i="1"/>
  <c r="E1280" i="1"/>
  <c r="E1279" i="1"/>
  <c r="E1270" i="1"/>
  <c r="E1278" i="1"/>
  <c r="E1269" i="1"/>
  <c r="E1260" i="1"/>
  <c r="E1259" i="1"/>
  <c r="E1258" i="1"/>
  <c r="E1268" i="1"/>
  <c r="E1257" i="1"/>
  <c r="E1267" i="1"/>
  <c r="E1266" i="1"/>
  <c r="E1256" i="1"/>
  <c r="E1265" i="1"/>
  <c r="E1264" i="1"/>
  <c r="E1255" i="1"/>
  <c r="E1254" i="1"/>
  <c r="E1263" i="1"/>
  <c r="E1262" i="1"/>
  <c r="E1253" i="1"/>
  <c r="E1261" i="1"/>
  <c r="E1252" i="1"/>
  <c r="E1209" i="1"/>
  <c r="E1208" i="1"/>
  <c r="E1207" i="1"/>
  <c r="E1217" i="1"/>
  <c r="E1206" i="1"/>
  <c r="E1216" i="1"/>
  <c r="E1215" i="1"/>
  <c r="E1205" i="1"/>
  <c r="E1214" i="1"/>
  <c r="E1213" i="1"/>
  <c r="E1204" i="1"/>
  <c r="E1203" i="1"/>
  <c r="E1212" i="1"/>
  <c r="E1211" i="1"/>
  <c r="E1202" i="1"/>
  <c r="E1210" i="1"/>
  <c r="E1201" i="1"/>
  <c r="E1192" i="1"/>
  <c r="E1191" i="1"/>
  <c r="E1190" i="1"/>
  <c r="E1200" i="1"/>
  <c r="E1189" i="1"/>
  <c r="E1199" i="1"/>
  <c r="E1198" i="1"/>
  <c r="E1188" i="1"/>
  <c r="E1197" i="1"/>
  <c r="E1196" i="1"/>
  <c r="E1187" i="1"/>
  <c r="E1186" i="1"/>
  <c r="E1195" i="1"/>
  <c r="E1194" i="1"/>
  <c r="E1185" i="1"/>
  <c r="E1193" i="1"/>
  <c r="E1184" i="1"/>
  <c r="E1175" i="1"/>
  <c r="E1174" i="1"/>
  <c r="E1173" i="1"/>
  <c r="E1183" i="1"/>
  <c r="E1172" i="1"/>
  <c r="E1182" i="1"/>
  <c r="E1181" i="1"/>
  <c r="E1171" i="1"/>
  <c r="E1180" i="1"/>
  <c r="E1179" i="1"/>
  <c r="E1170" i="1"/>
  <c r="E1169" i="1"/>
  <c r="E1178" i="1"/>
  <c r="E1177" i="1"/>
  <c r="E1168" i="1"/>
  <c r="E1176" i="1"/>
  <c r="E1167" i="1"/>
  <c r="E1158" i="1"/>
  <c r="E1157" i="1"/>
  <c r="E1156" i="1"/>
  <c r="E1166" i="1"/>
  <c r="E1155" i="1"/>
  <c r="E1165" i="1"/>
  <c r="E1164" i="1"/>
  <c r="E1154" i="1"/>
  <c r="E1163" i="1"/>
  <c r="E1162" i="1"/>
  <c r="E1153" i="1"/>
  <c r="E1152" i="1"/>
  <c r="E1161" i="1"/>
  <c r="E1160" i="1"/>
  <c r="E1151" i="1"/>
  <c r="E1159" i="1"/>
  <c r="E1150" i="1"/>
  <c r="E1141" i="1"/>
  <c r="E1140" i="1"/>
  <c r="E1139" i="1"/>
  <c r="E1149" i="1"/>
  <c r="E1138" i="1"/>
  <c r="E1148" i="1"/>
  <c r="E1147" i="1"/>
  <c r="E1137" i="1"/>
  <c r="E1146" i="1"/>
  <c r="E1145" i="1"/>
  <c r="E1136" i="1"/>
  <c r="E1135" i="1"/>
  <c r="E1144" i="1"/>
  <c r="E1143" i="1"/>
  <c r="E1134" i="1"/>
  <c r="E1142" i="1"/>
  <c r="E1133" i="1"/>
  <c r="E1124" i="1"/>
  <c r="E1123" i="1"/>
  <c r="E1122" i="1"/>
  <c r="E1132" i="1"/>
  <c r="E1121" i="1"/>
  <c r="E1131" i="1"/>
  <c r="E1130" i="1"/>
  <c r="E1120" i="1"/>
  <c r="E1129" i="1"/>
  <c r="E1128" i="1"/>
  <c r="E1119" i="1"/>
  <c r="E1118" i="1"/>
  <c r="E1127" i="1"/>
  <c r="E1126" i="1"/>
  <c r="E1117" i="1"/>
  <c r="E1125" i="1"/>
  <c r="E1116" i="1"/>
  <c r="E1107" i="1"/>
  <c r="E1106" i="1"/>
  <c r="E1105" i="1"/>
  <c r="E1115" i="1"/>
  <c r="E1104" i="1"/>
  <c r="E1114" i="1"/>
  <c r="E1113" i="1"/>
  <c r="E1103" i="1"/>
  <c r="E1112" i="1"/>
  <c r="E1111" i="1"/>
  <c r="E1102" i="1"/>
  <c r="E1101" i="1"/>
  <c r="E1110" i="1"/>
  <c r="E1109" i="1"/>
  <c r="E1100" i="1"/>
  <c r="E1108" i="1"/>
  <c r="E1099" i="1"/>
  <c r="E1090" i="1"/>
  <c r="E1089" i="1"/>
  <c r="E1088" i="1"/>
  <c r="E1098" i="1"/>
  <c r="E1087" i="1"/>
  <c r="E1097" i="1"/>
  <c r="E1096" i="1"/>
  <c r="E1086" i="1"/>
  <c r="E1095" i="1"/>
  <c r="E1094" i="1"/>
  <c r="E1085" i="1"/>
  <c r="E1084" i="1"/>
  <c r="E1093" i="1"/>
  <c r="E1092" i="1"/>
  <c r="E1083" i="1"/>
  <c r="E1091" i="1"/>
  <c r="E1082" i="1"/>
  <c r="E1073" i="1"/>
  <c r="E1072" i="1"/>
  <c r="E1071" i="1"/>
  <c r="E1081" i="1"/>
  <c r="E1070" i="1"/>
  <c r="E1080" i="1"/>
  <c r="E1079" i="1"/>
  <c r="E1069" i="1"/>
  <c r="E1078" i="1"/>
  <c r="E1077" i="1"/>
  <c r="E1068" i="1"/>
  <c r="E1067" i="1"/>
  <c r="E1076" i="1"/>
  <c r="E1075" i="1"/>
  <c r="E1066" i="1"/>
  <c r="E1074" i="1"/>
  <c r="E1065" i="1"/>
  <c r="E1056" i="1"/>
  <c r="E1055" i="1"/>
  <c r="E1054" i="1"/>
  <c r="E1064" i="1"/>
  <c r="E1053" i="1"/>
  <c r="E1063" i="1"/>
  <c r="E1062" i="1"/>
  <c r="E1052" i="1"/>
  <c r="E1061" i="1"/>
  <c r="E1060" i="1"/>
  <c r="E1051" i="1"/>
  <c r="E1050" i="1"/>
  <c r="E1059" i="1"/>
  <c r="E1058" i="1"/>
  <c r="E1049" i="1"/>
  <c r="E1057" i="1"/>
  <c r="E1048" i="1"/>
  <c r="E1039" i="1"/>
  <c r="E1038" i="1"/>
  <c r="E1037" i="1"/>
  <c r="E1047" i="1"/>
  <c r="E1036" i="1"/>
  <c r="E1046" i="1"/>
  <c r="E1045" i="1"/>
  <c r="E1035" i="1"/>
  <c r="E1044" i="1"/>
  <c r="E1043" i="1"/>
  <c r="E1034" i="1"/>
  <c r="E1033" i="1"/>
  <c r="E1042" i="1"/>
  <c r="E1041" i="1"/>
  <c r="E1032" i="1"/>
  <c r="E1040" i="1"/>
  <c r="E1031" i="1"/>
  <c r="E1022" i="1"/>
  <c r="E1021" i="1"/>
  <c r="E1020" i="1"/>
  <c r="E1030" i="1"/>
  <c r="E1019" i="1"/>
  <c r="E1029" i="1"/>
  <c r="E1028" i="1"/>
  <c r="E1018" i="1"/>
  <c r="E1027" i="1"/>
  <c r="E1026" i="1"/>
  <c r="E1017" i="1"/>
  <c r="E1016" i="1"/>
  <c r="E1025" i="1"/>
  <c r="E1024" i="1"/>
  <c r="E1015" i="1"/>
  <c r="E1023" i="1"/>
  <c r="E1014" i="1"/>
  <c r="E1005" i="1"/>
  <c r="E1004" i="1"/>
  <c r="E1003" i="1"/>
  <c r="E1013" i="1"/>
  <c r="E1002" i="1"/>
  <c r="E1012" i="1"/>
  <c r="E1011" i="1"/>
  <c r="E1001" i="1"/>
  <c r="E1010" i="1"/>
  <c r="E1009" i="1"/>
  <c r="E1000" i="1"/>
  <c r="E999" i="1"/>
  <c r="E1008" i="1"/>
  <c r="E1007" i="1"/>
  <c r="E998" i="1"/>
  <c r="E1006" i="1"/>
  <c r="E997" i="1"/>
  <c r="E988" i="1"/>
  <c r="E987" i="1"/>
  <c r="E986" i="1"/>
  <c r="E996" i="1"/>
  <c r="E985" i="1"/>
  <c r="E995" i="1"/>
  <c r="E994" i="1"/>
  <c r="E984" i="1"/>
  <c r="E993" i="1"/>
  <c r="E992" i="1"/>
  <c r="E983" i="1"/>
  <c r="E982" i="1"/>
  <c r="E991" i="1"/>
  <c r="E990" i="1"/>
  <c r="E981" i="1"/>
  <c r="E989" i="1"/>
  <c r="E980" i="1"/>
  <c r="E971" i="1"/>
  <c r="E970" i="1"/>
  <c r="E969" i="1"/>
  <c r="E979" i="1"/>
  <c r="E968" i="1"/>
  <c r="E978" i="1"/>
  <c r="E977" i="1"/>
  <c r="E967" i="1"/>
  <c r="E976" i="1"/>
  <c r="E975" i="1"/>
  <c r="E966" i="1"/>
  <c r="E965" i="1"/>
  <c r="E974" i="1"/>
  <c r="E973" i="1"/>
  <c r="E964" i="1"/>
  <c r="E972" i="1"/>
  <c r="E963" i="1"/>
  <c r="E954" i="1"/>
  <c r="E953" i="1"/>
  <c r="E952" i="1"/>
  <c r="E962" i="1"/>
  <c r="E951" i="1"/>
  <c r="E961" i="1"/>
  <c r="E960" i="1"/>
  <c r="E950" i="1"/>
  <c r="E959" i="1"/>
  <c r="E958" i="1"/>
  <c r="E949" i="1"/>
  <c r="E948" i="1"/>
  <c r="E957" i="1"/>
  <c r="E956" i="1"/>
  <c r="E947" i="1"/>
  <c r="E955" i="1"/>
  <c r="E946" i="1"/>
  <c r="E937" i="1"/>
  <c r="E936" i="1"/>
  <c r="E935" i="1"/>
  <c r="E945" i="1"/>
  <c r="E934" i="1"/>
  <c r="E944" i="1"/>
  <c r="E943" i="1"/>
  <c r="E933" i="1"/>
  <c r="E942" i="1"/>
  <c r="E941" i="1"/>
  <c r="E932" i="1"/>
  <c r="E931" i="1"/>
  <c r="E940" i="1"/>
  <c r="E939" i="1"/>
  <c r="E930" i="1"/>
  <c r="E938" i="1"/>
  <c r="E929" i="1"/>
  <c r="E903" i="1"/>
  <c r="E902" i="1"/>
  <c r="E901" i="1"/>
  <c r="E911" i="1"/>
  <c r="E900" i="1"/>
  <c r="E910" i="1"/>
  <c r="E909" i="1"/>
  <c r="E899" i="1"/>
  <c r="E908" i="1"/>
  <c r="E907" i="1"/>
  <c r="E898" i="1"/>
  <c r="E897" i="1"/>
  <c r="E906" i="1"/>
  <c r="E905" i="1"/>
  <c r="E896" i="1"/>
  <c r="E904" i="1"/>
  <c r="E895" i="1"/>
  <c r="E886" i="1"/>
  <c r="E885" i="1"/>
  <c r="E884" i="1"/>
  <c r="E894" i="1"/>
  <c r="E883" i="1"/>
  <c r="E893" i="1"/>
  <c r="E892" i="1"/>
  <c r="E882" i="1"/>
  <c r="E891" i="1"/>
  <c r="E890" i="1"/>
  <c r="E881" i="1"/>
  <c r="E880" i="1"/>
  <c r="E889" i="1"/>
  <c r="E888" i="1"/>
  <c r="E879" i="1"/>
  <c r="E887" i="1"/>
  <c r="E878" i="1"/>
  <c r="E869" i="1"/>
  <c r="E868" i="1"/>
  <c r="E867" i="1"/>
  <c r="E877" i="1"/>
  <c r="E866" i="1"/>
  <c r="E876" i="1"/>
  <c r="E875" i="1"/>
  <c r="E865" i="1"/>
  <c r="E874" i="1"/>
  <c r="E873" i="1"/>
  <c r="E864" i="1"/>
  <c r="E863" i="1"/>
  <c r="E872" i="1"/>
  <c r="E871" i="1"/>
  <c r="E862" i="1"/>
  <c r="E870" i="1"/>
  <c r="E861" i="1"/>
  <c r="E852" i="1"/>
  <c r="E851" i="1"/>
  <c r="E850" i="1"/>
  <c r="E860" i="1"/>
  <c r="E849" i="1"/>
  <c r="E859" i="1"/>
  <c r="E858" i="1"/>
  <c r="E848" i="1"/>
  <c r="E857" i="1"/>
  <c r="E856" i="1"/>
  <c r="E847" i="1"/>
  <c r="E846" i="1"/>
  <c r="E855" i="1"/>
  <c r="E854" i="1"/>
  <c r="E845" i="1"/>
  <c r="E853" i="1"/>
  <c r="E844" i="1"/>
  <c r="E835" i="1"/>
  <c r="E834" i="1"/>
  <c r="E833" i="1"/>
  <c r="E843" i="1"/>
  <c r="E832" i="1"/>
  <c r="E842" i="1"/>
  <c r="E841" i="1"/>
  <c r="E831" i="1"/>
  <c r="E840" i="1"/>
  <c r="E839" i="1"/>
  <c r="E830" i="1"/>
  <c r="E829" i="1"/>
  <c r="E838" i="1"/>
  <c r="E837" i="1"/>
  <c r="E828" i="1"/>
  <c r="E836" i="1"/>
  <c r="E827" i="1"/>
  <c r="E818" i="1"/>
  <c r="E817" i="1"/>
  <c r="E816" i="1"/>
  <c r="E826" i="1"/>
  <c r="E815" i="1"/>
  <c r="E825" i="1"/>
  <c r="E824" i="1"/>
  <c r="E814" i="1"/>
  <c r="E823" i="1"/>
  <c r="E822" i="1"/>
  <c r="E813" i="1"/>
  <c r="E812" i="1"/>
  <c r="E821" i="1"/>
  <c r="E820" i="1"/>
  <c r="E811" i="1"/>
  <c r="E819" i="1"/>
  <c r="E810" i="1"/>
  <c r="E801" i="1"/>
  <c r="E800" i="1"/>
  <c r="E799" i="1"/>
  <c r="E809" i="1"/>
  <c r="E798" i="1"/>
  <c r="E808" i="1"/>
  <c r="E807" i="1"/>
  <c r="E797" i="1"/>
  <c r="E806" i="1"/>
  <c r="E805" i="1"/>
  <c r="E796" i="1"/>
  <c r="E795" i="1"/>
  <c r="E804" i="1"/>
  <c r="E803" i="1"/>
  <c r="E794" i="1"/>
  <c r="E802" i="1"/>
  <c r="E793" i="1"/>
  <c r="E784" i="1"/>
  <c r="E783" i="1"/>
  <c r="E782" i="1"/>
  <c r="E792" i="1"/>
  <c r="E781" i="1"/>
  <c r="E791" i="1"/>
  <c r="E790" i="1"/>
  <c r="E780" i="1"/>
  <c r="E789" i="1"/>
  <c r="E788" i="1"/>
  <c r="E779" i="1"/>
  <c r="E778" i="1"/>
  <c r="E787" i="1"/>
  <c r="E786" i="1"/>
  <c r="E777" i="1"/>
  <c r="E785" i="1"/>
  <c r="E776" i="1"/>
  <c r="E767" i="1"/>
  <c r="E766" i="1"/>
  <c r="E765" i="1"/>
  <c r="E775" i="1"/>
  <c r="E764" i="1"/>
  <c r="E774" i="1"/>
  <c r="E773" i="1"/>
  <c r="E763" i="1"/>
  <c r="E772" i="1"/>
  <c r="E771" i="1"/>
  <c r="E762" i="1"/>
  <c r="E761" i="1"/>
  <c r="E770" i="1"/>
  <c r="E769" i="1"/>
  <c r="E760" i="1"/>
  <c r="E768" i="1"/>
  <c r="E759" i="1"/>
  <c r="E750" i="1"/>
  <c r="E749" i="1"/>
  <c r="E748" i="1"/>
  <c r="E758" i="1"/>
  <c r="E747" i="1"/>
  <c r="E757" i="1"/>
  <c r="E756" i="1"/>
  <c r="E746" i="1"/>
  <c r="E755" i="1"/>
  <c r="E754" i="1"/>
  <c r="E745" i="1"/>
  <c r="E744" i="1"/>
  <c r="E753" i="1"/>
  <c r="E752" i="1"/>
  <c r="E743" i="1"/>
  <c r="E751" i="1"/>
  <c r="E742" i="1"/>
  <c r="E733" i="1"/>
  <c r="E732" i="1"/>
  <c r="E731" i="1"/>
  <c r="E741" i="1"/>
  <c r="E730" i="1"/>
  <c r="E740" i="1"/>
  <c r="E739" i="1"/>
  <c r="E729" i="1"/>
  <c r="E738" i="1"/>
  <c r="E737" i="1"/>
  <c r="E728" i="1"/>
  <c r="E727" i="1"/>
  <c r="E736" i="1"/>
  <c r="E735" i="1"/>
  <c r="E726" i="1"/>
  <c r="E734" i="1"/>
  <c r="E725" i="1"/>
  <c r="E716" i="1"/>
  <c r="E715" i="1"/>
  <c r="E714" i="1"/>
  <c r="E724" i="1"/>
  <c r="E713" i="1"/>
  <c r="E723" i="1"/>
  <c r="E722" i="1"/>
  <c r="E712" i="1"/>
  <c r="E721" i="1"/>
  <c r="E720" i="1"/>
  <c r="E711" i="1"/>
  <c r="E710" i="1"/>
  <c r="E719" i="1"/>
  <c r="E718" i="1"/>
  <c r="E709" i="1"/>
  <c r="E717" i="1"/>
  <c r="E708" i="1"/>
  <c r="E699" i="1"/>
  <c r="E698" i="1"/>
  <c r="E697" i="1"/>
  <c r="E707" i="1"/>
  <c r="E696" i="1"/>
  <c r="E706" i="1"/>
  <c r="E705" i="1"/>
  <c r="E695" i="1"/>
  <c r="E704" i="1"/>
  <c r="E703" i="1"/>
  <c r="E694" i="1"/>
  <c r="E693" i="1"/>
  <c r="E702" i="1"/>
  <c r="E701" i="1"/>
  <c r="E692" i="1"/>
  <c r="E700" i="1"/>
  <c r="E691" i="1"/>
  <c r="E682" i="1"/>
  <c r="E681" i="1"/>
  <c r="E680" i="1"/>
  <c r="E690" i="1"/>
  <c r="E679" i="1"/>
  <c r="E689" i="1"/>
  <c r="E688" i="1"/>
  <c r="E678" i="1"/>
  <c r="E687" i="1"/>
  <c r="E686" i="1"/>
  <c r="E677" i="1"/>
  <c r="E676" i="1"/>
  <c r="E685" i="1"/>
  <c r="E684" i="1"/>
  <c r="E675" i="1"/>
  <c r="E683" i="1"/>
  <c r="E674" i="1"/>
  <c r="E665" i="1"/>
  <c r="E664" i="1"/>
  <c r="E663" i="1"/>
  <c r="E673" i="1"/>
  <c r="E662" i="1"/>
  <c r="E672" i="1"/>
  <c r="E671" i="1"/>
  <c r="E661" i="1"/>
  <c r="E670" i="1"/>
  <c r="E669" i="1"/>
  <c r="E660" i="1"/>
  <c r="E659" i="1"/>
  <c r="E668" i="1"/>
  <c r="E667" i="1"/>
  <c r="E658" i="1"/>
  <c r="E666" i="1"/>
  <c r="E657" i="1"/>
  <c r="E648" i="1"/>
  <c r="E647" i="1"/>
  <c r="E646" i="1"/>
  <c r="E656" i="1"/>
  <c r="E645" i="1"/>
  <c r="E655" i="1"/>
  <c r="E654" i="1"/>
  <c r="E644" i="1"/>
  <c r="E653" i="1"/>
  <c r="E652" i="1"/>
  <c r="E643" i="1"/>
  <c r="E642" i="1"/>
  <c r="E651" i="1"/>
  <c r="E650" i="1"/>
  <c r="E641" i="1"/>
  <c r="E649" i="1"/>
  <c r="E640" i="1"/>
  <c r="E631" i="1"/>
  <c r="E630" i="1"/>
  <c r="E629" i="1"/>
  <c r="E639" i="1"/>
  <c r="E628" i="1"/>
  <c r="E638" i="1"/>
  <c r="E637" i="1"/>
  <c r="E627" i="1"/>
  <c r="E636" i="1"/>
  <c r="E635" i="1"/>
  <c r="E626" i="1"/>
  <c r="E625" i="1"/>
  <c r="E634" i="1"/>
  <c r="E633" i="1"/>
  <c r="E624" i="1"/>
  <c r="E632" i="1"/>
  <c r="E623" i="1"/>
  <c r="E614" i="1"/>
  <c r="E613" i="1"/>
  <c r="E612" i="1"/>
  <c r="E622" i="1"/>
  <c r="E611" i="1"/>
  <c r="E621" i="1"/>
  <c r="E620" i="1"/>
  <c r="E610" i="1"/>
  <c r="E619" i="1"/>
  <c r="E618" i="1"/>
  <c r="E609" i="1"/>
  <c r="E608" i="1"/>
  <c r="E617" i="1"/>
  <c r="E616" i="1"/>
  <c r="E607" i="1"/>
  <c r="E615" i="1"/>
  <c r="E606" i="1"/>
  <c r="E597" i="1"/>
  <c r="E596" i="1"/>
  <c r="E595" i="1"/>
  <c r="E605" i="1"/>
  <c r="E594" i="1"/>
  <c r="E604" i="1"/>
  <c r="E603" i="1"/>
  <c r="E593" i="1"/>
  <c r="E602" i="1"/>
  <c r="E601" i="1"/>
  <c r="E592" i="1"/>
  <c r="E591" i="1"/>
  <c r="E600" i="1"/>
  <c r="E599" i="1"/>
  <c r="E590" i="1"/>
  <c r="E598" i="1"/>
  <c r="E589" i="1"/>
  <c r="E580" i="1"/>
  <c r="E579" i="1"/>
  <c r="E578" i="1"/>
  <c r="E588" i="1"/>
  <c r="E577" i="1"/>
  <c r="E587" i="1"/>
  <c r="E586" i="1"/>
  <c r="E576" i="1"/>
  <c r="E585" i="1"/>
  <c r="E584" i="1"/>
  <c r="E575" i="1"/>
  <c r="E574" i="1"/>
  <c r="E583" i="1"/>
  <c r="E582" i="1"/>
  <c r="E573" i="1"/>
  <c r="E581" i="1"/>
  <c r="E572" i="1"/>
  <c r="E563" i="1"/>
  <c r="E562" i="1"/>
  <c r="E561" i="1"/>
  <c r="E571" i="1"/>
  <c r="E560" i="1"/>
  <c r="E570" i="1"/>
  <c r="E569" i="1"/>
  <c r="E559" i="1"/>
  <c r="E568" i="1"/>
  <c r="E567" i="1"/>
  <c r="E558" i="1"/>
  <c r="E557" i="1"/>
  <c r="E566" i="1"/>
  <c r="E565" i="1"/>
  <c r="E556" i="1"/>
  <c r="E564" i="1"/>
  <c r="E555" i="1"/>
  <c r="E546" i="1"/>
  <c r="E545" i="1"/>
  <c r="E544" i="1"/>
  <c r="E554" i="1"/>
  <c r="E543" i="1"/>
  <c r="E553" i="1"/>
  <c r="E552" i="1"/>
  <c r="E542" i="1"/>
  <c r="E551" i="1"/>
  <c r="E550" i="1"/>
  <c r="E541" i="1"/>
  <c r="E540" i="1"/>
  <c r="E549" i="1"/>
  <c r="E548" i="1"/>
  <c r="E539" i="1"/>
  <c r="E547" i="1"/>
  <c r="E538" i="1"/>
  <c r="E529" i="1"/>
  <c r="E528" i="1"/>
  <c r="E527" i="1"/>
  <c r="E537" i="1"/>
  <c r="E526" i="1"/>
  <c r="E536" i="1"/>
  <c r="E535" i="1"/>
  <c r="E525" i="1"/>
  <c r="E534" i="1"/>
  <c r="E533" i="1"/>
  <c r="E524" i="1"/>
  <c r="E523" i="1"/>
  <c r="E532" i="1"/>
  <c r="E531" i="1"/>
  <c r="E522" i="1"/>
  <c r="E530" i="1"/>
  <c r="E521" i="1"/>
  <c r="E512" i="1"/>
  <c r="E511" i="1"/>
  <c r="E510" i="1"/>
  <c r="E520" i="1"/>
  <c r="E509" i="1"/>
  <c r="E519" i="1"/>
  <c r="E518" i="1"/>
  <c r="E508" i="1"/>
  <c r="E517" i="1"/>
  <c r="E516" i="1"/>
  <c r="E507" i="1"/>
  <c r="E506" i="1"/>
  <c r="E515" i="1"/>
  <c r="E514" i="1"/>
  <c r="E505" i="1"/>
  <c r="E513" i="1"/>
  <c r="E504" i="1"/>
  <c r="E495" i="1"/>
  <c r="E494" i="1"/>
  <c r="E493" i="1"/>
  <c r="E503" i="1"/>
  <c r="E492" i="1"/>
  <c r="E502" i="1"/>
  <c r="E501" i="1"/>
  <c r="E491" i="1"/>
  <c r="E500" i="1"/>
  <c r="E499" i="1"/>
  <c r="E490" i="1"/>
  <c r="E489" i="1"/>
  <c r="E498" i="1"/>
  <c r="E497" i="1"/>
  <c r="E488" i="1"/>
  <c r="E496" i="1"/>
  <c r="E487" i="1"/>
  <c r="E478" i="1"/>
  <c r="E477" i="1"/>
  <c r="E476" i="1"/>
  <c r="E486" i="1"/>
  <c r="E475" i="1"/>
  <c r="E485" i="1"/>
  <c r="E484" i="1"/>
  <c r="E474" i="1"/>
  <c r="E483" i="1"/>
  <c r="E482" i="1"/>
  <c r="E473" i="1"/>
  <c r="E472" i="1"/>
  <c r="E481" i="1"/>
  <c r="E480" i="1"/>
  <c r="E471" i="1"/>
  <c r="E479" i="1"/>
  <c r="E470" i="1"/>
  <c r="E461" i="1"/>
  <c r="E460" i="1"/>
  <c r="E459" i="1"/>
  <c r="E469" i="1"/>
  <c r="E458" i="1"/>
  <c r="E468" i="1"/>
  <c r="E467" i="1"/>
  <c r="E457" i="1"/>
  <c r="E466" i="1"/>
  <c r="E465" i="1"/>
  <c r="E456" i="1"/>
  <c r="E455" i="1"/>
  <c r="E464" i="1"/>
  <c r="E463" i="1"/>
  <c r="E454" i="1"/>
  <c r="E462" i="1"/>
  <c r="E453" i="1"/>
  <c r="E444" i="1"/>
  <c r="E443" i="1"/>
  <c r="E442" i="1"/>
  <c r="E452" i="1"/>
  <c r="E441" i="1"/>
  <c r="E451" i="1"/>
  <c r="E450" i="1"/>
  <c r="E440" i="1"/>
  <c r="E449" i="1"/>
  <c r="E448" i="1"/>
  <c r="E439" i="1"/>
  <c r="E438" i="1"/>
  <c r="E447" i="1"/>
  <c r="E446" i="1"/>
  <c r="E437" i="1"/>
  <c r="E445" i="1"/>
  <c r="E436" i="1"/>
  <c r="E427" i="1"/>
  <c r="E426" i="1"/>
  <c r="E425" i="1"/>
  <c r="E435" i="1"/>
  <c r="E424" i="1"/>
  <c r="E434" i="1"/>
  <c r="E433" i="1"/>
  <c r="E423" i="1"/>
  <c r="E432" i="1"/>
  <c r="E431" i="1"/>
  <c r="E422" i="1"/>
  <c r="E421" i="1"/>
  <c r="E430" i="1"/>
  <c r="E429" i="1"/>
  <c r="E420" i="1"/>
  <c r="E428" i="1"/>
  <c r="E419" i="1"/>
  <c r="E410" i="1"/>
  <c r="E409" i="1"/>
  <c r="E408" i="1"/>
  <c r="E418" i="1"/>
  <c r="E407" i="1"/>
  <c r="E417" i="1"/>
  <c r="E416" i="1"/>
  <c r="E406" i="1"/>
  <c r="E415" i="1"/>
  <c r="E414" i="1"/>
  <c r="E405" i="1"/>
  <c r="E404" i="1"/>
  <c r="E413" i="1"/>
  <c r="E412" i="1"/>
  <c r="E403" i="1"/>
  <c r="E411" i="1"/>
  <c r="E402" i="1"/>
  <c r="E393" i="1"/>
  <c r="E392" i="1"/>
  <c r="E391" i="1"/>
  <c r="E401" i="1"/>
  <c r="E390" i="1"/>
  <c r="E400" i="1"/>
  <c r="E399" i="1"/>
  <c r="E389" i="1"/>
  <c r="E398" i="1"/>
  <c r="E397" i="1"/>
  <c r="E388" i="1"/>
  <c r="E387" i="1"/>
  <c r="E396" i="1"/>
  <c r="E395" i="1"/>
  <c r="E386" i="1"/>
  <c r="E394" i="1"/>
  <c r="E385" i="1"/>
  <c r="E384" i="1"/>
  <c r="E383" i="1"/>
  <c r="E382" i="1"/>
  <c r="E381" i="1"/>
  <c r="E380" i="1"/>
  <c r="E377" i="1"/>
  <c r="E376" i="1"/>
  <c r="E379" i="1"/>
  <c r="E378" i="1"/>
  <c r="E367" i="1"/>
  <c r="E366" i="1"/>
  <c r="E365" i="1"/>
  <c r="E375" i="1"/>
  <c r="E364" i="1"/>
  <c r="E374" i="1"/>
  <c r="E373" i="1"/>
  <c r="E363" i="1"/>
  <c r="E372" i="1"/>
  <c r="E371" i="1"/>
  <c r="E362" i="1"/>
  <c r="E361" i="1"/>
  <c r="E370" i="1"/>
  <c r="E369" i="1"/>
  <c r="E360" i="1"/>
  <c r="E368" i="1"/>
  <c r="E359" i="1"/>
  <c r="E350" i="1"/>
  <c r="E349" i="1"/>
  <c r="E348" i="1"/>
  <c r="E358" i="1"/>
  <c r="E347" i="1"/>
  <c r="E357" i="1"/>
  <c r="E356" i="1"/>
  <c r="E346" i="1"/>
  <c r="E355" i="1"/>
  <c r="E354" i="1"/>
  <c r="E345" i="1"/>
  <c r="E344" i="1"/>
  <c r="E353" i="1"/>
  <c r="E352" i="1"/>
  <c r="E343" i="1"/>
  <c r="E351" i="1"/>
  <c r="E342" i="1"/>
  <c r="E333" i="1"/>
  <c r="E332" i="1"/>
  <c r="E331" i="1"/>
  <c r="E341" i="1"/>
  <c r="E330" i="1"/>
  <c r="E340" i="1"/>
  <c r="E339" i="1"/>
  <c r="E329" i="1"/>
  <c r="E338" i="1"/>
  <c r="E337" i="1"/>
  <c r="E328" i="1"/>
  <c r="E327" i="1"/>
  <c r="E336" i="1"/>
  <c r="E335" i="1"/>
  <c r="E326" i="1"/>
  <c r="E334" i="1"/>
  <c r="E325" i="1"/>
  <c r="E316" i="1"/>
  <c r="E315" i="1"/>
  <c r="E314" i="1"/>
  <c r="E324" i="1"/>
  <c r="E313" i="1"/>
  <c r="E323" i="1"/>
  <c r="E322" i="1"/>
  <c r="E312" i="1"/>
  <c r="E321" i="1"/>
  <c r="E320" i="1"/>
  <c r="E311" i="1"/>
  <c r="E310" i="1"/>
  <c r="E319" i="1"/>
  <c r="E318" i="1"/>
  <c r="E309" i="1"/>
  <c r="E317" i="1"/>
  <c r="E308" i="1"/>
  <c r="E299" i="1"/>
  <c r="E298" i="1"/>
  <c r="E297" i="1"/>
  <c r="E307" i="1"/>
  <c r="E296" i="1"/>
  <c r="E306" i="1"/>
  <c r="E305" i="1"/>
  <c r="E295" i="1"/>
  <c r="E304" i="1"/>
  <c r="E303" i="1"/>
  <c r="E294" i="1"/>
  <c r="E293" i="1"/>
  <c r="E302" i="1"/>
  <c r="E301" i="1"/>
  <c r="E292" i="1"/>
  <c r="E300" i="1"/>
  <c r="E291" i="1"/>
  <c r="E282" i="1"/>
  <c r="E281" i="1"/>
  <c r="E280" i="1"/>
  <c r="E290" i="1"/>
  <c r="E279" i="1"/>
  <c r="E289" i="1"/>
  <c r="E288" i="1"/>
  <c r="E278" i="1"/>
  <c r="E287" i="1"/>
  <c r="E286" i="1"/>
  <c r="E277" i="1"/>
  <c r="E276" i="1"/>
  <c r="E285" i="1"/>
  <c r="E284" i="1"/>
  <c r="E275" i="1"/>
  <c r="E283" i="1"/>
  <c r="E274" i="1"/>
  <c r="E265" i="1"/>
  <c r="E264" i="1"/>
  <c r="E263" i="1"/>
  <c r="E273" i="1"/>
  <c r="E262" i="1"/>
  <c r="E272" i="1"/>
  <c r="E271" i="1"/>
  <c r="E261" i="1"/>
  <c r="E270" i="1"/>
  <c r="E269" i="1"/>
  <c r="E260" i="1"/>
  <c r="E259" i="1"/>
  <c r="E268" i="1"/>
  <c r="E267" i="1"/>
  <c r="E258" i="1"/>
  <c r="E266" i="1"/>
  <c r="E257" i="1"/>
  <c r="E248" i="1"/>
  <c r="E247" i="1"/>
  <c r="E246" i="1"/>
  <c r="E256" i="1"/>
  <c r="E245" i="1"/>
  <c r="E255" i="1"/>
  <c r="E254" i="1"/>
  <c r="E244" i="1"/>
  <c r="E253" i="1"/>
  <c r="E252" i="1"/>
  <c r="E243" i="1"/>
  <c r="E242" i="1"/>
  <c r="E251" i="1"/>
  <c r="E250" i="1"/>
  <c r="E241" i="1"/>
  <c r="E249" i="1"/>
  <c r="E240" i="1"/>
  <c r="E231" i="1"/>
  <c r="E230" i="1"/>
  <c r="E229" i="1"/>
  <c r="E239" i="1"/>
  <c r="E228" i="1"/>
  <c r="E238" i="1"/>
  <c r="E237" i="1"/>
  <c r="E227" i="1"/>
  <c r="E236" i="1"/>
  <c r="E235" i="1"/>
  <c r="E226" i="1"/>
  <c r="E225" i="1"/>
  <c r="E234" i="1"/>
  <c r="E233" i="1"/>
  <c r="E224" i="1"/>
  <c r="E232" i="1"/>
  <c r="E223" i="1"/>
  <c r="E214" i="1"/>
  <c r="E213" i="1"/>
  <c r="E212" i="1"/>
  <c r="E222" i="1"/>
  <c r="E211" i="1"/>
  <c r="E221" i="1"/>
  <c r="E220" i="1"/>
  <c r="E210" i="1"/>
  <c r="E219" i="1"/>
  <c r="E218" i="1"/>
  <c r="E209" i="1"/>
  <c r="E208" i="1"/>
  <c r="E217" i="1"/>
  <c r="E216" i="1"/>
  <c r="E207" i="1"/>
  <c r="E215" i="1"/>
  <c r="E206" i="1"/>
  <c r="E197" i="1"/>
  <c r="E196" i="1"/>
  <c r="E195" i="1"/>
  <c r="E205" i="1"/>
  <c r="E194" i="1"/>
  <c r="E204" i="1"/>
  <c r="E203" i="1"/>
  <c r="E193" i="1"/>
  <c r="E202" i="1"/>
  <c r="E201" i="1"/>
  <c r="E192" i="1"/>
  <c r="E191" i="1"/>
  <c r="E200" i="1"/>
  <c r="E199" i="1"/>
  <c r="E190" i="1"/>
  <c r="E198" i="1"/>
  <c r="E189" i="1"/>
  <c r="E180" i="1"/>
  <c r="E179" i="1"/>
  <c r="E178" i="1"/>
  <c r="E188" i="1"/>
  <c r="E177" i="1"/>
  <c r="E187" i="1"/>
  <c r="E186" i="1"/>
  <c r="E176" i="1"/>
  <c r="E185" i="1"/>
  <c r="E184" i="1"/>
  <c r="E175" i="1"/>
  <c r="E174" i="1"/>
  <c r="E183" i="1"/>
  <c r="E182" i="1"/>
  <c r="E173" i="1"/>
  <c r="E181" i="1"/>
  <c r="E172" i="1"/>
  <c r="E163" i="1"/>
  <c r="E162" i="1"/>
  <c r="E161" i="1"/>
  <c r="E171" i="1"/>
  <c r="E160" i="1"/>
  <c r="E170" i="1"/>
  <c r="E169" i="1"/>
  <c r="E159" i="1"/>
  <c r="E168" i="1"/>
  <c r="E167" i="1"/>
  <c r="E158" i="1"/>
  <c r="E157" i="1"/>
  <c r="E166" i="1"/>
  <c r="E165" i="1"/>
  <c r="E156" i="1"/>
  <c r="E164" i="1"/>
  <c r="E155" i="1"/>
  <c r="E146" i="1"/>
  <c r="E145" i="1"/>
  <c r="E144" i="1"/>
  <c r="E154" i="1"/>
  <c r="E143" i="1"/>
  <c r="E153" i="1"/>
  <c r="E152" i="1"/>
  <c r="E142" i="1"/>
  <c r="E151" i="1"/>
  <c r="E150" i="1"/>
  <c r="E141" i="1"/>
  <c r="E140" i="1"/>
  <c r="E149" i="1"/>
  <c r="E148" i="1"/>
  <c r="E139" i="1"/>
  <c r="E147" i="1"/>
  <c r="E138" i="1"/>
  <c r="E129" i="1"/>
  <c r="E128" i="1"/>
  <c r="E127" i="1"/>
  <c r="E137" i="1"/>
  <c r="E126" i="1"/>
  <c r="E136" i="1"/>
  <c r="E135" i="1"/>
  <c r="E125" i="1"/>
  <c r="E134" i="1"/>
  <c r="E133" i="1"/>
  <c r="E124" i="1"/>
  <c r="E123" i="1"/>
  <c r="E132" i="1"/>
  <c r="E131" i="1"/>
  <c r="E122" i="1"/>
  <c r="E130" i="1"/>
  <c r="E121" i="1"/>
  <c r="E112" i="1"/>
  <c r="E111" i="1"/>
  <c r="E110" i="1"/>
  <c r="E120" i="1"/>
  <c r="E109" i="1"/>
  <c r="E119" i="1"/>
  <c r="E118" i="1"/>
  <c r="E108" i="1"/>
  <c r="E117" i="1"/>
  <c r="E116" i="1"/>
  <c r="E107" i="1"/>
  <c r="E106" i="1"/>
  <c r="E115" i="1"/>
  <c r="E114" i="1"/>
  <c r="E105" i="1"/>
  <c r="E113" i="1"/>
  <c r="E104" i="1"/>
  <c r="E95" i="1"/>
  <c r="E94" i="1"/>
  <c r="E93" i="1"/>
  <c r="E103" i="1"/>
  <c r="E92" i="1"/>
  <c r="E102" i="1"/>
  <c r="E101" i="1"/>
  <c r="E91" i="1"/>
  <c r="E100" i="1"/>
  <c r="E99" i="1"/>
  <c r="E90" i="1"/>
  <c r="E89" i="1"/>
  <c r="E98" i="1"/>
  <c r="E97" i="1"/>
  <c r="E88" i="1"/>
  <c r="E96" i="1"/>
  <c r="E87" i="1"/>
  <c r="E78" i="1"/>
  <c r="E77" i="1"/>
  <c r="E76" i="1"/>
  <c r="E86" i="1"/>
  <c r="E75" i="1"/>
  <c r="E85" i="1"/>
  <c r="E84" i="1"/>
  <c r="E74" i="1"/>
  <c r="E83" i="1"/>
  <c r="E82" i="1"/>
  <c r="E73" i="1"/>
  <c r="E72" i="1"/>
  <c r="E81" i="1"/>
  <c r="E80" i="1"/>
  <c r="E71" i="1"/>
  <c r="E79" i="1"/>
  <c r="E70" i="1"/>
  <c r="E61" i="1"/>
  <c r="E60" i="1"/>
  <c r="E59" i="1"/>
  <c r="E69" i="1"/>
  <c r="E58" i="1"/>
  <c r="E68" i="1"/>
  <c r="E67" i="1"/>
  <c r="E57" i="1"/>
  <c r="E66" i="1"/>
  <c r="E65" i="1"/>
  <c r="E56" i="1"/>
  <c r="E55" i="1"/>
  <c r="E64" i="1"/>
  <c r="E63" i="1"/>
  <c r="E54" i="1"/>
  <c r="E62" i="1"/>
  <c r="E53" i="1"/>
  <c r="E44" i="1"/>
  <c r="E43" i="1"/>
  <c r="E42" i="1"/>
  <c r="E52" i="1"/>
  <c r="E41" i="1"/>
  <c r="E51" i="1"/>
  <c r="E50" i="1"/>
  <c r="E40" i="1"/>
  <c r="E49" i="1"/>
  <c r="E48" i="1"/>
  <c r="E39" i="1"/>
  <c r="E38" i="1"/>
  <c r="E47" i="1"/>
  <c r="E46" i="1"/>
  <c r="E37" i="1"/>
  <c r="E45" i="1"/>
  <c r="E36" i="1"/>
  <c r="E27" i="1"/>
  <c r="E26" i="1"/>
  <c r="E25" i="1"/>
  <c r="E35" i="1"/>
  <c r="E24" i="1"/>
  <c r="E34" i="1"/>
  <c r="E33" i="1"/>
  <c r="E23" i="1"/>
  <c r="E32" i="1"/>
  <c r="E31" i="1"/>
  <c r="E22" i="1"/>
  <c r="E21" i="1"/>
  <c r="E30" i="1"/>
  <c r="E29" i="1"/>
  <c r="E20" i="1"/>
  <c r="E28" i="1"/>
  <c r="E19" i="1"/>
  <c r="E10" i="1"/>
  <c r="E9" i="1"/>
  <c r="E8" i="1"/>
  <c r="E18" i="1"/>
  <c r="E7" i="1"/>
  <c r="E17" i="1"/>
  <c r="E16" i="1"/>
  <c r="E6" i="1"/>
  <c r="E15" i="1"/>
  <c r="E14" i="1"/>
  <c r="E5" i="1"/>
  <c r="E4" i="1"/>
  <c r="E13" i="1"/>
  <c r="E12" i="1"/>
  <c r="E3" i="1"/>
  <c r="E11" i="1"/>
  <c r="E2" i="1"/>
  <c r="BA1687" i="1"/>
  <c r="BG1687" i="1"/>
  <c r="BK529" i="1"/>
  <c r="BJ529" i="1"/>
  <c r="BI529" i="1"/>
  <c r="BH529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BK528" i="1"/>
  <c r="BJ528" i="1"/>
  <c r="BI528" i="1"/>
  <c r="BH528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BK527" i="1"/>
  <c r="BJ527" i="1"/>
  <c r="BI527" i="1"/>
  <c r="BH527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BK537" i="1"/>
  <c r="BJ537" i="1"/>
  <c r="BI537" i="1"/>
  <c r="BH537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BK526" i="1"/>
  <c r="BJ526" i="1"/>
  <c r="BI526" i="1"/>
  <c r="BH526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BK536" i="1"/>
  <c r="BJ536" i="1"/>
  <c r="BI536" i="1"/>
  <c r="BH536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BK535" i="1"/>
  <c r="BJ535" i="1"/>
  <c r="BI535" i="1"/>
  <c r="BH535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BK525" i="1"/>
  <c r="BJ525" i="1"/>
  <c r="BI525" i="1"/>
  <c r="BH525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BK534" i="1"/>
  <c r="BJ534" i="1"/>
  <c r="BI534" i="1"/>
  <c r="BH534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BK533" i="1"/>
  <c r="BJ533" i="1"/>
  <c r="BI533" i="1"/>
  <c r="BH533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BK524" i="1"/>
  <c r="BJ524" i="1"/>
  <c r="BI524" i="1"/>
  <c r="BH524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BK523" i="1"/>
  <c r="BJ523" i="1"/>
  <c r="BI523" i="1"/>
  <c r="BH523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BK532" i="1"/>
  <c r="BJ532" i="1"/>
  <c r="BI532" i="1"/>
  <c r="BH532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BK531" i="1"/>
  <c r="BJ531" i="1"/>
  <c r="BI531" i="1"/>
  <c r="BH531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BK522" i="1"/>
  <c r="BJ522" i="1"/>
  <c r="BI522" i="1"/>
  <c r="BH522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BK530" i="1"/>
  <c r="BJ530" i="1"/>
  <c r="BI530" i="1"/>
  <c r="BH530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BK521" i="1"/>
  <c r="BJ521" i="1"/>
  <c r="BI521" i="1"/>
  <c r="BH521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BK461" i="1"/>
  <c r="BJ461" i="1"/>
  <c r="BI461" i="1"/>
  <c r="BH461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BK460" i="1"/>
  <c r="BJ460" i="1"/>
  <c r="BI460" i="1"/>
  <c r="BH460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BK459" i="1"/>
  <c r="BJ459" i="1"/>
  <c r="BI459" i="1"/>
  <c r="BH459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BK469" i="1"/>
  <c r="BJ469" i="1"/>
  <c r="BI469" i="1"/>
  <c r="BH469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BK458" i="1"/>
  <c r="BJ458" i="1"/>
  <c r="BI458" i="1"/>
  <c r="BH458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BK468" i="1"/>
  <c r="BJ468" i="1"/>
  <c r="BI468" i="1"/>
  <c r="BH468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BK467" i="1"/>
  <c r="BJ467" i="1"/>
  <c r="BI467" i="1"/>
  <c r="BH467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BK457" i="1"/>
  <c r="BJ457" i="1"/>
  <c r="BI457" i="1"/>
  <c r="BH457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BK466" i="1"/>
  <c r="BJ466" i="1"/>
  <c r="BI466" i="1"/>
  <c r="BH466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BK465" i="1"/>
  <c r="BJ465" i="1"/>
  <c r="BI465" i="1"/>
  <c r="BH465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BK456" i="1"/>
  <c r="BJ456" i="1"/>
  <c r="BI456" i="1"/>
  <c r="BH456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BK455" i="1"/>
  <c r="BJ455" i="1"/>
  <c r="BI455" i="1"/>
  <c r="BH455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BK464" i="1"/>
  <c r="BJ464" i="1"/>
  <c r="BI464" i="1"/>
  <c r="BH464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BK463" i="1"/>
  <c r="BJ463" i="1"/>
  <c r="BI463" i="1"/>
  <c r="BH463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BK454" i="1"/>
  <c r="BJ454" i="1"/>
  <c r="BI454" i="1"/>
  <c r="BH454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BK462" i="1"/>
  <c r="BJ462" i="1"/>
  <c r="BI462" i="1"/>
  <c r="BH462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BK453" i="1"/>
  <c r="BJ453" i="1"/>
  <c r="BI453" i="1"/>
  <c r="BH453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M1687" i="1" l="1"/>
  <c r="L1687" i="1"/>
  <c r="T1687" i="1"/>
  <c r="AB1687" i="1"/>
  <c r="AJ1687" i="1"/>
  <c r="AR1687" i="1"/>
  <c r="AZ1687" i="1"/>
  <c r="BH1687" i="1"/>
  <c r="U1687" i="1"/>
  <c r="N1687" i="1"/>
  <c r="V1687" i="1"/>
  <c r="AD1687" i="1"/>
  <c r="AL1687" i="1"/>
  <c r="AT1687" i="1"/>
  <c r="BB1687" i="1"/>
  <c r="BJ1687" i="1"/>
  <c r="BI1687" i="1"/>
  <c r="G1687" i="1"/>
  <c r="O1687" i="1"/>
  <c r="W1687" i="1"/>
  <c r="AE1687" i="1"/>
  <c r="AM1687" i="1"/>
  <c r="AU1687" i="1"/>
  <c r="BC1687" i="1"/>
  <c r="BK1687" i="1"/>
  <c r="AS1687" i="1"/>
  <c r="H1687" i="1"/>
  <c r="P1687" i="1"/>
  <c r="X1687" i="1"/>
  <c r="AF1687" i="1"/>
  <c r="AN1687" i="1"/>
  <c r="AV1687" i="1"/>
  <c r="BD1687" i="1"/>
  <c r="AC1687" i="1"/>
  <c r="I1687" i="1"/>
  <c r="Q1687" i="1"/>
  <c r="Y1687" i="1"/>
  <c r="AG1687" i="1"/>
  <c r="AO1687" i="1"/>
  <c r="AW1687" i="1"/>
  <c r="BE1687" i="1"/>
  <c r="AK1687" i="1"/>
  <c r="J1687" i="1"/>
  <c r="R1687" i="1"/>
  <c r="Z1687" i="1"/>
  <c r="AH1687" i="1"/>
  <c r="AP1687" i="1"/>
  <c r="AX1687" i="1"/>
  <c r="BF1687" i="1"/>
  <c r="K1687" i="1"/>
  <c r="S1687" i="1"/>
  <c r="AA1687" i="1"/>
  <c r="AI1687" i="1"/>
  <c r="AQ1687" i="1"/>
  <c r="AY1687" i="1"/>
  <c r="BM1" i="5"/>
  <c r="BJ1671" i="1" l="1"/>
  <c r="BI1671" i="1"/>
  <c r="BH1671" i="1"/>
  <c r="BG1671" i="1"/>
  <c r="BF1671" i="1"/>
  <c r="BE1671" i="1"/>
  <c r="BD1671" i="1"/>
  <c r="BC1671" i="1"/>
  <c r="BB1671" i="1"/>
  <c r="BA1671" i="1"/>
  <c r="AZ1671" i="1"/>
  <c r="AY1671" i="1"/>
  <c r="AX1671" i="1"/>
  <c r="AW1671" i="1"/>
  <c r="BJ1670" i="1"/>
  <c r="BI1670" i="1"/>
  <c r="BH1670" i="1"/>
  <c r="BG1670" i="1"/>
  <c r="BF1670" i="1"/>
  <c r="BE1670" i="1"/>
  <c r="BD1670" i="1"/>
  <c r="BC1670" i="1"/>
  <c r="BB1670" i="1"/>
  <c r="BA1670" i="1"/>
  <c r="AZ1670" i="1"/>
  <c r="AY1670" i="1"/>
  <c r="AX1670" i="1"/>
  <c r="AW1670" i="1"/>
  <c r="AV1671" i="1"/>
  <c r="AV1670" i="1"/>
  <c r="BJ1649" i="1"/>
  <c r="BI1649" i="1"/>
  <c r="BH1649" i="1"/>
  <c r="BG1649" i="1"/>
  <c r="BF1649" i="1"/>
  <c r="BE1649" i="1"/>
  <c r="BD1649" i="1"/>
  <c r="BC1649" i="1"/>
  <c r="BB1649" i="1"/>
  <c r="BA1649" i="1"/>
  <c r="AZ1649" i="1"/>
  <c r="AY1649" i="1"/>
  <c r="AX1649" i="1"/>
  <c r="AW1649" i="1"/>
  <c r="AV1649" i="1"/>
  <c r="AU1649" i="1"/>
  <c r="AT1649" i="1"/>
  <c r="AS1649" i="1"/>
  <c r="AR1649" i="1"/>
  <c r="AQ1649" i="1"/>
  <c r="AP1649" i="1"/>
  <c r="AO1649" i="1"/>
  <c r="AN1649" i="1"/>
  <c r="AM1649" i="1"/>
  <c r="AL1649" i="1"/>
  <c r="AK1649" i="1"/>
  <c r="AJ1649" i="1"/>
  <c r="AI1649" i="1"/>
  <c r="AH1649" i="1"/>
  <c r="AG1649" i="1"/>
  <c r="AF1649" i="1"/>
  <c r="AE1649" i="1"/>
  <c r="AD1649" i="1"/>
  <c r="AC1649" i="1"/>
  <c r="AB1649" i="1"/>
  <c r="AA1649" i="1"/>
  <c r="Z1649" i="1"/>
  <c r="Y1649" i="1"/>
  <c r="X1649" i="1"/>
  <c r="W1649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G1649" i="1"/>
  <c r="BJ1651" i="1"/>
  <c r="BI1651" i="1"/>
  <c r="BH1651" i="1"/>
  <c r="BG1651" i="1"/>
  <c r="BF1651" i="1"/>
  <c r="BE1651" i="1"/>
  <c r="BD1651" i="1"/>
  <c r="BC1651" i="1"/>
  <c r="BB1651" i="1"/>
  <c r="BA1651" i="1"/>
  <c r="AZ1651" i="1"/>
  <c r="AY1651" i="1"/>
  <c r="AX1651" i="1"/>
  <c r="AW1651" i="1"/>
  <c r="AV1651" i="1"/>
  <c r="AU1651" i="1"/>
  <c r="AT1651" i="1"/>
  <c r="AS1651" i="1"/>
  <c r="AR1651" i="1"/>
  <c r="AQ1651" i="1"/>
  <c r="AP1651" i="1"/>
  <c r="AO1651" i="1"/>
  <c r="AN1651" i="1"/>
  <c r="AM1651" i="1"/>
  <c r="AL1651" i="1"/>
  <c r="AK1651" i="1"/>
  <c r="AJ1651" i="1"/>
  <c r="AI1651" i="1"/>
  <c r="AH1651" i="1"/>
  <c r="AG1651" i="1"/>
  <c r="AF1651" i="1"/>
  <c r="AE1651" i="1"/>
  <c r="AD1651" i="1"/>
  <c r="AC1651" i="1"/>
  <c r="AB1651" i="1"/>
  <c r="AA1651" i="1"/>
  <c r="Z1651" i="1"/>
  <c r="Y1651" i="1"/>
  <c r="X1651" i="1"/>
  <c r="W1651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G1651" i="1"/>
</calcChain>
</file>

<file path=xl/sharedStrings.xml><?xml version="1.0" encoding="utf-8"?>
<sst xmlns="http://schemas.openxmlformats.org/spreadsheetml/2006/main" count="23413" uniqueCount="454">
  <si>
    <t>Country_Name</t>
  </si>
  <si>
    <t>Country_Code</t>
  </si>
  <si>
    <t>Region</t>
  </si>
  <si>
    <t>Indicator_Name</t>
  </si>
  <si>
    <t>Indicator_Code</t>
  </si>
  <si>
    <t>Angola</t>
  </si>
  <si>
    <t>AGO</t>
  </si>
  <si>
    <t>ESA</t>
  </si>
  <si>
    <t>Agricultural irrigated land (% of total agricultural land)</t>
  </si>
  <si>
    <t>AG.LND.IRIG.AG.ZS</t>
  </si>
  <si>
    <t>Agricultural land (% of land area)</t>
  </si>
  <si>
    <t>AG.LND.AGRI.ZS</t>
  </si>
  <si>
    <t>Agricultural land (sq. km)</t>
  </si>
  <si>
    <t>AG.LND.AGRI.K2</t>
  </si>
  <si>
    <t>Agricultural machinery, tractors</t>
  </si>
  <si>
    <t>AG.AGR.TRAC.NO</t>
  </si>
  <si>
    <t>Agricultural machinery, tractors per 100 sq. km of arable land</t>
  </si>
  <si>
    <t>AG.LND.TRAC.ZS</t>
  </si>
  <si>
    <t>Agricultural methane emissions (% of total)</t>
  </si>
  <si>
    <t>EN.ATM.METH.AG.ZS</t>
  </si>
  <si>
    <t>Agricultural methane emissions (thousand metric tons of CO2 equivalent)</t>
  </si>
  <si>
    <t>EN.ATM.METH.AG.KT.CE</t>
  </si>
  <si>
    <t>Agricultural nitrous oxide emissions (% of total)</t>
  </si>
  <si>
    <t>EN.ATM.NOXE.AG.ZS</t>
  </si>
  <si>
    <t>Agricultural nitrous oxide emissions (thousand metric tons of CO2 equivalent)</t>
  </si>
  <si>
    <t>EN.ATM.NOXE.AG.KT.CE</t>
  </si>
  <si>
    <t>Agricultural raw materials exports (% of merchandise exports)</t>
  </si>
  <si>
    <t>TX.VAL.AGRI.ZS.UN</t>
  </si>
  <si>
    <t>Agricultural raw materials imports (% of merchandise imports)</t>
  </si>
  <si>
    <t>TM.VAL.AGRI.ZS.UN</t>
  </si>
  <si>
    <t>Agriculture, forestry, and fishing, value added (% of GDP)</t>
  </si>
  <si>
    <t>NV.AGR.TOTL.ZS</t>
  </si>
  <si>
    <t>Agriculture, forestry, and fishing, value added (annual % growth)</t>
  </si>
  <si>
    <t>NV.AGR.TOTL.KD.ZG</t>
  </si>
  <si>
    <t>Agriculture, forestry, and fishing, value added (constant 2010 US$)</t>
  </si>
  <si>
    <t>NV.AGR.TOTL.KD</t>
  </si>
  <si>
    <t>Agriculture, forestry, and fishing, value added (constant LCU)</t>
  </si>
  <si>
    <t>NV.AGR.TOTL.KN</t>
  </si>
  <si>
    <t>Agriculture, forestry, and fishing, value added (current LCU)</t>
  </si>
  <si>
    <t>NV.AGR.TOTL.CN</t>
  </si>
  <si>
    <t>Agriculture, forestry, and fishing, value added (current US$)</t>
  </si>
  <si>
    <t>NV.AGR.TOTL.CD</t>
  </si>
  <si>
    <t>Agriculture, forestry, and fishing, value added per worker (constant 2010 US$)</t>
  </si>
  <si>
    <t>NV.AGR.EMPL.KD</t>
  </si>
  <si>
    <t>Arable land (% of land area)</t>
  </si>
  <si>
    <t>AG.LND.ARBL.ZS</t>
  </si>
  <si>
    <t>Arable land (hectares per person)</t>
  </si>
  <si>
    <t>AG.LND.ARBL.HA.PC</t>
  </si>
  <si>
    <t>Arable land (hectares)</t>
  </si>
  <si>
    <t>AG.LND.ARBL.HA</t>
  </si>
  <si>
    <t>Cattle</t>
  </si>
  <si>
    <t>Cattle and Buffaloes</t>
  </si>
  <si>
    <t>Cereal production (metric tons)</t>
  </si>
  <si>
    <t>AG.PRD.CREL.MT</t>
  </si>
  <si>
    <t>Cereal yield (kg per hectare)</t>
  </si>
  <si>
    <t>AG.YLD.CREL.KG</t>
  </si>
  <si>
    <t>Employment in agriculture (% of total employment) (modeled ILO estimate)</t>
  </si>
  <si>
    <t>SL.AGR.EMPL.ZS</t>
  </si>
  <si>
    <t>Employment in agriculture, female (% of female employment) (modeled ILO estimate)</t>
  </si>
  <si>
    <t>SL.AGR.EMPL.FE.ZS</t>
  </si>
  <si>
    <t>Employment in agriculture, male (% of male employment) (modeled ILO estimate)</t>
  </si>
  <si>
    <t>SL.AGR.EMPL.MA.ZS</t>
  </si>
  <si>
    <t>Fertilizer consumption (% of fertilizer production)</t>
  </si>
  <si>
    <t>AG.CON.FERT.PT.ZS</t>
  </si>
  <si>
    <t>Fertilizer consumption (kilograms per hectare of arable land)</t>
  </si>
  <si>
    <t>AG.CON.FERT.ZS</t>
  </si>
  <si>
    <t>Food exports (% of merchandise exports)</t>
  </si>
  <si>
    <t>TX.VAL.FOOD.ZS.UN</t>
  </si>
  <si>
    <t>Food imports (% of merchandise imports)</t>
  </si>
  <si>
    <t>TM.VAL.FOOD.ZS.UN</t>
  </si>
  <si>
    <t>Food production index (2004-2006 = 100)</t>
  </si>
  <si>
    <t>AG.PRD.FOOD.XD</t>
  </si>
  <si>
    <t>Forest area (% of land area)</t>
  </si>
  <si>
    <t>AG.LND.FRST.ZS</t>
  </si>
  <si>
    <t>Forest area (sq. km)</t>
  </si>
  <si>
    <t>AG.LND.FRST.K2</t>
  </si>
  <si>
    <t>GDP (constant 2010 US$)</t>
  </si>
  <si>
    <t>NY.GDP.MKTP.KD</t>
  </si>
  <si>
    <t>GDP (constant LCU)</t>
  </si>
  <si>
    <t>NY.GDP.MKTP.KN</t>
  </si>
  <si>
    <t>GDP (current LCU)</t>
  </si>
  <si>
    <t>NY.GDP.MKTP.CN</t>
  </si>
  <si>
    <t>GDP (current US$)</t>
  </si>
  <si>
    <t>NY.GDP.MKTP.CD</t>
  </si>
  <si>
    <t>GDP deflator (base year varies by country)</t>
  </si>
  <si>
    <t>NY.GDP.DEFL.ZS</t>
  </si>
  <si>
    <t>GDP deflator: linked series (base year varies by country)</t>
  </si>
  <si>
    <t>NY.GDP.DEFL.ZS.AD</t>
  </si>
  <si>
    <t>GDP growth (annual %)</t>
  </si>
  <si>
    <t>NY.GDP.MKTP.KD.ZG</t>
  </si>
  <si>
    <t>GDP per capita (constant 2010 US$)</t>
  </si>
  <si>
    <t>NY.GDP.PCAP.KD</t>
  </si>
  <si>
    <t>GDP per capita (constant LCU)</t>
  </si>
  <si>
    <t>NY.GDP.PCAP.KN</t>
  </si>
  <si>
    <t>GDP per capita (current LCU)</t>
  </si>
  <si>
    <t>NY.GDP.PCAP.CN</t>
  </si>
  <si>
    <t>GDP per capita (current US$)</t>
  </si>
  <si>
    <t>NY.GDP.PCAP.CD</t>
  </si>
  <si>
    <t>GDP per capita growth (annual %)</t>
  </si>
  <si>
    <t>NY.GDP.PCAP.KD.ZG</t>
  </si>
  <si>
    <t>Goats</t>
  </si>
  <si>
    <t>Livestock production index (2004-2006 = 100)</t>
  </si>
  <si>
    <t>AG.PRD.LVSK.XD</t>
  </si>
  <si>
    <t>Population density (people per sq. km of land area)</t>
  </si>
  <si>
    <t>EN.POP.DNST</t>
  </si>
  <si>
    <t>Population growth (annual %)</t>
  </si>
  <si>
    <t>SP.POP.GROW</t>
  </si>
  <si>
    <t>Population, total</t>
  </si>
  <si>
    <t>SP.POP.TOTL</t>
  </si>
  <si>
    <t>Poverty gap at $1.90 a day (2011 PPP) (%)</t>
  </si>
  <si>
    <t>SI.POV.GAPS</t>
  </si>
  <si>
    <t>Poverty gap at national poverty lines (%)</t>
  </si>
  <si>
    <t>SI.POV.NAGP</t>
  </si>
  <si>
    <t>Rural land area (sq. km)</t>
  </si>
  <si>
    <t>AG.LND.TOTL.RU.K2</t>
  </si>
  <si>
    <t>Rural land area where elevation is below 5 meters (% of total land area)</t>
  </si>
  <si>
    <t>AG.LND.EL5M.RU.ZS</t>
  </si>
  <si>
    <t>Rural land area where elevation is below 5 meters (sq. km)</t>
  </si>
  <si>
    <t>AG.LND.EL5M.RU.K2</t>
  </si>
  <si>
    <t>Rural population</t>
  </si>
  <si>
    <t>SP.RUR.TOTL</t>
  </si>
  <si>
    <t>Rural population (% of total population)</t>
  </si>
  <si>
    <t>SP.RUR.TOTL.ZS</t>
  </si>
  <si>
    <t>Rural population growth (annual %)</t>
  </si>
  <si>
    <t>SP.RUR.TOTL.ZG</t>
  </si>
  <si>
    <t>Rural population living in areas where elevation is below 5 meters (% of total population)</t>
  </si>
  <si>
    <t>EN.POP.EL5M.RU.ZS</t>
  </si>
  <si>
    <t>Sheep</t>
  </si>
  <si>
    <t>Sheep and Goats</t>
  </si>
  <si>
    <t>Surface area (sq. km)</t>
  </si>
  <si>
    <t>AG.SRF.TOTL.K2</t>
  </si>
  <si>
    <t>Urban land area (sq. km)</t>
  </si>
  <si>
    <t>AG.LND.TOTL.UR.K2</t>
  </si>
  <si>
    <t>Urban land area where elevation is below 5 meters (% of total land area)</t>
  </si>
  <si>
    <t>AG.LND.EL5M.UR.ZS</t>
  </si>
  <si>
    <t>Urban land area where elevation is below 5 meters (sq. km)</t>
  </si>
  <si>
    <t>AG.LND.EL5M.UR.K2</t>
  </si>
  <si>
    <t>Urban population</t>
  </si>
  <si>
    <t>SP.URB.TOTL</t>
  </si>
  <si>
    <t>Urban population (% of total)</t>
  </si>
  <si>
    <t>SP.URB.TOTL.IN.ZS</t>
  </si>
  <si>
    <t>Urban population growth (annual %)</t>
  </si>
  <si>
    <t>SP.URB.GROW</t>
  </si>
  <si>
    <t>Urban population living in areas where elevation is below 5 meters (% of total population)</t>
  </si>
  <si>
    <t>EN.POP.EL5M.UR.ZS</t>
  </si>
  <si>
    <t>Urban poverty gap at national poverty lines (%)</t>
  </si>
  <si>
    <t>SI.POV.URGP</t>
  </si>
  <si>
    <t>Burkina Faso</t>
  </si>
  <si>
    <t>BFA</t>
  </si>
  <si>
    <t>WCA</t>
  </si>
  <si>
    <t>Camels</t>
  </si>
  <si>
    <t>Burundi</t>
  </si>
  <si>
    <t>BDI</t>
  </si>
  <si>
    <t>Cameroon</t>
  </si>
  <si>
    <t>CMR</t>
  </si>
  <si>
    <t>Chad</t>
  </si>
  <si>
    <t>TCD</t>
  </si>
  <si>
    <t>Ethiopia</t>
  </si>
  <si>
    <t>ETH</t>
  </si>
  <si>
    <t>Kenya</t>
  </si>
  <si>
    <t>KEN</t>
  </si>
  <si>
    <t>Mali</t>
  </si>
  <si>
    <t>MLI</t>
  </si>
  <si>
    <t>Mauritania</t>
  </si>
  <si>
    <t>MRT</t>
  </si>
  <si>
    <t>Mozambique</t>
  </si>
  <si>
    <t>MOZ</t>
  </si>
  <si>
    <t>Niger</t>
  </si>
  <si>
    <t>NER</t>
  </si>
  <si>
    <t>Nigeria</t>
  </si>
  <si>
    <t>NGA</t>
  </si>
  <si>
    <t>Rwanda</t>
  </si>
  <si>
    <t>RWA</t>
  </si>
  <si>
    <t>Senegal</t>
  </si>
  <si>
    <t>SEN</t>
  </si>
  <si>
    <t>South Africa</t>
  </si>
  <si>
    <t>ZAF</t>
  </si>
  <si>
    <t>Tanzania</t>
  </si>
  <si>
    <t>TZA</t>
  </si>
  <si>
    <t>Uganda</t>
  </si>
  <si>
    <t>UGA</t>
  </si>
  <si>
    <t xml:space="preserve">[1] "Agric land (% land)"                       </t>
  </si>
  <si>
    <t xml:space="preserve"> [2] "Agric land (km2)"                          </t>
  </si>
  <si>
    <t xml:space="preserve"> [3] "tractors"                                  </t>
  </si>
  <si>
    <t xml:space="preserve"> [4] "Tractors 100 km2 arable"                   </t>
  </si>
  <si>
    <t xml:space="preserve"> [5] "Arable (% land)"                           </t>
  </si>
  <si>
    <t xml:space="preserve"> [6] "Arable (ha person)"                        </t>
  </si>
  <si>
    <t xml:space="preserve"> [7] "Arable (ha)"                               </t>
  </si>
  <si>
    <t xml:space="preserve"> [8] "Cattle"                                    </t>
  </si>
  <si>
    <t xml:space="preserve"> [9] "Cattle_Buff"                               </t>
  </si>
  <si>
    <t xml:space="preserve">[10] "Cereal Q ( mt)"                            </t>
  </si>
  <si>
    <t xml:space="preserve">[11] "Cereal yield (kg ha)"                      </t>
  </si>
  <si>
    <t xml:space="preserve">[12] "Food Q index (2004-2006 = 100)"            </t>
  </si>
  <si>
    <t xml:space="preserve">[13] "Goats"                                     </t>
  </si>
  <si>
    <t xml:space="preserve">[14] "Live Index (2004-2006 = 100)"              </t>
  </si>
  <si>
    <t xml:space="preserve">[15] "Pop density (people km2 land)"             </t>
  </si>
  <si>
    <t xml:space="preserve">[16] "Pop growth (annual %)"                     </t>
  </si>
  <si>
    <t xml:space="preserve">[17] "Pop , total"                               </t>
  </si>
  <si>
    <t xml:space="preserve">[18] "Rural pop"                                 </t>
  </si>
  <si>
    <t xml:space="preserve">[19] "Rural pop (% total pop)"                   </t>
  </si>
  <si>
    <t xml:space="preserve">[20] "Rural pop growth (annual %)"               </t>
  </si>
  <si>
    <t xml:space="preserve">[21] "Sheep"                                     </t>
  </si>
  <si>
    <t xml:space="preserve">[22] "Shoats"                                    </t>
  </si>
  <si>
    <t xml:space="preserve">[23] "Surface area (km2)"                        </t>
  </si>
  <si>
    <t xml:space="preserve">[24] "Urban pop"                                 </t>
  </si>
  <si>
    <t xml:space="preserve">[25] "Urban pop (% total)"                       </t>
  </si>
  <si>
    <t xml:space="preserve">[26] "Urban pop growth (annual %)"               </t>
  </si>
  <si>
    <t xml:space="preserve">[27] "Agric land (% land)"                       </t>
  </si>
  <si>
    <t xml:space="preserve">[28] "Agric land (km2)"                          </t>
  </si>
  <si>
    <t xml:space="preserve">[29] "tractors"                                  </t>
  </si>
  <si>
    <t xml:space="preserve">[30] "Tractors 100 km2 arable"                   </t>
  </si>
  <si>
    <t xml:space="preserve">[31] "Agric,For,Fish,VA (% GDP)"                 </t>
  </si>
  <si>
    <t xml:space="preserve">[32] "Agric,For,Fish,VA (current LCU)"           </t>
  </si>
  <si>
    <t xml:space="preserve">[33] "Agric,For,Fish,VA (current US$)"           </t>
  </si>
  <si>
    <t xml:space="preserve">[34] "Arable (% land)"                           </t>
  </si>
  <si>
    <t xml:space="preserve">[35] "Arable (ha person)"                        </t>
  </si>
  <si>
    <t xml:space="preserve">[36] "Arable (ha)"                               </t>
  </si>
  <si>
    <t xml:space="preserve">[37] "Camels"                                    </t>
  </si>
  <si>
    <t xml:space="preserve">[38] "Cattle"                                    </t>
  </si>
  <si>
    <t xml:space="preserve">[39] "Cattle_Buff"                               </t>
  </si>
  <si>
    <t xml:space="preserve">[40] "Cereal Q ( mt)"                            </t>
  </si>
  <si>
    <t xml:space="preserve">[41] "Cereal yield (kg ha)"                      </t>
  </si>
  <si>
    <t xml:space="preserve">[42] "Food Q index (2004-2006 = 100)"            </t>
  </si>
  <si>
    <t xml:space="preserve">[43] "GDP (constant 2010 US$)"                   </t>
  </si>
  <si>
    <t xml:space="preserve">[44] "GDP (constant LCU)"                        </t>
  </si>
  <si>
    <t xml:space="preserve">[45] "GDP (current LCU)"                         </t>
  </si>
  <si>
    <t xml:space="preserve">[46] "GDP (current US$)"                         </t>
  </si>
  <si>
    <t>[47] "GDP deflator (base year varies by country)"</t>
  </si>
  <si>
    <t xml:space="preserve">[48] "GDP growth (annual %)"                     </t>
  </si>
  <si>
    <t xml:space="preserve">[49] "GDP capita (constant 2010 US$)"            </t>
  </si>
  <si>
    <t xml:space="preserve">[50] "GDP capita (constant LCU)"                 </t>
  </si>
  <si>
    <t xml:space="preserve">[51] "GDP capita (current LCU)"                  </t>
  </si>
  <si>
    <t xml:space="preserve">[52] "GDP capita (current US$)"                  </t>
  </si>
  <si>
    <t xml:space="preserve">[53] "GDP capita growth (annual %)"              </t>
  </si>
  <si>
    <t xml:space="preserve">[54] "Goats"                                     </t>
  </si>
  <si>
    <t xml:space="preserve">[55] "Live Index (2004-2006 = 100)"              </t>
  </si>
  <si>
    <t xml:space="preserve">[56] "Pop density (people km2 land)"             </t>
  </si>
  <si>
    <t xml:space="preserve">[57] "Pop growth (annual %)"                     </t>
  </si>
  <si>
    <t xml:space="preserve">[58] "Pop , total"                               </t>
  </si>
  <si>
    <t xml:space="preserve">[59] "Rural pop"                                 </t>
  </si>
  <si>
    <t xml:space="preserve">[60] "Rural pop (% total pop)"                   </t>
  </si>
  <si>
    <t xml:space="preserve">[61] "Rural pop growth (annual %)"               </t>
  </si>
  <si>
    <t xml:space="preserve">[62] "Sheep"                                     </t>
  </si>
  <si>
    <t xml:space="preserve">[63] "Shoats"                                    </t>
  </si>
  <si>
    <t xml:space="preserve">[64] "Surface area (km2)"                        </t>
  </si>
  <si>
    <t xml:space="preserve">[65] "Urban pop"                                 </t>
  </si>
  <si>
    <t xml:space="preserve">[66] "Urban pop (% total)"                       </t>
  </si>
  <si>
    <t>&gt;</t>
  </si>
  <si>
    <t>TLU</t>
  </si>
  <si>
    <t>numbers</t>
  </si>
  <si>
    <t>index</t>
  </si>
  <si>
    <t>TLU index/Live index</t>
  </si>
  <si>
    <t>Total population index</t>
  </si>
  <si>
    <t>TPI</t>
  </si>
  <si>
    <t>Rural population index</t>
  </si>
  <si>
    <t>Food production index pc</t>
  </si>
  <si>
    <t>RPI</t>
  </si>
  <si>
    <t>FPI_PC</t>
  </si>
  <si>
    <t>FPI_RPC</t>
  </si>
  <si>
    <t>Live Production index pc</t>
  </si>
  <si>
    <t>LPI_PC</t>
  </si>
  <si>
    <t>Arable index pc</t>
  </si>
  <si>
    <t>ARA_PC</t>
  </si>
  <si>
    <t>Food production index rural pop</t>
  </si>
  <si>
    <t>Cereal yield index</t>
  </si>
  <si>
    <t>CYI</t>
  </si>
  <si>
    <t>Fert cons index</t>
  </si>
  <si>
    <t>FCI</t>
  </si>
  <si>
    <t>Tropical livestock units</t>
  </si>
  <si>
    <t>mean</t>
  </si>
  <si>
    <t>max</t>
  </si>
  <si>
    <t>min</t>
  </si>
  <si>
    <t>CIV</t>
  </si>
  <si>
    <t>Ghana</t>
  </si>
  <si>
    <t>GHA</t>
  </si>
  <si>
    <t>Madagascar</t>
  </si>
  <si>
    <t>MDG</t>
  </si>
  <si>
    <t>Malawi</t>
  </si>
  <si>
    <t>MWI</t>
  </si>
  <si>
    <t>Zambia</t>
  </si>
  <si>
    <t>ZMB</t>
  </si>
  <si>
    <t>Zimbabwe</t>
  </si>
  <si>
    <t>ZWE</t>
  </si>
  <si>
    <t>end</t>
  </si>
  <si>
    <t>Cote d'Ivoire</t>
  </si>
  <si>
    <t>`</t>
  </si>
  <si>
    <t>Formula</t>
  </si>
  <si>
    <t>formula</t>
  </si>
  <si>
    <t>TLU index</t>
  </si>
  <si>
    <t>TLU index pc</t>
  </si>
  <si>
    <t>TLU_I</t>
  </si>
  <si>
    <t>TLU_I_PC</t>
  </si>
  <si>
    <t>TLU_I_pc</t>
  </si>
  <si>
    <t>number</t>
  </si>
  <si>
    <t>AW_LPI</t>
  </si>
  <si>
    <t>AW_Fert_PI</t>
  </si>
  <si>
    <t>AW_Food_PI</t>
  </si>
  <si>
    <t>TLU index rpc</t>
  </si>
  <si>
    <t>TLU_I_RPC</t>
  </si>
  <si>
    <t>TypeCol</t>
  </si>
  <si>
    <t>Area wtd live index rpc</t>
  </si>
  <si>
    <t>Area wtd food index rpc</t>
  </si>
  <si>
    <t>Area wtd fert index rpc</t>
  </si>
  <si>
    <t>LPI_RPC</t>
  </si>
  <si>
    <t>Live Production index rpc</t>
  </si>
  <si>
    <t>Food production index rpc</t>
  </si>
  <si>
    <t>WTDESA</t>
  </si>
  <si>
    <t>WTDWCA</t>
  </si>
  <si>
    <t>TLU density</t>
  </si>
  <si>
    <t>TLU_density</t>
  </si>
  <si>
    <t>SGC ratio</t>
  </si>
  <si>
    <t>SGC_ratio</t>
  </si>
  <si>
    <t>Area wtd TLU index</t>
  </si>
  <si>
    <t>Area wtd SGC ratio</t>
  </si>
  <si>
    <t>AW TLUI</t>
  </si>
  <si>
    <t>AW SGCR</t>
  </si>
  <si>
    <t>AW SGRC</t>
  </si>
  <si>
    <t>Intercept</t>
  </si>
  <si>
    <t>Line</t>
  </si>
  <si>
    <t>TLU, 1970-2016</t>
  </si>
  <si>
    <t>TLU index, 1970-1994</t>
  </si>
  <si>
    <t>TLU index, 1995-2016</t>
  </si>
  <si>
    <t>AW TLUI ESA</t>
  </si>
  <si>
    <t>AW TLUI WCA</t>
  </si>
  <si>
    <t>NA</t>
  </si>
  <si>
    <t>LPI, 1970-2016</t>
  </si>
  <si>
    <t>LPI index, 1970-1994</t>
  </si>
  <si>
    <t>LPI index, 1995-2016</t>
  </si>
  <si>
    <t>Tropical livestock units (TLU)</t>
  </si>
  <si>
    <t>East and southern Africa</t>
  </si>
  <si>
    <t>West and Central Africa</t>
  </si>
  <si>
    <t>Area weighted mean, ESA</t>
  </si>
  <si>
    <t>Area weighted mean, WCA</t>
  </si>
  <si>
    <t>AW.SGC.ESA</t>
  </si>
  <si>
    <t>AW.SGC.WCA</t>
  </si>
  <si>
    <t>Unweighted ratio, ESA</t>
  </si>
  <si>
    <t>Unweighted ratio, WCA</t>
  </si>
  <si>
    <t>Livestock numbers</t>
  </si>
  <si>
    <t>Weighted arable land per capita</t>
  </si>
  <si>
    <t>Arable land weighted</t>
  </si>
  <si>
    <t>Weighted fert use per ha</t>
  </si>
  <si>
    <t>Cereal area</t>
  </si>
  <si>
    <t>Population production weighted</t>
  </si>
  <si>
    <t>Weighted food production index</t>
  </si>
  <si>
    <t>Population weighted arable land</t>
  </si>
  <si>
    <t>Unweighted SGC ratio</t>
  </si>
  <si>
    <t>Land weighted cereal yield</t>
  </si>
  <si>
    <t>Weighted cereal yield</t>
  </si>
  <si>
    <t>Regional livestock production index per capita</t>
  </si>
  <si>
    <t>Weighted regional livestock production index rpc</t>
  </si>
  <si>
    <t>Numbers weighted index</t>
  </si>
  <si>
    <t>Weighted livestock production index</t>
  </si>
  <si>
    <t>Weighted regional food production index rpc</t>
  </si>
  <si>
    <t>Regional food production index per capita</t>
  </si>
  <si>
    <t>Food, 1970-2016</t>
  </si>
  <si>
    <t>Food index, 1970-1994</t>
  </si>
  <si>
    <t>Food index, 1995-2016</t>
  </si>
  <si>
    <t>Farming system</t>
  </si>
  <si>
    <t>Area</t>
  </si>
  <si>
    <t>Population</t>
  </si>
  <si>
    <t>Agropastoral and pastoral</t>
  </si>
  <si>
    <t>CSA</t>
  </si>
  <si>
    <t>EA</t>
  </si>
  <si>
    <t>SA</t>
  </si>
  <si>
    <t>SEA</t>
  </si>
  <si>
    <t>SSA</t>
  </si>
  <si>
    <t>WANA</t>
  </si>
  <si>
    <t>Mixed extensive</t>
  </si>
  <si>
    <t>Mixed intensifying</t>
  </si>
  <si>
    <t>Other</t>
  </si>
  <si>
    <t>TLU Cattle</t>
  </si>
  <si>
    <t>Agroecology</t>
  </si>
  <si>
    <t>Land.type</t>
  </si>
  <si>
    <t>Population.m</t>
  </si>
  <si>
    <t>Population.density.n.km2</t>
  </si>
  <si>
    <t>Grazing.land.m.ha</t>
  </si>
  <si>
    <t>Arable.land.m.ha</t>
  </si>
  <si>
    <t>Ruminants.grazing.land.n.ha</t>
  </si>
  <si>
    <t>Meat.kg.ha</t>
  </si>
  <si>
    <t>LGA</t>
  </si>
  <si>
    <t>Dry.Grass</t>
  </si>
  <si>
    <t>LGT</t>
  </si>
  <si>
    <t>Wet.Grass</t>
  </si>
  <si>
    <t>LGH</t>
  </si>
  <si>
    <t>Cold.Grass</t>
  </si>
  <si>
    <t>MRA</t>
  </si>
  <si>
    <t>Dry.Mixed</t>
  </si>
  <si>
    <t>Wet.Mixed</t>
  </si>
  <si>
    <t>MRH</t>
  </si>
  <si>
    <t>Cold.Mixed</t>
  </si>
  <si>
    <t>MIA</t>
  </si>
  <si>
    <t>Dry.Irrigated</t>
  </si>
  <si>
    <t>MIT</t>
  </si>
  <si>
    <t>Wet.Irrigated</t>
  </si>
  <si>
    <t>MIH</t>
  </si>
  <si>
    <t>Cold.Irrigated</t>
  </si>
  <si>
    <t>Total</t>
  </si>
  <si>
    <t>X1961</t>
  </si>
  <si>
    <t>X1962</t>
  </si>
  <si>
    <t>X1963</t>
  </si>
  <si>
    <t>X1964</t>
  </si>
  <si>
    <t>X1965</t>
  </si>
  <si>
    <t>X1966</t>
  </si>
  <si>
    <t>X1967</t>
  </si>
  <si>
    <t>X1968</t>
  </si>
  <si>
    <t>X1969</t>
  </si>
  <si>
    <t>X1970</t>
  </si>
  <si>
    <t>X1971</t>
  </si>
  <si>
    <t>X1972</t>
  </si>
  <si>
    <t>X1973</t>
  </si>
  <si>
    <t>X1974</t>
  </si>
  <si>
    <t>X1975</t>
  </si>
  <si>
    <t>X1976</t>
  </si>
  <si>
    <t>X1977</t>
  </si>
  <si>
    <t>X1978</t>
  </si>
  <si>
    <t>X1979</t>
  </si>
  <si>
    <t>X1980</t>
  </si>
  <si>
    <t>X1981</t>
  </si>
  <si>
    <t>X1982</t>
  </si>
  <si>
    <t>X1983</t>
  </si>
  <si>
    <t>X1984</t>
  </si>
  <si>
    <t>X1985</t>
  </si>
  <si>
    <t>X1986</t>
  </si>
  <si>
    <t>X1987</t>
  </si>
  <si>
    <t>X1988</t>
  </si>
  <si>
    <t>X1989</t>
  </si>
  <si>
    <t>X1990</t>
  </si>
  <si>
    <t>X1991</t>
  </si>
  <si>
    <t>X1992</t>
  </si>
  <si>
    <t>X1993</t>
  </si>
  <si>
    <t>X1994</t>
  </si>
  <si>
    <t>X1995</t>
  </si>
  <si>
    <t>X1996</t>
  </si>
  <si>
    <t>X1997</t>
  </si>
  <si>
    <t>X1998</t>
  </si>
  <si>
    <t>X1999</t>
  </si>
  <si>
    <t>X2000</t>
  </si>
  <si>
    <t>X2001</t>
  </si>
  <si>
    <t>X2002</t>
  </si>
  <si>
    <t>X2003</t>
  </si>
  <si>
    <t>X2004</t>
  </si>
  <si>
    <t>X2005</t>
  </si>
  <si>
    <t>X2006</t>
  </si>
  <si>
    <t>X2007</t>
  </si>
  <si>
    <t>X2008</t>
  </si>
  <si>
    <t>X2009</t>
  </si>
  <si>
    <t>X2010</t>
  </si>
  <si>
    <t>X2011</t>
  </si>
  <si>
    <t>X2012</t>
  </si>
  <si>
    <t>X2013</t>
  </si>
  <si>
    <t>X2014</t>
  </si>
  <si>
    <t>X2015</t>
  </si>
  <si>
    <t>X2016</t>
  </si>
  <si>
    <t>X2017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</si>
</sst>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00"/>
    <numFmt numFmtId="166" formatCode="_(* #,##0.0_);_(* \(#,##0.0\);_(* &quot;-&quot;??_);_(@_)"/>
    <numFmt numFmtId="167" formatCode="_(* #,##0_);_(* \(#,##0\);_(* &quot;-&quot;??_);_(@_)"/>
    <numFmt numFmtId="168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404040"/>
      <name val="Lucida Sans Typewriter"/>
      <family val="3"/>
    </font>
    <font>
      <sz val="12"/>
      <color rgb="FF0000FF"/>
      <name val="Lucida Sans Typewriter"/>
      <family val="3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1" fillId="0" borderId="0"/>
  </cellStyleXfs>
  <cellXfs count="43">
    <xf numFmtId="0" fontId="0" fillId="0" borderId="0" xfId="0"/>
    <xf numFmtId="1" fontId="2" fillId="0" borderId="0" xfId="0" applyNumberFormat="1" applyFont="1"/>
    <xf numFmtId="1" fontId="2" fillId="0" borderId="0" xfId="0" applyNumberFormat="1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center" wrapText="1"/>
    </xf>
    <xf numFmtId="43" fontId="0" fillId="0" borderId="0" xfId="1" applyFont="1"/>
    <xf numFmtId="0" fontId="6" fillId="0" borderId="0" xfId="0" applyFont="1"/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5" fontId="0" fillId="0" borderId="0" xfId="0" applyNumberFormat="1"/>
    <xf numFmtId="167" fontId="0" fillId="0" borderId="0" xfId="1" applyNumberFormat="1" applyFont="1"/>
    <xf numFmtId="166" fontId="0" fillId="0" borderId="0" xfId="1" applyNumberFormat="1" applyFont="1" applyAlignment="1">
      <alignment horizontal="right"/>
    </xf>
    <xf numFmtId="167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2" fontId="6" fillId="0" borderId="0" xfId="0" applyNumberFormat="1" applyFont="1" applyAlignment="1">
      <alignment horizontal="right"/>
    </xf>
    <xf numFmtId="2" fontId="6" fillId="0" borderId="0" xfId="0" applyNumberFormat="1" applyFont="1"/>
    <xf numFmtId="0" fontId="6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6" fillId="0" borderId="0" xfId="0" applyNumberFormat="1" applyFont="1" applyAlignment="1">
      <alignment horizontal="right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165" fontId="0" fillId="0" borderId="0" xfId="1" applyNumberFormat="1" applyFont="1"/>
    <xf numFmtId="165" fontId="2" fillId="0" borderId="0" xfId="0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2"/>
    <xf numFmtId="11" fontId="1" fillId="0" borderId="0" xfId="2" applyNumberFormat="1"/>
    <xf numFmtId="0" fontId="1" fillId="0" borderId="0" xfId="2" applyAlignment="1">
      <alignment horizontal="right"/>
    </xf>
  </cellXfs>
  <cellStyles count="3">
    <cellStyle name="Comma" xfId="1" builtinId="3"/>
    <cellStyle name="Normal" xfId="0" builtinId="0"/>
    <cellStyle name="Normal 2" xfId="2" xr:uid="{F0742E1E-BD4A-4069-B65A-E403D7BCFDA8}"/>
  </cellStyles>
  <dxfs count="7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m19/Documents/______ILRI/___FarmingSystems/TABLES_CHAPTER_LSR_MAR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Notes"/>
      <sheetName val="Mitigation"/>
      <sheetName val="Thorntonetal2000_"/>
      <sheetName val="Cowpea"/>
      <sheetName val="ResearchImpact"/>
      <sheetName val="Pica-Ciamarra"/>
      <sheetName val="Notes_SIPSA"/>
      <sheetName val="S_and_S_data"/>
      <sheetName val="Kruska_T2"/>
      <sheetName val="Kruska_Tryps"/>
      <sheetName val="Kruska_1b"/>
      <sheetName val="Monod"/>
      <sheetName val="S_S"/>
      <sheetName val="Table_15.1"/>
      <sheetName val="Table_15.2"/>
      <sheetName val="Table_15.3"/>
      <sheetName val="Table_15.4"/>
      <sheetName val="Table_15.5"/>
      <sheetName val="Table_3b"/>
      <sheetName val="MX_PY_estimates"/>
      <sheetName val="NA_Table_7"/>
      <sheetName val="LivestockGini"/>
      <sheetName val="RivasRios"/>
      <sheetName val="S&amp;S_Tables_21_end"/>
      <sheetName val="Robinson_2011a"/>
      <sheetName val="ESA_WCA"/>
      <sheetName val="IFAD_FAO_Pastoral"/>
      <sheetName val="Walker_Alwang"/>
      <sheetName val="Coppock"/>
      <sheetName val="Kaduna"/>
      <sheetName val="Kajiado"/>
      <sheetName val="Fakara"/>
      <sheetName val="CRP_2"/>
      <sheetName val="DeLeeuw_Milligan"/>
      <sheetName val="Rutherford"/>
      <sheetName val="Jahnke82"/>
      <sheetName val="Jahnke_R"/>
      <sheetName val="Jahnke_formulas"/>
      <sheetName val="JahnkePopGDP_Country_Zone"/>
      <sheetName val="Swallow"/>
      <sheetName val="Trail_1979"/>
      <sheetName val="ILRAD_1993"/>
      <sheetName val="KristjansonVacci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A49C-6513-4B1C-A834-46BAA5FD830D}">
  <dimension ref="A1:BV1692"/>
  <sheetViews>
    <sheetView topLeftCell="A1395" zoomScale="75" zoomScaleNormal="75" workbookViewId="0">
      <selection activeCell="A1421" sqref="A1421"/>
    </sheetView>
  </sheetViews>
  <sheetFormatPr defaultRowHeight="15" x14ac:dyDescent="0.25"/>
  <cols>
    <col min="1" max="3" width="20" customWidth="1"/>
    <col min="4" max="5" width="32" customWidth="1"/>
    <col min="6" max="6" width="20" customWidth="1"/>
    <col min="7" max="8" width="16.28515625" style="5" bestFit="1" customWidth="1"/>
    <col min="9" max="12" width="17.28515625" style="5" bestFit="1" customWidth="1"/>
    <col min="13" max="14" width="16.85546875" style="5" bestFit="1" customWidth="1"/>
    <col min="15" max="36" width="17.28515625" style="5" bestFit="1" customWidth="1"/>
    <col min="37" max="61" width="17.85546875" style="5" bestFit="1" customWidth="1"/>
    <col min="62" max="63" width="18.28515625" style="5" bestFit="1" customWidth="1"/>
    <col min="72" max="72" width="35.5703125" customWidth="1"/>
  </cols>
  <sheetData>
    <row r="1" spans="1:74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23" t="s">
        <v>286</v>
      </c>
      <c r="F1" s="1" t="s">
        <v>4</v>
      </c>
      <c r="G1" s="2">
        <v>1961</v>
      </c>
      <c r="H1" s="2">
        <v>1962</v>
      </c>
      <c r="I1" s="2">
        <v>1963</v>
      </c>
      <c r="J1" s="2">
        <v>1964</v>
      </c>
      <c r="K1" s="2">
        <v>1965</v>
      </c>
      <c r="L1" s="2">
        <v>1966</v>
      </c>
      <c r="M1" s="2">
        <v>1967</v>
      </c>
      <c r="N1" s="2">
        <v>1968</v>
      </c>
      <c r="O1" s="2">
        <v>1969</v>
      </c>
      <c r="P1" s="2">
        <v>1970</v>
      </c>
      <c r="Q1" s="2">
        <v>1971</v>
      </c>
      <c r="R1" s="2">
        <v>1972</v>
      </c>
      <c r="S1" s="2">
        <v>1973</v>
      </c>
      <c r="T1" s="2">
        <v>1974</v>
      </c>
      <c r="U1" s="2">
        <v>1975</v>
      </c>
      <c r="V1" s="2">
        <v>1976</v>
      </c>
      <c r="W1" s="2">
        <v>1977</v>
      </c>
      <c r="X1" s="2">
        <v>1978</v>
      </c>
      <c r="Y1" s="2">
        <v>1979</v>
      </c>
      <c r="Z1" s="2">
        <v>1980</v>
      </c>
      <c r="AA1" s="2">
        <v>1981</v>
      </c>
      <c r="AB1" s="2">
        <v>1982</v>
      </c>
      <c r="AC1" s="2">
        <v>1983</v>
      </c>
      <c r="AD1" s="2">
        <v>1984</v>
      </c>
      <c r="AE1" s="2">
        <v>1985</v>
      </c>
      <c r="AF1" s="2">
        <v>1986</v>
      </c>
      <c r="AG1" s="2">
        <v>1987</v>
      </c>
      <c r="AH1" s="2">
        <v>1988</v>
      </c>
      <c r="AI1" s="2">
        <v>1989</v>
      </c>
      <c r="AJ1" s="2">
        <v>1990</v>
      </c>
      <c r="AK1" s="2">
        <v>1991</v>
      </c>
      <c r="AL1" s="2">
        <v>1992</v>
      </c>
      <c r="AM1" s="2">
        <v>1993</v>
      </c>
      <c r="AN1" s="2">
        <v>1994</v>
      </c>
      <c r="AO1" s="2">
        <v>1995</v>
      </c>
      <c r="AP1" s="2">
        <v>1996</v>
      </c>
      <c r="AQ1" s="2">
        <v>1997</v>
      </c>
      <c r="AR1" s="2">
        <v>1998</v>
      </c>
      <c r="AS1" s="2">
        <v>1999</v>
      </c>
      <c r="AT1" s="2">
        <v>2000</v>
      </c>
      <c r="AU1" s="2">
        <v>2001</v>
      </c>
      <c r="AV1" s="2">
        <v>2002</v>
      </c>
      <c r="AW1" s="2">
        <v>2003</v>
      </c>
      <c r="AX1" s="2">
        <v>2004</v>
      </c>
      <c r="AY1" s="2">
        <v>2005</v>
      </c>
      <c r="AZ1" s="2">
        <v>2006</v>
      </c>
      <c r="BA1" s="2">
        <v>2007</v>
      </c>
      <c r="BB1" s="2">
        <v>2008</v>
      </c>
      <c r="BC1" s="2">
        <v>2009</v>
      </c>
      <c r="BD1" s="2">
        <v>2010</v>
      </c>
      <c r="BE1" s="2">
        <v>2011</v>
      </c>
      <c r="BF1" s="2">
        <v>2012</v>
      </c>
      <c r="BG1" s="2">
        <v>2013</v>
      </c>
      <c r="BH1" s="2">
        <v>2014</v>
      </c>
      <c r="BI1" s="2">
        <v>2015</v>
      </c>
      <c r="BJ1" s="2">
        <v>2016</v>
      </c>
      <c r="BK1" s="2">
        <v>2017</v>
      </c>
      <c r="BS1" s="1" t="s">
        <v>3</v>
      </c>
      <c r="BT1" s="1" t="s">
        <v>3</v>
      </c>
    </row>
    <row r="2" spans="1:74" x14ac:dyDescent="0.25">
      <c r="A2" t="s">
        <v>5</v>
      </c>
      <c r="B2" t="s">
        <v>6</v>
      </c>
      <c r="C2" t="s">
        <v>7</v>
      </c>
      <c r="D2" t="s">
        <v>8</v>
      </c>
      <c r="E2" s="19" t="str">
        <f t="shared" ref="E2:E65" si="0">IF(_xlfn.ISFORMULA(G2),"formula","number")</f>
        <v>number</v>
      </c>
      <c r="F2" s="4" t="s">
        <v>9</v>
      </c>
      <c r="BT2" t="s">
        <v>8</v>
      </c>
      <c r="BV2" t="str">
        <f>VLOOKUP(BT2,Data_2!$BU$2:$BU$300,1,FALSE)</f>
        <v>Agricultural irrigated land (% of total agricultural land)</v>
      </c>
    </row>
    <row r="3" spans="1:74" x14ac:dyDescent="0.25">
      <c r="A3" t="s">
        <v>151</v>
      </c>
      <c r="B3" t="s">
        <v>152</v>
      </c>
      <c r="C3" t="s">
        <v>7</v>
      </c>
      <c r="D3" t="s">
        <v>8</v>
      </c>
      <c r="E3" s="19" t="str">
        <f t="shared" si="0"/>
        <v>number</v>
      </c>
      <c r="F3" s="4" t="s">
        <v>9</v>
      </c>
      <c r="BT3" t="s">
        <v>10</v>
      </c>
      <c r="BV3" t="str">
        <f>VLOOKUP(BT3,Data_2!$BU$2:$BU$300,1,FALSE)</f>
        <v>Agricultural land (% of land area)</v>
      </c>
    </row>
    <row r="4" spans="1:74" x14ac:dyDescent="0.25">
      <c r="A4" t="s">
        <v>157</v>
      </c>
      <c r="B4" t="s">
        <v>158</v>
      </c>
      <c r="C4" t="s">
        <v>7</v>
      </c>
      <c r="D4" t="s">
        <v>8</v>
      </c>
      <c r="E4" s="19" t="str">
        <f t="shared" si="0"/>
        <v>number</v>
      </c>
      <c r="F4" s="4" t="s">
        <v>9</v>
      </c>
      <c r="AU4" s="5">
        <v>0.3234723242840683</v>
      </c>
      <c r="AV4" s="5">
        <v>0.32461144993114305</v>
      </c>
      <c r="AW4" s="5">
        <v>0.38156104177593886</v>
      </c>
      <c r="AX4" s="5">
        <v>0.36705839702728016</v>
      </c>
      <c r="AY4" s="5">
        <v>0.43731950193945995</v>
      </c>
      <c r="AZ4" s="5">
        <v>0.39305648908501123</v>
      </c>
      <c r="BA4" s="5">
        <v>0.51258660390500332</v>
      </c>
      <c r="BB4" s="5">
        <v>0.476255309933034</v>
      </c>
      <c r="BC4" s="5">
        <v>0.44133198198223234</v>
      </c>
      <c r="BD4" s="5">
        <v>0.51004680099767397</v>
      </c>
      <c r="BE4" s="5">
        <v>0.45312898385579758</v>
      </c>
      <c r="BT4" t="s">
        <v>12</v>
      </c>
      <c r="BV4" t="str">
        <f>VLOOKUP(BT4,Data_2!$BU$2:$BU$300,1,FALSE)</f>
        <v>Agricultural land (sq. km)</v>
      </c>
    </row>
    <row r="5" spans="1:74" x14ac:dyDescent="0.25">
      <c r="A5" t="s">
        <v>159</v>
      </c>
      <c r="B5" t="s">
        <v>160</v>
      </c>
      <c r="C5" t="s">
        <v>7</v>
      </c>
      <c r="D5" t="s">
        <v>8</v>
      </c>
      <c r="E5" s="19" t="str">
        <f t="shared" si="0"/>
        <v>number</v>
      </c>
      <c r="F5" s="4" t="s">
        <v>9</v>
      </c>
      <c r="AU5" s="5">
        <v>4.471105480830135E-2</v>
      </c>
      <c r="AV5" s="5">
        <v>2.6101871877097473E-2</v>
      </c>
      <c r="AW5" s="5">
        <v>0.11163206072784104</v>
      </c>
      <c r="AX5" s="5">
        <v>4.075281564908121E-2</v>
      </c>
      <c r="AY5" s="5">
        <v>4.0737723131619878E-2</v>
      </c>
      <c r="AZ5" s="5">
        <v>4.6203888519257781E-2</v>
      </c>
      <c r="BA5" s="5">
        <v>3.5463612855559656E-2</v>
      </c>
      <c r="BB5" s="5">
        <v>3.3597932434927084E-2</v>
      </c>
      <c r="BC5" s="5">
        <v>3.7016675829210192E-2</v>
      </c>
      <c r="BT5" t="s">
        <v>14</v>
      </c>
      <c r="BV5" t="str">
        <f>VLOOKUP(BT5,Data_2!$BU$2:$BU$300,1,FALSE)</f>
        <v>Agricultural machinery, tractors</v>
      </c>
    </row>
    <row r="6" spans="1:74" x14ac:dyDescent="0.25">
      <c r="A6" t="s">
        <v>165</v>
      </c>
      <c r="B6" t="s">
        <v>166</v>
      </c>
      <c r="C6" t="s">
        <v>7</v>
      </c>
      <c r="D6" t="s">
        <v>8</v>
      </c>
      <c r="E6" s="19" t="str">
        <f t="shared" si="0"/>
        <v>number</v>
      </c>
      <c r="F6" s="4" t="s">
        <v>9</v>
      </c>
      <c r="AU6" s="5">
        <v>8.3025909581950261E-2</v>
      </c>
      <c r="BT6" t="s">
        <v>16</v>
      </c>
      <c r="BV6" t="str">
        <f>VLOOKUP(BT6,Data_2!$BU$2:$BU$300,1,FALSE)</f>
        <v>Agricultural machinery, tractors per 100 sq. km of arable land</v>
      </c>
    </row>
    <row r="7" spans="1:74" x14ac:dyDescent="0.25">
      <c r="A7" t="s">
        <v>171</v>
      </c>
      <c r="B7" t="s">
        <v>172</v>
      </c>
      <c r="C7" t="s">
        <v>7</v>
      </c>
      <c r="D7" t="s">
        <v>8</v>
      </c>
      <c r="E7" s="19" t="str">
        <f t="shared" si="0"/>
        <v>number</v>
      </c>
      <c r="F7" s="4" t="s">
        <v>9</v>
      </c>
      <c r="AY7" s="5">
        <v>0.44534185588055597</v>
      </c>
      <c r="BT7" t="s">
        <v>18</v>
      </c>
      <c r="BV7" t="str">
        <f>VLOOKUP(BT7,Data_2!$BU$2:$BU$300,1,FALSE)</f>
        <v>Agricultural methane emissions (% of total)</v>
      </c>
    </row>
    <row r="8" spans="1:74" x14ac:dyDescent="0.25">
      <c r="A8" t="s">
        <v>175</v>
      </c>
      <c r="B8" t="s">
        <v>176</v>
      </c>
      <c r="C8" t="s">
        <v>7</v>
      </c>
      <c r="D8" t="s">
        <v>8</v>
      </c>
      <c r="E8" s="19" t="str">
        <f t="shared" si="0"/>
        <v>number</v>
      </c>
      <c r="F8" s="4" t="s">
        <v>9</v>
      </c>
      <c r="BD8" s="5">
        <v>1.5873507343303301</v>
      </c>
      <c r="BE8" s="5">
        <v>1.6612364330628591</v>
      </c>
      <c r="BT8" t="s">
        <v>20</v>
      </c>
      <c r="BV8" t="str">
        <f>VLOOKUP(BT8,Data_2!$BU$2:$BU$300,1,FALSE)</f>
        <v>Agricultural methane emissions (thousand metric tons of CO2 equivalent)</v>
      </c>
    </row>
    <row r="9" spans="1:74" x14ac:dyDescent="0.25">
      <c r="A9" t="s">
        <v>177</v>
      </c>
      <c r="B9" t="s">
        <v>178</v>
      </c>
      <c r="C9" t="s">
        <v>7</v>
      </c>
      <c r="D9" t="s">
        <v>8</v>
      </c>
      <c r="E9" s="19" t="str">
        <f t="shared" si="0"/>
        <v>number</v>
      </c>
      <c r="F9" s="4" t="s">
        <v>9</v>
      </c>
      <c r="BT9" t="s">
        <v>22</v>
      </c>
      <c r="BV9" t="str">
        <f>VLOOKUP(BT9,Data_2!$BU$2:$BU$300,1,FALSE)</f>
        <v>Agricultural nitrous oxide emissions (% of total)</v>
      </c>
    </row>
    <row r="10" spans="1:74" x14ac:dyDescent="0.25">
      <c r="A10" t="s">
        <v>179</v>
      </c>
      <c r="B10" t="s">
        <v>180</v>
      </c>
      <c r="C10" t="s">
        <v>7</v>
      </c>
      <c r="D10" t="s">
        <v>8</v>
      </c>
      <c r="E10" s="19" t="str">
        <f t="shared" si="0"/>
        <v>number</v>
      </c>
      <c r="F10" s="4" t="s">
        <v>9</v>
      </c>
      <c r="BG10" s="5">
        <v>7.3395767767645517E-2</v>
      </c>
      <c r="BT10" t="s">
        <v>24</v>
      </c>
      <c r="BV10" t="str">
        <f>VLOOKUP(BT10,Data_2!$BU$2:$BU$300,1,FALSE)</f>
        <v>Agricultural nitrous oxide emissions (thousand metric tons of CO2 equivalent)</v>
      </c>
    </row>
    <row r="11" spans="1:74" x14ac:dyDescent="0.25">
      <c r="A11" t="s">
        <v>147</v>
      </c>
      <c r="B11" t="s">
        <v>148</v>
      </c>
      <c r="C11" t="s">
        <v>149</v>
      </c>
      <c r="D11" t="s">
        <v>8</v>
      </c>
      <c r="E11" s="19" t="str">
        <f t="shared" si="0"/>
        <v>number</v>
      </c>
      <c r="F11" s="4" t="s">
        <v>9</v>
      </c>
      <c r="BT11" t="s">
        <v>26</v>
      </c>
      <c r="BV11" t="str">
        <f>VLOOKUP(BT11,Data_2!$BU$2:$BU$300,1,FALSE)</f>
        <v>Agricultural raw materials exports (% of merchandise exports)</v>
      </c>
    </row>
    <row r="12" spans="1:74" x14ac:dyDescent="0.25">
      <c r="A12" t="s">
        <v>153</v>
      </c>
      <c r="B12" t="s">
        <v>154</v>
      </c>
      <c r="C12" t="s">
        <v>149</v>
      </c>
      <c r="D12" t="s">
        <v>8</v>
      </c>
      <c r="E12" s="19" t="str">
        <f t="shared" si="0"/>
        <v>number</v>
      </c>
      <c r="F12" s="4" t="s">
        <v>9</v>
      </c>
      <c r="BT12" t="s">
        <v>28</v>
      </c>
      <c r="BV12" t="str">
        <f>VLOOKUP(BT12,Data_2!$BU$2:$BU$300,1,FALSE)</f>
        <v>Agricultural raw materials imports (% of merchandise imports)</v>
      </c>
    </row>
    <row r="13" spans="1:74" x14ac:dyDescent="0.25">
      <c r="A13" t="s">
        <v>155</v>
      </c>
      <c r="B13" t="s">
        <v>156</v>
      </c>
      <c r="C13" t="s">
        <v>149</v>
      </c>
      <c r="D13" t="s">
        <v>8</v>
      </c>
      <c r="E13" s="19" t="str">
        <f t="shared" si="0"/>
        <v>number</v>
      </c>
      <c r="F13" s="4" t="s">
        <v>9</v>
      </c>
      <c r="BT13" t="s">
        <v>30</v>
      </c>
      <c r="BV13" t="str">
        <f>VLOOKUP(BT13,Data_2!$BU$2:$BU$300,1,FALSE)</f>
        <v>Agriculture, forestry, and fishing, value added (% of GDP)</v>
      </c>
    </row>
    <row r="14" spans="1:74" x14ac:dyDescent="0.25">
      <c r="A14" t="s">
        <v>161</v>
      </c>
      <c r="B14" t="s">
        <v>162</v>
      </c>
      <c r="C14" t="s">
        <v>149</v>
      </c>
      <c r="D14" t="s">
        <v>8</v>
      </c>
      <c r="E14" s="19" t="str">
        <f t="shared" si="0"/>
        <v>number</v>
      </c>
      <c r="F14" s="4" t="s">
        <v>9</v>
      </c>
      <c r="BT14" t="s">
        <v>32</v>
      </c>
      <c r="BV14" t="str">
        <f>VLOOKUP(BT14,Data_2!$BU$2:$BU$300,1,FALSE)</f>
        <v>Agriculture, forestry, and fishing, value added (annual % growth)</v>
      </c>
    </row>
    <row r="15" spans="1:74" x14ac:dyDescent="0.25">
      <c r="A15" t="s">
        <v>163</v>
      </c>
      <c r="B15" t="s">
        <v>164</v>
      </c>
      <c r="C15" t="s">
        <v>149</v>
      </c>
      <c r="D15" t="s">
        <v>8</v>
      </c>
      <c r="E15" s="19" t="str">
        <f t="shared" si="0"/>
        <v>number</v>
      </c>
      <c r="F15" s="4" t="s">
        <v>9</v>
      </c>
      <c r="AX15" s="5">
        <v>5.7588059183046068E-2</v>
      </c>
      <c r="BT15" t="s">
        <v>34</v>
      </c>
      <c r="BV15" t="str">
        <f>VLOOKUP(BT15,Data_2!$BU$2:$BU$300,1,FALSE)</f>
        <v>Agriculture, forestry, and fishing, value added (constant 2010 US$)</v>
      </c>
    </row>
    <row r="16" spans="1:74" x14ac:dyDescent="0.25">
      <c r="A16" t="s">
        <v>167</v>
      </c>
      <c r="B16" t="s">
        <v>168</v>
      </c>
      <c r="C16" t="s">
        <v>149</v>
      </c>
      <c r="D16" t="s">
        <v>8</v>
      </c>
      <c r="E16" s="19" t="str">
        <f t="shared" si="0"/>
        <v>number</v>
      </c>
      <c r="F16" s="4" t="s">
        <v>9</v>
      </c>
      <c r="AY16" s="5">
        <v>0.15270569209903784</v>
      </c>
      <c r="BC16" s="5">
        <v>0.23626147731944636</v>
      </c>
      <c r="BD16" s="5">
        <v>0.19601200491110002</v>
      </c>
      <c r="BE16" s="5">
        <v>0.21480598893934624</v>
      </c>
      <c r="BT16" t="s">
        <v>36</v>
      </c>
      <c r="BV16" t="str">
        <f>VLOOKUP(BT16,Data_2!$BU$2:$BU$300,1,FALSE)</f>
        <v>Agriculture, forestry, and fishing, value added (constant LCU)</v>
      </c>
    </row>
    <row r="17" spans="1:74" x14ac:dyDescent="0.25">
      <c r="A17" t="s">
        <v>169</v>
      </c>
      <c r="B17" t="s">
        <v>170</v>
      </c>
      <c r="C17" t="s">
        <v>149</v>
      </c>
      <c r="D17" t="s">
        <v>8</v>
      </c>
      <c r="E17" s="19" t="str">
        <f t="shared" si="0"/>
        <v>number</v>
      </c>
      <c r="F17" s="4" t="s">
        <v>9</v>
      </c>
      <c r="AX17" s="5">
        <v>0.30473538029492764</v>
      </c>
      <c r="BT17" t="s">
        <v>38</v>
      </c>
      <c r="BV17" t="str">
        <f>VLOOKUP(BT17,Data_2!$BU$2:$BU$300,1,FALSE)</f>
        <v>Agriculture, forestry, and fishing, value added (current LCU)</v>
      </c>
    </row>
    <row r="18" spans="1:74" x14ac:dyDescent="0.25">
      <c r="A18" t="s">
        <v>173</v>
      </c>
      <c r="B18" t="s">
        <v>174</v>
      </c>
      <c r="C18" t="s">
        <v>149</v>
      </c>
      <c r="D18" t="s">
        <v>8</v>
      </c>
      <c r="E18" s="19" t="str">
        <f t="shared" si="0"/>
        <v>number</v>
      </c>
      <c r="F18" s="4" t="s">
        <v>9</v>
      </c>
      <c r="AV18" s="5">
        <v>0.64</v>
      </c>
      <c r="AW18" s="5">
        <v>0.62557924003707133</v>
      </c>
      <c r="AX18" s="5">
        <v>0.69068723379762864</v>
      </c>
      <c r="AY18" s="5">
        <v>0.76344576116681861</v>
      </c>
      <c r="AZ18" s="5">
        <v>0.7422243166823751</v>
      </c>
      <c r="BT18" t="s">
        <v>40</v>
      </c>
      <c r="BV18" t="str">
        <f>VLOOKUP(BT18,Data_2!$BU$2:$BU$300,1,FALSE)</f>
        <v>Agriculture, forestry, and fishing, value added (current US$)</v>
      </c>
    </row>
    <row r="19" spans="1:74" x14ac:dyDescent="0.25">
      <c r="A19" t="s">
        <v>5</v>
      </c>
      <c r="B19" t="s">
        <v>6</v>
      </c>
      <c r="C19" t="s">
        <v>7</v>
      </c>
      <c r="D19" t="s">
        <v>10</v>
      </c>
      <c r="E19" s="19" t="str">
        <f t="shared" si="0"/>
        <v>number</v>
      </c>
      <c r="F19" s="4" t="s">
        <v>11</v>
      </c>
      <c r="G19" s="5">
        <v>45.857062645383813</v>
      </c>
      <c r="H19" s="5">
        <v>45.881126173096973</v>
      </c>
      <c r="I19" s="5">
        <v>45.897168524905751</v>
      </c>
      <c r="J19" s="5">
        <v>45.921232052618919</v>
      </c>
      <c r="K19" s="5">
        <v>45.93727440442769</v>
      </c>
      <c r="L19" s="5">
        <v>45.96133793214085</v>
      </c>
      <c r="M19" s="5">
        <v>45.985401459854018</v>
      </c>
      <c r="N19" s="5">
        <v>46.009464987567178</v>
      </c>
      <c r="O19" s="5">
        <v>46.041549691184727</v>
      </c>
      <c r="P19" s="5">
        <v>46.041549691184727</v>
      </c>
      <c r="Q19" s="5">
        <v>46.041549691184727</v>
      </c>
      <c r="R19" s="5">
        <v>46.041549691184727</v>
      </c>
      <c r="S19" s="5">
        <v>46.041549691184727</v>
      </c>
      <c r="T19" s="5">
        <v>46.041549691184727</v>
      </c>
      <c r="U19" s="5">
        <v>46.041549691184727</v>
      </c>
      <c r="V19" s="5">
        <v>46.041549691184727</v>
      </c>
      <c r="W19" s="5">
        <v>46.041549691184727</v>
      </c>
      <c r="X19" s="5">
        <v>46.041549691184727</v>
      </c>
      <c r="Y19" s="5">
        <v>46.041549691184727</v>
      </c>
      <c r="Z19" s="5">
        <v>46.041549691184727</v>
      </c>
      <c r="AA19" s="5">
        <v>46.041549691184727</v>
      </c>
      <c r="AB19" s="5">
        <v>46.041549691184727</v>
      </c>
      <c r="AC19" s="5">
        <v>46.041549691184727</v>
      </c>
      <c r="AD19" s="5">
        <v>46.041549691184727</v>
      </c>
      <c r="AE19" s="5">
        <v>46.041549691184727</v>
      </c>
      <c r="AF19" s="5">
        <v>46.041549691184727</v>
      </c>
      <c r="AG19" s="5">
        <v>46.041549691184727</v>
      </c>
      <c r="AH19" s="5">
        <v>46.041549691184727</v>
      </c>
      <c r="AI19" s="5">
        <v>46.041549691184727</v>
      </c>
      <c r="AJ19" s="5">
        <v>46.044758161546483</v>
      </c>
      <c r="AK19" s="5">
        <v>46.081655570706666</v>
      </c>
      <c r="AL19" s="5">
        <v>46.121761450228604</v>
      </c>
      <c r="AM19" s="5">
        <v>46.121761450228604</v>
      </c>
      <c r="AN19" s="5">
        <v>46.121761450228604</v>
      </c>
      <c r="AO19" s="5">
        <v>46.121761450228604</v>
      </c>
      <c r="AP19" s="5">
        <v>46.121761450228604</v>
      </c>
      <c r="AQ19" s="5">
        <v>46.121761450228604</v>
      </c>
      <c r="AR19" s="5">
        <v>46.121761450228604</v>
      </c>
      <c r="AS19" s="5">
        <v>46.041549691184727</v>
      </c>
      <c r="AT19" s="5">
        <v>45.96133793214085</v>
      </c>
      <c r="AU19" s="5">
        <v>45.96133793214085</v>
      </c>
      <c r="AV19" s="5">
        <v>46.033528515280345</v>
      </c>
      <c r="AW19" s="5">
        <v>46.193952033368092</v>
      </c>
      <c r="AX19" s="5">
        <v>46.193952033368092</v>
      </c>
      <c r="AY19" s="5">
        <v>46.193952033368092</v>
      </c>
      <c r="AZ19" s="5">
        <v>46.193952033368092</v>
      </c>
      <c r="BA19" s="5">
        <v>46.274163792411969</v>
      </c>
      <c r="BB19" s="5">
        <v>46.274163792411969</v>
      </c>
      <c r="BC19" s="5">
        <v>46.755434346675223</v>
      </c>
      <c r="BD19" s="5">
        <v>46.8356461057191</v>
      </c>
      <c r="BE19" s="5">
        <v>47.316916659982354</v>
      </c>
      <c r="BF19" s="5">
        <v>47.316916659982354</v>
      </c>
      <c r="BG19" s="5">
        <v>47.477340178070108</v>
      </c>
      <c r="BH19" s="5">
        <v>47.477340178070108</v>
      </c>
      <c r="BI19" s="5">
        <v>47.477340178070108</v>
      </c>
      <c r="BJ19" s="5">
        <v>47.477340178070108</v>
      </c>
      <c r="BT19" t="s">
        <v>42</v>
      </c>
      <c r="BV19" t="str">
        <f>VLOOKUP(BT19,Data_2!$BU$2:$BU$300,1,FALSE)</f>
        <v>Agriculture, forestry, and fishing, value added per worker (constant 2010 US$)</v>
      </c>
    </row>
    <row r="20" spans="1:74" x14ac:dyDescent="0.25">
      <c r="A20" t="s">
        <v>151</v>
      </c>
      <c r="B20" t="s">
        <v>152</v>
      </c>
      <c r="C20" t="s">
        <v>7</v>
      </c>
      <c r="D20" t="s">
        <v>10</v>
      </c>
      <c r="E20" s="19" t="str">
        <f t="shared" si="0"/>
        <v>number</v>
      </c>
      <c r="F20" s="4" t="s">
        <v>11</v>
      </c>
      <c r="G20" s="5">
        <v>61.331775700934578</v>
      </c>
      <c r="H20" s="5">
        <v>61.915887850467286</v>
      </c>
      <c r="I20" s="5">
        <v>62.46105919003115</v>
      </c>
      <c r="J20" s="5">
        <v>62.5</v>
      </c>
      <c r="K20" s="5">
        <v>63.239875389408098</v>
      </c>
      <c r="L20" s="5">
        <v>63.123052959501557</v>
      </c>
      <c r="M20" s="5">
        <v>64.875389408099693</v>
      </c>
      <c r="N20" s="5">
        <v>65.26479750778816</v>
      </c>
      <c r="O20" s="5">
        <v>73.870716510903421</v>
      </c>
      <c r="P20" s="5">
        <v>73.208722741433021</v>
      </c>
      <c r="Q20" s="5">
        <v>73.94859813084112</v>
      </c>
      <c r="R20" s="5">
        <v>74.221183800623052</v>
      </c>
      <c r="S20" s="5">
        <v>77.881619937694708</v>
      </c>
      <c r="T20" s="5">
        <v>79.049844236760123</v>
      </c>
      <c r="U20" s="5">
        <v>80.218068535825552</v>
      </c>
      <c r="V20" s="5">
        <v>81.5809968847352</v>
      </c>
      <c r="W20" s="5">
        <v>83.450155763239877</v>
      </c>
      <c r="X20" s="5">
        <v>82.554517133956381</v>
      </c>
      <c r="Y20" s="5">
        <v>81.775700934579447</v>
      </c>
      <c r="Z20" s="5">
        <v>81.308411214953267</v>
      </c>
      <c r="AA20" s="5">
        <v>80.802180685358266</v>
      </c>
      <c r="AB20" s="5">
        <v>80.218068535825552</v>
      </c>
      <c r="AC20" s="5">
        <v>80.218068535825552</v>
      </c>
      <c r="AD20" s="5">
        <v>80.218068535825552</v>
      </c>
      <c r="AE20" s="5">
        <v>80.218068535825552</v>
      </c>
      <c r="AF20" s="5">
        <v>81.074766355140184</v>
      </c>
      <c r="AG20" s="5">
        <v>81.464174454828665</v>
      </c>
      <c r="AH20" s="5">
        <v>81.970404984423666</v>
      </c>
      <c r="AI20" s="5">
        <v>81.970404984423666</v>
      </c>
      <c r="AJ20" s="5">
        <v>82.165109034267914</v>
      </c>
      <c r="AK20" s="5">
        <v>82.165109034267914</v>
      </c>
      <c r="AL20" s="5">
        <v>82.554517133956381</v>
      </c>
      <c r="AM20" s="5">
        <v>82.671339563862929</v>
      </c>
      <c r="AN20" s="5">
        <v>80.724299065420553</v>
      </c>
      <c r="AO20" s="5">
        <v>79.322429906542055</v>
      </c>
      <c r="AP20" s="5">
        <v>77.609034267912762</v>
      </c>
      <c r="AQ20" s="5">
        <v>76.012461059190031</v>
      </c>
      <c r="AR20" s="5">
        <v>74.493769470404985</v>
      </c>
      <c r="AS20" s="5">
        <v>73.481308411214954</v>
      </c>
      <c r="AT20" s="5">
        <v>72.702492211838006</v>
      </c>
      <c r="AU20" s="5">
        <v>72.079439252336456</v>
      </c>
      <c r="AV20" s="5">
        <v>71.417445482866043</v>
      </c>
      <c r="AW20" s="5">
        <v>71.378504672897193</v>
      </c>
      <c r="AX20" s="5">
        <v>71.962616822429908</v>
      </c>
      <c r="AY20" s="5">
        <v>70.833333333333343</v>
      </c>
      <c r="AZ20" s="5">
        <v>69.431464174454831</v>
      </c>
      <c r="BA20" s="5">
        <v>67.484423676012455</v>
      </c>
      <c r="BB20" s="5">
        <v>69.431464174454831</v>
      </c>
      <c r="BC20" s="5">
        <v>71.378504672897193</v>
      </c>
      <c r="BD20" s="5">
        <v>71.378504672897193</v>
      </c>
      <c r="BE20" s="5">
        <v>73.32554517133957</v>
      </c>
      <c r="BF20" s="5">
        <v>75.272585669781932</v>
      </c>
      <c r="BG20" s="5">
        <v>79.166666666666657</v>
      </c>
      <c r="BH20" s="5">
        <v>79.166666666666657</v>
      </c>
      <c r="BI20" s="5">
        <v>79.166666666666657</v>
      </c>
      <c r="BJ20" s="5">
        <v>79.166666666666657</v>
      </c>
      <c r="BT20" s="10" t="s">
        <v>261</v>
      </c>
      <c r="BV20" t="str">
        <f>VLOOKUP(BT20,Data_2!$BU$2:$BU$300,1,FALSE)</f>
        <v>Arable index pc</v>
      </c>
    </row>
    <row r="21" spans="1:74" x14ac:dyDescent="0.25">
      <c r="A21" t="s">
        <v>157</v>
      </c>
      <c r="B21" t="s">
        <v>158</v>
      </c>
      <c r="C21" t="s">
        <v>7</v>
      </c>
      <c r="D21" t="s">
        <v>10</v>
      </c>
      <c r="E21" s="19" t="str">
        <f t="shared" si="0"/>
        <v>number</v>
      </c>
      <c r="F21" s="4" t="s">
        <v>11</v>
      </c>
      <c r="AM21" s="5">
        <v>30.54</v>
      </c>
      <c r="AN21" s="5">
        <v>30.471999999999998</v>
      </c>
      <c r="AO21" s="5">
        <v>30.5</v>
      </c>
      <c r="AP21" s="5">
        <v>30.5</v>
      </c>
      <c r="AQ21" s="5">
        <v>30.492000000000001</v>
      </c>
      <c r="AR21" s="5">
        <v>30.508000000000003</v>
      </c>
      <c r="AS21" s="5">
        <v>30.675999999999998</v>
      </c>
      <c r="AT21" s="5">
        <v>30.661999999999999</v>
      </c>
      <c r="AU21" s="5">
        <v>30.605400390624997</v>
      </c>
      <c r="AV21" s="5">
        <v>30.497999999999998</v>
      </c>
      <c r="AW21" s="5">
        <v>31.607000000000003</v>
      </c>
      <c r="AX21" s="5">
        <v>33.100999999999999</v>
      </c>
      <c r="AY21" s="5">
        <v>33.591000000000001</v>
      </c>
      <c r="AZ21" s="5">
        <v>34.219000000000001</v>
      </c>
      <c r="BA21" s="5">
        <v>35.077000000000005</v>
      </c>
      <c r="BB21" s="5">
        <v>34.512999999999998</v>
      </c>
      <c r="BC21" s="5">
        <v>34.984999999999999</v>
      </c>
      <c r="BD21" s="5">
        <v>35.683</v>
      </c>
      <c r="BE21" s="5">
        <v>36.325199218750001</v>
      </c>
      <c r="BF21" s="5">
        <v>36.488</v>
      </c>
      <c r="BG21" s="5">
        <v>36.259</v>
      </c>
      <c r="BH21" s="5">
        <v>36.259</v>
      </c>
      <c r="BI21" s="5">
        <v>36.259</v>
      </c>
      <c r="BJ21" s="5">
        <v>36.259</v>
      </c>
      <c r="BT21" t="s">
        <v>44</v>
      </c>
      <c r="BV21" t="str">
        <f>VLOOKUP(BT21,Data_2!$BU$2:$BU$300,1,FALSE)</f>
        <v>Arable land (% of land area)</v>
      </c>
    </row>
    <row r="22" spans="1:74" x14ac:dyDescent="0.25">
      <c r="A22" t="s">
        <v>159</v>
      </c>
      <c r="B22" t="s">
        <v>160</v>
      </c>
      <c r="C22" t="s">
        <v>7</v>
      </c>
      <c r="D22" t="s">
        <v>10</v>
      </c>
      <c r="E22" s="19" t="str">
        <f t="shared" si="0"/>
        <v>number</v>
      </c>
      <c r="F22" s="4" t="s">
        <v>11</v>
      </c>
      <c r="G22" s="5">
        <v>44.277330709491515</v>
      </c>
      <c r="H22" s="5">
        <v>44.286115894156097</v>
      </c>
      <c r="I22" s="5">
        <v>44.294901078820672</v>
      </c>
      <c r="J22" s="5">
        <v>44.303686263485261</v>
      </c>
      <c r="K22" s="5">
        <v>44.312471448149843</v>
      </c>
      <c r="L22" s="5">
        <v>44.321256632814418</v>
      </c>
      <c r="M22" s="5">
        <v>44.330041817479007</v>
      </c>
      <c r="N22" s="5">
        <v>44.338827002143582</v>
      </c>
      <c r="O22" s="5">
        <v>44.347612186808163</v>
      </c>
      <c r="P22" s="5">
        <v>44.356397371472752</v>
      </c>
      <c r="Q22" s="5">
        <v>44.365182556137327</v>
      </c>
      <c r="R22" s="5">
        <v>44.373967740801909</v>
      </c>
      <c r="S22" s="5">
        <v>44.382752925466498</v>
      </c>
      <c r="T22" s="5">
        <v>44.391538110131073</v>
      </c>
      <c r="U22" s="5">
        <v>44.930948448536391</v>
      </c>
      <c r="V22" s="5">
        <v>44.941490670133888</v>
      </c>
      <c r="W22" s="5">
        <v>44.945004743999718</v>
      </c>
      <c r="X22" s="5">
        <v>44.945004743999718</v>
      </c>
      <c r="Y22" s="5">
        <v>44.945004743999718</v>
      </c>
      <c r="Z22" s="5">
        <v>44.945004743999718</v>
      </c>
      <c r="AA22" s="5">
        <v>44.945004743999718</v>
      </c>
      <c r="AB22" s="5">
        <v>44.945004743999718</v>
      </c>
      <c r="AC22" s="5">
        <v>44.945004743999718</v>
      </c>
      <c r="AD22" s="5">
        <v>44.813226974030997</v>
      </c>
      <c r="AE22" s="5">
        <v>46.30495133007696</v>
      </c>
      <c r="AF22" s="5">
        <v>46.338335031802366</v>
      </c>
      <c r="AG22" s="5">
        <v>46.447271321643179</v>
      </c>
      <c r="AH22" s="5">
        <v>46.846118705415186</v>
      </c>
      <c r="AI22" s="5">
        <v>47.533120146185468</v>
      </c>
      <c r="AJ22" s="5">
        <v>47.035878694170151</v>
      </c>
      <c r="AK22" s="5">
        <v>47.223881645992201</v>
      </c>
      <c r="AL22" s="5">
        <v>47.566503847910887</v>
      </c>
      <c r="AM22" s="5">
        <v>47.158871279474297</v>
      </c>
      <c r="AN22" s="5">
        <v>47.847629757177494</v>
      </c>
      <c r="AO22" s="5">
        <v>47.823031240116663</v>
      </c>
      <c r="AP22" s="5">
        <v>46.475383912569839</v>
      </c>
      <c r="AQ22" s="5">
        <v>46.726640193976877</v>
      </c>
      <c r="AR22" s="5">
        <v>46.487683171100258</v>
      </c>
      <c r="AS22" s="5">
        <v>47.222124609059286</v>
      </c>
      <c r="AT22" s="5">
        <v>46.861932037811435</v>
      </c>
      <c r="AU22" s="5">
        <v>47.157114242541375</v>
      </c>
      <c r="AV22" s="5">
        <v>47.12021646695014</v>
      </c>
      <c r="AW22" s="5">
        <v>47.218610535193449</v>
      </c>
      <c r="AX22" s="5">
        <v>47.425940893277577</v>
      </c>
      <c r="AY22" s="5">
        <v>47.443511262606741</v>
      </c>
      <c r="AZ22" s="5">
        <v>47.53487718311839</v>
      </c>
      <c r="BA22" s="5">
        <v>47.56298977404505</v>
      </c>
      <c r="BB22" s="5">
        <v>47.589345328038796</v>
      </c>
      <c r="BC22" s="5">
        <v>47.940752714622057</v>
      </c>
      <c r="BD22" s="5">
        <v>48.002249007274131</v>
      </c>
      <c r="BE22" s="5">
        <v>48.546930456478194</v>
      </c>
      <c r="BF22" s="5">
        <v>48.722634149769831</v>
      </c>
      <c r="BG22" s="5">
        <v>48.546930456478194</v>
      </c>
      <c r="BH22" s="5">
        <v>48.546930456478194</v>
      </c>
      <c r="BI22" s="5">
        <v>48.546930456478194</v>
      </c>
      <c r="BJ22" s="5">
        <v>48.546930456478194</v>
      </c>
      <c r="BT22" t="s">
        <v>46</v>
      </c>
      <c r="BV22" t="str">
        <f>VLOOKUP(BT22,Data_2!$BU$2:$BU$300,1,FALSE)</f>
        <v>Arable land (hectares per person)</v>
      </c>
    </row>
    <row r="23" spans="1:74" x14ac:dyDescent="0.25">
      <c r="A23" t="s">
        <v>165</v>
      </c>
      <c r="B23" t="s">
        <v>166</v>
      </c>
      <c r="C23" t="s">
        <v>7</v>
      </c>
      <c r="D23" t="s">
        <v>10</v>
      </c>
      <c r="E23" s="19" t="str">
        <f t="shared" si="0"/>
        <v>number</v>
      </c>
      <c r="F23" s="4" t="s">
        <v>11</v>
      </c>
      <c r="G23" s="5">
        <v>59.321193316208451</v>
      </c>
      <c r="H23" s="5">
        <v>59.335181464431955</v>
      </c>
      <c r="I23" s="5">
        <v>59.347897962816951</v>
      </c>
      <c r="J23" s="5">
        <v>59.358071161524961</v>
      </c>
      <c r="K23" s="5">
        <v>59.370787659909965</v>
      </c>
      <c r="L23" s="5">
        <v>59.378417558940967</v>
      </c>
      <c r="M23" s="5">
        <v>59.411480454741984</v>
      </c>
      <c r="N23" s="5">
        <v>59.538645438592027</v>
      </c>
      <c r="O23" s="5">
        <v>59.67089702179608</v>
      </c>
      <c r="P23" s="5">
        <v>59.778987258068618</v>
      </c>
      <c r="Q23" s="5">
        <v>59.778987258068618</v>
      </c>
      <c r="R23" s="5">
        <v>59.803148605000125</v>
      </c>
      <c r="S23" s="5">
        <v>59.869274396602158</v>
      </c>
      <c r="T23" s="5">
        <v>59.869274396602158</v>
      </c>
      <c r="U23" s="5">
        <v>59.894707393372158</v>
      </c>
      <c r="V23" s="5">
        <v>59.894707393372158</v>
      </c>
      <c r="W23" s="5">
        <v>59.894707393372158</v>
      </c>
      <c r="X23" s="5">
        <v>59.894707393372158</v>
      </c>
      <c r="Y23" s="5">
        <v>59.894707393372158</v>
      </c>
      <c r="Z23" s="5">
        <v>59.894707393372158</v>
      </c>
      <c r="AA23" s="5">
        <v>59.958289885297191</v>
      </c>
      <c r="AB23" s="5">
        <v>60.06002187237722</v>
      </c>
      <c r="AC23" s="5">
        <v>60.06002187237722</v>
      </c>
      <c r="AD23" s="5">
        <v>60.187186856227271</v>
      </c>
      <c r="AE23" s="5">
        <v>60.250769348152289</v>
      </c>
      <c r="AF23" s="5">
        <v>60.314351840077322</v>
      </c>
      <c r="AG23" s="5">
        <v>60.441516823927365</v>
      </c>
      <c r="AH23" s="5">
        <v>60.505099315852384</v>
      </c>
      <c r="AI23" s="5">
        <v>60.568681807777416</v>
      </c>
      <c r="AJ23" s="5">
        <v>60.632264299702435</v>
      </c>
      <c r="AK23" s="5">
        <v>60.69584679162746</v>
      </c>
      <c r="AL23" s="5">
        <v>60.721279788397467</v>
      </c>
      <c r="AM23" s="5">
        <v>60.721279788397467</v>
      </c>
      <c r="AN23" s="5">
        <v>60.784862280322493</v>
      </c>
      <c r="AO23" s="5">
        <v>60.886594267402529</v>
      </c>
      <c r="AP23" s="5">
        <v>61.020117500445082</v>
      </c>
      <c r="AQ23" s="5">
        <v>61.210864976220151</v>
      </c>
      <c r="AR23" s="5">
        <v>61.338029960070195</v>
      </c>
      <c r="AS23" s="5">
        <v>61.280805717337671</v>
      </c>
      <c r="AT23" s="5">
        <v>61.229939723797656</v>
      </c>
      <c r="AU23" s="5">
        <v>61.3571047076477</v>
      </c>
      <c r="AV23" s="5">
        <v>61.929347134972915</v>
      </c>
      <c r="AW23" s="5">
        <v>61.99292962689794</v>
      </c>
      <c r="AX23" s="5">
        <v>62.120094610747991</v>
      </c>
      <c r="AY23" s="5">
        <v>62.628754546148166</v>
      </c>
      <c r="AZ23" s="5">
        <v>62.501589562298122</v>
      </c>
      <c r="BA23" s="5">
        <v>62.883084513848267</v>
      </c>
      <c r="BB23" s="5">
        <v>63.137414481548362</v>
      </c>
      <c r="BC23" s="5">
        <v>63.29001246216842</v>
      </c>
      <c r="BD23" s="5">
        <v>63.5189094330985</v>
      </c>
      <c r="BE23" s="5">
        <v>63.5189094330985</v>
      </c>
      <c r="BF23" s="5">
        <v>63.5189094330985</v>
      </c>
      <c r="BG23" s="5">
        <v>63.5189094330985</v>
      </c>
      <c r="BH23" s="5">
        <v>63.5189094330985</v>
      </c>
      <c r="BI23" s="5">
        <v>63.5189094330985</v>
      </c>
      <c r="BJ23" s="5">
        <v>63.5189094330985</v>
      </c>
      <c r="BT23" t="s">
        <v>48</v>
      </c>
      <c r="BV23" t="str">
        <f>VLOOKUP(BT23,Data_2!$BU$2:$BU$300,1,FALSE)</f>
        <v>Arable land (hectares)</v>
      </c>
    </row>
    <row r="24" spans="1:74" x14ac:dyDescent="0.25">
      <c r="A24" t="s">
        <v>171</v>
      </c>
      <c r="B24" t="s">
        <v>172</v>
      </c>
      <c r="C24" t="s">
        <v>7</v>
      </c>
      <c r="D24" t="s">
        <v>10</v>
      </c>
      <c r="E24" s="19" t="str">
        <f t="shared" si="0"/>
        <v>number</v>
      </c>
      <c r="F24" s="4" t="s">
        <v>11</v>
      </c>
      <c r="G24" s="5">
        <v>53.303607620591805</v>
      </c>
      <c r="H24" s="5">
        <v>53.708958248885288</v>
      </c>
      <c r="I24" s="5">
        <v>54.114308877178765</v>
      </c>
      <c r="J24" s="5">
        <v>54.519659505472227</v>
      </c>
      <c r="K24" s="5">
        <v>54.925010133765703</v>
      </c>
      <c r="L24" s="5">
        <v>55.330360762059186</v>
      </c>
      <c r="M24" s="5">
        <v>55.735711390352662</v>
      </c>
      <c r="N24" s="5">
        <v>56.059991892987441</v>
      </c>
      <c r="O24" s="5">
        <v>56.627482772598292</v>
      </c>
      <c r="P24" s="5">
        <v>56.911228212403728</v>
      </c>
      <c r="Q24" s="5">
        <v>58.694770976895015</v>
      </c>
      <c r="R24" s="5">
        <v>61.126874746655858</v>
      </c>
      <c r="S24" s="5">
        <v>61.005269558167818</v>
      </c>
      <c r="T24" s="5">
        <v>64.207539521686257</v>
      </c>
      <c r="U24" s="5">
        <v>65.342521280907988</v>
      </c>
      <c r="V24" s="5">
        <v>66.43696797730037</v>
      </c>
      <c r="W24" s="5">
        <v>67.490879610863402</v>
      </c>
      <c r="X24" s="5">
        <v>68.098905553303609</v>
      </c>
      <c r="Y24" s="5">
        <v>68.788001621402515</v>
      </c>
      <c r="Z24" s="5">
        <v>69.517632752330769</v>
      </c>
      <c r="AA24" s="5">
        <v>71.341710579651391</v>
      </c>
      <c r="AB24" s="5">
        <v>71.949736522091612</v>
      </c>
      <c r="AC24" s="5">
        <v>72.55776246453182</v>
      </c>
      <c r="AD24" s="5">
        <v>73.287393595460074</v>
      </c>
      <c r="AE24" s="5">
        <v>73.733279286582899</v>
      </c>
      <c r="AF24" s="5">
        <v>74.17916497770571</v>
      </c>
      <c r="AG24" s="5">
        <v>74.665585731657885</v>
      </c>
      <c r="AH24" s="5">
        <v>75.11147142278071</v>
      </c>
      <c r="AI24" s="5">
        <v>75.192541548439394</v>
      </c>
      <c r="AJ24" s="5">
        <v>76.165383056343742</v>
      </c>
      <c r="AK24" s="5">
        <v>76.084312930685044</v>
      </c>
      <c r="AL24" s="5">
        <v>74.462910417511154</v>
      </c>
      <c r="AM24" s="5">
        <v>70.125658694770976</v>
      </c>
      <c r="AN24" s="5">
        <v>60.194568301580865</v>
      </c>
      <c r="AO24" s="5">
        <v>60.194568301580865</v>
      </c>
      <c r="AP24" s="5">
        <v>62.626672071341716</v>
      </c>
      <c r="AQ24" s="5">
        <v>64.653425212809083</v>
      </c>
      <c r="AR24" s="5">
        <v>65.464126469396021</v>
      </c>
      <c r="AS24" s="5">
        <v>67.328739359546006</v>
      </c>
      <c r="AT24" s="5">
        <v>67.693554925010133</v>
      </c>
      <c r="AU24" s="5">
        <v>70.89582488852858</v>
      </c>
      <c r="AV24" s="5">
        <v>74.219700040535059</v>
      </c>
      <c r="AW24" s="5">
        <v>73.125253344142678</v>
      </c>
      <c r="AX24" s="5">
        <v>73.60681008848033</v>
      </c>
      <c r="AY24" s="5">
        <v>72.269964508068909</v>
      </c>
      <c r="AZ24" s="5">
        <v>73.082689548920953</v>
      </c>
      <c r="BA24" s="5">
        <v>73.160924397357519</v>
      </c>
      <c r="BB24" s="5">
        <v>73.264691585174305</v>
      </c>
      <c r="BC24" s="5">
        <v>73.322658902196608</v>
      </c>
      <c r="BD24" s="5">
        <v>73.122012320442238</v>
      </c>
      <c r="BE24" s="5">
        <v>73.629507150638432</v>
      </c>
      <c r="BF24" s="5">
        <v>73.600728839430488</v>
      </c>
      <c r="BG24" s="5">
        <v>74.685853263072559</v>
      </c>
      <c r="BH24" s="5">
        <v>73.348196189704097</v>
      </c>
      <c r="BI24" s="5">
        <v>73.437371348677743</v>
      </c>
      <c r="BJ24" s="5">
        <v>73.437371348677743</v>
      </c>
      <c r="BT24" s="4" t="s">
        <v>150</v>
      </c>
      <c r="BV24" t="str">
        <f>VLOOKUP(BT24,Data_2!$BU$2:$BU$300,1,FALSE)</f>
        <v>Camels</v>
      </c>
    </row>
    <row r="25" spans="1:74" x14ac:dyDescent="0.25">
      <c r="A25" t="s">
        <v>175</v>
      </c>
      <c r="B25" t="s">
        <v>176</v>
      </c>
      <c r="C25" t="s">
        <v>7</v>
      </c>
      <c r="D25" t="s">
        <v>10</v>
      </c>
      <c r="E25" s="19" t="str">
        <f t="shared" si="0"/>
        <v>number</v>
      </c>
      <c r="F25" s="4" t="s">
        <v>11</v>
      </c>
      <c r="G25" s="5">
        <v>83.534609962987076</v>
      </c>
      <c r="H25" s="5">
        <v>82.545400588579582</v>
      </c>
      <c r="I25" s="5">
        <v>81.605651682892443</v>
      </c>
      <c r="J25" s="5">
        <v>80.579346956944661</v>
      </c>
      <c r="K25" s="5">
        <v>79.639598051257536</v>
      </c>
      <c r="L25" s="5">
        <v>79.503581762276497</v>
      </c>
      <c r="M25" s="5">
        <v>79.285131358761504</v>
      </c>
      <c r="N25" s="5">
        <v>79.12850654114699</v>
      </c>
      <c r="O25" s="5">
        <v>78.96363831207907</v>
      </c>
      <c r="P25" s="5">
        <v>78.798770083011149</v>
      </c>
      <c r="Q25" s="5">
        <v>78.633901853943229</v>
      </c>
      <c r="R25" s="5">
        <v>78.473155330602012</v>
      </c>
      <c r="S25" s="5">
        <v>78.304165395807402</v>
      </c>
      <c r="T25" s="5">
        <v>78.151662283919578</v>
      </c>
      <c r="U25" s="5">
        <v>77.970307231944872</v>
      </c>
      <c r="V25" s="5">
        <v>77.802965979440927</v>
      </c>
      <c r="W25" s="5">
        <v>77.751856828429879</v>
      </c>
      <c r="X25" s="5">
        <v>77.718883182616295</v>
      </c>
      <c r="Y25" s="5">
        <v>77.66117930244252</v>
      </c>
      <c r="Z25" s="5">
        <v>77.619962245175543</v>
      </c>
      <c r="AA25" s="5">
        <v>77.570501776455174</v>
      </c>
      <c r="AB25" s="5">
        <v>77.515270919717409</v>
      </c>
      <c r="AC25" s="5">
        <v>77.515270919717409</v>
      </c>
      <c r="AD25" s="5">
        <v>77.515270919717409</v>
      </c>
      <c r="AE25" s="5">
        <v>77.515270919717409</v>
      </c>
      <c r="AF25" s="5">
        <v>77.817804120057048</v>
      </c>
      <c r="AG25" s="5">
        <v>78.023889406391945</v>
      </c>
      <c r="AH25" s="5">
        <v>78.229974692726827</v>
      </c>
      <c r="AI25" s="5">
        <v>78.559711150862682</v>
      </c>
      <c r="AJ25" s="5">
        <v>78.807013494464556</v>
      </c>
      <c r="AK25" s="5">
        <v>79.140871658327086</v>
      </c>
      <c r="AL25" s="5">
        <v>79.52666331434601</v>
      </c>
      <c r="AM25" s="5">
        <v>79.908333264638244</v>
      </c>
      <c r="AN25" s="5">
        <v>80.179541501454963</v>
      </c>
      <c r="AO25" s="5">
        <v>80.389748493516549</v>
      </c>
      <c r="AP25" s="5">
        <v>80.694754717292199</v>
      </c>
      <c r="AQ25" s="5">
        <v>80.740093480285879</v>
      </c>
      <c r="AR25" s="5">
        <v>80.775540149535487</v>
      </c>
      <c r="AS25" s="5">
        <v>80.833244029709249</v>
      </c>
      <c r="AT25" s="5">
        <v>80.888474886447</v>
      </c>
      <c r="AU25" s="5">
        <v>80.796148678168976</v>
      </c>
      <c r="AV25" s="5">
        <v>80.808513795349072</v>
      </c>
      <c r="AW25" s="5">
        <v>80.726079680815104</v>
      </c>
      <c r="AX25" s="5">
        <v>80.462290514306446</v>
      </c>
      <c r="AY25" s="5">
        <v>80.35924787113899</v>
      </c>
      <c r="AZ25" s="5">
        <v>79.868764889661932</v>
      </c>
      <c r="BA25" s="5">
        <v>79.870413571952611</v>
      </c>
      <c r="BB25" s="5">
        <v>80.050119941636638</v>
      </c>
      <c r="BC25" s="5">
        <v>79.9511990041959</v>
      </c>
      <c r="BD25" s="5">
        <v>79.871237913097957</v>
      </c>
      <c r="BE25" s="5">
        <v>79.445053540957389</v>
      </c>
      <c r="BF25" s="5">
        <v>79.830020855830981</v>
      </c>
      <c r="BG25" s="5">
        <v>79.830020855830981</v>
      </c>
      <c r="BH25" s="5">
        <v>79.830020855830981</v>
      </c>
      <c r="BI25" s="5">
        <v>79.830020855830981</v>
      </c>
      <c r="BJ25" s="5">
        <v>79.830020855830981</v>
      </c>
      <c r="BT25" s="4" t="s">
        <v>50</v>
      </c>
      <c r="BV25" t="str">
        <f>VLOOKUP(BT25,Data_2!$BU$2:$BU$300,1,FALSE)</f>
        <v>Cattle</v>
      </c>
    </row>
    <row r="26" spans="1:74" x14ac:dyDescent="0.25">
      <c r="A26" t="s">
        <v>177</v>
      </c>
      <c r="B26" t="s">
        <v>178</v>
      </c>
      <c r="C26" t="s">
        <v>7</v>
      </c>
      <c r="D26" t="s">
        <v>10</v>
      </c>
      <c r="E26" s="19" t="str">
        <f t="shared" si="0"/>
        <v>number</v>
      </c>
      <c r="F26" s="4" t="s">
        <v>11</v>
      </c>
      <c r="G26" s="5">
        <v>29.35199819372319</v>
      </c>
      <c r="H26" s="5">
        <v>29.35199819372319</v>
      </c>
      <c r="I26" s="5">
        <v>30.480921201174084</v>
      </c>
      <c r="J26" s="5">
        <v>30.480921201174084</v>
      </c>
      <c r="K26" s="5">
        <v>30.480921201174084</v>
      </c>
      <c r="L26" s="5">
        <v>30.480921201174084</v>
      </c>
      <c r="M26" s="5">
        <v>30.480921201174084</v>
      </c>
      <c r="N26" s="5">
        <v>30.480921201174084</v>
      </c>
      <c r="O26" s="5">
        <v>30.480921201174084</v>
      </c>
      <c r="P26" s="5">
        <v>31.60984420862497</v>
      </c>
      <c r="Q26" s="5">
        <v>32.738767216075864</v>
      </c>
      <c r="R26" s="5">
        <v>32.738767216075864</v>
      </c>
      <c r="S26" s="5">
        <v>32.738767216075864</v>
      </c>
      <c r="T26" s="5">
        <v>32.738767216075864</v>
      </c>
      <c r="U26" s="5">
        <v>32.738767216075864</v>
      </c>
      <c r="V26" s="5">
        <v>32.738767216075864</v>
      </c>
      <c r="W26" s="5">
        <v>32.738767216075864</v>
      </c>
      <c r="X26" s="5">
        <v>33.867690223526751</v>
      </c>
      <c r="Y26" s="5">
        <v>33.867690223526751</v>
      </c>
      <c r="Z26" s="5">
        <v>33.867690223526751</v>
      </c>
      <c r="AA26" s="5">
        <v>34.996613230977644</v>
      </c>
      <c r="AB26" s="5">
        <v>34.996613230977644</v>
      </c>
      <c r="AC26" s="5">
        <v>34.996613230977644</v>
      </c>
      <c r="AD26" s="5">
        <v>34.996613230977644</v>
      </c>
      <c r="AE26" s="5">
        <v>36.125536238428538</v>
      </c>
      <c r="AF26" s="5">
        <v>36.125536238428538</v>
      </c>
      <c r="AG26" s="5">
        <v>36.125536238428538</v>
      </c>
      <c r="AH26" s="5">
        <v>36.125536238428538</v>
      </c>
      <c r="AI26" s="5">
        <v>36.125536238428538</v>
      </c>
      <c r="AJ26" s="5">
        <v>36.125536238428538</v>
      </c>
      <c r="AK26" s="5">
        <v>36.580492210431245</v>
      </c>
      <c r="AL26" s="5">
        <v>36.577105441408897</v>
      </c>
      <c r="AM26" s="5">
        <v>36.802890042899072</v>
      </c>
      <c r="AN26" s="5">
        <v>37.141566945134343</v>
      </c>
      <c r="AO26" s="5">
        <v>37.480243847369607</v>
      </c>
      <c r="AP26" s="5">
        <v>37.818920749604878</v>
      </c>
      <c r="AQ26" s="5">
        <v>38.04809212011741</v>
      </c>
      <c r="AR26" s="5">
        <v>38.157597651840149</v>
      </c>
      <c r="AS26" s="5">
        <v>38.270489952585237</v>
      </c>
      <c r="AT26" s="5">
        <v>38.383382253330325</v>
      </c>
      <c r="AU26" s="5">
        <v>38.496274554075413</v>
      </c>
      <c r="AV26" s="5">
        <v>38.609166854820501</v>
      </c>
      <c r="AW26" s="5">
        <v>38.688191465342065</v>
      </c>
      <c r="AX26" s="5">
        <v>39.692932941973361</v>
      </c>
      <c r="AY26" s="5">
        <v>39.918717543463536</v>
      </c>
      <c r="AZ26" s="5">
        <v>39.918717543463536</v>
      </c>
      <c r="BA26" s="5">
        <v>40.246105215624297</v>
      </c>
      <c r="BB26" s="5">
        <v>41.741249082750052</v>
      </c>
      <c r="BC26" s="5">
        <v>42.108828177918269</v>
      </c>
      <c r="BD26" s="5">
        <v>42.278166629035901</v>
      </c>
      <c r="BE26" s="5">
        <v>43.237751185369156</v>
      </c>
      <c r="BF26" s="5">
        <v>44.818243395800408</v>
      </c>
      <c r="BG26" s="5">
        <v>44.761797245427864</v>
      </c>
      <c r="BH26" s="5">
        <v>44.761797245427864</v>
      </c>
      <c r="BI26" s="5">
        <v>44.761797245427864</v>
      </c>
      <c r="BJ26" s="5">
        <v>44.761797245427864</v>
      </c>
      <c r="BT26" s="4" t="s">
        <v>51</v>
      </c>
      <c r="BV26" t="str">
        <f>VLOOKUP(BT26,Data_2!$BU$2:$BU$300,1,FALSE)</f>
        <v>Cattle and Buffaloes</v>
      </c>
    </row>
    <row r="27" spans="1:74" x14ac:dyDescent="0.25">
      <c r="A27" t="s">
        <v>179</v>
      </c>
      <c r="B27" t="s">
        <v>180</v>
      </c>
      <c r="C27" t="s">
        <v>7</v>
      </c>
      <c r="D27" t="s">
        <v>10</v>
      </c>
      <c r="E27" s="19" t="str">
        <f t="shared" si="0"/>
        <v>number</v>
      </c>
      <c r="F27" s="4" t="s">
        <v>11</v>
      </c>
      <c r="G27" s="5">
        <v>45.132876232420799</v>
      </c>
      <c r="H27" s="5">
        <v>45.613332666032733</v>
      </c>
      <c r="I27" s="5">
        <v>46.334017316450627</v>
      </c>
      <c r="J27" s="5">
        <v>49.411941344277061</v>
      </c>
      <c r="K27" s="5">
        <v>49.401931835243481</v>
      </c>
      <c r="L27" s="5">
        <v>49.471998398478554</v>
      </c>
      <c r="M27" s="5">
        <v>49.487012662028931</v>
      </c>
      <c r="N27" s="5">
        <v>49.672188579150195</v>
      </c>
      <c r="O27" s="5">
        <v>49.797307442069965</v>
      </c>
      <c r="P27" s="5">
        <v>49.947450077573698</v>
      </c>
      <c r="Q27" s="5">
        <v>50.197687803413238</v>
      </c>
      <c r="R27" s="5">
        <v>50.548020619588605</v>
      </c>
      <c r="S27" s="5">
        <v>50.948400980931886</v>
      </c>
      <c r="T27" s="5">
        <v>51.368800360342327</v>
      </c>
      <c r="U27" s="5">
        <v>52.084480256243424</v>
      </c>
      <c r="V27" s="5">
        <v>52.740103097943049</v>
      </c>
      <c r="W27" s="5">
        <v>52.740103097943049</v>
      </c>
      <c r="X27" s="5">
        <v>53.100445423151996</v>
      </c>
      <c r="Y27" s="5">
        <v>53.100445423151996</v>
      </c>
      <c r="Z27" s="5">
        <v>53.450778239327356</v>
      </c>
      <c r="AA27" s="5">
        <v>53.851158600670637</v>
      </c>
      <c r="AB27" s="5">
        <v>54.25153896201391</v>
      </c>
      <c r="AC27" s="5">
        <v>56.553726039737754</v>
      </c>
      <c r="AD27" s="5">
        <v>57.554676943095942</v>
      </c>
      <c r="AE27" s="5">
        <v>58.055152394775035</v>
      </c>
      <c r="AF27" s="5">
        <v>59.141184124918681</v>
      </c>
      <c r="AG27" s="5">
        <v>59.141184124918681</v>
      </c>
      <c r="AH27" s="5">
        <v>59.141184124918681</v>
      </c>
      <c r="AI27" s="5">
        <v>59.366398078174264</v>
      </c>
      <c r="AJ27" s="5">
        <v>59.866873529853358</v>
      </c>
      <c r="AK27" s="5">
        <v>60.217206346028732</v>
      </c>
      <c r="AL27" s="5">
        <v>60.317301436364545</v>
      </c>
      <c r="AM27" s="5">
        <v>60.467444071868272</v>
      </c>
      <c r="AN27" s="5">
        <v>60.567539162204099</v>
      </c>
      <c r="AO27" s="5">
        <v>60.667634252539912</v>
      </c>
      <c r="AP27" s="5">
        <v>60.917871978379459</v>
      </c>
      <c r="AQ27" s="5">
        <v>60.917871978379459</v>
      </c>
      <c r="AR27" s="5">
        <v>61.268204794554826</v>
      </c>
      <c r="AS27" s="5">
        <v>61.368299884890639</v>
      </c>
      <c r="AT27" s="5">
        <v>62.619488514088381</v>
      </c>
      <c r="AU27" s="5">
        <v>63.119963965767475</v>
      </c>
      <c r="AV27" s="5">
        <v>64.12091486912567</v>
      </c>
      <c r="AW27" s="5">
        <v>65.622341224162952</v>
      </c>
      <c r="AX27" s="5">
        <v>66.3730544016816</v>
      </c>
      <c r="AY27" s="5">
        <v>66.3730544016816</v>
      </c>
      <c r="AZ27" s="5">
        <v>67.37775887092738</v>
      </c>
      <c r="BA27" s="5">
        <v>68.38246334017316</v>
      </c>
      <c r="BB27" s="5">
        <v>69.637405535258495</v>
      </c>
      <c r="BC27" s="5">
        <v>70.642110004504275</v>
      </c>
      <c r="BD27" s="5">
        <v>71.140035906642723</v>
      </c>
      <c r="BE27" s="5">
        <v>71.888090963494903</v>
      </c>
      <c r="BF27" s="5">
        <v>72.137442649112302</v>
      </c>
      <c r="BG27" s="5">
        <v>71.888090963494903</v>
      </c>
      <c r="BH27" s="5">
        <v>71.888090963494903</v>
      </c>
      <c r="BI27" s="5">
        <v>71.888090963494903</v>
      </c>
      <c r="BJ27" s="5">
        <v>71.888090963494903</v>
      </c>
      <c r="BT27" t="s">
        <v>52</v>
      </c>
      <c r="BV27" t="str">
        <f>VLOOKUP(BT27,Data_2!$BU$2:$BU$300,1,FALSE)</f>
        <v>Cereal production (metric tons)</v>
      </c>
    </row>
    <row r="28" spans="1:74" x14ac:dyDescent="0.25">
      <c r="A28" t="s">
        <v>147</v>
      </c>
      <c r="B28" t="s">
        <v>148</v>
      </c>
      <c r="C28" t="s">
        <v>149</v>
      </c>
      <c r="D28" t="s">
        <v>10</v>
      </c>
      <c r="E28" s="19" t="str">
        <f t="shared" si="0"/>
        <v>number</v>
      </c>
      <c r="F28" s="4" t="s">
        <v>11</v>
      </c>
      <c r="G28" s="5">
        <v>29.74780701754386</v>
      </c>
      <c r="H28" s="5">
        <v>29.7843567251462</v>
      </c>
      <c r="I28" s="5">
        <v>29.82090643274854</v>
      </c>
      <c r="J28" s="5">
        <v>29.85745614035088</v>
      </c>
      <c r="K28" s="5">
        <v>29.894005847953213</v>
      </c>
      <c r="L28" s="5">
        <v>29.934210526315791</v>
      </c>
      <c r="M28" s="5">
        <v>29.970760233918131</v>
      </c>
      <c r="N28" s="5">
        <v>30.007309941520464</v>
      </c>
      <c r="O28" s="5">
        <v>30.051169590643273</v>
      </c>
      <c r="P28" s="5">
        <v>30.102339181286546</v>
      </c>
      <c r="Q28" s="5">
        <v>30.043859649122805</v>
      </c>
      <c r="R28" s="5">
        <v>30.343567251461991</v>
      </c>
      <c r="S28" s="5">
        <v>30.603070175438596</v>
      </c>
      <c r="T28" s="5">
        <v>30.895467836257311</v>
      </c>
      <c r="U28" s="5">
        <v>31.198830409356727</v>
      </c>
      <c r="V28" s="5">
        <v>31.377923976608184</v>
      </c>
      <c r="W28" s="5">
        <v>31.560672514619881</v>
      </c>
      <c r="X28" s="5">
        <v>31.743421052631575</v>
      </c>
      <c r="Y28" s="5">
        <v>31.926169590643276</v>
      </c>
      <c r="Z28" s="5">
        <v>32.10891812865497</v>
      </c>
      <c r="AA28" s="5">
        <v>32.291666666666671</v>
      </c>
      <c r="AB28" s="5">
        <v>32.474415204678365</v>
      </c>
      <c r="AC28" s="5">
        <v>32.657163742690059</v>
      </c>
      <c r="AD28" s="5">
        <v>32.839912280701753</v>
      </c>
      <c r="AE28" s="5">
        <v>33.022660818713447</v>
      </c>
      <c r="AF28" s="5">
        <v>33.205409356725148</v>
      </c>
      <c r="AG28" s="5">
        <v>33.406432748538009</v>
      </c>
      <c r="AH28" s="5">
        <v>34.956140350877192</v>
      </c>
      <c r="AI28" s="5">
        <v>35.087719298245609</v>
      </c>
      <c r="AJ28" s="5">
        <v>34.99634502923977</v>
      </c>
      <c r="AK28" s="5">
        <v>34.904970760233915</v>
      </c>
      <c r="AL28" s="5">
        <v>34.813596491228068</v>
      </c>
      <c r="AM28" s="5">
        <v>34.722222222222221</v>
      </c>
      <c r="AN28" s="5">
        <v>34.470029239766085</v>
      </c>
      <c r="AO28" s="5">
        <v>34.539473684210527</v>
      </c>
      <c r="AP28" s="5">
        <v>34.904970760233915</v>
      </c>
      <c r="AQ28" s="5">
        <v>36.001461988304094</v>
      </c>
      <c r="AR28" s="5">
        <v>36.440058479532162</v>
      </c>
      <c r="AS28" s="5">
        <v>36.440058479532162</v>
      </c>
      <c r="AT28" s="5">
        <v>35.709064327485379</v>
      </c>
      <c r="AU28" s="5">
        <v>38.633040935672511</v>
      </c>
      <c r="AV28" s="5">
        <v>39.364035087719294</v>
      </c>
      <c r="AW28" s="5">
        <v>40.826023391812868</v>
      </c>
      <c r="AX28" s="5">
        <v>38.998538011695906</v>
      </c>
      <c r="AY28" s="5">
        <v>40.095029239766085</v>
      </c>
      <c r="AZ28" s="5">
        <v>39.364035087719294</v>
      </c>
      <c r="BA28" s="5">
        <v>40.095029239766085</v>
      </c>
      <c r="BB28" s="5">
        <v>44.115497076023388</v>
      </c>
      <c r="BC28" s="5">
        <v>43.019005847953217</v>
      </c>
      <c r="BD28" s="5">
        <v>44.152046783625728</v>
      </c>
      <c r="BE28" s="5">
        <v>43.09210526315789</v>
      </c>
      <c r="BF28" s="5">
        <v>44.225146198830409</v>
      </c>
      <c r="BG28" s="5">
        <v>44.956140350877192</v>
      </c>
      <c r="BH28" s="5">
        <v>44.225146198830409</v>
      </c>
      <c r="BI28" s="5">
        <v>44.225146198830409</v>
      </c>
      <c r="BJ28" s="5">
        <v>44.225146198830409</v>
      </c>
      <c r="BT28" t="s">
        <v>54</v>
      </c>
      <c r="BV28" t="str">
        <f>VLOOKUP(BT28,Data_2!$BU$2:$BU$300,1,FALSE)</f>
        <v>Cereal yield (kg per hectare)</v>
      </c>
    </row>
    <row r="29" spans="1:74" x14ac:dyDescent="0.25">
      <c r="A29" t="s">
        <v>153</v>
      </c>
      <c r="B29" t="s">
        <v>154</v>
      </c>
      <c r="C29" t="s">
        <v>149</v>
      </c>
      <c r="D29" t="s">
        <v>10</v>
      </c>
      <c r="E29" s="19" t="str">
        <f t="shared" si="0"/>
        <v>number</v>
      </c>
      <c r="F29" s="4" t="s">
        <v>11</v>
      </c>
      <c r="G29" s="5">
        <v>15.887118952423263</v>
      </c>
      <c r="H29" s="5">
        <v>16.014046667089758</v>
      </c>
      <c r="I29" s="5">
        <v>16.119819762645175</v>
      </c>
      <c r="J29" s="5">
        <v>16.246747477311672</v>
      </c>
      <c r="K29" s="5">
        <v>16.373675191978169</v>
      </c>
      <c r="L29" s="5">
        <v>16.500602906644666</v>
      </c>
      <c r="M29" s="5">
        <v>16.648685240422246</v>
      </c>
      <c r="N29" s="5">
        <v>16.75445833597766</v>
      </c>
      <c r="O29" s="5">
        <v>16.860231431533077</v>
      </c>
      <c r="P29" s="5">
        <v>16.87715512682194</v>
      </c>
      <c r="Q29" s="5">
        <v>16.982928222377357</v>
      </c>
      <c r="R29" s="5">
        <v>17.12466417042161</v>
      </c>
      <c r="S29" s="5">
        <v>17.262169194643651</v>
      </c>
      <c r="T29" s="5">
        <v>17.516024623976644</v>
      </c>
      <c r="U29" s="5">
        <v>17.759302743754098</v>
      </c>
      <c r="V29" s="5">
        <v>18.002580863531552</v>
      </c>
      <c r="W29" s="5">
        <v>18.286052759620063</v>
      </c>
      <c r="X29" s="5">
        <v>18.34317023121999</v>
      </c>
      <c r="Y29" s="5">
        <v>18.852996551797084</v>
      </c>
      <c r="Z29" s="5">
        <v>18.891074866197034</v>
      </c>
      <c r="AA29" s="5">
        <v>18.95453872353028</v>
      </c>
      <c r="AB29" s="5">
        <v>19.060311819085697</v>
      </c>
      <c r="AC29" s="5">
        <v>19.166084914641111</v>
      </c>
      <c r="AD29" s="5">
        <v>19.271858010196528</v>
      </c>
      <c r="AE29" s="5">
        <v>19.377631105751941</v>
      </c>
      <c r="AF29" s="5">
        <v>19.525713439529522</v>
      </c>
      <c r="AG29" s="5">
        <v>19.483404201307355</v>
      </c>
      <c r="AH29" s="5">
        <v>19.483404201307355</v>
      </c>
      <c r="AI29" s="5">
        <v>19.441094963085188</v>
      </c>
      <c r="AJ29" s="5">
        <v>19.398785724863025</v>
      </c>
      <c r="AK29" s="5">
        <v>19.356476486640858</v>
      </c>
      <c r="AL29" s="5">
        <v>19.377631105751941</v>
      </c>
      <c r="AM29" s="5">
        <v>19.377631105751941</v>
      </c>
      <c r="AN29" s="5">
        <v>19.377631105751941</v>
      </c>
      <c r="AO29" s="5">
        <v>19.377631105751941</v>
      </c>
      <c r="AP29" s="5">
        <v>19.377631105751941</v>
      </c>
      <c r="AQ29" s="5">
        <v>19.377631105751941</v>
      </c>
      <c r="AR29" s="5">
        <v>19.377631105751941</v>
      </c>
      <c r="AS29" s="5">
        <v>19.377631105751941</v>
      </c>
      <c r="AT29" s="5">
        <v>19.377631105751941</v>
      </c>
      <c r="AU29" s="5">
        <v>19.377631105751941</v>
      </c>
      <c r="AV29" s="5">
        <v>19.377631105751941</v>
      </c>
      <c r="AW29" s="5">
        <v>19.377631105751941</v>
      </c>
      <c r="AX29" s="5">
        <v>19.483404201307355</v>
      </c>
      <c r="AY29" s="5">
        <v>19.489750587040682</v>
      </c>
      <c r="AZ29" s="5">
        <v>19.489750587040682</v>
      </c>
      <c r="BA29" s="5">
        <v>19.489750587040682</v>
      </c>
      <c r="BB29" s="5">
        <v>19.595523682596095</v>
      </c>
      <c r="BC29" s="5">
        <v>19.701296778151509</v>
      </c>
      <c r="BD29" s="5">
        <v>20.519980537750417</v>
      </c>
      <c r="BE29" s="5">
        <v>20.625753633305834</v>
      </c>
      <c r="BF29" s="5">
        <v>20.625753633305834</v>
      </c>
      <c r="BG29" s="5">
        <v>20.625753633305834</v>
      </c>
      <c r="BH29" s="5">
        <v>20.625753633305834</v>
      </c>
      <c r="BI29" s="5">
        <v>20.625753633305834</v>
      </c>
      <c r="BJ29" s="5">
        <v>20.625753633305834</v>
      </c>
      <c r="BT29" t="s">
        <v>264</v>
      </c>
      <c r="BV29" t="str">
        <f>VLOOKUP(BT29,Data_2!$BU$2:$BU$300,1,FALSE)</f>
        <v>Cereal yield index</v>
      </c>
    </row>
    <row r="30" spans="1:74" x14ac:dyDescent="0.25">
      <c r="A30" t="s">
        <v>155</v>
      </c>
      <c r="B30" t="s">
        <v>156</v>
      </c>
      <c r="C30" t="s">
        <v>149</v>
      </c>
      <c r="D30" t="s">
        <v>10</v>
      </c>
      <c r="E30" s="19" t="str">
        <f t="shared" si="0"/>
        <v>number</v>
      </c>
      <c r="F30" s="4" t="s">
        <v>11</v>
      </c>
      <c r="G30" s="5">
        <v>38.015873015873012</v>
      </c>
      <c r="H30" s="5">
        <v>38.015873015873012</v>
      </c>
      <c r="I30" s="5">
        <v>38.015873015873012</v>
      </c>
      <c r="J30" s="5">
        <v>38.015873015873012</v>
      </c>
      <c r="K30" s="5">
        <v>38.015873015873012</v>
      </c>
      <c r="L30" s="5">
        <v>38.015873015873012</v>
      </c>
      <c r="M30" s="5">
        <v>38.015873015873012</v>
      </c>
      <c r="N30" s="5">
        <v>38.015873015873012</v>
      </c>
      <c r="O30" s="5">
        <v>38.015873015873012</v>
      </c>
      <c r="P30" s="5">
        <v>38.015873015873012</v>
      </c>
      <c r="Q30" s="5">
        <v>38.015873015873012</v>
      </c>
      <c r="R30" s="5">
        <v>38.015873015873012</v>
      </c>
      <c r="S30" s="5">
        <v>38.023809523809526</v>
      </c>
      <c r="T30" s="5">
        <v>38.043823436011429</v>
      </c>
      <c r="U30" s="5">
        <v>38.11944091486658</v>
      </c>
      <c r="V30" s="5">
        <v>38.19885641677255</v>
      </c>
      <c r="W30" s="5">
        <v>38.19885641677255</v>
      </c>
      <c r="X30" s="5">
        <v>38.238564167725542</v>
      </c>
      <c r="Y30" s="5">
        <v>38.238564167725542</v>
      </c>
      <c r="Z30" s="5">
        <v>38.238564167725542</v>
      </c>
      <c r="AA30" s="5">
        <v>38.238564167725542</v>
      </c>
      <c r="AB30" s="5">
        <v>38.238564167725542</v>
      </c>
      <c r="AC30" s="5">
        <v>38.238564167725542</v>
      </c>
      <c r="AD30" s="5">
        <v>38.238564167725542</v>
      </c>
      <c r="AE30" s="5">
        <v>38.242534942820839</v>
      </c>
      <c r="AF30" s="5">
        <v>38.282242693773824</v>
      </c>
      <c r="AG30" s="5">
        <v>38.282242693773824</v>
      </c>
      <c r="AH30" s="5">
        <v>38.302096569250317</v>
      </c>
      <c r="AI30" s="5">
        <v>38.317979669631512</v>
      </c>
      <c r="AJ30" s="5">
        <v>38.357687420584497</v>
      </c>
      <c r="AK30" s="5">
        <v>38.397395171537482</v>
      </c>
      <c r="AL30" s="5">
        <v>38.413278271918678</v>
      </c>
      <c r="AM30" s="5">
        <v>38.437102922490467</v>
      </c>
      <c r="AN30" s="5">
        <v>38.452986022871663</v>
      </c>
      <c r="AO30" s="5">
        <v>38.47681067344346</v>
      </c>
      <c r="AP30" s="5">
        <v>38.460927573062257</v>
      </c>
      <c r="AQ30" s="5">
        <v>38.619758576874204</v>
      </c>
      <c r="AR30" s="5">
        <v>38.619758576874204</v>
      </c>
      <c r="AS30" s="5">
        <v>38.619758576874204</v>
      </c>
      <c r="AT30" s="5">
        <v>38.619758576874204</v>
      </c>
      <c r="AU30" s="5">
        <v>38.858005082592122</v>
      </c>
      <c r="AV30" s="5">
        <v>38.699174078780182</v>
      </c>
      <c r="AW30" s="5">
        <v>38.778589580686152</v>
      </c>
      <c r="AX30" s="5">
        <v>38.778589580686152</v>
      </c>
      <c r="AY30" s="5">
        <v>39.33449809402795</v>
      </c>
      <c r="AZ30" s="5">
        <v>39.294790343074972</v>
      </c>
      <c r="BA30" s="5">
        <v>39.176461245235075</v>
      </c>
      <c r="BB30" s="5">
        <v>39.176461245235075</v>
      </c>
      <c r="BC30" s="5">
        <v>39.179637865311307</v>
      </c>
      <c r="BD30" s="5">
        <v>39.338468869123254</v>
      </c>
      <c r="BE30" s="5">
        <v>39.656130876747142</v>
      </c>
      <c r="BF30" s="5">
        <v>39.656130876747142</v>
      </c>
      <c r="BG30" s="5">
        <v>39.656130876747142</v>
      </c>
      <c r="BH30" s="5">
        <v>39.656130876747142</v>
      </c>
      <c r="BI30" s="5">
        <v>39.656130876747142</v>
      </c>
      <c r="BJ30" s="5">
        <v>39.656130876747142</v>
      </c>
      <c r="BT30" t="s">
        <v>56</v>
      </c>
      <c r="BV30" t="str">
        <f>VLOOKUP(BT30,Data_2!$BU$2:$BU$300,1,FALSE)</f>
        <v>Employment in agriculture (% of total employment) (modeled ILO estimate)</v>
      </c>
    </row>
    <row r="31" spans="1:74" x14ac:dyDescent="0.25">
      <c r="A31" t="s">
        <v>161</v>
      </c>
      <c r="B31" t="s">
        <v>162</v>
      </c>
      <c r="C31" t="s">
        <v>149</v>
      </c>
      <c r="D31" t="s">
        <v>10</v>
      </c>
      <c r="E31" s="19" t="str">
        <f t="shared" si="0"/>
        <v>number</v>
      </c>
      <c r="F31" s="4" t="s">
        <v>11</v>
      </c>
      <c r="G31" s="5">
        <v>25.97792147124628</v>
      </c>
      <c r="H31" s="5">
        <v>25.982019193732125</v>
      </c>
      <c r="I31" s="5">
        <v>25.986116916217966</v>
      </c>
      <c r="J31" s="5">
        <v>25.990214638703808</v>
      </c>
      <c r="K31" s="5">
        <v>25.994312361189653</v>
      </c>
      <c r="L31" s="5">
        <v>25.997590539178322</v>
      </c>
      <c r="M31" s="5">
        <v>26.002507806161333</v>
      </c>
      <c r="N31" s="5">
        <v>26.002507806161333</v>
      </c>
      <c r="O31" s="5">
        <v>26.002507806161333</v>
      </c>
      <c r="P31" s="5">
        <v>26.04348503101976</v>
      </c>
      <c r="Q31" s="5">
        <v>26.04348503101976</v>
      </c>
      <c r="R31" s="5">
        <v>26.04348503101976</v>
      </c>
      <c r="S31" s="5">
        <v>26.04348503101976</v>
      </c>
      <c r="T31" s="5">
        <v>26.084462255878183</v>
      </c>
      <c r="U31" s="5">
        <v>26.125439480736606</v>
      </c>
      <c r="V31" s="5">
        <v>26.28852883567313</v>
      </c>
      <c r="W31" s="5">
        <v>26.286889746678792</v>
      </c>
      <c r="X31" s="5">
        <v>26.286889746678792</v>
      </c>
      <c r="Y31" s="5">
        <v>26.290987469164641</v>
      </c>
      <c r="Z31" s="5">
        <v>26.290987469164641</v>
      </c>
      <c r="AA31" s="5">
        <v>26.293446102656144</v>
      </c>
      <c r="AB31" s="5">
        <v>26.293446102656144</v>
      </c>
      <c r="AC31" s="5">
        <v>26.293446102656144</v>
      </c>
      <c r="AD31" s="5">
        <v>26.293446102656144</v>
      </c>
      <c r="AE31" s="5">
        <v>26.309836992599511</v>
      </c>
      <c r="AF31" s="5">
        <v>26.312295626091021</v>
      </c>
      <c r="AG31" s="5">
        <v>26.312295626091021</v>
      </c>
      <c r="AH31" s="5">
        <v>26.326227882542884</v>
      </c>
      <c r="AI31" s="5">
        <v>26.326227882542884</v>
      </c>
      <c r="AJ31" s="5">
        <v>26.330325605028726</v>
      </c>
      <c r="AK31" s="5">
        <v>26.338521050000409</v>
      </c>
      <c r="AL31" s="5">
        <v>26.422114588711594</v>
      </c>
      <c r="AM31" s="5">
        <v>27.15970463616322</v>
      </c>
      <c r="AN31" s="5">
        <v>28.888943525188697</v>
      </c>
      <c r="AO31" s="5">
        <v>29.027446545210172</v>
      </c>
      <c r="AP31" s="5">
        <v>30.036305821224563</v>
      </c>
      <c r="AQ31" s="5">
        <v>30.855850318393035</v>
      </c>
      <c r="AR31" s="5">
        <v>30.855850318393035</v>
      </c>
      <c r="AS31" s="5">
        <v>30.855850318393035</v>
      </c>
      <c r="AT31" s="5">
        <v>31.634417590703084</v>
      </c>
      <c r="AU31" s="5">
        <v>32.186790581794639</v>
      </c>
      <c r="AV31" s="5">
        <v>32.522803825633709</v>
      </c>
      <c r="AW31" s="5">
        <v>33.376769191683266</v>
      </c>
      <c r="AX31" s="5">
        <v>32.610495086830738</v>
      </c>
      <c r="AY31" s="5">
        <v>33.103041329628994</v>
      </c>
      <c r="AZ31" s="5">
        <v>33.163687622419459</v>
      </c>
      <c r="BA31" s="5">
        <v>33.271047951548525</v>
      </c>
      <c r="BB31" s="5">
        <v>33.233348904678778</v>
      </c>
      <c r="BC31" s="5">
        <v>33.638530423540594</v>
      </c>
      <c r="BD31" s="5">
        <v>33.643121153263017</v>
      </c>
      <c r="BE31" s="5">
        <v>34.134847851564096</v>
      </c>
      <c r="BF31" s="5">
        <v>34.134847851564096</v>
      </c>
      <c r="BG31" s="5">
        <v>33.766052827838287</v>
      </c>
      <c r="BH31" s="5">
        <v>33.766052827838287</v>
      </c>
      <c r="BI31" s="5">
        <v>33.766052827838287</v>
      </c>
      <c r="BJ31" s="5">
        <v>33.766052827838287</v>
      </c>
      <c r="BT31" t="s">
        <v>58</v>
      </c>
      <c r="BV31" t="str">
        <f>VLOOKUP(BT31,Data_2!$BU$2:$BU$300,1,FALSE)</f>
        <v>Employment in agriculture, female (% of female employment) (modeled ILO estimate)</v>
      </c>
    </row>
    <row r="32" spans="1:74" x14ac:dyDescent="0.25">
      <c r="A32" t="s">
        <v>163</v>
      </c>
      <c r="B32" t="s">
        <v>164</v>
      </c>
      <c r="C32" t="s">
        <v>149</v>
      </c>
      <c r="D32" t="s">
        <v>10</v>
      </c>
      <c r="E32" s="19" t="str">
        <f t="shared" si="0"/>
        <v>number</v>
      </c>
      <c r="F32" s="4" t="s">
        <v>11</v>
      </c>
      <c r="G32" s="5">
        <v>38.344814203939073</v>
      </c>
      <c r="H32" s="5">
        <v>38.344814203939073</v>
      </c>
      <c r="I32" s="5">
        <v>38.345784418356452</v>
      </c>
      <c r="J32" s="5">
        <v>38.345784418356452</v>
      </c>
      <c r="K32" s="5">
        <v>38.345784418356452</v>
      </c>
      <c r="L32" s="5">
        <v>38.345784418356452</v>
      </c>
      <c r="M32" s="5">
        <v>38.345784418356452</v>
      </c>
      <c r="N32" s="5">
        <v>38.345784418356452</v>
      </c>
      <c r="O32" s="5">
        <v>38.355486562530317</v>
      </c>
      <c r="P32" s="5">
        <v>38.355486562530317</v>
      </c>
      <c r="Q32" s="5">
        <v>38.316677985834872</v>
      </c>
      <c r="R32" s="5">
        <v>38.316677985834872</v>
      </c>
      <c r="S32" s="5">
        <v>38.30406519840885</v>
      </c>
      <c r="T32" s="5">
        <v>38.274958765887263</v>
      </c>
      <c r="U32" s="5">
        <v>38.271077908217713</v>
      </c>
      <c r="V32" s="5">
        <v>38.27398855146987</v>
      </c>
      <c r="W32" s="5">
        <v>38.274958765887263</v>
      </c>
      <c r="X32" s="5">
        <v>38.271077908217713</v>
      </c>
      <c r="Y32" s="5">
        <v>38.27398855146987</v>
      </c>
      <c r="Z32" s="5">
        <v>38.288541767730663</v>
      </c>
      <c r="AA32" s="5">
        <v>38.307946056078393</v>
      </c>
      <c r="AB32" s="5">
        <v>38.327350344426122</v>
      </c>
      <c r="AC32" s="5">
        <v>38.346754632773845</v>
      </c>
      <c r="AD32" s="5">
        <v>38.357426991365088</v>
      </c>
      <c r="AE32" s="5">
        <v>38.376831279712817</v>
      </c>
      <c r="AF32" s="5">
        <v>38.396235568060547</v>
      </c>
      <c r="AG32" s="5">
        <v>38.415639856408269</v>
      </c>
      <c r="AH32" s="5">
        <v>38.435044144755992</v>
      </c>
      <c r="AI32" s="5">
        <v>38.454448433103714</v>
      </c>
      <c r="AJ32" s="5">
        <v>38.474822935868822</v>
      </c>
      <c r="AK32" s="5">
        <v>38.484525080042694</v>
      </c>
      <c r="AL32" s="5">
        <v>38.496167653051323</v>
      </c>
      <c r="AM32" s="5">
        <v>38.507810226059959</v>
      </c>
      <c r="AN32" s="5">
        <v>38.546618802755411</v>
      </c>
      <c r="AO32" s="5">
        <v>38.575725235276998</v>
      </c>
      <c r="AP32" s="5">
        <v>38.566023091103133</v>
      </c>
      <c r="AQ32" s="5">
        <v>38.566023091103133</v>
      </c>
      <c r="AR32" s="5">
        <v>38.566023091103133</v>
      </c>
      <c r="AS32" s="5">
        <v>38.566023091103133</v>
      </c>
      <c r="AT32" s="5">
        <v>38.566023091103133</v>
      </c>
      <c r="AU32" s="5">
        <v>38.529154943242453</v>
      </c>
      <c r="AV32" s="5">
        <v>38.480644222373144</v>
      </c>
      <c r="AW32" s="5">
        <v>38.480644222373144</v>
      </c>
      <c r="AX32" s="5">
        <v>38.479674007955758</v>
      </c>
      <c r="AY32" s="5">
        <v>38.479674007955758</v>
      </c>
      <c r="AZ32" s="5">
        <v>38.479674007955758</v>
      </c>
      <c r="BA32" s="5">
        <v>38.479674007955758</v>
      </c>
      <c r="BB32" s="5">
        <v>38.479674007955758</v>
      </c>
      <c r="BC32" s="5">
        <v>38.469971863781893</v>
      </c>
      <c r="BD32" s="5">
        <v>38.528184728825075</v>
      </c>
      <c r="BE32" s="5">
        <v>38.479674007955758</v>
      </c>
      <c r="BF32" s="5">
        <v>38.479674007955758</v>
      </c>
      <c r="BG32" s="5">
        <v>38.528184728825075</v>
      </c>
      <c r="BH32" s="5">
        <v>38.528184728825075</v>
      </c>
      <c r="BI32" s="5">
        <v>38.528184728825075</v>
      </c>
      <c r="BJ32" s="5">
        <v>38.528184728825075</v>
      </c>
      <c r="BT32" t="s">
        <v>60</v>
      </c>
      <c r="BV32" t="str">
        <f>VLOOKUP(BT32,Data_2!$BU$2:$BU$300,1,FALSE)</f>
        <v>Employment in agriculture, male (% of male employment) (modeled ILO estimate)</v>
      </c>
    </row>
    <row r="33" spans="1:74" x14ac:dyDescent="0.25">
      <c r="A33" t="s">
        <v>167</v>
      </c>
      <c r="B33" t="s">
        <v>168</v>
      </c>
      <c r="C33" t="s">
        <v>149</v>
      </c>
      <c r="D33" t="s">
        <v>10</v>
      </c>
      <c r="E33" s="19" t="str">
        <f t="shared" si="0"/>
        <v>number</v>
      </c>
      <c r="F33" s="4" t="s">
        <v>11</v>
      </c>
      <c r="G33" s="5">
        <v>24.867766637720059</v>
      </c>
      <c r="H33" s="5">
        <v>24.867766637720059</v>
      </c>
      <c r="I33" s="5">
        <v>24.867766637720059</v>
      </c>
      <c r="J33" s="5">
        <v>24.867766637720059</v>
      </c>
      <c r="K33" s="5">
        <v>24.867766637720059</v>
      </c>
      <c r="L33" s="5">
        <v>24.867766637720059</v>
      </c>
      <c r="M33" s="5">
        <v>24.867766637720059</v>
      </c>
      <c r="N33" s="5">
        <v>25.402226257203758</v>
      </c>
      <c r="O33" s="5">
        <v>25.401436804294626</v>
      </c>
      <c r="P33" s="5">
        <v>24.630930764979869</v>
      </c>
      <c r="Q33" s="5">
        <v>24.654614352253887</v>
      </c>
      <c r="R33" s="5">
        <v>24.612773348069787</v>
      </c>
      <c r="S33" s="5">
        <v>24.326201942054158</v>
      </c>
      <c r="T33" s="5">
        <v>23.509907634009629</v>
      </c>
      <c r="U33" s="5">
        <v>23.509907634009629</v>
      </c>
      <c r="V33" s="5">
        <v>23.509907634009629</v>
      </c>
      <c r="W33" s="5">
        <v>23.509907634009629</v>
      </c>
      <c r="X33" s="5">
        <v>23.509907634009629</v>
      </c>
      <c r="Y33" s="5">
        <v>23.650430251835477</v>
      </c>
      <c r="Z33" s="5">
        <v>24.251993368595564</v>
      </c>
      <c r="AA33" s="5">
        <v>23.904634088576614</v>
      </c>
      <c r="AB33" s="5">
        <v>23.967790321307334</v>
      </c>
      <c r="AC33" s="5">
        <v>24.480934712244416</v>
      </c>
      <c r="AD33" s="5">
        <v>24.299360543143603</v>
      </c>
      <c r="AE33" s="5">
        <v>24.299360543143603</v>
      </c>
      <c r="AF33" s="5">
        <v>24.694086997710588</v>
      </c>
      <c r="AG33" s="5">
        <v>24.482513618062683</v>
      </c>
      <c r="AH33" s="5">
        <v>24.709876055893265</v>
      </c>
      <c r="AI33" s="5">
        <v>24.792768611352333</v>
      </c>
      <c r="AJ33" s="5">
        <v>26.089050288150311</v>
      </c>
      <c r="AK33" s="5">
        <v>26.924291466014051</v>
      </c>
      <c r="AL33" s="5">
        <v>27.630851819688957</v>
      </c>
      <c r="AM33" s="5">
        <v>27.630851819688957</v>
      </c>
      <c r="AN33" s="5">
        <v>27.630851819688957</v>
      </c>
      <c r="AO33" s="5">
        <v>28.420304728822927</v>
      </c>
      <c r="AP33" s="5">
        <v>28.420304728822927</v>
      </c>
      <c r="AQ33" s="5">
        <v>28.420304728822927</v>
      </c>
      <c r="AR33" s="5">
        <v>28.420304728822927</v>
      </c>
      <c r="AS33" s="5">
        <v>29.209757637956894</v>
      </c>
      <c r="AT33" s="5">
        <v>29.209757637956894</v>
      </c>
      <c r="AU33" s="5">
        <v>29.999210547090865</v>
      </c>
      <c r="AV33" s="5">
        <v>29.999210547090865</v>
      </c>
      <c r="AW33" s="5">
        <v>30.324465145654063</v>
      </c>
      <c r="AX33" s="5">
        <v>30.371832320202103</v>
      </c>
      <c r="AY33" s="5">
        <v>33.918844240941027</v>
      </c>
      <c r="AZ33" s="5">
        <v>33.937791110760244</v>
      </c>
      <c r="BA33" s="5">
        <v>34.563827267703488</v>
      </c>
      <c r="BB33" s="5">
        <v>34.563827267703488</v>
      </c>
      <c r="BC33" s="5">
        <v>34.563827267703488</v>
      </c>
      <c r="BD33" s="5">
        <v>34.721717849530279</v>
      </c>
      <c r="BE33" s="5">
        <v>35.116444304097257</v>
      </c>
      <c r="BF33" s="5">
        <v>35.353280176837451</v>
      </c>
      <c r="BG33" s="5">
        <v>36.063787795058019</v>
      </c>
      <c r="BH33" s="5">
        <v>36.063787795058019</v>
      </c>
      <c r="BI33" s="5">
        <v>36.063787795058019</v>
      </c>
      <c r="BJ33" s="5">
        <v>36.063787795058019</v>
      </c>
      <c r="BT33" t="s">
        <v>266</v>
      </c>
      <c r="BV33" t="str">
        <f>VLOOKUP(BT33,Data_2!$BU$2:$BU$300,1,FALSE)</f>
        <v>Fert cons index</v>
      </c>
    </row>
    <row r="34" spans="1:74" x14ac:dyDescent="0.25">
      <c r="A34" t="s">
        <v>169</v>
      </c>
      <c r="B34" t="s">
        <v>170</v>
      </c>
      <c r="C34" t="s">
        <v>149</v>
      </c>
      <c r="D34" t="s">
        <v>10</v>
      </c>
      <c r="E34" s="19" t="str">
        <f t="shared" si="0"/>
        <v>number</v>
      </c>
      <c r="F34" s="4" t="s">
        <v>11</v>
      </c>
      <c r="G34" s="5">
        <v>58.386323351394978</v>
      </c>
      <c r="H34" s="5">
        <v>59.180693259549614</v>
      </c>
      <c r="I34" s="5">
        <v>61.505001434225981</v>
      </c>
      <c r="J34" s="5">
        <v>62.552642612844082</v>
      </c>
      <c r="K34" s="5">
        <v>64.857350270924613</v>
      </c>
      <c r="L34" s="5">
        <v>62.041995543605957</v>
      </c>
      <c r="M34" s="5">
        <v>63.916105156900201</v>
      </c>
      <c r="N34" s="5">
        <v>63.871174082095372</v>
      </c>
      <c r="O34" s="5">
        <v>70.066022431568896</v>
      </c>
      <c r="P34" s="5">
        <v>67.009748619300154</v>
      </c>
      <c r="Q34" s="5">
        <v>65.30469667836006</v>
      </c>
      <c r="R34" s="5">
        <v>60.553158316589261</v>
      </c>
      <c r="S34" s="5">
        <v>66.2077143515926</v>
      </c>
      <c r="T34" s="5">
        <v>61.651130362220975</v>
      </c>
      <c r="U34" s="5">
        <v>60.553158316589261</v>
      </c>
      <c r="V34" s="5">
        <v>60.553158316589261</v>
      </c>
      <c r="W34" s="5">
        <v>55.439902500082347</v>
      </c>
      <c r="X34" s="5">
        <v>53.751221493900772</v>
      </c>
      <c r="Y34" s="5">
        <v>52.959583649000294</v>
      </c>
      <c r="Z34" s="5">
        <v>55.379514037572605</v>
      </c>
      <c r="AA34" s="5">
        <v>51.845142022684101</v>
      </c>
      <c r="AB34" s="5">
        <v>53.145140924712052</v>
      </c>
      <c r="AC34" s="5">
        <v>53.463552817945256</v>
      </c>
      <c r="AD34" s="5">
        <v>57.759917432502171</v>
      </c>
      <c r="AE34" s="5">
        <v>60.305016634276484</v>
      </c>
      <c r="AF34" s="5">
        <v>65.879420709948718</v>
      </c>
      <c r="AG34" s="5">
        <v>66.252731205463505</v>
      </c>
      <c r="AH34" s="5">
        <v>66.743524709860893</v>
      </c>
      <c r="AI34" s="5">
        <v>67.176125695839787</v>
      </c>
      <c r="AJ34" s="5">
        <v>67.619706402275</v>
      </c>
      <c r="AK34" s="5">
        <v>70.192254905190111</v>
      </c>
      <c r="AL34" s="5">
        <v>70.761004424827348</v>
      </c>
      <c r="AM34" s="5">
        <v>71.43955114902775</v>
      </c>
      <c r="AN34" s="5">
        <v>72.70331697354986</v>
      </c>
      <c r="AO34" s="5">
        <v>75.101287921209519</v>
      </c>
      <c r="AP34" s="5">
        <v>75.320882330335877</v>
      </c>
      <c r="AQ34" s="5">
        <v>75.540476739462221</v>
      </c>
      <c r="AR34" s="5">
        <v>76.473752978249181</v>
      </c>
      <c r="AS34" s="5">
        <v>77.846218035288814</v>
      </c>
      <c r="AT34" s="5">
        <v>78.285406853541502</v>
      </c>
      <c r="AU34" s="5">
        <v>76.309057171404419</v>
      </c>
      <c r="AV34" s="5">
        <v>77.516826421599305</v>
      </c>
      <c r="AW34" s="5">
        <v>78.779494274075773</v>
      </c>
      <c r="AX34" s="5">
        <v>78.83439287635737</v>
      </c>
      <c r="AY34" s="5">
        <v>79.822567717425912</v>
      </c>
      <c r="AZ34" s="5">
        <v>80.481350944804944</v>
      </c>
      <c r="BA34" s="5">
        <v>80.920539763057633</v>
      </c>
      <c r="BB34" s="5">
        <v>79.822567717425912</v>
      </c>
      <c r="BC34" s="5">
        <v>75.760071148588565</v>
      </c>
      <c r="BD34" s="5">
        <v>76.858043194220272</v>
      </c>
      <c r="BE34" s="5">
        <v>77.956015239851993</v>
      </c>
      <c r="BF34" s="5">
        <v>79.0539872854837</v>
      </c>
      <c r="BG34" s="5">
        <v>77.736420830725649</v>
      </c>
      <c r="BH34" s="5">
        <v>77.736420830725649</v>
      </c>
      <c r="BI34" s="5">
        <v>77.736420830725649</v>
      </c>
      <c r="BJ34" s="5">
        <v>77.736420830725649</v>
      </c>
      <c r="BT34" t="s">
        <v>62</v>
      </c>
      <c r="BV34" t="str">
        <f>VLOOKUP(BT34,Data_2!$BU$2:$BU$300,1,FALSE)</f>
        <v>Fertilizer consumption (% of fertilizer production)</v>
      </c>
    </row>
    <row r="35" spans="1:74" x14ac:dyDescent="0.25">
      <c r="A35" t="s">
        <v>173</v>
      </c>
      <c r="B35" t="s">
        <v>174</v>
      </c>
      <c r="C35" t="s">
        <v>149</v>
      </c>
      <c r="D35" t="s">
        <v>10</v>
      </c>
      <c r="E35" s="19" t="str">
        <f t="shared" si="0"/>
        <v>number</v>
      </c>
      <c r="F35" s="4" t="s">
        <v>11</v>
      </c>
      <c r="G35" s="5">
        <v>44.912481171765442</v>
      </c>
      <c r="H35" s="5">
        <v>44.912481171765442</v>
      </c>
      <c r="I35" s="5">
        <v>45.431880745857789</v>
      </c>
      <c r="J35" s="5">
        <v>45.431880745857789</v>
      </c>
      <c r="K35" s="5">
        <v>45.951280319950136</v>
      </c>
      <c r="L35" s="5">
        <v>45.951280319950136</v>
      </c>
      <c r="M35" s="5">
        <v>46.47067989404249</v>
      </c>
      <c r="N35" s="5">
        <v>47.353659169999482</v>
      </c>
      <c r="O35" s="5">
        <v>46.242144081441857</v>
      </c>
      <c r="P35" s="5">
        <v>46.03957824754584</v>
      </c>
      <c r="Q35" s="5">
        <v>46.465485898301559</v>
      </c>
      <c r="R35" s="5">
        <v>46.465485898301559</v>
      </c>
      <c r="S35" s="5">
        <v>46.725185685347739</v>
      </c>
      <c r="T35" s="5">
        <v>46.984885472393913</v>
      </c>
      <c r="U35" s="5">
        <v>46.984885472393913</v>
      </c>
      <c r="V35" s="5">
        <v>46.979691476652988</v>
      </c>
      <c r="W35" s="5">
        <v>45.935698332727362</v>
      </c>
      <c r="X35" s="5">
        <v>45.930504336986445</v>
      </c>
      <c r="Y35" s="5">
        <v>45.92531034124552</v>
      </c>
      <c r="Z35" s="5">
        <v>45.920116345504596</v>
      </c>
      <c r="AA35" s="5">
        <v>45.914922349763671</v>
      </c>
      <c r="AB35" s="5">
        <v>45.909728354022747</v>
      </c>
      <c r="AC35" s="5">
        <v>45.904534358281829</v>
      </c>
      <c r="AD35" s="5">
        <v>45.899340362540904</v>
      </c>
      <c r="AE35" s="5">
        <v>45.89414636679998</v>
      </c>
      <c r="AF35" s="5">
        <v>45.883758375318138</v>
      </c>
      <c r="AG35" s="5">
        <v>45.873370383836289</v>
      </c>
      <c r="AH35" s="5">
        <v>45.862982392354439</v>
      </c>
      <c r="AI35" s="5">
        <v>45.847400405131665</v>
      </c>
      <c r="AJ35" s="5">
        <v>46.065548226250449</v>
      </c>
      <c r="AK35" s="5">
        <v>45.234508907702697</v>
      </c>
      <c r="AL35" s="5">
        <v>45.603282605308266</v>
      </c>
      <c r="AM35" s="5">
        <v>45.800654443463358</v>
      </c>
      <c r="AN35" s="5">
        <v>46.304472030332931</v>
      </c>
      <c r="AO35" s="5">
        <v>45.785072456240592</v>
      </c>
      <c r="AP35" s="5">
        <v>46.262920064405549</v>
      </c>
      <c r="AQ35" s="5">
        <v>44.813795252687896</v>
      </c>
      <c r="AR35" s="5">
        <v>43.577624266348103</v>
      </c>
      <c r="AS35" s="5">
        <v>47.327689191294866</v>
      </c>
      <c r="AT35" s="5">
        <v>46.886199553316366</v>
      </c>
      <c r="AU35" s="5">
        <v>45.701968524385812</v>
      </c>
      <c r="AV35" s="5">
        <v>45.447462733080556</v>
      </c>
      <c r="AW35" s="5">
        <v>44.834571235651588</v>
      </c>
      <c r="AX35" s="5">
        <v>45.120241001402377</v>
      </c>
      <c r="AY35" s="5">
        <v>45.582506622344567</v>
      </c>
      <c r="AZ35" s="5">
        <v>44.086635848958608</v>
      </c>
      <c r="BA35" s="5">
        <v>44.164545785072455</v>
      </c>
      <c r="BB35" s="5">
        <v>48.174310497065392</v>
      </c>
      <c r="BC35" s="5">
        <v>49.280631589882098</v>
      </c>
      <c r="BD35" s="5">
        <v>49.124811717654396</v>
      </c>
      <c r="BE35" s="5">
        <v>46.564171817379105</v>
      </c>
      <c r="BF35" s="5">
        <v>46.564171817379105</v>
      </c>
      <c r="BG35" s="5">
        <v>46.060354230509532</v>
      </c>
      <c r="BH35" s="5">
        <v>46.060354230509532</v>
      </c>
      <c r="BI35" s="5">
        <v>46.060354230509532</v>
      </c>
      <c r="BJ35" s="5">
        <v>46.060354230509532</v>
      </c>
      <c r="BT35" s="10" t="s">
        <v>64</v>
      </c>
      <c r="BV35" t="str">
        <f>VLOOKUP(BT35,Data_2!$BU$2:$BU$300,1,FALSE)</f>
        <v>Fertilizer consumption (kilograms per hectare of arable land)</v>
      </c>
    </row>
    <row r="36" spans="1:74" x14ac:dyDescent="0.25">
      <c r="A36" t="s">
        <v>5</v>
      </c>
      <c r="B36" t="s">
        <v>6</v>
      </c>
      <c r="C36" t="s">
        <v>7</v>
      </c>
      <c r="D36" t="s">
        <v>12</v>
      </c>
      <c r="E36" s="19" t="str">
        <f t="shared" si="0"/>
        <v>number</v>
      </c>
      <c r="F36" s="4" t="s">
        <v>13</v>
      </c>
      <c r="G36" s="5">
        <v>571700</v>
      </c>
      <c r="H36" s="5">
        <v>572000</v>
      </c>
      <c r="I36" s="5">
        <v>572200</v>
      </c>
      <c r="J36" s="5">
        <v>572500</v>
      </c>
      <c r="K36" s="5">
        <v>572700</v>
      </c>
      <c r="L36" s="5">
        <v>573000</v>
      </c>
      <c r="M36" s="5">
        <v>573300</v>
      </c>
      <c r="N36" s="5">
        <v>573600</v>
      </c>
      <c r="O36" s="5">
        <v>574000</v>
      </c>
      <c r="P36" s="5">
        <v>574000</v>
      </c>
      <c r="Q36" s="5">
        <v>574000</v>
      </c>
      <c r="R36" s="5">
        <v>574000</v>
      </c>
      <c r="S36" s="5">
        <v>574000</v>
      </c>
      <c r="T36" s="5">
        <v>574000</v>
      </c>
      <c r="U36" s="5">
        <v>574000</v>
      </c>
      <c r="V36" s="5">
        <v>574000</v>
      </c>
      <c r="W36" s="5">
        <v>574000</v>
      </c>
      <c r="X36" s="5">
        <v>574000</v>
      </c>
      <c r="Y36" s="5">
        <v>574000</v>
      </c>
      <c r="Z36" s="5">
        <v>574000</v>
      </c>
      <c r="AA36" s="5">
        <v>574000</v>
      </c>
      <c r="AB36" s="5">
        <v>574000</v>
      </c>
      <c r="AC36" s="5">
        <v>574000</v>
      </c>
      <c r="AD36" s="5">
        <v>574000</v>
      </c>
      <c r="AE36" s="5">
        <v>574000</v>
      </c>
      <c r="AF36" s="5">
        <v>574000</v>
      </c>
      <c r="AG36" s="5">
        <v>574000</v>
      </c>
      <c r="AH36" s="5">
        <v>574000</v>
      </c>
      <c r="AI36" s="5">
        <v>574000</v>
      </c>
      <c r="AJ36" s="5">
        <v>574040</v>
      </c>
      <c r="AK36" s="5">
        <v>574500</v>
      </c>
      <c r="AL36" s="5">
        <v>575000</v>
      </c>
      <c r="AM36" s="5">
        <v>575000</v>
      </c>
      <c r="AN36" s="5">
        <v>575000</v>
      </c>
      <c r="AO36" s="5">
        <v>575000</v>
      </c>
      <c r="AP36" s="5">
        <v>575000</v>
      </c>
      <c r="AQ36" s="5">
        <v>575000</v>
      </c>
      <c r="AR36" s="5">
        <v>575000</v>
      </c>
      <c r="AS36" s="5">
        <v>574000</v>
      </c>
      <c r="AT36" s="5">
        <v>573000</v>
      </c>
      <c r="AU36" s="5">
        <v>573000</v>
      </c>
      <c r="AV36" s="5">
        <v>573900</v>
      </c>
      <c r="AW36" s="5">
        <v>575900</v>
      </c>
      <c r="AX36" s="5">
        <v>575900</v>
      </c>
      <c r="AY36" s="5">
        <v>575900</v>
      </c>
      <c r="AZ36" s="5">
        <v>575900</v>
      </c>
      <c r="BA36" s="5">
        <v>576900</v>
      </c>
      <c r="BB36" s="5">
        <v>576900</v>
      </c>
      <c r="BC36" s="5">
        <v>582900</v>
      </c>
      <c r="BD36" s="5">
        <v>583900</v>
      </c>
      <c r="BE36" s="5">
        <v>589900</v>
      </c>
      <c r="BF36" s="5">
        <v>589900</v>
      </c>
      <c r="BG36" s="5">
        <v>591900</v>
      </c>
      <c r="BH36" s="5">
        <v>591900</v>
      </c>
      <c r="BI36" s="5">
        <v>591900</v>
      </c>
      <c r="BJ36" s="5">
        <v>591900</v>
      </c>
      <c r="BT36" t="s">
        <v>66</v>
      </c>
      <c r="BV36" t="str">
        <f>VLOOKUP(BT36,Data_2!$BU$2:$BU$300,1,FALSE)</f>
        <v>Food exports (% of merchandise exports)</v>
      </c>
    </row>
    <row r="37" spans="1:74" x14ac:dyDescent="0.25">
      <c r="A37" t="s">
        <v>151</v>
      </c>
      <c r="B37" t="s">
        <v>152</v>
      </c>
      <c r="C37" t="s">
        <v>7</v>
      </c>
      <c r="D37" t="s">
        <v>12</v>
      </c>
      <c r="E37" s="19" t="str">
        <f t="shared" si="0"/>
        <v>number</v>
      </c>
      <c r="F37" s="4" t="s">
        <v>13</v>
      </c>
      <c r="G37" s="5">
        <v>15750</v>
      </c>
      <c r="H37" s="5">
        <v>15900</v>
      </c>
      <c r="I37" s="5">
        <v>16040</v>
      </c>
      <c r="J37" s="5">
        <v>16050</v>
      </c>
      <c r="K37" s="5">
        <v>16240</v>
      </c>
      <c r="L37" s="5">
        <v>16210</v>
      </c>
      <c r="M37" s="5">
        <v>16660</v>
      </c>
      <c r="N37" s="5">
        <v>16760</v>
      </c>
      <c r="O37" s="5">
        <v>18970</v>
      </c>
      <c r="P37" s="5">
        <v>18800</v>
      </c>
      <c r="Q37" s="5">
        <v>18990</v>
      </c>
      <c r="R37" s="5">
        <v>19060</v>
      </c>
      <c r="S37" s="5">
        <v>20000</v>
      </c>
      <c r="T37" s="5">
        <v>20300</v>
      </c>
      <c r="U37" s="5">
        <v>20600</v>
      </c>
      <c r="V37" s="5">
        <v>20950</v>
      </c>
      <c r="W37" s="5">
        <v>21430</v>
      </c>
      <c r="X37" s="5">
        <v>21200</v>
      </c>
      <c r="Y37" s="5">
        <v>21000</v>
      </c>
      <c r="Z37" s="5">
        <v>20880</v>
      </c>
      <c r="AA37" s="5">
        <v>20750</v>
      </c>
      <c r="AB37" s="5">
        <v>20600</v>
      </c>
      <c r="AC37" s="5">
        <v>20600</v>
      </c>
      <c r="AD37" s="5">
        <v>20600</v>
      </c>
      <c r="AE37" s="5">
        <v>20600</v>
      </c>
      <c r="AF37" s="5">
        <v>20820</v>
      </c>
      <c r="AG37" s="5">
        <v>20920</v>
      </c>
      <c r="AH37" s="5">
        <v>21050</v>
      </c>
      <c r="AI37" s="5">
        <v>21050</v>
      </c>
      <c r="AJ37" s="5">
        <v>21100</v>
      </c>
      <c r="AK37" s="5">
        <v>21100</v>
      </c>
      <c r="AL37" s="5">
        <v>21200</v>
      </c>
      <c r="AM37" s="5">
        <v>21230</v>
      </c>
      <c r="AN37" s="5">
        <v>20730</v>
      </c>
      <c r="AO37" s="5">
        <v>20370</v>
      </c>
      <c r="AP37" s="5">
        <v>19930</v>
      </c>
      <c r="AQ37" s="5">
        <v>19520</v>
      </c>
      <c r="AR37" s="5">
        <v>19130</v>
      </c>
      <c r="AS37" s="5">
        <v>18870</v>
      </c>
      <c r="AT37" s="5">
        <v>18670</v>
      </c>
      <c r="AU37" s="5">
        <v>18510</v>
      </c>
      <c r="AV37" s="5">
        <v>18340</v>
      </c>
      <c r="AW37" s="5">
        <v>18330</v>
      </c>
      <c r="AX37" s="5">
        <v>18480</v>
      </c>
      <c r="AY37" s="5">
        <v>18190</v>
      </c>
      <c r="AZ37" s="5">
        <v>17830</v>
      </c>
      <c r="BA37" s="5">
        <v>17330</v>
      </c>
      <c r="BB37" s="5">
        <v>17830</v>
      </c>
      <c r="BC37" s="5">
        <v>18330</v>
      </c>
      <c r="BD37" s="5">
        <v>18330</v>
      </c>
      <c r="BE37" s="5">
        <v>18830</v>
      </c>
      <c r="BF37" s="5">
        <v>19330</v>
      </c>
      <c r="BG37" s="5">
        <v>20330</v>
      </c>
      <c r="BH37" s="5">
        <v>20330</v>
      </c>
      <c r="BI37" s="5">
        <v>20330</v>
      </c>
      <c r="BJ37" s="5">
        <v>20330</v>
      </c>
      <c r="BT37" t="s">
        <v>68</v>
      </c>
      <c r="BV37" t="str">
        <f>VLOOKUP(BT37,Data_2!$BU$2:$BU$300,1,FALSE)</f>
        <v>Food imports (% of merchandise imports)</v>
      </c>
    </row>
    <row r="38" spans="1:74" x14ac:dyDescent="0.25">
      <c r="A38" t="s">
        <v>157</v>
      </c>
      <c r="B38" t="s">
        <v>158</v>
      </c>
      <c r="C38" t="s">
        <v>7</v>
      </c>
      <c r="D38" t="s">
        <v>12</v>
      </c>
      <c r="E38" s="19" t="str">
        <f t="shared" si="0"/>
        <v>number</v>
      </c>
      <c r="F38" s="4" t="s">
        <v>13</v>
      </c>
      <c r="AM38" s="5">
        <v>305400</v>
      </c>
      <c r="AN38" s="5">
        <v>304720</v>
      </c>
      <c r="AO38" s="5">
        <v>305000</v>
      </c>
      <c r="AP38" s="5">
        <v>305000</v>
      </c>
      <c r="AQ38" s="5">
        <v>304920</v>
      </c>
      <c r="AR38" s="5">
        <v>305080</v>
      </c>
      <c r="AS38" s="5">
        <v>306760</v>
      </c>
      <c r="AT38" s="5">
        <v>306620</v>
      </c>
      <c r="AU38" s="5">
        <v>306054.00390625</v>
      </c>
      <c r="AV38" s="5">
        <v>304980</v>
      </c>
      <c r="AW38" s="5">
        <v>316070</v>
      </c>
      <c r="AX38" s="5">
        <v>331010</v>
      </c>
      <c r="AY38" s="5">
        <v>335910</v>
      </c>
      <c r="AZ38" s="5">
        <v>342190</v>
      </c>
      <c r="BA38" s="5">
        <v>350770</v>
      </c>
      <c r="BB38" s="5">
        <v>345130</v>
      </c>
      <c r="BC38" s="5">
        <v>349850</v>
      </c>
      <c r="BD38" s="5">
        <v>356830</v>
      </c>
      <c r="BE38" s="5">
        <v>363251.9921875</v>
      </c>
      <c r="BF38" s="5">
        <v>364880</v>
      </c>
      <c r="BG38" s="5">
        <v>362590</v>
      </c>
      <c r="BH38" s="5">
        <v>362590</v>
      </c>
      <c r="BI38" s="5">
        <v>362590</v>
      </c>
      <c r="BJ38" s="5">
        <v>362590</v>
      </c>
      <c r="BT38" s="10" t="s">
        <v>70</v>
      </c>
      <c r="BV38" t="str">
        <f>VLOOKUP(BT38,Data_2!$BU$2:$BU$300,1,FALSE)</f>
        <v>Food production index (2004-2006 = 100)</v>
      </c>
    </row>
    <row r="39" spans="1:74" x14ac:dyDescent="0.25">
      <c r="A39" t="s">
        <v>159</v>
      </c>
      <c r="B39" t="s">
        <v>160</v>
      </c>
      <c r="C39" t="s">
        <v>7</v>
      </c>
      <c r="D39" t="s">
        <v>12</v>
      </c>
      <c r="E39" s="19" t="str">
        <f t="shared" si="0"/>
        <v>number</v>
      </c>
      <c r="F39" s="4" t="s">
        <v>13</v>
      </c>
      <c r="G39" s="5">
        <v>252000</v>
      </c>
      <c r="H39" s="5">
        <v>252050</v>
      </c>
      <c r="I39" s="5">
        <v>252100</v>
      </c>
      <c r="J39" s="5">
        <v>252150</v>
      </c>
      <c r="K39" s="5">
        <v>252200</v>
      </c>
      <c r="L39" s="5">
        <v>252250</v>
      </c>
      <c r="M39" s="5">
        <v>252300</v>
      </c>
      <c r="N39" s="5">
        <v>252350</v>
      </c>
      <c r="O39" s="5">
        <v>252400</v>
      </c>
      <c r="P39" s="5">
        <v>252450</v>
      </c>
      <c r="Q39" s="5">
        <v>252500</v>
      </c>
      <c r="R39" s="5">
        <v>252550</v>
      </c>
      <c r="S39" s="5">
        <v>252600</v>
      </c>
      <c r="T39" s="5">
        <v>252650</v>
      </c>
      <c r="U39" s="5">
        <v>255720</v>
      </c>
      <c r="V39" s="5">
        <v>255780</v>
      </c>
      <c r="W39" s="5">
        <v>255800</v>
      </c>
      <c r="X39" s="5">
        <v>255800</v>
      </c>
      <c r="Y39" s="5">
        <v>255800</v>
      </c>
      <c r="Z39" s="5">
        <v>255800</v>
      </c>
      <c r="AA39" s="5">
        <v>255800</v>
      </c>
      <c r="AB39" s="5">
        <v>255800</v>
      </c>
      <c r="AC39" s="5">
        <v>255800</v>
      </c>
      <c r="AD39" s="5">
        <v>255050</v>
      </c>
      <c r="AE39" s="5">
        <v>263540</v>
      </c>
      <c r="AF39" s="5">
        <v>263730</v>
      </c>
      <c r="AG39" s="5">
        <v>264350</v>
      </c>
      <c r="AH39" s="5">
        <v>266620</v>
      </c>
      <c r="AI39" s="5">
        <v>270530</v>
      </c>
      <c r="AJ39" s="5">
        <v>267700</v>
      </c>
      <c r="AK39" s="5">
        <v>268770</v>
      </c>
      <c r="AL39" s="5">
        <v>270720</v>
      </c>
      <c r="AM39" s="5">
        <v>268400</v>
      </c>
      <c r="AN39" s="5">
        <v>272320</v>
      </c>
      <c r="AO39" s="5">
        <v>272180</v>
      </c>
      <c r="AP39" s="5">
        <v>264510</v>
      </c>
      <c r="AQ39" s="5">
        <v>265940</v>
      </c>
      <c r="AR39" s="5">
        <v>264580</v>
      </c>
      <c r="AS39" s="5">
        <v>268760</v>
      </c>
      <c r="AT39" s="5">
        <v>266710</v>
      </c>
      <c r="AU39" s="5">
        <v>268390</v>
      </c>
      <c r="AV39" s="5">
        <v>268180</v>
      </c>
      <c r="AW39" s="5">
        <v>268740</v>
      </c>
      <c r="AX39" s="5">
        <v>269920</v>
      </c>
      <c r="AY39" s="5">
        <v>270020</v>
      </c>
      <c r="AZ39" s="5">
        <v>270540</v>
      </c>
      <c r="BA39" s="5">
        <v>270700</v>
      </c>
      <c r="BB39" s="5">
        <v>270850</v>
      </c>
      <c r="BC39" s="5">
        <v>272850</v>
      </c>
      <c r="BD39" s="5">
        <v>273200</v>
      </c>
      <c r="BE39" s="5">
        <v>276300</v>
      </c>
      <c r="BF39" s="5">
        <v>277300</v>
      </c>
      <c r="BG39" s="5">
        <v>276300</v>
      </c>
      <c r="BH39" s="5">
        <v>276300</v>
      </c>
      <c r="BI39" s="5">
        <v>276300</v>
      </c>
      <c r="BJ39" s="5">
        <v>276300</v>
      </c>
      <c r="BT39" s="10" t="s">
        <v>255</v>
      </c>
      <c r="BV39" t="str">
        <f>VLOOKUP(BT39,Data_2!$BU$2:$BU$300,1,FALSE)</f>
        <v>Food production index pc</v>
      </c>
    </row>
    <row r="40" spans="1:74" x14ac:dyDescent="0.25">
      <c r="A40" t="s">
        <v>165</v>
      </c>
      <c r="B40" t="s">
        <v>166</v>
      </c>
      <c r="C40" t="s">
        <v>7</v>
      </c>
      <c r="D40" t="s">
        <v>12</v>
      </c>
      <c r="E40" s="19" t="str">
        <f t="shared" si="0"/>
        <v>number</v>
      </c>
      <c r="F40" s="4" t="s">
        <v>13</v>
      </c>
      <c r="G40" s="5">
        <v>466490</v>
      </c>
      <c r="H40" s="5">
        <v>466600</v>
      </c>
      <c r="I40" s="5">
        <v>466700</v>
      </c>
      <c r="J40" s="5">
        <v>466780</v>
      </c>
      <c r="K40" s="5">
        <v>466880</v>
      </c>
      <c r="L40" s="5">
        <v>466940</v>
      </c>
      <c r="M40" s="5">
        <v>467200</v>
      </c>
      <c r="N40" s="5">
        <v>468200</v>
      </c>
      <c r="O40" s="5">
        <v>469240</v>
      </c>
      <c r="P40" s="5">
        <v>470090</v>
      </c>
      <c r="Q40" s="5">
        <v>470090</v>
      </c>
      <c r="R40" s="5">
        <v>470280</v>
      </c>
      <c r="S40" s="5">
        <v>470800</v>
      </c>
      <c r="T40" s="5">
        <v>470800</v>
      </c>
      <c r="U40" s="5">
        <v>471000</v>
      </c>
      <c r="V40" s="5">
        <v>471000</v>
      </c>
      <c r="W40" s="5">
        <v>471000</v>
      </c>
      <c r="X40" s="5">
        <v>471000</v>
      </c>
      <c r="Y40" s="5">
        <v>471000</v>
      </c>
      <c r="Z40" s="5">
        <v>471000</v>
      </c>
      <c r="AA40" s="5">
        <v>471500</v>
      </c>
      <c r="AB40" s="5">
        <v>472300</v>
      </c>
      <c r="AC40" s="5">
        <v>472300</v>
      </c>
      <c r="AD40" s="5">
        <v>473300</v>
      </c>
      <c r="AE40" s="5">
        <v>473800</v>
      </c>
      <c r="AF40" s="5">
        <v>474300</v>
      </c>
      <c r="AG40" s="5">
        <v>475300</v>
      </c>
      <c r="AH40" s="5">
        <v>475800</v>
      </c>
      <c r="AI40" s="5">
        <v>476300</v>
      </c>
      <c r="AJ40" s="5">
        <v>476800</v>
      </c>
      <c r="AK40" s="5">
        <v>477300</v>
      </c>
      <c r="AL40" s="5">
        <v>477500</v>
      </c>
      <c r="AM40" s="5">
        <v>477500</v>
      </c>
      <c r="AN40" s="5">
        <v>478000</v>
      </c>
      <c r="AO40" s="5">
        <v>478800</v>
      </c>
      <c r="AP40" s="5">
        <v>479850</v>
      </c>
      <c r="AQ40" s="5">
        <v>481350</v>
      </c>
      <c r="AR40" s="5">
        <v>482350</v>
      </c>
      <c r="AS40" s="5">
        <v>481900</v>
      </c>
      <c r="AT40" s="5">
        <v>481500</v>
      </c>
      <c r="AU40" s="5">
        <v>482500</v>
      </c>
      <c r="AV40" s="5">
        <v>487000</v>
      </c>
      <c r="AW40" s="5">
        <v>487500</v>
      </c>
      <c r="AX40" s="5">
        <v>488500</v>
      </c>
      <c r="AY40" s="5">
        <v>492500</v>
      </c>
      <c r="AZ40" s="5">
        <v>491500</v>
      </c>
      <c r="BA40" s="5">
        <v>494500</v>
      </c>
      <c r="BB40" s="5">
        <v>496500</v>
      </c>
      <c r="BC40" s="5">
        <v>497700</v>
      </c>
      <c r="BD40" s="5">
        <v>499500</v>
      </c>
      <c r="BE40" s="5">
        <v>499500</v>
      </c>
      <c r="BF40" s="5">
        <v>499500</v>
      </c>
      <c r="BG40" s="5">
        <v>499500</v>
      </c>
      <c r="BH40" s="5">
        <v>499500</v>
      </c>
      <c r="BI40" s="5">
        <v>499500</v>
      </c>
      <c r="BJ40" s="5">
        <v>499500</v>
      </c>
      <c r="BT40" s="10" t="s">
        <v>263</v>
      </c>
      <c r="BV40" t="str">
        <f>VLOOKUP(BT40,Data_2!$BU$2:$BU$300,1,FALSE)</f>
        <v>Food production index rural pop</v>
      </c>
    </row>
    <row r="41" spans="1:74" x14ac:dyDescent="0.25">
      <c r="A41" t="s">
        <v>171</v>
      </c>
      <c r="B41" t="s">
        <v>172</v>
      </c>
      <c r="C41" t="s">
        <v>7</v>
      </c>
      <c r="D41" t="s">
        <v>12</v>
      </c>
      <c r="E41" s="19" t="str">
        <f t="shared" si="0"/>
        <v>number</v>
      </c>
      <c r="F41" s="4" t="s">
        <v>13</v>
      </c>
      <c r="G41" s="5">
        <v>13150</v>
      </c>
      <c r="H41" s="5">
        <v>13250</v>
      </c>
      <c r="I41" s="5">
        <v>13350</v>
      </c>
      <c r="J41" s="5">
        <v>13450</v>
      </c>
      <c r="K41" s="5">
        <v>13550</v>
      </c>
      <c r="L41" s="5">
        <v>13650</v>
      </c>
      <c r="M41" s="5">
        <v>13750</v>
      </c>
      <c r="N41" s="5">
        <v>13830</v>
      </c>
      <c r="O41" s="5">
        <v>13970</v>
      </c>
      <c r="P41" s="5">
        <v>14040</v>
      </c>
      <c r="Q41" s="5">
        <v>14480</v>
      </c>
      <c r="R41" s="5">
        <v>15080</v>
      </c>
      <c r="S41" s="5">
        <v>15050</v>
      </c>
      <c r="T41" s="5">
        <v>15840</v>
      </c>
      <c r="U41" s="5">
        <v>16120</v>
      </c>
      <c r="V41" s="5">
        <v>16390</v>
      </c>
      <c r="W41" s="5">
        <v>16650</v>
      </c>
      <c r="X41" s="5">
        <v>16800</v>
      </c>
      <c r="Y41" s="5">
        <v>16970</v>
      </c>
      <c r="Z41" s="5">
        <v>17150</v>
      </c>
      <c r="AA41" s="5">
        <v>17600</v>
      </c>
      <c r="AB41" s="5">
        <v>17750</v>
      </c>
      <c r="AC41" s="5">
        <v>17900</v>
      </c>
      <c r="AD41" s="5">
        <v>18080</v>
      </c>
      <c r="AE41" s="5">
        <v>18190</v>
      </c>
      <c r="AF41" s="5">
        <v>18300</v>
      </c>
      <c r="AG41" s="5">
        <v>18420</v>
      </c>
      <c r="AH41" s="5">
        <v>18530</v>
      </c>
      <c r="AI41" s="5">
        <v>18550</v>
      </c>
      <c r="AJ41" s="5">
        <v>18790</v>
      </c>
      <c r="AK41" s="5">
        <v>18770</v>
      </c>
      <c r="AL41" s="5">
        <v>18370</v>
      </c>
      <c r="AM41" s="5">
        <v>17300</v>
      </c>
      <c r="AN41" s="5">
        <v>14850</v>
      </c>
      <c r="AO41" s="5">
        <v>14850</v>
      </c>
      <c r="AP41" s="5">
        <v>15450</v>
      </c>
      <c r="AQ41" s="5">
        <v>15950</v>
      </c>
      <c r="AR41" s="5">
        <v>16150</v>
      </c>
      <c r="AS41" s="5">
        <v>16610</v>
      </c>
      <c r="AT41" s="5">
        <v>16700</v>
      </c>
      <c r="AU41" s="5">
        <v>17490</v>
      </c>
      <c r="AV41" s="5">
        <v>18310</v>
      </c>
      <c r="AW41" s="5">
        <v>18040</v>
      </c>
      <c r="AX41" s="5">
        <v>18158.8000488281</v>
      </c>
      <c r="AY41" s="5">
        <v>17829.0002441406</v>
      </c>
      <c r="AZ41" s="5">
        <v>18029.499511718797</v>
      </c>
      <c r="BA41" s="5">
        <v>18048.8000488281</v>
      </c>
      <c r="BB41" s="5">
        <v>18074.3994140625</v>
      </c>
      <c r="BC41" s="5">
        <v>18088.6999511719</v>
      </c>
      <c r="BD41" s="5">
        <v>18039.2004394531</v>
      </c>
      <c r="BE41" s="5">
        <v>18164.3994140625</v>
      </c>
      <c r="BF41" s="5">
        <v>18157.2998046875</v>
      </c>
      <c r="BG41" s="5">
        <v>18425</v>
      </c>
      <c r="BH41" s="5">
        <v>18095</v>
      </c>
      <c r="BI41" s="5">
        <v>18116.999511718797</v>
      </c>
      <c r="BJ41" s="5">
        <v>18116.999511718797</v>
      </c>
      <c r="BT41" s="10" t="s">
        <v>72</v>
      </c>
      <c r="BV41" t="str">
        <f>VLOOKUP(BT41,Data_2!$BU$2:$BU$300,1,FALSE)</f>
        <v>Forest area (% of land area)</v>
      </c>
    </row>
    <row r="42" spans="1:74" x14ac:dyDescent="0.25">
      <c r="A42" t="s">
        <v>175</v>
      </c>
      <c r="B42" t="s">
        <v>176</v>
      </c>
      <c r="C42" t="s">
        <v>7</v>
      </c>
      <c r="D42" t="s">
        <v>12</v>
      </c>
      <c r="E42" s="19" t="str">
        <f t="shared" si="0"/>
        <v>number</v>
      </c>
      <c r="F42" s="4" t="s">
        <v>13</v>
      </c>
      <c r="G42" s="5">
        <v>1013350</v>
      </c>
      <c r="H42" s="5">
        <v>1001350</v>
      </c>
      <c r="I42" s="5">
        <v>989950</v>
      </c>
      <c r="J42" s="5">
        <v>977500</v>
      </c>
      <c r="K42" s="5">
        <v>966100</v>
      </c>
      <c r="L42" s="5">
        <v>964450</v>
      </c>
      <c r="M42" s="5">
        <v>961800</v>
      </c>
      <c r="N42" s="5">
        <v>959900</v>
      </c>
      <c r="O42" s="5">
        <v>957900</v>
      </c>
      <c r="P42" s="5">
        <v>955900</v>
      </c>
      <c r="Q42" s="5">
        <v>953900</v>
      </c>
      <c r="R42" s="5">
        <v>951950</v>
      </c>
      <c r="S42" s="5">
        <v>949900</v>
      </c>
      <c r="T42" s="5">
        <v>948050</v>
      </c>
      <c r="U42" s="5">
        <v>945850</v>
      </c>
      <c r="V42" s="5">
        <v>943820</v>
      </c>
      <c r="W42" s="5">
        <v>943200</v>
      </c>
      <c r="X42" s="5">
        <v>942800</v>
      </c>
      <c r="Y42" s="5">
        <v>942100</v>
      </c>
      <c r="Z42" s="5">
        <v>941600</v>
      </c>
      <c r="AA42" s="5">
        <v>941000</v>
      </c>
      <c r="AB42" s="5">
        <v>940330</v>
      </c>
      <c r="AC42" s="5">
        <v>940330</v>
      </c>
      <c r="AD42" s="5">
        <v>940330</v>
      </c>
      <c r="AE42" s="5">
        <v>940330</v>
      </c>
      <c r="AF42" s="5">
        <v>944000</v>
      </c>
      <c r="AG42" s="5">
        <v>946500</v>
      </c>
      <c r="AH42" s="5">
        <v>949000</v>
      </c>
      <c r="AI42" s="5">
        <v>953000</v>
      </c>
      <c r="AJ42" s="5">
        <v>956000</v>
      </c>
      <c r="AK42" s="5">
        <v>960050</v>
      </c>
      <c r="AL42" s="5">
        <v>964730</v>
      </c>
      <c r="AM42" s="5">
        <v>969360</v>
      </c>
      <c r="AN42" s="5">
        <v>972650</v>
      </c>
      <c r="AO42" s="5">
        <v>975200</v>
      </c>
      <c r="AP42" s="5">
        <v>978900</v>
      </c>
      <c r="AQ42" s="5">
        <v>979450</v>
      </c>
      <c r="AR42" s="5">
        <v>979880</v>
      </c>
      <c r="AS42" s="5">
        <v>980580</v>
      </c>
      <c r="AT42" s="5">
        <v>981250</v>
      </c>
      <c r="AU42" s="5">
        <v>980130</v>
      </c>
      <c r="AV42" s="5">
        <v>980280</v>
      </c>
      <c r="AW42" s="5">
        <v>979280</v>
      </c>
      <c r="AX42" s="5">
        <v>976080</v>
      </c>
      <c r="AY42" s="5">
        <v>974830</v>
      </c>
      <c r="AZ42" s="5">
        <v>968880</v>
      </c>
      <c r="BA42" s="5">
        <v>968900</v>
      </c>
      <c r="BB42" s="5">
        <v>971080</v>
      </c>
      <c r="BC42" s="5">
        <v>969880</v>
      </c>
      <c r="BD42" s="5">
        <v>968910</v>
      </c>
      <c r="BE42" s="5">
        <v>963740</v>
      </c>
      <c r="BF42" s="5">
        <v>968410</v>
      </c>
      <c r="BG42" s="5">
        <v>968410</v>
      </c>
      <c r="BH42" s="5">
        <v>968410</v>
      </c>
      <c r="BI42" s="5">
        <v>968410</v>
      </c>
      <c r="BJ42" s="5">
        <v>968410</v>
      </c>
      <c r="BT42" t="s">
        <v>74</v>
      </c>
      <c r="BV42" t="str">
        <f>VLOOKUP(BT42,Data_2!$BU$2:$BU$300,1,FALSE)</f>
        <v>Forest area (sq. km)</v>
      </c>
    </row>
    <row r="43" spans="1:74" x14ac:dyDescent="0.25">
      <c r="A43" t="s">
        <v>177</v>
      </c>
      <c r="B43" t="s">
        <v>178</v>
      </c>
      <c r="C43" t="s">
        <v>7</v>
      </c>
      <c r="D43" t="s">
        <v>12</v>
      </c>
      <c r="E43" s="19" t="str">
        <f t="shared" si="0"/>
        <v>number</v>
      </c>
      <c r="F43" s="4" t="s">
        <v>13</v>
      </c>
      <c r="G43" s="5">
        <v>260000</v>
      </c>
      <c r="H43" s="5">
        <v>260000</v>
      </c>
      <c r="I43" s="5">
        <v>270000</v>
      </c>
      <c r="J43" s="5">
        <v>270000</v>
      </c>
      <c r="K43" s="5">
        <v>270000</v>
      </c>
      <c r="L43" s="5">
        <v>270000</v>
      </c>
      <c r="M43" s="5">
        <v>270000</v>
      </c>
      <c r="N43" s="5">
        <v>270000</v>
      </c>
      <c r="O43" s="5">
        <v>270000</v>
      </c>
      <c r="P43" s="5">
        <v>280000</v>
      </c>
      <c r="Q43" s="5">
        <v>290000</v>
      </c>
      <c r="R43" s="5">
        <v>290000</v>
      </c>
      <c r="S43" s="5">
        <v>290000</v>
      </c>
      <c r="T43" s="5">
        <v>290000</v>
      </c>
      <c r="U43" s="5">
        <v>290000</v>
      </c>
      <c r="V43" s="5">
        <v>290000</v>
      </c>
      <c r="W43" s="5">
        <v>290000</v>
      </c>
      <c r="X43" s="5">
        <v>300000</v>
      </c>
      <c r="Y43" s="5">
        <v>300000</v>
      </c>
      <c r="Z43" s="5">
        <v>300000</v>
      </c>
      <c r="AA43" s="5">
        <v>310000</v>
      </c>
      <c r="AB43" s="5">
        <v>310000</v>
      </c>
      <c r="AC43" s="5">
        <v>310000</v>
      </c>
      <c r="AD43" s="5">
        <v>310000</v>
      </c>
      <c r="AE43" s="5">
        <v>320000</v>
      </c>
      <c r="AF43" s="5">
        <v>320000</v>
      </c>
      <c r="AG43" s="5">
        <v>320000</v>
      </c>
      <c r="AH43" s="5">
        <v>320000</v>
      </c>
      <c r="AI43" s="5">
        <v>320000</v>
      </c>
      <c r="AJ43" s="5">
        <v>320000</v>
      </c>
      <c r="AK43" s="5">
        <v>324030</v>
      </c>
      <c r="AL43" s="5">
        <v>324000</v>
      </c>
      <c r="AM43" s="5">
        <v>326000</v>
      </c>
      <c r="AN43" s="5">
        <v>329000</v>
      </c>
      <c r="AO43" s="5">
        <v>332000</v>
      </c>
      <c r="AP43" s="5">
        <v>335000</v>
      </c>
      <c r="AQ43" s="5">
        <v>337030</v>
      </c>
      <c r="AR43" s="5">
        <v>338000</v>
      </c>
      <c r="AS43" s="5">
        <v>339000</v>
      </c>
      <c r="AT43" s="5">
        <v>340000</v>
      </c>
      <c r="AU43" s="5">
        <v>341000</v>
      </c>
      <c r="AV43" s="5">
        <v>342000</v>
      </c>
      <c r="AW43" s="5">
        <v>342700</v>
      </c>
      <c r="AX43" s="5">
        <v>351600</v>
      </c>
      <c r="AY43" s="5">
        <v>353600</v>
      </c>
      <c r="AZ43" s="5">
        <v>353600</v>
      </c>
      <c r="BA43" s="5">
        <v>356500</v>
      </c>
      <c r="BB43" s="5">
        <v>369743.984375</v>
      </c>
      <c r="BC43" s="5">
        <v>373000</v>
      </c>
      <c r="BD43" s="5">
        <v>374500</v>
      </c>
      <c r="BE43" s="5">
        <v>383000</v>
      </c>
      <c r="BF43" s="5">
        <v>397000</v>
      </c>
      <c r="BG43" s="5">
        <v>396500</v>
      </c>
      <c r="BH43" s="5">
        <v>396500</v>
      </c>
      <c r="BI43" s="5">
        <v>396500</v>
      </c>
      <c r="BJ43" s="5">
        <v>396500</v>
      </c>
      <c r="BT43" t="s">
        <v>76</v>
      </c>
      <c r="BV43" t="str">
        <f>VLOOKUP(BT43,Data_2!$BU$2:$BU$300,1,FALSE)</f>
        <v>GDP (constant 2010 US$)</v>
      </c>
    </row>
    <row r="44" spans="1:74" x14ac:dyDescent="0.25">
      <c r="A44" t="s">
        <v>179</v>
      </c>
      <c r="B44" t="s">
        <v>180</v>
      </c>
      <c r="C44" t="s">
        <v>7</v>
      </c>
      <c r="D44" t="s">
        <v>12</v>
      </c>
      <c r="E44" s="19" t="str">
        <f t="shared" si="0"/>
        <v>number</v>
      </c>
      <c r="F44" s="4" t="s">
        <v>13</v>
      </c>
      <c r="G44" s="5">
        <v>90180</v>
      </c>
      <c r="H44" s="5">
        <v>91140</v>
      </c>
      <c r="I44" s="5">
        <v>92580</v>
      </c>
      <c r="J44" s="5">
        <v>98730</v>
      </c>
      <c r="K44" s="5">
        <v>98710</v>
      </c>
      <c r="L44" s="5">
        <v>98850</v>
      </c>
      <c r="M44" s="5">
        <v>98880</v>
      </c>
      <c r="N44" s="5">
        <v>99250</v>
      </c>
      <c r="O44" s="5">
        <v>99500</v>
      </c>
      <c r="P44" s="5">
        <v>99800</v>
      </c>
      <c r="Q44" s="5">
        <v>100300</v>
      </c>
      <c r="R44" s="5">
        <v>101000</v>
      </c>
      <c r="S44" s="5">
        <v>101800</v>
      </c>
      <c r="T44" s="5">
        <v>102640</v>
      </c>
      <c r="U44" s="5">
        <v>104070</v>
      </c>
      <c r="V44" s="5">
        <v>105380</v>
      </c>
      <c r="W44" s="5">
        <v>105380</v>
      </c>
      <c r="X44" s="5">
        <v>106100</v>
      </c>
      <c r="Y44" s="5">
        <v>106100</v>
      </c>
      <c r="Z44" s="5">
        <v>106800</v>
      </c>
      <c r="AA44" s="5">
        <v>107600</v>
      </c>
      <c r="AB44" s="5">
        <v>108400</v>
      </c>
      <c r="AC44" s="5">
        <v>113000</v>
      </c>
      <c r="AD44" s="5">
        <v>115000</v>
      </c>
      <c r="AE44" s="5">
        <v>116000</v>
      </c>
      <c r="AF44" s="5">
        <v>118170</v>
      </c>
      <c r="AG44" s="5">
        <v>118170</v>
      </c>
      <c r="AH44" s="5">
        <v>118170</v>
      </c>
      <c r="AI44" s="5">
        <v>118620</v>
      </c>
      <c r="AJ44" s="5">
        <v>119620</v>
      </c>
      <c r="AK44" s="5">
        <v>120320</v>
      </c>
      <c r="AL44" s="5">
        <v>120520</v>
      </c>
      <c r="AM44" s="5">
        <v>120820</v>
      </c>
      <c r="AN44" s="5">
        <v>121020</v>
      </c>
      <c r="AO44" s="5">
        <v>121220</v>
      </c>
      <c r="AP44" s="5">
        <v>121720</v>
      </c>
      <c r="AQ44" s="5">
        <v>121720</v>
      </c>
      <c r="AR44" s="5">
        <v>122420</v>
      </c>
      <c r="AS44" s="5">
        <v>122620</v>
      </c>
      <c r="AT44" s="5">
        <v>125120</v>
      </c>
      <c r="AU44" s="5">
        <v>126120</v>
      </c>
      <c r="AV44" s="5">
        <v>128120</v>
      </c>
      <c r="AW44" s="5">
        <v>131120</v>
      </c>
      <c r="AX44" s="5">
        <v>132620</v>
      </c>
      <c r="AY44" s="5">
        <v>132620</v>
      </c>
      <c r="AZ44" s="5">
        <v>134627.5</v>
      </c>
      <c r="BA44" s="5">
        <v>136635</v>
      </c>
      <c r="BB44" s="5">
        <v>139142.5</v>
      </c>
      <c r="BC44" s="5">
        <v>141150</v>
      </c>
      <c r="BD44" s="5">
        <v>142650</v>
      </c>
      <c r="BE44" s="5">
        <v>144150</v>
      </c>
      <c r="BF44" s="5">
        <v>144650</v>
      </c>
      <c r="BG44" s="5">
        <v>144150</v>
      </c>
      <c r="BH44" s="5">
        <v>144150</v>
      </c>
      <c r="BI44" s="5">
        <v>144150</v>
      </c>
      <c r="BJ44" s="5">
        <v>144150</v>
      </c>
      <c r="BT44" t="s">
        <v>78</v>
      </c>
      <c r="BV44" t="str">
        <f>VLOOKUP(BT44,Data_2!$BU$2:$BU$300,1,FALSE)</f>
        <v>GDP (constant LCU)</v>
      </c>
    </row>
    <row r="45" spans="1:74" x14ac:dyDescent="0.25">
      <c r="A45" t="s">
        <v>147</v>
      </c>
      <c r="B45" t="s">
        <v>148</v>
      </c>
      <c r="C45" t="s">
        <v>149</v>
      </c>
      <c r="D45" t="s">
        <v>12</v>
      </c>
      <c r="E45" s="19" t="str">
        <f t="shared" si="0"/>
        <v>number</v>
      </c>
      <c r="F45" s="4" t="s">
        <v>13</v>
      </c>
      <c r="G45" s="5">
        <v>81390</v>
      </c>
      <c r="H45" s="5">
        <v>81490</v>
      </c>
      <c r="I45" s="5">
        <v>81590</v>
      </c>
      <c r="J45" s="5">
        <v>81690</v>
      </c>
      <c r="K45" s="5">
        <v>81790</v>
      </c>
      <c r="L45" s="5">
        <v>81900</v>
      </c>
      <c r="M45" s="5">
        <v>82000</v>
      </c>
      <c r="N45" s="5">
        <v>82100</v>
      </c>
      <c r="O45" s="5">
        <v>82220</v>
      </c>
      <c r="P45" s="5">
        <v>82360</v>
      </c>
      <c r="Q45" s="5">
        <v>82200</v>
      </c>
      <c r="R45" s="5">
        <v>83020</v>
      </c>
      <c r="S45" s="5">
        <v>83730</v>
      </c>
      <c r="T45" s="5">
        <v>84530</v>
      </c>
      <c r="U45" s="5">
        <v>85360</v>
      </c>
      <c r="V45" s="5">
        <v>85850</v>
      </c>
      <c r="W45" s="5">
        <v>86350</v>
      </c>
      <c r="X45" s="5">
        <v>86850</v>
      </c>
      <c r="Y45" s="5">
        <v>87350</v>
      </c>
      <c r="Z45" s="5">
        <v>87850</v>
      </c>
      <c r="AA45" s="5">
        <v>88350</v>
      </c>
      <c r="AB45" s="5">
        <v>88850</v>
      </c>
      <c r="AC45" s="5">
        <v>89350</v>
      </c>
      <c r="AD45" s="5">
        <v>89850</v>
      </c>
      <c r="AE45" s="5">
        <v>90350</v>
      </c>
      <c r="AF45" s="5">
        <v>90850</v>
      </c>
      <c r="AG45" s="5">
        <v>91400</v>
      </c>
      <c r="AH45" s="5">
        <v>95640</v>
      </c>
      <c r="AI45" s="5">
        <v>96000</v>
      </c>
      <c r="AJ45" s="5">
        <v>95750</v>
      </c>
      <c r="AK45" s="5">
        <v>95500</v>
      </c>
      <c r="AL45" s="5">
        <v>95250</v>
      </c>
      <c r="AM45" s="5">
        <v>95000</v>
      </c>
      <c r="AN45" s="5">
        <v>94310</v>
      </c>
      <c r="AO45" s="5">
        <v>94500</v>
      </c>
      <c r="AP45" s="5">
        <v>95500</v>
      </c>
      <c r="AQ45" s="5">
        <v>98500</v>
      </c>
      <c r="AR45" s="5">
        <v>99700</v>
      </c>
      <c r="AS45" s="5">
        <v>99700</v>
      </c>
      <c r="AT45" s="5">
        <v>97700</v>
      </c>
      <c r="AU45" s="5">
        <v>105700</v>
      </c>
      <c r="AV45" s="5">
        <v>107700</v>
      </c>
      <c r="AW45" s="5">
        <v>111700</v>
      </c>
      <c r="AX45" s="5">
        <v>106700</v>
      </c>
      <c r="AY45" s="5">
        <v>109700</v>
      </c>
      <c r="AZ45" s="5">
        <v>107700</v>
      </c>
      <c r="BA45" s="5">
        <v>109700</v>
      </c>
      <c r="BB45" s="5">
        <v>120700</v>
      </c>
      <c r="BC45" s="5">
        <v>117700</v>
      </c>
      <c r="BD45" s="5">
        <v>120800</v>
      </c>
      <c r="BE45" s="5">
        <v>117900</v>
      </c>
      <c r="BF45" s="5">
        <v>121000</v>
      </c>
      <c r="BG45" s="5">
        <v>123000</v>
      </c>
      <c r="BH45" s="5">
        <v>121000</v>
      </c>
      <c r="BI45" s="5">
        <v>121000</v>
      </c>
      <c r="BJ45" s="5">
        <v>121000</v>
      </c>
      <c r="BT45" t="s">
        <v>80</v>
      </c>
      <c r="BV45" t="str">
        <f>VLOOKUP(BT45,Data_2!$BU$2:$BU$300,1,FALSE)</f>
        <v>GDP (current LCU)</v>
      </c>
    </row>
    <row r="46" spans="1:74" x14ac:dyDescent="0.25">
      <c r="A46" t="s">
        <v>153</v>
      </c>
      <c r="B46" t="s">
        <v>154</v>
      </c>
      <c r="C46" t="s">
        <v>149</v>
      </c>
      <c r="D46" t="s">
        <v>12</v>
      </c>
      <c r="E46" s="19" t="str">
        <f t="shared" si="0"/>
        <v>number</v>
      </c>
      <c r="F46" s="4" t="s">
        <v>13</v>
      </c>
      <c r="G46" s="5">
        <v>75100</v>
      </c>
      <c r="H46" s="5">
        <v>75700</v>
      </c>
      <c r="I46" s="5">
        <v>76200</v>
      </c>
      <c r="J46" s="5">
        <v>76800</v>
      </c>
      <c r="K46" s="5">
        <v>77400</v>
      </c>
      <c r="L46" s="5">
        <v>78000</v>
      </c>
      <c r="M46" s="5">
        <v>78700</v>
      </c>
      <c r="N46" s="5">
        <v>79200</v>
      </c>
      <c r="O46" s="5">
        <v>79700</v>
      </c>
      <c r="P46" s="5">
        <v>79780</v>
      </c>
      <c r="Q46" s="5">
        <v>80280</v>
      </c>
      <c r="R46" s="5">
        <v>80950</v>
      </c>
      <c r="S46" s="5">
        <v>81600</v>
      </c>
      <c r="T46" s="5">
        <v>82800</v>
      </c>
      <c r="U46" s="5">
        <v>83950</v>
      </c>
      <c r="V46" s="5">
        <v>85100</v>
      </c>
      <c r="W46" s="5">
        <v>86440</v>
      </c>
      <c r="X46" s="5">
        <v>86710</v>
      </c>
      <c r="Y46" s="5">
        <v>89120</v>
      </c>
      <c r="Z46" s="5">
        <v>89300</v>
      </c>
      <c r="AA46" s="5">
        <v>89600</v>
      </c>
      <c r="AB46" s="5">
        <v>90100</v>
      </c>
      <c r="AC46" s="5">
        <v>90600</v>
      </c>
      <c r="AD46" s="5">
        <v>91100</v>
      </c>
      <c r="AE46" s="5">
        <v>91600</v>
      </c>
      <c r="AF46" s="5">
        <v>92300</v>
      </c>
      <c r="AG46" s="5">
        <v>92100</v>
      </c>
      <c r="AH46" s="5">
        <v>92100</v>
      </c>
      <c r="AI46" s="5">
        <v>91900</v>
      </c>
      <c r="AJ46" s="5">
        <v>91700</v>
      </c>
      <c r="AK46" s="5">
        <v>91500</v>
      </c>
      <c r="AL46" s="5">
        <v>91600</v>
      </c>
      <c r="AM46" s="5">
        <v>91600</v>
      </c>
      <c r="AN46" s="5">
        <v>91600</v>
      </c>
      <c r="AO46" s="5">
        <v>91600</v>
      </c>
      <c r="AP46" s="5">
        <v>91600</v>
      </c>
      <c r="AQ46" s="5">
        <v>91600</v>
      </c>
      <c r="AR46" s="5">
        <v>91600</v>
      </c>
      <c r="AS46" s="5">
        <v>91600</v>
      </c>
      <c r="AT46" s="5">
        <v>91600</v>
      </c>
      <c r="AU46" s="5">
        <v>91600</v>
      </c>
      <c r="AV46" s="5">
        <v>91600</v>
      </c>
      <c r="AW46" s="5">
        <v>91600</v>
      </c>
      <c r="AX46" s="5">
        <v>92100</v>
      </c>
      <c r="AY46" s="5">
        <v>92130</v>
      </c>
      <c r="AZ46" s="5">
        <v>92130</v>
      </c>
      <c r="BA46" s="5">
        <v>92130</v>
      </c>
      <c r="BB46" s="5">
        <v>92630</v>
      </c>
      <c r="BC46" s="5">
        <v>93130</v>
      </c>
      <c r="BD46" s="5">
        <v>97000</v>
      </c>
      <c r="BE46" s="5">
        <v>97500</v>
      </c>
      <c r="BF46" s="5">
        <v>97500</v>
      </c>
      <c r="BG46" s="5">
        <v>97500</v>
      </c>
      <c r="BH46" s="5">
        <v>97500</v>
      </c>
      <c r="BI46" s="5">
        <v>97500</v>
      </c>
      <c r="BJ46" s="5">
        <v>97500</v>
      </c>
      <c r="BT46" t="s">
        <v>82</v>
      </c>
      <c r="BV46" t="str">
        <f>VLOOKUP(BT46,Data_2!$BU$2:$BU$300,1,FALSE)</f>
        <v>GDP (current US$)</v>
      </c>
    </row>
    <row r="47" spans="1:74" x14ac:dyDescent="0.25">
      <c r="A47" t="s">
        <v>155</v>
      </c>
      <c r="B47" t="s">
        <v>156</v>
      </c>
      <c r="C47" t="s">
        <v>149</v>
      </c>
      <c r="D47" t="s">
        <v>12</v>
      </c>
      <c r="E47" s="19" t="str">
        <f t="shared" si="0"/>
        <v>number</v>
      </c>
      <c r="F47" s="4" t="s">
        <v>13</v>
      </c>
      <c r="G47" s="5">
        <v>479000</v>
      </c>
      <c r="H47" s="5">
        <v>479000</v>
      </c>
      <c r="I47" s="5">
        <v>479000</v>
      </c>
      <c r="J47" s="5">
        <v>479000</v>
      </c>
      <c r="K47" s="5">
        <v>479000</v>
      </c>
      <c r="L47" s="5">
        <v>479000</v>
      </c>
      <c r="M47" s="5">
        <v>479000</v>
      </c>
      <c r="N47" s="5">
        <v>479000</v>
      </c>
      <c r="O47" s="5">
        <v>479000</v>
      </c>
      <c r="P47" s="5">
        <v>479000</v>
      </c>
      <c r="Q47" s="5">
        <v>479000</v>
      </c>
      <c r="R47" s="5">
        <v>479000</v>
      </c>
      <c r="S47" s="5">
        <v>479100</v>
      </c>
      <c r="T47" s="5">
        <v>479200</v>
      </c>
      <c r="U47" s="5">
        <v>480000</v>
      </c>
      <c r="V47" s="5">
        <v>481000</v>
      </c>
      <c r="W47" s="5">
        <v>481000</v>
      </c>
      <c r="X47" s="5">
        <v>481500</v>
      </c>
      <c r="Y47" s="5">
        <v>481500</v>
      </c>
      <c r="Z47" s="5">
        <v>481500</v>
      </c>
      <c r="AA47" s="5">
        <v>481500</v>
      </c>
      <c r="AB47" s="5">
        <v>481500</v>
      </c>
      <c r="AC47" s="5">
        <v>481500</v>
      </c>
      <c r="AD47" s="5">
        <v>481500</v>
      </c>
      <c r="AE47" s="5">
        <v>481550</v>
      </c>
      <c r="AF47" s="5">
        <v>482050</v>
      </c>
      <c r="AG47" s="5">
        <v>482050</v>
      </c>
      <c r="AH47" s="5">
        <v>482300</v>
      </c>
      <c r="AI47" s="5">
        <v>482500</v>
      </c>
      <c r="AJ47" s="5">
        <v>483000</v>
      </c>
      <c r="AK47" s="5">
        <v>483500</v>
      </c>
      <c r="AL47" s="5">
        <v>483700</v>
      </c>
      <c r="AM47" s="5">
        <v>484000</v>
      </c>
      <c r="AN47" s="5">
        <v>484200</v>
      </c>
      <c r="AO47" s="5">
        <v>484500</v>
      </c>
      <c r="AP47" s="5">
        <v>484300</v>
      </c>
      <c r="AQ47" s="5">
        <v>486300</v>
      </c>
      <c r="AR47" s="5">
        <v>486300</v>
      </c>
      <c r="AS47" s="5">
        <v>486300</v>
      </c>
      <c r="AT47" s="5">
        <v>486300</v>
      </c>
      <c r="AU47" s="5">
        <v>489300</v>
      </c>
      <c r="AV47" s="5">
        <v>487300</v>
      </c>
      <c r="AW47" s="5">
        <v>488300</v>
      </c>
      <c r="AX47" s="5">
        <v>488300</v>
      </c>
      <c r="AY47" s="5">
        <v>495300</v>
      </c>
      <c r="AZ47" s="5">
        <v>494800</v>
      </c>
      <c r="BA47" s="5">
        <v>493310</v>
      </c>
      <c r="BB47" s="5">
        <v>493310</v>
      </c>
      <c r="BC47" s="5">
        <v>493350</v>
      </c>
      <c r="BD47" s="5">
        <v>495350</v>
      </c>
      <c r="BE47" s="5">
        <v>499350</v>
      </c>
      <c r="BF47" s="5">
        <v>499350</v>
      </c>
      <c r="BG47" s="5">
        <v>499350</v>
      </c>
      <c r="BH47" s="5">
        <v>499350</v>
      </c>
      <c r="BI47" s="5">
        <v>499350</v>
      </c>
      <c r="BJ47" s="5">
        <v>499350</v>
      </c>
      <c r="BT47" t="s">
        <v>84</v>
      </c>
      <c r="BV47" t="str">
        <f>VLOOKUP(BT47,Data_2!$BU$2:$BU$300,1,FALSE)</f>
        <v>GDP deflator (base year varies by country)</v>
      </c>
    </row>
    <row r="48" spans="1:74" x14ac:dyDescent="0.25">
      <c r="A48" t="s">
        <v>161</v>
      </c>
      <c r="B48" t="s">
        <v>162</v>
      </c>
      <c r="C48" t="s">
        <v>149</v>
      </c>
      <c r="D48" t="s">
        <v>12</v>
      </c>
      <c r="E48" s="19" t="str">
        <f t="shared" si="0"/>
        <v>number</v>
      </c>
      <c r="F48" s="4" t="s">
        <v>13</v>
      </c>
      <c r="G48" s="5">
        <v>316980</v>
      </c>
      <c r="H48" s="5">
        <v>317030</v>
      </c>
      <c r="I48" s="5">
        <v>317080</v>
      </c>
      <c r="J48" s="5">
        <v>317130</v>
      </c>
      <c r="K48" s="5">
        <v>317180</v>
      </c>
      <c r="L48" s="5">
        <v>317220</v>
      </c>
      <c r="M48" s="5">
        <v>317280</v>
      </c>
      <c r="N48" s="5">
        <v>317280</v>
      </c>
      <c r="O48" s="5">
        <v>317280</v>
      </c>
      <c r="P48" s="5">
        <v>317780</v>
      </c>
      <c r="Q48" s="5">
        <v>317780</v>
      </c>
      <c r="R48" s="5">
        <v>317780</v>
      </c>
      <c r="S48" s="5">
        <v>317780</v>
      </c>
      <c r="T48" s="5">
        <v>318280</v>
      </c>
      <c r="U48" s="5">
        <v>318780</v>
      </c>
      <c r="V48" s="5">
        <v>320770</v>
      </c>
      <c r="W48" s="5">
        <v>320750</v>
      </c>
      <c r="X48" s="5">
        <v>320750</v>
      </c>
      <c r="Y48" s="5">
        <v>320800</v>
      </c>
      <c r="Z48" s="5">
        <v>320800</v>
      </c>
      <c r="AA48" s="5">
        <v>320830</v>
      </c>
      <c r="AB48" s="5">
        <v>320830</v>
      </c>
      <c r="AC48" s="5">
        <v>320830</v>
      </c>
      <c r="AD48" s="5">
        <v>320830</v>
      </c>
      <c r="AE48" s="5">
        <v>321030</v>
      </c>
      <c r="AF48" s="5">
        <v>321060</v>
      </c>
      <c r="AG48" s="5">
        <v>321060</v>
      </c>
      <c r="AH48" s="5">
        <v>321230</v>
      </c>
      <c r="AI48" s="5">
        <v>321230</v>
      </c>
      <c r="AJ48" s="5">
        <v>321280</v>
      </c>
      <c r="AK48" s="5">
        <v>321380</v>
      </c>
      <c r="AL48" s="5">
        <v>322400</v>
      </c>
      <c r="AM48" s="5">
        <v>331400</v>
      </c>
      <c r="AN48" s="5">
        <v>352500</v>
      </c>
      <c r="AO48" s="5">
        <v>354190</v>
      </c>
      <c r="AP48" s="5">
        <v>366500</v>
      </c>
      <c r="AQ48" s="5">
        <v>376500</v>
      </c>
      <c r="AR48" s="5">
        <v>376500</v>
      </c>
      <c r="AS48" s="5">
        <v>376500</v>
      </c>
      <c r="AT48" s="5">
        <v>386000</v>
      </c>
      <c r="AU48" s="5">
        <v>392740</v>
      </c>
      <c r="AV48" s="5">
        <v>396840</v>
      </c>
      <c r="AW48" s="5">
        <v>407260</v>
      </c>
      <c r="AX48" s="5">
        <v>397910</v>
      </c>
      <c r="AY48" s="5">
        <v>403920</v>
      </c>
      <c r="AZ48" s="5">
        <v>404660</v>
      </c>
      <c r="BA48" s="5">
        <v>405970</v>
      </c>
      <c r="BB48" s="5">
        <v>405510</v>
      </c>
      <c r="BC48" s="5">
        <v>410453.984375</v>
      </c>
      <c r="BD48" s="5">
        <v>410510</v>
      </c>
      <c r="BE48" s="5">
        <v>416510</v>
      </c>
      <c r="BF48" s="5">
        <v>416510</v>
      </c>
      <c r="BG48" s="5">
        <v>412010</v>
      </c>
      <c r="BH48" s="5">
        <v>412010</v>
      </c>
      <c r="BI48" s="5">
        <v>412010</v>
      </c>
      <c r="BJ48" s="5">
        <v>412010</v>
      </c>
      <c r="BT48" t="s">
        <v>86</v>
      </c>
      <c r="BV48" t="str">
        <f>VLOOKUP(BT48,Data_2!$BU$2:$BU$300,1,FALSE)</f>
        <v>GDP deflator: linked series (base year varies by country)</v>
      </c>
    </row>
    <row r="49" spans="1:74" x14ac:dyDescent="0.25">
      <c r="A49" t="s">
        <v>163</v>
      </c>
      <c r="B49" t="s">
        <v>164</v>
      </c>
      <c r="C49" t="s">
        <v>149</v>
      </c>
      <c r="D49" t="s">
        <v>12</v>
      </c>
      <c r="E49" s="19" t="str">
        <f t="shared" si="0"/>
        <v>number</v>
      </c>
      <c r="F49" s="4" t="s">
        <v>13</v>
      </c>
      <c r="G49" s="5">
        <v>395220</v>
      </c>
      <c r="H49" s="5">
        <v>395220</v>
      </c>
      <c r="I49" s="5">
        <v>395230</v>
      </c>
      <c r="J49" s="5">
        <v>395230</v>
      </c>
      <c r="K49" s="5">
        <v>395230</v>
      </c>
      <c r="L49" s="5">
        <v>395230</v>
      </c>
      <c r="M49" s="5">
        <v>395230</v>
      </c>
      <c r="N49" s="5">
        <v>395230</v>
      </c>
      <c r="O49" s="5">
        <v>395330</v>
      </c>
      <c r="P49" s="5">
        <v>395330</v>
      </c>
      <c r="Q49" s="5">
        <v>394930</v>
      </c>
      <c r="R49" s="5">
        <v>394930</v>
      </c>
      <c r="S49" s="5">
        <v>394800</v>
      </c>
      <c r="T49" s="5">
        <v>394500</v>
      </c>
      <c r="U49" s="5">
        <v>394460</v>
      </c>
      <c r="V49" s="5">
        <v>394490</v>
      </c>
      <c r="W49" s="5">
        <v>394500</v>
      </c>
      <c r="X49" s="5">
        <v>394460</v>
      </c>
      <c r="Y49" s="5">
        <v>394490</v>
      </c>
      <c r="Z49" s="5">
        <v>394640</v>
      </c>
      <c r="AA49" s="5">
        <v>394840</v>
      </c>
      <c r="AB49" s="5">
        <v>395040</v>
      </c>
      <c r="AC49" s="5">
        <v>395240</v>
      </c>
      <c r="AD49" s="5">
        <v>395350</v>
      </c>
      <c r="AE49" s="5">
        <v>395550</v>
      </c>
      <c r="AF49" s="5">
        <v>395750</v>
      </c>
      <c r="AG49" s="5">
        <v>395950</v>
      </c>
      <c r="AH49" s="5">
        <v>396150</v>
      </c>
      <c r="AI49" s="5">
        <v>396350</v>
      </c>
      <c r="AJ49" s="5">
        <v>396560</v>
      </c>
      <c r="AK49" s="5">
        <v>396660</v>
      </c>
      <c r="AL49" s="5">
        <v>396780</v>
      </c>
      <c r="AM49" s="5">
        <v>396900</v>
      </c>
      <c r="AN49" s="5">
        <v>397300</v>
      </c>
      <c r="AO49" s="5">
        <v>397600</v>
      </c>
      <c r="AP49" s="5">
        <v>397500</v>
      </c>
      <c r="AQ49" s="5">
        <v>397500</v>
      </c>
      <c r="AR49" s="5">
        <v>397500</v>
      </c>
      <c r="AS49" s="5">
        <v>397500</v>
      </c>
      <c r="AT49" s="5">
        <v>397500</v>
      </c>
      <c r="AU49" s="5">
        <v>397120</v>
      </c>
      <c r="AV49" s="5">
        <v>396620</v>
      </c>
      <c r="AW49" s="5">
        <v>396620</v>
      </c>
      <c r="AX49" s="5">
        <v>396610</v>
      </c>
      <c r="AY49" s="5">
        <v>396610</v>
      </c>
      <c r="AZ49" s="5">
        <v>396610</v>
      </c>
      <c r="BA49" s="5">
        <v>396610</v>
      </c>
      <c r="BB49" s="5">
        <v>396610</v>
      </c>
      <c r="BC49" s="5">
        <v>396510</v>
      </c>
      <c r="BD49" s="5">
        <v>397110</v>
      </c>
      <c r="BE49" s="5">
        <v>396610</v>
      </c>
      <c r="BF49" s="5">
        <v>396610</v>
      </c>
      <c r="BG49" s="5">
        <v>397110</v>
      </c>
      <c r="BH49" s="5">
        <v>397110</v>
      </c>
      <c r="BI49" s="5">
        <v>397110</v>
      </c>
      <c r="BJ49" s="5">
        <v>397110</v>
      </c>
      <c r="BT49" t="s">
        <v>88</v>
      </c>
      <c r="BV49" t="str">
        <f>VLOOKUP(BT49,Data_2!$BU$2:$BU$300,1,FALSE)</f>
        <v>GDP growth (annual %)</v>
      </c>
    </row>
    <row r="50" spans="1:74" x14ac:dyDescent="0.25">
      <c r="A50" t="s">
        <v>167</v>
      </c>
      <c r="B50" t="s">
        <v>168</v>
      </c>
      <c r="C50" t="s">
        <v>149</v>
      </c>
      <c r="D50" t="s">
        <v>12</v>
      </c>
      <c r="E50" s="19" t="str">
        <f t="shared" si="0"/>
        <v>number</v>
      </c>
      <c r="F50" s="4" t="s">
        <v>13</v>
      </c>
      <c r="G50" s="5">
        <v>315000</v>
      </c>
      <c r="H50" s="5">
        <v>315000</v>
      </c>
      <c r="I50" s="5">
        <v>315000</v>
      </c>
      <c r="J50" s="5">
        <v>315000</v>
      </c>
      <c r="K50" s="5">
        <v>315000</v>
      </c>
      <c r="L50" s="5">
        <v>315000</v>
      </c>
      <c r="M50" s="5">
        <v>315000</v>
      </c>
      <c r="N50" s="5">
        <v>321770</v>
      </c>
      <c r="O50" s="5">
        <v>321760</v>
      </c>
      <c r="P50" s="5">
        <v>312000</v>
      </c>
      <c r="Q50" s="5">
        <v>312300</v>
      </c>
      <c r="R50" s="5">
        <v>311770</v>
      </c>
      <c r="S50" s="5">
        <v>308140</v>
      </c>
      <c r="T50" s="5">
        <v>297800</v>
      </c>
      <c r="U50" s="5">
        <v>297800</v>
      </c>
      <c r="V50" s="5">
        <v>297800</v>
      </c>
      <c r="W50" s="5">
        <v>297800</v>
      </c>
      <c r="X50" s="5">
        <v>297800</v>
      </c>
      <c r="Y50" s="5">
        <v>299580</v>
      </c>
      <c r="Z50" s="5">
        <v>307200</v>
      </c>
      <c r="AA50" s="5">
        <v>302800</v>
      </c>
      <c r="AB50" s="5">
        <v>303600</v>
      </c>
      <c r="AC50" s="5">
        <v>310100</v>
      </c>
      <c r="AD50" s="5">
        <v>307800</v>
      </c>
      <c r="AE50" s="5">
        <v>307800</v>
      </c>
      <c r="AF50" s="5">
        <v>312800</v>
      </c>
      <c r="AG50" s="5">
        <v>310120</v>
      </c>
      <c r="AH50" s="5">
        <v>313000</v>
      </c>
      <c r="AI50" s="5">
        <v>314050</v>
      </c>
      <c r="AJ50" s="5">
        <v>330470</v>
      </c>
      <c r="AK50" s="5">
        <v>341050</v>
      </c>
      <c r="AL50" s="5">
        <v>350000</v>
      </c>
      <c r="AM50" s="5">
        <v>350000</v>
      </c>
      <c r="AN50" s="5">
        <v>350000</v>
      </c>
      <c r="AO50" s="5">
        <v>360000</v>
      </c>
      <c r="AP50" s="5">
        <v>360000</v>
      </c>
      <c r="AQ50" s="5">
        <v>360000</v>
      </c>
      <c r="AR50" s="5">
        <v>360000</v>
      </c>
      <c r="AS50" s="5">
        <v>370000</v>
      </c>
      <c r="AT50" s="5">
        <v>370000</v>
      </c>
      <c r="AU50" s="5">
        <v>380000</v>
      </c>
      <c r="AV50" s="5">
        <v>380000</v>
      </c>
      <c r="AW50" s="5">
        <v>384120</v>
      </c>
      <c r="AX50" s="5">
        <v>384720</v>
      </c>
      <c r="AY50" s="5">
        <v>429650</v>
      </c>
      <c r="AZ50" s="5">
        <v>429890</v>
      </c>
      <c r="BA50" s="5">
        <v>437820</v>
      </c>
      <c r="BB50" s="5">
        <v>437820</v>
      </c>
      <c r="BC50" s="5">
        <v>437820</v>
      </c>
      <c r="BD50" s="5">
        <v>439820</v>
      </c>
      <c r="BE50" s="5">
        <v>444820</v>
      </c>
      <c r="BF50" s="5">
        <v>447820</v>
      </c>
      <c r="BG50" s="5">
        <v>456820</v>
      </c>
      <c r="BH50" s="5">
        <v>456820</v>
      </c>
      <c r="BI50" s="5">
        <v>456820</v>
      </c>
      <c r="BJ50" s="5">
        <v>456820</v>
      </c>
      <c r="BT50" t="s">
        <v>90</v>
      </c>
      <c r="BV50" t="str">
        <f>VLOOKUP(BT50,Data_2!$BU$2:$BU$300,1,FALSE)</f>
        <v>GDP per capita (constant 2010 US$)</v>
      </c>
    </row>
    <row r="51" spans="1:74" x14ac:dyDescent="0.25">
      <c r="A51" t="s">
        <v>169</v>
      </c>
      <c r="B51" t="s">
        <v>170</v>
      </c>
      <c r="C51" t="s">
        <v>149</v>
      </c>
      <c r="D51" t="s">
        <v>12</v>
      </c>
      <c r="E51" s="19" t="str">
        <f t="shared" si="0"/>
        <v>number</v>
      </c>
      <c r="F51" s="4" t="s">
        <v>13</v>
      </c>
      <c r="G51" s="5">
        <v>531765.1171875</v>
      </c>
      <c r="H51" s="5">
        <v>539000</v>
      </c>
      <c r="I51" s="5">
        <v>560169.1015625</v>
      </c>
      <c r="J51" s="5">
        <v>569710.703125</v>
      </c>
      <c r="K51" s="5">
        <v>590701.2890625</v>
      </c>
      <c r="L51" s="5">
        <v>565059.8828125</v>
      </c>
      <c r="M51" s="5">
        <v>582128.7109375</v>
      </c>
      <c r="N51" s="5">
        <v>581719.4921875</v>
      </c>
      <c r="O51" s="5">
        <v>638140.3125</v>
      </c>
      <c r="P51" s="5">
        <v>610304.6875</v>
      </c>
      <c r="Q51" s="5">
        <v>594775.5859375</v>
      </c>
      <c r="R51" s="5">
        <v>551500</v>
      </c>
      <c r="S51" s="5">
        <v>603000</v>
      </c>
      <c r="T51" s="5">
        <v>561500</v>
      </c>
      <c r="U51" s="5">
        <v>551500</v>
      </c>
      <c r="V51" s="5">
        <v>551500</v>
      </c>
      <c r="W51" s="5">
        <v>504930</v>
      </c>
      <c r="X51" s="5">
        <v>489550</v>
      </c>
      <c r="Y51" s="5">
        <v>482340</v>
      </c>
      <c r="Z51" s="5">
        <v>504380</v>
      </c>
      <c r="AA51" s="5">
        <v>472190</v>
      </c>
      <c r="AB51" s="5">
        <v>484030</v>
      </c>
      <c r="AC51" s="5">
        <v>486930</v>
      </c>
      <c r="AD51" s="5">
        <v>526060</v>
      </c>
      <c r="AE51" s="5">
        <v>549240</v>
      </c>
      <c r="AF51" s="5">
        <v>600010</v>
      </c>
      <c r="AG51" s="5">
        <v>603410</v>
      </c>
      <c r="AH51" s="5">
        <v>607880</v>
      </c>
      <c r="AI51" s="5">
        <v>611820</v>
      </c>
      <c r="AJ51" s="5">
        <v>615860</v>
      </c>
      <c r="AK51" s="5">
        <v>639290</v>
      </c>
      <c r="AL51" s="5">
        <v>644470</v>
      </c>
      <c r="AM51" s="5">
        <v>650650</v>
      </c>
      <c r="AN51" s="5">
        <v>662160</v>
      </c>
      <c r="AO51" s="5">
        <v>684000</v>
      </c>
      <c r="AP51" s="5">
        <v>686000</v>
      </c>
      <c r="AQ51" s="5">
        <v>688000</v>
      </c>
      <c r="AR51" s="5">
        <v>696500</v>
      </c>
      <c r="AS51" s="5">
        <v>709000</v>
      </c>
      <c r="AT51" s="5">
        <v>713000</v>
      </c>
      <c r="AU51" s="5">
        <v>695000</v>
      </c>
      <c r="AV51" s="5">
        <v>706000</v>
      </c>
      <c r="AW51" s="5">
        <v>717500</v>
      </c>
      <c r="AX51" s="5">
        <v>718000</v>
      </c>
      <c r="AY51" s="5">
        <v>727000</v>
      </c>
      <c r="AZ51" s="5">
        <v>733000</v>
      </c>
      <c r="BA51" s="5">
        <v>737000</v>
      </c>
      <c r="BB51" s="5">
        <v>727000</v>
      </c>
      <c r="BC51" s="5">
        <v>690000</v>
      </c>
      <c r="BD51" s="5">
        <v>700000</v>
      </c>
      <c r="BE51" s="5">
        <v>710000</v>
      </c>
      <c r="BF51" s="5">
        <v>720000</v>
      </c>
      <c r="BG51" s="5">
        <v>708000</v>
      </c>
      <c r="BH51" s="5">
        <v>708000</v>
      </c>
      <c r="BI51" s="5">
        <v>708000</v>
      </c>
      <c r="BJ51" s="5">
        <v>708000</v>
      </c>
      <c r="BT51" t="s">
        <v>92</v>
      </c>
      <c r="BV51" t="str">
        <f>VLOOKUP(BT51,Data_2!$BU$2:$BU$300,1,FALSE)</f>
        <v>GDP per capita (constant LCU)</v>
      </c>
    </row>
    <row r="52" spans="1:74" x14ac:dyDescent="0.25">
      <c r="A52" t="s">
        <v>173</v>
      </c>
      <c r="B52" t="s">
        <v>174</v>
      </c>
      <c r="C52" t="s">
        <v>149</v>
      </c>
      <c r="D52" t="s">
        <v>12</v>
      </c>
      <c r="E52" s="19" t="str">
        <f t="shared" si="0"/>
        <v>number</v>
      </c>
      <c r="F52" s="4" t="s">
        <v>13</v>
      </c>
      <c r="G52" s="5">
        <v>86470</v>
      </c>
      <c r="H52" s="5">
        <v>86470</v>
      </c>
      <c r="I52" s="5">
        <v>87470</v>
      </c>
      <c r="J52" s="5">
        <v>87470</v>
      </c>
      <c r="K52" s="5">
        <v>88470</v>
      </c>
      <c r="L52" s="5">
        <v>88470</v>
      </c>
      <c r="M52" s="5">
        <v>89470</v>
      </c>
      <c r="N52" s="5">
        <v>91170</v>
      </c>
      <c r="O52" s="5">
        <v>89030</v>
      </c>
      <c r="P52" s="5">
        <v>88640</v>
      </c>
      <c r="Q52" s="5">
        <v>89460</v>
      </c>
      <c r="R52" s="5">
        <v>89460</v>
      </c>
      <c r="S52" s="5">
        <v>89960</v>
      </c>
      <c r="T52" s="5">
        <v>90460</v>
      </c>
      <c r="U52" s="5">
        <v>90460</v>
      </c>
      <c r="V52" s="5">
        <v>90450</v>
      </c>
      <c r="W52" s="5">
        <v>88440</v>
      </c>
      <c r="X52" s="5">
        <v>88430</v>
      </c>
      <c r="Y52" s="5">
        <v>88420</v>
      </c>
      <c r="Z52" s="5">
        <v>88410</v>
      </c>
      <c r="AA52" s="5">
        <v>88400</v>
      </c>
      <c r="AB52" s="5">
        <v>88390</v>
      </c>
      <c r="AC52" s="5">
        <v>88380</v>
      </c>
      <c r="AD52" s="5">
        <v>88370</v>
      </c>
      <c r="AE52" s="5">
        <v>88360</v>
      </c>
      <c r="AF52" s="5">
        <v>88340</v>
      </c>
      <c r="AG52" s="5">
        <v>88320</v>
      </c>
      <c r="AH52" s="5">
        <v>88300</v>
      </c>
      <c r="AI52" s="5">
        <v>88270</v>
      </c>
      <c r="AJ52" s="5">
        <v>88690</v>
      </c>
      <c r="AK52" s="5">
        <v>87090</v>
      </c>
      <c r="AL52" s="5">
        <v>87800</v>
      </c>
      <c r="AM52" s="5">
        <v>88180</v>
      </c>
      <c r="AN52" s="5">
        <v>89150</v>
      </c>
      <c r="AO52" s="5">
        <v>88150</v>
      </c>
      <c r="AP52" s="5">
        <v>89070</v>
      </c>
      <c r="AQ52" s="5">
        <v>86280</v>
      </c>
      <c r="AR52" s="5">
        <v>83900</v>
      </c>
      <c r="AS52" s="5">
        <v>91120</v>
      </c>
      <c r="AT52" s="5">
        <v>90270</v>
      </c>
      <c r="AU52" s="5">
        <v>87990</v>
      </c>
      <c r="AV52" s="5">
        <v>87500</v>
      </c>
      <c r="AW52" s="5">
        <v>86320</v>
      </c>
      <c r="AX52" s="5">
        <v>86870</v>
      </c>
      <c r="AY52" s="5">
        <v>87760</v>
      </c>
      <c r="AZ52" s="5">
        <v>84880</v>
      </c>
      <c r="BA52" s="5">
        <v>85030</v>
      </c>
      <c r="BB52" s="5">
        <v>92750</v>
      </c>
      <c r="BC52" s="5">
        <v>94880</v>
      </c>
      <c r="BD52" s="5">
        <v>94580</v>
      </c>
      <c r="BE52" s="5">
        <v>89650</v>
      </c>
      <c r="BF52" s="5">
        <v>89650</v>
      </c>
      <c r="BG52" s="5">
        <v>88680</v>
      </c>
      <c r="BH52" s="5">
        <v>88680</v>
      </c>
      <c r="BI52" s="5">
        <v>88680</v>
      </c>
      <c r="BJ52" s="5">
        <v>88680</v>
      </c>
      <c r="BT52" t="s">
        <v>94</v>
      </c>
      <c r="BV52" t="str">
        <f>VLOOKUP(BT52,Data_2!$BU$2:$BU$300,1,FALSE)</f>
        <v>GDP per capita (current LCU)</v>
      </c>
    </row>
    <row r="53" spans="1:74" x14ac:dyDescent="0.25">
      <c r="A53" t="s">
        <v>5</v>
      </c>
      <c r="B53" t="s">
        <v>6</v>
      </c>
      <c r="C53" t="s">
        <v>7</v>
      </c>
      <c r="D53" t="s">
        <v>14</v>
      </c>
      <c r="E53" s="19" t="str">
        <f t="shared" si="0"/>
        <v>number</v>
      </c>
      <c r="F53" s="4" t="s">
        <v>15</v>
      </c>
      <c r="G53" s="5">
        <v>800</v>
      </c>
      <c r="H53" s="5">
        <v>1645</v>
      </c>
      <c r="I53" s="5">
        <v>2000</v>
      </c>
      <c r="J53" s="5">
        <v>2817</v>
      </c>
      <c r="K53" s="5">
        <v>3000</v>
      </c>
      <c r="L53" s="5">
        <v>3729</v>
      </c>
      <c r="M53" s="5">
        <v>4500</v>
      </c>
      <c r="N53" s="5">
        <v>5300</v>
      </c>
      <c r="O53" s="5">
        <v>6400</v>
      </c>
      <c r="P53" s="5">
        <v>7113</v>
      </c>
      <c r="Q53" s="5">
        <v>8108</v>
      </c>
      <c r="BT53" t="s">
        <v>96</v>
      </c>
      <c r="BV53" t="str">
        <f>VLOOKUP(BT53,Data_2!$BU$2:$BU$300,1,FALSE)</f>
        <v>GDP per capita (current US$)</v>
      </c>
    </row>
    <row r="54" spans="1:74" x14ac:dyDescent="0.25">
      <c r="A54" t="s">
        <v>151</v>
      </c>
      <c r="B54" t="s">
        <v>152</v>
      </c>
      <c r="C54" t="s">
        <v>7</v>
      </c>
      <c r="D54" t="s">
        <v>14</v>
      </c>
      <c r="E54" s="19" t="str">
        <f t="shared" si="0"/>
        <v>number</v>
      </c>
      <c r="F54" s="4" t="s">
        <v>15</v>
      </c>
      <c r="G54" s="5">
        <v>2</v>
      </c>
      <c r="H54" s="5">
        <v>2</v>
      </c>
      <c r="I54" s="5">
        <v>2</v>
      </c>
      <c r="J54" s="5">
        <v>2</v>
      </c>
      <c r="K54" s="5">
        <v>2</v>
      </c>
      <c r="L54" s="5">
        <v>2</v>
      </c>
      <c r="M54" s="5">
        <v>3</v>
      </c>
      <c r="N54" s="5">
        <v>3</v>
      </c>
      <c r="O54" s="5">
        <v>3</v>
      </c>
      <c r="P54" s="5">
        <v>4</v>
      </c>
      <c r="Q54" s="5">
        <v>4</v>
      </c>
      <c r="R54" s="5">
        <v>3</v>
      </c>
      <c r="S54" s="5">
        <v>4</v>
      </c>
      <c r="T54" s="5">
        <v>5</v>
      </c>
      <c r="U54" s="5">
        <v>10</v>
      </c>
      <c r="V54" s="5">
        <v>15</v>
      </c>
      <c r="W54" s="5">
        <v>20</v>
      </c>
      <c r="X54" s="5">
        <v>80</v>
      </c>
      <c r="Y54" s="5">
        <v>85</v>
      </c>
      <c r="Z54" s="5">
        <v>90</v>
      </c>
      <c r="AA54" s="5">
        <v>95</v>
      </c>
      <c r="AB54" s="5">
        <v>100</v>
      </c>
      <c r="AC54" s="5">
        <v>110</v>
      </c>
      <c r="AD54" s="5">
        <v>120</v>
      </c>
      <c r="AE54" s="5">
        <v>130</v>
      </c>
      <c r="AF54" s="5">
        <v>140</v>
      </c>
      <c r="AG54" s="5">
        <v>150</v>
      </c>
      <c r="AH54" s="5">
        <v>160</v>
      </c>
      <c r="AI54" s="5">
        <v>163</v>
      </c>
      <c r="AJ54" s="5">
        <v>163</v>
      </c>
      <c r="AK54" s="5">
        <v>165</v>
      </c>
      <c r="AL54" s="5">
        <v>170</v>
      </c>
      <c r="BT54" t="s">
        <v>98</v>
      </c>
      <c r="BV54" t="str">
        <f>VLOOKUP(BT54,Data_2!$BU$2:$BU$300,1,FALSE)</f>
        <v>GDP per capita growth (annual %)</v>
      </c>
    </row>
    <row r="55" spans="1:74" x14ac:dyDescent="0.25">
      <c r="A55" t="s">
        <v>157</v>
      </c>
      <c r="B55" t="s">
        <v>158</v>
      </c>
      <c r="C55" t="s">
        <v>7</v>
      </c>
      <c r="D55" t="s">
        <v>14</v>
      </c>
      <c r="E55" s="25" t="str">
        <f t="shared" si="0"/>
        <v>number</v>
      </c>
      <c r="F55" s="4" t="s">
        <v>15</v>
      </c>
      <c r="BT55" s="4" t="s">
        <v>100</v>
      </c>
      <c r="BV55" t="str">
        <f>VLOOKUP(BT55,Data_2!$BU$2:$BU$300,1,FALSE)</f>
        <v>Goats</v>
      </c>
    </row>
    <row r="56" spans="1:74" x14ac:dyDescent="0.25">
      <c r="A56" t="s">
        <v>159</v>
      </c>
      <c r="B56" t="s">
        <v>160</v>
      </c>
      <c r="C56" t="s">
        <v>7</v>
      </c>
      <c r="D56" t="s">
        <v>14</v>
      </c>
      <c r="E56" s="19" t="str">
        <f t="shared" si="0"/>
        <v>number</v>
      </c>
      <c r="F56" s="4" t="s">
        <v>15</v>
      </c>
      <c r="G56" s="5">
        <v>6422</v>
      </c>
      <c r="H56" s="5">
        <v>6418</v>
      </c>
      <c r="I56" s="5">
        <v>6111</v>
      </c>
      <c r="J56" s="5">
        <v>5783</v>
      </c>
      <c r="K56" s="5">
        <v>5729</v>
      </c>
      <c r="L56" s="5">
        <v>6145</v>
      </c>
      <c r="M56" s="5">
        <v>6617</v>
      </c>
      <c r="N56" s="5">
        <v>4904</v>
      </c>
      <c r="O56" s="5">
        <v>5998</v>
      </c>
      <c r="P56" s="5">
        <v>7247</v>
      </c>
      <c r="Q56" s="5">
        <v>5891</v>
      </c>
      <c r="R56" s="5">
        <v>6028</v>
      </c>
      <c r="S56" s="5">
        <v>5721</v>
      </c>
      <c r="T56" s="5">
        <v>6195</v>
      </c>
      <c r="U56" s="5">
        <v>6013</v>
      </c>
      <c r="V56" s="5">
        <v>5982</v>
      </c>
      <c r="W56" s="5">
        <v>6186</v>
      </c>
      <c r="X56" s="5">
        <v>6449</v>
      </c>
      <c r="Y56" s="5">
        <v>6374</v>
      </c>
      <c r="Z56" s="5">
        <v>6546</v>
      </c>
      <c r="AA56" s="5">
        <v>6399</v>
      </c>
      <c r="AB56" s="5">
        <v>6650</v>
      </c>
      <c r="AC56" s="5">
        <v>8568</v>
      </c>
      <c r="AD56" s="5">
        <v>8800</v>
      </c>
      <c r="AE56" s="5">
        <v>9000</v>
      </c>
      <c r="AF56" s="5">
        <v>9200</v>
      </c>
      <c r="AG56" s="5">
        <v>9400</v>
      </c>
      <c r="AH56" s="5">
        <v>9600</v>
      </c>
      <c r="AI56" s="5">
        <v>9800</v>
      </c>
      <c r="AJ56" s="5">
        <v>10000</v>
      </c>
      <c r="AK56" s="5">
        <v>10200</v>
      </c>
      <c r="AL56" s="5">
        <v>10500</v>
      </c>
      <c r="AM56" s="5">
        <v>10800</v>
      </c>
      <c r="AN56" s="5">
        <v>11000</v>
      </c>
      <c r="AO56" s="5">
        <v>11200</v>
      </c>
      <c r="AP56" s="5">
        <v>11400</v>
      </c>
      <c r="AQ56" s="5">
        <v>11600</v>
      </c>
      <c r="AR56" s="5">
        <v>11800</v>
      </c>
      <c r="AS56" s="5">
        <v>12000</v>
      </c>
      <c r="AT56" s="5">
        <v>12200</v>
      </c>
      <c r="AU56" s="5">
        <v>12568</v>
      </c>
      <c r="AV56" s="5">
        <v>12844</v>
      </c>
      <c r="BT56" t="s">
        <v>259</v>
      </c>
      <c r="BV56" t="str">
        <f>VLOOKUP(BT56,Data_2!$BU$2:$BU$300,1,FALSE)</f>
        <v>Live Production index pc</v>
      </c>
    </row>
    <row r="57" spans="1:74" x14ac:dyDescent="0.25">
      <c r="A57" t="s">
        <v>165</v>
      </c>
      <c r="B57" t="s">
        <v>166</v>
      </c>
      <c r="C57" t="s">
        <v>7</v>
      </c>
      <c r="D57" t="s">
        <v>14</v>
      </c>
      <c r="E57" s="19" t="str">
        <f t="shared" si="0"/>
        <v>number</v>
      </c>
      <c r="F57" s="4" t="s">
        <v>15</v>
      </c>
      <c r="G57" s="5">
        <v>2150</v>
      </c>
      <c r="H57" s="5">
        <v>2300</v>
      </c>
      <c r="I57" s="5">
        <v>2450</v>
      </c>
      <c r="J57" s="5">
        <v>2600</v>
      </c>
      <c r="K57" s="5">
        <v>2750</v>
      </c>
      <c r="L57" s="5">
        <v>2948</v>
      </c>
      <c r="M57" s="5">
        <v>3300</v>
      </c>
      <c r="N57" s="5">
        <v>3600</v>
      </c>
      <c r="O57" s="5">
        <v>3900</v>
      </c>
      <c r="P57" s="5">
        <v>4193</v>
      </c>
      <c r="BT57" t="s">
        <v>101</v>
      </c>
      <c r="BV57" t="str">
        <f>VLOOKUP(BT57,Data_2!$BU$2:$BU$300,1,FALSE)</f>
        <v>Livestock production index (2004-2006 = 100)</v>
      </c>
    </row>
    <row r="58" spans="1:74" x14ac:dyDescent="0.25">
      <c r="A58" t="s">
        <v>171</v>
      </c>
      <c r="B58" t="s">
        <v>172</v>
      </c>
      <c r="C58" t="s">
        <v>7</v>
      </c>
      <c r="D58" t="s">
        <v>14</v>
      </c>
      <c r="E58" s="19" t="str">
        <f t="shared" si="0"/>
        <v>number</v>
      </c>
      <c r="F58" s="4" t="s">
        <v>15</v>
      </c>
      <c r="G58" s="5">
        <v>20</v>
      </c>
      <c r="H58" s="5">
        <v>25</v>
      </c>
      <c r="I58" s="5">
        <v>28</v>
      </c>
      <c r="J58" s="5">
        <v>33</v>
      </c>
      <c r="K58" s="5">
        <v>37</v>
      </c>
      <c r="L58" s="5">
        <v>40</v>
      </c>
      <c r="M58" s="5">
        <v>43</v>
      </c>
      <c r="N58" s="5">
        <v>48</v>
      </c>
      <c r="O58" s="5">
        <v>64</v>
      </c>
      <c r="P58" s="5">
        <v>64</v>
      </c>
      <c r="Q58" s="5">
        <v>65</v>
      </c>
      <c r="R58" s="5">
        <v>72</v>
      </c>
      <c r="S58" s="5">
        <v>80</v>
      </c>
      <c r="T58" s="5">
        <v>84</v>
      </c>
      <c r="U58" s="5">
        <v>80</v>
      </c>
      <c r="V58" s="5">
        <v>80</v>
      </c>
      <c r="W58" s="5">
        <v>80</v>
      </c>
      <c r="X58" s="5">
        <v>82</v>
      </c>
      <c r="Y58" s="5">
        <v>82</v>
      </c>
      <c r="Z58" s="5">
        <v>84</v>
      </c>
      <c r="AA58" s="5">
        <v>84</v>
      </c>
      <c r="AB58" s="5">
        <v>84</v>
      </c>
      <c r="AC58" s="5">
        <v>84</v>
      </c>
      <c r="AD58" s="5">
        <v>84</v>
      </c>
      <c r="AE58" s="5">
        <v>85</v>
      </c>
      <c r="AF58" s="5">
        <v>85</v>
      </c>
      <c r="AG58" s="5">
        <v>86</v>
      </c>
      <c r="AH58" s="5">
        <v>88</v>
      </c>
      <c r="AI58" s="5">
        <v>90</v>
      </c>
      <c r="AJ58" s="5">
        <v>90</v>
      </c>
      <c r="AK58" s="5">
        <v>87</v>
      </c>
      <c r="AL58" s="5">
        <v>84</v>
      </c>
      <c r="AM58" s="5">
        <v>81</v>
      </c>
      <c r="AN58" s="5">
        <v>78</v>
      </c>
      <c r="AO58" s="5">
        <v>75</v>
      </c>
      <c r="AP58" s="5">
        <v>72</v>
      </c>
      <c r="AQ58" s="5">
        <v>69</v>
      </c>
      <c r="AR58" s="5">
        <v>66</v>
      </c>
      <c r="AS58" s="5">
        <v>63</v>
      </c>
      <c r="AT58" s="5">
        <v>60</v>
      </c>
      <c r="AU58" s="5">
        <v>57</v>
      </c>
      <c r="AV58" s="5">
        <v>56</v>
      </c>
      <c r="BT58" t="s">
        <v>103</v>
      </c>
      <c r="BV58" t="str">
        <f>VLOOKUP(BT58,Data_2!$BU$2:$BU$300,1,FALSE)</f>
        <v>Population density (people per sq. km of land area)</v>
      </c>
    </row>
    <row r="59" spans="1:74" x14ac:dyDescent="0.25">
      <c r="A59" t="s">
        <v>175</v>
      </c>
      <c r="B59" t="s">
        <v>176</v>
      </c>
      <c r="C59" t="s">
        <v>7</v>
      </c>
      <c r="D59" t="s">
        <v>14</v>
      </c>
      <c r="E59" s="19" t="str">
        <f t="shared" si="0"/>
        <v>number</v>
      </c>
      <c r="F59" s="4" t="s">
        <v>15</v>
      </c>
      <c r="G59" s="5">
        <v>122218</v>
      </c>
      <c r="H59" s="5">
        <v>126923</v>
      </c>
      <c r="I59" s="5">
        <v>130000</v>
      </c>
      <c r="J59" s="5">
        <v>133552</v>
      </c>
      <c r="K59" s="5">
        <v>138422</v>
      </c>
      <c r="L59" s="5">
        <v>142000</v>
      </c>
      <c r="M59" s="5">
        <v>145936</v>
      </c>
      <c r="N59" s="5">
        <v>147884</v>
      </c>
      <c r="O59" s="5">
        <v>152000</v>
      </c>
      <c r="P59" s="5">
        <v>156000</v>
      </c>
      <c r="Q59" s="5">
        <v>157127</v>
      </c>
      <c r="R59" s="5">
        <v>161052</v>
      </c>
      <c r="S59" s="5">
        <v>164149</v>
      </c>
      <c r="T59" s="5">
        <v>166305</v>
      </c>
      <c r="U59" s="5">
        <v>167981</v>
      </c>
      <c r="V59" s="5">
        <v>173570</v>
      </c>
      <c r="W59" s="5">
        <v>173400</v>
      </c>
      <c r="X59" s="5">
        <v>173133</v>
      </c>
      <c r="Y59" s="5">
        <v>173960</v>
      </c>
      <c r="Z59" s="5">
        <v>172725</v>
      </c>
      <c r="AA59" s="5">
        <v>175557</v>
      </c>
      <c r="AB59" s="5">
        <v>173000</v>
      </c>
      <c r="AC59" s="5">
        <v>170669</v>
      </c>
      <c r="AD59" s="5">
        <v>170000</v>
      </c>
      <c r="AE59" s="5">
        <v>169500</v>
      </c>
      <c r="AF59" s="5">
        <v>169000</v>
      </c>
      <c r="AG59" s="5">
        <v>160000</v>
      </c>
      <c r="AH59" s="5">
        <v>155000</v>
      </c>
      <c r="AI59" s="5">
        <v>150000</v>
      </c>
      <c r="AJ59" s="5">
        <v>145000</v>
      </c>
      <c r="AK59" s="5">
        <v>140000</v>
      </c>
      <c r="AL59" s="5">
        <v>131000</v>
      </c>
      <c r="AM59" s="5">
        <v>121000</v>
      </c>
      <c r="AN59" s="5">
        <v>125885</v>
      </c>
      <c r="AO59" s="5">
        <v>130193</v>
      </c>
      <c r="AP59" s="5">
        <v>115000</v>
      </c>
      <c r="AQ59" s="5">
        <v>100000</v>
      </c>
      <c r="AR59" s="5">
        <v>88000</v>
      </c>
      <c r="AS59" s="5">
        <v>75500</v>
      </c>
      <c r="AT59" s="5">
        <v>72300</v>
      </c>
      <c r="AU59" s="5">
        <v>70025</v>
      </c>
      <c r="AV59" s="5">
        <v>67750</v>
      </c>
      <c r="AW59" s="5">
        <v>65475</v>
      </c>
      <c r="AX59" s="5">
        <v>63200</v>
      </c>
      <c r="BT59" t="s">
        <v>105</v>
      </c>
      <c r="BV59" t="str">
        <f>VLOOKUP(BT59,Data_2!$BU$2:$BU$300,1,FALSE)</f>
        <v>Population growth (annual %)</v>
      </c>
    </row>
    <row r="60" spans="1:74" x14ac:dyDescent="0.25">
      <c r="A60" t="s">
        <v>177</v>
      </c>
      <c r="B60" t="s">
        <v>178</v>
      </c>
      <c r="C60" t="s">
        <v>7</v>
      </c>
      <c r="D60" t="s">
        <v>14</v>
      </c>
      <c r="E60" s="19" t="str">
        <f t="shared" si="0"/>
        <v>number</v>
      </c>
      <c r="F60" s="4" t="s">
        <v>15</v>
      </c>
      <c r="G60" s="5">
        <v>16550</v>
      </c>
      <c r="H60" s="5">
        <v>16600</v>
      </c>
      <c r="I60" s="5">
        <v>16650</v>
      </c>
      <c r="J60" s="5">
        <v>16700</v>
      </c>
      <c r="K60" s="5">
        <v>16750</v>
      </c>
      <c r="L60" s="5">
        <v>16800</v>
      </c>
      <c r="M60" s="5">
        <v>16850</v>
      </c>
      <c r="N60" s="5">
        <v>16900</v>
      </c>
      <c r="O60" s="5">
        <v>16950</v>
      </c>
      <c r="P60" s="5">
        <v>17000</v>
      </c>
      <c r="Q60" s="5">
        <v>16898</v>
      </c>
      <c r="R60" s="5">
        <v>15800</v>
      </c>
      <c r="S60" s="5">
        <v>15100</v>
      </c>
      <c r="T60" s="5">
        <v>14300</v>
      </c>
      <c r="U60" s="5">
        <v>13600</v>
      </c>
      <c r="V60" s="5">
        <v>12700</v>
      </c>
      <c r="W60" s="5">
        <v>11800</v>
      </c>
      <c r="X60" s="5">
        <v>11200</v>
      </c>
      <c r="Y60" s="5">
        <v>10400</v>
      </c>
      <c r="Z60" s="5">
        <v>10000</v>
      </c>
      <c r="AA60" s="5">
        <v>9500</v>
      </c>
      <c r="AB60" s="5">
        <v>9300</v>
      </c>
      <c r="AC60" s="5">
        <v>8700</v>
      </c>
      <c r="AD60" s="5">
        <v>8500</v>
      </c>
      <c r="AE60" s="5">
        <v>8000</v>
      </c>
      <c r="AF60" s="5">
        <v>7500</v>
      </c>
      <c r="AG60" s="5">
        <v>7262</v>
      </c>
      <c r="AH60" s="5">
        <v>7295</v>
      </c>
      <c r="AI60" s="5">
        <v>7330</v>
      </c>
      <c r="AJ60" s="5">
        <v>7365</v>
      </c>
      <c r="AK60" s="5">
        <v>7400</v>
      </c>
      <c r="AL60" s="5">
        <v>7435</v>
      </c>
      <c r="AM60" s="5">
        <v>7470</v>
      </c>
      <c r="AN60" s="5">
        <v>7500</v>
      </c>
      <c r="AO60" s="5">
        <v>7525</v>
      </c>
      <c r="AP60" s="5">
        <v>8480</v>
      </c>
      <c r="AQ60" s="5">
        <v>10435</v>
      </c>
      <c r="AR60" s="5">
        <v>12390</v>
      </c>
      <c r="AS60" s="5">
        <v>14345</v>
      </c>
      <c r="AT60" s="5">
        <v>16300</v>
      </c>
      <c r="AU60" s="5">
        <v>18255</v>
      </c>
      <c r="AV60" s="5">
        <v>21207</v>
      </c>
      <c r="BT60" t="s">
        <v>107</v>
      </c>
      <c r="BV60" t="str">
        <f>VLOOKUP(BT60,Data_2!$BU$2:$BU$300,1,FALSE)</f>
        <v>Population, total</v>
      </c>
    </row>
    <row r="61" spans="1:74" x14ac:dyDescent="0.25">
      <c r="A61" t="s">
        <v>179</v>
      </c>
      <c r="B61" t="s">
        <v>180</v>
      </c>
      <c r="C61" t="s">
        <v>7</v>
      </c>
      <c r="D61" t="s">
        <v>14</v>
      </c>
      <c r="E61" s="19" t="str">
        <f t="shared" si="0"/>
        <v>number</v>
      </c>
      <c r="F61" s="4" t="s">
        <v>15</v>
      </c>
      <c r="G61" s="5">
        <v>525</v>
      </c>
      <c r="H61" s="5">
        <v>530</v>
      </c>
      <c r="I61" s="5">
        <v>540</v>
      </c>
      <c r="J61" s="5">
        <v>540</v>
      </c>
      <c r="K61" s="5">
        <v>579</v>
      </c>
      <c r="L61" s="5">
        <v>824</v>
      </c>
      <c r="M61" s="5">
        <v>940</v>
      </c>
      <c r="N61" s="5">
        <v>1050</v>
      </c>
      <c r="O61" s="5">
        <v>1170</v>
      </c>
      <c r="P61" s="5">
        <v>1280</v>
      </c>
      <c r="Q61" s="5">
        <v>1400</v>
      </c>
      <c r="R61" s="5">
        <v>1510</v>
      </c>
      <c r="S61" s="5">
        <v>1630</v>
      </c>
      <c r="T61" s="5">
        <v>1743</v>
      </c>
      <c r="U61" s="5">
        <v>1731</v>
      </c>
      <c r="V61" s="5">
        <v>1656</v>
      </c>
      <c r="W61" s="5">
        <v>2076</v>
      </c>
      <c r="BT61" t="s">
        <v>109</v>
      </c>
      <c r="BV61" t="str">
        <f>VLOOKUP(BT61,Data_2!$BU$2:$BU$300,1,FALSE)</f>
        <v>Poverty gap at $1.90 a day (2011 PPP) (%)</v>
      </c>
    </row>
    <row r="62" spans="1:74" x14ac:dyDescent="0.25">
      <c r="A62" t="s">
        <v>147</v>
      </c>
      <c r="B62" t="s">
        <v>148</v>
      </c>
      <c r="C62" t="s">
        <v>149</v>
      </c>
      <c r="D62" t="s">
        <v>14</v>
      </c>
      <c r="E62" s="19" t="str">
        <f t="shared" si="0"/>
        <v>number</v>
      </c>
      <c r="F62" s="4" t="s">
        <v>15</v>
      </c>
      <c r="G62" s="5">
        <v>29</v>
      </c>
      <c r="H62" s="5">
        <v>34</v>
      </c>
      <c r="I62" s="5">
        <v>34</v>
      </c>
      <c r="J62" s="5">
        <v>34</v>
      </c>
      <c r="K62" s="5">
        <v>35</v>
      </c>
      <c r="L62" s="5">
        <v>40</v>
      </c>
      <c r="M62" s="5">
        <v>45</v>
      </c>
      <c r="N62" s="5">
        <v>50</v>
      </c>
      <c r="O62" s="5">
        <v>55</v>
      </c>
      <c r="P62" s="5">
        <v>60</v>
      </c>
      <c r="Q62" s="5">
        <v>65</v>
      </c>
      <c r="R62" s="5">
        <v>70</v>
      </c>
      <c r="S62" s="5">
        <v>75</v>
      </c>
      <c r="T62" s="5">
        <v>80</v>
      </c>
      <c r="U62" s="5">
        <v>85</v>
      </c>
      <c r="V62" s="5">
        <v>90</v>
      </c>
      <c r="W62" s="5">
        <v>95</v>
      </c>
      <c r="X62" s="5">
        <v>100</v>
      </c>
      <c r="Y62" s="5">
        <v>110</v>
      </c>
      <c r="Z62" s="5">
        <v>115</v>
      </c>
      <c r="AA62" s="5">
        <v>120</v>
      </c>
      <c r="AB62" s="5">
        <v>120</v>
      </c>
      <c r="AC62" s="5">
        <v>120</v>
      </c>
      <c r="AD62" s="5">
        <v>120</v>
      </c>
      <c r="AE62" s="5">
        <v>120</v>
      </c>
      <c r="AF62" s="5">
        <v>121</v>
      </c>
      <c r="AG62" s="5">
        <v>423</v>
      </c>
      <c r="AH62" s="5">
        <v>480</v>
      </c>
      <c r="AI62" s="5">
        <v>660</v>
      </c>
      <c r="AJ62" s="5">
        <v>840</v>
      </c>
      <c r="AK62" s="5">
        <v>1021</v>
      </c>
      <c r="AL62" s="5">
        <v>1200</v>
      </c>
      <c r="AM62" s="5">
        <v>1380</v>
      </c>
      <c r="AN62" s="5">
        <v>1560</v>
      </c>
      <c r="AO62" s="5">
        <v>1933</v>
      </c>
      <c r="BT62" t="s">
        <v>111</v>
      </c>
      <c r="BV62" t="str">
        <f>VLOOKUP(BT62,Data_2!$BU$2:$BU$300,1,FALSE)</f>
        <v>Poverty gap at national poverty lines (%)</v>
      </c>
    </row>
    <row r="63" spans="1:74" x14ac:dyDescent="0.25">
      <c r="A63" t="s">
        <v>153</v>
      </c>
      <c r="B63" t="s">
        <v>154</v>
      </c>
      <c r="C63" t="s">
        <v>149</v>
      </c>
      <c r="D63" t="s">
        <v>14</v>
      </c>
      <c r="E63" s="19" t="str">
        <f t="shared" si="0"/>
        <v>number</v>
      </c>
      <c r="F63" s="4" t="s">
        <v>15</v>
      </c>
      <c r="G63" s="5">
        <v>31</v>
      </c>
      <c r="H63" s="5">
        <v>31</v>
      </c>
      <c r="I63" s="5">
        <v>31</v>
      </c>
      <c r="J63" s="5">
        <v>31</v>
      </c>
      <c r="K63" s="5">
        <v>33</v>
      </c>
      <c r="L63" s="5">
        <v>60</v>
      </c>
      <c r="M63" s="5">
        <v>80</v>
      </c>
      <c r="N63" s="5">
        <v>100</v>
      </c>
      <c r="O63" s="5">
        <v>130</v>
      </c>
      <c r="P63" s="5">
        <v>150</v>
      </c>
      <c r="Q63" s="5">
        <v>170</v>
      </c>
      <c r="R63" s="5">
        <v>200</v>
      </c>
      <c r="S63" s="5">
        <v>230</v>
      </c>
      <c r="T63" s="5">
        <v>250</v>
      </c>
      <c r="U63" s="5">
        <v>280</v>
      </c>
      <c r="V63" s="5">
        <v>300</v>
      </c>
      <c r="W63" s="5">
        <v>350</v>
      </c>
      <c r="X63" s="5">
        <v>449</v>
      </c>
      <c r="Y63" s="5">
        <v>421</v>
      </c>
      <c r="Z63" s="5">
        <v>572</v>
      </c>
      <c r="AA63" s="5">
        <v>675</v>
      </c>
      <c r="AB63" s="5">
        <v>700</v>
      </c>
      <c r="AC63" s="5">
        <v>600</v>
      </c>
      <c r="AD63" s="5">
        <v>600</v>
      </c>
      <c r="AE63" s="5">
        <v>600</v>
      </c>
      <c r="AF63" s="5">
        <v>500</v>
      </c>
      <c r="AG63" s="5">
        <v>500</v>
      </c>
      <c r="AH63" s="5">
        <v>500</v>
      </c>
      <c r="AI63" s="5">
        <v>500</v>
      </c>
      <c r="AJ63" s="5">
        <v>508</v>
      </c>
      <c r="AK63" s="5">
        <v>508</v>
      </c>
      <c r="BT63" t="s">
        <v>113</v>
      </c>
      <c r="BV63" t="str">
        <f>VLOOKUP(BT63,Data_2!$BU$2:$BU$300,1,FALSE)</f>
        <v>Rural land area (sq. km)</v>
      </c>
    </row>
    <row r="64" spans="1:74" x14ac:dyDescent="0.25">
      <c r="A64" t="s">
        <v>155</v>
      </c>
      <c r="B64" t="s">
        <v>156</v>
      </c>
      <c r="C64" t="s">
        <v>149</v>
      </c>
      <c r="D64" t="s">
        <v>14</v>
      </c>
      <c r="E64" s="19" t="str">
        <f t="shared" si="0"/>
        <v>number</v>
      </c>
      <c r="F64" s="4" t="s">
        <v>15</v>
      </c>
      <c r="G64" s="5">
        <v>18</v>
      </c>
      <c r="H64" s="5">
        <v>18</v>
      </c>
      <c r="I64" s="5">
        <v>28</v>
      </c>
      <c r="J64" s="5">
        <v>28</v>
      </c>
      <c r="K64" s="5">
        <v>27</v>
      </c>
      <c r="BT64" t="s">
        <v>115</v>
      </c>
      <c r="BV64" t="str">
        <f>VLOOKUP(BT64,Data_2!$BU$2:$BU$300,1,FALSE)</f>
        <v>Rural land area where elevation is below 5 meters (% of total land area)</v>
      </c>
    </row>
    <row r="65" spans="1:74" x14ac:dyDescent="0.25">
      <c r="A65" t="s">
        <v>161</v>
      </c>
      <c r="B65" t="s">
        <v>162</v>
      </c>
      <c r="C65" t="s">
        <v>149</v>
      </c>
      <c r="D65" t="s">
        <v>14</v>
      </c>
      <c r="E65" s="19" t="str">
        <f t="shared" si="0"/>
        <v>number</v>
      </c>
      <c r="F65" s="4" t="s">
        <v>15</v>
      </c>
      <c r="G65" s="5">
        <v>89</v>
      </c>
      <c r="H65" s="5">
        <v>104</v>
      </c>
      <c r="I65" s="5">
        <v>150</v>
      </c>
      <c r="J65" s="5">
        <v>200</v>
      </c>
      <c r="K65" s="5">
        <v>250</v>
      </c>
      <c r="L65" s="5">
        <v>300</v>
      </c>
      <c r="M65" s="5">
        <v>450</v>
      </c>
      <c r="N65" s="5">
        <v>490</v>
      </c>
      <c r="O65" s="5">
        <v>530</v>
      </c>
      <c r="P65" s="5">
        <v>570</v>
      </c>
      <c r="Q65" s="5">
        <v>610</v>
      </c>
      <c r="R65" s="5">
        <v>650</v>
      </c>
      <c r="S65" s="5">
        <v>690</v>
      </c>
      <c r="T65" s="5">
        <v>720</v>
      </c>
      <c r="U65" s="5">
        <v>750</v>
      </c>
      <c r="V65" s="5">
        <v>770</v>
      </c>
      <c r="W65" s="5">
        <v>790</v>
      </c>
      <c r="X65" s="5">
        <v>810</v>
      </c>
      <c r="Y65" s="5">
        <v>830</v>
      </c>
      <c r="Z65" s="5">
        <v>900</v>
      </c>
      <c r="AA65" s="5">
        <v>1000</v>
      </c>
      <c r="AB65" s="5">
        <v>1100</v>
      </c>
      <c r="AC65" s="5">
        <v>1200</v>
      </c>
      <c r="AD65" s="5">
        <v>1300</v>
      </c>
      <c r="AE65" s="5">
        <v>1400</v>
      </c>
      <c r="AF65" s="5">
        <v>1500</v>
      </c>
      <c r="AG65" s="5">
        <v>1600</v>
      </c>
      <c r="AH65" s="5">
        <v>1750</v>
      </c>
      <c r="AI65" s="5">
        <v>1900</v>
      </c>
      <c r="AJ65" s="5">
        <v>2100</v>
      </c>
      <c r="AK65" s="5">
        <v>2200</v>
      </c>
      <c r="AL65" s="5">
        <v>2300</v>
      </c>
      <c r="AM65" s="5">
        <v>2400</v>
      </c>
      <c r="AN65" s="5">
        <v>2450</v>
      </c>
      <c r="AO65" s="5">
        <v>2515</v>
      </c>
      <c r="AP65" s="5">
        <v>2400</v>
      </c>
      <c r="AQ65" s="5">
        <v>2250</v>
      </c>
      <c r="AR65" s="5">
        <v>2150</v>
      </c>
      <c r="AS65" s="5">
        <v>2000</v>
      </c>
      <c r="AT65" s="5">
        <v>1885</v>
      </c>
      <c r="AU65" s="5">
        <v>1750</v>
      </c>
      <c r="AV65" s="5">
        <v>1712</v>
      </c>
      <c r="AW65" s="5">
        <v>678</v>
      </c>
      <c r="AX65" s="5">
        <v>700</v>
      </c>
      <c r="AY65" s="5">
        <v>743</v>
      </c>
      <c r="AZ65" s="5">
        <v>1250</v>
      </c>
      <c r="BA65" s="5">
        <v>1300</v>
      </c>
      <c r="BT65" t="s">
        <v>117</v>
      </c>
      <c r="BV65" t="str">
        <f>VLOOKUP(BT65,Data_2!$BU$2:$BU$300,1,FALSE)</f>
        <v>Rural land area where elevation is below 5 meters (sq. km)</v>
      </c>
    </row>
    <row r="66" spans="1:74" x14ac:dyDescent="0.25">
      <c r="A66" t="s">
        <v>163</v>
      </c>
      <c r="B66" t="s">
        <v>164</v>
      </c>
      <c r="C66" t="s">
        <v>149</v>
      </c>
      <c r="D66" t="s">
        <v>14</v>
      </c>
      <c r="E66" s="19" t="str">
        <f t="shared" ref="E66:E129" si="1">IF(_xlfn.ISFORMULA(G66),"formula","number")</f>
        <v>number</v>
      </c>
      <c r="F66" s="4" t="s">
        <v>15</v>
      </c>
      <c r="G66" s="5">
        <v>10</v>
      </c>
      <c r="H66" s="5">
        <v>15</v>
      </c>
      <c r="I66" s="5">
        <v>18</v>
      </c>
      <c r="J66" s="5">
        <v>20</v>
      </c>
      <c r="K66" s="5">
        <v>25</v>
      </c>
      <c r="L66" s="5">
        <v>30</v>
      </c>
      <c r="M66" s="5">
        <v>40</v>
      </c>
      <c r="N66" s="5">
        <v>60</v>
      </c>
      <c r="O66" s="5">
        <v>80</v>
      </c>
      <c r="P66" s="5">
        <v>100</v>
      </c>
      <c r="Q66" s="5">
        <v>120</v>
      </c>
      <c r="R66" s="5">
        <v>140</v>
      </c>
      <c r="S66" s="5">
        <v>160</v>
      </c>
      <c r="T66" s="5">
        <v>180</v>
      </c>
      <c r="U66" s="5">
        <v>200</v>
      </c>
      <c r="V66" s="5">
        <v>220</v>
      </c>
      <c r="W66" s="5">
        <v>240</v>
      </c>
      <c r="X66" s="5">
        <v>260</v>
      </c>
      <c r="Y66" s="5">
        <v>270</v>
      </c>
      <c r="Z66" s="5">
        <v>270</v>
      </c>
      <c r="AA66" s="5">
        <v>312</v>
      </c>
      <c r="AB66" s="5">
        <v>312</v>
      </c>
      <c r="AC66" s="5">
        <v>312</v>
      </c>
      <c r="AD66" s="5">
        <v>312</v>
      </c>
      <c r="AE66" s="5">
        <v>320</v>
      </c>
      <c r="AF66" s="5">
        <v>330</v>
      </c>
      <c r="AG66" s="5">
        <v>330</v>
      </c>
      <c r="AH66" s="5">
        <v>330</v>
      </c>
      <c r="AI66" s="5">
        <v>335</v>
      </c>
      <c r="AJ66" s="5">
        <v>335</v>
      </c>
      <c r="AK66" s="5">
        <v>337</v>
      </c>
      <c r="AL66" s="5">
        <v>335</v>
      </c>
      <c r="AM66" s="5">
        <v>335</v>
      </c>
      <c r="AN66" s="5">
        <v>330</v>
      </c>
      <c r="AO66" s="5">
        <v>330</v>
      </c>
      <c r="AP66" s="5">
        <v>330</v>
      </c>
      <c r="AQ66" s="5">
        <v>380</v>
      </c>
      <c r="AR66" s="5">
        <v>380</v>
      </c>
      <c r="AS66" s="5">
        <v>380</v>
      </c>
      <c r="AT66" s="5">
        <v>380</v>
      </c>
      <c r="AU66" s="5">
        <v>380</v>
      </c>
      <c r="AV66" s="5">
        <v>380</v>
      </c>
      <c r="AW66" s="5">
        <v>380</v>
      </c>
      <c r="AX66" s="5">
        <v>380</v>
      </c>
      <c r="AY66" s="5">
        <v>380</v>
      </c>
      <c r="AZ66" s="5">
        <v>390</v>
      </c>
      <c r="BT66" t="s">
        <v>119</v>
      </c>
      <c r="BV66" t="str">
        <f>VLOOKUP(BT66,Data_2!$BU$2:$BU$300,1,FALSE)</f>
        <v>Rural population</v>
      </c>
    </row>
    <row r="67" spans="1:74" x14ac:dyDescent="0.25">
      <c r="A67" t="s">
        <v>167</v>
      </c>
      <c r="B67" t="s">
        <v>168</v>
      </c>
      <c r="C67" t="s">
        <v>149</v>
      </c>
      <c r="D67" t="s">
        <v>14</v>
      </c>
      <c r="E67" s="19" t="str">
        <f t="shared" si="1"/>
        <v>number</v>
      </c>
      <c r="F67" s="4" t="s">
        <v>15</v>
      </c>
      <c r="G67" s="5">
        <v>5</v>
      </c>
      <c r="H67" s="5">
        <v>6</v>
      </c>
      <c r="I67" s="5">
        <v>7</v>
      </c>
      <c r="J67" s="5">
        <v>9</v>
      </c>
      <c r="K67" s="5">
        <v>11</v>
      </c>
      <c r="L67" s="5">
        <v>11</v>
      </c>
      <c r="M67" s="5">
        <v>12</v>
      </c>
      <c r="N67" s="5">
        <v>14</v>
      </c>
      <c r="O67" s="5">
        <v>14</v>
      </c>
      <c r="P67" s="5">
        <v>47</v>
      </c>
      <c r="Q67" s="5">
        <v>60</v>
      </c>
      <c r="R67" s="5">
        <v>61</v>
      </c>
      <c r="S67" s="5">
        <v>62</v>
      </c>
      <c r="T67" s="5">
        <v>65</v>
      </c>
      <c r="U67" s="5">
        <v>68</v>
      </c>
      <c r="V67" s="5">
        <v>74</v>
      </c>
      <c r="W67" s="5">
        <v>75</v>
      </c>
      <c r="X67" s="5">
        <v>75</v>
      </c>
      <c r="Y67" s="5">
        <v>75</v>
      </c>
      <c r="Z67" s="5">
        <v>96</v>
      </c>
      <c r="AA67" s="5">
        <v>105</v>
      </c>
      <c r="AB67" s="5">
        <v>121</v>
      </c>
      <c r="AC67" s="5">
        <v>128</v>
      </c>
      <c r="AD67" s="5">
        <v>140</v>
      </c>
      <c r="AE67" s="5">
        <v>150</v>
      </c>
      <c r="AF67" s="5">
        <v>158</v>
      </c>
      <c r="AG67" s="5">
        <v>158</v>
      </c>
      <c r="AH67" s="5">
        <v>162</v>
      </c>
      <c r="AI67" s="5">
        <v>174</v>
      </c>
      <c r="AJ67" s="5">
        <v>170</v>
      </c>
      <c r="AK67" s="5">
        <v>165</v>
      </c>
      <c r="AL67" s="5">
        <v>160</v>
      </c>
      <c r="AM67" s="5">
        <v>155</v>
      </c>
      <c r="AN67" s="5">
        <v>150</v>
      </c>
      <c r="AO67" s="5">
        <v>145</v>
      </c>
      <c r="AP67" s="5">
        <v>140</v>
      </c>
      <c r="AQ67" s="5">
        <v>135</v>
      </c>
      <c r="AR67" s="5">
        <v>130</v>
      </c>
      <c r="BT67" t="s">
        <v>121</v>
      </c>
      <c r="BV67" t="str">
        <f>VLOOKUP(BT67,Data_2!$BU$2:$BU$300,1,FALSE)</f>
        <v>Rural population (% of total population)</v>
      </c>
    </row>
    <row r="68" spans="1:74" x14ac:dyDescent="0.25">
      <c r="A68" t="s">
        <v>169</v>
      </c>
      <c r="B68" t="s">
        <v>170</v>
      </c>
      <c r="C68" t="s">
        <v>149</v>
      </c>
      <c r="D68" t="s">
        <v>14</v>
      </c>
      <c r="E68" s="19" t="str">
        <f t="shared" si="1"/>
        <v>number</v>
      </c>
      <c r="F68" s="4" t="s">
        <v>15</v>
      </c>
      <c r="G68" s="5">
        <v>500</v>
      </c>
      <c r="H68" s="5">
        <v>550</v>
      </c>
      <c r="I68" s="5">
        <v>600</v>
      </c>
      <c r="J68" s="5">
        <v>650</v>
      </c>
      <c r="K68" s="5">
        <v>1000</v>
      </c>
      <c r="L68" s="5">
        <v>1300</v>
      </c>
      <c r="M68" s="5">
        <v>1600</v>
      </c>
      <c r="N68" s="5">
        <v>1800</v>
      </c>
      <c r="O68" s="5">
        <v>2350</v>
      </c>
      <c r="P68" s="5">
        <v>2900</v>
      </c>
      <c r="Q68" s="5">
        <v>3450</v>
      </c>
      <c r="R68" s="5">
        <v>4000</v>
      </c>
      <c r="S68" s="5">
        <v>4550</v>
      </c>
      <c r="T68" s="5">
        <v>5100</v>
      </c>
      <c r="U68" s="5">
        <v>5650</v>
      </c>
      <c r="V68" s="5">
        <v>6200</v>
      </c>
      <c r="W68" s="5">
        <v>6750</v>
      </c>
      <c r="X68" s="5">
        <v>7300</v>
      </c>
      <c r="Y68" s="5">
        <v>7850</v>
      </c>
      <c r="Z68" s="5">
        <v>8400</v>
      </c>
      <c r="AA68" s="5">
        <v>8950</v>
      </c>
      <c r="AB68" s="5">
        <v>9500</v>
      </c>
      <c r="AC68" s="5">
        <v>10050</v>
      </c>
      <c r="AD68" s="5">
        <v>10600</v>
      </c>
      <c r="AE68" s="5">
        <v>11150</v>
      </c>
      <c r="AF68" s="5">
        <v>11700</v>
      </c>
      <c r="AG68" s="5">
        <v>12250</v>
      </c>
      <c r="AH68" s="5">
        <v>12800</v>
      </c>
      <c r="AI68" s="5">
        <v>13350</v>
      </c>
      <c r="AJ68" s="5">
        <v>13900</v>
      </c>
      <c r="AK68" s="5">
        <v>14450</v>
      </c>
      <c r="AL68" s="5">
        <v>15000</v>
      </c>
      <c r="AM68" s="5">
        <v>15550</v>
      </c>
      <c r="AN68" s="5">
        <v>16100</v>
      </c>
      <c r="AO68" s="5">
        <v>16650</v>
      </c>
      <c r="AP68" s="5">
        <v>17200</v>
      </c>
      <c r="AQ68" s="5">
        <v>17750</v>
      </c>
      <c r="AR68" s="5">
        <v>18300</v>
      </c>
      <c r="AS68" s="5">
        <v>18850</v>
      </c>
      <c r="AT68" s="5">
        <v>19400</v>
      </c>
      <c r="AU68" s="5">
        <v>20006</v>
      </c>
      <c r="AV68" s="5">
        <v>21000</v>
      </c>
      <c r="AW68" s="5">
        <v>22000</v>
      </c>
      <c r="AX68" s="5">
        <v>23000</v>
      </c>
      <c r="AY68" s="5">
        <v>23000</v>
      </c>
      <c r="AZ68" s="5">
        <v>23999</v>
      </c>
      <c r="BA68" s="5">
        <v>24800</v>
      </c>
      <c r="BT68" t="s">
        <v>123</v>
      </c>
      <c r="BV68" t="str">
        <f>VLOOKUP(BT68,Data_2!$BU$2:$BU$300,1,FALSE)</f>
        <v>Rural population growth (annual %)</v>
      </c>
    </row>
    <row r="69" spans="1:74" x14ac:dyDescent="0.25">
      <c r="A69" t="s">
        <v>173</v>
      </c>
      <c r="B69" t="s">
        <v>174</v>
      </c>
      <c r="C69" t="s">
        <v>149</v>
      </c>
      <c r="D69" t="s">
        <v>14</v>
      </c>
      <c r="E69" s="19" t="str">
        <f t="shared" si="1"/>
        <v>number</v>
      </c>
      <c r="F69" s="4" t="s">
        <v>15</v>
      </c>
      <c r="G69" s="5">
        <v>190</v>
      </c>
      <c r="H69" s="5">
        <v>170</v>
      </c>
      <c r="I69" s="5">
        <v>180</v>
      </c>
      <c r="J69" s="5">
        <v>210</v>
      </c>
      <c r="K69" s="5">
        <v>250</v>
      </c>
      <c r="L69" s="5">
        <v>250</v>
      </c>
      <c r="M69" s="5">
        <v>250</v>
      </c>
      <c r="N69" s="5">
        <v>270</v>
      </c>
      <c r="O69" s="5">
        <v>280</v>
      </c>
      <c r="P69" s="5">
        <v>300</v>
      </c>
      <c r="Q69" s="5">
        <v>310</v>
      </c>
      <c r="R69" s="5">
        <v>330</v>
      </c>
      <c r="S69" s="5">
        <v>340</v>
      </c>
      <c r="T69" s="5">
        <v>360</v>
      </c>
      <c r="U69" s="5">
        <v>370</v>
      </c>
      <c r="V69" s="5">
        <v>380</v>
      </c>
      <c r="W69" s="5">
        <v>400</v>
      </c>
      <c r="X69" s="5">
        <v>420</v>
      </c>
      <c r="Y69" s="5">
        <v>440</v>
      </c>
      <c r="Z69" s="5">
        <v>460</v>
      </c>
      <c r="AA69" s="5">
        <v>460</v>
      </c>
      <c r="AB69" s="5">
        <v>460</v>
      </c>
      <c r="AC69" s="5">
        <v>460</v>
      </c>
      <c r="AD69" s="5">
        <v>460</v>
      </c>
      <c r="AE69" s="5">
        <v>460</v>
      </c>
      <c r="AF69" s="5">
        <v>470</v>
      </c>
      <c r="AG69" s="5">
        <v>470</v>
      </c>
      <c r="AH69" s="5">
        <v>480</v>
      </c>
      <c r="AI69" s="5">
        <v>480</v>
      </c>
      <c r="AJ69" s="5">
        <v>490</v>
      </c>
      <c r="AK69" s="5">
        <v>500</v>
      </c>
      <c r="AL69" s="5">
        <v>550</v>
      </c>
      <c r="AM69" s="5">
        <v>550</v>
      </c>
      <c r="AN69" s="5">
        <v>550</v>
      </c>
      <c r="AO69" s="5">
        <v>550</v>
      </c>
      <c r="AP69" s="5">
        <v>560</v>
      </c>
      <c r="AQ69" s="5">
        <v>570</v>
      </c>
      <c r="AR69" s="5">
        <v>580</v>
      </c>
      <c r="AS69" s="5">
        <v>600</v>
      </c>
      <c r="AT69" s="5">
        <v>609</v>
      </c>
      <c r="AU69" s="5">
        <v>618</v>
      </c>
      <c r="AV69" s="5">
        <v>627</v>
      </c>
      <c r="AW69" s="5">
        <v>636</v>
      </c>
      <c r="AX69" s="5">
        <v>645</v>
      </c>
      <c r="BT69" s="10" t="s">
        <v>254</v>
      </c>
      <c r="BV69" t="str">
        <f>VLOOKUP(BT69,Data_2!$BU$2:$BU$300,1,FALSE)</f>
        <v>Rural population index</v>
      </c>
    </row>
    <row r="70" spans="1:74" x14ac:dyDescent="0.25">
      <c r="A70" t="s">
        <v>5</v>
      </c>
      <c r="B70" t="s">
        <v>6</v>
      </c>
      <c r="C70" t="s">
        <v>7</v>
      </c>
      <c r="D70" t="s">
        <v>16</v>
      </c>
      <c r="E70" s="19" t="str">
        <f t="shared" si="1"/>
        <v>number</v>
      </c>
      <c r="F70" s="4" t="s">
        <v>17</v>
      </c>
      <c r="G70" s="5">
        <v>2.9962546816479403</v>
      </c>
      <c r="H70" s="5">
        <v>6.0925925925925926</v>
      </c>
      <c r="I70" s="5">
        <v>7.3529411764705888</v>
      </c>
      <c r="J70" s="5">
        <v>10.243636363636362</v>
      </c>
      <c r="K70" s="5">
        <v>10.830324909747292</v>
      </c>
      <c r="L70" s="5">
        <v>13.317857142857143</v>
      </c>
      <c r="M70" s="5">
        <v>15.901060070671377</v>
      </c>
      <c r="N70" s="5">
        <v>18.53146853146853</v>
      </c>
      <c r="O70" s="5">
        <v>22.068965517241381</v>
      </c>
      <c r="P70" s="5">
        <v>24.527586206896551</v>
      </c>
      <c r="Q70" s="5">
        <v>27.958620689655174</v>
      </c>
      <c r="BT70" t="s">
        <v>125</v>
      </c>
      <c r="BV70" t="str">
        <f>VLOOKUP(BT70,Data_2!$BU$2:$BU$300,1,FALSE)</f>
        <v>Rural population living in areas where elevation is below 5 meters (% of total population)</v>
      </c>
    </row>
    <row r="71" spans="1:74" x14ac:dyDescent="0.25">
      <c r="A71" t="s">
        <v>151</v>
      </c>
      <c r="B71" t="s">
        <v>152</v>
      </c>
      <c r="C71" t="s">
        <v>7</v>
      </c>
      <c r="D71" t="s">
        <v>16</v>
      </c>
      <c r="E71" s="19" t="str">
        <f t="shared" si="1"/>
        <v>number</v>
      </c>
      <c r="F71" s="4" t="s">
        <v>17</v>
      </c>
      <c r="G71" s="5">
        <v>2.9629629629629631E-2</v>
      </c>
      <c r="H71" s="5">
        <v>2.8571428571428574E-2</v>
      </c>
      <c r="I71" s="5">
        <v>2.7624309392265196E-2</v>
      </c>
      <c r="J71" s="5">
        <v>2.6881720430107527E-2</v>
      </c>
      <c r="K71" s="5">
        <v>2.6455026455026457E-2</v>
      </c>
      <c r="L71" s="5">
        <v>2.6560424966799469E-2</v>
      </c>
      <c r="M71" s="5">
        <v>3.8071065989847712E-2</v>
      </c>
      <c r="N71" s="5">
        <v>3.7499999999999999E-2</v>
      </c>
      <c r="O71" s="5">
        <v>3.0241935483870969E-2</v>
      </c>
      <c r="P71" s="5">
        <v>4.2553191489361701E-2</v>
      </c>
      <c r="Q71" s="5">
        <v>4.3057050592034449E-2</v>
      </c>
      <c r="R71" s="5">
        <v>3.3482142857142856E-2</v>
      </c>
      <c r="S71" s="5">
        <v>4.3010752688172046E-2</v>
      </c>
      <c r="T71" s="5">
        <v>5.3763440860215055E-2</v>
      </c>
      <c r="U71" s="5">
        <v>0.10752688172043011</v>
      </c>
      <c r="V71" s="5">
        <v>0.16042780748663102</v>
      </c>
      <c r="W71" s="5">
        <v>0.21231422505307856</v>
      </c>
      <c r="X71" s="5">
        <v>0.85561497326203206</v>
      </c>
      <c r="Y71" s="5">
        <v>0.91397849462365599</v>
      </c>
      <c r="Z71" s="5">
        <v>0.967741935483871</v>
      </c>
      <c r="AA71" s="5">
        <v>1.021505376344086</v>
      </c>
      <c r="AB71" s="5">
        <v>1.0752688172043012</v>
      </c>
      <c r="AC71" s="5">
        <v>1.1827956989247312</v>
      </c>
      <c r="AD71" s="5">
        <v>1.2903225806451613</v>
      </c>
      <c r="AE71" s="5">
        <v>1.3978494623655915</v>
      </c>
      <c r="AF71" s="5">
        <v>1.5053763440860215</v>
      </c>
      <c r="AG71" s="5">
        <v>1.6129032258064515</v>
      </c>
      <c r="AH71" s="5">
        <v>1.7204301075268817</v>
      </c>
      <c r="AI71" s="5">
        <v>1.752688172043011</v>
      </c>
      <c r="AJ71" s="5">
        <v>1.752688172043011</v>
      </c>
      <c r="AK71" s="5">
        <v>1.7741935483870968</v>
      </c>
      <c r="AL71" s="5">
        <v>1.827956989247312</v>
      </c>
      <c r="BT71" s="4" t="s">
        <v>127</v>
      </c>
      <c r="BV71" t="str">
        <f>VLOOKUP(BT71,Data_2!$BU$2:$BU$300,1,FALSE)</f>
        <v>Sheep</v>
      </c>
    </row>
    <row r="72" spans="1:74" x14ac:dyDescent="0.25">
      <c r="A72" t="s">
        <v>157</v>
      </c>
      <c r="B72" t="s">
        <v>158</v>
      </c>
      <c r="C72" t="s">
        <v>7</v>
      </c>
      <c r="D72" t="s">
        <v>16</v>
      </c>
      <c r="E72" s="19" t="str">
        <f t="shared" si="1"/>
        <v>number</v>
      </c>
      <c r="F72" s="4" t="s">
        <v>17</v>
      </c>
      <c r="BT72" s="4" t="s">
        <v>128</v>
      </c>
      <c r="BV72" t="str">
        <f>VLOOKUP(BT72,Data_2!$BU$2:$BU$300,1,FALSE)</f>
        <v>Sheep and Goats</v>
      </c>
    </row>
    <row r="73" spans="1:74" x14ac:dyDescent="0.25">
      <c r="A73" t="s">
        <v>159</v>
      </c>
      <c r="B73" t="s">
        <v>160</v>
      </c>
      <c r="C73" t="s">
        <v>7</v>
      </c>
      <c r="D73" t="s">
        <v>16</v>
      </c>
      <c r="E73" s="19" t="str">
        <f t="shared" si="1"/>
        <v>number</v>
      </c>
      <c r="F73" s="4" t="s">
        <v>17</v>
      </c>
      <c r="G73" s="5">
        <v>18.348571428571429</v>
      </c>
      <c r="H73" s="5">
        <v>18.337142857142858</v>
      </c>
      <c r="I73" s="5">
        <v>17.46</v>
      </c>
      <c r="J73" s="5">
        <v>16.522857142857141</v>
      </c>
      <c r="K73" s="5">
        <v>16.368571428571428</v>
      </c>
      <c r="L73" s="5">
        <v>17.557142857142857</v>
      </c>
      <c r="M73" s="5">
        <v>18.905714285714286</v>
      </c>
      <c r="N73" s="5">
        <v>14.011428571428572</v>
      </c>
      <c r="O73" s="5">
        <v>17.137142857142855</v>
      </c>
      <c r="P73" s="5">
        <v>20.705714285714286</v>
      </c>
      <c r="Q73" s="5">
        <v>16.831428571428571</v>
      </c>
      <c r="R73" s="5">
        <v>17.222857142857144</v>
      </c>
      <c r="S73" s="5">
        <v>16.345714285714287</v>
      </c>
      <c r="T73" s="5">
        <v>17.7</v>
      </c>
      <c r="U73" s="5">
        <v>15.823684210526315</v>
      </c>
      <c r="V73" s="5">
        <v>15.742105263157894</v>
      </c>
      <c r="W73" s="5">
        <v>16.278947368421054</v>
      </c>
      <c r="X73" s="5">
        <v>16.971052631578949</v>
      </c>
      <c r="Y73" s="5">
        <v>16.773684210526316</v>
      </c>
      <c r="Z73" s="5">
        <v>17.226315789473684</v>
      </c>
      <c r="AA73" s="5">
        <v>16.839473684210525</v>
      </c>
      <c r="AB73" s="5">
        <v>17.5</v>
      </c>
      <c r="AC73" s="5">
        <v>22.547368421052632</v>
      </c>
      <c r="AD73" s="5">
        <v>23.624161073825505</v>
      </c>
      <c r="AE73" s="5">
        <v>19.676432006996063</v>
      </c>
      <c r="AF73" s="5">
        <v>20.030481166993251</v>
      </c>
      <c r="AG73" s="5">
        <v>20.193340494092375</v>
      </c>
      <c r="AH73" s="5">
        <v>19.664072101597707</v>
      </c>
      <c r="AI73" s="5">
        <v>18.585245590745306</v>
      </c>
      <c r="AJ73" s="5">
        <v>20.040080160320642</v>
      </c>
      <c r="AK73" s="5">
        <v>20.011771630370806</v>
      </c>
      <c r="AL73" s="5">
        <v>19.841269841269842</v>
      </c>
      <c r="AM73" s="5">
        <v>21.343873517786559</v>
      </c>
      <c r="AN73" s="5">
        <v>20.176082171680118</v>
      </c>
      <c r="AO73" s="5">
        <v>20.595807282089005</v>
      </c>
      <c r="AP73" s="5">
        <v>24.405908798972384</v>
      </c>
      <c r="AQ73" s="5">
        <v>24.096385542168676</v>
      </c>
      <c r="AR73" s="5">
        <v>25.224454895254382</v>
      </c>
      <c r="AS73" s="5">
        <v>23.547880690737834</v>
      </c>
      <c r="AT73" s="5">
        <v>24.94377427928849</v>
      </c>
      <c r="AU73" s="5">
        <v>24.50858034321373</v>
      </c>
      <c r="AV73" s="5">
        <v>25.228835199371442</v>
      </c>
      <c r="BT73" t="s">
        <v>129</v>
      </c>
      <c r="BV73" t="str">
        <f>VLOOKUP(BT73,Data_2!$BU$2:$BU$300,1,FALSE)</f>
        <v>Surface area (sq. km)</v>
      </c>
    </row>
    <row r="74" spans="1:74" x14ac:dyDescent="0.25">
      <c r="A74" t="s">
        <v>165</v>
      </c>
      <c r="B74" t="s">
        <v>166</v>
      </c>
      <c r="C74" t="s">
        <v>7</v>
      </c>
      <c r="D74" t="s">
        <v>16</v>
      </c>
      <c r="E74" s="19" t="str">
        <f t="shared" si="1"/>
        <v>number</v>
      </c>
      <c r="F74" s="4" t="s">
        <v>17</v>
      </c>
      <c r="G74" s="5">
        <v>8.7970540098199663</v>
      </c>
      <c r="H74" s="5">
        <v>9.387755102040817</v>
      </c>
      <c r="I74" s="5">
        <v>9.9796334012219958</v>
      </c>
      <c r="J74" s="5">
        <v>10.569105691056912</v>
      </c>
      <c r="K74" s="5">
        <v>11.133603238866396</v>
      </c>
      <c r="L74" s="5">
        <v>11.915925626515763</v>
      </c>
      <c r="M74" s="5">
        <v>13.200000000000001</v>
      </c>
      <c r="N74" s="5">
        <v>13.846153846153847</v>
      </c>
      <c r="O74" s="5">
        <v>14.444444444444443</v>
      </c>
      <c r="P74" s="5">
        <v>15.055655296229803</v>
      </c>
      <c r="BT74" s="10" t="s">
        <v>252</v>
      </c>
      <c r="BV74" t="str">
        <f>VLOOKUP(BT74,Data_2!$BU$2:$BU$300,1,FALSE)</f>
        <v>Total population index</v>
      </c>
    </row>
    <row r="75" spans="1:74" x14ac:dyDescent="0.25">
      <c r="A75" t="s">
        <v>171</v>
      </c>
      <c r="B75" t="s">
        <v>172</v>
      </c>
      <c r="C75" t="s">
        <v>7</v>
      </c>
      <c r="D75" t="s">
        <v>16</v>
      </c>
      <c r="E75" s="19" t="str">
        <f t="shared" si="1"/>
        <v>number</v>
      </c>
      <c r="F75" s="4" t="s">
        <v>17</v>
      </c>
      <c r="G75" s="5">
        <v>0.41237113402061859</v>
      </c>
      <c r="H75" s="5">
        <v>0.51020408163265307</v>
      </c>
      <c r="I75" s="5">
        <v>0.56565656565656564</v>
      </c>
      <c r="J75" s="5">
        <v>0.66</v>
      </c>
      <c r="K75" s="5">
        <v>0.73267326732673266</v>
      </c>
      <c r="L75" s="5">
        <v>0.78431372549019607</v>
      </c>
      <c r="M75" s="5">
        <v>0.83495145631067957</v>
      </c>
      <c r="N75" s="5">
        <v>0.92130518234165071</v>
      </c>
      <c r="O75" s="5">
        <v>1.2121212121212122</v>
      </c>
      <c r="P75" s="5">
        <v>1.2260536398467434</v>
      </c>
      <c r="Q75" s="5">
        <v>1.1607142857142858</v>
      </c>
      <c r="R75" s="5">
        <v>1.1594202898550725</v>
      </c>
      <c r="S75" s="5">
        <v>1.3114754098360655</v>
      </c>
      <c r="T75" s="5">
        <v>1.2574850299401197</v>
      </c>
      <c r="U75" s="5">
        <v>1.1661807580174928</v>
      </c>
      <c r="V75" s="5">
        <v>1.1428571428571428</v>
      </c>
      <c r="W75" s="5">
        <v>1.118881118881119</v>
      </c>
      <c r="X75" s="5">
        <v>1.1232876712328765</v>
      </c>
      <c r="Y75" s="5">
        <v>1.1006711409395973</v>
      </c>
      <c r="Z75" s="5">
        <v>1.1052631578947367</v>
      </c>
      <c r="AA75" s="5">
        <v>1.0838709677419356</v>
      </c>
      <c r="AB75" s="5">
        <v>1.0632911392405064</v>
      </c>
      <c r="AC75" s="5">
        <v>1.0434782608695654</v>
      </c>
      <c r="AD75" s="5">
        <v>1.024390243902439</v>
      </c>
      <c r="AE75" s="5">
        <v>1.0278113663845223</v>
      </c>
      <c r="AF75" s="5">
        <v>1.0191846522781776</v>
      </c>
      <c r="AG75" s="5">
        <v>1.0213776722090262</v>
      </c>
      <c r="AH75" s="5">
        <v>1.0365135453474676</v>
      </c>
      <c r="AI75" s="5">
        <v>1.0588235294117647</v>
      </c>
      <c r="AJ75" s="5">
        <v>1.0227272727272727</v>
      </c>
      <c r="AK75" s="5">
        <v>0.98863636363636354</v>
      </c>
      <c r="AL75" s="5">
        <v>0.95454545454545459</v>
      </c>
      <c r="AM75" s="5">
        <v>0.95294117647058818</v>
      </c>
      <c r="AN75" s="5">
        <v>1.1142857142857143</v>
      </c>
      <c r="AO75" s="5">
        <v>1.0714285714285714</v>
      </c>
      <c r="AP75" s="5">
        <v>0.96</v>
      </c>
      <c r="AQ75" s="5">
        <v>0.86250000000000004</v>
      </c>
      <c r="AR75" s="5">
        <v>0.80487804878048785</v>
      </c>
      <c r="AS75" s="5">
        <v>0.72748267898383367</v>
      </c>
      <c r="AT75" s="5">
        <v>0.66666666666666674</v>
      </c>
      <c r="AU75" s="5">
        <v>0.57000000000000006</v>
      </c>
      <c r="AV75" s="5">
        <v>0.50179211469534046</v>
      </c>
      <c r="BT75" t="s">
        <v>268</v>
      </c>
      <c r="BV75" t="str">
        <f>VLOOKUP(BT75,Data_2!$BU$2:$BU$300,1,FALSE)</f>
        <v>Tropical livestock units</v>
      </c>
    </row>
    <row r="76" spans="1:74" x14ac:dyDescent="0.25">
      <c r="A76" t="s">
        <v>175</v>
      </c>
      <c r="B76" t="s">
        <v>176</v>
      </c>
      <c r="C76" t="s">
        <v>7</v>
      </c>
      <c r="D76" t="s">
        <v>16</v>
      </c>
      <c r="E76" s="19" t="str">
        <f t="shared" si="1"/>
        <v>number</v>
      </c>
      <c r="F76" s="4" t="s">
        <v>17</v>
      </c>
      <c r="G76" s="5">
        <v>101.84833333333334</v>
      </c>
      <c r="H76" s="5">
        <v>105.33029045643154</v>
      </c>
      <c r="I76" s="5">
        <v>107.43801652892562</v>
      </c>
      <c r="J76" s="5">
        <v>109.91934156378601</v>
      </c>
      <c r="K76" s="5">
        <v>113.46065573770491</v>
      </c>
      <c r="L76" s="5">
        <v>116.107931316435</v>
      </c>
      <c r="M76" s="5">
        <v>119.13142857142857</v>
      </c>
      <c r="N76" s="5">
        <v>120.3287225386493</v>
      </c>
      <c r="O76" s="5">
        <v>123.2765612327656</v>
      </c>
      <c r="P76" s="5">
        <v>126.11156022635409</v>
      </c>
      <c r="Q76" s="5">
        <v>126.61321514907333</v>
      </c>
      <c r="R76" s="5">
        <v>129.35903614457831</v>
      </c>
      <c r="S76" s="5">
        <v>131.42433947157727</v>
      </c>
      <c r="T76" s="5">
        <v>132.72545889864327</v>
      </c>
      <c r="U76" s="5">
        <v>133.63643595863167</v>
      </c>
      <c r="V76" s="5">
        <v>137.62289882651444</v>
      </c>
      <c r="W76" s="5">
        <v>137.94749403341288</v>
      </c>
      <c r="X76" s="5">
        <v>138.17478052673584</v>
      </c>
      <c r="Y76" s="5">
        <v>139.39102564102564</v>
      </c>
      <c r="Z76" s="5">
        <v>138.84646302250806</v>
      </c>
      <c r="AA76" s="5">
        <v>141.5782258064516</v>
      </c>
      <c r="AB76" s="5">
        <v>140.02428166734114</v>
      </c>
      <c r="AC76" s="5">
        <v>138.13759611493322</v>
      </c>
      <c r="AD76" s="5">
        <v>137.59611493322541</v>
      </c>
      <c r="AE76" s="5">
        <v>137.19142047753945</v>
      </c>
      <c r="AF76" s="5">
        <v>134.12698412698413</v>
      </c>
      <c r="AG76" s="5">
        <v>127.49003984063745</v>
      </c>
      <c r="AH76" s="5">
        <v>123.01587301587303</v>
      </c>
      <c r="AI76" s="5">
        <v>118.11023622047243</v>
      </c>
      <c r="AJ76" s="5">
        <v>113.28125</v>
      </c>
      <c r="AK76" s="5">
        <v>108.52713178294573</v>
      </c>
      <c r="AL76" s="5">
        <v>99.521385702347487</v>
      </c>
      <c r="AM76" s="5">
        <v>90.123640697154769</v>
      </c>
      <c r="AN76" s="5">
        <v>93.594795539033456</v>
      </c>
      <c r="AO76" s="5">
        <v>96.439259259259259</v>
      </c>
      <c r="AP76" s="5">
        <v>84.249084249084248</v>
      </c>
      <c r="AQ76" s="5">
        <v>72.992700729927009</v>
      </c>
      <c r="AR76" s="5">
        <v>64.233576642335763</v>
      </c>
      <c r="AS76" s="5">
        <v>54.869186046511629</v>
      </c>
      <c r="AT76" s="5">
        <v>52.345786272806258</v>
      </c>
      <c r="AU76" s="5">
        <v>51.16916331750091</v>
      </c>
      <c r="AV76" s="5">
        <v>49.452554744525543</v>
      </c>
      <c r="AW76" s="5">
        <v>48.143382352941174</v>
      </c>
      <c r="AX76" s="5">
        <v>47.518796992481207</v>
      </c>
      <c r="BT76" t="s">
        <v>131</v>
      </c>
      <c r="BV76" t="str">
        <f>VLOOKUP(BT76,Data_2!$BU$2:$BU$300,1,FALSE)</f>
        <v>Urban land area (sq. km)</v>
      </c>
    </row>
    <row r="77" spans="1:74" x14ac:dyDescent="0.25">
      <c r="A77" t="s">
        <v>177</v>
      </c>
      <c r="B77" t="s">
        <v>178</v>
      </c>
      <c r="C77" t="s">
        <v>7</v>
      </c>
      <c r="D77" t="s">
        <v>16</v>
      </c>
      <c r="E77" s="19" t="str">
        <f t="shared" si="1"/>
        <v>number</v>
      </c>
      <c r="F77" s="4" t="s">
        <v>17</v>
      </c>
      <c r="G77" s="5">
        <v>31.826923076923073</v>
      </c>
      <c r="H77" s="5">
        <v>32.871287128712872</v>
      </c>
      <c r="I77" s="5">
        <v>27.295081967213115</v>
      </c>
      <c r="J77" s="5">
        <v>27.833333333333332</v>
      </c>
      <c r="K77" s="5">
        <v>27.916666666666668</v>
      </c>
      <c r="L77" s="5">
        <v>28.000000000000004</v>
      </c>
      <c r="M77" s="5">
        <v>28.083333333333332</v>
      </c>
      <c r="N77" s="5">
        <v>28.166666666666668</v>
      </c>
      <c r="O77" s="5">
        <v>28.249999999999996</v>
      </c>
      <c r="P77" s="5">
        <v>24.285714285714285</v>
      </c>
      <c r="Q77" s="5">
        <v>24.14</v>
      </c>
      <c r="R77" s="5">
        <v>22.571428571428569</v>
      </c>
      <c r="S77" s="5">
        <v>21.571428571428573</v>
      </c>
      <c r="T77" s="5">
        <v>20.428571428571431</v>
      </c>
      <c r="U77" s="5">
        <v>19.428571428571427</v>
      </c>
      <c r="V77" s="5">
        <v>18.142857142857142</v>
      </c>
      <c r="W77" s="5">
        <v>16.857142857142858</v>
      </c>
      <c r="X77" s="5">
        <v>14.000000000000002</v>
      </c>
      <c r="Y77" s="5">
        <v>13</v>
      </c>
      <c r="Z77" s="5">
        <v>12.5</v>
      </c>
      <c r="AA77" s="5">
        <v>11.875</v>
      </c>
      <c r="AB77" s="5">
        <v>11.625</v>
      </c>
      <c r="AC77" s="5">
        <v>10.875</v>
      </c>
      <c r="AD77" s="5">
        <v>10.625</v>
      </c>
      <c r="AE77" s="5">
        <v>8.8888888888888893</v>
      </c>
      <c r="AF77" s="5">
        <v>8.3333333333333321</v>
      </c>
      <c r="AG77" s="5">
        <v>8.068888888888889</v>
      </c>
      <c r="AH77" s="5">
        <v>8.1055555555555561</v>
      </c>
      <c r="AI77" s="5">
        <v>8.1444444444444439</v>
      </c>
      <c r="AJ77" s="5">
        <v>8.1833333333333336</v>
      </c>
      <c r="AK77" s="5">
        <v>8.2194823947573035</v>
      </c>
      <c r="AL77" s="5">
        <v>8.4488636363636367</v>
      </c>
      <c r="AM77" s="5">
        <v>8.3932584269662929</v>
      </c>
      <c r="AN77" s="5">
        <v>8.4269662921348321</v>
      </c>
      <c r="AO77" s="5">
        <v>8.4550561797752799</v>
      </c>
      <c r="AP77" s="5">
        <v>9.4222222222222225</v>
      </c>
      <c r="AQ77" s="5">
        <v>11.714189492590929</v>
      </c>
      <c r="AR77" s="5">
        <v>14.200573065902578</v>
      </c>
      <c r="AS77" s="5">
        <v>16.488505747126435</v>
      </c>
      <c r="AT77" s="5">
        <v>18.953488372093023</v>
      </c>
      <c r="AU77" s="5">
        <v>21.400937866354045</v>
      </c>
      <c r="AV77" s="5">
        <v>24.659302325581393</v>
      </c>
      <c r="BT77" t="s">
        <v>133</v>
      </c>
      <c r="BV77" t="str">
        <f>VLOOKUP(BT77,Data_2!$BU$2:$BU$300,1,FALSE)</f>
        <v>Urban land area where elevation is below 5 meters (% of total land area)</v>
      </c>
    </row>
    <row r="78" spans="1:74" x14ac:dyDescent="0.25">
      <c r="A78" t="s">
        <v>179</v>
      </c>
      <c r="B78" t="s">
        <v>180</v>
      </c>
      <c r="C78" t="s">
        <v>7</v>
      </c>
      <c r="D78" t="s">
        <v>16</v>
      </c>
      <c r="E78" s="19" t="str">
        <f t="shared" si="1"/>
        <v>number</v>
      </c>
      <c r="F78" s="4" t="s">
        <v>17</v>
      </c>
      <c r="G78" s="5">
        <v>1.6666666666666667</v>
      </c>
      <c r="H78" s="5">
        <v>1.65625</v>
      </c>
      <c r="I78" s="5">
        <v>1.6518813092688895</v>
      </c>
      <c r="J78" s="5">
        <v>1.4266842800528403</v>
      </c>
      <c r="K78" s="5">
        <v>1.536624203821656</v>
      </c>
      <c r="L78" s="5">
        <v>2.1822033898305082</v>
      </c>
      <c r="M78" s="5">
        <v>2.4920466595970305</v>
      </c>
      <c r="N78" s="5">
        <v>2.7777777777777777</v>
      </c>
      <c r="O78" s="5">
        <v>3.0952380952380953</v>
      </c>
      <c r="P78" s="5">
        <v>3.3862433862433865</v>
      </c>
      <c r="Q78" s="5">
        <v>3.6842105263157889</v>
      </c>
      <c r="R78" s="5">
        <v>3.9220779220779218</v>
      </c>
      <c r="S78" s="5">
        <v>4.1794871794871797</v>
      </c>
      <c r="T78" s="5">
        <v>4.4126582278481017</v>
      </c>
      <c r="U78" s="5">
        <v>4.3006211180124225</v>
      </c>
      <c r="V78" s="5">
        <v>4.0667976424361489</v>
      </c>
      <c r="W78" s="5">
        <v>5.1603281133482479</v>
      </c>
      <c r="BT78" t="s">
        <v>135</v>
      </c>
      <c r="BV78" t="str">
        <f>VLOOKUP(BT78,Data_2!$BU$2:$BU$300,1,FALSE)</f>
        <v>Urban land area where elevation is below 5 meters (sq. km)</v>
      </c>
    </row>
    <row r="79" spans="1:74" x14ac:dyDescent="0.25">
      <c r="A79" t="s">
        <v>147</v>
      </c>
      <c r="B79" t="s">
        <v>148</v>
      </c>
      <c r="C79" t="s">
        <v>149</v>
      </c>
      <c r="D79" t="s">
        <v>16</v>
      </c>
      <c r="E79" s="19" t="str">
        <f t="shared" si="1"/>
        <v>number</v>
      </c>
      <c r="F79" s="4" t="s">
        <v>17</v>
      </c>
      <c r="G79" s="5">
        <v>0.13653483992467041</v>
      </c>
      <c r="H79" s="5">
        <v>0.15932521087160262</v>
      </c>
      <c r="I79" s="5">
        <v>0.15858208955223879</v>
      </c>
      <c r="J79" s="5">
        <v>0.15821312238250348</v>
      </c>
      <c r="K79" s="5">
        <v>0.16211208893006021</v>
      </c>
      <c r="L79" s="5">
        <v>0.18433179723502305</v>
      </c>
      <c r="M79" s="5">
        <v>0.20642201834862386</v>
      </c>
      <c r="N79" s="5">
        <v>0.22831050228310501</v>
      </c>
      <c r="O79" s="5">
        <v>0.24977293369663942</v>
      </c>
      <c r="P79" s="5">
        <v>0.27075812274368227</v>
      </c>
      <c r="Q79" s="5">
        <v>0.29545454545454547</v>
      </c>
      <c r="R79" s="5">
        <v>0.30674846625766872</v>
      </c>
      <c r="S79" s="5">
        <v>0.31874203144921381</v>
      </c>
      <c r="T79" s="5">
        <v>0.32881216605014385</v>
      </c>
      <c r="U79" s="5">
        <v>0.33918595371109339</v>
      </c>
      <c r="V79" s="5">
        <v>0.35294117647058826</v>
      </c>
      <c r="W79" s="5">
        <v>0.36538461538461536</v>
      </c>
      <c r="X79" s="5">
        <v>0.37735849056603776</v>
      </c>
      <c r="Y79" s="5">
        <v>0.40740740740740738</v>
      </c>
      <c r="Z79" s="5">
        <v>0.4189435336976321</v>
      </c>
      <c r="AA79" s="5">
        <v>0.43010752688172044</v>
      </c>
      <c r="AB79" s="5">
        <v>0.42253521126760557</v>
      </c>
      <c r="AC79" s="5">
        <v>0.41594454072790293</v>
      </c>
      <c r="AD79" s="5">
        <v>0.40955631399317405</v>
      </c>
      <c r="AE79" s="5">
        <v>0.40268456375838929</v>
      </c>
      <c r="AF79" s="5">
        <v>0.4</v>
      </c>
      <c r="AG79" s="5">
        <v>1.3756097560975611</v>
      </c>
      <c r="AH79" s="5">
        <v>1.3737836290784202</v>
      </c>
      <c r="AI79" s="5">
        <v>1.8696883852691217</v>
      </c>
      <c r="AJ79" s="5">
        <v>2.3965763195435095</v>
      </c>
      <c r="AK79" s="5">
        <v>2.9339080459770113</v>
      </c>
      <c r="AL79" s="5">
        <v>3.4732272069464547</v>
      </c>
      <c r="AM79" s="5">
        <v>4.0233236151603498</v>
      </c>
      <c r="AN79" s="5">
        <v>4.6414757512645046</v>
      </c>
      <c r="AO79" s="5">
        <v>5.7189349112426031</v>
      </c>
      <c r="BT79" t="s">
        <v>137</v>
      </c>
      <c r="BV79" t="str">
        <f>VLOOKUP(BT79,Data_2!$BU$2:$BU$300,1,FALSE)</f>
        <v>Urban population</v>
      </c>
    </row>
    <row r="80" spans="1:74" x14ac:dyDescent="0.25">
      <c r="A80" t="s">
        <v>153</v>
      </c>
      <c r="B80" t="s">
        <v>154</v>
      </c>
      <c r="C80" t="s">
        <v>149</v>
      </c>
      <c r="D80" t="s">
        <v>16</v>
      </c>
      <c r="E80" s="19" t="str">
        <f t="shared" si="1"/>
        <v>number</v>
      </c>
      <c r="F80" s="4" t="s">
        <v>17</v>
      </c>
      <c r="G80" s="5">
        <v>6.2E-2</v>
      </c>
      <c r="H80" s="5">
        <v>6.1386138613861385E-2</v>
      </c>
      <c r="I80" s="5">
        <v>6.0784313725490195E-2</v>
      </c>
      <c r="J80" s="5">
        <v>6.0194174757281553E-2</v>
      </c>
      <c r="K80" s="5">
        <v>6.3461538461538458E-2</v>
      </c>
      <c r="L80" s="5">
        <v>0.1142857142857143</v>
      </c>
      <c r="M80" s="5">
        <v>0.15094339622641509</v>
      </c>
      <c r="N80" s="5">
        <v>0.18691588785046731</v>
      </c>
      <c r="O80" s="5">
        <v>0.24074074074074076</v>
      </c>
      <c r="P80" s="5">
        <v>0.27777777777777779</v>
      </c>
      <c r="Q80" s="5">
        <v>0.31192660550458712</v>
      </c>
      <c r="R80" s="5">
        <v>0.3669724770642202</v>
      </c>
      <c r="S80" s="5">
        <v>0.42201834862385318</v>
      </c>
      <c r="T80" s="5">
        <v>0.45454545454545453</v>
      </c>
      <c r="U80" s="5">
        <v>0.50450450450450446</v>
      </c>
      <c r="V80" s="5">
        <v>0.5357142857142857</v>
      </c>
      <c r="W80" s="5">
        <v>0.61771973173314509</v>
      </c>
      <c r="X80" s="5">
        <v>0.79624046816811478</v>
      </c>
      <c r="Y80" s="5">
        <v>0.71380128857239744</v>
      </c>
      <c r="Z80" s="5">
        <v>0.96785109983079531</v>
      </c>
      <c r="AA80" s="5">
        <v>1.1421319796954315</v>
      </c>
      <c r="AB80" s="5">
        <v>1.1844331641285957</v>
      </c>
      <c r="AC80" s="5">
        <v>1.015228426395939</v>
      </c>
      <c r="AD80" s="5">
        <v>1.015228426395939</v>
      </c>
      <c r="AE80" s="5">
        <v>1.015228426395939</v>
      </c>
      <c r="AF80" s="5">
        <v>0.84317032040472173</v>
      </c>
      <c r="AG80" s="5">
        <v>0.84317032040472173</v>
      </c>
      <c r="AH80" s="5">
        <v>0.84175084175084169</v>
      </c>
      <c r="AI80" s="5">
        <v>0.84175084175084169</v>
      </c>
      <c r="AJ80" s="5">
        <v>0.85521885521885521</v>
      </c>
      <c r="AK80" s="5">
        <v>0.85378151260504209</v>
      </c>
      <c r="BT80" t="s">
        <v>139</v>
      </c>
      <c r="BV80" t="str">
        <f>VLOOKUP(BT80,Data_2!$BU$2:$BU$300,1,FALSE)</f>
        <v>Urban population (% of total)</v>
      </c>
    </row>
    <row r="81" spans="1:74" x14ac:dyDescent="0.25">
      <c r="A81" t="s">
        <v>155</v>
      </c>
      <c r="B81" t="s">
        <v>156</v>
      </c>
      <c r="C81" t="s">
        <v>149</v>
      </c>
      <c r="D81" t="s">
        <v>16</v>
      </c>
      <c r="E81" s="19" t="str">
        <f t="shared" si="1"/>
        <v>number</v>
      </c>
      <c r="F81" s="4" t="s">
        <v>17</v>
      </c>
      <c r="G81" s="5">
        <v>6.2133241284086982E-2</v>
      </c>
      <c r="H81" s="5">
        <v>6.2133241284086982E-2</v>
      </c>
      <c r="I81" s="5">
        <v>9.6651708664135319E-2</v>
      </c>
      <c r="J81" s="5">
        <v>9.6651708664135319E-2</v>
      </c>
      <c r="K81" s="5">
        <v>9.3199861926130487E-2</v>
      </c>
      <c r="BT81" t="s">
        <v>141</v>
      </c>
      <c r="BV81" t="str">
        <f>VLOOKUP(BT81,Data_2!$BU$2:$BU$300,1,FALSE)</f>
        <v>Urban population growth (annual %)</v>
      </c>
    </row>
    <row r="82" spans="1:74" x14ac:dyDescent="0.25">
      <c r="A82" t="s">
        <v>161</v>
      </c>
      <c r="B82" t="s">
        <v>162</v>
      </c>
      <c r="C82" t="s">
        <v>149</v>
      </c>
      <c r="D82" t="s">
        <v>16</v>
      </c>
      <c r="E82" s="19" t="str">
        <f t="shared" si="1"/>
        <v>number</v>
      </c>
      <c r="F82" s="4" t="s">
        <v>17</v>
      </c>
      <c r="G82" s="5">
        <v>0.5433455433455433</v>
      </c>
      <c r="H82" s="5">
        <v>0.63298843578819231</v>
      </c>
      <c r="I82" s="5">
        <v>0.91019417475728148</v>
      </c>
      <c r="J82" s="5">
        <v>1.2099213551119177</v>
      </c>
      <c r="K82" s="5">
        <v>1.5078407720144753</v>
      </c>
      <c r="L82" s="5">
        <v>1.8050541516245486</v>
      </c>
      <c r="M82" s="5">
        <v>2.6978417266187051</v>
      </c>
      <c r="N82" s="5">
        <v>2.9376498800959232</v>
      </c>
      <c r="O82" s="5">
        <v>3.1774580335731413</v>
      </c>
      <c r="P82" s="5">
        <v>3.3178114086146682</v>
      </c>
      <c r="Q82" s="5">
        <v>3.5506402793946448</v>
      </c>
      <c r="R82" s="5">
        <v>3.7834691501746218</v>
      </c>
      <c r="S82" s="5">
        <v>4.0162980209545989</v>
      </c>
      <c r="T82" s="5">
        <v>4.0723981900452486</v>
      </c>
      <c r="U82" s="5">
        <v>4.1254125412541249</v>
      </c>
      <c r="V82" s="5">
        <v>3.817550818046604</v>
      </c>
      <c r="W82" s="5">
        <v>3.9205955334987594</v>
      </c>
      <c r="X82" s="5">
        <v>4.0198511166253104</v>
      </c>
      <c r="Y82" s="5">
        <v>4.1293532338308463</v>
      </c>
      <c r="Z82" s="5">
        <v>4.4776119402985071</v>
      </c>
      <c r="AA82" s="5">
        <v>4.9677098857426731</v>
      </c>
      <c r="AB82" s="5">
        <v>5.4644808743169397</v>
      </c>
      <c r="AC82" s="5">
        <v>5.9612518628912072</v>
      </c>
      <c r="AD82" s="5">
        <v>6.4580228514654738</v>
      </c>
      <c r="AE82" s="5">
        <v>6.8863748155435323</v>
      </c>
      <c r="AF82" s="5">
        <v>7.3673870333988214</v>
      </c>
      <c r="AG82" s="5">
        <v>7.8585461689587426</v>
      </c>
      <c r="AH82" s="5">
        <v>8.5241110569897707</v>
      </c>
      <c r="AI82" s="5">
        <v>9.2547491475888943</v>
      </c>
      <c r="AJ82" s="5">
        <v>10.228933268387726</v>
      </c>
      <c r="AK82" s="5">
        <v>10.664081434803684</v>
      </c>
      <c r="AL82" s="5">
        <v>10.633379565418402</v>
      </c>
      <c r="AM82" s="5">
        <v>7.8431372549019605</v>
      </c>
      <c r="AN82" s="5">
        <v>7.7531645569620249</v>
      </c>
      <c r="AO82" s="5">
        <v>7.5775836095209392</v>
      </c>
      <c r="AP82" s="5">
        <v>5.286343612334802</v>
      </c>
      <c r="AQ82" s="5">
        <v>4.9614112458654906</v>
      </c>
      <c r="AR82" s="5">
        <v>4.7461368653421632</v>
      </c>
      <c r="AS82" s="5">
        <v>4.4247787610619467</v>
      </c>
      <c r="AT82" s="5">
        <v>4.2188898836168311</v>
      </c>
      <c r="AU82" s="5">
        <v>3.8888888888888888</v>
      </c>
      <c r="AV82" s="5">
        <v>3.4938775510204079</v>
      </c>
      <c r="AW82" s="5">
        <v>1.141029956243689</v>
      </c>
      <c r="AX82" s="5">
        <v>1.399440223910436</v>
      </c>
      <c r="AY82" s="5">
        <v>1.3260753167945742</v>
      </c>
      <c r="AZ82" s="5">
        <v>2.2018671833714989</v>
      </c>
      <c r="BA82" s="5">
        <v>2.2382920110192837</v>
      </c>
      <c r="BT82" t="s">
        <v>143</v>
      </c>
      <c r="BV82" t="str">
        <f>VLOOKUP(BT82,Data_2!$BU$2:$BU$300,1,FALSE)</f>
        <v>Urban population living in areas where elevation is below 5 meters (% of total population)</v>
      </c>
    </row>
    <row r="83" spans="1:74" x14ac:dyDescent="0.25">
      <c r="A83" t="s">
        <v>163</v>
      </c>
      <c r="B83" t="s">
        <v>164</v>
      </c>
      <c r="C83" t="s">
        <v>149</v>
      </c>
      <c r="D83" t="s">
        <v>16</v>
      </c>
      <c r="E83" s="19" t="str">
        <f t="shared" si="1"/>
        <v>number</v>
      </c>
      <c r="F83" s="4" t="s">
        <v>17</v>
      </c>
      <c r="G83" s="5">
        <v>0.37453183520599254</v>
      </c>
      <c r="H83" s="5">
        <v>0.5617977528089888</v>
      </c>
      <c r="I83" s="5">
        <v>0.6741573033707865</v>
      </c>
      <c r="J83" s="5">
        <v>0.75187969924812026</v>
      </c>
      <c r="K83" s="5">
        <v>0.94339622641509435</v>
      </c>
      <c r="L83" s="5">
        <v>1.1278195488721803</v>
      </c>
      <c r="M83" s="5">
        <v>1.4981273408239701</v>
      </c>
      <c r="N83" s="5">
        <v>2.2388059701492535</v>
      </c>
      <c r="O83" s="5">
        <v>2.877697841726619</v>
      </c>
      <c r="P83" s="5">
        <v>3.5971223021582732</v>
      </c>
      <c r="Q83" s="5">
        <v>5.02092050209205</v>
      </c>
      <c r="R83" s="5">
        <v>5.8577405857740583</v>
      </c>
      <c r="S83" s="5">
        <v>7.0796460176991154</v>
      </c>
      <c r="T83" s="5">
        <v>9.183673469387756</v>
      </c>
      <c r="U83" s="5">
        <v>10.416666666666668</v>
      </c>
      <c r="V83" s="5">
        <v>11.282051282051283</v>
      </c>
      <c r="W83" s="5">
        <v>12.244897959183673</v>
      </c>
      <c r="X83" s="5">
        <v>13.541666666666666</v>
      </c>
      <c r="Y83" s="5">
        <v>13.846153846153847</v>
      </c>
      <c r="Z83" s="5">
        <v>12.857142857142856</v>
      </c>
      <c r="AA83" s="5">
        <v>13.565217391304349</v>
      </c>
      <c r="AB83" s="5">
        <v>12.479999999999999</v>
      </c>
      <c r="AC83" s="5">
        <v>11.555555555555555</v>
      </c>
      <c r="AD83" s="5">
        <v>11.142857142857142</v>
      </c>
      <c r="AE83" s="5">
        <v>10.666666666666668</v>
      </c>
      <c r="AF83" s="5">
        <v>10.3125</v>
      </c>
      <c r="AG83" s="5">
        <v>9.7058823529411775</v>
      </c>
      <c r="AH83" s="5">
        <v>9.1666666666666661</v>
      </c>
      <c r="AI83" s="5">
        <v>8.8157894736842106</v>
      </c>
      <c r="AJ83" s="5">
        <v>8.375</v>
      </c>
      <c r="AK83" s="5">
        <v>8.2195121951219523</v>
      </c>
      <c r="AL83" s="5">
        <v>7.9761904761904754</v>
      </c>
      <c r="AM83" s="5">
        <v>7.7726218097447797</v>
      </c>
      <c r="AN83" s="5">
        <v>7.0212765957446814</v>
      </c>
      <c r="AO83" s="5">
        <v>6.6265060240963862</v>
      </c>
      <c r="AP83" s="5">
        <v>6.7622950819672134</v>
      </c>
      <c r="AQ83" s="5">
        <v>7.7868852459016393</v>
      </c>
      <c r="AR83" s="5">
        <v>7.7868852459016393</v>
      </c>
      <c r="AS83" s="5">
        <v>7.7868852459016393</v>
      </c>
      <c r="AT83" s="5">
        <v>7.7868852459016393</v>
      </c>
      <c r="AU83" s="5">
        <v>8.4444444444444446</v>
      </c>
      <c r="AV83" s="5">
        <v>9.5</v>
      </c>
      <c r="AW83" s="5">
        <v>9.5</v>
      </c>
      <c r="AX83" s="5">
        <v>9.5</v>
      </c>
      <c r="AY83" s="5">
        <v>9.5</v>
      </c>
      <c r="AZ83" s="5">
        <v>9.75</v>
      </c>
      <c r="BT83" t="s">
        <v>145</v>
      </c>
      <c r="BV83" t="str">
        <f>VLOOKUP(BT83,Data_2!$BU$2:$BU$300,1,FALSE)</f>
        <v>Urban poverty gap at national poverty lines (%)</v>
      </c>
    </row>
    <row r="84" spans="1:74" x14ac:dyDescent="0.25">
      <c r="A84" t="s">
        <v>167</v>
      </c>
      <c r="B84" t="s">
        <v>168</v>
      </c>
      <c r="C84" t="s">
        <v>149</v>
      </c>
      <c r="D84" t="s">
        <v>16</v>
      </c>
      <c r="E84" s="19" t="str">
        <f t="shared" si="1"/>
        <v>number</v>
      </c>
      <c r="F84" s="4" t="s">
        <v>17</v>
      </c>
      <c r="G84" s="5">
        <v>4.348204191668841E-3</v>
      </c>
      <c r="H84" s="5">
        <v>5.2178450300026085E-3</v>
      </c>
      <c r="I84" s="5">
        <v>6.0874858683363777E-3</v>
      </c>
      <c r="J84" s="5">
        <v>7.8267675450039136E-3</v>
      </c>
      <c r="K84" s="5">
        <v>9.5668811967298661E-3</v>
      </c>
      <c r="L84" s="5">
        <v>9.5668811967298661E-3</v>
      </c>
      <c r="M84" s="5">
        <v>1.0436597669159853E-2</v>
      </c>
      <c r="N84" s="5">
        <v>1.1498973305954825E-2</v>
      </c>
      <c r="O84" s="5">
        <v>1.1500862564692352E-2</v>
      </c>
      <c r="P84" s="5">
        <v>4.197552915959632E-2</v>
      </c>
      <c r="Q84" s="5">
        <v>5.3447354355959376E-2</v>
      </c>
      <c r="R84" s="5">
        <v>5.4595900832363729E-2</v>
      </c>
      <c r="S84" s="5">
        <v>5.7354301572617949E-2</v>
      </c>
      <c r="T84" s="5">
        <v>6.6489361702127658E-2</v>
      </c>
      <c r="U84" s="5">
        <v>6.9558101472995085E-2</v>
      </c>
      <c r="V84" s="5">
        <v>7.5711070186208304E-2</v>
      </c>
      <c r="W84" s="5">
        <v>7.6734192756292202E-2</v>
      </c>
      <c r="X84" s="5">
        <v>7.6734192756292202E-2</v>
      </c>
      <c r="Y84" s="5">
        <v>7.5361736334405141E-2</v>
      </c>
      <c r="Z84" s="5">
        <v>9.400705052878966E-2</v>
      </c>
      <c r="AA84" s="5">
        <v>0.10744985673352436</v>
      </c>
      <c r="AB84" s="5">
        <v>0.12281770198944376</v>
      </c>
      <c r="AC84" s="5">
        <v>0.1279744051189762</v>
      </c>
      <c r="AD84" s="5">
        <v>0.14326647564469913</v>
      </c>
      <c r="AE84" s="5">
        <v>0.15353121801432956</v>
      </c>
      <c r="AF84" s="5">
        <v>0.16171954964176047</v>
      </c>
      <c r="AG84" s="5">
        <v>0.1662807829930541</v>
      </c>
      <c r="AH84" s="5">
        <v>0.1707239962061334</v>
      </c>
      <c r="AI84" s="5">
        <v>0.18136335209505941</v>
      </c>
      <c r="AJ84" s="5">
        <v>0.15404131931859369</v>
      </c>
      <c r="AK84" s="5">
        <v>0.1364538537876282</v>
      </c>
      <c r="AL84" s="5">
        <v>0.12320012320012319</v>
      </c>
      <c r="AM84" s="5">
        <v>0.11935931002618205</v>
      </c>
      <c r="AN84" s="5">
        <v>0.11551790527531768</v>
      </c>
      <c r="AO84" s="5">
        <v>0.10368251698248124</v>
      </c>
      <c r="AP84" s="5">
        <v>0.10010725777618878</v>
      </c>
      <c r="AQ84" s="5">
        <v>9.6531998569896318E-2</v>
      </c>
      <c r="AR84" s="5">
        <v>9.2963386727688793E-2</v>
      </c>
    </row>
    <row r="85" spans="1:74" x14ac:dyDescent="0.25">
      <c r="A85" t="s">
        <v>169</v>
      </c>
      <c r="B85" t="s">
        <v>170</v>
      </c>
      <c r="C85" t="s">
        <v>149</v>
      </c>
      <c r="D85" t="s">
        <v>16</v>
      </c>
      <c r="E85" s="19" t="str">
        <f t="shared" si="1"/>
        <v>number</v>
      </c>
      <c r="F85" s="4" t="s">
        <v>17</v>
      </c>
      <c r="G85" s="5">
        <v>0.2111797747850194</v>
      </c>
      <c r="H85" s="5">
        <v>0.2254098360655738</v>
      </c>
      <c r="I85" s="5">
        <v>0.22627070667906637</v>
      </c>
      <c r="J85" s="5">
        <v>0.23661255007753895</v>
      </c>
      <c r="K85" s="5">
        <v>0.33817909185307415</v>
      </c>
      <c r="L85" s="5">
        <v>0.47959878564088732</v>
      </c>
      <c r="M85" s="5">
        <v>0.54770381926469291</v>
      </c>
      <c r="N85" s="5">
        <v>0.61703110289355179</v>
      </c>
      <c r="O85" s="5">
        <v>0.67695969479200147</v>
      </c>
      <c r="P85" s="5">
        <v>0.90964779880609947</v>
      </c>
      <c r="Q85" s="5">
        <v>1.1375791319145494</v>
      </c>
      <c r="R85" s="5">
        <v>1.5384615384615385</v>
      </c>
      <c r="S85" s="5">
        <v>1.4606741573033708</v>
      </c>
      <c r="T85" s="5">
        <v>1.8888888888888888</v>
      </c>
      <c r="U85" s="5">
        <v>2.1730769230769229</v>
      </c>
      <c r="V85" s="5">
        <v>2.3846153846153846</v>
      </c>
      <c r="W85" s="5">
        <v>3.2749502692736887</v>
      </c>
      <c r="X85" s="5">
        <v>3.8716520816759479</v>
      </c>
      <c r="Y85" s="5">
        <v>4.4310228042447504</v>
      </c>
      <c r="Z85" s="5">
        <v>4.285058409427128</v>
      </c>
      <c r="AA85" s="5">
        <v>5.435442730474918</v>
      </c>
      <c r="AB85" s="5">
        <v>5.4497475906379069</v>
      </c>
      <c r="AC85" s="5">
        <v>5.7412167952013711</v>
      </c>
      <c r="AD85" s="5">
        <v>5.0476190476190474</v>
      </c>
      <c r="AE85" s="5">
        <v>4.8478260869565224</v>
      </c>
      <c r="AF85" s="5">
        <v>4.1995692749461595</v>
      </c>
      <c r="AG85" s="5">
        <v>4.3935155297324435</v>
      </c>
      <c r="AH85" s="5">
        <v>4.5532157085941947</v>
      </c>
      <c r="AI85" s="5">
        <v>4.7529193961834233</v>
      </c>
      <c r="AJ85" s="5">
        <v>4.933626748065592</v>
      </c>
      <c r="AK85" s="5">
        <v>4.8166666666666673</v>
      </c>
      <c r="AL85" s="5">
        <v>4.9833887043189371</v>
      </c>
      <c r="AM85" s="5">
        <v>5.1661129568106308</v>
      </c>
      <c r="AN85" s="5">
        <v>5.193548387096774</v>
      </c>
      <c r="AO85" s="5">
        <v>5.0607902735562309</v>
      </c>
      <c r="AP85" s="5">
        <v>5.1963746223564957</v>
      </c>
      <c r="AQ85" s="5">
        <v>5.3463855421686741</v>
      </c>
      <c r="AR85" s="5">
        <v>5.382352941176471</v>
      </c>
      <c r="AS85" s="5">
        <v>5.3857142857142861</v>
      </c>
      <c r="AT85" s="5">
        <v>5.5428571428571427</v>
      </c>
      <c r="AU85" s="5">
        <v>6.0624242424242425</v>
      </c>
      <c r="AV85" s="5">
        <v>6.1764705882352944</v>
      </c>
      <c r="AW85" s="5">
        <v>6.2857142857142865</v>
      </c>
      <c r="AX85" s="5">
        <v>6.5714285714285712</v>
      </c>
      <c r="AY85" s="5">
        <v>6.3888888888888884</v>
      </c>
      <c r="AZ85" s="5">
        <v>6.5214673913043475</v>
      </c>
      <c r="BA85" s="5">
        <v>6.7027027027027026</v>
      </c>
    </row>
    <row r="86" spans="1:74" x14ac:dyDescent="0.25">
      <c r="A86" t="s">
        <v>173</v>
      </c>
      <c r="B86" t="s">
        <v>174</v>
      </c>
      <c r="C86" t="s">
        <v>149</v>
      </c>
      <c r="D86" t="s">
        <v>16</v>
      </c>
      <c r="E86" s="19" t="str">
        <f t="shared" si="1"/>
        <v>number</v>
      </c>
      <c r="F86" s="4" t="s">
        <v>17</v>
      </c>
      <c r="G86" s="5">
        <v>0.64780088646437095</v>
      </c>
      <c r="H86" s="5">
        <v>0.57961131946812139</v>
      </c>
      <c r="I86" s="5">
        <v>0.59347181008902083</v>
      </c>
      <c r="J86" s="5">
        <v>0.6923837784371909</v>
      </c>
      <c r="K86" s="5">
        <v>0.79821200510855683</v>
      </c>
      <c r="L86" s="5">
        <v>0.79821200510855683</v>
      </c>
      <c r="M86" s="5">
        <v>0.77351485148514854</v>
      </c>
      <c r="N86" s="5">
        <v>0.79388415172008242</v>
      </c>
      <c r="O86" s="5">
        <v>0.87856918732350175</v>
      </c>
      <c r="P86" s="5">
        <v>0.95298602287166456</v>
      </c>
      <c r="Q86" s="5">
        <v>0.9600495509445649</v>
      </c>
      <c r="R86" s="5">
        <v>1.0219882316506659</v>
      </c>
      <c r="S86" s="5">
        <v>1.0369014943580361</v>
      </c>
      <c r="T86" s="5">
        <v>1.0814058275758487</v>
      </c>
      <c r="U86" s="5">
        <v>1.1117788461538463</v>
      </c>
      <c r="V86" s="5">
        <v>1.142513529765484</v>
      </c>
      <c r="W86" s="5">
        <v>1.2804097311139564</v>
      </c>
      <c r="X86" s="5">
        <v>1.3448607108549471</v>
      </c>
      <c r="Y86" s="5">
        <v>1.4093529788597052</v>
      </c>
      <c r="Z86" s="5">
        <v>1.4738865748157641</v>
      </c>
      <c r="AA86" s="5">
        <v>1.4743589743589742</v>
      </c>
      <c r="AB86" s="5">
        <v>1.475304682488775</v>
      </c>
      <c r="AC86" s="5">
        <v>1.4762516046213094</v>
      </c>
      <c r="AD86" s="5">
        <v>1.4771997430956969</v>
      </c>
      <c r="AE86" s="5">
        <v>1.4790996784565917</v>
      </c>
      <c r="AF86" s="5">
        <v>1.5127132281943998</v>
      </c>
      <c r="AG86" s="5">
        <v>1.5141752577319587</v>
      </c>
      <c r="AH86" s="5">
        <v>1.5493867010974822</v>
      </c>
      <c r="AI86" s="5">
        <v>1.5513897866839044</v>
      </c>
      <c r="AJ86" s="5">
        <v>1.5847347994825356</v>
      </c>
      <c r="AK86" s="5">
        <v>1.6818028927009756</v>
      </c>
      <c r="AL86" s="5">
        <v>1.806833114323259</v>
      </c>
      <c r="AM86" s="5">
        <v>1.7845554834523036</v>
      </c>
      <c r="AN86" s="5">
        <v>1.7306482064191318</v>
      </c>
      <c r="AO86" s="5">
        <v>1.7874553136171596</v>
      </c>
      <c r="AP86" s="5">
        <v>1.7407522536524711</v>
      </c>
      <c r="AQ86" s="5">
        <v>1.9400953029271615</v>
      </c>
      <c r="AR86" s="5">
        <v>2.1601489757914338</v>
      </c>
      <c r="AS86" s="5">
        <v>1.7610801291458762</v>
      </c>
      <c r="AT86" s="5">
        <v>1.8332329921733896</v>
      </c>
      <c r="AU86" s="5">
        <v>1.9941916747337851</v>
      </c>
      <c r="AV86" s="5">
        <v>2.055737704918033</v>
      </c>
      <c r="AW86" s="5">
        <v>2.1691678035470665</v>
      </c>
      <c r="AX86" s="5">
        <v>2.1593572145965854</v>
      </c>
    </row>
    <row r="87" spans="1:74" x14ac:dyDescent="0.25">
      <c r="A87" t="s">
        <v>5</v>
      </c>
      <c r="B87" t="s">
        <v>6</v>
      </c>
      <c r="C87" t="s">
        <v>7</v>
      </c>
      <c r="D87" t="s">
        <v>18</v>
      </c>
      <c r="E87" s="19" t="str">
        <f t="shared" si="1"/>
        <v>number</v>
      </c>
      <c r="F87" s="4" t="s">
        <v>19</v>
      </c>
      <c r="P87" s="5">
        <v>71.906798500853995</v>
      </c>
      <c r="Q87" s="5">
        <v>55.197724018254668</v>
      </c>
      <c r="R87" s="5">
        <v>57.09618359049373</v>
      </c>
      <c r="S87" s="5">
        <v>58.709027120916481</v>
      </c>
      <c r="T87" s="5">
        <v>53.72682191603969</v>
      </c>
      <c r="U87" s="5">
        <v>59.874670958353548</v>
      </c>
      <c r="V87" s="5">
        <v>57.203389061231846</v>
      </c>
      <c r="W87" s="5">
        <v>59.419514889082492</v>
      </c>
      <c r="X87" s="5">
        <v>60.589517147360425</v>
      </c>
      <c r="Y87" s="5">
        <v>68.302729263878632</v>
      </c>
      <c r="Z87" s="5">
        <v>62.747807411836696</v>
      </c>
      <c r="AA87" s="5">
        <v>58.758968128973208</v>
      </c>
      <c r="AB87" s="5">
        <v>62.46236541090181</v>
      </c>
      <c r="AC87" s="5">
        <v>61.483982086240566</v>
      </c>
      <c r="AD87" s="5">
        <v>52.216485347871476</v>
      </c>
      <c r="AE87" s="5">
        <v>52.562841621220798</v>
      </c>
      <c r="AF87" s="5">
        <v>50.830555037591871</v>
      </c>
      <c r="AG87" s="5">
        <v>60.786123079853006</v>
      </c>
      <c r="AH87" s="5">
        <v>47.325202740935758</v>
      </c>
      <c r="AI87" s="5">
        <v>51.4056086567943</v>
      </c>
      <c r="AJ87" s="5">
        <v>63.45978008230113</v>
      </c>
      <c r="AK87" s="5">
        <v>56.847799669705005</v>
      </c>
      <c r="AL87" s="5">
        <v>69.778917875017953</v>
      </c>
      <c r="AM87" s="5">
        <v>51.585862922256354</v>
      </c>
      <c r="AN87" s="5">
        <v>57.624538575636009</v>
      </c>
      <c r="AO87" s="5">
        <v>55.378423917604671</v>
      </c>
      <c r="AP87" s="5">
        <v>46.817769180119924</v>
      </c>
      <c r="AQ87" s="5">
        <v>22.862161508419682</v>
      </c>
      <c r="AR87" s="5">
        <v>23.168306558612091</v>
      </c>
      <c r="AS87" s="5">
        <v>23.04966029964325</v>
      </c>
      <c r="AT87" s="5">
        <v>24.653008555210704</v>
      </c>
      <c r="AU87" s="5">
        <v>25.388352574622225</v>
      </c>
      <c r="AV87" s="5">
        <v>25.328390086669007</v>
      </c>
      <c r="AW87" s="5">
        <v>25.577814555638017</v>
      </c>
      <c r="AX87" s="5">
        <v>24.76980511225544</v>
      </c>
      <c r="AY87" s="5">
        <v>23.857700770870149</v>
      </c>
      <c r="AZ87" s="5">
        <v>24.304061926699969</v>
      </c>
      <c r="BA87" s="5">
        <v>23.725062168862671</v>
      </c>
      <c r="BB87" s="5">
        <v>23.030071748184163</v>
      </c>
    </row>
    <row r="88" spans="1:74" x14ac:dyDescent="0.25">
      <c r="A88" t="s">
        <v>151</v>
      </c>
      <c r="B88" t="s">
        <v>152</v>
      </c>
      <c r="C88" t="s">
        <v>7</v>
      </c>
      <c r="D88" t="s">
        <v>18</v>
      </c>
      <c r="E88" s="19" t="str">
        <f t="shared" si="1"/>
        <v>number</v>
      </c>
      <c r="F88" s="4" t="s">
        <v>19</v>
      </c>
      <c r="P88" s="5">
        <v>41.143170508985556</v>
      </c>
      <c r="Q88" s="5">
        <v>41.474362104445426</v>
      </c>
      <c r="R88" s="5">
        <v>42.444865802367673</v>
      </c>
      <c r="S88" s="5">
        <v>43.617342743152612</v>
      </c>
      <c r="T88" s="5">
        <v>43.675141621988203</v>
      </c>
      <c r="U88" s="5">
        <v>44.037978143561695</v>
      </c>
      <c r="V88" s="5">
        <v>43.715853767948524</v>
      </c>
      <c r="W88" s="5">
        <v>43.730047641714279</v>
      </c>
      <c r="X88" s="5">
        <v>43.095672502357814</v>
      </c>
      <c r="Y88" s="5">
        <v>43.083698986349937</v>
      </c>
      <c r="Z88" s="5">
        <v>37.122371567793763</v>
      </c>
      <c r="AA88" s="5">
        <v>31.681651098304243</v>
      </c>
      <c r="AB88" s="5">
        <v>31.002264698683497</v>
      </c>
      <c r="AC88" s="5">
        <v>30.577663602498749</v>
      </c>
      <c r="AD88" s="5">
        <v>30.79121870185071</v>
      </c>
      <c r="AE88" s="5">
        <v>28.51309349290284</v>
      </c>
      <c r="AF88" s="5">
        <v>31.754874632626994</v>
      </c>
      <c r="AG88" s="5">
        <v>30.316183289934418</v>
      </c>
      <c r="AH88" s="5">
        <v>30.032770075189351</v>
      </c>
      <c r="AI88" s="5">
        <v>29.463348096083962</v>
      </c>
      <c r="AJ88" s="5">
        <v>29.953253104602815</v>
      </c>
      <c r="AK88" s="5">
        <v>29.873196167932676</v>
      </c>
      <c r="AL88" s="5">
        <v>30.112468574945218</v>
      </c>
      <c r="AM88" s="5">
        <v>29.583650725671422</v>
      </c>
      <c r="AN88" s="5">
        <v>26.244404855238912</v>
      </c>
      <c r="AO88" s="5">
        <v>23.165061951756609</v>
      </c>
      <c r="AP88" s="5">
        <v>21.576255842385354</v>
      </c>
      <c r="AQ88" s="5">
        <v>20.416541008596532</v>
      </c>
      <c r="AR88" s="5">
        <v>20.204463659509479</v>
      </c>
      <c r="AS88" s="5">
        <v>27.651613790107405</v>
      </c>
      <c r="AT88" s="5">
        <v>26.017219872156851</v>
      </c>
      <c r="AU88" s="5">
        <v>18.99158910435488</v>
      </c>
      <c r="AV88" s="5">
        <v>18.989788068266396</v>
      </c>
      <c r="AW88" s="5">
        <v>17.600329541924996</v>
      </c>
      <c r="AX88" s="5">
        <v>19.77676086709695</v>
      </c>
      <c r="AY88" s="5">
        <v>20.103883227534325</v>
      </c>
      <c r="AZ88" s="5">
        <v>21.181242677333948</v>
      </c>
      <c r="BA88" s="5">
        <v>21.81900170862918</v>
      </c>
      <c r="BB88" s="5">
        <v>22.594593467032471</v>
      </c>
    </row>
    <row r="89" spans="1:74" x14ac:dyDescent="0.25">
      <c r="A89" t="s">
        <v>157</v>
      </c>
      <c r="B89" t="s">
        <v>158</v>
      </c>
      <c r="C89" t="s">
        <v>7</v>
      </c>
      <c r="D89" t="s">
        <v>18</v>
      </c>
      <c r="E89" s="19" t="str">
        <f t="shared" si="1"/>
        <v>number</v>
      </c>
      <c r="F89" s="4" t="s">
        <v>19</v>
      </c>
      <c r="P89" s="5">
        <v>86.239417679154272</v>
      </c>
      <c r="Q89" s="5">
        <v>85.905443121532329</v>
      </c>
      <c r="R89" s="5">
        <v>85.381531007474521</v>
      </c>
      <c r="S89" s="5">
        <v>85.461005281176142</v>
      </c>
      <c r="T89" s="5">
        <v>84.259509263027297</v>
      </c>
      <c r="U89" s="5">
        <v>83.735585125174111</v>
      </c>
      <c r="V89" s="5">
        <v>83.454162849335361</v>
      </c>
      <c r="W89" s="5">
        <v>83.8295003184151</v>
      </c>
      <c r="X89" s="5">
        <v>82.978808282714823</v>
      </c>
      <c r="Y89" s="5">
        <v>83.003020613990088</v>
      </c>
      <c r="Z89" s="5">
        <v>83.436113551238023</v>
      </c>
      <c r="AA89" s="5">
        <v>82.329196545652863</v>
      </c>
      <c r="AB89" s="5">
        <v>82.573105125830551</v>
      </c>
      <c r="AC89" s="5">
        <v>82.167791467286705</v>
      </c>
      <c r="AD89" s="5">
        <v>81.291355595189103</v>
      </c>
      <c r="AE89" s="5">
        <v>81.111274557622792</v>
      </c>
      <c r="AF89" s="5">
        <v>81.5565107287035</v>
      </c>
      <c r="AG89" s="5">
        <v>80.583270756600328</v>
      </c>
      <c r="AH89" s="5">
        <v>80.002319411663663</v>
      </c>
      <c r="AI89" s="5">
        <v>80.672504675800667</v>
      </c>
      <c r="AJ89" s="5">
        <v>81.514632108438178</v>
      </c>
      <c r="AK89" s="5">
        <v>78.351246415105294</v>
      </c>
      <c r="AL89" s="5">
        <v>77.310995129767434</v>
      </c>
      <c r="AM89" s="5">
        <v>73.622137738535486</v>
      </c>
      <c r="AN89" s="5">
        <v>72.874009875134817</v>
      </c>
      <c r="AO89" s="5">
        <v>72.988179990213453</v>
      </c>
      <c r="AP89" s="5">
        <v>73.085059987713564</v>
      </c>
      <c r="AQ89" s="5">
        <v>73.259943281935108</v>
      </c>
      <c r="AR89" s="5">
        <v>73.912829921831275</v>
      </c>
      <c r="AS89" s="5">
        <v>73.908417888525165</v>
      </c>
      <c r="AT89" s="5">
        <v>72.032644461578911</v>
      </c>
      <c r="AU89" s="5">
        <v>71.671408132155534</v>
      </c>
      <c r="AV89" s="5">
        <v>74.095937499591656</v>
      </c>
      <c r="AW89" s="5">
        <v>72.671295289853504</v>
      </c>
      <c r="AX89" s="5">
        <v>72.040715992679907</v>
      </c>
      <c r="AY89" s="5">
        <v>72.384883879888946</v>
      </c>
      <c r="AZ89" s="5">
        <v>74.36314074099738</v>
      </c>
      <c r="BA89" s="5">
        <v>70.84111453582716</v>
      </c>
      <c r="BB89" s="5">
        <v>70.820498178676928</v>
      </c>
    </row>
    <row r="90" spans="1:74" x14ac:dyDescent="0.25">
      <c r="A90" t="s">
        <v>159</v>
      </c>
      <c r="B90" t="s">
        <v>160</v>
      </c>
      <c r="C90" t="s">
        <v>7</v>
      </c>
      <c r="D90" t="s">
        <v>18</v>
      </c>
      <c r="E90" s="19" t="str">
        <f t="shared" si="1"/>
        <v>number</v>
      </c>
      <c r="F90" s="4" t="s">
        <v>19</v>
      </c>
      <c r="P90" s="5">
        <v>68.081921384343445</v>
      </c>
      <c r="Q90" s="5">
        <v>68.585642328737677</v>
      </c>
      <c r="R90" s="5">
        <v>68.557941066859755</v>
      </c>
      <c r="S90" s="5">
        <v>68.115024529621209</v>
      </c>
      <c r="T90" s="5">
        <v>67.632294599466675</v>
      </c>
      <c r="U90" s="5">
        <v>67.156014416279703</v>
      </c>
      <c r="V90" s="5">
        <v>66.028126621001022</v>
      </c>
      <c r="W90" s="5">
        <v>65.759749032291211</v>
      </c>
      <c r="X90" s="5">
        <v>66.953981031359945</v>
      </c>
      <c r="Y90" s="5">
        <v>68.34235597243493</v>
      </c>
      <c r="Z90" s="5">
        <v>65.298460609038074</v>
      </c>
      <c r="AA90" s="5">
        <v>64.081936408214631</v>
      </c>
      <c r="AB90" s="5">
        <v>65.574219730691837</v>
      </c>
      <c r="AC90" s="5">
        <v>67.342642434593401</v>
      </c>
      <c r="AD90" s="5">
        <v>67.316914015364176</v>
      </c>
      <c r="AE90" s="5">
        <v>66.082773363803156</v>
      </c>
      <c r="AF90" s="5">
        <v>65.696620398763173</v>
      </c>
      <c r="AG90" s="5">
        <v>64.854031711286225</v>
      </c>
      <c r="AH90" s="5">
        <v>65.70632951128303</v>
      </c>
      <c r="AI90" s="5">
        <v>65.929409016424501</v>
      </c>
      <c r="AJ90" s="5">
        <v>65.71539626113352</v>
      </c>
      <c r="AK90" s="5">
        <v>64.041953087962881</v>
      </c>
      <c r="AL90" s="5">
        <v>63.325172104098634</v>
      </c>
      <c r="AM90" s="5">
        <v>62.659266605395366</v>
      </c>
      <c r="AN90" s="5">
        <v>61.546658491718574</v>
      </c>
      <c r="AO90" s="5">
        <v>60.992350409010612</v>
      </c>
      <c r="AP90" s="5">
        <v>58.317244250671237</v>
      </c>
      <c r="AQ90" s="5">
        <v>57.670755661451182</v>
      </c>
      <c r="AR90" s="5">
        <v>58.102087575782903</v>
      </c>
      <c r="AS90" s="5">
        <v>59.033395656689713</v>
      </c>
      <c r="AT90" s="5">
        <v>56.298904552636714</v>
      </c>
      <c r="AU90" s="5">
        <v>56.371526160530941</v>
      </c>
      <c r="AV90" s="5">
        <v>56.368671295028662</v>
      </c>
      <c r="AW90" s="5">
        <v>56.753708165486408</v>
      </c>
      <c r="AX90" s="5">
        <v>57.712962400982867</v>
      </c>
      <c r="AY90" s="5">
        <v>56.664618324607339</v>
      </c>
      <c r="AZ90" s="5">
        <v>56.835480440407416</v>
      </c>
      <c r="BA90" s="5">
        <v>55.996322813176768</v>
      </c>
      <c r="BB90" s="5">
        <v>56.354713463643201</v>
      </c>
    </row>
    <row r="91" spans="1:74" x14ac:dyDescent="0.25">
      <c r="A91" t="s">
        <v>165</v>
      </c>
      <c r="B91" t="s">
        <v>166</v>
      </c>
      <c r="C91" t="s">
        <v>7</v>
      </c>
      <c r="D91" t="s">
        <v>18</v>
      </c>
      <c r="E91" s="19" t="str">
        <f t="shared" si="1"/>
        <v>number</v>
      </c>
      <c r="F91" s="4" t="s">
        <v>19</v>
      </c>
      <c r="P91" s="5">
        <v>73.160123305824314</v>
      </c>
      <c r="Q91" s="5">
        <v>62.15657108559364</v>
      </c>
      <c r="R91" s="5">
        <v>63.313370254902615</v>
      </c>
      <c r="S91" s="5">
        <v>64.76457969439619</v>
      </c>
      <c r="T91" s="5">
        <v>61.318665153434452</v>
      </c>
      <c r="U91" s="5">
        <v>64.677448629254457</v>
      </c>
      <c r="V91" s="5">
        <v>61.290469875176655</v>
      </c>
      <c r="W91" s="5">
        <v>64.175093154913469</v>
      </c>
      <c r="X91" s="5">
        <v>65.299400237455245</v>
      </c>
      <c r="Y91" s="5">
        <v>70.072932150151573</v>
      </c>
      <c r="Z91" s="5">
        <v>65.904934358750623</v>
      </c>
      <c r="AA91" s="5">
        <v>62.241248367055576</v>
      </c>
      <c r="AB91" s="5">
        <v>64.413680779518174</v>
      </c>
      <c r="AC91" s="5">
        <v>63.866629939617184</v>
      </c>
      <c r="AD91" s="5">
        <v>56.818186516971195</v>
      </c>
      <c r="AE91" s="5">
        <v>57.073647845041677</v>
      </c>
      <c r="AF91" s="5">
        <v>55.757441672790783</v>
      </c>
      <c r="AG91" s="5">
        <v>63.934546649334187</v>
      </c>
      <c r="AH91" s="5">
        <v>54.171962227835877</v>
      </c>
      <c r="AI91" s="5">
        <v>57.642294546224058</v>
      </c>
      <c r="AJ91" s="5">
        <v>65.539719961767318</v>
      </c>
      <c r="AK91" s="5">
        <v>60.585396698039929</v>
      </c>
      <c r="AL91" s="5">
        <v>69.68294408082582</v>
      </c>
      <c r="AM91" s="5">
        <v>55.289557506008457</v>
      </c>
      <c r="AN91" s="5">
        <v>59.205894857617167</v>
      </c>
      <c r="AO91" s="5">
        <v>59.498224981959936</v>
      </c>
      <c r="AP91" s="5">
        <v>55.044814878546525</v>
      </c>
      <c r="AQ91" s="5">
        <v>53.74907036362827</v>
      </c>
      <c r="AR91" s="5">
        <v>57.509279766658558</v>
      </c>
      <c r="AS91" s="5">
        <v>46.136223439858462</v>
      </c>
      <c r="AT91" s="5">
        <v>47.274484384758395</v>
      </c>
      <c r="AU91" s="5">
        <v>54.079569749212219</v>
      </c>
      <c r="AV91" s="5">
        <v>48.122946131126859</v>
      </c>
      <c r="AW91" s="5">
        <v>50.244000171358572</v>
      </c>
      <c r="AX91" s="5">
        <v>46.51200594072165</v>
      </c>
      <c r="AY91" s="5">
        <v>43.96295691041864</v>
      </c>
      <c r="AZ91" s="5">
        <v>21.482538817532244</v>
      </c>
      <c r="BA91" s="5">
        <v>20.706101750732092</v>
      </c>
      <c r="BB91" s="5">
        <v>19.484134403764045</v>
      </c>
    </row>
    <row r="92" spans="1:74" x14ac:dyDescent="0.25">
      <c r="A92" t="s">
        <v>171</v>
      </c>
      <c r="B92" t="s">
        <v>172</v>
      </c>
      <c r="C92" t="s">
        <v>7</v>
      </c>
      <c r="D92" t="s">
        <v>18</v>
      </c>
      <c r="E92" s="19" t="str">
        <f t="shared" si="1"/>
        <v>number</v>
      </c>
      <c r="F92" s="4" t="s">
        <v>19</v>
      </c>
      <c r="P92" s="5">
        <v>47.87076402669436</v>
      </c>
      <c r="Q92" s="5">
        <v>46.580470611218502</v>
      </c>
      <c r="R92" s="5">
        <v>46.092378238200062</v>
      </c>
      <c r="S92" s="5">
        <v>46.458854025586923</v>
      </c>
      <c r="T92" s="5">
        <v>44.257059944375122</v>
      </c>
      <c r="U92" s="5">
        <v>44.158116195684613</v>
      </c>
      <c r="V92" s="5">
        <v>42.145172710653156</v>
      </c>
      <c r="W92" s="5">
        <v>42.018100134204701</v>
      </c>
      <c r="X92" s="5">
        <v>42.285623618338199</v>
      </c>
      <c r="Y92" s="5">
        <v>45.021443842301757</v>
      </c>
      <c r="Z92" s="5">
        <v>44.277124291455024</v>
      </c>
      <c r="AA92" s="5">
        <v>42.942673344699692</v>
      </c>
      <c r="AB92" s="5">
        <v>43.11294826921857</v>
      </c>
      <c r="AC92" s="5">
        <v>42.79955888857743</v>
      </c>
      <c r="AD92" s="5">
        <v>40.407348979472246</v>
      </c>
      <c r="AE92" s="5">
        <v>40.815542319266903</v>
      </c>
      <c r="AF92" s="5">
        <v>39.70783277827821</v>
      </c>
      <c r="AG92" s="5">
        <v>39.378725587083608</v>
      </c>
      <c r="AH92" s="5">
        <v>38.077065402275579</v>
      </c>
      <c r="AI92" s="5">
        <v>37.299560108866316</v>
      </c>
      <c r="AJ92" s="5">
        <v>44.253172374153969</v>
      </c>
      <c r="AK92" s="5">
        <v>43.919402034801614</v>
      </c>
      <c r="AL92" s="5">
        <v>44.020502334272884</v>
      </c>
      <c r="AM92" s="5">
        <v>40.253614170162358</v>
      </c>
      <c r="AN92" s="5">
        <v>39.500394591788627</v>
      </c>
      <c r="AO92" s="5">
        <v>30.074344967574774</v>
      </c>
      <c r="AP92" s="5">
        <v>30.450129035246793</v>
      </c>
      <c r="AQ92" s="5">
        <v>29.193807827770975</v>
      </c>
      <c r="AR92" s="5">
        <v>29.752427066318425</v>
      </c>
      <c r="AS92" s="5">
        <v>31.149979187358522</v>
      </c>
      <c r="AT92" s="5">
        <v>34.215557723322995</v>
      </c>
      <c r="AU92" s="5">
        <v>37.63712014083373</v>
      </c>
      <c r="AV92" s="5">
        <v>40.950100241077315</v>
      </c>
      <c r="AW92" s="5">
        <v>36.476993028859638</v>
      </c>
      <c r="AX92" s="5">
        <v>41.924526835625599</v>
      </c>
      <c r="AY92" s="5">
        <v>38.418663732266261</v>
      </c>
      <c r="AZ92" s="5">
        <v>37.726614842966519</v>
      </c>
      <c r="BA92" s="5">
        <v>38.099234823145402</v>
      </c>
      <c r="BB92" s="5">
        <v>38.73626406206661</v>
      </c>
    </row>
    <row r="93" spans="1:74" x14ac:dyDescent="0.25">
      <c r="A93" t="s">
        <v>175</v>
      </c>
      <c r="B93" t="s">
        <v>176</v>
      </c>
      <c r="C93" t="s">
        <v>7</v>
      </c>
      <c r="D93" t="s">
        <v>18</v>
      </c>
      <c r="E93" s="19" t="str">
        <f t="shared" si="1"/>
        <v>number</v>
      </c>
      <c r="F93" s="4" t="s">
        <v>19</v>
      </c>
      <c r="P93" s="5">
        <v>49.850719351813524</v>
      </c>
      <c r="Q93" s="5">
        <v>49.457752745366975</v>
      </c>
      <c r="R93" s="5">
        <v>49.670555056055569</v>
      </c>
      <c r="S93" s="5">
        <v>49.776466628042911</v>
      </c>
      <c r="T93" s="5">
        <v>49.623729040861377</v>
      </c>
      <c r="U93" s="5">
        <v>50.028018768682195</v>
      </c>
      <c r="V93" s="5">
        <v>48.550441595525335</v>
      </c>
      <c r="W93" s="5">
        <v>47.472762438468727</v>
      </c>
      <c r="X93" s="5">
        <v>46.073785201646004</v>
      </c>
      <c r="Y93" s="5">
        <v>45.561252948661149</v>
      </c>
      <c r="Z93" s="5">
        <v>43.091254775708137</v>
      </c>
      <c r="AA93" s="5">
        <v>40.818378522049727</v>
      </c>
      <c r="AB93" s="5">
        <v>40.215607033030757</v>
      </c>
      <c r="AC93" s="5">
        <v>39.849515717918152</v>
      </c>
      <c r="AD93" s="5">
        <v>37.596436078922046</v>
      </c>
      <c r="AE93" s="5">
        <v>35.355638184608758</v>
      </c>
      <c r="AF93" s="5">
        <v>34.988782803827164</v>
      </c>
      <c r="AG93" s="5">
        <v>35.382538744168457</v>
      </c>
      <c r="AH93" s="5">
        <v>34.893892054018288</v>
      </c>
      <c r="AI93" s="5">
        <v>35.660399013655258</v>
      </c>
      <c r="AJ93" s="5">
        <v>35.808040791298922</v>
      </c>
      <c r="AK93" s="5">
        <v>35.683344547542383</v>
      </c>
      <c r="AL93" s="5">
        <v>36.105406846072377</v>
      </c>
      <c r="AM93" s="5">
        <v>34.016769806199363</v>
      </c>
      <c r="AN93" s="5">
        <v>32.966647300312474</v>
      </c>
      <c r="AO93" s="5">
        <v>32.833046042989977</v>
      </c>
      <c r="AP93" s="5">
        <v>32.954059954483689</v>
      </c>
      <c r="AQ93" s="5">
        <v>32.663378500388845</v>
      </c>
      <c r="AR93" s="5">
        <v>32.456429525794007</v>
      </c>
      <c r="AS93" s="5">
        <v>32.163102966816453</v>
      </c>
      <c r="AT93" s="5">
        <v>31.742892983461108</v>
      </c>
      <c r="AU93" s="5">
        <v>31.687506482463878</v>
      </c>
      <c r="AV93" s="5">
        <v>31.66175326788348</v>
      </c>
      <c r="AW93" s="5">
        <v>30.668582331123019</v>
      </c>
      <c r="AX93" s="5">
        <v>30.403751328558926</v>
      </c>
      <c r="AY93" s="5">
        <v>30.612020215314562</v>
      </c>
      <c r="AZ93" s="5">
        <v>30.56776007605681</v>
      </c>
      <c r="BA93" s="5">
        <v>30.57212755516754</v>
      </c>
      <c r="BB93" s="5">
        <v>30.253069703551184</v>
      </c>
    </row>
    <row r="94" spans="1:74" x14ac:dyDescent="0.25">
      <c r="A94" t="s">
        <v>177</v>
      </c>
      <c r="B94" t="s">
        <v>178</v>
      </c>
      <c r="C94" t="s">
        <v>7</v>
      </c>
      <c r="D94" t="s">
        <v>18</v>
      </c>
      <c r="E94" s="19" t="str">
        <f t="shared" si="1"/>
        <v>number</v>
      </c>
      <c r="F94" s="4" t="s">
        <v>19</v>
      </c>
      <c r="P94" s="5">
        <v>75.705280668604431</v>
      </c>
      <c r="Q94" s="5">
        <v>74.521685328279474</v>
      </c>
      <c r="R94" s="5">
        <v>74.602017293629672</v>
      </c>
      <c r="S94" s="5">
        <v>74.475913300880762</v>
      </c>
      <c r="T94" s="5">
        <v>74.246256491408758</v>
      </c>
      <c r="U94" s="5">
        <v>74.718032847085212</v>
      </c>
      <c r="V94" s="5">
        <v>74.967125094755787</v>
      </c>
      <c r="W94" s="5">
        <v>75.033537267550329</v>
      </c>
      <c r="X94" s="5">
        <v>75.148443679304364</v>
      </c>
      <c r="Y94" s="5">
        <v>75.559594116165172</v>
      </c>
      <c r="Z94" s="5">
        <v>75.096796897709112</v>
      </c>
      <c r="AA94" s="5">
        <v>74.956787537125209</v>
      </c>
      <c r="AB94" s="5">
        <v>75.156136392354199</v>
      </c>
      <c r="AC94" s="5">
        <v>74.752196690012468</v>
      </c>
      <c r="AD94" s="5">
        <v>73.216939359261858</v>
      </c>
      <c r="AE94" s="5">
        <v>73.012508057636509</v>
      </c>
      <c r="AF94" s="5">
        <v>72.876816158868806</v>
      </c>
      <c r="AG94" s="5">
        <v>73.840285608970817</v>
      </c>
      <c r="AH94" s="5">
        <v>72.657460136255921</v>
      </c>
      <c r="AI94" s="5">
        <v>72.883282513982223</v>
      </c>
      <c r="AJ94" s="5">
        <v>73.598232361555944</v>
      </c>
      <c r="AK94" s="5">
        <v>72.657899671009417</v>
      </c>
      <c r="AL94" s="5">
        <v>73.556648495240935</v>
      </c>
      <c r="AM94" s="5">
        <v>71.353238160964395</v>
      </c>
      <c r="AN94" s="5">
        <v>71.280082599914479</v>
      </c>
      <c r="AO94" s="5">
        <v>72.694236631640123</v>
      </c>
      <c r="AP94" s="5">
        <v>70.622605769938659</v>
      </c>
      <c r="AQ94" s="5">
        <v>69.888676826980316</v>
      </c>
      <c r="AR94" s="5">
        <v>69.343670239002506</v>
      </c>
      <c r="AS94" s="5">
        <v>68.128337319622688</v>
      </c>
      <c r="AT94" s="5">
        <v>66.723910488595706</v>
      </c>
      <c r="AU94" s="5">
        <v>65.303632608295359</v>
      </c>
      <c r="AV94" s="5">
        <v>65.176564738524164</v>
      </c>
      <c r="AW94" s="5">
        <v>64.275295897722657</v>
      </c>
      <c r="AX94" s="5">
        <v>61.85663284557674</v>
      </c>
      <c r="AY94" s="5">
        <v>61.69050701624176</v>
      </c>
      <c r="AZ94" s="5">
        <v>60.81306051139024</v>
      </c>
      <c r="BA94" s="5">
        <v>60.281215047284554</v>
      </c>
      <c r="BB94" s="5">
        <v>60.195721526005954</v>
      </c>
    </row>
    <row r="95" spans="1:74" x14ac:dyDescent="0.25">
      <c r="A95" t="s">
        <v>179</v>
      </c>
      <c r="B95" t="s">
        <v>180</v>
      </c>
      <c r="C95" t="s">
        <v>7</v>
      </c>
      <c r="D95" t="s">
        <v>18</v>
      </c>
      <c r="E95" s="19" t="str">
        <f t="shared" si="1"/>
        <v>number</v>
      </c>
      <c r="F95" s="4" t="s">
        <v>19</v>
      </c>
      <c r="P95" s="5">
        <v>67.65776190496301</v>
      </c>
      <c r="Q95" s="5">
        <v>66.813135968488353</v>
      </c>
      <c r="R95" s="5">
        <v>66.566340329547529</v>
      </c>
      <c r="S95" s="5">
        <v>67.302526312860905</v>
      </c>
      <c r="T95" s="5">
        <v>64.132512132808685</v>
      </c>
      <c r="U95" s="5">
        <v>64.674530556415377</v>
      </c>
      <c r="V95" s="5">
        <v>64.935887359370824</v>
      </c>
      <c r="W95" s="5">
        <v>65.920395043770398</v>
      </c>
      <c r="X95" s="5">
        <v>64.046249146700276</v>
      </c>
      <c r="Y95" s="5">
        <v>63.622856786786805</v>
      </c>
      <c r="Z95" s="5">
        <v>64.213242736168723</v>
      </c>
      <c r="AA95" s="5">
        <v>61.117687932361697</v>
      </c>
      <c r="AB95" s="5">
        <v>63.109236125988488</v>
      </c>
      <c r="AC95" s="5">
        <v>61.942541816074396</v>
      </c>
      <c r="AD95" s="5">
        <v>61.606039892764755</v>
      </c>
      <c r="AE95" s="5">
        <v>59.822129603683059</v>
      </c>
      <c r="AF95" s="5">
        <v>60.079739213259899</v>
      </c>
      <c r="AG95" s="5">
        <v>55.874898533281083</v>
      </c>
      <c r="AH95" s="5">
        <v>55.811041566992245</v>
      </c>
      <c r="AI95" s="5">
        <v>57.629993400009404</v>
      </c>
      <c r="AJ95" s="5">
        <v>61.915992843963799</v>
      </c>
      <c r="AK95" s="5">
        <v>58.645953905742907</v>
      </c>
      <c r="AL95" s="5">
        <v>60.188543844926102</v>
      </c>
      <c r="AM95" s="5">
        <v>59.09633326888644</v>
      </c>
      <c r="AN95" s="5">
        <v>57.462506128056546</v>
      </c>
      <c r="AO95" s="5">
        <v>58.840413889527184</v>
      </c>
      <c r="AP95" s="5">
        <v>58.224246301248918</v>
      </c>
      <c r="AQ95" s="5">
        <v>58.301231052299606</v>
      </c>
      <c r="AR95" s="5">
        <v>55.99434577194701</v>
      </c>
      <c r="AS95" s="5">
        <v>57.440624918779527</v>
      </c>
      <c r="AT95" s="5">
        <v>56.266421522060782</v>
      </c>
      <c r="AU95" s="5">
        <v>55.555834965685321</v>
      </c>
      <c r="AV95" s="5">
        <v>54.569016724816436</v>
      </c>
      <c r="AW95" s="5">
        <v>56.980464477600279</v>
      </c>
      <c r="AX95" s="5">
        <v>54.471244667288587</v>
      </c>
      <c r="AY95" s="5">
        <v>60.019475803742104</v>
      </c>
      <c r="AZ95" s="5">
        <v>57.5520569609237</v>
      </c>
      <c r="BA95" s="5">
        <v>73.840485650172738</v>
      </c>
      <c r="BB95" s="5">
        <v>65.520551986436573</v>
      </c>
    </row>
    <row r="96" spans="1:74" x14ac:dyDescent="0.25">
      <c r="A96" t="s">
        <v>147</v>
      </c>
      <c r="B96" t="s">
        <v>148</v>
      </c>
      <c r="C96" t="s">
        <v>149</v>
      </c>
      <c r="D96" t="s">
        <v>18</v>
      </c>
      <c r="E96" s="19" t="str">
        <f t="shared" si="1"/>
        <v>number</v>
      </c>
      <c r="F96" s="4" t="s">
        <v>19</v>
      </c>
      <c r="P96" s="5">
        <v>69.182674141332583</v>
      </c>
      <c r="Q96" s="5">
        <v>68.51898450634269</v>
      </c>
      <c r="R96" s="5">
        <v>66.70291597165108</v>
      </c>
      <c r="S96" s="5">
        <v>65.456854519968132</v>
      </c>
      <c r="T96" s="5">
        <v>63.47758810875338</v>
      </c>
      <c r="U96" s="5">
        <v>64.125949417060681</v>
      </c>
      <c r="V96" s="5">
        <v>64.95723678067462</v>
      </c>
      <c r="W96" s="5">
        <v>65.891110465460798</v>
      </c>
      <c r="X96" s="5">
        <v>65.073570670505461</v>
      </c>
      <c r="Y96" s="5">
        <v>66.353308182534633</v>
      </c>
      <c r="Z96" s="5">
        <v>67.892505117043683</v>
      </c>
      <c r="AA96" s="5">
        <v>66.916646129940432</v>
      </c>
      <c r="AB96" s="5">
        <v>68.232644423123233</v>
      </c>
      <c r="AC96" s="5">
        <v>67.559435271069731</v>
      </c>
      <c r="AD96" s="5">
        <v>67.438810113067049</v>
      </c>
      <c r="AE96" s="5">
        <v>69.121402032006912</v>
      </c>
      <c r="AF96" s="5">
        <v>69.199227953566776</v>
      </c>
      <c r="AG96" s="5">
        <v>69.356077293317199</v>
      </c>
      <c r="AH96" s="5">
        <v>69.130549891238587</v>
      </c>
      <c r="AI96" s="5">
        <v>69.578769646843583</v>
      </c>
      <c r="AJ96" s="5">
        <v>70.966413890825166</v>
      </c>
      <c r="AK96" s="5">
        <v>69.901970489688054</v>
      </c>
      <c r="AL96" s="5">
        <v>70.744451113273655</v>
      </c>
      <c r="AM96" s="5">
        <v>70.446194086650635</v>
      </c>
      <c r="AN96" s="5">
        <v>70.386676847258997</v>
      </c>
      <c r="AO96" s="5">
        <v>71.141298333388875</v>
      </c>
      <c r="AP96" s="5">
        <v>71.320238868590536</v>
      </c>
      <c r="AQ96" s="5">
        <v>71.695575759362811</v>
      </c>
      <c r="AR96" s="5">
        <v>71.617158512697586</v>
      </c>
      <c r="AS96" s="5">
        <v>79.266875911399083</v>
      </c>
      <c r="AT96" s="5">
        <v>79.718711899708566</v>
      </c>
      <c r="AU96" s="5">
        <v>74.707100676032937</v>
      </c>
      <c r="AV96" s="5">
        <v>75.091038869438862</v>
      </c>
      <c r="AW96" s="5">
        <v>75.344842952579157</v>
      </c>
      <c r="AX96" s="5">
        <v>74.926045928756864</v>
      </c>
      <c r="AY96" s="5">
        <v>73.420263643636204</v>
      </c>
      <c r="AZ96" s="5">
        <v>72.214518063551111</v>
      </c>
      <c r="BA96" s="5">
        <v>72.282999423777468</v>
      </c>
      <c r="BB96" s="5">
        <v>70.432830100637162</v>
      </c>
    </row>
    <row r="97" spans="1:54" x14ac:dyDescent="0.25">
      <c r="A97" t="s">
        <v>153</v>
      </c>
      <c r="B97" t="s">
        <v>154</v>
      </c>
      <c r="C97" t="s">
        <v>149</v>
      </c>
      <c r="D97" t="s">
        <v>18</v>
      </c>
      <c r="E97" s="19" t="str">
        <f t="shared" si="1"/>
        <v>number</v>
      </c>
      <c r="F97" s="4" t="s">
        <v>19</v>
      </c>
      <c r="P97" s="5">
        <v>55.691246545900988</v>
      </c>
      <c r="Q97" s="5">
        <v>56.383350846713796</v>
      </c>
      <c r="R97" s="5">
        <v>55.600046721361707</v>
      </c>
      <c r="S97" s="5">
        <v>54.717298639716091</v>
      </c>
      <c r="T97" s="5">
        <v>56.400423843986403</v>
      </c>
      <c r="U97" s="5">
        <v>56.642326604952522</v>
      </c>
      <c r="V97" s="5">
        <v>56.852475373363653</v>
      </c>
      <c r="W97" s="5">
        <v>56.569935880456477</v>
      </c>
      <c r="X97" s="5">
        <v>58.089627645120281</v>
      </c>
      <c r="Y97" s="5">
        <v>56.960690483373213</v>
      </c>
      <c r="Z97" s="5">
        <v>56.822907918467294</v>
      </c>
      <c r="AA97" s="5">
        <v>57.588576868032206</v>
      </c>
      <c r="AB97" s="5">
        <v>55.017737005319297</v>
      </c>
      <c r="AC97" s="5">
        <v>43.102070775457548</v>
      </c>
      <c r="AD97" s="5">
        <v>43.114200539641153</v>
      </c>
      <c r="AE97" s="5">
        <v>45.882615407133578</v>
      </c>
      <c r="AF97" s="5">
        <v>41.51502422527399</v>
      </c>
      <c r="AG97" s="5">
        <v>43.858535627881146</v>
      </c>
      <c r="AH97" s="5">
        <v>54.675889839682036</v>
      </c>
      <c r="AI97" s="5">
        <v>48.444724688931259</v>
      </c>
      <c r="AJ97" s="5">
        <v>48.314708290120791</v>
      </c>
      <c r="AK97" s="5">
        <v>47.843516371090516</v>
      </c>
      <c r="AL97" s="5">
        <v>47.852839607535202</v>
      </c>
      <c r="AM97" s="5">
        <v>46.88336230283808</v>
      </c>
      <c r="AN97" s="5">
        <v>50.932287154883426</v>
      </c>
      <c r="AO97" s="5">
        <v>50.348271197875924</v>
      </c>
      <c r="AP97" s="5">
        <v>49.591122889093789</v>
      </c>
      <c r="AQ97" s="5">
        <v>49.930262135864616</v>
      </c>
      <c r="AR97" s="5">
        <v>51.098230081263729</v>
      </c>
      <c r="AS97" s="5">
        <v>56.235776617872233</v>
      </c>
      <c r="AT97" s="5">
        <v>54.161140755118488</v>
      </c>
      <c r="AU97" s="5">
        <v>57.238791818658086</v>
      </c>
      <c r="AV97" s="5">
        <v>55.914660816641856</v>
      </c>
      <c r="AW97" s="5">
        <v>57.932836808373089</v>
      </c>
      <c r="AX97" s="5">
        <v>58.157099603313902</v>
      </c>
      <c r="AY97" s="5">
        <v>58.749265960535134</v>
      </c>
      <c r="AZ97" s="5">
        <v>59.701691512962952</v>
      </c>
      <c r="BA97" s="5">
        <v>63.961957377460578</v>
      </c>
      <c r="BB97" s="5">
        <v>62.290762161431466</v>
      </c>
    </row>
    <row r="98" spans="1:54" x14ac:dyDescent="0.25">
      <c r="A98" t="s">
        <v>155</v>
      </c>
      <c r="B98" t="s">
        <v>156</v>
      </c>
      <c r="C98" t="s">
        <v>149</v>
      </c>
      <c r="D98" t="s">
        <v>18</v>
      </c>
      <c r="E98" s="19" t="str">
        <f t="shared" si="1"/>
        <v>number</v>
      </c>
      <c r="F98" s="4" t="s">
        <v>19</v>
      </c>
      <c r="P98" s="5">
        <v>88.933455244097829</v>
      </c>
      <c r="Q98" s="5">
        <v>88.589970273578132</v>
      </c>
      <c r="R98" s="5">
        <v>88.713563544922565</v>
      </c>
      <c r="S98" s="5">
        <v>88.140622309727632</v>
      </c>
      <c r="T98" s="5">
        <v>84.300863682466286</v>
      </c>
      <c r="U98" s="5">
        <v>85.08455491991343</v>
      </c>
      <c r="V98" s="5">
        <v>85.40302751680872</v>
      </c>
      <c r="W98" s="5">
        <v>86.91178393214642</v>
      </c>
      <c r="X98" s="5">
        <v>85.603951980015438</v>
      </c>
      <c r="Y98" s="5">
        <v>85.663007864113311</v>
      </c>
      <c r="Z98" s="5">
        <v>87.058160684258823</v>
      </c>
      <c r="AA98" s="5">
        <v>85.3586274177608</v>
      </c>
      <c r="AB98" s="5">
        <v>86.482261749894704</v>
      </c>
      <c r="AC98" s="5">
        <v>85.787809021019171</v>
      </c>
      <c r="AD98" s="5">
        <v>83.883295129576453</v>
      </c>
      <c r="AE98" s="5">
        <v>82.908618229999874</v>
      </c>
      <c r="AF98" s="5">
        <v>83.10006345443864</v>
      </c>
      <c r="AG98" s="5">
        <v>83.673118386906225</v>
      </c>
      <c r="AH98" s="5">
        <v>83.475940216635877</v>
      </c>
      <c r="AI98" s="5">
        <v>84.564901350782435</v>
      </c>
      <c r="AJ98" s="5">
        <v>86.4973174883865</v>
      </c>
      <c r="AK98" s="5">
        <v>84.295539121906955</v>
      </c>
      <c r="AL98" s="5">
        <v>85.300582951339877</v>
      </c>
      <c r="AM98" s="5">
        <v>84.202384763017221</v>
      </c>
      <c r="AN98" s="5">
        <v>83.673185692359326</v>
      </c>
      <c r="AO98" s="5">
        <v>84.506486721365476</v>
      </c>
      <c r="AP98" s="5">
        <v>84.005403477248734</v>
      </c>
      <c r="AQ98" s="5">
        <v>84.590097570681934</v>
      </c>
      <c r="AR98" s="5">
        <v>83.834220539803908</v>
      </c>
      <c r="AS98" s="5">
        <v>84.472320514586187</v>
      </c>
      <c r="AT98" s="5">
        <v>84.476342855169733</v>
      </c>
      <c r="AU98" s="5">
        <v>83.778887401080411</v>
      </c>
      <c r="AV98" s="5">
        <v>83.575143353061151</v>
      </c>
      <c r="AW98" s="5">
        <v>83.64398496748953</v>
      </c>
      <c r="AX98" s="5">
        <v>82.011081022054654</v>
      </c>
      <c r="AY98" s="5">
        <v>80.223601771581031</v>
      </c>
      <c r="AZ98" s="5">
        <v>84.469559039278508</v>
      </c>
      <c r="BA98" s="5">
        <v>82.387025877216118</v>
      </c>
      <c r="BB98" s="5">
        <v>82.872150203610488</v>
      </c>
    </row>
    <row r="99" spans="1:54" x14ac:dyDescent="0.25">
      <c r="A99" t="s">
        <v>161</v>
      </c>
      <c r="B99" t="s">
        <v>162</v>
      </c>
      <c r="C99" t="s">
        <v>149</v>
      </c>
      <c r="D99" t="s">
        <v>18</v>
      </c>
      <c r="E99" s="19" t="str">
        <f t="shared" si="1"/>
        <v>number</v>
      </c>
      <c r="F99" s="4" t="s">
        <v>19</v>
      </c>
      <c r="P99" s="5">
        <v>83.541374415288857</v>
      </c>
      <c r="Q99" s="5">
        <v>83.802111674428957</v>
      </c>
      <c r="R99" s="5">
        <v>82.150372841757076</v>
      </c>
      <c r="S99" s="5">
        <v>80.563780990014564</v>
      </c>
      <c r="T99" s="5">
        <v>80.750801695590468</v>
      </c>
      <c r="U99" s="5">
        <v>81.373455899409336</v>
      </c>
      <c r="V99" s="5">
        <v>81.061656273323493</v>
      </c>
      <c r="W99" s="5">
        <v>79.987028854257602</v>
      </c>
      <c r="X99" s="5">
        <v>81.051381143237066</v>
      </c>
      <c r="Y99" s="5">
        <v>83.070275520697749</v>
      </c>
      <c r="Z99" s="5">
        <v>82.167897869165373</v>
      </c>
      <c r="AA99" s="5">
        <v>83.708452277832151</v>
      </c>
      <c r="AB99" s="5">
        <v>83.295090414170687</v>
      </c>
      <c r="AC99" s="5">
        <v>81.930950065551073</v>
      </c>
      <c r="AD99" s="5">
        <v>79.994701181325922</v>
      </c>
      <c r="AE99" s="5">
        <v>79.245369875834228</v>
      </c>
      <c r="AF99" s="5">
        <v>79.481203454035779</v>
      </c>
      <c r="AG99" s="5">
        <v>78.924883136994012</v>
      </c>
      <c r="AH99" s="5">
        <v>79.038777714455421</v>
      </c>
      <c r="AI99" s="5">
        <v>78.601882178980858</v>
      </c>
      <c r="AJ99" s="5">
        <v>77.474137957529607</v>
      </c>
      <c r="AK99" s="5">
        <v>78.763314533902829</v>
      </c>
      <c r="AL99" s="5">
        <v>77.78760071962509</v>
      </c>
      <c r="AM99" s="5">
        <v>78.236236515659058</v>
      </c>
      <c r="AN99" s="5">
        <v>78.544685649006169</v>
      </c>
      <c r="AO99" s="5">
        <v>78.40994446957815</v>
      </c>
      <c r="AP99" s="5">
        <v>78.681910959061739</v>
      </c>
      <c r="AQ99" s="5">
        <v>78.764976115573759</v>
      </c>
      <c r="AR99" s="5">
        <v>79.760559627745977</v>
      </c>
      <c r="AS99" s="5">
        <v>80.054000103262041</v>
      </c>
      <c r="AT99" s="5">
        <v>81.028961032044279</v>
      </c>
      <c r="AU99" s="5">
        <v>80.434063849238882</v>
      </c>
      <c r="AV99" s="5">
        <v>81.044395314418523</v>
      </c>
      <c r="AW99" s="5">
        <v>81.148072364829929</v>
      </c>
      <c r="AX99" s="5">
        <v>82.056620169727907</v>
      </c>
      <c r="AY99" s="5">
        <v>80.056513620924534</v>
      </c>
      <c r="AZ99" s="5">
        <v>79.709395076392539</v>
      </c>
      <c r="BA99" s="5">
        <v>77.703848607610809</v>
      </c>
      <c r="BB99" s="5">
        <v>77.224777964845956</v>
      </c>
    </row>
    <row r="100" spans="1:54" x14ac:dyDescent="0.25">
      <c r="A100" t="s">
        <v>163</v>
      </c>
      <c r="B100" t="s">
        <v>164</v>
      </c>
      <c r="C100" t="s">
        <v>149</v>
      </c>
      <c r="D100" t="s">
        <v>18</v>
      </c>
      <c r="E100" s="19" t="str">
        <f t="shared" si="1"/>
        <v>number</v>
      </c>
      <c r="F100" s="4" t="s">
        <v>19</v>
      </c>
      <c r="P100" s="5">
        <v>91.85598764981583</v>
      </c>
      <c r="Q100" s="5">
        <v>91.397811286398976</v>
      </c>
      <c r="R100" s="5">
        <v>90.384269371258114</v>
      </c>
      <c r="S100" s="5">
        <v>89.797990541036825</v>
      </c>
      <c r="T100" s="5">
        <v>87.997430467736422</v>
      </c>
      <c r="U100" s="5">
        <v>87.77741635736966</v>
      </c>
      <c r="V100" s="5">
        <v>88.080947695615535</v>
      </c>
      <c r="W100" s="5">
        <v>88.110262276057398</v>
      </c>
      <c r="X100" s="5">
        <v>87.891315810378543</v>
      </c>
      <c r="Y100" s="5">
        <v>87.81973340544063</v>
      </c>
      <c r="Z100" s="5">
        <v>87.7346229451542</v>
      </c>
      <c r="AA100" s="5">
        <v>88.107361367733432</v>
      </c>
      <c r="AB100" s="5">
        <v>87.974581498310954</v>
      </c>
      <c r="AC100" s="5">
        <v>86.419312494644402</v>
      </c>
      <c r="AD100" s="5">
        <v>85.24467863568745</v>
      </c>
      <c r="AE100" s="5">
        <v>85.511338437598468</v>
      </c>
      <c r="AF100" s="5">
        <v>85.506665964376396</v>
      </c>
      <c r="AG100" s="5">
        <v>85.430889614246269</v>
      </c>
      <c r="AH100" s="5">
        <v>85.403353876036363</v>
      </c>
      <c r="AI100" s="5">
        <v>85.561356720429288</v>
      </c>
      <c r="AJ100" s="5">
        <v>85.656350423753523</v>
      </c>
      <c r="AK100" s="5">
        <v>85.571221539716518</v>
      </c>
      <c r="AL100" s="5">
        <v>84.50612583709929</v>
      </c>
      <c r="AM100" s="5">
        <v>84.317238108150633</v>
      </c>
      <c r="AN100" s="5">
        <v>83.389522386920262</v>
      </c>
      <c r="AO100" s="5">
        <v>82.939397674646258</v>
      </c>
      <c r="AP100" s="5">
        <v>83.332420186405727</v>
      </c>
      <c r="AQ100" s="5">
        <v>83.886740400507136</v>
      </c>
      <c r="AR100" s="5">
        <v>84.031025727966295</v>
      </c>
      <c r="AS100" s="5">
        <v>84.619043354647047</v>
      </c>
      <c r="AT100" s="5">
        <v>84.600741437164274</v>
      </c>
      <c r="AU100" s="5">
        <v>84.706756517594357</v>
      </c>
      <c r="AV100" s="5">
        <v>84.585292750871389</v>
      </c>
      <c r="AW100" s="5">
        <v>84.362102666157497</v>
      </c>
      <c r="AX100" s="5">
        <v>84.037257633160863</v>
      </c>
      <c r="AY100" s="5">
        <v>83.727443224396708</v>
      </c>
      <c r="AZ100" s="5">
        <v>83.484168241642394</v>
      </c>
      <c r="BA100" s="5">
        <v>83.33116697943116</v>
      </c>
      <c r="BB100" s="5">
        <v>83.117750236764778</v>
      </c>
    </row>
    <row r="101" spans="1:54" x14ac:dyDescent="0.25">
      <c r="A101" t="s">
        <v>167</v>
      </c>
      <c r="B101" t="s">
        <v>168</v>
      </c>
      <c r="C101" t="s">
        <v>149</v>
      </c>
      <c r="D101" t="s">
        <v>18</v>
      </c>
      <c r="E101" s="19" t="str">
        <f t="shared" si="1"/>
        <v>number</v>
      </c>
      <c r="F101" s="4" t="s">
        <v>19</v>
      </c>
      <c r="P101" s="5">
        <v>83.298918803078905</v>
      </c>
      <c r="Q101" s="5">
        <v>83.24952529093963</v>
      </c>
      <c r="R101" s="5">
        <v>82.915572079158835</v>
      </c>
      <c r="S101" s="5">
        <v>74.12897463969253</v>
      </c>
      <c r="T101" s="5">
        <v>73.796214859532554</v>
      </c>
      <c r="U101" s="5">
        <v>74.345969339596678</v>
      </c>
      <c r="V101" s="5">
        <v>75.131522329014601</v>
      </c>
      <c r="W101" s="5">
        <v>76.247603462416564</v>
      </c>
      <c r="X101" s="5">
        <v>77.154704748398629</v>
      </c>
      <c r="Y101" s="5">
        <v>77.094161104343158</v>
      </c>
      <c r="Z101" s="5">
        <v>77.023410792186837</v>
      </c>
      <c r="AA101" s="5">
        <v>76.581964420476908</v>
      </c>
      <c r="AB101" s="5">
        <v>76.53732096600892</v>
      </c>
      <c r="AC101" s="5">
        <v>76.262343181105933</v>
      </c>
      <c r="AD101" s="5">
        <v>66.046715371994679</v>
      </c>
      <c r="AE101" s="5">
        <v>60.999646790340392</v>
      </c>
      <c r="AF101" s="5">
        <v>62.06014274374224</v>
      </c>
      <c r="AG101" s="5">
        <v>60.312120264215842</v>
      </c>
      <c r="AH101" s="5">
        <v>60.438192245943853</v>
      </c>
      <c r="AI101" s="5">
        <v>60.458681434905792</v>
      </c>
      <c r="AJ101" s="5">
        <v>60.799757793881945</v>
      </c>
      <c r="AK101" s="5">
        <v>60.763023222446357</v>
      </c>
      <c r="AL101" s="5">
        <v>61.068563748452341</v>
      </c>
      <c r="AM101" s="5">
        <v>60.178029902774185</v>
      </c>
      <c r="AN101" s="5">
        <v>60.061287643197872</v>
      </c>
      <c r="AO101" s="5">
        <v>59.695775274883246</v>
      </c>
      <c r="AP101" s="5">
        <v>59.368743689488646</v>
      </c>
      <c r="AQ101" s="5">
        <v>59.130218047591967</v>
      </c>
      <c r="AR101" s="5">
        <v>59.141941249639927</v>
      </c>
      <c r="AS101" s="5">
        <v>58.817941155077172</v>
      </c>
      <c r="AT101" s="5">
        <v>58.764791077200606</v>
      </c>
      <c r="AU101" s="5">
        <v>62.236432274019158</v>
      </c>
      <c r="AV101" s="5">
        <v>47.571979262138804</v>
      </c>
      <c r="AW101" s="5">
        <v>46.941064544182304</v>
      </c>
      <c r="AX101" s="5">
        <v>45.812088642790286</v>
      </c>
      <c r="AY101" s="5">
        <v>50.184882600260295</v>
      </c>
      <c r="AZ101" s="5">
        <v>48.992019191346955</v>
      </c>
      <c r="BA101" s="5">
        <v>48.992596428558741</v>
      </c>
      <c r="BB101" s="5">
        <v>47.576834124380902</v>
      </c>
    </row>
    <row r="102" spans="1:54" x14ac:dyDescent="0.25">
      <c r="A102" t="s">
        <v>169</v>
      </c>
      <c r="B102" t="s">
        <v>170</v>
      </c>
      <c r="C102" t="s">
        <v>149</v>
      </c>
      <c r="D102" t="s">
        <v>18</v>
      </c>
      <c r="E102" s="19" t="str">
        <f t="shared" si="1"/>
        <v>number</v>
      </c>
      <c r="F102" s="4" t="s">
        <v>19</v>
      </c>
      <c r="P102" s="5">
        <v>38.407166242428019</v>
      </c>
      <c r="Q102" s="5">
        <v>33.857400316424972</v>
      </c>
      <c r="R102" s="5">
        <v>29.866769995949859</v>
      </c>
      <c r="S102" s="5">
        <v>29.004881594508721</v>
      </c>
      <c r="T102" s="5">
        <v>24.283910306527993</v>
      </c>
      <c r="U102" s="5">
        <v>29.738788590545738</v>
      </c>
      <c r="V102" s="5">
        <v>27.872550363023052</v>
      </c>
      <c r="W102" s="5">
        <v>32.054803604369006</v>
      </c>
      <c r="X102" s="5">
        <v>32.409081776103044</v>
      </c>
      <c r="Y102" s="5">
        <v>27.136532699692197</v>
      </c>
      <c r="Z102" s="5">
        <v>31.837539967895857</v>
      </c>
      <c r="AA102" s="5">
        <v>36.722355484100319</v>
      </c>
      <c r="AB102" s="5">
        <v>39.796252270775341</v>
      </c>
      <c r="AC102" s="5">
        <v>39.804497543452705</v>
      </c>
      <c r="AD102" s="5">
        <v>38.577282299311804</v>
      </c>
      <c r="AE102" s="5">
        <v>37.779469357729191</v>
      </c>
      <c r="AF102" s="5">
        <v>37.779918897473067</v>
      </c>
      <c r="AG102" s="5">
        <v>39.073818379086063</v>
      </c>
      <c r="AH102" s="5">
        <v>37.222508132300021</v>
      </c>
      <c r="AI102" s="5">
        <v>37.367346830616363</v>
      </c>
      <c r="AJ102" s="5">
        <v>33.746709063217004</v>
      </c>
      <c r="AK102" s="5">
        <v>32.891560483808647</v>
      </c>
      <c r="AL102" s="5">
        <v>32.116561681070628</v>
      </c>
      <c r="AM102" s="5">
        <v>31.423946513359613</v>
      </c>
      <c r="AN102" s="5">
        <v>32.636367145238992</v>
      </c>
      <c r="AO102" s="5">
        <v>31.728474557590243</v>
      </c>
      <c r="AP102" s="5">
        <v>28.90700141974445</v>
      </c>
      <c r="AQ102" s="5">
        <v>30.862378302308198</v>
      </c>
      <c r="AR102" s="5">
        <v>31.884606864059421</v>
      </c>
      <c r="AS102" s="5">
        <v>32.380652008166777</v>
      </c>
      <c r="AT102" s="5">
        <v>30.14949814897977</v>
      </c>
      <c r="AU102" s="5">
        <v>30.215230532019305</v>
      </c>
      <c r="AV102" s="5">
        <v>31.745235746249961</v>
      </c>
      <c r="AW102" s="5">
        <v>29.40646585240826</v>
      </c>
      <c r="AX102" s="5">
        <v>30.445795663836094</v>
      </c>
      <c r="AY102" s="5">
        <v>30.900681559508293</v>
      </c>
      <c r="AZ102" s="5">
        <v>37.261823578523426</v>
      </c>
      <c r="BA102" s="5">
        <v>43.642105166806694</v>
      </c>
      <c r="BB102" s="5">
        <v>41.585309159888503</v>
      </c>
    </row>
    <row r="103" spans="1:54" x14ac:dyDescent="0.25">
      <c r="A103" t="s">
        <v>173</v>
      </c>
      <c r="B103" t="s">
        <v>174</v>
      </c>
      <c r="C103" t="s">
        <v>149</v>
      </c>
      <c r="D103" t="s">
        <v>18</v>
      </c>
      <c r="E103" s="19" t="str">
        <f t="shared" si="1"/>
        <v>number</v>
      </c>
      <c r="F103" s="4" t="s">
        <v>19</v>
      </c>
      <c r="P103" s="5">
        <v>70.219847657578541</v>
      </c>
      <c r="Q103" s="5">
        <v>70.008804992896387</v>
      </c>
      <c r="R103" s="5">
        <v>67.941835464612353</v>
      </c>
      <c r="S103" s="5">
        <v>66.944643124818441</v>
      </c>
      <c r="T103" s="5">
        <v>65.674002200969227</v>
      </c>
      <c r="U103" s="5">
        <v>66.327312012156398</v>
      </c>
      <c r="V103" s="5">
        <v>66.458730080725019</v>
      </c>
      <c r="W103" s="5">
        <v>67.065352035648601</v>
      </c>
      <c r="X103" s="5">
        <v>66.588990283101097</v>
      </c>
      <c r="Y103" s="5">
        <v>66.203381745960939</v>
      </c>
      <c r="Z103" s="5">
        <v>65.690030164383884</v>
      </c>
      <c r="AA103" s="5">
        <v>64.162590992602503</v>
      </c>
      <c r="AB103" s="5">
        <v>65.296438540716778</v>
      </c>
      <c r="AC103" s="5">
        <v>62.790884449635833</v>
      </c>
      <c r="AD103" s="5">
        <v>62.555451153565947</v>
      </c>
      <c r="AE103" s="5">
        <v>62.915755081447621</v>
      </c>
      <c r="AF103" s="5">
        <v>63.927302370778385</v>
      </c>
      <c r="AG103" s="5">
        <v>65.032306800132545</v>
      </c>
      <c r="AH103" s="5">
        <v>64.005978966432281</v>
      </c>
      <c r="AI103" s="5">
        <v>64.674125105424366</v>
      </c>
      <c r="AJ103" s="5">
        <v>65.675965146639115</v>
      </c>
      <c r="AK103" s="5">
        <v>64.047129892967007</v>
      </c>
      <c r="AL103" s="5">
        <v>64.925615318750189</v>
      </c>
      <c r="AM103" s="5">
        <v>64.485090165471931</v>
      </c>
      <c r="AN103" s="5">
        <v>63.91501619863427</v>
      </c>
      <c r="AO103" s="5">
        <v>63.97667007937001</v>
      </c>
      <c r="AP103" s="5">
        <v>63.866810688821062</v>
      </c>
      <c r="AQ103" s="5">
        <v>63.836188207097898</v>
      </c>
      <c r="AR103" s="5">
        <v>63.716007611144867</v>
      </c>
      <c r="AS103" s="5">
        <v>65.320187440640396</v>
      </c>
      <c r="AT103" s="5">
        <v>65.718436193683345</v>
      </c>
      <c r="AU103" s="5">
        <v>65.596810622736726</v>
      </c>
      <c r="AV103" s="5">
        <v>64.55650508209358</v>
      </c>
      <c r="AW103" s="5">
        <v>62.960453790270542</v>
      </c>
      <c r="AX103" s="5">
        <v>64.318397285922529</v>
      </c>
      <c r="AY103" s="5">
        <v>64.681629049921568</v>
      </c>
      <c r="AZ103" s="5">
        <v>64.274247255950527</v>
      </c>
      <c r="BA103" s="5">
        <v>63.49539114681081</v>
      </c>
      <c r="BB103" s="5">
        <v>65.551381192240711</v>
      </c>
    </row>
    <row r="104" spans="1:54" x14ac:dyDescent="0.25">
      <c r="A104" t="s">
        <v>5</v>
      </c>
      <c r="B104" t="s">
        <v>6</v>
      </c>
      <c r="C104" t="s">
        <v>7</v>
      </c>
      <c r="D104" t="s">
        <v>20</v>
      </c>
      <c r="E104" s="19" t="str">
        <f t="shared" si="1"/>
        <v>number</v>
      </c>
      <c r="F104" s="4" t="s">
        <v>21</v>
      </c>
      <c r="O104" s="5">
        <v>0</v>
      </c>
      <c r="P104" s="5">
        <v>16809.364658350634</v>
      </c>
      <c r="Q104" s="5">
        <v>8003.6699826469276</v>
      </c>
      <c r="R104" s="5">
        <v>8901.2950217579728</v>
      </c>
      <c r="S104" s="5">
        <v>9776.0510690936499</v>
      </c>
      <c r="T104" s="5">
        <v>8063.482613624984</v>
      </c>
      <c r="U104" s="5">
        <v>10215.457110888534</v>
      </c>
      <c r="V104" s="5">
        <v>8601.50200297025</v>
      </c>
      <c r="W104" s="5">
        <v>10360.980811209314</v>
      </c>
      <c r="X104" s="5">
        <v>11075.279018400308</v>
      </c>
      <c r="Y104" s="5">
        <v>15643.852202410972</v>
      </c>
      <c r="Z104" s="5">
        <v>12320.030002854841</v>
      </c>
      <c r="AA104" s="5">
        <v>10226.880884911528</v>
      </c>
      <c r="AB104" s="5">
        <v>11974.222836366109</v>
      </c>
      <c r="AC104" s="5">
        <v>11795.271575370647</v>
      </c>
      <c r="AD104" s="5">
        <v>8215.2196397806201</v>
      </c>
      <c r="AE104" s="5">
        <v>8459.7265447273821</v>
      </c>
      <c r="AF104" s="5">
        <v>8072.5021066300405</v>
      </c>
      <c r="AG104" s="5">
        <v>12456.900202754277</v>
      </c>
      <c r="AH104" s="5">
        <v>7476.4355290130306</v>
      </c>
      <c r="AI104" s="5">
        <v>8892.3992134955624</v>
      </c>
      <c r="AJ104" s="5">
        <v>13996.942934072667</v>
      </c>
      <c r="AK104" s="5">
        <v>10896.245153891037</v>
      </c>
      <c r="AL104" s="5">
        <v>19738.711393895705</v>
      </c>
      <c r="AM104" s="5">
        <v>9052.0292962829335</v>
      </c>
      <c r="AN104" s="5">
        <v>11415.421091833494</v>
      </c>
      <c r="AO104" s="5">
        <v>11862.335295270508</v>
      </c>
      <c r="AP104" s="5">
        <v>9786.2714739512885</v>
      </c>
      <c r="AQ104" s="5">
        <v>3445.5563609339301</v>
      </c>
      <c r="AR104" s="5">
        <v>3727.085476083927</v>
      </c>
      <c r="AS104" s="5">
        <v>3709.1513354185918</v>
      </c>
      <c r="AT104" s="5">
        <v>3884.8950471557682</v>
      </c>
      <c r="AU104" s="5">
        <v>3934.4076101366318</v>
      </c>
      <c r="AV104" s="5">
        <v>3975.2401673225272</v>
      </c>
      <c r="AW104" s="5">
        <v>3987.5301335948557</v>
      </c>
      <c r="AX104" s="5">
        <v>3915.8584901964628</v>
      </c>
      <c r="AY104" s="5">
        <v>3902.7858383035646</v>
      </c>
      <c r="AZ104" s="5">
        <v>4035.3735301234829</v>
      </c>
      <c r="BA104" s="5">
        <v>3926.7350395684607</v>
      </c>
      <c r="BB104" s="5">
        <v>3982.4981871264945</v>
      </c>
    </row>
    <row r="105" spans="1:54" x14ac:dyDescent="0.25">
      <c r="A105" t="s">
        <v>151</v>
      </c>
      <c r="B105" t="s">
        <v>152</v>
      </c>
      <c r="C105" t="s">
        <v>7</v>
      </c>
      <c r="D105" t="s">
        <v>20</v>
      </c>
      <c r="E105" s="19" t="str">
        <f t="shared" si="1"/>
        <v>number</v>
      </c>
      <c r="F105" s="4" t="s">
        <v>21</v>
      </c>
      <c r="O105" s="5">
        <v>0</v>
      </c>
      <c r="P105" s="5">
        <v>604.36026024059061</v>
      </c>
      <c r="Q105" s="5">
        <v>604.8538020588112</v>
      </c>
      <c r="R105" s="5">
        <v>643.47689902363459</v>
      </c>
      <c r="S105" s="5">
        <v>674.01879740993729</v>
      </c>
      <c r="T105" s="5">
        <v>683.74307712054974</v>
      </c>
      <c r="U105" s="5">
        <v>705.13610603470988</v>
      </c>
      <c r="V105" s="5">
        <v>701.03617419357613</v>
      </c>
      <c r="W105" s="5">
        <v>705.38316047990804</v>
      </c>
      <c r="X105" s="5">
        <v>706.04071217337821</v>
      </c>
      <c r="Y105" s="5">
        <v>722.32406372554851</v>
      </c>
      <c r="Z105" s="5">
        <v>576.90392758645567</v>
      </c>
      <c r="AA105" s="5">
        <v>455.75639187465566</v>
      </c>
      <c r="AB105" s="5">
        <v>452.84077977426028</v>
      </c>
      <c r="AC105" s="5">
        <v>452.01736997029803</v>
      </c>
      <c r="AD105" s="5">
        <v>467.70321647176132</v>
      </c>
      <c r="AE105" s="5">
        <v>423.70456930453622</v>
      </c>
      <c r="AF105" s="5">
        <v>506.79192169941058</v>
      </c>
      <c r="AG105" s="5">
        <v>484.56174723299569</v>
      </c>
      <c r="AH105" s="5">
        <v>490.16484039716539</v>
      </c>
      <c r="AI105" s="5">
        <v>490.30841467136207</v>
      </c>
      <c r="AJ105" s="5">
        <v>514.12662226333418</v>
      </c>
      <c r="AK105" s="5">
        <v>522.44336582212418</v>
      </c>
      <c r="AL105" s="5">
        <v>540.10928134764742</v>
      </c>
      <c r="AM105" s="5">
        <v>545.53139447659873</v>
      </c>
      <c r="AN105" s="5">
        <v>487.01479645818301</v>
      </c>
      <c r="AO105" s="5">
        <v>428.02084968260692</v>
      </c>
      <c r="AP105" s="5">
        <v>409.31236145797141</v>
      </c>
      <c r="AQ105" s="5">
        <v>392.33037698349352</v>
      </c>
      <c r="AR105" s="5">
        <v>397.67637642466127</v>
      </c>
      <c r="AS105" s="5">
        <v>413.8921203717066</v>
      </c>
      <c r="AT105" s="5">
        <v>391.51753152416512</v>
      </c>
      <c r="AU105" s="5">
        <v>396.89192657953953</v>
      </c>
      <c r="AV105" s="5">
        <v>404.57743479441558</v>
      </c>
      <c r="AW105" s="5">
        <v>375.54527156787037</v>
      </c>
      <c r="AX105" s="5">
        <v>441.3065526927482</v>
      </c>
      <c r="AY105" s="5">
        <v>458.30420516145449</v>
      </c>
      <c r="AZ105" s="5">
        <v>498.41370331607743</v>
      </c>
      <c r="BA105" s="5">
        <v>526.62560713964479</v>
      </c>
      <c r="BB105" s="5">
        <v>560.97856659948218</v>
      </c>
    </row>
    <row r="106" spans="1:54" x14ac:dyDescent="0.25">
      <c r="A106" t="s">
        <v>157</v>
      </c>
      <c r="B106" t="s">
        <v>158</v>
      </c>
      <c r="C106" t="s">
        <v>7</v>
      </c>
      <c r="D106" t="s">
        <v>20</v>
      </c>
      <c r="E106" s="19" t="str">
        <f t="shared" si="1"/>
        <v>number</v>
      </c>
      <c r="F106" s="4" t="s">
        <v>21</v>
      </c>
      <c r="O106" s="5">
        <v>0</v>
      </c>
      <c r="P106" s="5">
        <v>28188.992217367479</v>
      </c>
      <c r="Q106" s="5">
        <v>28070.204878062541</v>
      </c>
      <c r="R106" s="5">
        <v>27528.627845898929</v>
      </c>
      <c r="S106" s="5">
        <v>28240.247351143531</v>
      </c>
      <c r="T106" s="5">
        <v>26367.918050243974</v>
      </c>
      <c r="U106" s="5">
        <v>25876.472928892057</v>
      </c>
      <c r="V106" s="5">
        <v>25944.146692438531</v>
      </c>
      <c r="W106" s="5">
        <v>27332.776237819882</v>
      </c>
      <c r="X106" s="5">
        <v>26366.516331832634</v>
      </c>
      <c r="Y106" s="5">
        <v>27112.023650333111</v>
      </c>
      <c r="Z106" s="5">
        <v>28748.413540760368</v>
      </c>
      <c r="AA106" s="5">
        <v>27274.839523609335</v>
      </c>
      <c r="AB106" s="5">
        <v>28506.217643959728</v>
      </c>
      <c r="AC106" s="5">
        <v>28540.900198370571</v>
      </c>
      <c r="AD106" s="5">
        <v>27588.253805117303</v>
      </c>
      <c r="AE106" s="5">
        <v>27978.766379730081</v>
      </c>
      <c r="AF106" s="5">
        <v>29522.722875194107</v>
      </c>
      <c r="AG106" s="5">
        <v>28308.177767356883</v>
      </c>
      <c r="AH106" s="5">
        <v>27933.849852734718</v>
      </c>
      <c r="AI106" s="5">
        <v>29976.934667471422</v>
      </c>
      <c r="AJ106" s="5">
        <v>32590.609607170998</v>
      </c>
      <c r="AK106" s="5">
        <v>30548.054059799739</v>
      </c>
      <c r="AL106" s="5">
        <v>32449.20280885138</v>
      </c>
      <c r="AM106" s="5">
        <v>29601.252920532963</v>
      </c>
      <c r="AN106" s="5">
        <v>29479.067348699409</v>
      </c>
      <c r="AO106" s="5">
        <v>30548.47285310394</v>
      </c>
      <c r="AP106" s="5">
        <v>31478.539272368096</v>
      </c>
      <c r="AQ106" s="5">
        <v>32633.568474994714</v>
      </c>
      <c r="AR106" s="5">
        <v>34724.469235766097</v>
      </c>
      <c r="AS106" s="5">
        <v>35665.098319450932</v>
      </c>
      <c r="AT106" s="5">
        <v>33273.175064403607</v>
      </c>
      <c r="AU106" s="5">
        <v>33563.935442512833</v>
      </c>
      <c r="AV106" s="5">
        <v>38839.312134785956</v>
      </c>
      <c r="AW106" s="5">
        <v>37017.449737336152</v>
      </c>
      <c r="AX106" s="5">
        <v>36740.044749106826</v>
      </c>
      <c r="AY106" s="5">
        <v>38334.744963253666</v>
      </c>
      <c r="AZ106" s="5">
        <v>43450.160045542543</v>
      </c>
      <c r="BA106" s="5">
        <v>41655.779646013478</v>
      </c>
      <c r="BB106" s="5">
        <v>42677.990253430646</v>
      </c>
    </row>
    <row r="107" spans="1:54" x14ac:dyDescent="0.25">
      <c r="A107" t="s">
        <v>159</v>
      </c>
      <c r="B107" t="s">
        <v>160</v>
      </c>
      <c r="C107" t="s">
        <v>7</v>
      </c>
      <c r="D107" t="s">
        <v>20</v>
      </c>
      <c r="E107" s="19" t="str">
        <f t="shared" si="1"/>
        <v>number</v>
      </c>
      <c r="F107" s="4" t="s">
        <v>21</v>
      </c>
      <c r="O107" s="5">
        <v>0</v>
      </c>
      <c r="P107" s="5">
        <v>8175.821775203035</v>
      </c>
      <c r="Q107" s="5">
        <v>8399.3406877888592</v>
      </c>
      <c r="R107" s="5">
        <v>8602.9932347748963</v>
      </c>
      <c r="S107" s="5">
        <v>8691.681475053254</v>
      </c>
      <c r="T107" s="5">
        <v>8777.1162962349881</v>
      </c>
      <c r="U107" s="5">
        <v>8869.6977600445589</v>
      </c>
      <c r="V107" s="5">
        <v>8706.0065793588474</v>
      </c>
      <c r="W107" s="5">
        <v>8866.3212022747921</v>
      </c>
      <c r="X107" s="5">
        <v>9646.7295869983409</v>
      </c>
      <c r="Y107" s="5">
        <v>10612.952801315394</v>
      </c>
      <c r="Z107" s="5">
        <v>9561.000602375354</v>
      </c>
      <c r="AA107" s="5">
        <v>9362.8194827950156</v>
      </c>
      <c r="AB107" s="5">
        <v>10333.054396722959</v>
      </c>
      <c r="AC107" s="5">
        <v>11562.32765016508</v>
      </c>
      <c r="AD107" s="5">
        <v>11929.432283404731</v>
      </c>
      <c r="AE107" s="5">
        <v>11667.376216792994</v>
      </c>
      <c r="AF107" s="5">
        <v>11816.062751680747</v>
      </c>
      <c r="AG107" s="5">
        <v>11740.655068757569</v>
      </c>
      <c r="AH107" s="5">
        <v>12574.745929210323</v>
      </c>
      <c r="AI107" s="5">
        <v>13108.876253553717</v>
      </c>
      <c r="AJ107" s="5">
        <v>13356.19428230156</v>
      </c>
      <c r="AK107" s="5">
        <v>12851.682977880038</v>
      </c>
      <c r="AL107" s="5">
        <v>12913.902347188834</v>
      </c>
      <c r="AM107" s="5">
        <v>13018.7784818696</v>
      </c>
      <c r="AN107" s="5">
        <v>13188.710354873388</v>
      </c>
      <c r="AO107" s="5">
        <v>13221.128821110004</v>
      </c>
      <c r="AP107" s="5">
        <v>12178.390116867675</v>
      </c>
      <c r="AQ107" s="5">
        <v>12211.609499045304</v>
      </c>
      <c r="AR107" s="5">
        <v>12774.266872324053</v>
      </c>
      <c r="AS107" s="5">
        <v>13653.53891445748</v>
      </c>
      <c r="AT107" s="5">
        <v>12545.197499273143</v>
      </c>
      <c r="AU107" s="5">
        <v>12907.726574133731</v>
      </c>
      <c r="AV107" s="5">
        <v>13253.965681600088</v>
      </c>
      <c r="AW107" s="5">
        <v>13833.035320839326</v>
      </c>
      <c r="AX107" s="5">
        <v>14765.399726592261</v>
      </c>
      <c r="AY107" s="5">
        <v>14514.52865461152</v>
      </c>
      <c r="AZ107" s="5">
        <v>14994.791133631807</v>
      </c>
      <c r="BA107" s="5">
        <v>14863.999905466519</v>
      </c>
      <c r="BB107" s="5">
        <v>15467.734559079614</v>
      </c>
    </row>
    <row r="108" spans="1:54" x14ac:dyDescent="0.25">
      <c r="A108" t="s">
        <v>165</v>
      </c>
      <c r="B108" t="s">
        <v>166</v>
      </c>
      <c r="C108" t="s">
        <v>7</v>
      </c>
      <c r="D108" t="s">
        <v>20</v>
      </c>
      <c r="E108" s="19" t="str">
        <f t="shared" si="1"/>
        <v>number</v>
      </c>
      <c r="F108" s="4" t="s">
        <v>21</v>
      </c>
      <c r="O108" s="5">
        <v>0</v>
      </c>
      <c r="P108" s="5">
        <v>9359.4477346374097</v>
      </c>
      <c r="Q108" s="5">
        <v>4536.1865578266234</v>
      </c>
      <c r="R108" s="5">
        <v>4931.497403165441</v>
      </c>
      <c r="S108" s="5">
        <v>5462.6073330716627</v>
      </c>
      <c r="T108" s="5">
        <v>4563.5190167140518</v>
      </c>
      <c r="U108" s="5">
        <v>5717.5382007849976</v>
      </c>
      <c r="V108" s="5">
        <v>4806.2821957185906</v>
      </c>
      <c r="W108" s="5">
        <v>5775.0460404081932</v>
      </c>
      <c r="X108" s="5">
        <v>6156.5123436075892</v>
      </c>
      <c r="Y108" s="5">
        <v>8629.131229630415</v>
      </c>
      <c r="Z108" s="5">
        <v>6777.004400110327</v>
      </c>
      <c r="AA108" s="5">
        <v>5642.399457092547</v>
      </c>
      <c r="AB108" s="5">
        <v>6516.4744297407351</v>
      </c>
      <c r="AC108" s="5">
        <v>6358.4020102134373</v>
      </c>
      <c r="AD108" s="5">
        <v>4403.994682386392</v>
      </c>
      <c r="AE108" s="5">
        <v>4524.6846538592144</v>
      </c>
      <c r="AF108" s="5">
        <v>4296.1108808885301</v>
      </c>
      <c r="AG108" s="5">
        <v>6761.5258499936363</v>
      </c>
      <c r="AH108" s="5">
        <v>4083.6612802096201</v>
      </c>
      <c r="AI108" s="5">
        <v>4920.5134251198706</v>
      </c>
      <c r="AJ108" s="5">
        <v>7722.3485839351588</v>
      </c>
      <c r="AK108" s="5">
        <v>5948.243955115212</v>
      </c>
      <c r="AL108" s="5">
        <v>10628.739460648361</v>
      </c>
      <c r="AM108" s="5">
        <v>4793.1733772223861</v>
      </c>
      <c r="AN108" s="5">
        <v>6103.1804655026081</v>
      </c>
      <c r="AO108" s="5">
        <v>6370.2964541435049</v>
      </c>
      <c r="AP108" s="5">
        <v>5140.1123357661136</v>
      </c>
      <c r="AQ108" s="5">
        <v>4861.37766829465</v>
      </c>
      <c r="AR108" s="5">
        <v>7101.0733377477</v>
      </c>
      <c r="AS108" s="5">
        <v>5149.5868516866822</v>
      </c>
      <c r="AT108" s="5">
        <v>6131.6424481563181</v>
      </c>
      <c r="AU108" s="5">
        <v>6496.8491118216098</v>
      </c>
      <c r="AV108" s="5">
        <v>5207.5764926337615</v>
      </c>
      <c r="AW108" s="5">
        <v>5939.0920402554402</v>
      </c>
      <c r="AX108" s="5">
        <v>5482.5096762506828</v>
      </c>
      <c r="AY108" s="5">
        <v>6044.6867603980108</v>
      </c>
      <c r="AZ108" s="5">
        <v>1687.9260399711436</v>
      </c>
      <c r="BA108" s="5">
        <v>1692.4401445283636</v>
      </c>
      <c r="BB108" s="5">
        <v>1659.5591994271622</v>
      </c>
    </row>
    <row r="109" spans="1:54" x14ac:dyDescent="0.25">
      <c r="A109" t="s">
        <v>171</v>
      </c>
      <c r="B109" t="s">
        <v>172</v>
      </c>
      <c r="C109" t="s">
        <v>7</v>
      </c>
      <c r="D109" t="s">
        <v>20</v>
      </c>
      <c r="E109" s="19" t="str">
        <f t="shared" si="1"/>
        <v>number</v>
      </c>
      <c r="F109" s="4" t="s">
        <v>21</v>
      </c>
      <c r="O109" s="5">
        <v>0</v>
      </c>
      <c r="P109" s="5">
        <v>623.14809656468844</v>
      </c>
      <c r="Q109" s="5">
        <v>603.74345373318647</v>
      </c>
      <c r="R109" s="5">
        <v>603.62117616964417</v>
      </c>
      <c r="S109" s="5">
        <v>625.58705299613814</v>
      </c>
      <c r="T109" s="5">
        <v>585.28191494038322</v>
      </c>
      <c r="U109" s="5">
        <v>597.38424333008015</v>
      </c>
      <c r="V109" s="5">
        <v>566.7893551992189</v>
      </c>
      <c r="W109" s="5">
        <v>580.5472823142527</v>
      </c>
      <c r="X109" s="5">
        <v>605.51744452751757</v>
      </c>
      <c r="Y109" s="5">
        <v>624.78508692154264</v>
      </c>
      <c r="Z109" s="5">
        <v>626.97293539186137</v>
      </c>
      <c r="AA109" s="5">
        <v>613.70233330377221</v>
      </c>
      <c r="AB109" s="5">
        <v>637.07572527941591</v>
      </c>
      <c r="AC109" s="5">
        <v>649.24790856027539</v>
      </c>
      <c r="AD109" s="5">
        <v>614.48667813552834</v>
      </c>
      <c r="AE109" s="5">
        <v>645.78759212967293</v>
      </c>
      <c r="AF109" s="5">
        <v>625.39439547460393</v>
      </c>
      <c r="AG109" s="5">
        <v>626.6966662282008</v>
      </c>
      <c r="AH109" s="5">
        <v>603.91368039971132</v>
      </c>
      <c r="AI109" s="5">
        <v>627.47930984342543</v>
      </c>
      <c r="AJ109" s="5">
        <v>656.94719452879053</v>
      </c>
      <c r="AK109" s="5">
        <v>663.53432594178275</v>
      </c>
      <c r="AL109" s="5">
        <v>680.3368635761874</v>
      </c>
      <c r="AM109" s="5">
        <v>592.73849401705775</v>
      </c>
      <c r="AN109" s="5">
        <v>564.79244203123051</v>
      </c>
      <c r="AO109" s="5">
        <v>466.90721305609515</v>
      </c>
      <c r="AP109" s="5">
        <v>504.16583144948464</v>
      </c>
      <c r="AQ109" s="5">
        <v>539.6095857461703</v>
      </c>
      <c r="AR109" s="5">
        <v>604.20038789196803</v>
      </c>
      <c r="AS109" s="5">
        <v>673.41894005982897</v>
      </c>
      <c r="AT109" s="5">
        <v>689.7719574791023</v>
      </c>
      <c r="AU109" s="5">
        <v>796.92085443798521</v>
      </c>
      <c r="AV109" s="5">
        <v>897.81866275554773</v>
      </c>
      <c r="AW109" s="5">
        <v>883.49830505410068</v>
      </c>
      <c r="AX109" s="5">
        <v>1097.6134597254631</v>
      </c>
      <c r="AY109" s="5">
        <v>968.22716338057421</v>
      </c>
      <c r="AZ109" s="5">
        <v>1000.7324126630456</v>
      </c>
      <c r="BA109" s="5">
        <v>1026.004773940341</v>
      </c>
      <c r="BB109" s="5">
        <v>1061.8036078317141</v>
      </c>
    </row>
    <row r="110" spans="1:54" x14ac:dyDescent="0.25">
      <c r="A110" t="s">
        <v>175</v>
      </c>
      <c r="B110" t="s">
        <v>176</v>
      </c>
      <c r="C110" t="s">
        <v>7</v>
      </c>
      <c r="D110" t="s">
        <v>20</v>
      </c>
      <c r="E110" s="19" t="str">
        <f t="shared" si="1"/>
        <v>number</v>
      </c>
      <c r="F110" s="4" t="s">
        <v>21</v>
      </c>
      <c r="O110" s="5">
        <v>0</v>
      </c>
      <c r="P110" s="5">
        <v>16086.777284110874</v>
      </c>
      <c r="Q110" s="5">
        <v>15753.975812992725</v>
      </c>
      <c r="R110" s="5">
        <v>15969.182791631978</v>
      </c>
      <c r="S110" s="5">
        <v>16621.855501102371</v>
      </c>
      <c r="T110" s="5">
        <v>17057.908739150895</v>
      </c>
      <c r="U110" s="5">
        <v>17860.202812494619</v>
      </c>
      <c r="V110" s="5">
        <v>17722.027842523446</v>
      </c>
      <c r="W110" s="5">
        <v>17971.478839756477</v>
      </c>
      <c r="X110" s="5">
        <v>17843.455532893462</v>
      </c>
      <c r="Y110" s="5">
        <v>18789.14178725722</v>
      </c>
      <c r="Z110" s="5">
        <v>17958.45279279547</v>
      </c>
      <c r="AA110" s="5">
        <v>17439.448131653135</v>
      </c>
      <c r="AB110" s="5">
        <v>17940.584453505351</v>
      </c>
      <c r="AC110" s="5">
        <v>18176.47990538257</v>
      </c>
      <c r="AD110" s="5">
        <v>17792.663760094176</v>
      </c>
      <c r="AE110" s="5">
        <v>16934.961778407564</v>
      </c>
      <c r="AF110" s="5">
        <v>16848.813370400167</v>
      </c>
      <c r="AG110" s="5">
        <v>17325.272391314549</v>
      </c>
      <c r="AH110" s="5">
        <v>17441.293216496393</v>
      </c>
      <c r="AI110" s="5">
        <v>18144.117999344839</v>
      </c>
      <c r="AJ110" s="5">
        <v>19110.643946193861</v>
      </c>
      <c r="AK110" s="5">
        <v>19200.636767519798</v>
      </c>
      <c r="AL110" s="5">
        <v>19348.670896369109</v>
      </c>
      <c r="AM110" s="5">
        <v>18390.554293865174</v>
      </c>
      <c r="AN110" s="5">
        <v>17982.416002843347</v>
      </c>
      <c r="AO110" s="5">
        <v>18141.669759731813</v>
      </c>
      <c r="AP110" s="5">
        <v>18488.446934683663</v>
      </c>
      <c r="AQ110" s="5">
        <v>18953.937939584139</v>
      </c>
      <c r="AR110" s="5">
        <v>19111.481679820914</v>
      </c>
      <c r="AS110" s="5">
        <v>19089.798666997536</v>
      </c>
      <c r="AT110" s="5">
        <v>18875.974798401112</v>
      </c>
      <c r="AU110" s="5">
        <v>19188.147737910625</v>
      </c>
      <c r="AV110" s="5">
        <v>19170.273412858678</v>
      </c>
      <c r="AW110" s="5">
        <v>19253.39863307339</v>
      </c>
      <c r="AX110" s="5">
        <v>19456.971873965271</v>
      </c>
      <c r="AY110" s="5">
        <v>20017.016346672899</v>
      </c>
      <c r="AZ110" s="5">
        <v>20012.926496114924</v>
      </c>
      <c r="BA110" s="5">
        <v>20211.233526721258</v>
      </c>
      <c r="BB110" s="5">
        <v>20340.500149834119</v>
      </c>
    </row>
    <row r="111" spans="1:54" x14ac:dyDescent="0.25">
      <c r="A111" t="s">
        <v>177</v>
      </c>
      <c r="B111" t="s">
        <v>178</v>
      </c>
      <c r="C111" t="s">
        <v>7</v>
      </c>
      <c r="D111" t="s">
        <v>20</v>
      </c>
      <c r="E111" s="19" t="str">
        <f t="shared" si="1"/>
        <v>number</v>
      </c>
      <c r="F111" s="4" t="s">
        <v>21</v>
      </c>
      <c r="O111" s="5">
        <v>0</v>
      </c>
      <c r="P111" s="5">
        <v>19091.054857885989</v>
      </c>
      <c r="Q111" s="5">
        <v>12499.000628315018</v>
      </c>
      <c r="R111" s="5">
        <v>13207.541141664198</v>
      </c>
      <c r="S111" s="5">
        <v>13795.694752115251</v>
      </c>
      <c r="T111" s="5">
        <v>12761.520811999828</v>
      </c>
      <c r="U111" s="5">
        <v>14629.043651130814</v>
      </c>
      <c r="V111" s="5">
        <v>14091.34560268596</v>
      </c>
      <c r="W111" s="5">
        <v>15473.941290075103</v>
      </c>
      <c r="X111" s="5">
        <v>16227.404631221625</v>
      </c>
      <c r="Y111" s="5">
        <v>19785.88419607078</v>
      </c>
      <c r="Z111" s="5">
        <v>17345.557760245258</v>
      </c>
      <c r="AA111" s="5">
        <v>16156.71068326473</v>
      </c>
      <c r="AB111" s="5">
        <v>17704.080113128526</v>
      </c>
      <c r="AC111" s="5">
        <v>17497.470935821286</v>
      </c>
      <c r="AD111" s="5">
        <v>14317.718925582376</v>
      </c>
      <c r="AE111" s="5">
        <v>14591.40371030254</v>
      </c>
      <c r="AF111" s="5">
        <v>14497.530792116091</v>
      </c>
      <c r="AG111" s="5">
        <v>18189.889797199481</v>
      </c>
      <c r="AH111" s="5">
        <v>14584.023370929697</v>
      </c>
      <c r="AI111" s="5">
        <v>15917.198718076119</v>
      </c>
      <c r="AJ111" s="5">
        <v>19791.227066113646</v>
      </c>
      <c r="AK111" s="5">
        <v>17466.886423010994</v>
      </c>
      <c r="AL111" s="5">
        <v>23892.523450927172</v>
      </c>
      <c r="AM111" s="5">
        <v>16215.594197984447</v>
      </c>
      <c r="AN111" s="5">
        <v>18040.917625955753</v>
      </c>
      <c r="AO111" s="5">
        <v>20042.091816289707</v>
      </c>
      <c r="AP111" s="5">
        <v>17288.696382904065</v>
      </c>
      <c r="AQ111" s="5">
        <v>16679.841277557603</v>
      </c>
      <c r="AR111" s="5">
        <v>21256.400644053112</v>
      </c>
      <c r="AS111" s="5">
        <v>17910.735496316847</v>
      </c>
      <c r="AT111" s="5">
        <v>19432.404795056656</v>
      </c>
      <c r="AU111" s="5">
        <v>20312.890833708097</v>
      </c>
      <c r="AV111" s="5">
        <v>19430.633009543038</v>
      </c>
      <c r="AW111" s="5">
        <v>20951.753928484759</v>
      </c>
      <c r="AX111" s="5">
        <v>19023.38886532867</v>
      </c>
      <c r="AY111" s="5">
        <v>20734.117717651839</v>
      </c>
      <c r="AZ111" s="5">
        <v>15352.439565282</v>
      </c>
      <c r="BA111" s="5">
        <v>15077.537507626814</v>
      </c>
      <c r="BB111" s="5">
        <v>15265.394196109006</v>
      </c>
    </row>
    <row r="112" spans="1:54" x14ac:dyDescent="0.25">
      <c r="A112" t="s">
        <v>179</v>
      </c>
      <c r="B112" t="s">
        <v>180</v>
      </c>
      <c r="C112" t="s">
        <v>7</v>
      </c>
      <c r="D112" t="s">
        <v>20</v>
      </c>
      <c r="E112" s="19" t="str">
        <f t="shared" si="1"/>
        <v>number</v>
      </c>
      <c r="F112" s="4" t="s">
        <v>21</v>
      </c>
      <c r="O112" s="5">
        <v>0</v>
      </c>
      <c r="P112" s="5">
        <v>5794.59637878389</v>
      </c>
      <c r="Q112" s="5">
        <v>5734.5514162345635</v>
      </c>
      <c r="R112" s="5">
        <v>5819.5889298468246</v>
      </c>
      <c r="S112" s="5">
        <v>6189.5104836254095</v>
      </c>
      <c r="T112" s="5">
        <v>5527.1130533882115</v>
      </c>
      <c r="U112" s="5">
        <v>5858.4130013917738</v>
      </c>
      <c r="V112" s="5">
        <v>6105.5123923112751</v>
      </c>
      <c r="W112" s="5">
        <v>6565.4801772139035</v>
      </c>
      <c r="X112" s="5">
        <v>6309.2024080663587</v>
      </c>
      <c r="Y112" s="5">
        <v>6517.7163178088003</v>
      </c>
      <c r="Z112" s="5">
        <v>6927.8383323197704</v>
      </c>
      <c r="AA112" s="5">
        <v>6195.3166726397085</v>
      </c>
      <c r="AB112" s="5">
        <v>6817.6907786905367</v>
      </c>
      <c r="AC112" s="5">
        <v>6575.0769286926643</v>
      </c>
      <c r="AD112" s="5">
        <v>6638.5436467645432</v>
      </c>
      <c r="AE112" s="5">
        <v>6338.5733864174463</v>
      </c>
      <c r="AF112" s="5">
        <v>6561.7889573938191</v>
      </c>
      <c r="AG112" s="5">
        <v>5617.66229853608</v>
      </c>
      <c r="AH112" s="5">
        <v>5675.759683196844</v>
      </c>
      <c r="AI112" s="5">
        <v>6219.947557669615</v>
      </c>
      <c r="AJ112" s="5">
        <v>7582.3563156574946</v>
      </c>
      <c r="AK112" s="5">
        <v>6794.8961573810902</v>
      </c>
      <c r="AL112" s="5">
        <v>7478.065441468998</v>
      </c>
      <c r="AM112" s="5">
        <v>7319.5536460177364</v>
      </c>
      <c r="AN112" s="5">
        <v>7081.3919426910488</v>
      </c>
      <c r="AO112" s="5">
        <v>7626.0118421521711</v>
      </c>
      <c r="AP112" s="5">
        <v>7596.4591906776441</v>
      </c>
      <c r="AQ112" s="5">
        <v>7798.1394606313861</v>
      </c>
      <c r="AR112" s="5">
        <v>7253.3395682606997</v>
      </c>
      <c r="AS112" s="5">
        <v>7862.1280951330282</v>
      </c>
      <c r="AT112" s="5">
        <v>7655.8343779776778</v>
      </c>
      <c r="AU112" s="5">
        <v>7626.8716915941786</v>
      </c>
      <c r="AV112" s="5">
        <v>7515.5178284253425</v>
      </c>
      <c r="AW112" s="5">
        <v>8495.5023512878142</v>
      </c>
      <c r="AX112" s="5">
        <v>7860.255076734411</v>
      </c>
      <c r="AY112" s="5">
        <v>10107.399764301779</v>
      </c>
      <c r="AZ112" s="5">
        <v>9348.5259245046036</v>
      </c>
      <c r="BA112" s="5">
        <v>19929.17787455337</v>
      </c>
      <c r="BB112" s="5">
        <v>13735.466436228617</v>
      </c>
    </row>
    <row r="113" spans="1:54" x14ac:dyDescent="0.25">
      <c r="A113" t="s">
        <v>147</v>
      </c>
      <c r="B113" t="s">
        <v>148</v>
      </c>
      <c r="C113" t="s">
        <v>149</v>
      </c>
      <c r="D113" t="s">
        <v>20</v>
      </c>
      <c r="E113" s="19" t="str">
        <f t="shared" si="1"/>
        <v>number</v>
      </c>
      <c r="F113" s="4" t="s">
        <v>21</v>
      </c>
      <c r="O113" s="5">
        <v>0</v>
      </c>
      <c r="P113" s="5">
        <v>3191.687325371066</v>
      </c>
      <c r="Q113" s="5">
        <v>3153.3121859663975</v>
      </c>
      <c r="R113" s="5">
        <v>2938.5636116731025</v>
      </c>
      <c r="S113" s="5">
        <v>2834.7727271235199</v>
      </c>
      <c r="T113" s="5">
        <v>2625.4203486604179</v>
      </c>
      <c r="U113" s="5">
        <v>2750.42609644715</v>
      </c>
      <c r="V113" s="5">
        <v>2869.3820032074523</v>
      </c>
      <c r="W113" s="5">
        <v>3056.6688471595871</v>
      </c>
      <c r="X113" s="5">
        <v>2999.5792547710835</v>
      </c>
      <c r="Y113" s="5">
        <v>3218.6928146416631</v>
      </c>
      <c r="Z113" s="5">
        <v>3546.507579049523</v>
      </c>
      <c r="AA113" s="5">
        <v>3466.8042193707274</v>
      </c>
      <c r="AB113" s="5">
        <v>3710.4434408783454</v>
      </c>
      <c r="AC113" s="5">
        <v>3697.8183979573123</v>
      </c>
      <c r="AD113" s="5">
        <v>3799.381171911994</v>
      </c>
      <c r="AE113" s="5">
        <v>4173.96498310477</v>
      </c>
      <c r="AF113" s="5">
        <v>4276.6506859863339</v>
      </c>
      <c r="AG113" s="5">
        <v>4421.6857381117688</v>
      </c>
      <c r="AH113" s="5">
        <v>4466.7529592875662</v>
      </c>
      <c r="AI113" s="5">
        <v>4669.2155368137674</v>
      </c>
      <c r="AJ113" s="5">
        <v>5136.6625836801504</v>
      </c>
      <c r="AK113" s="5">
        <v>4991.7696146391145</v>
      </c>
      <c r="AL113" s="5">
        <v>5360.8447186812054</v>
      </c>
      <c r="AM113" s="5">
        <v>5445.7303199579892</v>
      </c>
      <c r="AN113" s="5">
        <v>5637.4730700598302</v>
      </c>
      <c r="AO113" s="5">
        <v>5998.6769602503491</v>
      </c>
      <c r="AP113" s="5">
        <v>6190.7251102236223</v>
      </c>
      <c r="AQ113" s="5">
        <v>6456.9107224457912</v>
      </c>
      <c r="AR113" s="5">
        <v>6596.2267676534984</v>
      </c>
      <c r="AS113" s="5">
        <v>6839.0747134471922</v>
      </c>
      <c r="AT113" s="5">
        <v>7206.3563152115257</v>
      </c>
      <c r="AU113" s="5">
        <v>7503.3570705987204</v>
      </c>
      <c r="AV113" s="5">
        <v>7532.6824731488896</v>
      </c>
      <c r="AW113" s="5">
        <v>7876.0978132049095</v>
      </c>
      <c r="AX113" s="5">
        <v>8286.5959015827229</v>
      </c>
      <c r="AY113" s="5">
        <v>8624.0910081087968</v>
      </c>
      <c r="AZ113" s="5">
        <v>8830.8967704374754</v>
      </c>
      <c r="BA113" s="5">
        <v>9683.1751688080785</v>
      </c>
      <c r="BB113" s="5">
        <v>9553.5090748504244</v>
      </c>
    </row>
    <row r="114" spans="1:54" x14ac:dyDescent="0.25">
      <c r="A114" t="s">
        <v>153</v>
      </c>
      <c r="B114" t="s">
        <v>154</v>
      </c>
      <c r="C114" t="s">
        <v>149</v>
      </c>
      <c r="D114" t="s">
        <v>20</v>
      </c>
      <c r="E114" s="19" t="str">
        <f t="shared" si="1"/>
        <v>number</v>
      </c>
      <c r="F114" s="4" t="s">
        <v>21</v>
      </c>
      <c r="O114" s="5">
        <v>0</v>
      </c>
      <c r="P114" s="5">
        <v>4614.7047786604107</v>
      </c>
      <c r="Q114" s="5">
        <v>4621.748907240215</v>
      </c>
      <c r="R114" s="5">
        <v>4440.4810513875364</v>
      </c>
      <c r="S114" s="5">
        <v>4700.7740695977382</v>
      </c>
      <c r="T114" s="5">
        <v>3864.7262430614805</v>
      </c>
      <c r="U114" s="5">
        <v>4273.3916591759644</v>
      </c>
      <c r="V114" s="5">
        <v>4541.7282181716037</v>
      </c>
      <c r="W114" s="5">
        <v>5346.7188037285205</v>
      </c>
      <c r="X114" s="5">
        <v>4813.2833108236082</v>
      </c>
      <c r="Y114" s="5">
        <v>5162.3530745771623</v>
      </c>
      <c r="Z114" s="5">
        <v>6507.9276439020587</v>
      </c>
      <c r="AA114" s="5">
        <v>5684.8794009585472</v>
      </c>
      <c r="AB114" s="5">
        <v>6056.6275782305756</v>
      </c>
      <c r="AC114" s="5">
        <v>5559.9085176093713</v>
      </c>
      <c r="AD114" s="5">
        <v>5609.9335458170272</v>
      </c>
      <c r="AE114" s="5">
        <v>5668.7053683205386</v>
      </c>
      <c r="AF114" s="5">
        <v>5875.289258409226</v>
      </c>
      <c r="AG114" s="5">
        <v>6143.1773683260562</v>
      </c>
      <c r="AH114" s="5">
        <v>5987.939427572458</v>
      </c>
      <c r="AI114" s="5">
        <v>6515.5732470378098</v>
      </c>
      <c r="AJ114" s="5">
        <v>7720.7870141778831</v>
      </c>
      <c r="AK114" s="5">
        <v>6540.065157378961</v>
      </c>
      <c r="AL114" s="5">
        <v>7233.2916765561986</v>
      </c>
      <c r="AM114" s="5">
        <v>6864.5212582946433</v>
      </c>
      <c r="AN114" s="5">
        <v>6819.2220625930322</v>
      </c>
      <c r="AO114" s="5">
        <v>7283.5823045695224</v>
      </c>
      <c r="AP114" s="5">
        <v>7159.718367112916</v>
      </c>
      <c r="AQ114" s="5">
        <v>7320.1758712148394</v>
      </c>
      <c r="AR114" s="5">
        <v>6622.5861096821855</v>
      </c>
      <c r="AS114" s="5">
        <v>7409.2885125111388</v>
      </c>
      <c r="AT114" s="5">
        <v>8580.6953686926663</v>
      </c>
      <c r="AU114" s="5">
        <v>9332.4415732812886</v>
      </c>
      <c r="AV114" s="5">
        <v>7570.1181839826913</v>
      </c>
      <c r="AW114" s="5">
        <v>7788.4905805176786</v>
      </c>
      <c r="AX114" s="5">
        <v>8056.2703796486621</v>
      </c>
      <c r="AY114" s="5">
        <v>8048.355690263511</v>
      </c>
      <c r="AZ114" s="5">
        <v>9464.0912437094248</v>
      </c>
      <c r="BA114" s="5">
        <v>15245.076693088218</v>
      </c>
      <c r="BB114" s="5">
        <v>12412.867048194932</v>
      </c>
    </row>
    <row r="115" spans="1:54" x14ac:dyDescent="0.25">
      <c r="A115" t="s">
        <v>155</v>
      </c>
      <c r="B115" t="s">
        <v>156</v>
      </c>
      <c r="C115" t="s">
        <v>149</v>
      </c>
      <c r="D115" t="s">
        <v>20</v>
      </c>
      <c r="E115" s="19" t="str">
        <f t="shared" si="1"/>
        <v>number</v>
      </c>
      <c r="F115" s="4" t="s">
        <v>21</v>
      </c>
      <c r="O115" s="5">
        <v>0</v>
      </c>
      <c r="P115" s="5">
        <v>7153.344685867959</v>
      </c>
      <c r="Q115" s="5">
        <v>7106.1470165277697</v>
      </c>
      <c r="R115" s="5">
        <v>7347.1153910888152</v>
      </c>
      <c r="S115" s="5">
        <v>7215.2706688343833</v>
      </c>
      <c r="T115" s="5">
        <v>5294.9709682411803</v>
      </c>
      <c r="U115" s="5">
        <v>5692.7523160266473</v>
      </c>
      <c r="V115" s="5">
        <v>5962.190318214457</v>
      </c>
      <c r="W115" s="5">
        <v>6931.8752981465623</v>
      </c>
      <c r="X115" s="5">
        <v>6379.3092262931259</v>
      </c>
      <c r="Y115" s="5">
        <v>6851.4901286867243</v>
      </c>
      <c r="Z115" s="5">
        <v>8001.9943683739912</v>
      </c>
      <c r="AA115" s="5">
        <v>7073.0719437179123</v>
      </c>
      <c r="AB115" s="5">
        <v>7875.9741704676117</v>
      </c>
      <c r="AC115" s="5">
        <v>7420.7913195934934</v>
      </c>
      <c r="AD115" s="5">
        <v>6498.0697871897182</v>
      </c>
      <c r="AE115" s="5">
        <v>6010.5266054784252</v>
      </c>
      <c r="AF115" s="5">
        <v>6272.8165998646455</v>
      </c>
      <c r="AG115" s="5">
        <v>6704.0241221483466</v>
      </c>
      <c r="AH115" s="5">
        <v>6585.9678648958343</v>
      </c>
      <c r="AI115" s="5">
        <v>7250.1464478389262</v>
      </c>
      <c r="AJ115" s="5">
        <v>8682.2547402142845</v>
      </c>
      <c r="AK115" s="5">
        <v>7423.5372300942081</v>
      </c>
      <c r="AL115" s="5">
        <v>8279.7522645215759</v>
      </c>
      <c r="AM115" s="5">
        <v>7883.8692853613029</v>
      </c>
      <c r="AN115" s="5">
        <v>7867.990466298208</v>
      </c>
      <c r="AO115" s="5">
        <v>8586.7886222446687</v>
      </c>
      <c r="AP115" s="5">
        <v>8509.4113506313879</v>
      </c>
      <c r="AQ115" s="5">
        <v>9175.9108339797222</v>
      </c>
      <c r="AR115" s="5">
        <v>8965.3992129677099</v>
      </c>
      <c r="AS115" s="5">
        <v>9693.2832513692792</v>
      </c>
      <c r="AT115" s="5">
        <v>9994.8185049094063</v>
      </c>
      <c r="AU115" s="5">
        <v>9782.8606818241606</v>
      </c>
      <c r="AV115" s="5">
        <v>9913.2656288233484</v>
      </c>
      <c r="AW115" s="5">
        <v>10793.921684114654</v>
      </c>
      <c r="AX115" s="5">
        <v>11222.970404625114</v>
      </c>
      <c r="AY115" s="5">
        <v>10361.359510410321</v>
      </c>
      <c r="AZ115" s="5">
        <v>14618.048478660421</v>
      </c>
      <c r="BA115" s="5">
        <v>13553.654401112579</v>
      </c>
      <c r="BB115" s="5">
        <v>15024.057854712953</v>
      </c>
    </row>
    <row r="116" spans="1:54" x14ac:dyDescent="0.25">
      <c r="A116" t="s">
        <v>161</v>
      </c>
      <c r="B116" t="s">
        <v>162</v>
      </c>
      <c r="C116" t="s">
        <v>149</v>
      </c>
      <c r="D116" t="s">
        <v>20</v>
      </c>
      <c r="E116" s="19" t="str">
        <f t="shared" si="1"/>
        <v>number</v>
      </c>
      <c r="F116" s="4" t="s">
        <v>21</v>
      </c>
      <c r="O116" s="5">
        <v>0</v>
      </c>
      <c r="P116" s="5">
        <v>6917.7855287945004</v>
      </c>
      <c r="Q116" s="5">
        <v>6989.188295970217</v>
      </c>
      <c r="R116" s="5">
        <v>6222.3814104514804</v>
      </c>
      <c r="S116" s="5">
        <v>6012.2735658323118</v>
      </c>
      <c r="T116" s="5">
        <v>5240.5736035206</v>
      </c>
      <c r="U116" s="5">
        <v>5780.68893363814</v>
      </c>
      <c r="V116" s="5">
        <v>5852.7812815839934</v>
      </c>
      <c r="W116" s="5">
        <v>6136.1969198514862</v>
      </c>
      <c r="X116" s="5">
        <v>5958.0951329774716</v>
      </c>
      <c r="Y116" s="5">
        <v>6873.5834917397187</v>
      </c>
      <c r="Z116" s="5">
        <v>7608.3611535647287</v>
      </c>
      <c r="AA116" s="5">
        <v>7548.3427173916916</v>
      </c>
      <c r="AB116" s="5">
        <v>8217.4271677557608</v>
      </c>
      <c r="AC116" s="5">
        <v>7211.570417864813</v>
      </c>
      <c r="AD116" s="5">
        <v>6435.053744479992</v>
      </c>
      <c r="AE116" s="5">
        <v>5868.8328476344068</v>
      </c>
      <c r="AF116" s="5">
        <v>6083.2051800394638</v>
      </c>
      <c r="AG116" s="5">
        <v>6156.3145194284352</v>
      </c>
      <c r="AH116" s="5">
        <v>6471.2050788377801</v>
      </c>
      <c r="AI116" s="5">
        <v>6743.9000075686354</v>
      </c>
      <c r="AJ116" s="5">
        <v>7312.993061983705</v>
      </c>
      <c r="AK116" s="5">
        <v>7000.7669437056056</v>
      </c>
      <c r="AL116" s="5">
        <v>7319.3620596325472</v>
      </c>
      <c r="AM116" s="5">
        <v>7361.09884490898</v>
      </c>
      <c r="AN116" s="5">
        <v>7653.2056623936032</v>
      </c>
      <c r="AO116" s="5">
        <v>8175.3344501760967</v>
      </c>
      <c r="AP116" s="5">
        <v>8357.5925820715383</v>
      </c>
      <c r="AQ116" s="5">
        <v>8617.9910967093874</v>
      </c>
      <c r="AR116" s="5">
        <v>9209.0744540599226</v>
      </c>
      <c r="AS116" s="5">
        <v>9327.8120380319906</v>
      </c>
      <c r="AT116" s="5">
        <v>9469.2874730877902</v>
      </c>
      <c r="AU116" s="5">
        <v>9986.1303290745545</v>
      </c>
      <c r="AV116" s="5">
        <v>9729.6227906818858</v>
      </c>
      <c r="AW116" s="5">
        <v>10235.774403882553</v>
      </c>
      <c r="AX116" s="5">
        <v>11068.535438074428</v>
      </c>
      <c r="AY116" s="5">
        <v>10956.134171591628</v>
      </c>
      <c r="AZ116" s="5">
        <v>11346.074423358943</v>
      </c>
      <c r="BA116" s="5">
        <v>12896.896272648202</v>
      </c>
      <c r="BB116" s="5">
        <v>13466.379556731874</v>
      </c>
    </row>
    <row r="117" spans="1:54" x14ac:dyDescent="0.25">
      <c r="A117" t="s">
        <v>163</v>
      </c>
      <c r="B117" t="s">
        <v>164</v>
      </c>
      <c r="C117" t="s">
        <v>149</v>
      </c>
      <c r="D117" t="s">
        <v>20</v>
      </c>
      <c r="E117" s="19" t="str">
        <f t="shared" si="1"/>
        <v>number</v>
      </c>
      <c r="F117" s="4" t="s">
        <v>21</v>
      </c>
      <c r="O117" s="5">
        <v>0</v>
      </c>
      <c r="P117" s="5">
        <v>2899.5720341479114</v>
      </c>
      <c r="Q117" s="5">
        <v>2811.3144171394747</v>
      </c>
      <c r="R117" s="5">
        <v>2557.0704032092008</v>
      </c>
      <c r="S117" s="5">
        <v>2490.5023686603854</v>
      </c>
      <c r="T117" s="5">
        <v>2116.487798380856</v>
      </c>
      <c r="U117" s="5">
        <v>2168.0934062853948</v>
      </c>
      <c r="V117" s="5">
        <v>2281.4991314961426</v>
      </c>
      <c r="W117" s="5">
        <v>2375.9372774050257</v>
      </c>
      <c r="X117" s="5">
        <v>2419.3315155228038</v>
      </c>
      <c r="Y117" s="5">
        <v>2479.4145332358053</v>
      </c>
      <c r="Z117" s="5">
        <v>2543.1371949243012</v>
      </c>
      <c r="AA117" s="5">
        <v>2715.962278577204</v>
      </c>
      <c r="AB117" s="5">
        <v>2791.5302429810549</v>
      </c>
      <c r="AC117" s="5">
        <v>2500.2057717138068</v>
      </c>
      <c r="AD117" s="5">
        <v>2379.0255403004926</v>
      </c>
      <c r="AE117" s="5">
        <v>2520.6348253927777</v>
      </c>
      <c r="AF117" s="5">
        <v>2590.3474893914149</v>
      </c>
      <c r="AG117" s="5">
        <v>2664.3331543994982</v>
      </c>
      <c r="AH117" s="5">
        <v>2773.0041986779629</v>
      </c>
      <c r="AI117" s="5">
        <v>2900.0080685465582</v>
      </c>
      <c r="AJ117" s="5">
        <v>3034.9501113093079</v>
      </c>
      <c r="AK117" s="5">
        <v>3128.2956028046488</v>
      </c>
      <c r="AL117" s="5">
        <v>3019.3531724840554</v>
      </c>
      <c r="AM117" s="5">
        <v>3079.0800377858236</v>
      </c>
      <c r="AN117" s="5">
        <v>2994.9680523351963</v>
      </c>
      <c r="AO117" s="5">
        <v>2994.5850106214757</v>
      </c>
      <c r="AP117" s="5">
        <v>3179.5651586963477</v>
      </c>
      <c r="AQ117" s="5">
        <v>3417.6800227013014</v>
      </c>
      <c r="AR117" s="5">
        <v>3575.7890440072956</v>
      </c>
      <c r="AS117" s="5">
        <v>3873.9867333407738</v>
      </c>
      <c r="AT117" s="5">
        <v>4006.2173503120516</v>
      </c>
      <c r="AU117" s="5">
        <v>4186.5806168281906</v>
      </c>
      <c r="AV117" s="5">
        <v>4288.5927618790311</v>
      </c>
      <c r="AW117" s="5">
        <v>4377.2458037773149</v>
      </c>
      <c r="AX117" s="5">
        <v>4441.2346063003388</v>
      </c>
      <c r="AY117" s="5">
        <v>4494.263088188909</v>
      </c>
      <c r="AZ117" s="5">
        <v>4560.9822151288245</v>
      </c>
      <c r="BA117" s="5">
        <v>4657.9622406492635</v>
      </c>
      <c r="BB117" s="5">
        <v>4749.256819003479</v>
      </c>
    </row>
    <row r="118" spans="1:54" x14ac:dyDescent="0.25">
      <c r="A118" t="s">
        <v>167</v>
      </c>
      <c r="B118" t="s">
        <v>168</v>
      </c>
      <c r="C118" t="s">
        <v>149</v>
      </c>
      <c r="D118" t="s">
        <v>20</v>
      </c>
      <c r="E118" s="19" t="str">
        <f t="shared" si="1"/>
        <v>number</v>
      </c>
      <c r="F118" s="4" t="s">
        <v>21</v>
      </c>
      <c r="O118" s="5">
        <v>0</v>
      </c>
      <c r="P118" s="5">
        <v>4318.973970912718</v>
      </c>
      <c r="Q118" s="5">
        <v>4399.7457365786886</v>
      </c>
      <c r="R118" s="5">
        <v>4472.4245001637873</v>
      </c>
      <c r="S118" s="5">
        <v>2821.8750905066395</v>
      </c>
      <c r="T118" s="5">
        <v>2825.6127892425857</v>
      </c>
      <c r="U118" s="5">
        <v>3050.1772149017656</v>
      </c>
      <c r="V118" s="5">
        <v>3291.3917827984033</v>
      </c>
      <c r="W118" s="5">
        <v>3571.2928757330137</v>
      </c>
      <c r="X118" s="5">
        <v>3822.4601064089634</v>
      </c>
      <c r="Y118" s="5">
        <v>3910.6552879305791</v>
      </c>
      <c r="Z118" s="5">
        <v>4005.2096588526365</v>
      </c>
      <c r="AA118" s="5">
        <v>4052.8400882747105</v>
      </c>
      <c r="AB118" s="5">
        <v>4214.4663491365081</v>
      </c>
      <c r="AC118" s="5">
        <v>4333.874569467479</v>
      </c>
      <c r="AD118" s="5">
        <v>2802.8442742559496</v>
      </c>
      <c r="AE118" s="5">
        <v>2320.524163339413</v>
      </c>
      <c r="AF118" s="5">
        <v>2479.9977762112326</v>
      </c>
      <c r="AG118" s="5">
        <v>2402.7745592060951</v>
      </c>
      <c r="AH118" s="5">
        <v>2485.2849471646819</v>
      </c>
      <c r="AI118" s="5">
        <v>2594.7717356914304</v>
      </c>
      <c r="AJ118" s="5">
        <v>2713.0797519879529</v>
      </c>
      <c r="AK118" s="5">
        <v>2805.0155936224355</v>
      </c>
      <c r="AL118" s="5">
        <v>3002.1794487249158</v>
      </c>
      <c r="AM118" s="5">
        <v>2990.733747911062</v>
      </c>
      <c r="AN118" s="5">
        <v>3108.2857519820113</v>
      </c>
      <c r="AO118" s="5">
        <v>3172.3588592353726</v>
      </c>
      <c r="AP118" s="5">
        <v>3242.851391555987</v>
      </c>
      <c r="AQ118" s="5">
        <v>3324.5610315950294</v>
      </c>
      <c r="AR118" s="5">
        <v>3441.6765581109216</v>
      </c>
      <c r="AS118" s="5">
        <v>3510.0782743115401</v>
      </c>
      <c r="AT118" s="5">
        <v>3598.2386754062859</v>
      </c>
      <c r="AU118" s="5">
        <v>3703.870570280475</v>
      </c>
      <c r="AV118" s="5">
        <v>2450.8370136164981</v>
      </c>
      <c r="AW118" s="5">
        <v>2468.1142326685613</v>
      </c>
      <c r="AX118" s="5">
        <v>2433.4144560656841</v>
      </c>
      <c r="AY118" s="5">
        <v>3000.7147222938834</v>
      </c>
      <c r="AZ118" s="5">
        <v>2953.1262352102549</v>
      </c>
      <c r="BA118" s="5">
        <v>3058.5147091017084</v>
      </c>
      <c r="BB118" s="5">
        <v>2974.8509803454017</v>
      </c>
    </row>
    <row r="119" spans="1:54" x14ac:dyDescent="0.25">
      <c r="A119" t="s">
        <v>169</v>
      </c>
      <c r="B119" t="s">
        <v>170</v>
      </c>
      <c r="C119" t="s">
        <v>149</v>
      </c>
      <c r="D119" t="s">
        <v>20</v>
      </c>
      <c r="E119" s="19" t="str">
        <f t="shared" si="1"/>
        <v>number</v>
      </c>
      <c r="F119" s="4" t="s">
        <v>21</v>
      </c>
      <c r="O119" s="5">
        <v>0</v>
      </c>
      <c r="P119" s="5">
        <v>13517.939859349935</v>
      </c>
      <c r="Q119" s="5">
        <v>13964.213901306946</v>
      </c>
      <c r="R119" s="5">
        <v>13974.661681104941</v>
      </c>
      <c r="S119" s="5">
        <v>15336.621191912429</v>
      </c>
      <c r="T119" s="5">
        <v>14387.682610591093</v>
      </c>
      <c r="U119" s="5">
        <v>14937.079778104951</v>
      </c>
      <c r="V119" s="5">
        <v>15290.295805596823</v>
      </c>
      <c r="W119" s="5">
        <v>16576.340313909321</v>
      </c>
      <c r="X119" s="5">
        <v>16659.175487206696</v>
      </c>
      <c r="Y119" s="5">
        <v>17837.439947227071</v>
      </c>
      <c r="Z119" s="5">
        <v>19664.361048550971</v>
      </c>
      <c r="AA119" s="5">
        <v>19225.218044235557</v>
      </c>
      <c r="AB119" s="5">
        <v>20066.663263754403</v>
      </c>
      <c r="AC119" s="5">
        <v>20106.923498094784</v>
      </c>
      <c r="AD119" s="5">
        <v>20340.450751546639</v>
      </c>
      <c r="AE119" s="5">
        <v>20306.351441371364</v>
      </c>
      <c r="AF119" s="5">
        <v>20402.365162040172</v>
      </c>
      <c r="AG119" s="5">
        <v>20528.954364369649</v>
      </c>
      <c r="AH119" s="5">
        <v>21048.844456209939</v>
      </c>
      <c r="AI119" s="5">
        <v>23093.431382136052</v>
      </c>
      <c r="AJ119" s="5">
        <v>22010.177345084201</v>
      </c>
      <c r="AK119" s="5">
        <v>22401.224857784167</v>
      </c>
      <c r="AL119" s="5">
        <v>23166.414621474909</v>
      </c>
      <c r="AM119" s="5">
        <v>23139.054439058866</v>
      </c>
      <c r="AN119" s="5">
        <v>23513.294982560321</v>
      </c>
      <c r="AO119" s="5">
        <v>24249.755819620645</v>
      </c>
      <c r="AP119" s="5">
        <v>23922.653885942174</v>
      </c>
      <c r="AQ119" s="5">
        <v>25110.464270972112</v>
      </c>
      <c r="AR119" s="5">
        <v>25003.079703016931</v>
      </c>
      <c r="AS119" s="5">
        <v>25001.328080069623</v>
      </c>
      <c r="AT119" s="5">
        <v>24946.177160436248</v>
      </c>
      <c r="AU119" s="5">
        <v>25644.421533288085</v>
      </c>
      <c r="AV119" s="5">
        <v>24817.726911231803</v>
      </c>
      <c r="AW119" s="5">
        <v>24424.892911146893</v>
      </c>
      <c r="AX119" s="5">
        <v>25860.963294819019</v>
      </c>
      <c r="AY119" s="5">
        <v>26070.101614036597</v>
      </c>
      <c r="AZ119" s="5">
        <v>34671.567912462371</v>
      </c>
      <c r="BA119" s="5">
        <v>44685.587901345039</v>
      </c>
      <c r="BB119" s="5">
        <v>39981.446956209918</v>
      </c>
    </row>
    <row r="120" spans="1:54" x14ac:dyDescent="0.25">
      <c r="A120" t="s">
        <v>173</v>
      </c>
      <c r="B120" t="s">
        <v>174</v>
      </c>
      <c r="C120" t="s">
        <v>149</v>
      </c>
      <c r="D120" t="s">
        <v>20</v>
      </c>
      <c r="E120" s="19" t="str">
        <f t="shared" si="1"/>
        <v>number</v>
      </c>
      <c r="F120" s="4" t="s">
        <v>21</v>
      </c>
      <c r="O120" s="5">
        <v>0</v>
      </c>
      <c r="P120" s="5">
        <v>3233.7363363877439</v>
      </c>
      <c r="Q120" s="5">
        <v>3239.0063691598461</v>
      </c>
      <c r="R120" s="5">
        <v>2979.9968453133629</v>
      </c>
      <c r="S120" s="5">
        <v>2898.4285742678267</v>
      </c>
      <c r="T120" s="5">
        <v>2780.1315633720892</v>
      </c>
      <c r="U120" s="5">
        <v>2906.6684270399314</v>
      </c>
      <c r="V120" s="5">
        <v>2963.6140881087954</v>
      </c>
      <c r="W120" s="5">
        <v>3096.078683260921</v>
      </c>
      <c r="X120" s="5">
        <v>3088.1709667632663</v>
      </c>
      <c r="Y120" s="5">
        <v>3075.9216616663134</v>
      </c>
      <c r="Z120" s="5">
        <v>3058.0285602244639</v>
      </c>
      <c r="AA120" s="5">
        <v>2914.1493902202192</v>
      </c>
      <c r="AB120" s="5">
        <v>3098.8644988407527</v>
      </c>
      <c r="AC120" s="5">
        <v>2825.4830557300479</v>
      </c>
      <c r="AD120" s="5">
        <v>2855.4311455361326</v>
      </c>
      <c r="AE120" s="5">
        <v>2952.8628826906297</v>
      </c>
      <c r="AF120" s="5">
        <v>3149.6854023477767</v>
      </c>
      <c r="AG120" s="5">
        <v>3370.8845906780698</v>
      </c>
      <c r="AH120" s="5">
        <v>3296.0198898659137</v>
      </c>
      <c r="AI120" s="5">
        <v>3463.9784777090817</v>
      </c>
      <c r="AJ120" s="5">
        <v>3696.1053989260413</v>
      </c>
      <c r="AK120" s="5">
        <v>3514.2596125141108</v>
      </c>
      <c r="AL120" s="5">
        <v>3743.533068540753</v>
      </c>
      <c r="AM120" s="5">
        <v>3765.1747901086242</v>
      </c>
      <c r="AN120" s="5">
        <v>3827.3398255017578</v>
      </c>
      <c r="AO120" s="5">
        <v>3956.7907050668287</v>
      </c>
      <c r="AP120" s="5">
        <v>4048.2999824080252</v>
      </c>
      <c r="AQ120" s="5">
        <v>4147.0477470670876</v>
      </c>
      <c r="AR120" s="5">
        <v>4235.5789503577053</v>
      </c>
      <c r="AS120" s="5">
        <v>4671.3601407799097</v>
      </c>
      <c r="AT120" s="5">
        <v>4651.2420371387961</v>
      </c>
      <c r="AU120" s="5">
        <v>4727.9622821254343</v>
      </c>
      <c r="AV120" s="5">
        <v>4616.603525333725</v>
      </c>
      <c r="AW120" s="5">
        <v>4401.0931210743865</v>
      </c>
      <c r="AX120" s="5">
        <v>4757.4003010094611</v>
      </c>
      <c r="AY120" s="5">
        <v>4955.7188410807466</v>
      </c>
      <c r="AZ120" s="5">
        <v>4963.9193978512358</v>
      </c>
      <c r="BA120" s="5">
        <v>5375.7547474362464</v>
      </c>
      <c r="BB120" s="5">
        <v>5985.6473848402411</v>
      </c>
    </row>
    <row r="121" spans="1:54" x14ac:dyDescent="0.25">
      <c r="A121" t="s">
        <v>5</v>
      </c>
      <c r="B121" t="s">
        <v>6</v>
      </c>
      <c r="C121" t="s">
        <v>7</v>
      </c>
      <c r="D121" t="s">
        <v>22</v>
      </c>
      <c r="E121" s="19" t="str">
        <f t="shared" si="1"/>
        <v>number</v>
      </c>
      <c r="F121" s="4" t="s">
        <v>23</v>
      </c>
      <c r="P121" s="5">
        <v>67.855015776969353</v>
      </c>
      <c r="Q121" s="5">
        <v>52.745105457988984</v>
      </c>
      <c r="R121" s="5">
        <v>56.358580857109033</v>
      </c>
      <c r="S121" s="5">
        <v>59.639731141409989</v>
      </c>
      <c r="T121" s="5">
        <v>56.31011211290663</v>
      </c>
      <c r="U121" s="5">
        <v>62.867157124712101</v>
      </c>
      <c r="V121" s="5">
        <v>62.120886023014776</v>
      </c>
      <c r="W121" s="5">
        <v>67.152807046348428</v>
      </c>
      <c r="X121" s="5">
        <v>70.005652682531831</v>
      </c>
      <c r="Y121" s="5">
        <v>76.397631642772652</v>
      </c>
      <c r="Z121" s="5">
        <v>76.388290603226935</v>
      </c>
      <c r="AA121" s="5">
        <v>77.046796144923618</v>
      </c>
      <c r="AB121" s="5">
        <v>80.741867011397986</v>
      </c>
      <c r="AC121" s="5">
        <v>82.309010850862791</v>
      </c>
      <c r="AD121" s="5">
        <v>83.094523773751533</v>
      </c>
      <c r="AE121" s="5">
        <v>87.458351224960282</v>
      </c>
      <c r="AF121" s="5">
        <v>87.492307053420177</v>
      </c>
      <c r="AG121" s="5">
        <v>88.166818541100938</v>
      </c>
      <c r="AH121" s="5">
        <v>87.257307339629591</v>
      </c>
      <c r="AI121" s="5">
        <v>87.631879827604692</v>
      </c>
      <c r="AJ121" s="5">
        <v>88.323365015619586</v>
      </c>
      <c r="AK121" s="5">
        <v>88.131138227028615</v>
      </c>
      <c r="AL121" s="5">
        <v>88.683239505836454</v>
      </c>
      <c r="AM121" s="5">
        <v>87.913834544116952</v>
      </c>
      <c r="AN121" s="5">
        <v>88.144863660528955</v>
      </c>
      <c r="AO121" s="5">
        <v>88.189373503152382</v>
      </c>
      <c r="AP121" s="5">
        <v>87.87023902849586</v>
      </c>
      <c r="AQ121" s="5">
        <v>82.969899078841948</v>
      </c>
      <c r="AR121" s="5">
        <v>85.148446912640395</v>
      </c>
      <c r="AS121" s="5">
        <v>85.266244216367141</v>
      </c>
      <c r="AT121" s="5">
        <v>84.612545768880992</v>
      </c>
      <c r="AU121" s="5">
        <v>84.192962655500963</v>
      </c>
      <c r="AV121" s="5">
        <v>83.272800098328418</v>
      </c>
      <c r="AW121" s="5">
        <v>81.849032418952618</v>
      </c>
      <c r="AX121" s="5">
        <v>83.554474619566761</v>
      </c>
      <c r="AY121" s="5">
        <v>84.242555645747018</v>
      </c>
      <c r="AZ121" s="5">
        <v>80.417244106657478</v>
      </c>
      <c r="BA121" s="5">
        <v>82.778109134558633</v>
      </c>
      <c r="BB121" s="5">
        <v>81.326121643566609</v>
      </c>
    </row>
    <row r="122" spans="1:54" x14ac:dyDescent="0.25">
      <c r="A122" t="s">
        <v>151</v>
      </c>
      <c r="B122" t="s">
        <v>152</v>
      </c>
      <c r="C122" t="s">
        <v>7</v>
      </c>
      <c r="D122" t="s">
        <v>22</v>
      </c>
      <c r="E122" s="19" t="str">
        <f t="shared" si="1"/>
        <v>number</v>
      </c>
      <c r="F122" s="4" t="s">
        <v>23</v>
      </c>
      <c r="P122" s="5">
        <v>80.334928646099229</v>
      </c>
      <c r="Q122" s="5">
        <v>80.490108269139924</v>
      </c>
      <c r="R122" s="5">
        <v>81.302404214468794</v>
      </c>
      <c r="S122" s="5">
        <v>81.598883481633791</v>
      </c>
      <c r="T122" s="5">
        <v>81.793319213849543</v>
      </c>
      <c r="U122" s="5">
        <v>81.676915497705309</v>
      </c>
      <c r="V122" s="5">
        <v>81.509340553333246</v>
      </c>
      <c r="W122" s="5">
        <v>81.33086523779177</v>
      </c>
      <c r="X122" s="5">
        <v>81.083013947899971</v>
      </c>
      <c r="Y122" s="5">
        <v>81.159715246445899</v>
      </c>
      <c r="Z122" s="5">
        <v>78.244994211315444</v>
      </c>
      <c r="AA122" s="5">
        <v>75.185532270865053</v>
      </c>
      <c r="AB122" s="5">
        <v>74.95629037334173</v>
      </c>
      <c r="AC122" s="5">
        <v>74.695557406343411</v>
      </c>
      <c r="AD122" s="5">
        <v>73.988173507523683</v>
      </c>
      <c r="AE122" s="5">
        <v>73.067828201821982</v>
      </c>
      <c r="AF122" s="5">
        <v>74.470006235311047</v>
      </c>
      <c r="AG122" s="5">
        <v>73.250195349934387</v>
      </c>
      <c r="AH122" s="5">
        <v>73.635036391633264</v>
      </c>
      <c r="AI122" s="5">
        <v>72.236158677856153</v>
      </c>
      <c r="AJ122" s="5">
        <v>73.157087169279251</v>
      </c>
      <c r="AK122" s="5">
        <v>73.012050000000002</v>
      </c>
      <c r="AL122" s="5">
        <v>73.589515899279007</v>
      </c>
      <c r="AM122" s="5">
        <v>73.303398569023571</v>
      </c>
      <c r="AN122" s="5">
        <v>68.928905242881498</v>
      </c>
      <c r="AO122" s="5">
        <v>68.555440476994491</v>
      </c>
      <c r="AP122" s="5">
        <v>65.964441539300196</v>
      </c>
      <c r="AQ122" s="5">
        <v>63.986679537692346</v>
      </c>
      <c r="AR122" s="5">
        <v>64.78672854608844</v>
      </c>
      <c r="AS122" s="5">
        <v>69.080325094260587</v>
      </c>
      <c r="AT122" s="5">
        <v>67.004179451472794</v>
      </c>
      <c r="AU122" s="5">
        <v>63.183346819706934</v>
      </c>
      <c r="AV122" s="5">
        <v>62.329830168192899</v>
      </c>
      <c r="AW122" s="5">
        <v>62.549893558423776</v>
      </c>
      <c r="AX122" s="5">
        <v>61.693338523241259</v>
      </c>
      <c r="AY122" s="5">
        <v>61.63596721848247</v>
      </c>
      <c r="AZ122" s="5">
        <v>60.417406830125131</v>
      </c>
      <c r="BA122" s="5">
        <v>60.250187278316389</v>
      </c>
      <c r="BB122" s="5">
        <v>60.201798835965612</v>
      </c>
    </row>
    <row r="123" spans="1:54" x14ac:dyDescent="0.25">
      <c r="A123" t="s">
        <v>157</v>
      </c>
      <c r="B123" t="s">
        <v>158</v>
      </c>
      <c r="C123" t="s">
        <v>7</v>
      </c>
      <c r="D123" t="s">
        <v>22</v>
      </c>
      <c r="E123" s="19" t="str">
        <f t="shared" si="1"/>
        <v>number</v>
      </c>
      <c r="F123" s="4" t="s">
        <v>23</v>
      </c>
      <c r="P123" s="5">
        <v>93.072540452132699</v>
      </c>
      <c r="Q123" s="5">
        <v>93.12074369329207</v>
      </c>
      <c r="R123" s="5">
        <v>93.100112152028984</v>
      </c>
      <c r="S123" s="5">
        <v>92.990621313351923</v>
      </c>
      <c r="T123" s="5">
        <v>93.35093787415191</v>
      </c>
      <c r="U123" s="5">
        <v>93.04719685502792</v>
      </c>
      <c r="V123" s="5">
        <v>92.886586259734685</v>
      </c>
      <c r="W123" s="5">
        <v>92.479535237630088</v>
      </c>
      <c r="X123" s="5">
        <v>92.703431937033628</v>
      </c>
      <c r="Y123" s="5">
        <v>92.293486256989752</v>
      </c>
      <c r="Z123" s="5">
        <v>91.749297623084829</v>
      </c>
      <c r="AA123" s="5">
        <v>92.031474281499058</v>
      </c>
      <c r="AB123" s="5">
        <v>91.766711631224709</v>
      </c>
      <c r="AC123" s="5">
        <v>91.84057914674338</v>
      </c>
      <c r="AD123" s="5">
        <v>91.808006217260356</v>
      </c>
      <c r="AE123" s="5">
        <v>92.073886428261048</v>
      </c>
      <c r="AF123" s="5">
        <v>92.145259443980507</v>
      </c>
      <c r="AG123" s="5">
        <v>91.725360256510598</v>
      </c>
      <c r="AH123" s="5">
        <v>91.635036883723416</v>
      </c>
      <c r="AI123" s="5">
        <v>91.707505551153773</v>
      </c>
      <c r="AJ123" s="5">
        <v>91.433741293044235</v>
      </c>
      <c r="AK123" s="5">
        <v>90.817014661672133</v>
      </c>
      <c r="AL123" s="5">
        <v>90.103920509237696</v>
      </c>
      <c r="AM123" s="5">
        <v>88.613190978945681</v>
      </c>
      <c r="AN123" s="5">
        <v>88.374595026487455</v>
      </c>
      <c r="AO123" s="5">
        <v>88.232215412073643</v>
      </c>
      <c r="AP123" s="5">
        <v>88.325166965991201</v>
      </c>
      <c r="AQ123" s="5">
        <v>88.339219542164926</v>
      </c>
      <c r="AR123" s="5">
        <v>88.747416710795946</v>
      </c>
      <c r="AS123" s="5">
        <v>88.540363930676989</v>
      </c>
      <c r="AT123" s="5">
        <v>87.986384005916165</v>
      </c>
      <c r="AU123" s="5">
        <v>88.244714428857733</v>
      </c>
      <c r="AV123" s="5">
        <v>89.009987911394575</v>
      </c>
      <c r="AW123" s="5">
        <v>88.441443003509164</v>
      </c>
      <c r="AX123" s="5">
        <v>88.402493555510574</v>
      </c>
      <c r="AY123" s="5">
        <v>88.418643309185853</v>
      </c>
      <c r="AZ123" s="5">
        <v>88.515255982536345</v>
      </c>
      <c r="BA123" s="5">
        <v>88.266832413817326</v>
      </c>
      <c r="BB123" s="5">
        <v>88.266687981691504</v>
      </c>
    </row>
    <row r="124" spans="1:54" x14ac:dyDescent="0.25">
      <c r="A124" t="s">
        <v>159</v>
      </c>
      <c r="B124" t="s">
        <v>160</v>
      </c>
      <c r="C124" t="s">
        <v>7</v>
      </c>
      <c r="D124" t="s">
        <v>22</v>
      </c>
      <c r="E124" s="19" t="str">
        <f t="shared" si="1"/>
        <v>number</v>
      </c>
      <c r="F124" s="4" t="s">
        <v>23</v>
      </c>
      <c r="P124" s="5">
        <v>90.703987679079916</v>
      </c>
      <c r="Q124" s="5">
        <v>90.842069354506293</v>
      </c>
      <c r="R124" s="5">
        <v>90.828122536084848</v>
      </c>
      <c r="S124" s="5">
        <v>90.592605111596725</v>
      </c>
      <c r="T124" s="5">
        <v>90.424175835707558</v>
      </c>
      <c r="U124" s="5">
        <v>90.612773497371762</v>
      </c>
      <c r="V124" s="5">
        <v>90.269319140954707</v>
      </c>
      <c r="W124" s="5">
        <v>90.055037113443774</v>
      </c>
      <c r="X124" s="5">
        <v>90.518351555534721</v>
      </c>
      <c r="Y124" s="5">
        <v>91.360466865178552</v>
      </c>
      <c r="Z124" s="5">
        <v>90.213910873848477</v>
      </c>
      <c r="AA124" s="5">
        <v>90.120404674386293</v>
      </c>
      <c r="AB124" s="5">
        <v>90.86415012640289</v>
      </c>
      <c r="AC124" s="5">
        <v>91.518520757997905</v>
      </c>
      <c r="AD124" s="5">
        <v>91.343924334597787</v>
      </c>
      <c r="AE124" s="5">
        <v>90.954295476415894</v>
      </c>
      <c r="AF124" s="5">
        <v>90.856499049802423</v>
      </c>
      <c r="AG124" s="5">
        <v>90.677639355157879</v>
      </c>
      <c r="AH124" s="5">
        <v>91.095220495147018</v>
      </c>
      <c r="AI124" s="5">
        <v>91.107497987698622</v>
      </c>
      <c r="AJ124" s="5">
        <v>91.199865458575914</v>
      </c>
      <c r="AK124" s="5">
        <v>90.917690249067135</v>
      </c>
      <c r="AL124" s="5">
        <v>90.684895193848007</v>
      </c>
      <c r="AM124" s="5">
        <v>90.546780753900777</v>
      </c>
      <c r="AN124" s="5">
        <v>89.754738675497563</v>
      </c>
      <c r="AO124" s="5">
        <v>89.457140213965218</v>
      </c>
      <c r="AP124" s="5">
        <v>88.727868507006633</v>
      </c>
      <c r="AQ124" s="5">
        <v>88.309413933227361</v>
      </c>
      <c r="AR124" s="5">
        <v>88.020912885897346</v>
      </c>
      <c r="AS124" s="5">
        <v>88.657253218612794</v>
      </c>
      <c r="AT124" s="5">
        <v>87.64528979920216</v>
      </c>
      <c r="AU124" s="5">
        <v>87.884593045171314</v>
      </c>
      <c r="AV124" s="5">
        <v>87.853747028241514</v>
      </c>
      <c r="AW124" s="5">
        <v>88.466083349242012</v>
      </c>
      <c r="AX124" s="5">
        <v>88.585826562190547</v>
      </c>
      <c r="AY124" s="5">
        <v>88.257679838959774</v>
      </c>
      <c r="AZ124" s="5">
        <v>88.292730810689747</v>
      </c>
      <c r="BA124" s="5">
        <v>88.127728886301639</v>
      </c>
      <c r="BB124" s="5">
        <v>88.260589898643033</v>
      </c>
    </row>
    <row r="125" spans="1:54" x14ac:dyDescent="0.25">
      <c r="A125" t="s">
        <v>165</v>
      </c>
      <c r="B125" t="s">
        <v>166</v>
      </c>
      <c r="C125" t="s">
        <v>7</v>
      </c>
      <c r="D125" t="s">
        <v>22</v>
      </c>
      <c r="E125" s="19" t="str">
        <f t="shared" si="1"/>
        <v>number</v>
      </c>
      <c r="F125" s="4" t="s">
        <v>23</v>
      </c>
      <c r="P125" s="5">
        <v>82.416435598132708</v>
      </c>
      <c r="Q125" s="5">
        <v>80.64531501734065</v>
      </c>
      <c r="R125" s="5">
        <v>80.858158249872503</v>
      </c>
      <c r="S125" s="5">
        <v>81.275972942995693</v>
      </c>
      <c r="T125" s="5">
        <v>80.984937831994756</v>
      </c>
      <c r="U125" s="5">
        <v>81.72682742480049</v>
      </c>
      <c r="V125" s="5">
        <v>81.064079755158389</v>
      </c>
      <c r="W125" s="5">
        <v>81.39044918270622</v>
      </c>
      <c r="X125" s="5">
        <v>81.485278466415835</v>
      </c>
      <c r="Y125" s="5">
        <v>82.101927940108652</v>
      </c>
      <c r="Z125" s="5">
        <v>81.479477555015961</v>
      </c>
      <c r="AA125" s="5">
        <v>81.020812884495768</v>
      </c>
      <c r="AB125" s="5">
        <v>81.360006614211372</v>
      </c>
      <c r="AC125" s="5">
        <v>81.329288221644902</v>
      </c>
      <c r="AD125" s="5">
        <v>80.095364266798768</v>
      </c>
      <c r="AE125" s="5">
        <v>77.667406423380498</v>
      </c>
      <c r="AF125" s="5">
        <v>77.636688782800391</v>
      </c>
      <c r="AG125" s="5">
        <v>80.049400712338553</v>
      </c>
      <c r="AH125" s="5">
        <v>76.99765345929687</v>
      </c>
      <c r="AI125" s="5">
        <v>78.42682203470909</v>
      </c>
      <c r="AJ125" s="5">
        <v>80.392002136889374</v>
      </c>
      <c r="AK125" s="5">
        <v>79.161121637859338</v>
      </c>
      <c r="AL125" s="5">
        <v>81.230132123800686</v>
      </c>
      <c r="AM125" s="5">
        <v>77.269499032199633</v>
      </c>
      <c r="AN125" s="5">
        <v>78.536057575646154</v>
      </c>
      <c r="AO125" s="5">
        <v>78.668469202198992</v>
      </c>
      <c r="AP125" s="5">
        <v>77.450332420805637</v>
      </c>
      <c r="AQ125" s="5">
        <v>76.824494601892582</v>
      </c>
      <c r="AR125" s="5">
        <v>76.419248320991912</v>
      </c>
      <c r="AS125" s="5">
        <v>67.939551367083098</v>
      </c>
      <c r="AT125" s="5">
        <v>68.244525533315255</v>
      </c>
      <c r="AU125" s="5">
        <v>73.779219143173108</v>
      </c>
      <c r="AV125" s="5">
        <v>70.653640930440076</v>
      </c>
      <c r="AW125" s="5">
        <v>73.37787815373207</v>
      </c>
      <c r="AX125" s="5">
        <v>72.128884749798388</v>
      </c>
      <c r="AY125" s="5">
        <v>69.879597354270373</v>
      </c>
      <c r="AZ125" s="5">
        <v>52.066391283693193</v>
      </c>
      <c r="BA125" s="5">
        <v>52.08317896430237</v>
      </c>
      <c r="BB125" s="5">
        <v>52.097032521157615</v>
      </c>
    </row>
    <row r="126" spans="1:54" x14ac:dyDescent="0.25">
      <c r="A126" t="s">
        <v>171</v>
      </c>
      <c r="B126" t="s">
        <v>172</v>
      </c>
      <c r="C126" t="s">
        <v>7</v>
      </c>
      <c r="D126" t="s">
        <v>22</v>
      </c>
      <c r="E126" s="19" t="str">
        <f t="shared" si="1"/>
        <v>number</v>
      </c>
      <c r="F126" s="4" t="s">
        <v>23</v>
      </c>
      <c r="P126" s="5">
        <v>80.24079741286792</v>
      </c>
      <c r="Q126" s="5">
        <v>79.341010195098988</v>
      </c>
      <c r="R126" s="5">
        <v>78.711934221957208</v>
      </c>
      <c r="S126" s="5">
        <v>78.835388227802767</v>
      </c>
      <c r="T126" s="5">
        <v>77.15714737307961</v>
      </c>
      <c r="U126" s="5">
        <v>77.639400103176371</v>
      </c>
      <c r="V126" s="5">
        <v>76.477721516448909</v>
      </c>
      <c r="W126" s="5">
        <v>76.190399032531602</v>
      </c>
      <c r="X126" s="5">
        <v>76.471959854201501</v>
      </c>
      <c r="Y126" s="5">
        <v>78.845648616886635</v>
      </c>
      <c r="Z126" s="5">
        <v>78.497079570146099</v>
      </c>
      <c r="AA126" s="5">
        <v>77.540477550761295</v>
      </c>
      <c r="AB126" s="5">
        <v>77.920141522443629</v>
      </c>
      <c r="AC126" s="5">
        <v>77.821392453330674</v>
      </c>
      <c r="AD126" s="5">
        <v>75.462988878896212</v>
      </c>
      <c r="AE126" s="5">
        <v>76.440233340633526</v>
      </c>
      <c r="AF126" s="5">
        <v>75.24278014064933</v>
      </c>
      <c r="AG126" s="5">
        <v>75.166782575452544</v>
      </c>
      <c r="AH126" s="5">
        <v>74.455769417283122</v>
      </c>
      <c r="AI126" s="5">
        <v>73.604644774100876</v>
      </c>
      <c r="AJ126" s="5">
        <v>79.78139810170606</v>
      </c>
      <c r="AK126" s="5">
        <v>79.798772485138585</v>
      </c>
      <c r="AL126" s="5">
        <v>80.613905685687754</v>
      </c>
      <c r="AM126" s="5">
        <v>78.92610277732885</v>
      </c>
      <c r="AN126" s="5">
        <v>78.412805260200571</v>
      </c>
      <c r="AO126" s="5">
        <v>71.213704038869679</v>
      </c>
      <c r="AP126" s="5">
        <v>72.472686271871467</v>
      </c>
      <c r="AQ126" s="5">
        <v>69.524330146953929</v>
      </c>
      <c r="AR126" s="5">
        <v>70.518960049893721</v>
      </c>
      <c r="AS126" s="5">
        <v>70.975160741418506</v>
      </c>
      <c r="AT126" s="5">
        <v>74.807886061844172</v>
      </c>
      <c r="AU126" s="5">
        <v>76.363223400551675</v>
      </c>
      <c r="AV126" s="5">
        <v>78.789990267918469</v>
      </c>
      <c r="AW126" s="5">
        <v>77.761801784484277</v>
      </c>
      <c r="AX126" s="5">
        <v>80.254935945547913</v>
      </c>
      <c r="AY126" s="5">
        <v>78.449946168893192</v>
      </c>
      <c r="AZ126" s="5">
        <v>79.233554556196722</v>
      </c>
      <c r="BA126" s="5">
        <v>79.384511846203708</v>
      </c>
      <c r="BB126" s="5">
        <v>79.691791660838632</v>
      </c>
    </row>
    <row r="127" spans="1:54" x14ac:dyDescent="0.25">
      <c r="A127" t="s">
        <v>175</v>
      </c>
      <c r="B127" t="s">
        <v>176</v>
      </c>
      <c r="C127" t="s">
        <v>7</v>
      </c>
      <c r="D127" t="s">
        <v>22</v>
      </c>
      <c r="E127" s="19" t="str">
        <f t="shared" si="1"/>
        <v>number</v>
      </c>
      <c r="F127" s="4" t="s">
        <v>23</v>
      </c>
      <c r="P127" s="5">
        <v>57.863958556529994</v>
      </c>
      <c r="Q127" s="5">
        <v>57.429823360025509</v>
      </c>
      <c r="R127" s="5">
        <v>57.644271781921439</v>
      </c>
      <c r="S127" s="5">
        <v>56.750369927546494</v>
      </c>
      <c r="T127" s="5">
        <v>57.171915153091923</v>
      </c>
      <c r="U127" s="5">
        <v>57.581964231916537</v>
      </c>
      <c r="V127" s="5">
        <v>57.554644046287997</v>
      </c>
      <c r="W127" s="5">
        <v>57.962769648108939</v>
      </c>
      <c r="X127" s="5">
        <v>59.095891650731062</v>
      </c>
      <c r="Y127" s="5">
        <v>60.330681407206235</v>
      </c>
      <c r="Z127" s="5">
        <v>58.939003247859688</v>
      </c>
      <c r="AA127" s="5">
        <v>59.143529818974763</v>
      </c>
      <c r="AB127" s="5">
        <v>59.164144083816375</v>
      </c>
      <c r="AC127" s="5">
        <v>59.402160938464711</v>
      </c>
      <c r="AD127" s="5">
        <v>59.465269286626146</v>
      </c>
      <c r="AE127" s="5">
        <v>58.003022088413623</v>
      </c>
      <c r="AF127" s="5">
        <v>58.0531927980822</v>
      </c>
      <c r="AG127" s="5">
        <v>58.055459806077501</v>
      </c>
      <c r="AH127" s="5">
        <v>57.977852830232415</v>
      </c>
      <c r="AI127" s="5">
        <v>58.412937174564696</v>
      </c>
      <c r="AJ127" s="5">
        <v>58.831223034836455</v>
      </c>
      <c r="AK127" s="5">
        <v>58.121417717764281</v>
      </c>
      <c r="AL127" s="5">
        <v>53.282037979183784</v>
      </c>
      <c r="AM127" s="5">
        <v>53.378265902022939</v>
      </c>
      <c r="AN127" s="5">
        <v>51.585855852951468</v>
      </c>
      <c r="AO127" s="5">
        <v>51.416222852864969</v>
      </c>
      <c r="AP127" s="5">
        <v>49.636636864078028</v>
      </c>
      <c r="AQ127" s="5">
        <v>48.996105789277756</v>
      </c>
      <c r="AR127" s="5">
        <v>48.715602877851296</v>
      </c>
      <c r="AS127" s="5">
        <v>52.578832836521869</v>
      </c>
      <c r="AT127" s="5">
        <v>57.038489713850161</v>
      </c>
      <c r="AU127" s="5">
        <v>59.623952397970314</v>
      </c>
      <c r="AV127" s="5">
        <v>59.233517446176684</v>
      </c>
      <c r="AW127" s="5">
        <v>57.483779744620222</v>
      </c>
      <c r="AX127" s="5">
        <v>57.455610020056881</v>
      </c>
      <c r="AY127" s="5">
        <v>57.794213037438304</v>
      </c>
      <c r="AZ127" s="5">
        <v>60.551964447597662</v>
      </c>
      <c r="BA127" s="5">
        <v>60.463299074419787</v>
      </c>
      <c r="BB127" s="5">
        <v>63.818929126095945</v>
      </c>
    </row>
    <row r="128" spans="1:54" x14ac:dyDescent="0.25">
      <c r="A128" t="s">
        <v>177</v>
      </c>
      <c r="B128" t="s">
        <v>178</v>
      </c>
      <c r="C128" t="s">
        <v>7</v>
      </c>
      <c r="D128" t="s">
        <v>22</v>
      </c>
      <c r="E128" s="19" t="str">
        <f t="shared" si="1"/>
        <v>number</v>
      </c>
      <c r="F128" s="4" t="s">
        <v>23</v>
      </c>
      <c r="P128" s="5">
        <v>81.316574647420609</v>
      </c>
      <c r="Q128" s="5">
        <v>81.507795039656315</v>
      </c>
      <c r="R128" s="5">
        <v>81.506690740096772</v>
      </c>
      <c r="S128" s="5">
        <v>81.467356888371214</v>
      </c>
      <c r="T128" s="5">
        <v>81.571604340101899</v>
      </c>
      <c r="U128" s="5">
        <v>81.50233148881604</v>
      </c>
      <c r="V128" s="5">
        <v>81.831182536590418</v>
      </c>
      <c r="W128" s="5">
        <v>81.699099821642534</v>
      </c>
      <c r="X128" s="5">
        <v>81.704186036199175</v>
      </c>
      <c r="Y128" s="5">
        <v>81.494130123622924</v>
      </c>
      <c r="Z128" s="5">
        <v>81.580124546717727</v>
      </c>
      <c r="AA128" s="5">
        <v>81.784738655026956</v>
      </c>
      <c r="AB128" s="5">
        <v>81.715714866115164</v>
      </c>
      <c r="AC128" s="5">
        <v>81.623513088996276</v>
      </c>
      <c r="AD128" s="5">
        <v>81.288568567394577</v>
      </c>
      <c r="AE128" s="5">
        <v>81.437617336710275</v>
      </c>
      <c r="AF128" s="5">
        <v>81.853499211178729</v>
      </c>
      <c r="AG128" s="5">
        <v>81.652045218685345</v>
      </c>
      <c r="AH128" s="5">
        <v>82.011945229608656</v>
      </c>
      <c r="AI128" s="5">
        <v>81.858616861886375</v>
      </c>
      <c r="AJ128" s="5">
        <v>81.627355663210253</v>
      </c>
      <c r="AK128" s="5">
        <v>81.736686219170579</v>
      </c>
      <c r="AL128" s="5">
        <v>81.420127783342622</v>
      </c>
      <c r="AM128" s="5">
        <v>81.56264865600572</v>
      </c>
      <c r="AN128" s="5">
        <v>81.303926026319246</v>
      </c>
      <c r="AO128" s="5">
        <v>82.068975815771282</v>
      </c>
      <c r="AP128" s="5">
        <v>81.507812206854624</v>
      </c>
      <c r="AQ128" s="5">
        <v>81.588525213970414</v>
      </c>
      <c r="AR128" s="5">
        <v>80.193214241927748</v>
      </c>
      <c r="AS128" s="5">
        <v>81.130682762815866</v>
      </c>
      <c r="AT128" s="5">
        <v>80.013956507085865</v>
      </c>
      <c r="AU128" s="5">
        <v>79.272642455447823</v>
      </c>
      <c r="AV128" s="5">
        <v>80.199762819120181</v>
      </c>
      <c r="AW128" s="5">
        <v>79.309190237524518</v>
      </c>
      <c r="AX128" s="5">
        <v>78.335162421002906</v>
      </c>
      <c r="AY128" s="5">
        <v>77.947556714984785</v>
      </c>
      <c r="AZ128" s="5">
        <v>81.456059552558315</v>
      </c>
      <c r="BA128" s="5">
        <v>82.135541101794544</v>
      </c>
      <c r="BB128" s="5">
        <v>82.578826036171321</v>
      </c>
    </row>
    <row r="129" spans="1:54" x14ac:dyDescent="0.25">
      <c r="A129" t="s">
        <v>179</v>
      </c>
      <c r="B129" t="s">
        <v>180</v>
      </c>
      <c r="C129" t="s">
        <v>7</v>
      </c>
      <c r="D129" t="s">
        <v>22</v>
      </c>
      <c r="E129" s="19" t="str">
        <f t="shared" si="1"/>
        <v>number</v>
      </c>
      <c r="F129" s="4" t="s">
        <v>23</v>
      </c>
      <c r="P129" s="5">
        <v>87.023637960859162</v>
      </c>
      <c r="Q129" s="5">
        <v>86.779158074654021</v>
      </c>
      <c r="R129" s="5">
        <v>86.745848942069486</v>
      </c>
      <c r="S129" s="5">
        <v>86.992176440591521</v>
      </c>
      <c r="T129" s="5">
        <v>86.357289517664398</v>
      </c>
      <c r="U129" s="5">
        <v>86.603128109697465</v>
      </c>
      <c r="V129" s="5">
        <v>86.532535413739097</v>
      </c>
      <c r="W129" s="5">
        <v>86.489048773318032</v>
      </c>
      <c r="X129" s="5">
        <v>86.274582500788711</v>
      </c>
      <c r="Y129" s="5">
        <v>86.215454851193911</v>
      </c>
      <c r="Z129" s="5">
        <v>86.066903386506965</v>
      </c>
      <c r="AA129" s="5">
        <v>85.549911024749463</v>
      </c>
      <c r="AB129" s="5">
        <v>85.867181350287609</v>
      </c>
      <c r="AC129" s="5">
        <v>85.552455019377348</v>
      </c>
      <c r="AD129" s="5">
        <v>85.530682336182323</v>
      </c>
      <c r="AE129" s="5">
        <v>85.217642187060676</v>
      </c>
      <c r="AF129" s="5">
        <v>85.296123520053925</v>
      </c>
      <c r="AG129" s="5">
        <v>83.82528066812705</v>
      </c>
      <c r="AH129" s="5">
        <v>83.707740147584829</v>
      </c>
      <c r="AI129" s="5">
        <v>84.237586791265187</v>
      </c>
      <c r="AJ129" s="5">
        <v>85.460121458274372</v>
      </c>
      <c r="AK129" s="5">
        <v>84.809320058436413</v>
      </c>
      <c r="AL129" s="5">
        <v>85.161256815780632</v>
      </c>
      <c r="AM129" s="5">
        <v>85.024724819803737</v>
      </c>
      <c r="AN129" s="5">
        <v>84.128095844754142</v>
      </c>
      <c r="AO129" s="5">
        <v>84.550698442643167</v>
      </c>
      <c r="AP129" s="5">
        <v>84.395803474722911</v>
      </c>
      <c r="AQ129" s="5">
        <v>84.431173410810928</v>
      </c>
      <c r="AR129" s="5">
        <v>83.763827516784332</v>
      </c>
      <c r="AS129" s="5">
        <v>84.174116431439785</v>
      </c>
      <c r="AT129" s="5">
        <v>83.911914750659619</v>
      </c>
      <c r="AU129" s="5">
        <v>83.639985233056393</v>
      </c>
      <c r="AV129" s="5">
        <v>83.368993565256631</v>
      </c>
      <c r="AW129" s="5">
        <v>84.188842892459377</v>
      </c>
      <c r="AX129" s="5">
        <v>83.337745463840591</v>
      </c>
      <c r="AY129" s="5">
        <v>84.949895600430608</v>
      </c>
      <c r="AZ129" s="5">
        <v>84.275103283757119</v>
      </c>
      <c r="BA129" s="5">
        <v>87.257853776785041</v>
      </c>
      <c r="BB129" s="5">
        <v>86.050962185909015</v>
      </c>
    </row>
    <row r="130" spans="1:54" x14ac:dyDescent="0.25">
      <c r="A130" t="s">
        <v>147</v>
      </c>
      <c r="B130" t="s">
        <v>148</v>
      </c>
      <c r="C130" t="s">
        <v>149</v>
      </c>
      <c r="D130" t="s">
        <v>22</v>
      </c>
      <c r="E130" s="19" t="str">
        <f t="shared" ref="E130:E193" si="2">IF(_xlfn.ISFORMULA(G130),"formula","number")</f>
        <v>number</v>
      </c>
      <c r="F130" s="4" t="s">
        <v>23</v>
      </c>
      <c r="P130" s="5">
        <v>88.776211364698028</v>
      </c>
      <c r="Q130" s="5">
        <v>88.723877703913033</v>
      </c>
      <c r="R130" s="5">
        <v>88.311609952399621</v>
      </c>
      <c r="S130" s="5">
        <v>87.774999967379571</v>
      </c>
      <c r="T130" s="5">
        <v>87.679574940653865</v>
      </c>
      <c r="U130" s="5">
        <v>87.782222356925004</v>
      </c>
      <c r="V130" s="5">
        <v>87.825870613652683</v>
      </c>
      <c r="W130" s="5">
        <v>88.189552592713866</v>
      </c>
      <c r="X130" s="5">
        <v>87.97428322548852</v>
      </c>
      <c r="Y130" s="5">
        <v>88.069527044116057</v>
      </c>
      <c r="Z130" s="5">
        <v>88.317161816303951</v>
      </c>
      <c r="AA130" s="5">
        <v>88.600943048699619</v>
      </c>
      <c r="AB130" s="5">
        <v>88.754460449475076</v>
      </c>
      <c r="AC130" s="5">
        <v>88.916883019815899</v>
      </c>
      <c r="AD130" s="5">
        <v>89.082712573831415</v>
      </c>
      <c r="AE130" s="5">
        <v>89.721538252347969</v>
      </c>
      <c r="AF130" s="5">
        <v>89.272889459389063</v>
      </c>
      <c r="AG130" s="5">
        <v>89.323108371707747</v>
      </c>
      <c r="AH130" s="5">
        <v>89.482507971569547</v>
      </c>
      <c r="AI130" s="5">
        <v>89.50761536196525</v>
      </c>
      <c r="AJ130" s="5">
        <v>89.535774570994349</v>
      </c>
      <c r="AK130" s="5">
        <v>89.737013477173704</v>
      </c>
      <c r="AL130" s="5">
        <v>89.662385169186464</v>
      </c>
      <c r="AM130" s="5">
        <v>89.70903595063497</v>
      </c>
      <c r="AN130" s="5">
        <v>89.585094943075788</v>
      </c>
      <c r="AO130" s="5">
        <v>89.676454230784188</v>
      </c>
      <c r="AP130" s="5">
        <v>89.818472691388024</v>
      </c>
      <c r="AQ130" s="5">
        <v>90.10280924960054</v>
      </c>
      <c r="AR130" s="5">
        <v>90.203600114232685</v>
      </c>
      <c r="AS130" s="5">
        <v>91.441857990230275</v>
      </c>
      <c r="AT130" s="5">
        <v>91.454026627202481</v>
      </c>
      <c r="AU130" s="5">
        <v>91.364256516315763</v>
      </c>
      <c r="AV130" s="5">
        <v>91.904972302311577</v>
      </c>
      <c r="AW130" s="5">
        <v>91.906282771977885</v>
      </c>
      <c r="AX130" s="5">
        <v>91.52159605979881</v>
      </c>
      <c r="AY130" s="5">
        <v>90.816778233129554</v>
      </c>
      <c r="AZ130" s="5">
        <v>90.416792461653571</v>
      </c>
      <c r="BA130" s="5">
        <v>89.830158865628704</v>
      </c>
      <c r="BB130" s="5">
        <v>89.469726748024627</v>
      </c>
    </row>
    <row r="131" spans="1:54" x14ac:dyDescent="0.25">
      <c r="A131" t="s">
        <v>153</v>
      </c>
      <c r="B131" t="s">
        <v>154</v>
      </c>
      <c r="C131" t="s">
        <v>149</v>
      </c>
      <c r="D131" t="s">
        <v>22</v>
      </c>
      <c r="E131" s="19" t="str">
        <f t="shared" si="2"/>
        <v>number</v>
      </c>
      <c r="F131" s="4" t="s">
        <v>23</v>
      </c>
      <c r="P131" s="5">
        <v>62.343644152531454</v>
      </c>
      <c r="Q131" s="5">
        <v>62.54538262403149</v>
      </c>
      <c r="R131" s="5">
        <v>62.017704246655036</v>
      </c>
      <c r="S131" s="5">
        <v>62.099366911913137</v>
      </c>
      <c r="T131" s="5">
        <v>61.311926528745374</v>
      </c>
      <c r="U131" s="5">
        <v>62.190610006156547</v>
      </c>
      <c r="V131" s="5">
        <v>62.99634227197275</v>
      </c>
      <c r="W131" s="5">
        <v>64.185589340103547</v>
      </c>
      <c r="X131" s="5">
        <v>64.438081443042847</v>
      </c>
      <c r="Y131" s="5">
        <v>64.578705834053224</v>
      </c>
      <c r="Z131" s="5">
        <v>65.719822193723346</v>
      </c>
      <c r="AA131" s="5">
        <v>65.641640956189335</v>
      </c>
      <c r="AB131" s="5">
        <v>64.722308887341299</v>
      </c>
      <c r="AC131" s="5">
        <v>64.218590291667795</v>
      </c>
      <c r="AD131" s="5">
        <v>64.345441487870943</v>
      </c>
      <c r="AE131" s="5">
        <v>65.620983411293224</v>
      </c>
      <c r="AF131" s="5">
        <v>65.938743356721957</v>
      </c>
      <c r="AG131" s="5">
        <v>66.184976928198111</v>
      </c>
      <c r="AH131" s="5">
        <v>66.87432763531605</v>
      </c>
      <c r="AI131" s="5">
        <v>66.982348907934764</v>
      </c>
      <c r="AJ131" s="5">
        <v>66.633657647512081</v>
      </c>
      <c r="AK131" s="5">
        <v>66.53016267341107</v>
      </c>
      <c r="AL131" s="5">
        <v>66.268207637038827</v>
      </c>
      <c r="AM131" s="5">
        <v>66.360104728723513</v>
      </c>
      <c r="AN131" s="5">
        <v>66.145223925604228</v>
      </c>
      <c r="AO131" s="5">
        <v>65.958559479962105</v>
      </c>
      <c r="AP131" s="5">
        <v>66.058816882110776</v>
      </c>
      <c r="AQ131" s="5">
        <v>66.111448786028788</v>
      </c>
      <c r="AR131" s="5">
        <v>67.6886233187698</v>
      </c>
      <c r="AS131" s="5">
        <v>72.238158405475573</v>
      </c>
      <c r="AT131" s="5">
        <v>69.80984107385494</v>
      </c>
      <c r="AU131" s="5">
        <v>72.565103888197768</v>
      </c>
      <c r="AV131" s="5">
        <v>71.781928219514569</v>
      </c>
      <c r="AW131" s="5">
        <v>73.90692712018955</v>
      </c>
      <c r="AX131" s="5">
        <v>74.129135908661752</v>
      </c>
      <c r="AY131" s="5">
        <v>75.12698214285713</v>
      </c>
      <c r="AZ131" s="5">
        <v>76.45901193778289</v>
      </c>
      <c r="BA131" s="5">
        <v>77.336886173690885</v>
      </c>
      <c r="BB131" s="5">
        <v>77.031544859450165</v>
      </c>
    </row>
    <row r="132" spans="1:54" x14ac:dyDescent="0.25">
      <c r="A132" t="s">
        <v>155</v>
      </c>
      <c r="B132" t="s">
        <v>156</v>
      </c>
      <c r="C132" t="s">
        <v>149</v>
      </c>
      <c r="D132" t="s">
        <v>22</v>
      </c>
      <c r="E132" s="19" t="str">
        <f t="shared" si="2"/>
        <v>number</v>
      </c>
      <c r="F132" s="4" t="s">
        <v>23</v>
      </c>
      <c r="P132" s="5">
        <v>91.527718216176851</v>
      </c>
      <c r="Q132" s="5">
        <v>91.590249606047806</v>
      </c>
      <c r="R132" s="5">
        <v>91.850491507951091</v>
      </c>
      <c r="S132" s="5">
        <v>91.262606345661695</v>
      </c>
      <c r="T132" s="5">
        <v>91.070661383963596</v>
      </c>
      <c r="U132" s="5">
        <v>91.06257821868526</v>
      </c>
      <c r="V132" s="5">
        <v>91.180758226380874</v>
      </c>
      <c r="W132" s="5">
        <v>91.093475462276672</v>
      </c>
      <c r="X132" s="5">
        <v>91.522510281363253</v>
      </c>
      <c r="Y132" s="5">
        <v>91.290253551084007</v>
      </c>
      <c r="Z132" s="5">
        <v>90.87629192757025</v>
      </c>
      <c r="AA132" s="5">
        <v>91.277939263248797</v>
      </c>
      <c r="AB132" s="5">
        <v>91.013955103965628</v>
      </c>
      <c r="AC132" s="5">
        <v>91.161716841488243</v>
      </c>
      <c r="AD132" s="5">
        <v>90.610754596673871</v>
      </c>
      <c r="AE132" s="5">
        <v>90.720216443876893</v>
      </c>
      <c r="AF132" s="5">
        <v>90.76501297104636</v>
      </c>
      <c r="AG132" s="5">
        <v>90.800080546498023</v>
      </c>
      <c r="AH132" s="5">
        <v>91.078470478951104</v>
      </c>
      <c r="AI132" s="5">
        <v>91.046043111955214</v>
      </c>
      <c r="AJ132" s="5">
        <v>90.733270312704448</v>
      </c>
      <c r="AK132" s="5">
        <v>91.083146866714088</v>
      </c>
      <c r="AL132" s="5">
        <v>90.778257430408303</v>
      </c>
      <c r="AM132" s="5">
        <v>90.978276066269757</v>
      </c>
      <c r="AN132" s="5">
        <v>90.683734970158227</v>
      </c>
      <c r="AO132" s="5">
        <v>90.610107294568692</v>
      </c>
      <c r="AP132" s="5">
        <v>90.649134089988507</v>
      </c>
      <c r="AQ132" s="5">
        <v>90.80402603834996</v>
      </c>
      <c r="AR132" s="5">
        <v>90.864244158977826</v>
      </c>
      <c r="AS132" s="5">
        <v>90.586789598554716</v>
      </c>
      <c r="AT132" s="5">
        <v>90.514761652340539</v>
      </c>
      <c r="AU132" s="5">
        <v>90.543662333157499</v>
      </c>
      <c r="AV132" s="5">
        <v>90.616415978656676</v>
      </c>
      <c r="AW132" s="5">
        <v>90.442552650643734</v>
      </c>
      <c r="AX132" s="5">
        <v>90.385355181673049</v>
      </c>
      <c r="AY132" s="5">
        <v>90.572111400178528</v>
      </c>
      <c r="AZ132" s="5">
        <v>90.054042857927485</v>
      </c>
      <c r="BA132" s="5">
        <v>90.14975557226451</v>
      </c>
      <c r="BB132" s="5">
        <v>90.036261280850198</v>
      </c>
    </row>
    <row r="133" spans="1:54" x14ac:dyDescent="0.25">
      <c r="A133" t="s">
        <v>161</v>
      </c>
      <c r="B133" t="s">
        <v>162</v>
      </c>
      <c r="C133" t="s">
        <v>149</v>
      </c>
      <c r="D133" t="s">
        <v>22</v>
      </c>
      <c r="E133" s="19" t="str">
        <f t="shared" si="2"/>
        <v>number</v>
      </c>
      <c r="F133" s="4" t="s">
        <v>23</v>
      </c>
      <c r="P133" s="5">
        <v>84.195716159513012</v>
      </c>
      <c r="Q133" s="5">
        <v>84.670828790296852</v>
      </c>
      <c r="R133" s="5">
        <v>83.368789210550361</v>
      </c>
      <c r="S133" s="5">
        <v>81.957594475662717</v>
      </c>
      <c r="T133" s="5">
        <v>81.860277210128828</v>
      </c>
      <c r="U133" s="5">
        <v>82.387945868579322</v>
      </c>
      <c r="V133" s="5">
        <v>82.860157473133796</v>
      </c>
      <c r="W133" s="5">
        <v>82.136759768896795</v>
      </c>
      <c r="X133" s="5">
        <v>83.830895124254695</v>
      </c>
      <c r="Y133" s="5">
        <v>83.887930864132471</v>
      </c>
      <c r="Z133" s="5">
        <v>83.960258227929614</v>
      </c>
      <c r="AA133" s="5">
        <v>85.504791317619521</v>
      </c>
      <c r="AB133" s="5">
        <v>84.72901072730501</v>
      </c>
      <c r="AC133" s="5">
        <v>83.77105676824695</v>
      </c>
      <c r="AD133" s="5">
        <v>82.772839709553551</v>
      </c>
      <c r="AE133" s="5">
        <v>81.92215076300262</v>
      </c>
      <c r="AF133" s="5">
        <v>82.165080182996888</v>
      </c>
      <c r="AG133" s="5">
        <v>82.129924709742383</v>
      </c>
      <c r="AH133" s="5">
        <v>82.954571668627125</v>
      </c>
      <c r="AI133" s="5">
        <v>82.712007005341874</v>
      </c>
      <c r="AJ133" s="5">
        <v>81.786718137597049</v>
      </c>
      <c r="AK133" s="5">
        <v>82.900321547369728</v>
      </c>
      <c r="AL133" s="5">
        <v>82.274025297082687</v>
      </c>
      <c r="AM133" s="5">
        <v>82.976281128443119</v>
      </c>
      <c r="AN133" s="5">
        <v>83.101448287707299</v>
      </c>
      <c r="AO133" s="5">
        <v>82.783897881796506</v>
      </c>
      <c r="AP133" s="5">
        <v>83.16906486881949</v>
      </c>
      <c r="AQ133" s="5">
        <v>83.57316240812041</v>
      </c>
      <c r="AR133" s="5">
        <v>84.20260676180375</v>
      </c>
      <c r="AS133" s="5">
        <v>84.656991328933287</v>
      </c>
      <c r="AT133" s="5">
        <v>85.646306875308497</v>
      </c>
      <c r="AU133" s="5">
        <v>84.822785883427997</v>
      </c>
      <c r="AV133" s="5">
        <v>86.194987845815476</v>
      </c>
      <c r="AW133" s="5">
        <v>86.321490490189134</v>
      </c>
      <c r="AX133" s="5">
        <v>86.804341095168922</v>
      </c>
      <c r="AY133" s="5">
        <v>85.42462620827105</v>
      </c>
      <c r="AZ133" s="5">
        <v>85.183066768983025</v>
      </c>
      <c r="BA133" s="5">
        <v>82.924064903133555</v>
      </c>
      <c r="BB133" s="5">
        <v>82.373861684080879</v>
      </c>
    </row>
    <row r="134" spans="1:54" x14ac:dyDescent="0.25">
      <c r="A134" t="s">
        <v>163</v>
      </c>
      <c r="B134" t="s">
        <v>164</v>
      </c>
      <c r="C134" t="s">
        <v>149</v>
      </c>
      <c r="D134" t="s">
        <v>22</v>
      </c>
      <c r="E134" s="19" t="str">
        <f t="shared" si="2"/>
        <v>number</v>
      </c>
      <c r="F134" s="4" t="s">
        <v>23</v>
      </c>
      <c r="P134" s="5">
        <v>96.938622343771854</v>
      </c>
      <c r="Q134" s="5">
        <v>96.864591633018264</v>
      </c>
      <c r="R134" s="5">
        <v>96.588082211485997</v>
      </c>
      <c r="S134" s="5">
        <v>96.442882469469481</v>
      </c>
      <c r="T134" s="5">
        <v>95.678339308682169</v>
      </c>
      <c r="U134" s="5">
        <v>95.641876809836518</v>
      </c>
      <c r="V134" s="5">
        <v>95.547624061086694</v>
      </c>
      <c r="W134" s="5">
        <v>95.555073644912085</v>
      </c>
      <c r="X134" s="5">
        <v>95.469060840620287</v>
      </c>
      <c r="Y134" s="5">
        <v>95.41709780306833</v>
      </c>
      <c r="Z134" s="5">
        <v>94.147218477757875</v>
      </c>
      <c r="AA134" s="5">
        <v>94.602339866413402</v>
      </c>
      <c r="AB134" s="5">
        <v>94.596237574383679</v>
      </c>
      <c r="AC134" s="5">
        <v>93.508900017303333</v>
      </c>
      <c r="AD134" s="5">
        <v>92.518094479485029</v>
      </c>
      <c r="AE134" s="5">
        <v>93.026118859869612</v>
      </c>
      <c r="AF134" s="5">
        <v>93.348553587452187</v>
      </c>
      <c r="AG134" s="5">
        <v>93.329696527617273</v>
      </c>
      <c r="AH134" s="5">
        <v>93.081795934163509</v>
      </c>
      <c r="AI134" s="5">
        <v>93.354730319617957</v>
      </c>
      <c r="AJ134" s="5">
        <v>93.466448741942187</v>
      </c>
      <c r="AK134" s="5">
        <v>93.441421715236828</v>
      </c>
      <c r="AL134" s="5">
        <v>90.85640921546738</v>
      </c>
      <c r="AM134" s="5">
        <v>91.042377215128596</v>
      </c>
      <c r="AN134" s="5">
        <v>90.290983641899899</v>
      </c>
      <c r="AO134" s="5">
        <v>89.941510617790513</v>
      </c>
      <c r="AP134" s="5">
        <v>90.338209639549376</v>
      </c>
      <c r="AQ134" s="5">
        <v>90.893167576199332</v>
      </c>
      <c r="AR134" s="5">
        <v>91.016199578032257</v>
      </c>
      <c r="AS134" s="5">
        <v>91.251309876523436</v>
      </c>
      <c r="AT134" s="5">
        <v>91.859820319667477</v>
      </c>
      <c r="AU134" s="5">
        <v>92.815912430812006</v>
      </c>
      <c r="AV134" s="5">
        <v>93.028992898615925</v>
      </c>
      <c r="AW134" s="5">
        <v>92.859972683940711</v>
      </c>
      <c r="AX134" s="5">
        <v>92.44379147310768</v>
      </c>
      <c r="AY134" s="5">
        <v>92.465544545850861</v>
      </c>
      <c r="AZ134" s="5">
        <v>92.503756783313619</v>
      </c>
      <c r="BA134" s="5">
        <v>92.416113372857566</v>
      </c>
      <c r="BB134" s="5">
        <v>92.291303458567285</v>
      </c>
    </row>
    <row r="135" spans="1:54" x14ac:dyDescent="0.25">
      <c r="A135" t="s">
        <v>167</v>
      </c>
      <c r="B135" t="s">
        <v>168</v>
      </c>
      <c r="C135" t="s">
        <v>149</v>
      </c>
      <c r="D135" t="s">
        <v>22</v>
      </c>
      <c r="E135" s="19" t="str">
        <f t="shared" si="2"/>
        <v>number</v>
      </c>
      <c r="F135" s="4" t="s">
        <v>23</v>
      </c>
      <c r="P135" s="5">
        <v>95.012155341558028</v>
      </c>
      <c r="Q135" s="5">
        <v>94.964895132739116</v>
      </c>
      <c r="R135" s="5">
        <v>94.904033760371647</v>
      </c>
      <c r="S135" s="5">
        <v>91.948494459919985</v>
      </c>
      <c r="T135" s="5">
        <v>91.859890625903034</v>
      </c>
      <c r="U135" s="5">
        <v>91.994406749798046</v>
      </c>
      <c r="V135" s="5">
        <v>92.037770169221076</v>
      </c>
      <c r="W135" s="5">
        <v>92.298429656142432</v>
      </c>
      <c r="X135" s="5">
        <v>92.557597520532781</v>
      </c>
      <c r="Y135" s="5">
        <v>92.545599659053465</v>
      </c>
      <c r="Z135" s="5">
        <v>92.503619115561747</v>
      </c>
      <c r="AA135" s="5">
        <v>92.510029117187486</v>
      </c>
      <c r="AB135" s="5">
        <v>92.348551776624916</v>
      </c>
      <c r="AC135" s="5">
        <v>92.395208271037973</v>
      </c>
      <c r="AD135" s="5">
        <v>88.768740380594437</v>
      </c>
      <c r="AE135" s="5">
        <v>86.80824005205632</v>
      </c>
      <c r="AF135" s="5">
        <v>86.692121107551074</v>
      </c>
      <c r="AG135" s="5">
        <v>86.191774928510682</v>
      </c>
      <c r="AH135" s="5">
        <v>86.529017142310266</v>
      </c>
      <c r="AI135" s="5">
        <v>86.578600308729406</v>
      </c>
      <c r="AJ135" s="5">
        <v>86.725675279491725</v>
      </c>
      <c r="AK135" s="5">
        <v>87.492220264374481</v>
      </c>
      <c r="AL135" s="5">
        <v>87.476760357305523</v>
      </c>
      <c r="AM135" s="5">
        <v>87.204371383118527</v>
      </c>
      <c r="AN135" s="5">
        <v>87.051640320431375</v>
      </c>
      <c r="AO135" s="5">
        <v>86.704819015521778</v>
      </c>
      <c r="AP135" s="5">
        <v>86.726696226025979</v>
      </c>
      <c r="AQ135" s="5">
        <v>86.16326753337043</v>
      </c>
      <c r="AR135" s="5">
        <v>86.571970881321917</v>
      </c>
      <c r="AS135" s="5">
        <v>86.028719515187177</v>
      </c>
      <c r="AT135" s="5">
        <v>85.869072670039074</v>
      </c>
      <c r="AU135" s="5">
        <v>88.878881604550202</v>
      </c>
      <c r="AV135" s="5">
        <v>80.31683664358421</v>
      </c>
      <c r="AW135" s="5">
        <v>79.94116966384064</v>
      </c>
      <c r="AX135" s="5">
        <v>78.702279202279186</v>
      </c>
      <c r="AY135" s="5">
        <v>79.369268382474417</v>
      </c>
      <c r="AZ135" s="5">
        <v>78.929915169859399</v>
      </c>
      <c r="BA135" s="5">
        <v>79.629000305664007</v>
      </c>
      <c r="BB135" s="5">
        <v>78.584685442255633</v>
      </c>
    </row>
    <row r="136" spans="1:54" x14ac:dyDescent="0.25">
      <c r="A136" t="s">
        <v>169</v>
      </c>
      <c r="B136" t="s">
        <v>170</v>
      </c>
      <c r="C136" t="s">
        <v>149</v>
      </c>
      <c r="D136" t="s">
        <v>22</v>
      </c>
      <c r="E136" s="19" t="str">
        <f t="shared" si="2"/>
        <v>number</v>
      </c>
      <c r="F136" s="4" t="s">
        <v>23</v>
      </c>
      <c r="P136" s="5">
        <v>81.754844568407762</v>
      </c>
      <c r="Q136" s="5">
        <v>81.772130440720801</v>
      </c>
      <c r="R136" s="5">
        <v>81.987436084343301</v>
      </c>
      <c r="S136" s="5">
        <v>81.712262182034621</v>
      </c>
      <c r="T136" s="5">
        <v>80.994484961013939</v>
      </c>
      <c r="U136" s="5">
        <v>81.80326861642915</v>
      </c>
      <c r="V136" s="5">
        <v>82.019751125859216</v>
      </c>
      <c r="W136" s="5">
        <v>82.429792412595646</v>
      </c>
      <c r="X136" s="5">
        <v>81.955012355726041</v>
      </c>
      <c r="Y136" s="5">
        <v>82.127635755771081</v>
      </c>
      <c r="Z136" s="5">
        <v>82.339111617442484</v>
      </c>
      <c r="AA136" s="5">
        <v>82.541866094327816</v>
      </c>
      <c r="AB136" s="5">
        <v>82.440427952442164</v>
      </c>
      <c r="AC136" s="5">
        <v>82.671121072286752</v>
      </c>
      <c r="AD136" s="5">
        <v>82.596646077381934</v>
      </c>
      <c r="AE136" s="5">
        <v>82.39582236905288</v>
      </c>
      <c r="AF136" s="5">
        <v>82.110038189989567</v>
      </c>
      <c r="AG136" s="5">
        <v>81.333985153196025</v>
      </c>
      <c r="AH136" s="5">
        <v>79.878519060658448</v>
      </c>
      <c r="AI136" s="5">
        <v>79.606451370865159</v>
      </c>
      <c r="AJ136" s="5">
        <v>79.75315674440948</v>
      </c>
      <c r="AK136" s="5">
        <v>78.989786174037746</v>
      </c>
      <c r="AL136" s="5">
        <v>78.550555793747876</v>
      </c>
      <c r="AM136" s="5">
        <v>79.024813720693928</v>
      </c>
      <c r="AN136" s="5">
        <v>78.604952566744814</v>
      </c>
      <c r="AO136" s="5">
        <v>78.03114904692643</v>
      </c>
      <c r="AP136" s="5">
        <v>77.561381755391452</v>
      </c>
      <c r="AQ136" s="5">
        <v>78.144921758349028</v>
      </c>
      <c r="AR136" s="5">
        <v>78.080518733441167</v>
      </c>
      <c r="AS136" s="5">
        <v>77.699352260815814</v>
      </c>
      <c r="AT136" s="5">
        <v>76.609584972140283</v>
      </c>
      <c r="AU136" s="5">
        <v>77.916585837658715</v>
      </c>
      <c r="AV136" s="5">
        <v>75.958255003545077</v>
      </c>
      <c r="AW136" s="5">
        <v>76.499361919922066</v>
      </c>
      <c r="AX136" s="5">
        <v>77.037568324527783</v>
      </c>
      <c r="AY136" s="5">
        <v>76.755102158141014</v>
      </c>
      <c r="AZ136" s="5">
        <v>80.195854533869309</v>
      </c>
      <c r="BA136" s="5">
        <v>81.708147337076625</v>
      </c>
      <c r="BB136" s="5">
        <v>80.426078007615516</v>
      </c>
    </row>
    <row r="137" spans="1:54" x14ac:dyDescent="0.25">
      <c r="A137" t="s">
        <v>173</v>
      </c>
      <c r="B137" t="s">
        <v>174</v>
      </c>
      <c r="C137" t="s">
        <v>149</v>
      </c>
      <c r="D137" t="s">
        <v>22</v>
      </c>
      <c r="E137" s="19" t="str">
        <f t="shared" si="2"/>
        <v>number</v>
      </c>
      <c r="F137" s="4" t="s">
        <v>23</v>
      </c>
      <c r="P137" s="5">
        <v>89.40963647646555</v>
      </c>
      <c r="Q137" s="5">
        <v>89.372396065255231</v>
      </c>
      <c r="R137" s="5">
        <v>88.851559257366148</v>
      </c>
      <c r="S137" s="5">
        <v>87.841551515623834</v>
      </c>
      <c r="T137" s="5">
        <v>87.497770229005226</v>
      </c>
      <c r="U137" s="5">
        <v>87.914472605526754</v>
      </c>
      <c r="V137" s="5">
        <v>87.731475583101883</v>
      </c>
      <c r="W137" s="5">
        <v>87.942008217890319</v>
      </c>
      <c r="X137" s="5">
        <v>87.656276683488727</v>
      </c>
      <c r="Y137" s="5">
        <v>87.286564616642394</v>
      </c>
      <c r="Z137" s="5">
        <v>87.050383545382331</v>
      </c>
      <c r="AA137" s="5">
        <v>86.506901444233293</v>
      </c>
      <c r="AB137" s="5">
        <v>86.880584329012024</v>
      </c>
      <c r="AC137" s="5">
        <v>86.502055203516264</v>
      </c>
      <c r="AD137" s="5">
        <v>86.089808549525799</v>
      </c>
      <c r="AE137" s="5">
        <v>85.570859277536911</v>
      </c>
      <c r="AF137" s="5">
        <v>86.263272781302064</v>
      </c>
      <c r="AG137" s="5">
        <v>87.075974034717476</v>
      </c>
      <c r="AH137" s="5">
        <v>86.30301804321364</v>
      </c>
      <c r="AI137" s="5">
        <v>86.660262433561115</v>
      </c>
      <c r="AJ137" s="5">
        <v>86.76141743139388</v>
      </c>
      <c r="AK137" s="5">
        <v>85.433279570383064</v>
      </c>
      <c r="AL137" s="5">
        <v>85.30146267858585</v>
      </c>
      <c r="AM137" s="5">
        <v>85.769367030141126</v>
      </c>
      <c r="AN137" s="5">
        <v>85.874037626747452</v>
      </c>
      <c r="AO137" s="5">
        <v>86.215516223608375</v>
      </c>
      <c r="AP137" s="5">
        <v>85.739481817831248</v>
      </c>
      <c r="AQ137" s="5">
        <v>85.540997201396493</v>
      </c>
      <c r="AR137" s="5">
        <v>86.208372689892798</v>
      </c>
      <c r="AS137" s="5">
        <v>86.953817770664628</v>
      </c>
      <c r="AT137" s="5">
        <v>87.35945756475509</v>
      </c>
      <c r="AU137" s="5">
        <v>88.325068273549917</v>
      </c>
      <c r="AV137" s="5">
        <v>88.27063157202943</v>
      </c>
      <c r="AW137" s="5">
        <v>87.866240190118276</v>
      </c>
      <c r="AX137" s="5">
        <v>87.828702583216341</v>
      </c>
      <c r="AY137" s="5">
        <v>87.870489062068543</v>
      </c>
      <c r="AZ137" s="5">
        <v>87.794677419354855</v>
      </c>
      <c r="BA137" s="5">
        <v>87.817860406056354</v>
      </c>
      <c r="BB137" s="5">
        <v>87.887437277984915</v>
      </c>
    </row>
    <row r="138" spans="1:54" x14ac:dyDescent="0.25">
      <c r="A138" t="s">
        <v>5</v>
      </c>
      <c r="B138" t="s">
        <v>6</v>
      </c>
      <c r="C138" t="s">
        <v>7</v>
      </c>
      <c r="D138" t="s">
        <v>24</v>
      </c>
      <c r="E138" s="25" t="str">
        <f t="shared" si="2"/>
        <v>number</v>
      </c>
      <c r="F138" s="4" t="s">
        <v>25</v>
      </c>
      <c r="O138" s="5">
        <v>0</v>
      </c>
      <c r="P138" s="5">
        <v>19265.838494100004</v>
      </c>
      <c r="Q138" s="5">
        <v>8357.0526578000008</v>
      </c>
      <c r="R138" s="5">
        <v>9445.0489008000004</v>
      </c>
      <c r="S138" s="5">
        <v>10519.8151994</v>
      </c>
      <c r="T138" s="5">
        <v>8445.2430822000006</v>
      </c>
      <c r="U138" s="5">
        <v>11093.4838518</v>
      </c>
      <c r="V138" s="5">
        <v>9164.0159548999982</v>
      </c>
      <c r="W138" s="5">
        <v>11284.430221099999</v>
      </c>
      <c r="X138" s="5">
        <v>12114.0049585</v>
      </c>
      <c r="Y138" s="5">
        <v>17674.371291400003</v>
      </c>
      <c r="Z138" s="5">
        <v>13530.4188192</v>
      </c>
      <c r="AA138" s="5">
        <v>10933.9928322</v>
      </c>
      <c r="AB138" s="5">
        <v>13059.6166949</v>
      </c>
      <c r="AC138" s="5">
        <v>12827.4272188</v>
      </c>
      <c r="AD138" s="5">
        <v>8401.0615969999999</v>
      </c>
      <c r="AE138" s="5">
        <v>8690.5360815999993</v>
      </c>
      <c r="AF138" s="5">
        <v>8196.6712903000007</v>
      </c>
      <c r="AG138" s="5">
        <v>13658.5593063</v>
      </c>
      <c r="AH138" s="5">
        <v>7581.3188630000004</v>
      </c>
      <c r="AI138" s="5">
        <v>9372.8000310999996</v>
      </c>
      <c r="AJ138" s="5">
        <v>15653.777856000001</v>
      </c>
      <c r="AK138" s="5">
        <v>11782.741878699999</v>
      </c>
      <c r="AL138" s="5">
        <v>22600.352468000001</v>
      </c>
      <c r="AM138" s="5">
        <v>9483.7084179999983</v>
      </c>
      <c r="AN138" s="5">
        <v>12386.8451996</v>
      </c>
      <c r="AO138" s="5">
        <v>12921.912676800001</v>
      </c>
      <c r="AP138" s="5">
        <v>10194.894053100001</v>
      </c>
      <c r="AQ138" s="5">
        <v>2266.7162365999998</v>
      </c>
      <c r="AR138" s="5">
        <v>2434.0586975000001</v>
      </c>
      <c r="AS138" s="5">
        <v>2408.5115076000002</v>
      </c>
      <c r="AT138" s="5">
        <v>2535.2263326000002</v>
      </c>
      <c r="AU138" s="5">
        <v>2581.2224524000003</v>
      </c>
      <c r="AV138" s="5">
        <v>2625.3415686999997</v>
      </c>
      <c r="AW138" s="5">
        <v>2645.4098371999999</v>
      </c>
      <c r="AX138" s="5">
        <v>2559.3240245000002</v>
      </c>
      <c r="AY138" s="5">
        <v>2567.3688810000003</v>
      </c>
      <c r="AZ138" s="5">
        <v>2742.1532360000006</v>
      </c>
      <c r="BA138" s="5">
        <v>2608.1031290000001</v>
      </c>
      <c r="BB138" s="5">
        <v>2670.2586250000004</v>
      </c>
    </row>
    <row r="139" spans="1:54" x14ac:dyDescent="0.25">
      <c r="A139" t="s">
        <v>151</v>
      </c>
      <c r="B139" t="s">
        <v>152</v>
      </c>
      <c r="C139" t="s">
        <v>7</v>
      </c>
      <c r="D139" t="s">
        <v>24</v>
      </c>
      <c r="E139" s="19" t="str">
        <f t="shared" si="2"/>
        <v>number</v>
      </c>
      <c r="F139" s="4" t="s">
        <v>25</v>
      </c>
      <c r="O139" s="5">
        <v>0</v>
      </c>
      <c r="P139" s="5">
        <v>512.18457609999996</v>
      </c>
      <c r="Q139" s="5">
        <v>517.61788100000001</v>
      </c>
      <c r="R139" s="5">
        <v>532.96343899999999</v>
      </c>
      <c r="S139" s="5">
        <v>563.4505719</v>
      </c>
      <c r="T139" s="5">
        <v>543.53222870000002</v>
      </c>
      <c r="U139" s="5">
        <v>585.90624960000002</v>
      </c>
      <c r="V139" s="5">
        <v>589.35092309999993</v>
      </c>
      <c r="W139" s="5">
        <v>589.46228130000009</v>
      </c>
      <c r="X139" s="5">
        <v>577.39798029999997</v>
      </c>
      <c r="Y139" s="5">
        <v>591.09756849999997</v>
      </c>
      <c r="Z139" s="5">
        <v>511.20866199999995</v>
      </c>
      <c r="AA139" s="5">
        <v>434.64786279999998</v>
      </c>
      <c r="AB139" s="5">
        <v>435.6114048</v>
      </c>
      <c r="AC139" s="5">
        <v>439.2830045</v>
      </c>
      <c r="AD139" s="5">
        <v>421.00558119999999</v>
      </c>
      <c r="AE139" s="5">
        <v>432.14081840000006</v>
      </c>
      <c r="AF139" s="5">
        <v>481.31379959999998</v>
      </c>
      <c r="AG139" s="5">
        <v>462.05571300000003</v>
      </c>
      <c r="AH139" s="5">
        <v>477.34162699999996</v>
      </c>
      <c r="AI139" s="5">
        <v>434.94330210000004</v>
      </c>
      <c r="AJ139" s="5">
        <v>492.18669</v>
      </c>
      <c r="AK139" s="5">
        <v>497.94218100000001</v>
      </c>
      <c r="AL139" s="5">
        <v>520.48429599999997</v>
      </c>
      <c r="AM139" s="5">
        <v>518.32657200000006</v>
      </c>
      <c r="AN139" s="5">
        <v>432.62641480000002</v>
      </c>
      <c r="AO139" s="5">
        <v>440.55357670000006</v>
      </c>
      <c r="AP139" s="5">
        <v>405.12695029999992</v>
      </c>
      <c r="AQ139" s="5">
        <v>378.08954699999998</v>
      </c>
      <c r="AR139" s="5">
        <v>394.02173970000001</v>
      </c>
      <c r="AS139" s="5">
        <v>383.38026120000001</v>
      </c>
      <c r="AT139" s="5">
        <v>352.01530129999998</v>
      </c>
      <c r="AU139" s="5">
        <v>380.02969749999994</v>
      </c>
      <c r="AV139" s="5">
        <v>377.27074400000004</v>
      </c>
      <c r="AW139" s="5">
        <v>390.754752</v>
      </c>
      <c r="AX139" s="5">
        <v>388.1558546</v>
      </c>
      <c r="AY139" s="5">
        <v>396.81346640000004</v>
      </c>
      <c r="AZ139" s="5">
        <v>388.12740280000003</v>
      </c>
      <c r="BA139" s="5">
        <v>394.93696510000007</v>
      </c>
      <c r="BB139" s="5">
        <v>403.06085610000002</v>
      </c>
    </row>
    <row r="140" spans="1:54" x14ac:dyDescent="0.25">
      <c r="A140" t="s">
        <v>157</v>
      </c>
      <c r="B140" t="s">
        <v>158</v>
      </c>
      <c r="C140" t="s">
        <v>7</v>
      </c>
      <c r="D140" t="s">
        <v>24</v>
      </c>
      <c r="E140" s="19" t="str">
        <f t="shared" si="2"/>
        <v>number</v>
      </c>
      <c r="F140" s="4" t="s">
        <v>25</v>
      </c>
      <c r="O140" s="5">
        <v>0</v>
      </c>
      <c r="P140" s="5">
        <v>19334.426983000001</v>
      </c>
      <c r="Q140" s="5">
        <v>19264.535436999999</v>
      </c>
      <c r="R140" s="5">
        <v>19017.315056000003</v>
      </c>
      <c r="S140" s="5">
        <v>19743.791034999998</v>
      </c>
      <c r="T140" s="5">
        <v>17620.164089999998</v>
      </c>
      <c r="U140" s="5">
        <v>17741.669117000001</v>
      </c>
      <c r="V140" s="5">
        <v>17795.874477000001</v>
      </c>
      <c r="W140" s="5">
        <v>19252.980589999999</v>
      </c>
      <c r="X140" s="5">
        <v>17843.550089999997</v>
      </c>
      <c r="Y140" s="5">
        <v>18629.496500000001</v>
      </c>
      <c r="Z140" s="5">
        <v>20631.8609</v>
      </c>
      <c r="AA140" s="5">
        <v>18719.029770000001</v>
      </c>
      <c r="AB140" s="5">
        <v>20139.962200000002</v>
      </c>
      <c r="AC140" s="5">
        <v>19773.92784</v>
      </c>
      <c r="AD140" s="5">
        <v>19043.050759999998</v>
      </c>
      <c r="AE140" s="5">
        <v>18720.863110000002</v>
      </c>
      <c r="AF140" s="5">
        <v>19770.82877</v>
      </c>
      <c r="AG140" s="5">
        <v>19252.875189999999</v>
      </c>
      <c r="AH140" s="5">
        <v>18734.46715</v>
      </c>
      <c r="AI140" s="5">
        <v>20344.509500000004</v>
      </c>
      <c r="AJ140" s="5">
        <v>23113.206299999998</v>
      </c>
      <c r="AK140" s="5">
        <v>20555.691109999996</v>
      </c>
      <c r="AL140" s="5">
        <v>22488.924889999998</v>
      </c>
      <c r="AM140" s="5">
        <v>20130.603299999999</v>
      </c>
      <c r="AN140" s="5">
        <v>20024.15612</v>
      </c>
      <c r="AO140" s="5">
        <v>21393.794089999999</v>
      </c>
      <c r="AP140" s="5">
        <v>22060.794120000002</v>
      </c>
      <c r="AQ140" s="5">
        <v>22643.363169999997</v>
      </c>
      <c r="AR140" s="5">
        <v>23898.312610000001</v>
      </c>
      <c r="AS140" s="5">
        <v>25298.756830000002</v>
      </c>
      <c r="AT140" s="5">
        <v>23457.660940000002</v>
      </c>
      <c r="AU140" s="5">
        <v>22932.965790000002</v>
      </c>
      <c r="AV140" s="5">
        <v>26546.29696</v>
      </c>
      <c r="AW140" s="5">
        <v>24509.043919999996</v>
      </c>
      <c r="AX140" s="5">
        <v>24919.269709999997</v>
      </c>
      <c r="AY140" s="5">
        <v>26761.839650000002</v>
      </c>
      <c r="AZ140" s="5">
        <v>33310.459449999995</v>
      </c>
      <c r="BA140" s="5">
        <v>31146.434699999994</v>
      </c>
      <c r="BB140" s="5">
        <v>32521.084439999999</v>
      </c>
    </row>
    <row r="141" spans="1:54" x14ac:dyDescent="0.25">
      <c r="A141" t="s">
        <v>159</v>
      </c>
      <c r="B141" t="s">
        <v>160</v>
      </c>
      <c r="C141" t="s">
        <v>7</v>
      </c>
      <c r="D141" t="s">
        <v>24</v>
      </c>
      <c r="E141" s="19" t="str">
        <f t="shared" si="2"/>
        <v>number</v>
      </c>
      <c r="F141" s="4" t="s">
        <v>25</v>
      </c>
      <c r="O141" s="5">
        <v>0</v>
      </c>
      <c r="P141" s="5">
        <v>5075.5103399999998</v>
      </c>
      <c r="Q141" s="5">
        <v>5192.5017979999993</v>
      </c>
      <c r="R141" s="5">
        <v>5356.7029699999994</v>
      </c>
      <c r="S141" s="5">
        <v>5358.9611649999997</v>
      </c>
      <c r="T141" s="5">
        <v>5342.4384439999994</v>
      </c>
      <c r="U141" s="5">
        <v>5461.4185210000005</v>
      </c>
      <c r="V141" s="5">
        <v>5370.9829650000001</v>
      </c>
      <c r="W141" s="5">
        <v>5521.2130880000004</v>
      </c>
      <c r="X141" s="5">
        <v>5980.0134290000005</v>
      </c>
      <c r="Y141" s="5">
        <v>6515.2757660000007</v>
      </c>
      <c r="Z141" s="5">
        <v>5862.1026350000002</v>
      </c>
      <c r="AA141" s="5">
        <v>5768.69452</v>
      </c>
      <c r="AB141" s="5">
        <v>6440.136571</v>
      </c>
      <c r="AC141" s="5">
        <v>7178.790559</v>
      </c>
      <c r="AD141" s="5">
        <v>7270.6310969999995</v>
      </c>
      <c r="AE141" s="5">
        <v>7237.2214670000003</v>
      </c>
      <c r="AF141" s="5">
        <v>7469.7198240000007</v>
      </c>
      <c r="AG141" s="5">
        <v>7443.7990500000005</v>
      </c>
      <c r="AH141" s="5">
        <v>8030.1894390000007</v>
      </c>
      <c r="AI141" s="5">
        <v>8315.936185999999</v>
      </c>
      <c r="AJ141" s="5">
        <v>8468.4692989999985</v>
      </c>
      <c r="AK141" s="5">
        <v>8172.4293430000007</v>
      </c>
      <c r="AL141" s="5">
        <v>8265.5554819999998</v>
      </c>
      <c r="AM141" s="5">
        <v>8253.6686559999998</v>
      </c>
      <c r="AN141" s="5">
        <v>8418.8095929999999</v>
      </c>
      <c r="AO141" s="5">
        <v>8393.4467879999993</v>
      </c>
      <c r="AP141" s="5">
        <v>7831.6806599999991</v>
      </c>
      <c r="AQ141" s="5">
        <v>7767.6156879999999</v>
      </c>
      <c r="AR141" s="5">
        <v>8432.0689750000001</v>
      </c>
      <c r="AS141" s="5">
        <v>8694.8411260000012</v>
      </c>
      <c r="AT141" s="5">
        <v>8105.0945839999995</v>
      </c>
      <c r="AU141" s="5">
        <v>8311.7495429999999</v>
      </c>
      <c r="AV141" s="5">
        <v>8339.6891300000007</v>
      </c>
      <c r="AW141" s="5">
        <v>9050.3271470000018</v>
      </c>
      <c r="AX141" s="5">
        <v>9290.8930059999984</v>
      </c>
      <c r="AY141" s="5">
        <v>9351.0053229999994</v>
      </c>
      <c r="AZ141" s="5">
        <v>9775.8726920000008</v>
      </c>
      <c r="BA141" s="5">
        <v>9573.7699279999997</v>
      </c>
      <c r="BB141" s="5">
        <v>10198.512928000002</v>
      </c>
    </row>
    <row r="142" spans="1:54" x14ac:dyDescent="0.25">
      <c r="A142" t="s">
        <v>165</v>
      </c>
      <c r="B142" t="s">
        <v>166</v>
      </c>
      <c r="C142" t="s">
        <v>7</v>
      </c>
      <c r="D142" t="s">
        <v>24</v>
      </c>
      <c r="E142" s="19" t="str">
        <f t="shared" si="2"/>
        <v>number</v>
      </c>
      <c r="F142" s="4" t="s">
        <v>25</v>
      </c>
      <c r="O142" s="5">
        <v>0</v>
      </c>
      <c r="P142" s="5">
        <v>10913.193747999998</v>
      </c>
      <c r="Q142" s="5">
        <v>4981.084495000001</v>
      </c>
      <c r="R142" s="5">
        <v>5553.6544640000002</v>
      </c>
      <c r="S142" s="5">
        <v>6224.1578969999991</v>
      </c>
      <c r="T142" s="5">
        <v>5132.6844460000002</v>
      </c>
      <c r="U142" s="5">
        <v>6603.396893000001</v>
      </c>
      <c r="V142" s="5">
        <v>5534.1993290000009</v>
      </c>
      <c r="W142" s="5">
        <v>6712.9955330000003</v>
      </c>
      <c r="X142" s="5">
        <v>7163.1271890000007</v>
      </c>
      <c r="Y142" s="5">
        <v>10165.113589999999</v>
      </c>
      <c r="Z142" s="5">
        <v>7947.2768390000001</v>
      </c>
      <c r="AA142" s="5">
        <v>6540.4747980000011</v>
      </c>
      <c r="AB142" s="5">
        <v>7702.752931</v>
      </c>
      <c r="AC142" s="5">
        <v>7627.6120620000011</v>
      </c>
      <c r="AD142" s="5">
        <v>5213.1157130000011</v>
      </c>
      <c r="AE142" s="5">
        <v>4621.6805700000004</v>
      </c>
      <c r="AF142" s="5">
        <v>4345.6530980000007</v>
      </c>
      <c r="AG142" s="5">
        <v>7364.415986</v>
      </c>
      <c r="AH142" s="5">
        <v>4062.7411460000003</v>
      </c>
      <c r="AI142" s="5">
        <v>5082.5380400000013</v>
      </c>
      <c r="AJ142" s="5">
        <v>8536.9665890000015</v>
      </c>
      <c r="AK142" s="5">
        <v>6371.9446620000008</v>
      </c>
      <c r="AL142" s="5">
        <v>12180.541979</v>
      </c>
      <c r="AM142" s="5">
        <v>5024.351815</v>
      </c>
      <c r="AN142" s="5">
        <v>6621.916913</v>
      </c>
      <c r="AO142" s="5">
        <v>6946.8962680000004</v>
      </c>
      <c r="AP142" s="5">
        <v>5402.5448400000005</v>
      </c>
      <c r="AQ142" s="5">
        <v>4965.5273930000003</v>
      </c>
      <c r="AR142" s="5">
        <v>7703.7877419999995</v>
      </c>
      <c r="AS142" s="5">
        <v>5318.9161400000003</v>
      </c>
      <c r="AT142" s="5">
        <v>6557.1988019999999</v>
      </c>
      <c r="AU142" s="5">
        <v>7135.1255709999996</v>
      </c>
      <c r="AV142" s="5">
        <v>5498.0197559999997</v>
      </c>
      <c r="AW142" s="5">
        <v>6380.5961420000003</v>
      </c>
      <c r="AX142" s="5">
        <v>5822.3084930000005</v>
      </c>
      <c r="AY142" s="5">
        <v>6514.2047159999993</v>
      </c>
      <c r="AZ142" s="5">
        <v>1148.3926750000003</v>
      </c>
      <c r="BA142" s="5">
        <v>1146.155405</v>
      </c>
      <c r="BB142" s="5">
        <v>1104.1454449999999</v>
      </c>
    </row>
    <row r="143" spans="1:54" x14ac:dyDescent="0.25">
      <c r="A143" t="s">
        <v>171</v>
      </c>
      <c r="B143" t="s">
        <v>172</v>
      </c>
      <c r="C143" t="s">
        <v>7</v>
      </c>
      <c r="D143" t="s">
        <v>24</v>
      </c>
      <c r="E143" s="19" t="str">
        <f t="shared" si="2"/>
        <v>number</v>
      </c>
      <c r="F143" s="4" t="s">
        <v>25</v>
      </c>
      <c r="O143" s="5">
        <v>0</v>
      </c>
      <c r="P143" s="5">
        <v>521.50444089999996</v>
      </c>
      <c r="Q143" s="5">
        <v>480.5707203</v>
      </c>
      <c r="R143" s="5">
        <v>474.67412969999998</v>
      </c>
      <c r="S143" s="5">
        <v>491.26240640000003</v>
      </c>
      <c r="T143" s="5">
        <v>453.98679120000003</v>
      </c>
      <c r="U143" s="5">
        <v>489.87239430000005</v>
      </c>
      <c r="V143" s="5">
        <v>472.89586119999996</v>
      </c>
      <c r="W143" s="5">
        <v>490.21756069999998</v>
      </c>
      <c r="X143" s="5">
        <v>509.25178700000004</v>
      </c>
      <c r="Y143" s="5">
        <v>540.75815030000001</v>
      </c>
      <c r="Z143" s="5">
        <v>536.43781669999998</v>
      </c>
      <c r="AA143" s="5">
        <v>530.12889199999995</v>
      </c>
      <c r="AB143" s="5">
        <v>560.51760300000001</v>
      </c>
      <c r="AC143" s="5">
        <v>582.05981299999996</v>
      </c>
      <c r="AD143" s="5">
        <v>533.24374099999989</v>
      </c>
      <c r="AE143" s="5">
        <v>595.101358</v>
      </c>
      <c r="AF143" s="5">
        <v>553.90499299999988</v>
      </c>
      <c r="AG143" s="5">
        <v>572.949254</v>
      </c>
      <c r="AH143" s="5">
        <v>523.56209999999999</v>
      </c>
      <c r="AI143" s="5">
        <v>539.88344500000017</v>
      </c>
      <c r="AJ143" s="5">
        <v>572.47948000000008</v>
      </c>
      <c r="AK143" s="5">
        <v>576.76749300000006</v>
      </c>
      <c r="AL143" s="5">
        <v>605.45275400000003</v>
      </c>
      <c r="AM143" s="5">
        <v>499.59110199999998</v>
      </c>
      <c r="AN143" s="5">
        <v>449.91134830000004</v>
      </c>
      <c r="AO143" s="5">
        <v>409.83671830000003</v>
      </c>
      <c r="AP143" s="5">
        <v>450.8156927</v>
      </c>
      <c r="AQ143" s="5">
        <v>453.18530790000005</v>
      </c>
      <c r="AR143" s="5">
        <v>497.73720589999999</v>
      </c>
      <c r="AS143" s="5">
        <v>531.4369494</v>
      </c>
      <c r="AT143" s="5">
        <v>599.37095699999998</v>
      </c>
      <c r="AU143" s="5">
        <v>707.16682299999991</v>
      </c>
      <c r="AV143" s="5">
        <v>853.30820100000005</v>
      </c>
      <c r="AW143" s="5">
        <v>752.43758000000003</v>
      </c>
      <c r="AX143" s="5">
        <v>964.60229300000003</v>
      </c>
      <c r="AY143" s="5">
        <v>801.89848299999994</v>
      </c>
      <c r="AZ143" s="5">
        <v>856.41235499999993</v>
      </c>
      <c r="BA143" s="5">
        <v>873.02362749999998</v>
      </c>
      <c r="BB143" s="5">
        <v>900.76644199999987</v>
      </c>
    </row>
    <row r="144" spans="1:54" x14ac:dyDescent="0.25">
      <c r="A144" t="s">
        <v>175</v>
      </c>
      <c r="B144" t="s">
        <v>176</v>
      </c>
      <c r="C144" t="s">
        <v>7</v>
      </c>
      <c r="D144" t="s">
        <v>24</v>
      </c>
      <c r="E144" s="19" t="str">
        <f t="shared" si="2"/>
        <v>number</v>
      </c>
      <c r="F144" s="4" t="s">
        <v>25</v>
      </c>
      <c r="O144" s="5">
        <v>0</v>
      </c>
      <c r="P144" s="5">
        <v>10531.531512999998</v>
      </c>
      <c r="Q144" s="5">
        <v>10269.321329999999</v>
      </c>
      <c r="R144" s="5">
        <v>10508.201997999999</v>
      </c>
      <c r="S144" s="5">
        <v>10564.769744000001</v>
      </c>
      <c r="T144" s="5">
        <v>10899.648391000001</v>
      </c>
      <c r="U144" s="5">
        <v>11435.45391</v>
      </c>
      <c r="V144" s="5">
        <v>11585.235307999999</v>
      </c>
      <c r="W144" s="5">
        <v>12042.08361</v>
      </c>
      <c r="X144" s="5">
        <v>12367.885457</v>
      </c>
      <c r="Y144" s="5">
        <v>13186.860135000001</v>
      </c>
      <c r="Z144" s="5">
        <v>13135.726813000001</v>
      </c>
      <c r="AA144" s="5">
        <v>13242.546829999999</v>
      </c>
      <c r="AB144" s="5">
        <v>13146.837833</v>
      </c>
      <c r="AC144" s="5">
        <v>12616.240221</v>
      </c>
      <c r="AD144" s="5">
        <v>12591.761257</v>
      </c>
      <c r="AE144" s="5">
        <v>11992.493715999999</v>
      </c>
      <c r="AF144" s="5">
        <v>11966.477926999998</v>
      </c>
      <c r="AG144" s="5">
        <v>12079.643644</v>
      </c>
      <c r="AH144" s="5">
        <v>12407.429801</v>
      </c>
      <c r="AI144" s="5">
        <v>12818.624433999999</v>
      </c>
      <c r="AJ144" s="5">
        <v>13463.437732999999</v>
      </c>
      <c r="AK144" s="5">
        <v>13363.412946999999</v>
      </c>
      <c r="AL144" s="5">
        <v>13473.434272</v>
      </c>
      <c r="AM144" s="5">
        <v>13238.207077999999</v>
      </c>
      <c r="AN144" s="5">
        <v>12896.949902</v>
      </c>
      <c r="AO144" s="5">
        <v>12923.571989000002</v>
      </c>
      <c r="AP144" s="5">
        <v>13327.667312</v>
      </c>
      <c r="AQ144" s="5">
        <v>13586.876385</v>
      </c>
      <c r="AR144" s="5">
        <v>13593.405016000001</v>
      </c>
      <c r="AS144" s="5">
        <v>13604.423873</v>
      </c>
      <c r="AT144" s="5">
        <v>13709.915695</v>
      </c>
      <c r="AU144" s="5">
        <v>13809.170317</v>
      </c>
      <c r="AV144" s="5">
        <v>14222.130431</v>
      </c>
      <c r="AW144" s="5">
        <v>13807.733808000001</v>
      </c>
      <c r="AX144" s="5">
        <v>14022.09391</v>
      </c>
      <c r="AY144" s="5">
        <v>14367.113121999999</v>
      </c>
      <c r="AZ144" s="5">
        <v>14287.254177000001</v>
      </c>
      <c r="BA144" s="5">
        <v>14307.100935</v>
      </c>
      <c r="BB144" s="5">
        <v>14369.102484999998</v>
      </c>
    </row>
    <row r="145" spans="1:63" x14ac:dyDescent="0.25">
      <c r="A145" t="s">
        <v>177</v>
      </c>
      <c r="B145" t="s">
        <v>178</v>
      </c>
      <c r="C145" t="s">
        <v>7</v>
      </c>
      <c r="D145" t="s">
        <v>24</v>
      </c>
      <c r="E145" s="19" t="str">
        <f t="shared" si="2"/>
        <v>number</v>
      </c>
      <c r="F145" s="4" t="s">
        <v>25</v>
      </c>
      <c r="O145" s="5">
        <v>0</v>
      </c>
      <c r="P145" s="5">
        <v>18258.380495999998</v>
      </c>
      <c r="Q145" s="5">
        <v>10127.660599000001</v>
      </c>
      <c r="R145" s="5">
        <v>10971.645798</v>
      </c>
      <c r="S145" s="5">
        <v>11795.241490999999</v>
      </c>
      <c r="T145" s="5">
        <v>10333.714344</v>
      </c>
      <c r="U145" s="5">
        <v>12432.984247999999</v>
      </c>
      <c r="V145" s="5">
        <v>11264.182568</v>
      </c>
      <c r="W145" s="5">
        <v>12978.779455000002</v>
      </c>
      <c r="X145" s="5">
        <v>13708.383892000002</v>
      </c>
      <c r="Y145" s="5">
        <v>17985.439136000001</v>
      </c>
      <c r="Z145" s="5">
        <v>14924.545356999999</v>
      </c>
      <c r="AA145" s="5">
        <v>13167.752665000002</v>
      </c>
      <c r="AB145" s="5">
        <v>14839.461051999999</v>
      </c>
      <c r="AC145" s="5">
        <v>14772.338487999999</v>
      </c>
      <c r="AD145" s="5">
        <v>11172.783718000001</v>
      </c>
      <c r="AE145" s="5">
        <v>11572.686911000001</v>
      </c>
      <c r="AF145" s="5">
        <v>11258.703256000001</v>
      </c>
      <c r="AG145" s="5">
        <v>15512.38946</v>
      </c>
      <c r="AH145" s="5">
        <v>11027.226101</v>
      </c>
      <c r="AI145" s="5">
        <v>12550.318380000002</v>
      </c>
      <c r="AJ145" s="5">
        <v>17258.060406000001</v>
      </c>
      <c r="AK145" s="5">
        <v>14436.487185</v>
      </c>
      <c r="AL145" s="5">
        <v>22501.900776999999</v>
      </c>
      <c r="AM145" s="5">
        <v>12818.164828000001</v>
      </c>
      <c r="AN145" s="5">
        <v>14988.897482</v>
      </c>
      <c r="AO145" s="5">
        <v>16313.090785</v>
      </c>
      <c r="AP145" s="5">
        <v>13467.839019999999</v>
      </c>
      <c r="AQ145" s="5">
        <v>12961.213491</v>
      </c>
      <c r="AR145" s="5">
        <v>17843.638129999999</v>
      </c>
      <c r="AS145" s="5">
        <v>12858.475740000002</v>
      </c>
      <c r="AT145" s="5">
        <v>14866.770750000001</v>
      </c>
      <c r="AU145" s="5">
        <v>16198.810369999999</v>
      </c>
      <c r="AV145" s="5">
        <v>15220.24763</v>
      </c>
      <c r="AW145" s="5">
        <v>16923.669140999998</v>
      </c>
      <c r="AX145" s="5">
        <v>14701.521839999999</v>
      </c>
      <c r="AY145" s="5">
        <v>16709.904579999999</v>
      </c>
      <c r="AZ145" s="5">
        <v>10132.342869999999</v>
      </c>
      <c r="BA145" s="5">
        <v>9747.6242520000014</v>
      </c>
      <c r="BB145" s="5">
        <v>9971.8763299999991</v>
      </c>
    </row>
    <row r="146" spans="1:63" x14ac:dyDescent="0.25">
      <c r="A146" t="s">
        <v>179</v>
      </c>
      <c r="B146" t="s">
        <v>180</v>
      </c>
      <c r="C146" t="s">
        <v>7</v>
      </c>
      <c r="D146" t="s">
        <v>24</v>
      </c>
      <c r="E146" s="19" t="str">
        <f t="shared" si="2"/>
        <v>number</v>
      </c>
      <c r="F146" s="4" t="s">
        <v>25</v>
      </c>
      <c r="O146" s="5">
        <v>0</v>
      </c>
      <c r="P146" s="5">
        <v>4974.9159909999998</v>
      </c>
      <c r="Q146" s="5">
        <v>4879.1321289999996</v>
      </c>
      <c r="R146" s="5">
        <v>4917.2465670000001</v>
      </c>
      <c r="S146" s="5">
        <v>5288.3413979999996</v>
      </c>
      <c r="T146" s="5">
        <v>4373.0303759999997</v>
      </c>
      <c r="U146" s="5">
        <v>4775.2973499999998</v>
      </c>
      <c r="V146" s="5">
        <v>4982.3036940000011</v>
      </c>
      <c r="W146" s="5">
        <v>5563.7029899999998</v>
      </c>
      <c r="X146" s="5">
        <v>5086.3870309999993</v>
      </c>
      <c r="Y146" s="5">
        <v>5324.4845770000002</v>
      </c>
      <c r="Z146" s="5">
        <v>6041.2666079999999</v>
      </c>
      <c r="AA146" s="5">
        <v>5186.3435860000009</v>
      </c>
      <c r="AB146" s="5">
        <v>5890.7728609999995</v>
      </c>
      <c r="AC146" s="5">
        <v>5591.0266069999998</v>
      </c>
      <c r="AD146" s="5">
        <v>5583.9561269999995</v>
      </c>
      <c r="AE146" s="5">
        <v>5167.3890390000006</v>
      </c>
      <c r="AF146" s="5">
        <v>5335.4525010000007</v>
      </c>
      <c r="AG146" s="5">
        <v>4934.8143909999999</v>
      </c>
      <c r="AH146" s="5">
        <v>4831.7262780000001</v>
      </c>
      <c r="AI146" s="5">
        <v>5393.252528</v>
      </c>
      <c r="AJ146" s="5">
        <v>6835.921785999999</v>
      </c>
      <c r="AK146" s="5">
        <v>5740.7996969999995</v>
      </c>
      <c r="AL146" s="5">
        <v>6521.7742340000004</v>
      </c>
      <c r="AM146" s="5">
        <v>6271.4109490000001</v>
      </c>
      <c r="AN146" s="5">
        <v>6079.884485999999</v>
      </c>
      <c r="AO146" s="5">
        <v>6696.759438000001</v>
      </c>
      <c r="AP146" s="5">
        <v>6546.090447999999</v>
      </c>
      <c r="AQ146" s="5">
        <v>6702.394773</v>
      </c>
      <c r="AR146" s="5">
        <v>6010.4282110000004</v>
      </c>
      <c r="AS146" s="5">
        <v>6666.9587040000006</v>
      </c>
      <c r="AT146" s="5">
        <v>6349.282298000001</v>
      </c>
      <c r="AU146" s="5">
        <v>6250.7916400000004</v>
      </c>
      <c r="AV146" s="5">
        <v>6068.7533469999989</v>
      </c>
      <c r="AW146" s="5">
        <v>7168.1992540000001</v>
      </c>
      <c r="AX146" s="5">
        <v>6266.2325849999997</v>
      </c>
      <c r="AY146" s="5">
        <v>8904.3155349999997</v>
      </c>
      <c r="AZ146" s="5">
        <v>7841.3466459999991</v>
      </c>
      <c r="BA146" s="5">
        <v>20733.017526999996</v>
      </c>
      <c r="BB146" s="5">
        <v>12994.314856999999</v>
      </c>
    </row>
    <row r="147" spans="1:63" x14ac:dyDescent="0.25">
      <c r="A147" t="s">
        <v>147</v>
      </c>
      <c r="B147" t="s">
        <v>148</v>
      </c>
      <c r="C147" t="s">
        <v>149</v>
      </c>
      <c r="D147" t="s">
        <v>24</v>
      </c>
      <c r="E147" s="19" t="str">
        <f t="shared" si="2"/>
        <v>number</v>
      </c>
      <c r="F147" s="4" t="s">
        <v>25</v>
      </c>
      <c r="O147" s="5">
        <v>0</v>
      </c>
      <c r="P147" s="5">
        <v>2232.850175</v>
      </c>
      <c r="Q147" s="5">
        <v>2206.449893</v>
      </c>
      <c r="R147" s="5">
        <v>2087.1617999999999</v>
      </c>
      <c r="S147" s="5">
        <v>2085.3690700000002</v>
      </c>
      <c r="T147" s="5">
        <v>1850.329426</v>
      </c>
      <c r="U147" s="5">
        <v>1975.2947039999999</v>
      </c>
      <c r="V147" s="5">
        <v>2045.281234</v>
      </c>
      <c r="W147" s="5">
        <v>2271.3288940000002</v>
      </c>
      <c r="X147" s="5">
        <v>2119.5738190000002</v>
      </c>
      <c r="Y147" s="5">
        <v>2266.8752789999999</v>
      </c>
      <c r="Z147" s="5">
        <v>2589.8330310000001</v>
      </c>
      <c r="AA147" s="5">
        <v>2423.1999089999999</v>
      </c>
      <c r="AB147" s="5">
        <v>2699.1421620000001</v>
      </c>
      <c r="AC147" s="5">
        <v>2655.309495</v>
      </c>
      <c r="AD147" s="5">
        <v>2710.36193</v>
      </c>
      <c r="AE147" s="5">
        <v>2863.7239829999999</v>
      </c>
      <c r="AF147" s="5">
        <v>2975.2404379999998</v>
      </c>
      <c r="AG147" s="5">
        <v>3108.802357</v>
      </c>
      <c r="AH147" s="5">
        <v>3114.433321</v>
      </c>
      <c r="AI147" s="5">
        <v>3298.1900369999998</v>
      </c>
      <c r="AJ147" s="5">
        <v>3762.2269910000005</v>
      </c>
      <c r="AK147" s="5">
        <v>3537.8979089999993</v>
      </c>
      <c r="AL147" s="5">
        <v>3860.7726429999998</v>
      </c>
      <c r="AM147" s="5">
        <v>3887.1149550000005</v>
      </c>
      <c r="AN147" s="5">
        <v>4002.9388600000002</v>
      </c>
      <c r="AO147" s="5">
        <v>4288.7710429999997</v>
      </c>
      <c r="AP147" s="5">
        <v>4401.5919780000004</v>
      </c>
      <c r="AQ147" s="5">
        <v>4632.361124</v>
      </c>
      <c r="AR147" s="5">
        <v>4699.9846170000001</v>
      </c>
      <c r="AS147" s="5">
        <v>4874.5459889999993</v>
      </c>
      <c r="AT147" s="5">
        <v>5095.7918419999996</v>
      </c>
      <c r="AU147" s="5">
        <v>5245.0931430000001</v>
      </c>
      <c r="AV147" s="5">
        <v>5148.2693240000008</v>
      </c>
      <c r="AW147" s="5">
        <v>5428.1238389999999</v>
      </c>
      <c r="AX147" s="5">
        <v>5708.6119630000003</v>
      </c>
      <c r="AY147" s="5">
        <v>5921.6880450000008</v>
      </c>
      <c r="AZ147" s="5">
        <v>5993.7653389999996</v>
      </c>
      <c r="BA147" s="5">
        <v>6852.0352140000005</v>
      </c>
      <c r="BB147" s="5">
        <v>6511.3517240000001</v>
      </c>
    </row>
    <row r="148" spans="1:63" x14ac:dyDescent="0.25">
      <c r="A148" t="s">
        <v>153</v>
      </c>
      <c r="B148" t="s">
        <v>154</v>
      </c>
      <c r="C148" t="s">
        <v>149</v>
      </c>
      <c r="D148" t="s">
        <v>24</v>
      </c>
      <c r="E148" s="19" t="str">
        <f t="shared" si="2"/>
        <v>number</v>
      </c>
      <c r="F148" s="4" t="s">
        <v>25</v>
      </c>
      <c r="O148" s="5">
        <v>0</v>
      </c>
      <c r="P148" s="5">
        <v>4349.0296490000001</v>
      </c>
      <c r="Q148" s="5">
        <v>4276.6274750000002</v>
      </c>
      <c r="R148" s="5">
        <v>4131.0768020000005</v>
      </c>
      <c r="S148" s="5">
        <v>4482.1068829999995</v>
      </c>
      <c r="T148" s="5">
        <v>3407.5396849999997</v>
      </c>
      <c r="U148" s="5">
        <v>3789.092893</v>
      </c>
      <c r="V148" s="5">
        <v>4035.2691319999999</v>
      </c>
      <c r="W148" s="5">
        <v>4984.5110180000001</v>
      </c>
      <c r="X148" s="5">
        <v>4261.3786060000002</v>
      </c>
      <c r="Y148" s="5">
        <v>4681.2161010000009</v>
      </c>
      <c r="Z148" s="5">
        <v>6100.269651999999</v>
      </c>
      <c r="AA148" s="5">
        <v>5078.5585389999997</v>
      </c>
      <c r="AB148" s="5">
        <v>5617.9967310000002</v>
      </c>
      <c r="AC148" s="5">
        <v>5145.7386699999997</v>
      </c>
      <c r="AD148" s="5">
        <v>5124.4864029999999</v>
      </c>
      <c r="AE148" s="5">
        <v>4918.6345919999994</v>
      </c>
      <c r="AF148" s="5">
        <v>5092.3462850000005</v>
      </c>
      <c r="AG148" s="5">
        <v>5362.3716920000006</v>
      </c>
      <c r="AH148" s="5">
        <v>5102.0959089999997</v>
      </c>
      <c r="AI148" s="5">
        <v>5632.8973770000002</v>
      </c>
      <c r="AJ148" s="5">
        <v>6970.1004810000004</v>
      </c>
      <c r="AK148" s="5">
        <v>5512.5588800000005</v>
      </c>
      <c r="AL148" s="5">
        <v>6361.6982319999997</v>
      </c>
      <c r="AM148" s="5">
        <v>5939.9765879999995</v>
      </c>
      <c r="AN148" s="5">
        <v>5915.9236570000003</v>
      </c>
      <c r="AO148" s="5">
        <v>6517.4483700000001</v>
      </c>
      <c r="AP148" s="5">
        <v>6396.949541</v>
      </c>
      <c r="AQ148" s="5">
        <v>6549.4635580000004</v>
      </c>
      <c r="AR148" s="5">
        <v>5633.6219089999995</v>
      </c>
      <c r="AS148" s="5">
        <v>6288.4335449999999</v>
      </c>
      <c r="AT148" s="5">
        <v>7501.6321850000004</v>
      </c>
      <c r="AU148" s="5">
        <v>8498.9047890000002</v>
      </c>
      <c r="AV148" s="5">
        <v>6377.4481849999993</v>
      </c>
      <c r="AW148" s="5">
        <v>6507.7510430000002</v>
      </c>
      <c r="AX148" s="5">
        <v>6839.294183</v>
      </c>
      <c r="AY148" s="5">
        <v>6781.862932</v>
      </c>
      <c r="AZ148" s="5">
        <v>8493.9065659999997</v>
      </c>
      <c r="BA148" s="5">
        <v>15567.775207000001</v>
      </c>
      <c r="BB148" s="5">
        <v>12052.888567</v>
      </c>
    </row>
    <row r="149" spans="1:63" x14ac:dyDescent="0.25">
      <c r="A149" t="s">
        <v>155</v>
      </c>
      <c r="B149" t="s">
        <v>156</v>
      </c>
      <c r="C149" t="s">
        <v>149</v>
      </c>
      <c r="D149" t="s">
        <v>24</v>
      </c>
      <c r="E149" s="19" t="str">
        <f t="shared" si="2"/>
        <v>number</v>
      </c>
      <c r="F149" s="4" t="s">
        <v>25</v>
      </c>
      <c r="O149" s="5">
        <v>0</v>
      </c>
      <c r="P149" s="5">
        <v>5690.5509940999991</v>
      </c>
      <c r="Q149" s="5">
        <v>5513.5187050999994</v>
      </c>
      <c r="R149" s="5">
        <v>5579.3552341000004</v>
      </c>
      <c r="S149" s="5">
        <v>5726.3507210000007</v>
      </c>
      <c r="T149" s="5">
        <v>3958.2824765</v>
      </c>
      <c r="U149" s="5">
        <v>4402.1207481000001</v>
      </c>
      <c r="V149" s="5">
        <v>4706.4926980999999</v>
      </c>
      <c r="W149" s="5">
        <v>5791.023572000001</v>
      </c>
      <c r="X149" s="5">
        <v>4877.5118861000001</v>
      </c>
      <c r="Y149" s="5">
        <v>5375.3545353999998</v>
      </c>
      <c r="Z149" s="5">
        <v>6735.080999400001</v>
      </c>
      <c r="AA149" s="5">
        <v>5537.4738527999998</v>
      </c>
      <c r="AB149" s="5">
        <v>6461.5885306999999</v>
      </c>
      <c r="AC149" s="5">
        <v>5929.9083243000005</v>
      </c>
      <c r="AD149" s="5">
        <v>5374.4446171999998</v>
      </c>
      <c r="AE149" s="5">
        <v>4801.0354193000003</v>
      </c>
      <c r="AF149" s="5">
        <v>4989.2238766999999</v>
      </c>
      <c r="AG149" s="5">
        <v>5360.7632074000003</v>
      </c>
      <c r="AH149" s="5">
        <v>5045.5587320999994</v>
      </c>
      <c r="AI149" s="5">
        <v>5691.7351909999998</v>
      </c>
      <c r="AJ149" s="5">
        <v>7309.220017900001</v>
      </c>
      <c r="AK149" s="5">
        <v>5675.927361</v>
      </c>
      <c r="AL149" s="5">
        <v>6688.3895000000011</v>
      </c>
      <c r="AM149" s="5">
        <v>6191.3782831000008</v>
      </c>
      <c r="AN149" s="5">
        <v>6127.9289060000001</v>
      </c>
      <c r="AO149" s="5">
        <v>6916.6119960000015</v>
      </c>
      <c r="AP149" s="5">
        <v>6798.868168</v>
      </c>
      <c r="AQ149" s="5">
        <v>7160.9998139999998</v>
      </c>
      <c r="AR149" s="5">
        <v>6957.559679</v>
      </c>
      <c r="AS149" s="5">
        <v>7740.8893790000002</v>
      </c>
      <c r="AT149" s="5">
        <v>8098.919632000001</v>
      </c>
      <c r="AU149" s="5">
        <v>7768.191699</v>
      </c>
      <c r="AV149" s="5">
        <v>7791.6253429999997</v>
      </c>
      <c r="AW149" s="5">
        <v>8823.7527039999986</v>
      </c>
      <c r="AX149" s="5">
        <v>9266.1475350000019</v>
      </c>
      <c r="AY149" s="5">
        <v>8083.442293000001</v>
      </c>
      <c r="AZ149" s="5">
        <v>13215.176836999999</v>
      </c>
      <c r="BA149" s="5">
        <v>11782.128615</v>
      </c>
      <c r="BB149" s="5">
        <v>13478.282454999999</v>
      </c>
    </row>
    <row r="150" spans="1:63" x14ac:dyDescent="0.25">
      <c r="A150" t="s">
        <v>161</v>
      </c>
      <c r="B150" t="s">
        <v>162</v>
      </c>
      <c r="C150" t="s">
        <v>149</v>
      </c>
      <c r="D150" t="s">
        <v>24</v>
      </c>
      <c r="E150" s="19" t="str">
        <f t="shared" si="2"/>
        <v>number</v>
      </c>
      <c r="F150" s="4" t="s">
        <v>25</v>
      </c>
      <c r="O150" s="5">
        <v>0</v>
      </c>
      <c r="P150" s="5">
        <v>4099.1888410999991</v>
      </c>
      <c r="Q150" s="5">
        <v>4111.7424523</v>
      </c>
      <c r="R150" s="5">
        <v>3675.3989422</v>
      </c>
      <c r="S150" s="5">
        <v>3585.4406838999998</v>
      </c>
      <c r="T150" s="5">
        <v>2856.146002</v>
      </c>
      <c r="U150" s="5">
        <v>3176.289295</v>
      </c>
      <c r="V150" s="5">
        <v>3379.7978779999999</v>
      </c>
      <c r="W150" s="5">
        <v>3724.0026579999999</v>
      </c>
      <c r="X150" s="5">
        <v>3604.6589106999995</v>
      </c>
      <c r="Y150" s="5">
        <v>3948.0403399999996</v>
      </c>
      <c r="Z150" s="5">
        <v>4850.1800943999997</v>
      </c>
      <c r="AA150" s="5">
        <v>4619.6562855000002</v>
      </c>
      <c r="AB150" s="5">
        <v>5029.2548059999999</v>
      </c>
      <c r="AC150" s="5">
        <v>4361.3943090000002</v>
      </c>
      <c r="AD150" s="5">
        <v>4049.7489219999998</v>
      </c>
      <c r="AE150" s="5">
        <v>3538.1013619999999</v>
      </c>
      <c r="AF150" s="5">
        <v>3657.8899499999998</v>
      </c>
      <c r="AG150" s="5">
        <v>3817.8448659999999</v>
      </c>
      <c r="AH150" s="5">
        <v>3825.8855840000001</v>
      </c>
      <c r="AI150" s="5">
        <v>4084.7465269999998</v>
      </c>
      <c r="AJ150" s="5">
        <v>4722.2620539999998</v>
      </c>
      <c r="AK150" s="5">
        <v>4171.9918420000004</v>
      </c>
      <c r="AL150" s="5">
        <v>4599.4857790000005</v>
      </c>
      <c r="AM150" s="5">
        <v>4556.2267670000001</v>
      </c>
      <c r="AN150" s="5">
        <v>4649.658163000001</v>
      </c>
      <c r="AO150" s="5">
        <v>5035.1848890000001</v>
      </c>
      <c r="AP150" s="5">
        <v>5074.7002170000005</v>
      </c>
      <c r="AQ150" s="5">
        <v>5329.313478</v>
      </c>
      <c r="AR150" s="5">
        <v>5856.8958750000002</v>
      </c>
      <c r="AS150" s="5">
        <v>5829.190896000001</v>
      </c>
      <c r="AT150" s="5">
        <v>5809.5363070000003</v>
      </c>
      <c r="AU150" s="5">
        <v>5985.2560869999998</v>
      </c>
      <c r="AV150" s="5">
        <v>5770.948374999999</v>
      </c>
      <c r="AW150" s="5">
        <v>6044.2583869999999</v>
      </c>
      <c r="AX150" s="5">
        <v>6744.2355039999993</v>
      </c>
      <c r="AY150" s="5">
        <v>6643.5799609999995</v>
      </c>
      <c r="AZ150" s="5">
        <v>6985.6154230000002</v>
      </c>
      <c r="BA150" s="5">
        <v>8845.1302109999997</v>
      </c>
      <c r="BB150" s="5">
        <v>9453.2869710000014</v>
      </c>
    </row>
    <row r="151" spans="1:63" x14ac:dyDescent="0.25">
      <c r="A151" t="s">
        <v>163</v>
      </c>
      <c r="B151" t="s">
        <v>164</v>
      </c>
      <c r="C151" t="s">
        <v>149</v>
      </c>
      <c r="D151" t="s">
        <v>24</v>
      </c>
      <c r="E151" s="19" t="str">
        <f t="shared" si="2"/>
        <v>number</v>
      </c>
      <c r="F151" s="4" t="s">
        <v>25</v>
      </c>
      <c r="O151" s="5">
        <v>0</v>
      </c>
      <c r="P151" s="5">
        <v>1375.7094998</v>
      </c>
      <c r="Q151" s="5">
        <v>1335.6344698999999</v>
      </c>
      <c r="R151" s="5">
        <v>1207.2857340999999</v>
      </c>
      <c r="S151" s="5">
        <v>1163.6056552999999</v>
      </c>
      <c r="T151" s="5">
        <v>954.69932749999998</v>
      </c>
      <c r="U151" s="5">
        <v>990.09513370000002</v>
      </c>
      <c r="V151" s="5">
        <v>1046.5669502000001</v>
      </c>
      <c r="W151" s="5">
        <v>1101.3012724999999</v>
      </c>
      <c r="X151" s="5">
        <v>1120.2750116</v>
      </c>
      <c r="Y151" s="5">
        <v>1142.5478016999998</v>
      </c>
      <c r="Z151" s="5">
        <v>1160.4910015999999</v>
      </c>
      <c r="AA151" s="5">
        <v>1256.6091242000002</v>
      </c>
      <c r="AB151" s="5">
        <v>1293.5917242999999</v>
      </c>
      <c r="AC151" s="5">
        <v>1139.1841436</v>
      </c>
      <c r="AD151" s="5">
        <v>1058.5898166000002</v>
      </c>
      <c r="AE151" s="5">
        <v>1153.0884186000001</v>
      </c>
      <c r="AF151" s="5">
        <v>1177.0986563999998</v>
      </c>
      <c r="AG151" s="5">
        <v>1201.8206883</v>
      </c>
      <c r="AH151" s="5">
        <v>1267.5292555000001</v>
      </c>
      <c r="AI151" s="5">
        <v>1325.9482284999999</v>
      </c>
      <c r="AJ151" s="5">
        <v>1393.3884711999999</v>
      </c>
      <c r="AK151" s="5">
        <v>1447.9393974999998</v>
      </c>
      <c r="AL151" s="5">
        <v>1359.8212558</v>
      </c>
      <c r="AM151" s="5">
        <v>1399.6079391999999</v>
      </c>
      <c r="AN151" s="5">
        <v>1363.2265437999999</v>
      </c>
      <c r="AO151" s="5">
        <v>1350.9239179000001</v>
      </c>
      <c r="AP151" s="5">
        <v>1464.6869986999998</v>
      </c>
      <c r="AQ151" s="5">
        <v>1559.8186486000002</v>
      </c>
      <c r="AR151" s="5">
        <v>1643.5504174</v>
      </c>
      <c r="AS151" s="5">
        <v>1766.3251424</v>
      </c>
      <c r="AT151" s="5">
        <v>1825.1072866</v>
      </c>
      <c r="AU151" s="5">
        <v>1961.8478990999999</v>
      </c>
      <c r="AV151" s="5">
        <v>1968.3849249000002</v>
      </c>
      <c r="AW151" s="5">
        <v>1983.3155541000001</v>
      </c>
      <c r="AX151" s="5">
        <v>2012.9453478999999</v>
      </c>
      <c r="AY151" s="5">
        <v>2044.9440346000001</v>
      </c>
      <c r="AZ151" s="5">
        <v>2054.5439596000001</v>
      </c>
      <c r="BA151" s="5">
        <v>2091.4224840199995</v>
      </c>
      <c r="BB151" s="5">
        <v>2126.2291066999996</v>
      </c>
    </row>
    <row r="152" spans="1:63" x14ac:dyDescent="0.25">
      <c r="A152" t="s">
        <v>167</v>
      </c>
      <c r="B152" t="s">
        <v>168</v>
      </c>
      <c r="C152" t="s">
        <v>149</v>
      </c>
      <c r="D152" t="s">
        <v>24</v>
      </c>
      <c r="E152" s="19" t="str">
        <f t="shared" si="2"/>
        <v>number</v>
      </c>
      <c r="F152" s="4" t="s">
        <v>25</v>
      </c>
      <c r="O152" s="5">
        <v>0</v>
      </c>
      <c r="P152" s="5">
        <v>2415.359203</v>
      </c>
      <c r="Q152" s="5">
        <v>2454.680719</v>
      </c>
      <c r="R152" s="5">
        <v>2493.7222119999997</v>
      </c>
      <c r="S152" s="5">
        <v>1557.4090713000001</v>
      </c>
      <c r="T152" s="5">
        <v>1576.7360740000001</v>
      </c>
      <c r="U152" s="5">
        <v>1715.710221</v>
      </c>
      <c r="V152" s="5">
        <v>1852.4754009999999</v>
      </c>
      <c r="W152" s="5">
        <v>2001.708533</v>
      </c>
      <c r="X152" s="5">
        <v>2142.2430030000005</v>
      </c>
      <c r="Y152" s="5">
        <v>2221.4428259999995</v>
      </c>
      <c r="Z152" s="5">
        <v>2283.1612839999998</v>
      </c>
      <c r="AA152" s="5">
        <v>2338.2007920000001</v>
      </c>
      <c r="AB152" s="5">
        <v>2399.8981079999999</v>
      </c>
      <c r="AC152" s="5">
        <v>2461.7697059999996</v>
      </c>
      <c r="AD152" s="5">
        <v>1585.9049439999999</v>
      </c>
      <c r="AE152" s="5">
        <v>1306.8518720000002</v>
      </c>
      <c r="AF152" s="5">
        <v>1339.5166340000001</v>
      </c>
      <c r="AG152" s="5">
        <v>1353.9253100000001</v>
      </c>
      <c r="AH152" s="5">
        <v>1457.4388670000001</v>
      </c>
      <c r="AI152" s="5">
        <v>1516.1450550000002</v>
      </c>
      <c r="AJ152" s="5">
        <v>1586.451877</v>
      </c>
      <c r="AK152" s="5">
        <v>1668.5490840000002</v>
      </c>
      <c r="AL152" s="5">
        <v>1797.8068079999998</v>
      </c>
      <c r="AM152" s="5">
        <v>1758.776568</v>
      </c>
      <c r="AN152" s="5">
        <v>1905.6790579999997</v>
      </c>
      <c r="AO152" s="5">
        <v>1918.8583670000003</v>
      </c>
      <c r="AP152" s="5">
        <v>1981.5738779999999</v>
      </c>
      <c r="AQ152" s="5">
        <v>1982.4590209999999</v>
      </c>
      <c r="AR152" s="5">
        <v>2188.7410500000005</v>
      </c>
      <c r="AS152" s="5">
        <v>2173.9423009999996</v>
      </c>
      <c r="AT152" s="5">
        <v>2173.288697</v>
      </c>
      <c r="AU152" s="5">
        <v>2300.9742559999995</v>
      </c>
      <c r="AV152" s="5">
        <v>1505.8144290000002</v>
      </c>
      <c r="AW152" s="5">
        <v>1520.5544330000002</v>
      </c>
      <c r="AX152" s="5">
        <v>1428.4076459999997</v>
      </c>
      <c r="AY152" s="5">
        <v>1563.9070650000001</v>
      </c>
      <c r="AZ152" s="5">
        <v>1535.9347109999997</v>
      </c>
      <c r="BA152" s="5">
        <v>1712.0817949999998</v>
      </c>
      <c r="BB152" s="5">
        <v>1590.4706549999999</v>
      </c>
    </row>
    <row r="153" spans="1:63" x14ac:dyDescent="0.25">
      <c r="A153" t="s">
        <v>169</v>
      </c>
      <c r="B153" t="s">
        <v>170</v>
      </c>
      <c r="C153" t="s">
        <v>149</v>
      </c>
      <c r="D153" t="s">
        <v>24</v>
      </c>
      <c r="E153" s="19" t="str">
        <f t="shared" si="2"/>
        <v>number</v>
      </c>
      <c r="F153" s="4" t="s">
        <v>25</v>
      </c>
      <c r="O153" s="5">
        <v>0</v>
      </c>
      <c r="P153" s="5">
        <v>9377.331360000002</v>
      </c>
      <c r="Q153" s="5">
        <v>9465.7300299999988</v>
      </c>
      <c r="R153" s="5">
        <v>9518.7634660000003</v>
      </c>
      <c r="S153" s="5">
        <v>10255.909489999998</v>
      </c>
      <c r="T153" s="5">
        <v>9560.6594700000005</v>
      </c>
      <c r="U153" s="5">
        <v>10137.037324000001</v>
      </c>
      <c r="V153" s="5">
        <v>10727.281230000001</v>
      </c>
      <c r="W153" s="5">
        <v>11611.671364</v>
      </c>
      <c r="X153" s="5">
        <v>11113.852842</v>
      </c>
      <c r="Y153" s="5">
        <v>11910.163699000001</v>
      </c>
      <c r="Z153" s="5">
        <v>13375.95657</v>
      </c>
      <c r="AA153" s="5">
        <v>12780.453204000001</v>
      </c>
      <c r="AB153" s="5">
        <v>13501.081746</v>
      </c>
      <c r="AC153" s="5">
        <v>13395.677932999999</v>
      </c>
      <c r="AD153" s="5">
        <v>13538.725170000002</v>
      </c>
      <c r="AE153" s="5">
        <v>13298.29847</v>
      </c>
      <c r="AF153" s="5">
        <v>13570.197920000001</v>
      </c>
      <c r="AG153" s="5">
        <v>13732.022570000001</v>
      </c>
      <c r="AH153" s="5">
        <v>13736.388609999998</v>
      </c>
      <c r="AI153" s="5">
        <v>14471.623360000001</v>
      </c>
      <c r="AJ153" s="5">
        <v>15542.513710000001</v>
      </c>
      <c r="AK153" s="5">
        <v>14410.893429999998</v>
      </c>
      <c r="AL153" s="5">
        <v>15448.261310000002</v>
      </c>
      <c r="AM153" s="5">
        <v>15623.452230000001</v>
      </c>
      <c r="AN153" s="5">
        <v>15488.73646</v>
      </c>
      <c r="AO153" s="5">
        <v>15799.47395</v>
      </c>
      <c r="AP153" s="5">
        <v>15706.905780000001</v>
      </c>
      <c r="AQ153" s="5">
        <v>15980.868589999998</v>
      </c>
      <c r="AR153" s="5">
        <v>16325.979810000001</v>
      </c>
      <c r="AS153" s="5">
        <v>16131.26664</v>
      </c>
      <c r="AT153" s="5">
        <v>16230.61699</v>
      </c>
      <c r="AU153" s="5">
        <v>17581.17167</v>
      </c>
      <c r="AV153" s="5">
        <v>16007.714590000001</v>
      </c>
      <c r="AW153" s="5">
        <v>15776.912459999998</v>
      </c>
      <c r="AX153" s="5">
        <v>16738.239820000003</v>
      </c>
      <c r="AY153" s="5">
        <v>16555.541319999997</v>
      </c>
      <c r="AZ153" s="5">
        <v>26531.106339999998</v>
      </c>
      <c r="BA153" s="5">
        <v>37938.310259999998</v>
      </c>
      <c r="BB153" s="5">
        <v>31494.458059999997</v>
      </c>
    </row>
    <row r="154" spans="1:63" x14ac:dyDescent="0.25">
      <c r="A154" t="s">
        <v>173</v>
      </c>
      <c r="B154" t="s">
        <v>174</v>
      </c>
      <c r="C154" t="s">
        <v>149</v>
      </c>
      <c r="D154" t="s">
        <v>24</v>
      </c>
      <c r="E154" s="19" t="str">
        <f t="shared" si="2"/>
        <v>number</v>
      </c>
      <c r="F154" s="4" t="s">
        <v>25</v>
      </c>
      <c r="O154" s="5">
        <v>0</v>
      </c>
      <c r="P154" s="5">
        <v>2041.1648679999998</v>
      </c>
      <c r="Q154" s="5">
        <v>2053.222659</v>
      </c>
      <c r="R154" s="5">
        <v>1972.2759116000002</v>
      </c>
      <c r="S154" s="5">
        <v>1956.6722289999998</v>
      </c>
      <c r="T154" s="5">
        <v>1714.3593867000002</v>
      </c>
      <c r="U154" s="5">
        <v>1821.7756577</v>
      </c>
      <c r="V154" s="5">
        <v>1893.8788397999999</v>
      </c>
      <c r="W154" s="5">
        <v>2111.1928357000002</v>
      </c>
      <c r="X154" s="5">
        <v>1943.7980964000001</v>
      </c>
      <c r="Y154" s="5">
        <v>1999.0742614999999</v>
      </c>
      <c r="Z154" s="5">
        <v>2150.5028600000001</v>
      </c>
      <c r="AA154" s="5">
        <v>1931.6734167000002</v>
      </c>
      <c r="AB154" s="5">
        <v>2121.1607958</v>
      </c>
      <c r="AC154" s="5">
        <v>1966.9377084999999</v>
      </c>
      <c r="AD154" s="5">
        <v>1946.4162758000002</v>
      </c>
      <c r="AE154" s="5">
        <v>1924.3589852999999</v>
      </c>
      <c r="AF154" s="5">
        <v>2069.7742254999998</v>
      </c>
      <c r="AG154" s="5">
        <v>2205.2031349999997</v>
      </c>
      <c r="AH154" s="5">
        <v>2114.1334461000006</v>
      </c>
      <c r="AI154" s="5">
        <v>2264.3702619999999</v>
      </c>
      <c r="AJ154" s="5">
        <v>2575.0859838000001</v>
      </c>
      <c r="AK154" s="5">
        <v>2321.8482610000001</v>
      </c>
      <c r="AL154" s="5">
        <v>2551.6398839999997</v>
      </c>
      <c r="AM154" s="5">
        <v>2555.8943736000001</v>
      </c>
      <c r="AN154" s="5">
        <v>2581.8117004000001</v>
      </c>
      <c r="AO154" s="5">
        <v>2716.5664250000004</v>
      </c>
      <c r="AP154" s="5">
        <v>2757.0113406999999</v>
      </c>
      <c r="AQ154" s="5">
        <v>2833.1255260000003</v>
      </c>
      <c r="AR154" s="5">
        <v>3009.2696308999998</v>
      </c>
      <c r="AS154" s="5">
        <v>3385.3373362000002</v>
      </c>
      <c r="AT154" s="5">
        <v>3341.5237124999999</v>
      </c>
      <c r="AU154" s="5">
        <v>3364.7682069000002</v>
      </c>
      <c r="AV154" s="5">
        <v>3330.9523063999995</v>
      </c>
      <c r="AW154" s="5">
        <v>2957.1242550000002</v>
      </c>
      <c r="AX154" s="5">
        <v>3374.8828899999999</v>
      </c>
      <c r="AY154" s="5">
        <v>3551.3139340000002</v>
      </c>
      <c r="AZ154" s="5">
        <v>3504.7582549000003</v>
      </c>
      <c r="BA154" s="5">
        <v>3944.8538128000005</v>
      </c>
      <c r="BB154" s="5">
        <v>4640.2501528000003</v>
      </c>
    </row>
    <row r="155" spans="1:63" x14ac:dyDescent="0.25">
      <c r="A155" t="s">
        <v>5</v>
      </c>
      <c r="B155" t="s">
        <v>6</v>
      </c>
      <c r="C155" t="s">
        <v>7</v>
      </c>
      <c r="D155" t="s">
        <v>26</v>
      </c>
      <c r="E155" s="19" t="str">
        <f t="shared" si="2"/>
        <v>number</v>
      </c>
      <c r="F155" s="4" t="s">
        <v>27</v>
      </c>
      <c r="H155" s="5">
        <v>13.664356493482746</v>
      </c>
      <c r="O155" s="5">
        <v>9.3810656631373508</v>
      </c>
      <c r="P155" s="5">
        <v>8.2258021278094748</v>
      </c>
      <c r="Q155" s="5">
        <v>9.8131432802113601</v>
      </c>
      <c r="R155" s="5">
        <v>6.9746522444103096</v>
      </c>
      <c r="S155" s="5">
        <v>8.184509482748215</v>
      </c>
      <c r="T155" s="5">
        <v>7.1429212198903107</v>
      </c>
      <c r="X155" s="5">
        <v>0.41686509875794242</v>
      </c>
      <c r="Y155" s="5">
        <v>0.48694666506800094</v>
      </c>
      <c r="Z155" s="5">
        <v>0.17006343866929952</v>
      </c>
      <c r="AA155" s="5">
        <v>0.16499893251493608</v>
      </c>
      <c r="AJ155" s="5">
        <v>1.8668510366704619E-3</v>
      </c>
      <c r="BA155" s="5">
        <v>7.4981806911322184E-4</v>
      </c>
      <c r="BC155" s="5">
        <v>4.6483940576150462E-4</v>
      </c>
      <c r="BD155" s="5">
        <v>3.7922634531295876E-4</v>
      </c>
      <c r="BG155" s="5">
        <v>1.9743599422066323E-3</v>
      </c>
      <c r="BH155" s="5">
        <v>8.4407397696223841E-3</v>
      </c>
      <c r="BI155" s="5">
        <v>2.8653668454012717E-2</v>
      </c>
    </row>
    <row r="156" spans="1:63" x14ac:dyDescent="0.25">
      <c r="A156" t="s">
        <v>151</v>
      </c>
      <c r="B156" t="s">
        <v>152</v>
      </c>
      <c r="C156" t="s">
        <v>7</v>
      </c>
      <c r="D156" t="s">
        <v>26</v>
      </c>
      <c r="E156" s="19" t="str">
        <f t="shared" si="2"/>
        <v>number</v>
      </c>
      <c r="F156" s="4" t="s">
        <v>27</v>
      </c>
      <c r="K156" s="5">
        <v>18.430448489912074</v>
      </c>
      <c r="T156" s="5">
        <v>8.3157117721813858</v>
      </c>
      <c r="U156" s="5">
        <v>4.6918891407287466</v>
      </c>
      <c r="V156" s="5">
        <v>5.1099525028373849</v>
      </c>
      <c r="AM156" s="5">
        <v>12.586128748286074</v>
      </c>
      <c r="AN156" s="5">
        <v>4.9274381500649627</v>
      </c>
      <c r="AO156" s="5">
        <v>4.1621172574891876</v>
      </c>
      <c r="AP156" s="5">
        <v>2.3044724599844058</v>
      </c>
      <c r="AQ156" s="5">
        <v>0.31290162963004342</v>
      </c>
      <c r="AR156" s="5">
        <v>0.19599342210531476</v>
      </c>
      <c r="AS156" s="5">
        <v>0.4664169088728527</v>
      </c>
      <c r="AT156" s="5">
        <v>7.574201581011236</v>
      </c>
      <c r="AU156" s="5">
        <v>0.84134758150525946</v>
      </c>
      <c r="AV156" s="5">
        <v>1.5180327072931923</v>
      </c>
      <c r="AW156" s="5">
        <v>0.64689370133285595</v>
      </c>
      <c r="AX156" s="5">
        <v>1.1590407272986758</v>
      </c>
      <c r="AY156" s="5">
        <v>4.2321725417492084</v>
      </c>
      <c r="AZ156" s="5">
        <v>6.4943353836320385</v>
      </c>
      <c r="BA156" s="5">
        <v>6.3744244931335219</v>
      </c>
      <c r="BB156" s="5">
        <v>5.7544896626773614</v>
      </c>
      <c r="BC156" s="5">
        <v>4.8107427664438189</v>
      </c>
      <c r="BD156" s="5">
        <v>4.8958255719469168</v>
      </c>
      <c r="BE156" s="5">
        <v>4.9935831536331508</v>
      </c>
      <c r="BF156" s="5">
        <v>4.3359973595492374</v>
      </c>
      <c r="BG156" s="5">
        <v>2.1699735238138045</v>
      </c>
      <c r="BH156" s="5">
        <v>0.38730154564968883</v>
      </c>
      <c r="BI156" s="5">
        <v>2.8631156179650832</v>
      </c>
      <c r="BJ156" s="5">
        <v>0.89072239637187411</v>
      </c>
      <c r="BK156" s="5">
        <v>0.39538169164705617</v>
      </c>
    </row>
    <row r="157" spans="1:63" x14ac:dyDescent="0.25">
      <c r="A157" t="s">
        <v>157</v>
      </c>
      <c r="B157" t="s">
        <v>158</v>
      </c>
      <c r="C157" t="s">
        <v>7</v>
      </c>
      <c r="D157" t="s">
        <v>26</v>
      </c>
      <c r="E157" s="19" t="str">
        <f t="shared" si="2"/>
        <v>number</v>
      </c>
      <c r="F157" s="4" t="s">
        <v>27</v>
      </c>
      <c r="AM157" s="5">
        <v>25.99855861455659</v>
      </c>
      <c r="AO157" s="5">
        <v>13.366110272056266</v>
      </c>
      <c r="AQ157" s="5">
        <v>10.751838364626781</v>
      </c>
      <c r="AR157" s="5">
        <v>11.87421576652666</v>
      </c>
      <c r="AS157" s="5">
        <v>17.344523758202367</v>
      </c>
      <c r="AT157" s="5">
        <v>18.714868780756554</v>
      </c>
      <c r="AU157" s="5">
        <v>23.218897295741193</v>
      </c>
      <c r="AV157" s="5">
        <v>15.044641633684117</v>
      </c>
      <c r="AW157" s="5">
        <v>25.863854691900372</v>
      </c>
      <c r="AX157" s="5">
        <v>12.169583810808023</v>
      </c>
      <c r="AY157" s="5">
        <v>15.299194866290314</v>
      </c>
      <c r="AZ157" s="5">
        <v>17.282706004185346</v>
      </c>
      <c r="BA157" s="5">
        <v>20.413263841981433</v>
      </c>
      <c r="BB157" s="5">
        <v>14.103848184237217</v>
      </c>
      <c r="BC157" s="5">
        <v>11.918927060269667</v>
      </c>
      <c r="BD157" s="5">
        <v>9.0201328152097702</v>
      </c>
      <c r="BE157" s="5">
        <v>8.6201958616325349</v>
      </c>
      <c r="BF157" s="5">
        <v>7.9929752278238828</v>
      </c>
      <c r="BG157" s="5">
        <v>15.883621558632665</v>
      </c>
      <c r="BH157" s="5">
        <v>16.321140441437578</v>
      </c>
      <c r="BI157" s="5">
        <v>18.898084200123744</v>
      </c>
      <c r="BJ157" s="5">
        <v>1.8161575524558236</v>
      </c>
    </row>
    <row r="158" spans="1:63" x14ac:dyDescent="0.25">
      <c r="A158" t="s">
        <v>159</v>
      </c>
      <c r="B158" t="s">
        <v>160</v>
      </c>
      <c r="C158" t="s">
        <v>7</v>
      </c>
      <c r="D158" t="s">
        <v>26</v>
      </c>
      <c r="E158" s="19" t="str">
        <f t="shared" si="2"/>
        <v>number</v>
      </c>
      <c r="F158" s="4" t="s">
        <v>27</v>
      </c>
      <c r="V158" s="5">
        <v>9.122295678795556</v>
      </c>
      <c r="W158" s="5">
        <v>5.6265614215695132</v>
      </c>
      <c r="X158" s="5">
        <v>7.6457978257627301</v>
      </c>
      <c r="Y158" s="5">
        <v>8.8319143425925901</v>
      </c>
      <c r="Z158" s="5">
        <v>8.0670572193047025</v>
      </c>
      <c r="AA158" s="5">
        <v>6.7060152399552857</v>
      </c>
      <c r="AB158" s="5">
        <v>6.7347726274582964</v>
      </c>
      <c r="AC158" s="5">
        <v>6.3213730686009981</v>
      </c>
      <c r="AD158" s="5">
        <v>5.7940770303261475</v>
      </c>
      <c r="AE158" s="5">
        <v>6.2976682260674339</v>
      </c>
      <c r="AF158" s="5">
        <v>5.6818246265251675</v>
      </c>
      <c r="AG158" s="5">
        <v>7.9404730351175097</v>
      </c>
      <c r="AH158" s="5">
        <v>8.3264927657680801</v>
      </c>
      <c r="AJ158" s="5">
        <v>5.5838140316263738</v>
      </c>
      <c r="AK158" s="5">
        <v>5.7020797864492696</v>
      </c>
      <c r="AL158" s="5">
        <v>5.5850439011763209</v>
      </c>
      <c r="AM158" s="5">
        <v>6.0471241770153998</v>
      </c>
      <c r="AN158" s="5">
        <v>7.9380271545056367</v>
      </c>
      <c r="AO158" s="5">
        <v>7.3771414990984301</v>
      </c>
      <c r="AP158" s="5">
        <v>7.1057599623062666</v>
      </c>
      <c r="AQ158" s="5">
        <v>6.8295682400934501</v>
      </c>
      <c r="AR158" s="5">
        <v>6.5462739660143461</v>
      </c>
      <c r="AS158" s="5">
        <v>7.7970388732077458</v>
      </c>
      <c r="AT158" s="5">
        <v>8.6354682537183685</v>
      </c>
      <c r="AU158" s="5">
        <v>12.980690081014751</v>
      </c>
      <c r="AV158" s="5">
        <v>10.752953836887706</v>
      </c>
      <c r="AW158" s="5">
        <v>10.852126010765836</v>
      </c>
      <c r="AX158" s="5">
        <v>15.880038353928752</v>
      </c>
      <c r="AY158" s="5">
        <v>10.014287706062404</v>
      </c>
      <c r="AZ158" s="5">
        <v>12.006293488000862</v>
      </c>
      <c r="BA158" s="5">
        <v>12.080464781186659</v>
      </c>
      <c r="BB158" s="5">
        <v>13.904459513717335</v>
      </c>
      <c r="BC158" s="5">
        <v>13.176365119974079</v>
      </c>
      <c r="BD158" s="5">
        <v>10.931615811223642</v>
      </c>
      <c r="BG158" s="5">
        <v>12.185508830107787</v>
      </c>
      <c r="BK158" s="5">
        <v>13.819708692519136</v>
      </c>
    </row>
    <row r="159" spans="1:63" x14ac:dyDescent="0.25">
      <c r="A159" t="s">
        <v>165</v>
      </c>
      <c r="B159" t="s">
        <v>166</v>
      </c>
      <c r="C159" t="s">
        <v>7</v>
      </c>
      <c r="D159" t="s">
        <v>26</v>
      </c>
      <c r="E159" s="19" t="str">
        <f t="shared" si="2"/>
        <v>number</v>
      </c>
      <c r="F159" s="4" t="s">
        <v>27</v>
      </c>
      <c r="AN159" s="5">
        <v>10.485659418943195</v>
      </c>
      <c r="AO159" s="5">
        <v>15.929306165995987</v>
      </c>
      <c r="AP159" s="5">
        <v>9.1591851211456188</v>
      </c>
      <c r="AQ159" s="5">
        <v>13.772512569691139</v>
      </c>
      <c r="AS159" s="5">
        <v>11.065340679250793</v>
      </c>
      <c r="AT159" s="5">
        <v>11.334973980800193</v>
      </c>
      <c r="AU159" s="5">
        <v>4.0328067032299417</v>
      </c>
      <c r="AV159" s="5">
        <v>4.2056468146154087</v>
      </c>
      <c r="AW159" s="5">
        <v>5.1255425482282888</v>
      </c>
      <c r="AX159" s="5">
        <v>4.3366248893916302</v>
      </c>
      <c r="AY159" s="5">
        <v>5.105618008124444</v>
      </c>
      <c r="AZ159" s="5">
        <v>3.4546262414240623</v>
      </c>
      <c r="BA159" s="5">
        <v>2.7855384901405773</v>
      </c>
      <c r="BB159" s="5">
        <v>3.5262265016292744</v>
      </c>
      <c r="BC159" s="5">
        <v>3.1406664363342616</v>
      </c>
      <c r="BD159" s="5">
        <v>4.3580800444286112</v>
      </c>
      <c r="BE159" s="5">
        <v>5.1430680266823536</v>
      </c>
      <c r="BF159" s="5">
        <v>4.5305233789091632</v>
      </c>
      <c r="BG159" s="5">
        <v>3.7359062837442765</v>
      </c>
      <c r="BH159" s="5">
        <v>3.9914260834379607</v>
      </c>
      <c r="BI159" s="5">
        <v>2.7270036455410365</v>
      </c>
      <c r="BJ159" s="5">
        <v>1.5631111157214204</v>
      </c>
      <c r="BK159" s="5">
        <v>1.3591824790890528</v>
      </c>
    </row>
    <row r="160" spans="1:63" x14ac:dyDescent="0.25">
      <c r="A160" t="s">
        <v>171</v>
      </c>
      <c r="B160" t="s">
        <v>172</v>
      </c>
      <c r="C160" t="s">
        <v>7</v>
      </c>
      <c r="D160" t="s">
        <v>26</v>
      </c>
      <c r="E160" s="19" t="str">
        <f t="shared" si="2"/>
        <v>number</v>
      </c>
      <c r="F160" s="4" t="s">
        <v>27</v>
      </c>
      <c r="AP160" s="5">
        <v>15.929117506363182</v>
      </c>
      <c r="AQ160" s="5">
        <v>14.771563621036538</v>
      </c>
      <c r="AR160" s="5">
        <v>7.2131698397336939</v>
      </c>
      <c r="AS160" s="5">
        <v>2.1821989345944837</v>
      </c>
      <c r="AU160" s="5">
        <v>3.1970602494745628</v>
      </c>
      <c r="AV160" s="5">
        <v>5.2587797371959102</v>
      </c>
      <c r="AW160" s="5">
        <v>7.6424223023210409</v>
      </c>
      <c r="AX160" s="5">
        <v>2.7585719972147511</v>
      </c>
      <c r="AY160" s="5">
        <v>4.6859123277694632</v>
      </c>
      <c r="AZ160" s="5">
        <v>3.8775166331579145</v>
      </c>
      <c r="BA160" s="5">
        <v>4.5576307363342288</v>
      </c>
      <c r="BB160" s="5">
        <v>1.3369095053132054</v>
      </c>
      <c r="BC160" s="5">
        <v>1.3697916372033743</v>
      </c>
      <c r="BD160" s="5">
        <v>3.0197143823245383</v>
      </c>
      <c r="BE160" s="5">
        <v>4.2111762431811188</v>
      </c>
      <c r="BF160" s="5">
        <v>4.9957294597253901</v>
      </c>
      <c r="BG160" s="5">
        <v>5.7324242095491469</v>
      </c>
      <c r="BH160" s="5">
        <v>4.0767021502545155</v>
      </c>
      <c r="BI160" s="5">
        <v>3.805066801849792</v>
      </c>
      <c r="BJ160" s="5">
        <v>3.5901809950254999</v>
      </c>
    </row>
    <row r="161" spans="1:63" x14ac:dyDescent="0.25">
      <c r="A161" t="s">
        <v>175</v>
      </c>
      <c r="B161" t="s">
        <v>176</v>
      </c>
      <c r="C161" t="s">
        <v>7</v>
      </c>
      <c r="D161" t="s">
        <v>26</v>
      </c>
      <c r="E161" s="19" t="str">
        <f t="shared" si="2"/>
        <v>number</v>
      </c>
      <c r="F161" s="4" t="s">
        <v>27</v>
      </c>
      <c r="T161" s="5">
        <v>7.9773873878035735</v>
      </c>
      <c r="U161" s="5">
        <v>6.6991658491841548</v>
      </c>
      <c r="V161" s="5">
        <v>7.9677471263360697</v>
      </c>
      <c r="W161" s="5">
        <v>7.216195054236259</v>
      </c>
      <c r="X161" s="5">
        <v>6.6670274310147839</v>
      </c>
      <c r="Y161" s="5">
        <v>5.4956912874697963</v>
      </c>
      <c r="Z161" s="5">
        <v>2.4617615063169294</v>
      </c>
      <c r="AA161" s="5">
        <v>2.8418511547546137</v>
      </c>
      <c r="AB161" s="5">
        <v>2.8597909357720477</v>
      </c>
      <c r="AC161" s="5">
        <v>3.6218642277171207</v>
      </c>
      <c r="AD161" s="5">
        <v>4.1792448529499922</v>
      </c>
      <c r="AL161" s="5">
        <v>3.768509035164807</v>
      </c>
      <c r="AM161" s="5">
        <v>2.7673310692677386</v>
      </c>
      <c r="AN161" s="5">
        <v>3.2258303861849975</v>
      </c>
      <c r="AO161" s="5">
        <v>3.9947826136030802</v>
      </c>
      <c r="AP161" s="5">
        <v>3.6486105527578929</v>
      </c>
      <c r="AQ161" s="5">
        <v>3.9270457623961121</v>
      </c>
      <c r="AR161" s="5">
        <v>3.7750642415684417</v>
      </c>
      <c r="AS161" s="5">
        <v>3.2147460656683751</v>
      </c>
      <c r="AT161" s="5">
        <v>3.3769753939317964</v>
      </c>
      <c r="AU161" s="5">
        <v>2.6278018834442052</v>
      </c>
      <c r="AV161" s="5">
        <v>3.0119609817658413</v>
      </c>
      <c r="AW161" s="5">
        <v>2.7303806018901122</v>
      </c>
      <c r="AX161" s="5">
        <v>2.2194120897631073</v>
      </c>
      <c r="AY161" s="5">
        <v>1.9775991580157197</v>
      </c>
      <c r="AZ161" s="5">
        <v>1.762580274796149</v>
      </c>
      <c r="BA161" s="5">
        <v>1.7072724973005147</v>
      </c>
      <c r="BB161" s="5">
        <v>1.751775493330282</v>
      </c>
      <c r="BC161" s="5">
        <v>1.9221567663013517</v>
      </c>
      <c r="BD161" s="5">
        <v>1.7731262948346631</v>
      </c>
      <c r="BE161" s="5">
        <v>1.9134404476884537</v>
      </c>
      <c r="BF161" s="5">
        <v>1.7710032945257421</v>
      </c>
      <c r="BG161" s="5">
        <v>1.8995304986392292</v>
      </c>
      <c r="BH161" s="5">
        <v>1.9930763523725366</v>
      </c>
      <c r="BI161" s="5">
        <v>2.1683868012969727</v>
      </c>
      <c r="BJ161" s="5">
        <v>2.3478247069666738</v>
      </c>
      <c r="BK161" s="5">
        <v>2.3360613618161561</v>
      </c>
    </row>
    <row r="162" spans="1:63" x14ac:dyDescent="0.25">
      <c r="A162" t="s">
        <v>177</v>
      </c>
      <c r="B162" t="s">
        <v>178</v>
      </c>
      <c r="C162" t="s">
        <v>7</v>
      </c>
      <c r="D162" t="s">
        <v>26</v>
      </c>
      <c r="E162" s="19" t="str">
        <f t="shared" si="2"/>
        <v>number</v>
      </c>
      <c r="F162" s="4" t="s">
        <v>27</v>
      </c>
      <c r="V162" s="5">
        <v>24.178041919809562</v>
      </c>
      <c r="W162" s="5">
        <v>20.174672164488697</v>
      </c>
      <c r="X162" s="5">
        <v>19.576654140330422</v>
      </c>
      <c r="Y162" s="5">
        <v>17.772931976326738</v>
      </c>
      <c r="Z162" s="5">
        <v>17.507122438416886</v>
      </c>
      <c r="AA162" s="5">
        <v>21.105810881557289</v>
      </c>
      <c r="AG162" s="5">
        <v>22.825343954869755</v>
      </c>
      <c r="AQ162" s="5">
        <v>23.151245988765055</v>
      </c>
      <c r="AR162" s="5">
        <v>11.436838494121403</v>
      </c>
      <c r="AS162" s="5">
        <v>13.168044487771652</v>
      </c>
      <c r="AT162" s="5">
        <v>13.402932721998843</v>
      </c>
      <c r="AU162" s="5">
        <v>13.193670530087436</v>
      </c>
      <c r="AV162" s="5">
        <v>11.064032854688955</v>
      </c>
      <c r="AW162" s="5">
        <v>13.008783768172908</v>
      </c>
      <c r="AX162" s="5">
        <v>14.820304636734649</v>
      </c>
      <c r="AY162" s="5">
        <v>15.874315133447791</v>
      </c>
      <c r="AZ162" s="5">
        <v>10.794587371205658</v>
      </c>
      <c r="BA162" s="5">
        <v>9.4404974092764871</v>
      </c>
      <c r="BB162" s="5">
        <v>9.3379295864662417</v>
      </c>
      <c r="BC162" s="5">
        <v>9.8187060237143911</v>
      </c>
      <c r="BD162" s="5">
        <v>7.4216011284306367</v>
      </c>
      <c r="BE162" s="5">
        <v>5.5949462575014905</v>
      </c>
      <c r="BF162" s="5">
        <v>8.5870170538798174</v>
      </c>
      <c r="BG162" s="5">
        <v>7.1336090243949855</v>
      </c>
      <c r="BH162" s="5">
        <v>3.7025813657704223</v>
      </c>
      <c r="BI162" s="5">
        <v>4.4578922455823369</v>
      </c>
      <c r="BJ162" s="5">
        <v>5.3677508676717913</v>
      </c>
      <c r="BK162" s="5">
        <v>5.9857611128550552</v>
      </c>
    </row>
    <row r="163" spans="1:63" x14ac:dyDescent="0.25">
      <c r="A163" t="s">
        <v>179</v>
      </c>
      <c r="B163" t="s">
        <v>180</v>
      </c>
      <c r="C163" t="s">
        <v>7</v>
      </c>
      <c r="D163" t="s">
        <v>26</v>
      </c>
      <c r="E163" s="19" t="str">
        <f t="shared" si="2"/>
        <v>number</v>
      </c>
      <c r="F163" s="4" t="s">
        <v>27</v>
      </c>
      <c r="V163" s="5">
        <v>6.7888076380015576</v>
      </c>
      <c r="AN163" s="5">
        <v>4.0439353777783165</v>
      </c>
      <c r="AO163" s="5">
        <v>4.5838552439901123</v>
      </c>
      <c r="AP163" s="5">
        <v>9.2385015629376817</v>
      </c>
      <c r="AQ163" s="5">
        <v>8.2830935153091723</v>
      </c>
      <c r="AR163" s="5">
        <v>4.1141991554131963</v>
      </c>
      <c r="AS163" s="5">
        <v>17.636855806053589</v>
      </c>
      <c r="AT163" s="5">
        <v>14.986166012270152</v>
      </c>
      <c r="AU163" s="5">
        <v>16.582694082509949</v>
      </c>
      <c r="AV163" s="5">
        <v>10.500569678686778</v>
      </c>
      <c r="AW163" s="5">
        <v>12.923082483753396</v>
      </c>
      <c r="AX163" s="5">
        <v>17.346545774050814</v>
      </c>
      <c r="AY163" s="5">
        <v>13.250002867795398</v>
      </c>
      <c r="AZ163" s="5">
        <v>8.8966089556773937</v>
      </c>
      <c r="BA163" s="5">
        <v>8.0771038238968007</v>
      </c>
      <c r="BB163" s="5">
        <v>5.7557036600080487</v>
      </c>
      <c r="BC163" s="5">
        <v>7.637782497260341</v>
      </c>
      <c r="BD163" s="5">
        <v>7.2456122651010855</v>
      </c>
      <c r="BE163" s="5">
        <v>7.4568972482982128</v>
      </c>
      <c r="BF163" s="5">
        <v>6.1440192087434955</v>
      </c>
      <c r="BG163" s="5">
        <v>5.9081671829219262</v>
      </c>
      <c r="BH163" s="5">
        <v>5.8713384745982911</v>
      </c>
      <c r="BI163" s="5">
        <v>4.8575924409857212</v>
      </c>
      <c r="BJ163" s="5">
        <v>5.3827628090647011</v>
      </c>
      <c r="BK163" s="5">
        <v>5.7383827410138215</v>
      </c>
    </row>
    <row r="164" spans="1:63" x14ac:dyDescent="0.25">
      <c r="A164" t="s">
        <v>147</v>
      </c>
      <c r="B164" t="s">
        <v>148</v>
      </c>
      <c r="C164" t="s">
        <v>149</v>
      </c>
      <c r="D164" t="s">
        <v>26</v>
      </c>
      <c r="E164" s="19" t="str">
        <f t="shared" si="2"/>
        <v>number</v>
      </c>
      <c r="F164" s="4" t="s">
        <v>27</v>
      </c>
      <c r="H164" s="5">
        <v>3.8164421475406849</v>
      </c>
      <c r="I164" s="5">
        <v>10.516339055717673</v>
      </c>
      <c r="J164" s="5">
        <v>13.750269422858846</v>
      </c>
      <c r="K164" s="5">
        <v>10.826392531237564</v>
      </c>
      <c r="L164" s="5">
        <v>12.923377778253986</v>
      </c>
      <c r="M164" s="5">
        <v>20.936090599960767</v>
      </c>
      <c r="N164" s="5">
        <v>19.209627627133187</v>
      </c>
      <c r="O164" s="5">
        <v>30.975570407492768</v>
      </c>
      <c r="P164" s="5">
        <v>27.563999927471055</v>
      </c>
      <c r="Q164" s="5">
        <v>21.218036386808954</v>
      </c>
      <c r="R164" s="5">
        <v>23.353407558233645</v>
      </c>
      <c r="S164" s="5">
        <v>26.207411337138975</v>
      </c>
      <c r="T164" s="5">
        <v>19.839197439729141</v>
      </c>
      <c r="U164" s="5">
        <v>18.608614270066823</v>
      </c>
      <c r="V164" s="5">
        <v>48.585491675587235</v>
      </c>
      <c r="W164" s="5">
        <v>43.207983023189158</v>
      </c>
      <c r="X164" s="5">
        <v>36.779298327991924</v>
      </c>
      <c r="Y164" s="5">
        <v>37.896961904914775</v>
      </c>
      <c r="Z164" s="5">
        <v>47.679421323417401</v>
      </c>
      <c r="AA164" s="5">
        <v>45.288586036098799</v>
      </c>
      <c r="AB164" s="5">
        <v>45.276789990406542</v>
      </c>
      <c r="AC164" s="5">
        <v>55.946041232417286</v>
      </c>
      <c r="AO164" s="5">
        <v>68.725373876458747</v>
      </c>
      <c r="AP164" s="5">
        <v>74.515111932721467</v>
      </c>
      <c r="AQ164" s="5">
        <v>63.598774188322551</v>
      </c>
      <c r="AR164" s="5">
        <v>68.142511883745243</v>
      </c>
      <c r="AS164" s="5">
        <v>67.621080002178957</v>
      </c>
      <c r="AT164" s="5">
        <v>59.163346245750212</v>
      </c>
      <c r="AU164" s="5">
        <v>56.019530384196926</v>
      </c>
      <c r="AV164" s="5">
        <v>61.902615744769818</v>
      </c>
      <c r="AW164" s="5">
        <v>73.000471079655512</v>
      </c>
      <c r="AX164" s="5">
        <v>75.877999152073514</v>
      </c>
      <c r="AY164" s="5">
        <v>75.412363527520824</v>
      </c>
      <c r="BA164" s="5">
        <v>68.264483512299606</v>
      </c>
      <c r="BB164" s="5">
        <v>56.575470981893503</v>
      </c>
      <c r="BC164" s="5">
        <v>60.457464511034722</v>
      </c>
      <c r="BD164" s="5">
        <v>55.879969143118259</v>
      </c>
      <c r="BE164" s="5">
        <v>51.715952705171176</v>
      </c>
      <c r="BF164" s="5">
        <v>43.470078193149966</v>
      </c>
      <c r="BG164" s="5">
        <v>44.369817499015319</v>
      </c>
      <c r="BH164" s="5">
        <v>42.477370313010923</v>
      </c>
      <c r="BI164" s="5">
        <v>35.881002828149825</v>
      </c>
      <c r="BJ164" s="5">
        <v>44.043460279621712</v>
      </c>
    </row>
    <row r="165" spans="1:63" x14ac:dyDescent="0.25">
      <c r="A165" t="s">
        <v>153</v>
      </c>
      <c r="B165" t="s">
        <v>154</v>
      </c>
      <c r="C165" t="s">
        <v>149</v>
      </c>
      <c r="D165" t="s">
        <v>26</v>
      </c>
      <c r="E165" s="19" t="str">
        <f t="shared" si="2"/>
        <v>number</v>
      </c>
      <c r="F165" s="4" t="s">
        <v>27</v>
      </c>
      <c r="H165" s="5">
        <v>15.523830091834709</v>
      </c>
      <c r="I165" s="5">
        <v>15.821024828232702</v>
      </c>
      <c r="J165" s="5">
        <v>18.057759873136302</v>
      </c>
      <c r="K165" s="5">
        <v>17.573726429634423</v>
      </c>
      <c r="L165" s="5">
        <v>18.77645050082538</v>
      </c>
      <c r="M165" s="5">
        <v>16.24137836570279</v>
      </c>
      <c r="N165" s="5">
        <v>10.344821824421773</v>
      </c>
      <c r="O165" s="5">
        <v>15.397678979292204</v>
      </c>
      <c r="P165" s="5">
        <v>29.161641524401094</v>
      </c>
      <c r="Q165" s="5">
        <v>16.546432445801489</v>
      </c>
      <c r="R165" s="5">
        <v>16.689910949370027</v>
      </c>
      <c r="S165" s="5">
        <v>21.137451241022085</v>
      </c>
      <c r="T165" s="5">
        <v>15.98213544687281</v>
      </c>
      <c r="U165" s="5">
        <v>14.677715730142852</v>
      </c>
      <c r="V165" s="5">
        <v>19.290970943954523</v>
      </c>
      <c r="W165" s="5">
        <v>18.18250341835336</v>
      </c>
      <c r="X165" s="5">
        <v>16.068278080369392</v>
      </c>
      <c r="Y165" s="5">
        <v>12.627024622379537</v>
      </c>
      <c r="Z165" s="5">
        <v>15.699055609152515</v>
      </c>
      <c r="AB165" s="5">
        <v>10.845751841268676</v>
      </c>
      <c r="AF165" s="5">
        <v>12.711445050290187</v>
      </c>
      <c r="AG165" s="5">
        <v>15.495739971815322</v>
      </c>
      <c r="AI165" s="5">
        <v>18.998721057575089</v>
      </c>
      <c r="AJ165" s="5">
        <v>14.287572940188545</v>
      </c>
      <c r="AO165" s="5">
        <v>27.514877304941855</v>
      </c>
      <c r="AP165" s="5">
        <v>25.188904339776968</v>
      </c>
      <c r="AQ165" s="5">
        <v>30.55050609742413</v>
      </c>
      <c r="AT165" s="5">
        <v>9.099965211415018</v>
      </c>
      <c r="AU165" s="5">
        <v>21.250176014811753</v>
      </c>
      <c r="AV165" s="5">
        <v>10.01964135366925</v>
      </c>
      <c r="AW165" s="5">
        <v>9.6805193515022392</v>
      </c>
      <c r="AX165" s="5">
        <v>12.037982734330797</v>
      </c>
      <c r="AY165" s="5">
        <v>19.290155665894986</v>
      </c>
      <c r="AZ165" s="5">
        <v>16.590543825757294</v>
      </c>
      <c r="BA165" s="5">
        <v>14.271846856994753</v>
      </c>
      <c r="BB165" s="5">
        <v>30.798540645458079</v>
      </c>
      <c r="BC165" s="5">
        <v>26.565057188272956</v>
      </c>
      <c r="BD165" s="5">
        <v>14.795360281736173</v>
      </c>
      <c r="BE165" s="5">
        <v>31.555748181793962</v>
      </c>
      <c r="BF165" s="5">
        <v>15.676312759509663</v>
      </c>
      <c r="BG165" s="5">
        <v>15.922837025416872</v>
      </c>
      <c r="BH165" s="5">
        <v>14.311060234291626</v>
      </c>
      <c r="BI165" s="5">
        <v>16.864419044872246</v>
      </c>
      <c r="BJ165" s="5">
        <v>30.011495011821903</v>
      </c>
      <c r="BK165" s="5">
        <v>21.253805567538301</v>
      </c>
    </row>
    <row r="166" spans="1:63" x14ac:dyDescent="0.25">
      <c r="A166" t="s">
        <v>155</v>
      </c>
      <c r="B166" t="s">
        <v>156</v>
      </c>
      <c r="C166" t="s">
        <v>149</v>
      </c>
      <c r="D166" t="s">
        <v>26</v>
      </c>
      <c r="E166" s="19" t="str">
        <f t="shared" si="2"/>
        <v>number</v>
      </c>
      <c r="F166" s="4" t="s">
        <v>27</v>
      </c>
      <c r="H166" s="5">
        <v>75.256697166548747</v>
      </c>
      <c r="I166" s="5">
        <v>79.96210038338252</v>
      </c>
      <c r="J166" s="5">
        <v>81.852079326059837</v>
      </c>
      <c r="K166" s="5">
        <v>80.093890190104062</v>
      </c>
      <c r="L166" s="5">
        <v>80.260715110332754</v>
      </c>
      <c r="M166" s="5">
        <v>86.11650563462095</v>
      </c>
      <c r="N166" s="5">
        <v>88.03646172240461</v>
      </c>
      <c r="O166" s="5">
        <v>85.013393531003373</v>
      </c>
      <c r="P166" s="5">
        <v>71.207744542287926</v>
      </c>
      <c r="Q166" s="5">
        <v>67.510042509376888</v>
      </c>
      <c r="R166" s="5">
        <v>67.775650657509743</v>
      </c>
      <c r="S166" s="5">
        <v>66.414846123700571</v>
      </c>
      <c r="T166" s="5">
        <v>66.850481759222262</v>
      </c>
      <c r="U166" s="5">
        <v>66.925728773457877</v>
      </c>
    </row>
    <row r="167" spans="1:63" x14ac:dyDescent="0.25">
      <c r="A167" t="s">
        <v>161</v>
      </c>
      <c r="B167" t="s">
        <v>162</v>
      </c>
      <c r="C167" t="s">
        <v>149</v>
      </c>
      <c r="D167" t="s">
        <v>26</v>
      </c>
      <c r="E167" s="19" t="str">
        <f t="shared" si="2"/>
        <v>number</v>
      </c>
      <c r="F167" s="4" t="s">
        <v>27</v>
      </c>
      <c r="H167" s="5">
        <v>16.448279520655802</v>
      </c>
      <c r="I167" s="5">
        <v>16.901028169138176</v>
      </c>
      <c r="J167" s="5">
        <v>9.4265231505721836</v>
      </c>
      <c r="K167" s="5">
        <v>19.093398197508048</v>
      </c>
      <c r="L167" s="5">
        <v>29.222799609223749</v>
      </c>
      <c r="M167" s="5">
        <v>33.375350172311869</v>
      </c>
      <c r="N167" s="5">
        <v>43.590520941980344</v>
      </c>
      <c r="O167" s="5">
        <v>12.244440516092954</v>
      </c>
      <c r="P167" s="5">
        <v>23.88727169859321</v>
      </c>
      <c r="Q167" s="5">
        <v>26.653824169530736</v>
      </c>
      <c r="R167" s="5">
        <v>38.110493399404469</v>
      </c>
      <c r="T167" s="5">
        <v>50.633785594074787</v>
      </c>
      <c r="U167" s="5">
        <v>47.023560075301859</v>
      </c>
      <c r="V167" s="5">
        <v>52.02848168946376</v>
      </c>
      <c r="W167" s="5">
        <v>58.101384338020566</v>
      </c>
      <c r="X167" s="5">
        <v>58.289162443810284</v>
      </c>
      <c r="Y167" s="5">
        <v>51.967789367404507</v>
      </c>
      <c r="Z167" s="5">
        <v>68.576978873129107</v>
      </c>
      <c r="AB167" s="5">
        <v>57.295950766211071</v>
      </c>
      <c r="AG167" s="5">
        <v>85.865745541645452</v>
      </c>
      <c r="AI167" s="5">
        <v>61.866593042783116</v>
      </c>
      <c r="AJ167" s="5">
        <v>62.27940357525128</v>
      </c>
      <c r="AP167" s="5">
        <v>74.584993567001405</v>
      </c>
      <c r="AQ167" s="5">
        <v>93.823782672510703</v>
      </c>
      <c r="AR167" s="5">
        <v>91.796952686155336</v>
      </c>
      <c r="AS167" s="5">
        <v>87.231057335933471</v>
      </c>
      <c r="AT167" s="5">
        <v>90.754382571613334</v>
      </c>
      <c r="AU167" s="5">
        <v>42.889451904226455</v>
      </c>
      <c r="AV167" s="5">
        <v>63.342818734424199</v>
      </c>
      <c r="AW167" s="5">
        <v>79.536302026621257</v>
      </c>
      <c r="AX167" s="5">
        <v>73.540640393922772</v>
      </c>
      <c r="AY167" s="5">
        <v>68.924700803918185</v>
      </c>
      <c r="AZ167" s="5">
        <v>64.597521847480976</v>
      </c>
      <c r="BA167" s="5">
        <v>55.635973685904936</v>
      </c>
      <c r="BB167" s="5">
        <v>42.40507733128932</v>
      </c>
      <c r="BD167" s="5">
        <v>47.982533190292529</v>
      </c>
      <c r="BE167" s="5">
        <v>39.831797954782807</v>
      </c>
      <c r="BF167" s="5">
        <v>51.991056637538001</v>
      </c>
      <c r="BJ167" s="5">
        <v>38.937857352213946</v>
      </c>
      <c r="BK167" s="5">
        <v>23.050254086836052</v>
      </c>
    </row>
    <row r="168" spans="1:63" x14ac:dyDescent="0.25">
      <c r="A168" t="s">
        <v>163</v>
      </c>
      <c r="B168" t="s">
        <v>164</v>
      </c>
      <c r="C168" t="s">
        <v>149</v>
      </c>
      <c r="D168" t="s">
        <v>26</v>
      </c>
      <c r="E168" s="19" t="str">
        <f t="shared" si="2"/>
        <v>number</v>
      </c>
      <c r="F168" s="4" t="s">
        <v>27</v>
      </c>
      <c r="H168" s="5">
        <v>6.2537309894637936</v>
      </c>
      <c r="I168" s="5">
        <v>1.8484712062948172</v>
      </c>
      <c r="J168" s="5">
        <v>1.7672081316736099</v>
      </c>
      <c r="K168" s="5">
        <v>0.93969421353997973</v>
      </c>
      <c r="L168" s="5">
        <v>1.4602837826047517</v>
      </c>
      <c r="M168" s="5">
        <v>2.3121383350645166</v>
      </c>
      <c r="N168" s="5">
        <v>2.4199044355758863</v>
      </c>
      <c r="P168" s="5">
        <v>2.4760729921631137</v>
      </c>
      <c r="Q168" s="5">
        <v>1.0059101615191385E-2</v>
      </c>
      <c r="R168" s="5">
        <v>1.6692262325125786</v>
      </c>
      <c r="AO168" s="5">
        <v>5.6335682202347317E-2</v>
      </c>
      <c r="AP168" s="5">
        <v>3.5178808232733207E-2</v>
      </c>
      <c r="AT168" s="5">
        <v>8.9992374772518381E-4</v>
      </c>
      <c r="AU168" s="5">
        <v>1.7673235345971425E-3</v>
      </c>
      <c r="AV168" s="5">
        <v>3.9194881187902412E-3</v>
      </c>
      <c r="AW168" s="5">
        <v>4.3308480225938027E-3</v>
      </c>
      <c r="AX168" s="5">
        <v>2.1345215805993179E-2</v>
      </c>
      <c r="AY168" s="5">
        <v>3.4482550694368416E-3</v>
      </c>
      <c r="BA168" s="5">
        <v>3.3512017278530732E-3</v>
      </c>
      <c r="BB168" s="5">
        <v>1.8594378148178797E-2</v>
      </c>
      <c r="BC168" s="5">
        <v>1.663151310124571E-2</v>
      </c>
      <c r="BD168" s="5">
        <v>3.0788830036840888E-2</v>
      </c>
      <c r="BE168" s="5">
        <v>2.395978689230446E-2</v>
      </c>
      <c r="BF168" s="5">
        <v>3.896880219788193E-2</v>
      </c>
      <c r="BG168" s="5">
        <v>2.4895427647452818E-2</v>
      </c>
      <c r="BH168" s="5">
        <v>2.0034830073522598E-2</v>
      </c>
      <c r="BJ168" s="5">
        <v>2.7845930740416722E-2</v>
      </c>
      <c r="BK168" s="5">
        <v>4.9873689188906722E-2</v>
      </c>
    </row>
    <row r="169" spans="1:63" x14ac:dyDescent="0.25">
      <c r="A169" t="s">
        <v>167</v>
      </c>
      <c r="B169" t="s">
        <v>168</v>
      </c>
      <c r="C169" t="s">
        <v>149</v>
      </c>
      <c r="D169" t="s">
        <v>26</v>
      </c>
      <c r="E169" s="19" t="str">
        <f t="shared" si="2"/>
        <v>number</v>
      </c>
      <c r="F169" s="4" t="s">
        <v>27</v>
      </c>
      <c r="H169" s="5">
        <v>3.0561596080265421</v>
      </c>
      <c r="I169" s="5">
        <v>2.8710709264209231</v>
      </c>
      <c r="J169" s="5">
        <v>7.8643811552789407</v>
      </c>
      <c r="K169" s="5">
        <v>7.0722014434316778</v>
      </c>
      <c r="L169" s="5">
        <v>7.3740160115591591</v>
      </c>
      <c r="M169" s="5">
        <v>7.5305508125571201</v>
      </c>
      <c r="N169" s="5">
        <v>7.0103677854432469</v>
      </c>
      <c r="O169" s="5">
        <v>8.3403280052676969</v>
      </c>
      <c r="P169" s="5">
        <v>4.8296603839288883</v>
      </c>
      <c r="Q169" s="5">
        <v>9.5312157307343668</v>
      </c>
      <c r="R169" s="5">
        <v>3.2099865511781034</v>
      </c>
      <c r="S169" s="5">
        <v>3.9295575485374887</v>
      </c>
      <c r="T169" s="5">
        <v>3.8320266145272739</v>
      </c>
      <c r="U169" s="5">
        <v>0.22205090045353698</v>
      </c>
      <c r="V169" s="5">
        <v>2.4764099414376015</v>
      </c>
      <c r="W169" s="5">
        <v>2.3472307982414948</v>
      </c>
      <c r="X169" s="5">
        <v>1.803340354866765</v>
      </c>
      <c r="Y169" s="5">
        <v>2.364454775919278</v>
      </c>
      <c r="AA169" s="5">
        <v>0.80034804821133232</v>
      </c>
      <c r="AO169" s="5">
        <v>0.5392455127540795</v>
      </c>
      <c r="AP169" s="5">
        <v>0.35719314155255977</v>
      </c>
      <c r="AQ169" s="5">
        <v>0.68379761767026492</v>
      </c>
      <c r="AR169" s="5">
        <v>0.58186647012181858</v>
      </c>
      <c r="AS169" s="5">
        <v>0.76054774372516398</v>
      </c>
      <c r="AT169" s="5">
        <v>3.2835781803012964</v>
      </c>
      <c r="AU169" s="5">
        <v>3.4570998007151426</v>
      </c>
      <c r="AV169" s="5">
        <v>3.6415558766554104</v>
      </c>
      <c r="AW169" s="5">
        <v>3.3379165532535282</v>
      </c>
      <c r="AX169" s="5">
        <v>3.8622351343767578</v>
      </c>
      <c r="AY169" s="5">
        <v>4.9766573288884572</v>
      </c>
      <c r="AZ169" s="5">
        <v>4.9397425437925353</v>
      </c>
      <c r="BA169" s="5">
        <v>4.3778213383953899</v>
      </c>
      <c r="BB169" s="5">
        <v>3.0950197129234365</v>
      </c>
      <c r="BC169" s="5">
        <v>1.9682647668995086</v>
      </c>
      <c r="BD169" s="5">
        <v>2.7931785945505534</v>
      </c>
      <c r="BE169" s="5">
        <v>2.3178934149987711</v>
      </c>
      <c r="BF169" s="5">
        <v>2.9363340997609941</v>
      </c>
      <c r="BG169" s="5">
        <v>1.6299321530774482</v>
      </c>
      <c r="BH169" s="5">
        <v>1.4476726167492082</v>
      </c>
      <c r="BI169" s="5">
        <v>1.5452071529302571</v>
      </c>
      <c r="BJ169" s="5">
        <v>1.1161037282066981</v>
      </c>
    </row>
    <row r="170" spans="1:63" x14ac:dyDescent="0.25">
      <c r="A170" t="s">
        <v>169</v>
      </c>
      <c r="B170" t="s">
        <v>170</v>
      </c>
      <c r="C170" t="s">
        <v>149</v>
      </c>
      <c r="D170" t="s">
        <v>26</v>
      </c>
      <c r="E170" s="19" t="str">
        <f t="shared" si="2"/>
        <v>number</v>
      </c>
      <c r="F170" s="4" t="s">
        <v>27</v>
      </c>
      <c r="H170" s="5">
        <v>16.628701313786706</v>
      </c>
      <c r="I170" s="5">
        <v>17.877473121264284</v>
      </c>
      <c r="J170" s="5">
        <v>15.689896610015397</v>
      </c>
      <c r="K170" s="5">
        <v>10.92445584713947</v>
      </c>
      <c r="L170" s="5">
        <v>10.578851842072137</v>
      </c>
      <c r="M170" s="5">
        <v>9.152584490417901</v>
      </c>
      <c r="N170" s="5">
        <v>8.7831436036706876</v>
      </c>
      <c r="O170" s="5">
        <v>6.9892699293720773</v>
      </c>
      <c r="P170" s="5">
        <v>5.1070335042056918</v>
      </c>
      <c r="Q170" s="5">
        <v>2.7379176080458594</v>
      </c>
      <c r="R170" s="5">
        <v>1.55717255151206</v>
      </c>
      <c r="S170" s="5">
        <v>2.2171076932786136</v>
      </c>
      <c r="T170" s="5">
        <v>1.0081794996776852</v>
      </c>
      <c r="U170" s="5">
        <v>0.58528233498683024</v>
      </c>
      <c r="V170" s="5">
        <v>0.35886656843912484</v>
      </c>
      <c r="W170" s="5">
        <v>0.38250754370635948</v>
      </c>
      <c r="X170" s="5">
        <v>0.38027885137840822</v>
      </c>
      <c r="Y170" s="5">
        <v>0.45749202308453635</v>
      </c>
      <c r="AA170" s="5">
        <v>0.11669017557608029</v>
      </c>
      <c r="AC170" s="5">
        <v>7.6945649528364288E-2</v>
      </c>
      <c r="AD170" s="5">
        <v>4.5199403263505411E-2</v>
      </c>
      <c r="AE170" s="5">
        <v>4.4902351986271419E-2</v>
      </c>
      <c r="AF170" s="5">
        <v>0.40940644746895627</v>
      </c>
      <c r="AG170" s="5">
        <v>0.51973322498412022</v>
      </c>
      <c r="AK170" s="5">
        <v>0.55771701599263002</v>
      </c>
      <c r="AP170" s="5">
        <v>1.6221437748215297</v>
      </c>
      <c r="AQ170" s="5">
        <v>7.9304548289818658E-2</v>
      </c>
      <c r="AR170" s="5">
        <v>9.9477336510318898E-2</v>
      </c>
      <c r="AS170" s="5">
        <v>0.13350407896853975</v>
      </c>
      <c r="AT170" s="5">
        <v>5.9455278751582366E-3</v>
      </c>
      <c r="AU170" s="5">
        <v>6.1762789168805423E-3</v>
      </c>
      <c r="AV170" s="5">
        <v>0.28133348164499233</v>
      </c>
      <c r="AW170" s="5">
        <v>9.262965837124118E-3</v>
      </c>
      <c r="AZ170" s="5">
        <v>0.36164231388250156</v>
      </c>
      <c r="BA170" s="5">
        <v>0.760782251901155</v>
      </c>
      <c r="BB170" s="5">
        <v>0.92838218110782578</v>
      </c>
      <c r="BC170" s="5">
        <v>1.1359334024509409</v>
      </c>
      <c r="BD170" s="5">
        <v>1.6318110183455963</v>
      </c>
      <c r="BE170" s="5">
        <v>6.12949265353204</v>
      </c>
      <c r="BF170" s="5">
        <v>7.2683427966887413</v>
      </c>
      <c r="BG170" s="5">
        <v>3.2041209524482772</v>
      </c>
      <c r="BH170" s="5">
        <v>0.43126328848724549</v>
      </c>
      <c r="BJ170" s="5">
        <v>0.16018040984938434</v>
      </c>
      <c r="BK170" s="5">
        <v>0.2109690221884237</v>
      </c>
    </row>
    <row r="171" spans="1:63" x14ac:dyDescent="0.25">
      <c r="A171" t="s">
        <v>173</v>
      </c>
      <c r="B171" t="s">
        <v>174</v>
      </c>
      <c r="C171" t="s">
        <v>149</v>
      </c>
      <c r="D171" t="s">
        <v>26</v>
      </c>
      <c r="E171" s="19" t="str">
        <f t="shared" si="2"/>
        <v>number</v>
      </c>
      <c r="F171" s="4" t="s">
        <v>27</v>
      </c>
      <c r="H171" s="5">
        <v>1.0327471699920907</v>
      </c>
      <c r="I171" s="5">
        <v>0.50708073895666061</v>
      </c>
      <c r="J171" s="5">
        <v>0.92610942914539107</v>
      </c>
      <c r="K171" s="5">
        <v>1.1953074354051552</v>
      </c>
      <c r="L171" s="5">
        <v>0.7391257485711854</v>
      </c>
      <c r="M171" s="5">
        <v>1.3747294773422996</v>
      </c>
      <c r="N171" s="5">
        <v>1.4171486817592722</v>
      </c>
      <c r="O171" s="5">
        <v>3.6147584650136224</v>
      </c>
      <c r="P171" s="5">
        <v>4.1379980378947767</v>
      </c>
      <c r="Q171" s="5">
        <v>5.5228153044041797</v>
      </c>
      <c r="R171" s="5">
        <v>3.3266843664459089</v>
      </c>
      <c r="S171" s="5">
        <v>4.9518322070447596</v>
      </c>
      <c r="T171" s="5">
        <v>3.8704642949953967</v>
      </c>
      <c r="U171" s="5">
        <v>1.9600067286908527</v>
      </c>
      <c r="W171" s="5">
        <v>3.8092970121478609</v>
      </c>
      <c r="X171" s="5">
        <v>4.4433514407637924</v>
      </c>
      <c r="Y171" s="5">
        <v>3.3779266332628057</v>
      </c>
      <c r="Z171" s="5">
        <v>3.0626703646630333</v>
      </c>
      <c r="AA171" s="5">
        <v>2.1112061347222424</v>
      </c>
      <c r="AF171" s="5">
        <v>2.4373856569513914</v>
      </c>
      <c r="AG171" s="5">
        <v>2.4266474961837234</v>
      </c>
      <c r="AI171" s="5">
        <v>3.1155126268534463</v>
      </c>
      <c r="AJ171" s="5">
        <v>2.6631703208539532</v>
      </c>
      <c r="AK171" s="5">
        <v>4.3341322879037527</v>
      </c>
      <c r="AL171" s="5">
        <v>5.196458261808929</v>
      </c>
      <c r="AM171" s="5">
        <v>5.8200151858367128</v>
      </c>
      <c r="AN171" s="5">
        <v>6.0474347456002082</v>
      </c>
      <c r="AP171" s="5">
        <v>7.1362483132128025</v>
      </c>
      <c r="AQ171" s="5">
        <v>8.0098862822811974</v>
      </c>
      <c r="AR171" s="5">
        <v>5.533667573039593</v>
      </c>
      <c r="AS171" s="5">
        <v>2.7165036997678373</v>
      </c>
      <c r="AT171" s="5">
        <v>1.7466833664003119</v>
      </c>
      <c r="AU171" s="5">
        <v>2.3297173243278237</v>
      </c>
      <c r="AV171" s="5">
        <v>3.3342350565500412</v>
      </c>
      <c r="AW171" s="5">
        <v>3.4487199657570362</v>
      </c>
      <c r="AX171" s="5">
        <v>2.7771958951124081</v>
      </c>
      <c r="AY171" s="5">
        <v>2.1051645389346554</v>
      </c>
      <c r="AZ171" s="5">
        <v>5.2509116349086851</v>
      </c>
      <c r="BA171" s="5">
        <v>2.9390422218726822</v>
      </c>
      <c r="BB171" s="5">
        <v>1.5695328766906345</v>
      </c>
      <c r="BC171" s="5">
        <v>1.0951960640543266</v>
      </c>
      <c r="BD171" s="5">
        <v>1.4848419962593622</v>
      </c>
      <c r="BE171" s="5">
        <v>1.5898171290389371</v>
      </c>
      <c r="BF171" s="5">
        <v>2.0120551265814597</v>
      </c>
      <c r="BG171" s="5">
        <v>2.7598970750308394</v>
      </c>
      <c r="BH171" s="5">
        <v>2.6129841914401211</v>
      </c>
      <c r="BI171" s="5">
        <v>2.1406025760498162</v>
      </c>
      <c r="BJ171" s="5">
        <v>2.2212670813011015</v>
      </c>
      <c r="BK171" s="5">
        <v>2.0880902863940234</v>
      </c>
    </row>
    <row r="172" spans="1:63" x14ac:dyDescent="0.25">
      <c r="A172" t="s">
        <v>5</v>
      </c>
      <c r="B172" t="s">
        <v>6</v>
      </c>
      <c r="C172" t="s">
        <v>7</v>
      </c>
      <c r="D172" t="s">
        <v>28</v>
      </c>
      <c r="E172" s="19" t="str">
        <f t="shared" si="2"/>
        <v>number</v>
      </c>
      <c r="F172" s="4" t="s">
        <v>29</v>
      </c>
      <c r="H172" s="5">
        <v>1.6950051984186043</v>
      </c>
      <c r="O172" s="5">
        <v>0.90902846781912106</v>
      </c>
      <c r="P172" s="5">
        <v>0.94016508592812043</v>
      </c>
      <c r="Q172" s="5">
        <v>0.9948329190032954</v>
      </c>
      <c r="R172" s="5">
        <v>1.1399664436832999</v>
      </c>
      <c r="S172" s="5">
        <v>1.3591169573922361</v>
      </c>
      <c r="T172" s="5">
        <v>1.5394894047565963</v>
      </c>
      <c r="AE172" s="5">
        <v>0.80670361350781739</v>
      </c>
      <c r="BA172" s="5">
        <v>0.68584018464533447</v>
      </c>
      <c r="BC172" s="5">
        <v>0.68303152990280891</v>
      </c>
      <c r="BD172" s="5">
        <v>0.64802223427418093</v>
      </c>
      <c r="BE172" s="5">
        <v>0.63282474237229802</v>
      </c>
      <c r="BF172" s="5">
        <v>0.65859754706301099</v>
      </c>
      <c r="BG172" s="5">
        <v>0.52068490449460547</v>
      </c>
      <c r="BH172" s="5">
        <v>0.88654835180695879</v>
      </c>
      <c r="BI172" s="5">
        <v>0.79331084121076301</v>
      </c>
    </row>
    <row r="173" spans="1:63" x14ac:dyDescent="0.25">
      <c r="A173" t="s">
        <v>151</v>
      </c>
      <c r="B173" t="s">
        <v>152</v>
      </c>
      <c r="C173" t="s">
        <v>7</v>
      </c>
      <c r="D173" t="s">
        <v>28</v>
      </c>
      <c r="E173" s="19" t="str">
        <f t="shared" si="2"/>
        <v>number</v>
      </c>
      <c r="F173" s="4" t="s">
        <v>29</v>
      </c>
      <c r="K173" s="5">
        <v>3.9883229937899447</v>
      </c>
      <c r="T173" s="5">
        <v>5.2311539322400344</v>
      </c>
      <c r="U173" s="5">
        <v>5.1740467459989548</v>
      </c>
      <c r="V173" s="5">
        <v>3.9867163400087495</v>
      </c>
      <c r="AM173" s="5">
        <v>2.0891177417254947</v>
      </c>
      <c r="AN173" s="5">
        <v>1.6816091284456391</v>
      </c>
      <c r="AO173" s="5">
        <v>1.9337788818429675</v>
      </c>
      <c r="AP173" s="5">
        <v>1.6836234307688838</v>
      </c>
      <c r="AQ173" s="5">
        <v>2.3319622499714519</v>
      </c>
      <c r="AR173" s="5">
        <v>1.471143747787776</v>
      </c>
      <c r="AS173" s="5">
        <v>2.2246454948426688</v>
      </c>
      <c r="AT173" s="5">
        <v>2.4074742980216479</v>
      </c>
      <c r="AU173" s="5">
        <v>2.5319064295731661</v>
      </c>
      <c r="AV173" s="5">
        <v>2.455719135560301</v>
      </c>
      <c r="AW173" s="5">
        <v>1.3066534123054305</v>
      </c>
      <c r="AX173" s="5">
        <v>1.1441995730675341</v>
      </c>
      <c r="AY173" s="5">
        <v>1.3541003344633442</v>
      </c>
      <c r="AZ173" s="5">
        <v>1.046835386842498</v>
      </c>
      <c r="BA173" s="5">
        <v>0.90129933513252192</v>
      </c>
      <c r="BB173" s="5">
        <v>1.5858983630328689</v>
      </c>
      <c r="BC173" s="5">
        <v>1.3645777393499947</v>
      </c>
      <c r="BD173" s="5">
        <v>1.4415238418591096</v>
      </c>
      <c r="BE173" s="5">
        <v>0.74701806878809851</v>
      </c>
      <c r="BF173" s="5">
        <v>0.94317125810166758</v>
      </c>
      <c r="BG173" s="5">
        <v>1.0175999507756766</v>
      </c>
      <c r="BH173" s="5">
        <v>0.6988632545141511</v>
      </c>
      <c r="BI173" s="5">
        <v>1.3204669106709044</v>
      </c>
      <c r="BJ173" s="5">
        <v>1.7277769035153963</v>
      </c>
      <c r="BK173" s="5">
        <v>1.7668185936428276</v>
      </c>
    </row>
    <row r="174" spans="1:63" x14ac:dyDescent="0.25">
      <c r="A174" t="s">
        <v>157</v>
      </c>
      <c r="B174" t="s">
        <v>158</v>
      </c>
      <c r="C174" t="s">
        <v>7</v>
      </c>
      <c r="D174" t="s">
        <v>28</v>
      </c>
      <c r="E174" s="19" t="str">
        <f t="shared" si="2"/>
        <v>number</v>
      </c>
      <c r="F174" s="4" t="s">
        <v>29</v>
      </c>
      <c r="AM174" s="5">
        <v>1.3503498353630552</v>
      </c>
      <c r="AO174" s="5">
        <v>1.8585188145342428</v>
      </c>
      <c r="AQ174" s="5">
        <v>2.0355798875224504</v>
      </c>
      <c r="AR174" s="5">
        <v>1.3014642510931862</v>
      </c>
      <c r="AS174" s="5">
        <v>1.2391606545612948</v>
      </c>
      <c r="AT174" s="5">
        <v>1.2483761207578876</v>
      </c>
      <c r="AU174" s="5">
        <v>1.0203585180124493</v>
      </c>
      <c r="AV174" s="5">
        <v>0.89492358125222693</v>
      </c>
      <c r="AW174" s="5">
        <v>0.72564179870652978</v>
      </c>
      <c r="AX174" s="5">
        <v>0.89418497796260632</v>
      </c>
      <c r="AY174" s="5">
        <v>0.92386797188519876</v>
      </c>
      <c r="AZ174" s="5">
        <v>1.6129976694096346</v>
      </c>
      <c r="BA174" s="5">
        <v>0.88768557866428266</v>
      </c>
      <c r="BB174" s="5">
        <v>1.1745044873612636</v>
      </c>
      <c r="BC174" s="5">
        <v>0.51315882913863375</v>
      </c>
      <c r="BD174" s="5">
        <v>0.49424869465872956</v>
      </c>
      <c r="BE174" s="5">
        <v>0.56861448101275447</v>
      </c>
      <c r="BF174" s="5">
        <v>0.56816369858064686</v>
      </c>
      <c r="BG174" s="5">
        <v>0.89324766556175272</v>
      </c>
      <c r="BH174" s="5">
        <v>0.7130190985175846</v>
      </c>
      <c r="BI174" s="5">
        <v>0.9707479324248669</v>
      </c>
      <c r="BJ174" s="5">
        <v>0.43846915836257983</v>
      </c>
    </row>
    <row r="175" spans="1:63" x14ac:dyDescent="0.25">
      <c r="A175" t="s">
        <v>159</v>
      </c>
      <c r="B175" t="s">
        <v>160</v>
      </c>
      <c r="C175" t="s">
        <v>7</v>
      </c>
      <c r="D175" t="s">
        <v>28</v>
      </c>
      <c r="E175" s="19" t="str">
        <f t="shared" si="2"/>
        <v>number</v>
      </c>
      <c r="F175" s="4" t="s">
        <v>29</v>
      </c>
      <c r="V175" s="5">
        <v>2.32275217187212</v>
      </c>
      <c r="W175" s="5">
        <v>2.6559622360331501</v>
      </c>
      <c r="X175" s="5">
        <v>1.7507796153963033</v>
      </c>
      <c r="Y175" s="5">
        <v>1.589147939862422</v>
      </c>
      <c r="Z175" s="5">
        <v>1.2375145409178183</v>
      </c>
      <c r="AA175" s="5">
        <v>1.6284033385427161</v>
      </c>
      <c r="AB175" s="5">
        <v>1.6156201515336626</v>
      </c>
      <c r="AC175" s="5">
        <v>2.2580754039816404</v>
      </c>
      <c r="AD175" s="5">
        <v>2.3777015803422246</v>
      </c>
      <c r="AE175" s="5">
        <v>2.2998569293727771</v>
      </c>
      <c r="AF175" s="5">
        <v>1.9998265882359791</v>
      </c>
      <c r="AG175" s="5">
        <v>2.2614457496044653</v>
      </c>
      <c r="AH175" s="5">
        <v>2.4019371621553276</v>
      </c>
      <c r="AJ175" s="5">
        <v>2.865020718528354</v>
      </c>
      <c r="AK175" s="5">
        <v>1.816891432810253</v>
      </c>
      <c r="AL175" s="5">
        <v>1.8542806495059128</v>
      </c>
      <c r="AM175" s="5">
        <v>2.5678217124577665</v>
      </c>
      <c r="AN175" s="5">
        <v>2.1397737033576059</v>
      </c>
      <c r="AO175" s="5">
        <v>1.8830221726019245</v>
      </c>
      <c r="AP175" s="5">
        <v>1.9092732378072048</v>
      </c>
      <c r="AQ175" s="5">
        <v>1.9800663423493718</v>
      </c>
      <c r="AR175" s="5">
        <v>2.6292234724282917</v>
      </c>
      <c r="AS175" s="5">
        <v>2.5939708733252931</v>
      </c>
      <c r="AT175" s="5">
        <v>2.451892633659841</v>
      </c>
      <c r="AU175" s="5">
        <v>2.0832847004827024</v>
      </c>
      <c r="AV175" s="5">
        <v>2.0379205434980783</v>
      </c>
      <c r="AW175" s="5">
        <v>2.0719593370306466</v>
      </c>
      <c r="AX175" s="5">
        <v>2.1400011687109965</v>
      </c>
      <c r="AY175" s="5">
        <v>1.7482100206647329</v>
      </c>
      <c r="AZ175" s="5">
        <v>1.878353935250987</v>
      </c>
      <c r="BA175" s="5">
        <v>1.8976894269456959</v>
      </c>
      <c r="BB175" s="5">
        <v>1.3115086853250026</v>
      </c>
      <c r="BC175" s="5">
        <v>1.3609548739928949</v>
      </c>
      <c r="BD175" s="5">
        <v>1.5493896569616608</v>
      </c>
      <c r="BG175" s="5">
        <v>1.3440378086215925</v>
      </c>
      <c r="BK175" s="5">
        <v>1.3191149330936183</v>
      </c>
    </row>
    <row r="176" spans="1:63" x14ac:dyDescent="0.25">
      <c r="A176" t="s">
        <v>165</v>
      </c>
      <c r="B176" t="s">
        <v>166</v>
      </c>
      <c r="C176" t="s">
        <v>7</v>
      </c>
      <c r="D176" t="s">
        <v>28</v>
      </c>
      <c r="E176" s="19" t="str">
        <f t="shared" si="2"/>
        <v>number</v>
      </c>
      <c r="F176" s="4" t="s">
        <v>29</v>
      </c>
      <c r="AN176" s="5">
        <v>1.2819499462331001</v>
      </c>
      <c r="AO176" s="5">
        <v>3.2864230781398946</v>
      </c>
      <c r="AP176" s="5">
        <v>1.5603659635033047</v>
      </c>
      <c r="AQ176" s="5">
        <v>2.3344822169089499</v>
      </c>
      <c r="AT176" s="5">
        <v>1.2942800844405826</v>
      </c>
      <c r="AU176" s="5">
        <v>0.6692915140450475</v>
      </c>
      <c r="AV176" s="5">
        <v>0.81789609651750461</v>
      </c>
      <c r="AW176" s="5">
        <v>1.1073787427590114</v>
      </c>
      <c r="AX176" s="5">
        <v>1.2001082629658368</v>
      </c>
      <c r="AY176" s="5">
        <v>0.97272413507025723</v>
      </c>
      <c r="AZ176" s="5">
        <v>0.95318492102377994</v>
      </c>
      <c r="BA176" s="5">
        <v>0.87639744025277111</v>
      </c>
      <c r="BB176" s="5">
        <v>1.0146622205916003</v>
      </c>
      <c r="BC176" s="5">
        <v>1.2003078310587347</v>
      </c>
      <c r="BD176" s="5">
        <v>1.0146162635569314</v>
      </c>
      <c r="BE176" s="5">
        <v>0.84362476998791713</v>
      </c>
      <c r="BF176" s="5">
        <v>0.91339233974977796</v>
      </c>
      <c r="BG176" s="5">
        <v>0.92710055921234724</v>
      </c>
      <c r="BH176" s="5">
        <v>1.2839254852118802</v>
      </c>
      <c r="BI176" s="5">
        <v>1.2589277539532242</v>
      </c>
      <c r="BJ176" s="5">
        <v>1.5261553934405823</v>
      </c>
      <c r="BK176" s="5">
        <v>1.6648570182146463</v>
      </c>
    </row>
    <row r="177" spans="1:63" x14ac:dyDescent="0.25">
      <c r="A177" t="s">
        <v>171</v>
      </c>
      <c r="B177" t="s">
        <v>172</v>
      </c>
      <c r="C177" t="s">
        <v>7</v>
      </c>
      <c r="D177" t="s">
        <v>28</v>
      </c>
      <c r="E177" s="19" t="str">
        <f t="shared" si="2"/>
        <v>number</v>
      </c>
      <c r="F177" s="4" t="s">
        <v>29</v>
      </c>
      <c r="AP177" s="5">
        <v>2.5054707371308886</v>
      </c>
      <c r="AQ177" s="5">
        <v>3.1877998435584205</v>
      </c>
      <c r="AR177" s="5">
        <v>2.8475156232222143</v>
      </c>
      <c r="AS177" s="5">
        <v>3.6711402120413692</v>
      </c>
      <c r="AU177" s="5">
        <v>2.9710328723799746</v>
      </c>
      <c r="AV177" s="5">
        <v>3.5681720753143282</v>
      </c>
      <c r="AW177" s="5">
        <v>4.0238026578625394</v>
      </c>
      <c r="AX177" s="5">
        <v>3.7315024810000952</v>
      </c>
      <c r="AY177" s="5">
        <v>2.4000212505037628</v>
      </c>
      <c r="AZ177" s="5">
        <v>18.482585305804832</v>
      </c>
      <c r="BA177" s="5">
        <v>1.9780579342778974</v>
      </c>
      <c r="BB177" s="5">
        <v>2.342983224451205</v>
      </c>
      <c r="BC177" s="5">
        <v>1.648198086429745</v>
      </c>
      <c r="BD177" s="5">
        <v>1.4018075159340675</v>
      </c>
      <c r="BE177" s="5">
        <v>1.5473002551256272</v>
      </c>
      <c r="BF177" s="5">
        <v>1.7136435418323264</v>
      </c>
      <c r="BG177" s="5">
        <v>1.8526565181545167</v>
      </c>
      <c r="BH177" s="5">
        <v>1.7069495652669571</v>
      </c>
      <c r="BI177" s="5">
        <v>1.7919081568218544</v>
      </c>
      <c r="BJ177" s="5">
        <v>1.3003097675139819</v>
      </c>
    </row>
    <row r="178" spans="1:63" x14ac:dyDescent="0.25">
      <c r="A178" t="s">
        <v>175</v>
      </c>
      <c r="B178" t="s">
        <v>176</v>
      </c>
      <c r="C178" t="s">
        <v>7</v>
      </c>
      <c r="D178" t="s">
        <v>28</v>
      </c>
      <c r="E178" s="19" t="str">
        <f t="shared" si="2"/>
        <v>number</v>
      </c>
      <c r="F178" s="4" t="s">
        <v>29</v>
      </c>
      <c r="T178" s="5">
        <v>4.3614455234061609</v>
      </c>
      <c r="U178" s="5">
        <v>2.9628447185010374</v>
      </c>
      <c r="V178" s="5">
        <v>3.8248074204148703</v>
      </c>
      <c r="W178" s="5">
        <v>3.8761713814361229</v>
      </c>
      <c r="X178" s="5">
        <v>3.4193020757438672</v>
      </c>
      <c r="Y178" s="5">
        <v>3.8752140511926916</v>
      </c>
      <c r="Z178" s="5">
        <v>2.5185358050610738</v>
      </c>
      <c r="AA178" s="5">
        <v>2.1857363650772474</v>
      </c>
      <c r="AB178" s="5">
        <v>2.1284456324736878</v>
      </c>
      <c r="AC178" s="5">
        <v>2.5941352211966349</v>
      </c>
      <c r="AD178" s="5">
        <v>2.5795980708083763</v>
      </c>
      <c r="AE178" s="5">
        <v>2.1460799719309835</v>
      </c>
      <c r="AL178" s="5">
        <v>2.1617564939039173</v>
      </c>
      <c r="AM178" s="5">
        <v>2.2862485939410355</v>
      </c>
      <c r="AN178" s="5">
        <v>2.183723313142734</v>
      </c>
      <c r="AO178" s="5">
        <v>2.3068624745457562</v>
      </c>
      <c r="AP178" s="5">
        <v>2.0155426089766637</v>
      </c>
      <c r="AQ178" s="5">
        <v>1.7128348745236457</v>
      </c>
      <c r="AR178" s="5">
        <v>1.5371472699026298</v>
      </c>
      <c r="AS178" s="5">
        <v>1.4949584500637985</v>
      </c>
      <c r="AT178" s="5">
        <v>1.4782799860841489</v>
      </c>
      <c r="AU178" s="5">
        <v>1.3536902883244137</v>
      </c>
      <c r="AV178" s="5">
        <v>1.4694404639895084</v>
      </c>
      <c r="AW178" s="5">
        <v>1.3979632768135717</v>
      </c>
      <c r="AX178" s="5">
        <v>1.2713168558636445</v>
      </c>
      <c r="AY178" s="5">
        <v>1.0837835140647976</v>
      </c>
      <c r="AZ178" s="5">
        <v>0.98707415436055379</v>
      </c>
      <c r="BA178" s="5">
        <v>0.939888794965279</v>
      </c>
      <c r="BB178" s="5">
        <v>0.8778932486249964</v>
      </c>
      <c r="BC178" s="5">
        <v>0.87284075904993585</v>
      </c>
      <c r="BD178" s="5">
        <v>0.96229081683289786</v>
      </c>
      <c r="BE178" s="5">
        <v>1.0128805911610381</v>
      </c>
      <c r="BF178" s="5">
        <v>0.89593809075898045</v>
      </c>
      <c r="BG178" s="5">
        <v>0.8551658551679685</v>
      </c>
      <c r="BH178" s="5">
        <v>0.86816223391678016</v>
      </c>
      <c r="BI178" s="5">
        <v>0.92036272076939751</v>
      </c>
      <c r="BJ178" s="5">
        <v>0.98972621648989578</v>
      </c>
      <c r="BK178" s="5">
        <v>0.99171089993429984</v>
      </c>
    </row>
    <row r="179" spans="1:63" x14ac:dyDescent="0.25">
      <c r="A179" t="s">
        <v>177</v>
      </c>
      <c r="B179" t="s">
        <v>178</v>
      </c>
      <c r="C179" t="s">
        <v>7</v>
      </c>
      <c r="D179" t="s">
        <v>28</v>
      </c>
      <c r="E179" s="19" t="str">
        <f t="shared" si="2"/>
        <v>number</v>
      </c>
      <c r="F179" s="4" t="s">
        <v>29</v>
      </c>
      <c r="V179" s="5">
        <v>1.4769817440552699</v>
      </c>
      <c r="W179" s="5">
        <v>1.3004477087190498</v>
      </c>
      <c r="X179" s="5">
        <v>1.3571223032646931</v>
      </c>
      <c r="Y179" s="5">
        <v>1.2092705780924129</v>
      </c>
      <c r="Z179" s="5">
        <v>0.83704248019927474</v>
      </c>
      <c r="AA179" s="5">
        <v>0.95386097643768486</v>
      </c>
      <c r="AG179" s="5">
        <v>4.071605795456513</v>
      </c>
      <c r="AO179" s="5">
        <v>1.2093371483733433</v>
      </c>
      <c r="AP179" s="5">
        <v>3.4235342162603701</v>
      </c>
      <c r="AQ179" s="5">
        <v>2.1329871435300447</v>
      </c>
      <c r="AR179" s="5">
        <v>2.237087005230042</v>
      </c>
      <c r="AS179" s="5">
        <v>2.172697120733726</v>
      </c>
      <c r="AT179" s="5">
        <v>2.6844748014112034</v>
      </c>
      <c r="AU179" s="5">
        <v>2.2465785462000301</v>
      </c>
      <c r="AV179" s="5">
        <v>2.505496932444701</v>
      </c>
      <c r="AW179" s="5">
        <v>1.8796504602198343</v>
      </c>
      <c r="AX179" s="5">
        <v>1.6530734662991864</v>
      </c>
      <c r="AY179" s="5">
        <v>1.1190688987184376</v>
      </c>
      <c r="AZ179" s="5">
        <v>0.80011175949352609</v>
      </c>
      <c r="BA179" s="5">
        <v>0.76594168221079517</v>
      </c>
      <c r="BB179" s="5">
        <v>0.76598360964594692</v>
      </c>
      <c r="BC179" s="5">
        <v>0.87228270602383684</v>
      </c>
      <c r="BD179" s="5">
        <v>0.85508998988206386</v>
      </c>
      <c r="BE179" s="5">
        <v>0.74894347442702736</v>
      </c>
      <c r="BF179" s="5">
        <v>0.80800457334719367</v>
      </c>
      <c r="BG179" s="5">
        <v>0.69024609808246384</v>
      </c>
      <c r="BH179" s="5">
        <v>1.0430635696815385</v>
      </c>
      <c r="BI179" s="5">
        <v>0.68761485971149039</v>
      </c>
      <c r="BJ179" s="5">
        <v>1.2674536612465754</v>
      </c>
      <c r="BK179" s="5">
        <v>1.0845639507050153</v>
      </c>
    </row>
    <row r="180" spans="1:63" x14ac:dyDescent="0.25">
      <c r="A180" t="s">
        <v>179</v>
      </c>
      <c r="B180" t="s">
        <v>180</v>
      </c>
      <c r="C180" t="s">
        <v>7</v>
      </c>
      <c r="D180" t="s">
        <v>28</v>
      </c>
      <c r="E180" s="19" t="str">
        <f t="shared" si="2"/>
        <v>number</v>
      </c>
      <c r="F180" s="4" t="s">
        <v>29</v>
      </c>
      <c r="V180" s="5">
        <v>0.64452086637471406</v>
      </c>
      <c r="AN180" s="5">
        <v>3.1761835164343597</v>
      </c>
      <c r="AO180" s="5">
        <v>2.613816797469064</v>
      </c>
      <c r="AP180" s="5">
        <v>2.7985247607263943</v>
      </c>
      <c r="AQ180" s="5">
        <v>2.8796851279469284</v>
      </c>
      <c r="AR180" s="5">
        <v>2.3070326884862395</v>
      </c>
      <c r="AS180" s="5">
        <v>2.4820819259067521</v>
      </c>
      <c r="AT180" s="5">
        <v>2.1181928108864523</v>
      </c>
      <c r="AU180" s="5">
        <v>2.4719215060697977</v>
      </c>
      <c r="AV180" s="5">
        <v>2.5637528561004106</v>
      </c>
      <c r="AW180" s="5">
        <v>2.0050082930549742</v>
      </c>
      <c r="AX180" s="5">
        <v>1.8973886569132732</v>
      </c>
      <c r="AY180" s="5">
        <v>1.5914400371387483</v>
      </c>
      <c r="AZ180" s="5">
        <v>1.362693310428376</v>
      </c>
      <c r="BA180" s="5">
        <v>1.0109046591809949</v>
      </c>
      <c r="BB180" s="5">
        <v>1.0257680410678691</v>
      </c>
      <c r="BC180" s="5">
        <v>1.0132275352031346</v>
      </c>
      <c r="BD180" s="5">
        <v>1.0657668195721333</v>
      </c>
      <c r="BE180" s="5">
        <v>1.0533370295358331</v>
      </c>
      <c r="BF180" s="5">
        <v>1.1174127984859414</v>
      </c>
      <c r="BG180" s="5">
        <v>1.3590480779608698</v>
      </c>
      <c r="BH180" s="5">
        <v>1.5393112218330223</v>
      </c>
      <c r="BI180" s="5">
        <v>1.7071589031107635</v>
      </c>
      <c r="BJ180" s="5">
        <v>1.9999579961223142</v>
      </c>
      <c r="BK180" s="5">
        <v>1.7188480970086117</v>
      </c>
    </row>
    <row r="181" spans="1:63" x14ac:dyDescent="0.25">
      <c r="A181" t="s">
        <v>147</v>
      </c>
      <c r="B181" t="s">
        <v>148</v>
      </c>
      <c r="C181" t="s">
        <v>149</v>
      </c>
      <c r="D181" t="s">
        <v>28</v>
      </c>
      <c r="E181" s="19" t="str">
        <f t="shared" si="2"/>
        <v>number</v>
      </c>
      <c r="F181" s="4" t="s">
        <v>29</v>
      </c>
      <c r="H181" s="5">
        <v>6.9732688602752644</v>
      </c>
      <c r="I181" s="5">
        <v>12.087970429549291</v>
      </c>
      <c r="J181" s="5">
        <v>9.4574749591703302</v>
      </c>
      <c r="K181" s="5">
        <v>9.9683062837993504</v>
      </c>
      <c r="L181" s="5">
        <v>9.0265329744325786</v>
      </c>
      <c r="M181" s="5">
        <v>7.1241524494551856</v>
      </c>
      <c r="N181" s="5">
        <v>7.8895419495983985</v>
      </c>
      <c r="O181" s="5">
        <v>5.8874432206001028</v>
      </c>
      <c r="P181" s="5">
        <v>4.7735370112869298</v>
      </c>
      <c r="Q181" s="5">
        <v>4.3790674493299369</v>
      </c>
      <c r="R181" s="5">
        <v>1.2120396604670409</v>
      </c>
      <c r="S181" s="5">
        <v>1.6017258391955533</v>
      </c>
      <c r="T181" s="5">
        <v>1.2651602626677012</v>
      </c>
      <c r="U181" s="5">
        <v>1.6662954865377992</v>
      </c>
      <c r="V181" s="5">
        <v>1.930187883862744</v>
      </c>
      <c r="W181" s="5">
        <v>1.8495942646308858</v>
      </c>
      <c r="X181" s="5">
        <v>1.3089049558645991</v>
      </c>
      <c r="Y181" s="5">
        <v>1.8314103771291703</v>
      </c>
      <c r="Z181" s="5">
        <v>1.5809095895843384</v>
      </c>
      <c r="AA181" s="5">
        <v>1.7197808285734602</v>
      </c>
      <c r="AB181" s="5">
        <v>1.8302271512967725</v>
      </c>
      <c r="AC181" s="5">
        <v>2.0809286942629681</v>
      </c>
      <c r="AO181" s="5">
        <v>1.5176470776933948</v>
      </c>
      <c r="AP181" s="5">
        <v>1.2307998298113649</v>
      </c>
      <c r="AQ181" s="5">
        <v>0.94401385495208467</v>
      </c>
      <c r="AR181" s="5">
        <v>0.68488117654653946</v>
      </c>
      <c r="AS181" s="5">
        <v>0.64634797986660131</v>
      </c>
      <c r="AT181" s="5">
        <v>0.61467354888981918</v>
      </c>
      <c r="AU181" s="5">
        <v>0.62787048366321807</v>
      </c>
      <c r="AV181" s="5">
        <v>0.69930818956926011</v>
      </c>
      <c r="AW181" s="5">
        <v>0.69102866536589858</v>
      </c>
      <c r="AX181" s="5">
        <v>0.67947391802559631</v>
      </c>
      <c r="AY181" s="5">
        <v>0.64425053508066921</v>
      </c>
      <c r="BA181" s="5">
        <v>0.70395120891523921</v>
      </c>
      <c r="BB181" s="5">
        <v>0.73959937936637332</v>
      </c>
      <c r="BC181" s="5">
        <v>0.68006597332505725</v>
      </c>
      <c r="BD181" s="5">
        <v>0.74246011326104167</v>
      </c>
      <c r="BE181" s="5">
        <v>0.66112059681059954</v>
      </c>
      <c r="BF181" s="5">
        <v>0.49236053533919599</v>
      </c>
      <c r="BG181" s="5">
        <v>0.44101803168319564</v>
      </c>
      <c r="BH181" s="5">
        <v>0.48758628710508345</v>
      </c>
      <c r="BI181" s="5">
        <v>0.45935959377420799</v>
      </c>
      <c r="BJ181" s="5">
        <v>0.51091579373470908</v>
      </c>
    </row>
    <row r="182" spans="1:63" x14ac:dyDescent="0.25">
      <c r="A182" t="s">
        <v>153</v>
      </c>
      <c r="B182" t="s">
        <v>154</v>
      </c>
      <c r="C182" t="s">
        <v>149</v>
      </c>
      <c r="D182" t="s">
        <v>28</v>
      </c>
      <c r="E182" s="19" t="str">
        <f t="shared" si="2"/>
        <v>number</v>
      </c>
      <c r="F182" s="4" t="s">
        <v>29</v>
      </c>
      <c r="H182" s="5">
        <v>1.2542273349907145</v>
      </c>
      <c r="I182" s="5">
        <v>1.3386965423410717</v>
      </c>
      <c r="J182" s="5">
        <v>1.6045871305811872</v>
      </c>
      <c r="K182" s="5">
        <v>1.3077509455302885</v>
      </c>
      <c r="L182" s="5">
        <v>0.45295898992759903</v>
      </c>
      <c r="M182" s="5">
        <v>0.29875611673490854</v>
      </c>
      <c r="N182" s="5">
        <v>0.40014271999429063</v>
      </c>
      <c r="O182" s="5">
        <v>0.32919354799083961</v>
      </c>
      <c r="P182" s="5">
        <v>0.8266829159520267</v>
      </c>
      <c r="Q182" s="5">
        <v>0.40673305787784358</v>
      </c>
      <c r="R182" s="5">
        <v>0.38395456516726018</v>
      </c>
      <c r="S182" s="5">
        <v>0.34758048238323336</v>
      </c>
      <c r="T182" s="5">
        <v>0.37001821606187818</v>
      </c>
      <c r="U182" s="5">
        <v>0.61309941088175812</v>
      </c>
      <c r="V182" s="5">
        <v>0.32780171346905917</v>
      </c>
      <c r="W182" s="5">
        <v>0.31341669932801874</v>
      </c>
      <c r="X182" s="5">
        <v>0.44838682371491051</v>
      </c>
      <c r="Y182" s="5">
        <v>0.46758613243341429</v>
      </c>
      <c r="Z182" s="5">
        <v>0.36073656884598804</v>
      </c>
      <c r="AB182" s="5">
        <v>0.50236867099979032</v>
      </c>
      <c r="AF182" s="5">
        <v>0.40155892898803186</v>
      </c>
      <c r="AG182" s="5">
        <v>0.30783534523268574</v>
      </c>
      <c r="AI182" s="5">
        <v>0.35053148324121297</v>
      </c>
      <c r="AJ182" s="5">
        <v>0.45597144188044775</v>
      </c>
      <c r="AO182" s="5">
        <v>2.5163684853022019</v>
      </c>
      <c r="AP182" s="5">
        <v>2.4505014762951549</v>
      </c>
      <c r="AQ182" s="5">
        <v>1.9115565133964432</v>
      </c>
      <c r="AR182" s="5">
        <v>2.0676008707552183</v>
      </c>
      <c r="AS182" s="5">
        <v>2.0705139494871836</v>
      </c>
      <c r="AT182" s="5">
        <v>1.560058140064932</v>
      </c>
      <c r="AU182" s="5">
        <v>1.1425790826899789</v>
      </c>
      <c r="AV182" s="5">
        <v>1.172091688200843</v>
      </c>
      <c r="AW182" s="5">
        <v>1.6390424866102717</v>
      </c>
      <c r="AX182" s="5">
        <v>1.6519792763082959</v>
      </c>
      <c r="AY182" s="5">
        <v>0.2586307423928455</v>
      </c>
      <c r="AZ182" s="5">
        <v>1.6668899693725112</v>
      </c>
      <c r="BA182" s="5">
        <v>2.0435140095369859</v>
      </c>
      <c r="BB182" s="5">
        <v>1.9407863790984383</v>
      </c>
      <c r="BC182" s="5">
        <v>2.2112338918674244</v>
      </c>
      <c r="BD182" s="5">
        <v>1.57475433469236</v>
      </c>
      <c r="BE182" s="5">
        <v>1.9232541788199202</v>
      </c>
      <c r="BF182" s="5">
        <v>1.4478281193036706</v>
      </c>
      <c r="BG182" s="5">
        <v>1.4747933074740329</v>
      </c>
      <c r="BH182" s="5">
        <v>1.347464442431614</v>
      </c>
      <c r="BI182" s="5">
        <v>1.5221345318655972</v>
      </c>
      <c r="BJ182" s="5">
        <v>1.7741777564525711</v>
      </c>
      <c r="BK182" s="5">
        <v>1.6940689933158</v>
      </c>
    </row>
    <row r="183" spans="1:63" x14ac:dyDescent="0.25">
      <c r="A183" t="s">
        <v>155</v>
      </c>
      <c r="B183" t="s">
        <v>156</v>
      </c>
      <c r="C183" t="s">
        <v>149</v>
      </c>
      <c r="D183" t="s">
        <v>28</v>
      </c>
      <c r="E183" s="19" t="str">
        <f t="shared" si="2"/>
        <v>number</v>
      </c>
      <c r="F183" s="4" t="s">
        <v>29</v>
      </c>
      <c r="H183" s="5">
        <v>2.3831885499770529</v>
      </c>
      <c r="I183" s="5">
        <v>2.3567767937193862</v>
      </c>
      <c r="J183" s="5">
        <v>1.9543029519888888</v>
      </c>
      <c r="K183" s="5">
        <v>2.0462187815864548</v>
      </c>
      <c r="L183" s="5">
        <v>2.3271258521481712</v>
      </c>
      <c r="M183" s="5">
        <v>1.9050742935410889</v>
      </c>
      <c r="N183" s="5">
        <v>1.5600514809190191</v>
      </c>
      <c r="O183" s="5">
        <v>2.4798031107266025</v>
      </c>
      <c r="P183" s="5">
        <v>1.8983337424128932</v>
      </c>
      <c r="Q183" s="5">
        <v>1.6944017629501422</v>
      </c>
      <c r="R183" s="5">
        <v>1.8667393615453955</v>
      </c>
      <c r="S183" s="5">
        <v>1.8902891741401948</v>
      </c>
      <c r="T183" s="5">
        <v>1.7711250087562875</v>
      </c>
      <c r="U183" s="5">
        <v>1.4098467488070516</v>
      </c>
      <c r="AO183" s="5">
        <v>0.60012719761760358</v>
      </c>
    </row>
    <row r="184" spans="1:63" x14ac:dyDescent="0.25">
      <c r="A184" t="s">
        <v>161</v>
      </c>
      <c r="B184" t="s">
        <v>162</v>
      </c>
      <c r="C184" t="s">
        <v>149</v>
      </c>
      <c r="D184" t="s">
        <v>28</v>
      </c>
      <c r="E184" s="19" t="str">
        <f t="shared" si="2"/>
        <v>number</v>
      </c>
      <c r="F184" s="4" t="s">
        <v>29</v>
      </c>
      <c r="H184" s="5">
        <v>1.6766486212593805</v>
      </c>
      <c r="I184" s="5">
        <v>3.6825809248460404</v>
      </c>
      <c r="J184" s="5">
        <v>3.075284581202292</v>
      </c>
      <c r="K184" s="5">
        <v>2.3367548135385694</v>
      </c>
      <c r="L184" s="5">
        <v>4.3561836024790823</v>
      </c>
      <c r="M184" s="5">
        <v>2.8129239679563303</v>
      </c>
      <c r="N184" s="5">
        <v>5.087892813999872</v>
      </c>
      <c r="O184" s="5">
        <v>4.5133564438792462</v>
      </c>
      <c r="P184" s="5">
        <v>4.1222183334553986</v>
      </c>
      <c r="Q184" s="5">
        <v>5.0784939064484984</v>
      </c>
      <c r="R184" s="5">
        <v>3.4761835663172551</v>
      </c>
      <c r="T184" s="5">
        <v>1.3608782335100484</v>
      </c>
      <c r="U184" s="5">
        <v>2.2160635599120022</v>
      </c>
      <c r="V184" s="5">
        <v>0.69655713363776661</v>
      </c>
      <c r="W184" s="5">
        <v>0.91046418422215547</v>
      </c>
      <c r="X184" s="5">
        <v>1.0631596496187594</v>
      </c>
      <c r="Y184" s="5">
        <v>0.38321113221369363</v>
      </c>
      <c r="Z184" s="5">
        <v>0.32917628944590699</v>
      </c>
      <c r="AB184" s="5">
        <v>0.52986738366496378</v>
      </c>
      <c r="AG184" s="5">
        <v>0.7575482880002905</v>
      </c>
      <c r="AI184" s="5">
        <v>0.56756915653929119</v>
      </c>
      <c r="AJ184" s="5">
        <v>0.63927555496477462</v>
      </c>
      <c r="AP184" s="5">
        <v>0.7685783998924548</v>
      </c>
      <c r="AQ184" s="5">
        <v>0.97926198373437123</v>
      </c>
      <c r="AR184" s="5">
        <v>1.1161260318802835</v>
      </c>
      <c r="AS184" s="5">
        <v>0.92943870193721267</v>
      </c>
      <c r="AT184" s="5">
        <v>0.86023773248119872</v>
      </c>
      <c r="AU184" s="5">
        <v>0.65652706309124631</v>
      </c>
      <c r="AV184" s="5">
        <v>0.64403540846318086</v>
      </c>
      <c r="AW184" s="5">
        <v>0.69539850331625774</v>
      </c>
      <c r="AX184" s="5">
        <v>0.55652015282389367</v>
      </c>
      <c r="AY184" s="5">
        <v>0.50001129211711648</v>
      </c>
      <c r="AZ184" s="5">
        <v>0.41452622315046028</v>
      </c>
      <c r="BA184" s="5">
        <v>0.52740503526305371</v>
      </c>
      <c r="BB184" s="5">
        <v>0.42998422501277767</v>
      </c>
      <c r="BD184" s="5">
        <v>0.45149721727404341</v>
      </c>
      <c r="BE184" s="5">
        <v>0.46120249623778425</v>
      </c>
      <c r="BF184" s="5">
        <v>0.43397106230741539</v>
      </c>
      <c r="BJ184" s="5">
        <v>0.45214023179912533</v>
      </c>
      <c r="BK184" s="5">
        <v>0.45934440518356756</v>
      </c>
    </row>
    <row r="185" spans="1:63" x14ac:dyDescent="0.25">
      <c r="A185" t="s">
        <v>163</v>
      </c>
      <c r="B185" t="s">
        <v>164</v>
      </c>
      <c r="C185" t="s">
        <v>149</v>
      </c>
      <c r="D185" t="s">
        <v>28</v>
      </c>
      <c r="E185" s="19" t="str">
        <f t="shared" si="2"/>
        <v>number</v>
      </c>
      <c r="F185" s="4" t="s">
        <v>29</v>
      </c>
      <c r="H185" s="5">
        <v>0.65715633936056206</v>
      </c>
      <c r="I185" s="5">
        <v>0.83154245798116588</v>
      </c>
      <c r="J185" s="5">
        <v>1.8111508901132598</v>
      </c>
      <c r="K185" s="5">
        <v>0.46642320634572942</v>
      </c>
      <c r="L185" s="5">
        <v>0.64406730144199986</v>
      </c>
      <c r="M185" s="5">
        <v>0.54385759581069992</v>
      </c>
      <c r="N185" s="5">
        <v>0.63124019981727808</v>
      </c>
      <c r="P185" s="5">
        <v>0.8028127584235677</v>
      </c>
      <c r="Q185" s="5">
        <v>3.0983546178763492</v>
      </c>
      <c r="R185" s="5">
        <v>0.63363045299157417</v>
      </c>
      <c r="AO185" s="5">
        <v>0.61741830664999087</v>
      </c>
      <c r="AP185" s="5">
        <v>0.69707854115212731</v>
      </c>
      <c r="AT185" s="5">
        <v>0.33309072487272229</v>
      </c>
      <c r="AU185" s="5">
        <v>0.34600341332048312</v>
      </c>
      <c r="AV185" s="5">
        <v>0.3030022402328606</v>
      </c>
      <c r="AW185" s="5">
        <v>0.68817795188824893</v>
      </c>
      <c r="AX185" s="5">
        <v>0.25605019161171966</v>
      </c>
      <c r="AY185" s="5">
        <v>0.23467655484123587</v>
      </c>
      <c r="AZ185" s="5">
        <v>0.61017380752443495</v>
      </c>
      <c r="BA185" s="5">
        <v>0.48486635806937911</v>
      </c>
      <c r="BB185" s="5">
        <v>0.52650260774595858</v>
      </c>
      <c r="BC185" s="5">
        <v>0.47505153891339347</v>
      </c>
      <c r="BD185" s="5">
        <v>0.49803798665897775</v>
      </c>
      <c r="BE185" s="5">
        <v>0.47357681366926108</v>
      </c>
      <c r="BF185" s="5">
        <v>0.41045946689095153</v>
      </c>
      <c r="BG185" s="5">
        <v>0.28966318103441047</v>
      </c>
      <c r="BH185" s="5">
        <v>0.29645632793154952</v>
      </c>
      <c r="BJ185" s="5">
        <v>0.31733471004197322</v>
      </c>
      <c r="BK185" s="5">
        <v>0.19616471910225494</v>
      </c>
    </row>
    <row r="186" spans="1:63" x14ac:dyDescent="0.25">
      <c r="A186" t="s">
        <v>167</v>
      </c>
      <c r="B186" t="s">
        <v>168</v>
      </c>
      <c r="C186" t="s">
        <v>149</v>
      </c>
      <c r="D186" t="s">
        <v>28</v>
      </c>
      <c r="E186" s="19" t="str">
        <f t="shared" si="2"/>
        <v>number</v>
      </c>
      <c r="F186" s="4" t="s">
        <v>29</v>
      </c>
      <c r="H186" s="5">
        <v>5.0233719729755553</v>
      </c>
      <c r="I186" s="5">
        <v>1.4752662622150541</v>
      </c>
      <c r="J186" s="5">
        <v>0.87339885176461396</v>
      </c>
      <c r="K186" s="5">
        <v>2.9386986438177094</v>
      </c>
      <c r="L186" s="5">
        <v>2.9402907484541196</v>
      </c>
      <c r="M186" s="5">
        <v>3.409762575431007</v>
      </c>
      <c r="N186" s="5">
        <v>2.4614162626076541</v>
      </c>
      <c r="O186" s="5">
        <v>2.0819109306114427</v>
      </c>
      <c r="P186" s="5">
        <v>2.2881272722877433</v>
      </c>
      <c r="Q186" s="5">
        <v>1.461221744470226</v>
      </c>
      <c r="R186" s="5">
        <v>2.0717035819187877</v>
      </c>
      <c r="S186" s="5">
        <v>1.4487497794004969</v>
      </c>
      <c r="T186" s="5">
        <v>2.9713210873934974</v>
      </c>
      <c r="U186" s="5">
        <v>4.0085906955969381</v>
      </c>
      <c r="V186" s="5">
        <v>0.74403483298363249</v>
      </c>
      <c r="W186" s="5">
        <v>0.43779608080012683</v>
      </c>
      <c r="X186" s="5">
        <v>0.18769227003460429</v>
      </c>
      <c r="Y186" s="5">
        <v>0.39515006986658707</v>
      </c>
      <c r="AA186" s="5">
        <v>1.3171257384601458</v>
      </c>
      <c r="AO186" s="5">
        <v>0.71886418862642276</v>
      </c>
      <c r="AP186" s="5">
        <v>2.019044416980885</v>
      </c>
      <c r="AQ186" s="5">
        <v>3.8534629337827577</v>
      </c>
      <c r="AR186" s="5">
        <v>3.6057563912302042</v>
      </c>
      <c r="AS186" s="5">
        <v>2.9823292502557055</v>
      </c>
      <c r="AT186" s="5">
        <v>3.779132331954421</v>
      </c>
      <c r="AU186" s="5">
        <v>3.3575757753588773</v>
      </c>
      <c r="AV186" s="5">
        <v>3.0135697666086858</v>
      </c>
      <c r="AW186" s="5">
        <v>4.3267481770594847</v>
      </c>
      <c r="AX186" s="5">
        <v>2.9588965764451869</v>
      </c>
      <c r="AY186" s="5">
        <v>4.0197603203999499</v>
      </c>
      <c r="AZ186" s="5">
        <v>4.4947264290435962</v>
      </c>
      <c r="BA186" s="5">
        <v>4.7132089345028589</v>
      </c>
      <c r="BB186" s="5">
        <v>4.7070211549499419</v>
      </c>
      <c r="BC186" s="5">
        <v>3.2123183022744675</v>
      </c>
      <c r="BD186" s="5">
        <v>2.0916973298842696</v>
      </c>
      <c r="BE186" s="5">
        <v>2.5746218696467627</v>
      </c>
      <c r="BF186" s="5">
        <v>2.5967939233905226</v>
      </c>
      <c r="BG186" s="5">
        <v>2.5575732243931437</v>
      </c>
      <c r="BH186" s="5">
        <v>1.4272279149162272</v>
      </c>
      <c r="BI186" s="5">
        <v>1.0219470432910458</v>
      </c>
      <c r="BJ186" s="5">
        <v>0.98154950885495307</v>
      </c>
    </row>
    <row r="187" spans="1:63" x14ac:dyDescent="0.25">
      <c r="A187" t="s">
        <v>169</v>
      </c>
      <c r="B187" t="s">
        <v>170</v>
      </c>
      <c r="C187" t="s">
        <v>149</v>
      </c>
      <c r="D187" t="s">
        <v>28</v>
      </c>
      <c r="E187" s="19" t="str">
        <f t="shared" si="2"/>
        <v>number</v>
      </c>
      <c r="F187" s="4" t="s">
        <v>29</v>
      </c>
      <c r="H187" s="5">
        <v>0.67969533952575689</v>
      </c>
      <c r="I187" s="5">
        <v>0.66024953263227903</v>
      </c>
      <c r="J187" s="5">
        <v>0.62245750723502191</v>
      </c>
      <c r="K187" s="5">
        <v>0.86817335678909346</v>
      </c>
      <c r="L187" s="5">
        <v>0.74668689330450955</v>
      </c>
      <c r="M187" s="5">
        <v>0.69987018607603957</v>
      </c>
      <c r="N187" s="5">
        <v>0.80389721030560879</v>
      </c>
      <c r="O187" s="5">
        <v>0.57222015398471215</v>
      </c>
      <c r="P187" s="5">
        <v>0.83883841895196065</v>
      </c>
      <c r="Q187" s="5">
        <v>0.49824011843555915</v>
      </c>
      <c r="R187" s="5">
        <v>0.73525304770069322</v>
      </c>
      <c r="S187" s="5">
        <v>0.64086849562493187</v>
      </c>
      <c r="T187" s="5">
        <v>2.2124682458375777</v>
      </c>
      <c r="U187" s="5">
        <v>1.0332381529820229</v>
      </c>
      <c r="V187" s="5">
        <v>0.4143792475441157</v>
      </c>
      <c r="W187" s="5">
        <v>0.30419777368123346</v>
      </c>
      <c r="X187" s="5">
        <v>0.43531996089688507</v>
      </c>
      <c r="Y187" s="5">
        <v>0.4899487177888372</v>
      </c>
      <c r="AA187" s="5">
        <v>0.52118186870275474</v>
      </c>
      <c r="AC187" s="5">
        <v>1.1338594992158608</v>
      </c>
      <c r="AD187" s="5">
        <v>1.5427058392175979</v>
      </c>
      <c r="AE187" s="5">
        <v>1.9947213968987674</v>
      </c>
      <c r="AF187" s="5">
        <v>1.1992464939524512</v>
      </c>
      <c r="AG187" s="5">
        <v>1.6321475197181829</v>
      </c>
      <c r="AK187" s="5">
        <v>0.74146408913460893</v>
      </c>
      <c r="AP187" s="5">
        <v>1.161737544076241</v>
      </c>
      <c r="AQ187" s="5">
        <v>0.95856906375599227</v>
      </c>
      <c r="AR187" s="5">
        <v>0.90031875085548307</v>
      </c>
      <c r="AS187" s="5">
        <v>1.456142906642824</v>
      </c>
      <c r="AT187" s="5">
        <v>0.92459360863819329</v>
      </c>
      <c r="AU187" s="5">
        <v>2.6132437108666191</v>
      </c>
      <c r="AV187" s="5">
        <v>1.0237901589845819</v>
      </c>
      <c r="AW187" s="5">
        <v>0.60413898132774213</v>
      </c>
      <c r="AZ187" s="5">
        <v>0.66626119106452131</v>
      </c>
      <c r="BA187" s="5">
        <v>0.87491770442581984</v>
      </c>
      <c r="BB187" s="5">
        <v>1.1892475443283923</v>
      </c>
      <c r="BC187" s="5">
        <v>0.95448163016606091</v>
      </c>
      <c r="BD187" s="5">
        <v>0.77749356681042869</v>
      </c>
      <c r="BE187" s="5">
        <v>4.2044341493504378</v>
      </c>
      <c r="BF187" s="5">
        <v>0.74481348306349315</v>
      </c>
      <c r="BG187" s="5">
        <v>2.8011552218361393</v>
      </c>
      <c r="BH187" s="5">
        <v>0.66798656582284122</v>
      </c>
      <c r="BJ187" s="5">
        <v>0.81229826555126172</v>
      </c>
      <c r="BK187" s="5">
        <v>0.90237901756622418</v>
      </c>
    </row>
    <row r="188" spans="1:63" x14ac:dyDescent="0.25">
      <c r="A188" t="s">
        <v>173</v>
      </c>
      <c r="B188" t="s">
        <v>174</v>
      </c>
      <c r="C188" t="s">
        <v>149</v>
      </c>
      <c r="D188" t="s">
        <v>28</v>
      </c>
      <c r="E188" s="19" t="str">
        <f t="shared" si="2"/>
        <v>number</v>
      </c>
      <c r="F188" s="4" t="s">
        <v>29</v>
      </c>
      <c r="H188" s="5">
        <v>1.1363268644381279</v>
      </c>
      <c r="I188" s="5">
        <v>1.0689310241021008</v>
      </c>
      <c r="J188" s="5">
        <v>1.0603569150752146</v>
      </c>
      <c r="K188" s="5">
        <v>3.4058228630576961</v>
      </c>
      <c r="L188" s="5">
        <v>4.1713742400391851</v>
      </c>
      <c r="M188" s="5">
        <v>4.5280043596728028</v>
      </c>
      <c r="N188" s="5">
        <v>3.9819608432001408</v>
      </c>
      <c r="O188" s="5">
        <v>3.0860786568855887</v>
      </c>
      <c r="P188" s="5">
        <v>3.0999925074453625</v>
      </c>
      <c r="Q188" s="5">
        <v>2.8402952844976648</v>
      </c>
      <c r="R188" s="5">
        <v>2.7268704394762269</v>
      </c>
      <c r="S188" s="5">
        <v>2.6420944641796318</v>
      </c>
      <c r="T188" s="5">
        <v>2.2692876724093014</v>
      </c>
      <c r="U188" s="5">
        <v>3.163581459309091</v>
      </c>
      <c r="W188" s="5">
        <v>1.6051890698099072</v>
      </c>
      <c r="X188" s="5">
        <v>1.0569124013419484</v>
      </c>
      <c r="Y188" s="5">
        <v>1.1258673702723088</v>
      </c>
      <c r="Z188" s="5">
        <v>0.94716611442665477</v>
      </c>
      <c r="AA188" s="5">
        <v>0.706668501082651</v>
      </c>
      <c r="AF188" s="5">
        <v>1.2668823059246679</v>
      </c>
      <c r="AG188" s="5">
        <v>1.8001929775282131</v>
      </c>
      <c r="AI188" s="5">
        <v>1.2597867311989497</v>
      </c>
      <c r="AJ188" s="5">
        <v>1.7782041988187982</v>
      </c>
      <c r="AK188" s="5">
        <v>2.2536321502234808</v>
      </c>
      <c r="AL188" s="5">
        <v>2.4875011873411417</v>
      </c>
      <c r="AM188" s="5">
        <v>2.5210975283570511</v>
      </c>
      <c r="AN188" s="5">
        <v>2.1633559035948102</v>
      </c>
      <c r="AP188" s="5">
        <v>1.6191781328463033</v>
      </c>
      <c r="AQ188" s="5">
        <v>1.7521607600366251</v>
      </c>
      <c r="AR188" s="5">
        <v>2.1156990460739937</v>
      </c>
      <c r="AS188" s="5">
        <v>2.3148084346278313</v>
      </c>
      <c r="AT188" s="5">
        <v>2.0728843538024742</v>
      </c>
      <c r="AU188" s="5">
        <v>1.9371152140015513</v>
      </c>
      <c r="AV188" s="5">
        <v>1.872301533769529</v>
      </c>
      <c r="AW188" s="5">
        <v>1.7617776952050195</v>
      </c>
      <c r="AX188" s="5">
        <v>1.9617712903609457</v>
      </c>
      <c r="AY188" s="5">
        <v>1.6262559502691705</v>
      </c>
      <c r="AZ188" s="5">
        <v>1.6079777609280632</v>
      </c>
      <c r="BA188" s="5">
        <v>1.4579713108447199</v>
      </c>
      <c r="BB188" s="5">
        <v>1.2945829132447684</v>
      </c>
      <c r="BC188" s="5">
        <v>1.5257979922588114</v>
      </c>
      <c r="BD188" s="5">
        <v>1.5169080266659363</v>
      </c>
      <c r="BE188" s="5">
        <v>1.6049046591431735</v>
      </c>
      <c r="BF188" s="5">
        <v>1.5220090199029237</v>
      </c>
      <c r="BG188" s="5">
        <v>1.4849386004503711</v>
      </c>
      <c r="BH188" s="5">
        <v>1.4892104213994992</v>
      </c>
      <c r="BI188" s="5">
        <v>1.7518605745334899</v>
      </c>
      <c r="BJ188" s="5">
        <v>1.8375350672392023</v>
      </c>
      <c r="BK188" s="5">
        <v>1.5623463535030224</v>
      </c>
    </row>
    <row r="189" spans="1:63" x14ac:dyDescent="0.25">
      <c r="A189" t="s">
        <v>5</v>
      </c>
      <c r="B189" t="s">
        <v>6</v>
      </c>
      <c r="C189" t="s">
        <v>7</v>
      </c>
      <c r="D189" t="s">
        <v>30</v>
      </c>
      <c r="E189" s="19" t="str">
        <f t="shared" si="2"/>
        <v>number</v>
      </c>
      <c r="F189" s="4" t="s">
        <v>31</v>
      </c>
      <c r="AO189" s="5">
        <v>6.6532137220035565</v>
      </c>
      <c r="AP189" s="5">
        <v>7.0268691658697318</v>
      </c>
      <c r="AQ189" s="5">
        <v>9.0020179416994655</v>
      </c>
      <c r="AR189" s="5">
        <v>12.911182408639174</v>
      </c>
      <c r="AS189" s="5">
        <v>6.2902568283734208</v>
      </c>
      <c r="AT189" s="5">
        <v>5.664689563535485</v>
      </c>
      <c r="AU189" s="5">
        <v>8.1563770224665522</v>
      </c>
      <c r="AV189" s="5">
        <v>5.8395499787328689</v>
      </c>
      <c r="AW189" s="5">
        <v>6.1983843383870756</v>
      </c>
      <c r="AX189" s="5">
        <v>6.250876536690372</v>
      </c>
      <c r="AY189" s="5">
        <v>5.0604029471402567</v>
      </c>
      <c r="AZ189" s="5">
        <v>5.1912801883320006</v>
      </c>
      <c r="BA189" s="5">
        <v>5.2422783380825697</v>
      </c>
      <c r="BB189" s="5">
        <v>4.8053393166546803</v>
      </c>
      <c r="BC189" s="5">
        <v>6.6211970709283845</v>
      </c>
      <c r="BD189" s="5">
        <v>6.1802931800133774</v>
      </c>
      <c r="BE189" s="5">
        <v>5.8456809686935678</v>
      </c>
      <c r="BF189" s="5">
        <v>6.0696300743177547</v>
      </c>
      <c r="BG189" s="5">
        <v>6.507492539783696</v>
      </c>
      <c r="BH189" s="5">
        <v>7.5470567788347402</v>
      </c>
      <c r="BI189" s="5">
        <v>9.1225344710247853</v>
      </c>
      <c r="BJ189" s="5">
        <v>9.8311686088056369</v>
      </c>
      <c r="BK189" s="5">
        <v>10.016995860155429</v>
      </c>
    </row>
    <row r="190" spans="1:63" x14ac:dyDescent="0.25">
      <c r="A190" t="s">
        <v>151</v>
      </c>
      <c r="B190" t="s">
        <v>152</v>
      </c>
      <c r="C190" t="s">
        <v>7</v>
      </c>
      <c r="D190" t="s">
        <v>30</v>
      </c>
      <c r="E190" s="19" t="str">
        <f t="shared" si="2"/>
        <v>number</v>
      </c>
      <c r="F190" s="4" t="s">
        <v>31</v>
      </c>
      <c r="P190" s="5">
        <v>65.331393514791102</v>
      </c>
      <c r="Q190" s="5">
        <v>64.761771313116697</v>
      </c>
      <c r="R190" s="5">
        <v>60.773127610509661</v>
      </c>
      <c r="S190" s="5">
        <v>63.313638621890277</v>
      </c>
      <c r="T190" s="5">
        <v>61.034222769819237</v>
      </c>
      <c r="U190" s="5">
        <v>61.303604231329579</v>
      </c>
      <c r="V190" s="5">
        <v>59.475483250421448</v>
      </c>
      <c r="W190" s="5">
        <v>55.580155119302255</v>
      </c>
      <c r="X190" s="5">
        <v>53.964016948195834</v>
      </c>
      <c r="Y190" s="5">
        <v>53.832249196659696</v>
      </c>
      <c r="Z190" s="5">
        <v>57.57193562338572</v>
      </c>
      <c r="AA190" s="5">
        <v>58.142596045139427</v>
      </c>
      <c r="AB190" s="5">
        <v>52.612676828599625</v>
      </c>
      <c r="AC190" s="5">
        <v>53.482187208170231</v>
      </c>
      <c r="AD190" s="5">
        <v>54.659857325401326</v>
      </c>
      <c r="AE190" s="5">
        <v>55.951970949124942</v>
      </c>
      <c r="AF190" s="5">
        <v>52.519588049649784</v>
      </c>
      <c r="AG190" s="5">
        <v>50.556350319018051</v>
      </c>
      <c r="AH190" s="5">
        <v>48.215630017635746</v>
      </c>
      <c r="AI190" s="5">
        <v>47.12209252983147</v>
      </c>
      <c r="AJ190" s="5">
        <v>51.056850184136415</v>
      </c>
      <c r="AK190" s="5">
        <v>48.5979103153404</v>
      </c>
      <c r="AL190" s="5">
        <v>48.00452170575592</v>
      </c>
      <c r="AM190" s="5">
        <v>47.169811693311367</v>
      </c>
      <c r="AN190" s="5">
        <v>40.732325452444151</v>
      </c>
      <c r="AO190" s="5">
        <v>42.02269312836134</v>
      </c>
      <c r="AP190" s="5">
        <v>53.380921512732805</v>
      </c>
      <c r="AQ190" s="5">
        <v>42.421864148191361</v>
      </c>
      <c r="AR190" s="5">
        <v>44.538704047976019</v>
      </c>
      <c r="AS190" s="5">
        <v>47.635304128238914</v>
      </c>
      <c r="AT190" s="5">
        <v>44.107040109368626</v>
      </c>
      <c r="AU190" s="5">
        <v>43.843142058279703</v>
      </c>
      <c r="AV190" s="5">
        <v>43.333611242125151</v>
      </c>
      <c r="AW190" s="5">
        <v>42.841283700539378</v>
      </c>
      <c r="AX190" s="5">
        <v>41.90260496890339</v>
      </c>
      <c r="AY190" s="5">
        <v>40.84812339229493</v>
      </c>
      <c r="AZ190" s="5">
        <v>40.637682265821816</v>
      </c>
      <c r="BA190" s="5">
        <v>34.934171919759052</v>
      </c>
      <c r="BB190" s="5">
        <v>38.004823301706466</v>
      </c>
      <c r="BC190" s="5">
        <v>36.721364137678641</v>
      </c>
      <c r="BD190" s="5">
        <v>38.430545287633542</v>
      </c>
      <c r="BE190" s="5">
        <v>36.704576004403563</v>
      </c>
      <c r="BF190" s="5">
        <v>35.42053770117743</v>
      </c>
      <c r="BG190" s="5">
        <v>38.367108196721318</v>
      </c>
      <c r="BH190" s="5">
        <v>34.958192343654083</v>
      </c>
      <c r="BI190" s="5">
        <v>30.680830108982082</v>
      </c>
      <c r="BJ190" s="5">
        <v>30.645887638274004</v>
      </c>
    </row>
    <row r="191" spans="1:63" x14ac:dyDescent="0.25">
      <c r="A191" t="s">
        <v>157</v>
      </c>
      <c r="B191" t="s">
        <v>158</v>
      </c>
      <c r="C191" t="s">
        <v>7</v>
      </c>
      <c r="D191" t="s">
        <v>30</v>
      </c>
      <c r="E191" s="19" t="str">
        <f t="shared" si="2"/>
        <v>number</v>
      </c>
      <c r="F191" s="4" t="s">
        <v>31</v>
      </c>
      <c r="AA191" s="5">
        <v>54.739136352107963</v>
      </c>
      <c r="AB191" s="5">
        <v>53.256509672095262</v>
      </c>
      <c r="AC191" s="5">
        <v>54.377091775189854</v>
      </c>
      <c r="AD191" s="5">
        <v>47.898258368186077</v>
      </c>
      <c r="AE191" s="5">
        <v>52.578448093928046</v>
      </c>
      <c r="AF191" s="5">
        <v>50.986366351025062</v>
      </c>
      <c r="AG191" s="5">
        <v>49.124769733426064</v>
      </c>
      <c r="AH191" s="5">
        <v>48.593053861752402</v>
      </c>
      <c r="AI191" s="5">
        <v>48.390914250791681</v>
      </c>
      <c r="AJ191" s="5">
        <v>49.491248028298287</v>
      </c>
      <c r="AK191" s="5">
        <v>58.666062317619996</v>
      </c>
      <c r="AL191" s="5">
        <v>63.83133629217572</v>
      </c>
      <c r="AM191" s="5">
        <v>59.945298194849968</v>
      </c>
      <c r="AN191" s="5">
        <v>52.69945117252999</v>
      </c>
      <c r="AO191" s="5">
        <v>51.92470391973356</v>
      </c>
      <c r="AP191" s="5">
        <v>51.165368433955869</v>
      </c>
      <c r="AQ191" s="5">
        <v>54.028989286113429</v>
      </c>
      <c r="AR191" s="5">
        <v>49.061907858499993</v>
      </c>
      <c r="AS191" s="5">
        <v>45.485463151191382</v>
      </c>
      <c r="AT191" s="5">
        <v>44.666017948575934</v>
      </c>
      <c r="AU191" s="5">
        <v>42.340571124031094</v>
      </c>
      <c r="AV191" s="5">
        <v>38.692371691463798</v>
      </c>
      <c r="AW191" s="5">
        <v>37.285055413956115</v>
      </c>
      <c r="AX191" s="5">
        <v>38.679754946926401</v>
      </c>
      <c r="AY191" s="5">
        <v>41.174498560733667</v>
      </c>
      <c r="AZ191" s="5">
        <v>42.524170122639312</v>
      </c>
      <c r="BA191" s="5">
        <v>42.265012192091341</v>
      </c>
      <c r="BB191" s="5">
        <v>45.184558372959302</v>
      </c>
      <c r="BC191" s="5">
        <v>45.882694264910448</v>
      </c>
      <c r="BD191" s="5">
        <v>41.446820069975807</v>
      </c>
      <c r="BE191" s="5">
        <v>41.249963857453736</v>
      </c>
      <c r="BF191" s="5">
        <v>44.330942752146321</v>
      </c>
      <c r="BG191" s="5">
        <v>41.239505534092544</v>
      </c>
      <c r="BH191" s="5">
        <v>38.520449688928423</v>
      </c>
      <c r="BI191" s="5">
        <v>36.056975390578636</v>
      </c>
      <c r="BJ191" s="5">
        <v>34.755249445751794</v>
      </c>
      <c r="BK191" s="5">
        <v>33.997088100889158</v>
      </c>
    </row>
    <row r="192" spans="1:63" x14ac:dyDescent="0.25">
      <c r="A192" t="s">
        <v>159</v>
      </c>
      <c r="B192" t="s">
        <v>160</v>
      </c>
      <c r="C192" t="s">
        <v>7</v>
      </c>
      <c r="D192" t="s">
        <v>30</v>
      </c>
      <c r="E192" s="19" t="str">
        <f t="shared" si="2"/>
        <v>number</v>
      </c>
      <c r="F192" s="4" t="s">
        <v>31</v>
      </c>
      <c r="G192" s="5">
        <v>34.073102243935978</v>
      </c>
      <c r="H192" s="5">
        <v>37.574194883490968</v>
      </c>
      <c r="I192" s="5">
        <v>38.449811422470788</v>
      </c>
      <c r="J192" s="5">
        <v>36.832080176752505</v>
      </c>
      <c r="K192" s="5">
        <v>32.418639848103211</v>
      </c>
      <c r="L192" s="5">
        <v>34.707858294318548</v>
      </c>
      <c r="M192" s="5">
        <v>33.657428441617448</v>
      </c>
      <c r="N192" s="5">
        <v>31.705702226268311</v>
      </c>
      <c r="O192" s="5">
        <v>30.897571277719109</v>
      </c>
      <c r="P192" s="5">
        <v>30.169734222749977</v>
      </c>
      <c r="Q192" s="5">
        <v>28.162294927102689</v>
      </c>
      <c r="R192" s="5">
        <v>32.210935423863944</v>
      </c>
      <c r="S192" s="5">
        <v>31.877496299669811</v>
      </c>
      <c r="T192" s="5">
        <v>31.299142075987557</v>
      </c>
      <c r="U192" s="5">
        <v>30.172975683128605</v>
      </c>
      <c r="V192" s="5">
        <v>33.326915932856352</v>
      </c>
      <c r="W192" s="5">
        <v>37.006828324103438</v>
      </c>
      <c r="X192" s="5">
        <v>32.064223092797597</v>
      </c>
      <c r="Y192" s="5">
        <v>30.186250107286934</v>
      </c>
      <c r="Z192" s="5">
        <v>27.790761350741555</v>
      </c>
      <c r="AA192" s="5">
        <v>27.873452012383904</v>
      </c>
      <c r="AB192" s="5">
        <v>28.96660108928678</v>
      </c>
      <c r="AC192" s="5">
        <v>29.868755983626542</v>
      </c>
      <c r="AD192" s="5">
        <v>29.509897739420403</v>
      </c>
      <c r="AE192" s="5">
        <v>28.606231822528361</v>
      </c>
      <c r="AF192" s="5">
        <v>28.77757742622607</v>
      </c>
      <c r="AG192" s="5">
        <v>27.171653865097849</v>
      </c>
      <c r="AH192" s="5">
        <v>25.540204060079937</v>
      </c>
      <c r="AI192" s="5">
        <v>25.963811903586819</v>
      </c>
      <c r="AJ192" s="5">
        <v>25.31413336037555</v>
      </c>
      <c r="AK192" s="5">
        <v>24.320148172027523</v>
      </c>
      <c r="AL192" s="5">
        <v>24.781287223819021</v>
      </c>
      <c r="AM192" s="5">
        <v>26.808013408841074</v>
      </c>
      <c r="AN192" s="5">
        <v>28.11535668120958</v>
      </c>
      <c r="AO192" s="5">
        <v>26.349619562131167</v>
      </c>
      <c r="AP192" s="5">
        <v>27.492521780586571</v>
      </c>
      <c r="AQ192" s="5">
        <v>27.693937399472681</v>
      </c>
      <c r="AR192" s="5">
        <v>27.74491360097376</v>
      </c>
      <c r="AS192" s="5">
        <v>28.744079613055785</v>
      </c>
      <c r="AT192" s="5">
        <v>28.721780641290472</v>
      </c>
      <c r="AU192" s="5">
        <v>27.849260111289613</v>
      </c>
      <c r="AV192" s="5">
        <v>25.853967603945634</v>
      </c>
      <c r="AW192" s="5">
        <v>25.804439370832899</v>
      </c>
      <c r="AX192" s="5">
        <v>24.929041087505656</v>
      </c>
      <c r="AY192" s="5">
        <v>24.236274700241925</v>
      </c>
      <c r="AZ192" s="5">
        <v>20.519687804940919</v>
      </c>
      <c r="BA192" s="5">
        <v>20.586664460299094</v>
      </c>
      <c r="BB192" s="5">
        <v>22.196340157982615</v>
      </c>
      <c r="BC192" s="5">
        <v>23.360400993404312</v>
      </c>
      <c r="BD192" s="5">
        <v>24.826217487264678</v>
      </c>
      <c r="BE192" s="5">
        <v>26.304604663870755</v>
      </c>
      <c r="BF192" s="5">
        <v>26.16995030322154</v>
      </c>
      <c r="BG192" s="5">
        <v>26.443334056888279</v>
      </c>
      <c r="BH192" s="5">
        <v>27.450951357732613</v>
      </c>
      <c r="BI192" s="5">
        <v>30.192411585591454</v>
      </c>
      <c r="BJ192" s="5">
        <v>32.135331680044906</v>
      </c>
      <c r="BK192" s="5">
        <v>34.635936123296965</v>
      </c>
    </row>
    <row r="193" spans="1:63" x14ac:dyDescent="0.25">
      <c r="A193" t="s">
        <v>165</v>
      </c>
      <c r="B193" t="s">
        <v>166</v>
      </c>
      <c r="C193" t="s">
        <v>7</v>
      </c>
      <c r="D193" t="s">
        <v>30</v>
      </c>
      <c r="E193" s="19" t="str">
        <f t="shared" si="2"/>
        <v>number</v>
      </c>
      <c r="F193" s="4" t="s">
        <v>31</v>
      </c>
      <c r="Z193" s="5">
        <v>33.901464923497855</v>
      </c>
      <c r="AA193" s="5">
        <v>32.308368759790994</v>
      </c>
      <c r="AB193" s="5">
        <v>31.695523879065558</v>
      </c>
      <c r="AC193" s="5">
        <v>35.519601551060873</v>
      </c>
      <c r="AD193" s="5">
        <v>29.022135568569123</v>
      </c>
      <c r="AE193" s="5">
        <v>47.616274720845091</v>
      </c>
      <c r="AF193" s="5">
        <v>41.80934077908698</v>
      </c>
      <c r="AG193" s="5">
        <v>42.330303025432173</v>
      </c>
      <c r="AH193" s="5">
        <v>40.445959651555782</v>
      </c>
      <c r="AI193" s="5">
        <v>43.690896084893424</v>
      </c>
      <c r="AJ193" s="5">
        <v>34.103515083658422</v>
      </c>
      <c r="AK193" s="5">
        <v>36.156795585692159</v>
      </c>
      <c r="AL193" s="5">
        <v>31.510832452738057</v>
      </c>
      <c r="AM193" s="5">
        <v>35.185625299626871</v>
      </c>
      <c r="AN193" s="5">
        <v>31.995424194785205</v>
      </c>
      <c r="AO193" s="5">
        <v>32.891900860503235</v>
      </c>
      <c r="AP193" s="5">
        <v>31.849282930395834</v>
      </c>
      <c r="AQ193" s="5">
        <v>31.410577060027034</v>
      </c>
      <c r="AR193" s="5">
        <v>27.817447206227829</v>
      </c>
      <c r="AS193" s="5">
        <v>24.290205466523968</v>
      </c>
      <c r="AT193" s="5">
        <v>20.114539115956799</v>
      </c>
      <c r="AU193" s="5">
        <v>19.172167400700189</v>
      </c>
      <c r="AV193" s="5">
        <v>23.983010884693503</v>
      </c>
      <c r="AW193" s="5">
        <v>23.817305063392062</v>
      </c>
      <c r="AX193" s="5">
        <v>23.296687590802392</v>
      </c>
      <c r="AY193" s="5">
        <v>23.458831138482164</v>
      </c>
      <c r="AZ193" s="5">
        <v>24.561955116346272</v>
      </c>
      <c r="BA193" s="5">
        <v>24.667402653907988</v>
      </c>
      <c r="BB193" s="5">
        <v>26.856233414011076</v>
      </c>
      <c r="BC193" s="5">
        <v>27.900980136253388</v>
      </c>
      <c r="BD193" s="5">
        <v>27.343902359168094</v>
      </c>
      <c r="BE193" s="5">
        <v>26.295884285009613</v>
      </c>
      <c r="BF193" s="5">
        <v>25.232515432924224</v>
      </c>
      <c r="BG193" s="5">
        <v>24.081489403239388</v>
      </c>
      <c r="BH193" s="5">
        <v>22.750437686151379</v>
      </c>
      <c r="BI193" s="5">
        <v>22.943948937362197</v>
      </c>
      <c r="BJ193" s="5">
        <v>22.617990332861478</v>
      </c>
      <c r="BK193" s="5">
        <v>21.261015111944239</v>
      </c>
    </row>
    <row r="194" spans="1:63" x14ac:dyDescent="0.25">
      <c r="A194" t="s">
        <v>171</v>
      </c>
      <c r="B194" t="s">
        <v>172</v>
      </c>
      <c r="C194" t="s">
        <v>7</v>
      </c>
      <c r="D194" t="s">
        <v>30</v>
      </c>
      <c r="E194" s="19" t="str">
        <f t="shared" ref="E194:E257" si="3">IF(_xlfn.ISFORMULA(G194),"formula","number")</f>
        <v>number</v>
      </c>
      <c r="F194" s="4" t="s">
        <v>31</v>
      </c>
      <c r="K194" s="5">
        <v>74.791703601035437</v>
      </c>
      <c r="L194" s="5">
        <v>74.866920417301799</v>
      </c>
      <c r="M194" s="5">
        <v>65.85108620381331</v>
      </c>
      <c r="N194" s="5">
        <v>65.283382839135356</v>
      </c>
      <c r="O194" s="5">
        <v>65.790657476129695</v>
      </c>
      <c r="P194" s="5">
        <v>61.618916463331054</v>
      </c>
      <c r="Q194" s="5">
        <v>61.178588595206286</v>
      </c>
      <c r="R194" s="5">
        <v>59.559473464651049</v>
      </c>
      <c r="S194" s="5">
        <v>61.024594304286659</v>
      </c>
      <c r="T194" s="5">
        <v>59.135282820679066</v>
      </c>
      <c r="U194" s="5">
        <v>49.213567286484547</v>
      </c>
      <c r="V194" s="5">
        <v>49.216099620342476</v>
      </c>
      <c r="W194" s="5">
        <v>46.460982630796181</v>
      </c>
      <c r="X194" s="5">
        <v>42.418256912828298</v>
      </c>
      <c r="Y194" s="5">
        <v>49.038161904801228</v>
      </c>
      <c r="Z194" s="5">
        <v>45.846836543557131</v>
      </c>
      <c r="AA194" s="5">
        <v>40.737118319774282</v>
      </c>
      <c r="AB194" s="5">
        <v>39.783748805125505</v>
      </c>
      <c r="AC194" s="5">
        <v>38.202673856856102</v>
      </c>
      <c r="AD194" s="5">
        <v>40.837526434265321</v>
      </c>
      <c r="AE194" s="5">
        <v>41.835836285054704</v>
      </c>
      <c r="AF194" s="5">
        <v>37.526346206436195</v>
      </c>
      <c r="AG194" s="5">
        <v>37.709106700718515</v>
      </c>
      <c r="AH194" s="5">
        <v>39.220771833648691</v>
      </c>
      <c r="AI194" s="5">
        <v>40.308910833228239</v>
      </c>
      <c r="AJ194" s="5">
        <v>32.545993930357078</v>
      </c>
      <c r="AK194" s="5">
        <v>32.132706942918645</v>
      </c>
      <c r="AL194" s="5">
        <v>33.237615070471534</v>
      </c>
      <c r="AM194" s="5">
        <v>33.734892592343748</v>
      </c>
      <c r="AN194" s="5">
        <v>49.758746111953442</v>
      </c>
      <c r="AO194" s="5">
        <v>44.000449460128962</v>
      </c>
      <c r="AP194" s="5">
        <v>47.189292219396734</v>
      </c>
      <c r="AQ194" s="5">
        <v>45.960952261815883</v>
      </c>
      <c r="AR194" s="5">
        <v>45.517461177278548</v>
      </c>
      <c r="AS194" s="5">
        <v>37.436963645259979</v>
      </c>
      <c r="AT194" s="5">
        <v>37.186713780082506</v>
      </c>
      <c r="AU194" s="5">
        <v>37.336090322858936</v>
      </c>
      <c r="AV194" s="5">
        <v>35.386544610947396</v>
      </c>
      <c r="AW194" s="5">
        <v>38.261043019570465</v>
      </c>
      <c r="AX194" s="5">
        <v>38.560719043596414</v>
      </c>
      <c r="AY194" s="5">
        <v>38.388029848984139</v>
      </c>
      <c r="AZ194" s="5">
        <v>34.057337695567426</v>
      </c>
      <c r="BA194" s="5">
        <v>30.373993719846247</v>
      </c>
      <c r="BB194" s="5">
        <v>28.31462568140703</v>
      </c>
      <c r="BC194" s="5">
        <v>29.306127469662975</v>
      </c>
      <c r="BD194" s="5">
        <v>28.191211906617745</v>
      </c>
      <c r="BE194" s="5">
        <v>28.230098243555084</v>
      </c>
      <c r="BF194" s="5">
        <v>29.219668676222931</v>
      </c>
      <c r="BG194" s="5">
        <v>28.891370995067572</v>
      </c>
      <c r="BH194" s="5">
        <v>28.754564179512421</v>
      </c>
      <c r="BI194" s="5">
        <v>28.007542954845661</v>
      </c>
      <c r="BJ194" s="5">
        <v>29.309524940678088</v>
      </c>
      <c r="BK194" s="5">
        <v>30.962037457435482</v>
      </c>
    </row>
    <row r="195" spans="1:63" x14ac:dyDescent="0.25">
      <c r="A195" t="s">
        <v>175</v>
      </c>
      <c r="B195" t="s">
        <v>176</v>
      </c>
      <c r="C195" t="s">
        <v>7</v>
      </c>
      <c r="D195" t="s">
        <v>30</v>
      </c>
      <c r="E195" s="19" t="str">
        <f t="shared" si="3"/>
        <v>number</v>
      </c>
      <c r="F195" s="4" t="s">
        <v>31</v>
      </c>
      <c r="G195" s="5">
        <v>11.009657594381036</v>
      </c>
      <c r="H195" s="5">
        <v>10.576606260296542</v>
      </c>
      <c r="I195" s="5">
        <v>10.384786807309464</v>
      </c>
      <c r="J195" s="5">
        <v>9.001349527665317</v>
      </c>
      <c r="K195" s="5">
        <v>8.7574110671936758</v>
      </c>
      <c r="L195" s="5">
        <v>9.0538243626062318</v>
      </c>
      <c r="M195" s="5">
        <v>9.9684991362666402</v>
      </c>
      <c r="N195" s="5">
        <v>8.3748472600808341</v>
      </c>
      <c r="O195" s="5">
        <v>7.8174536959786423</v>
      </c>
      <c r="P195" s="5">
        <v>6.7573730617208883</v>
      </c>
      <c r="Q195" s="5">
        <v>7.3368630956473888</v>
      </c>
      <c r="R195" s="5">
        <v>7.2115970276525765</v>
      </c>
      <c r="S195" s="5">
        <v>6.8666994589276928</v>
      </c>
      <c r="T195" s="5">
        <v>8.2367053178728522</v>
      </c>
      <c r="U195" s="5">
        <v>7.2695664514297871</v>
      </c>
      <c r="V195" s="5">
        <v>6.3841151151465647</v>
      </c>
      <c r="W195" s="5">
        <v>6.6253642252963303</v>
      </c>
      <c r="X195" s="5">
        <v>6.2938267352311588</v>
      </c>
      <c r="Y195" s="5">
        <v>5.5851995302746253</v>
      </c>
      <c r="Z195" s="5">
        <v>5.8364795444698894</v>
      </c>
      <c r="AA195" s="5">
        <v>6.0458976171109304</v>
      </c>
      <c r="AB195" s="5">
        <v>5.2599438657475375</v>
      </c>
      <c r="AC195" s="5">
        <v>4.1061710647910461</v>
      </c>
      <c r="AD195" s="5">
        <v>4.4345509359882209</v>
      </c>
      <c r="AE195" s="5">
        <v>4.7753576961633097</v>
      </c>
      <c r="AF195" s="5">
        <v>4.5706434029645662</v>
      </c>
      <c r="AG195" s="5">
        <v>5.1486367341506831</v>
      </c>
      <c r="AH195" s="5">
        <v>5.3193210124733676</v>
      </c>
      <c r="AI195" s="5">
        <v>4.9017041035552849</v>
      </c>
      <c r="AJ195" s="5">
        <v>4.2070970094089395</v>
      </c>
      <c r="AK195" s="5">
        <v>4.1701120542301569</v>
      </c>
      <c r="AL195" s="5">
        <v>3.5126901436713465</v>
      </c>
      <c r="AM195" s="5">
        <v>3.8303970980942568</v>
      </c>
      <c r="AN195" s="5">
        <v>4.2149554745452242</v>
      </c>
      <c r="AO195" s="5">
        <v>3.5371628212176565</v>
      </c>
      <c r="AP195" s="5">
        <v>3.8600024266834336</v>
      </c>
      <c r="AQ195" s="5">
        <v>3.6925575686550034</v>
      </c>
      <c r="AR195" s="5">
        <v>3.4481355148898851</v>
      </c>
      <c r="AS195" s="5">
        <v>3.2379638048620367</v>
      </c>
      <c r="AT195" s="5">
        <v>2.9947459855187026</v>
      </c>
      <c r="AU195" s="5">
        <v>3.2163832130184753</v>
      </c>
      <c r="AV195" s="5">
        <v>3.3843904162199685</v>
      </c>
      <c r="AW195" s="5">
        <v>3.0523486045048673</v>
      </c>
      <c r="AX195" s="5">
        <v>2.7634677233119085</v>
      </c>
      <c r="AY195" s="5">
        <v>2.3896235726739117</v>
      </c>
      <c r="AZ195" s="5">
        <v>2.3314124170925301</v>
      </c>
      <c r="BA195" s="5">
        <v>2.643372701234699</v>
      </c>
      <c r="BB195" s="5">
        <v>2.8594849524896553</v>
      </c>
      <c r="BC195" s="5">
        <v>2.7134276065059417</v>
      </c>
      <c r="BD195" s="5">
        <v>2.3873729153764778</v>
      </c>
      <c r="BE195" s="5">
        <v>2.2854725393040547</v>
      </c>
      <c r="BF195" s="5">
        <v>2.169477735697924</v>
      </c>
      <c r="BG195" s="5">
        <v>2.0977563101753005</v>
      </c>
      <c r="BH195" s="5">
        <v>2.1747067593725955</v>
      </c>
      <c r="BI195" s="5">
        <v>2.0808353748768496</v>
      </c>
      <c r="BJ195" s="5">
        <v>2.1781735861462952</v>
      </c>
      <c r="BK195" s="5">
        <v>2.2877463350791101</v>
      </c>
    </row>
    <row r="196" spans="1:63" x14ac:dyDescent="0.25">
      <c r="A196" t="s">
        <v>177</v>
      </c>
      <c r="B196" t="s">
        <v>178</v>
      </c>
      <c r="C196" t="s">
        <v>7</v>
      </c>
      <c r="D196" t="s">
        <v>30</v>
      </c>
      <c r="E196" s="19" t="str">
        <f t="shared" si="3"/>
        <v>number</v>
      </c>
      <c r="F196" s="4" t="s">
        <v>31</v>
      </c>
      <c r="AJ196" s="5">
        <v>42.046941529542202</v>
      </c>
      <c r="AK196" s="5">
        <v>43.855181892581328</v>
      </c>
      <c r="AL196" s="5">
        <v>44.704856928865198</v>
      </c>
      <c r="AM196" s="5">
        <v>44.824854422046251</v>
      </c>
      <c r="AN196" s="5">
        <v>41.584963375436686</v>
      </c>
      <c r="AO196" s="5">
        <v>43.650355901340831</v>
      </c>
      <c r="AP196" s="5">
        <v>44.013603203276752</v>
      </c>
      <c r="AQ196" s="5">
        <v>42.601902132026666</v>
      </c>
      <c r="AR196" s="5">
        <v>31.478438128941765</v>
      </c>
      <c r="AS196" s="5">
        <v>32.102481668549657</v>
      </c>
      <c r="AT196" s="5">
        <v>31.309490370781045</v>
      </c>
      <c r="AU196" s="5">
        <v>30.656802201779858</v>
      </c>
      <c r="AV196" s="5">
        <v>30.268274031507662</v>
      </c>
      <c r="AW196" s="5">
        <v>30.290907901520615</v>
      </c>
      <c r="AX196" s="5">
        <v>30.944712671254639</v>
      </c>
      <c r="AY196" s="5">
        <v>28.615031738257308</v>
      </c>
      <c r="AZ196" s="5">
        <v>29.038983784866897</v>
      </c>
      <c r="BA196" s="5">
        <v>26.825703448783461</v>
      </c>
      <c r="BB196" s="5">
        <v>28.789080683655332</v>
      </c>
      <c r="BC196" s="5">
        <v>30.237683034078501</v>
      </c>
      <c r="BD196" s="5">
        <v>29.907193932798158</v>
      </c>
      <c r="BE196" s="5">
        <v>29.354576977599645</v>
      </c>
      <c r="BF196" s="5">
        <v>31.082926398358492</v>
      </c>
      <c r="BG196" s="5">
        <v>31.188453216251276</v>
      </c>
      <c r="BH196" s="5">
        <v>28.812946559893792</v>
      </c>
      <c r="BI196" s="5">
        <v>28.995777283252881</v>
      </c>
      <c r="BJ196" s="5">
        <v>29.233759887292337</v>
      </c>
      <c r="BK196" s="5">
        <v>30.132353603924493</v>
      </c>
    </row>
    <row r="197" spans="1:63" x14ac:dyDescent="0.25">
      <c r="A197" t="s">
        <v>179</v>
      </c>
      <c r="B197" t="s">
        <v>180</v>
      </c>
      <c r="C197" t="s">
        <v>7</v>
      </c>
      <c r="D197" t="s">
        <v>30</v>
      </c>
      <c r="E197" s="19" t="str">
        <f t="shared" si="3"/>
        <v>number</v>
      </c>
      <c r="F197" s="4" t="s">
        <v>31</v>
      </c>
      <c r="G197" s="5">
        <v>49.922842070776376</v>
      </c>
      <c r="H197" s="5">
        <v>49.180825384374742</v>
      </c>
      <c r="I197" s="5">
        <v>47.512921274154415</v>
      </c>
      <c r="J197" s="5">
        <v>47.243398106626813</v>
      </c>
      <c r="K197" s="5">
        <v>49.066160177271286</v>
      </c>
      <c r="L197" s="5">
        <v>48.033282904689869</v>
      </c>
      <c r="M197" s="5">
        <v>45.83876103632943</v>
      </c>
      <c r="N197" s="5">
        <v>44.42645074224022</v>
      </c>
      <c r="O197" s="5">
        <v>45.369593866059674</v>
      </c>
      <c r="P197" s="5">
        <v>51.028120484605978</v>
      </c>
      <c r="Q197" s="5">
        <v>54.045243504889854</v>
      </c>
      <c r="R197" s="5">
        <v>54.497652582159617</v>
      </c>
      <c r="S197" s="5">
        <v>58.596577821651863</v>
      </c>
      <c r="T197" s="5">
        <v>60.487705474799611</v>
      </c>
      <c r="U197" s="5">
        <v>70.615935204369933</v>
      </c>
      <c r="V197" s="5">
        <v>71.871041556000492</v>
      </c>
      <c r="W197" s="5">
        <v>73.287259615384613</v>
      </c>
      <c r="X197" s="5">
        <v>73.655373118240945</v>
      </c>
      <c r="Y197" s="5">
        <v>65.217797828449875</v>
      </c>
      <c r="Z197" s="5">
        <v>71.763042238130822</v>
      </c>
      <c r="AA197" s="5">
        <v>58.326478725790778</v>
      </c>
      <c r="AB197" s="5">
        <v>50.241102181400684</v>
      </c>
      <c r="AC197" s="5">
        <v>53.057580717155183</v>
      </c>
      <c r="AD197" s="5">
        <v>49.756680299123104</v>
      </c>
      <c r="AE197" s="5">
        <v>48.375717866593028</v>
      </c>
      <c r="AF197" s="5">
        <v>53.097973444724467</v>
      </c>
      <c r="AG197" s="5">
        <v>54.754497528253097</v>
      </c>
      <c r="AH197" s="5">
        <v>54.274395897654884</v>
      </c>
      <c r="AI197" s="5">
        <v>54.376227755143994</v>
      </c>
      <c r="AJ197" s="5">
        <v>53.282907395037029</v>
      </c>
      <c r="AK197" s="5">
        <v>49.372540640732595</v>
      </c>
      <c r="AL197" s="5">
        <v>48.202943492109796</v>
      </c>
      <c r="AM197" s="5">
        <v>48.284882183556341</v>
      </c>
      <c r="AN197" s="5">
        <v>46.16984866837717</v>
      </c>
      <c r="AO197" s="5">
        <v>45.295387610070769</v>
      </c>
      <c r="AP197" s="5">
        <v>41.037201517325208</v>
      </c>
      <c r="AQ197" s="5">
        <v>38.119959749603339</v>
      </c>
      <c r="AR197" s="5">
        <v>38.251048512268419</v>
      </c>
      <c r="AS197" s="5">
        <v>34.785978748454845</v>
      </c>
      <c r="AT197" s="5">
        <v>27.509106881360836</v>
      </c>
      <c r="AU197" s="5">
        <v>27.850241479256777</v>
      </c>
      <c r="AV197" s="5">
        <v>23.433428003532182</v>
      </c>
      <c r="AW197" s="5">
        <v>24.507022578270277</v>
      </c>
      <c r="AX197" s="5">
        <v>21.670352642358946</v>
      </c>
      <c r="AY197" s="5">
        <v>25.074936134289587</v>
      </c>
      <c r="AZ197" s="5">
        <v>24.034932983870267</v>
      </c>
      <c r="BA197" s="5">
        <v>22.278113678763738</v>
      </c>
      <c r="BB197" s="5">
        <v>21.384598562647998</v>
      </c>
      <c r="BC197" s="5">
        <v>26.146175584973264</v>
      </c>
      <c r="BD197" s="5">
        <v>26.235537327409642</v>
      </c>
      <c r="BE197" s="5">
        <v>25.062529811119926</v>
      </c>
      <c r="BF197" s="5">
        <v>26.081528590105602</v>
      </c>
      <c r="BG197" s="5">
        <v>25.479952347080747</v>
      </c>
      <c r="BH197" s="5">
        <v>25.074379802918241</v>
      </c>
      <c r="BI197" s="5">
        <v>23.981582798795493</v>
      </c>
      <c r="BJ197" s="5">
        <v>23.654345187050364</v>
      </c>
      <c r="BK197" s="5">
        <v>24.580676980906297</v>
      </c>
    </row>
    <row r="198" spans="1:63" x14ac:dyDescent="0.25">
      <c r="A198" t="s">
        <v>147</v>
      </c>
      <c r="B198" t="s">
        <v>148</v>
      </c>
      <c r="C198" t="s">
        <v>149</v>
      </c>
      <c r="D198" t="s">
        <v>30</v>
      </c>
      <c r="E198" s="19" t="str">
        <f t="shared" si="3"/>
        <v>number</v>
      </c>
      <c r="F198" s="4" t="s">
        <v>31</v>
      </c>
      <c r="G198" s="5">
        <v>38.307008327814586</v>
      </c>
      <c r="H198" s="5">
        <v>37.858782924304556</v>
      </c>
      <c r="I198" s="5">
        <v>38.493634083101405</v>
      </c>
      <c r="J198" s="5">
        <v>38.681110260110593</v>
      </c>
      <c r="K198" s="5">
        <v>35.414784431012841</v>
      </c>
      <c r="L198" s="5">
        <v>36.267197372494763</v>
      </c>
      <c r="M198" s="5">
        <v>33.411981153093166</v>
      </c>
      <c r="N198" s="5">
        <v>31.593932673721142</v>
      </c>
      <c r="O198" s="5">
        <v>32.017663652613429</v>
      </c>
      <c r="P198" s="5">
        <v>30.511869787571079</v>
      </c>
      <c r="Q198" s="5">
        <v>30.59941112778629</v>
      </c>
      <c r="R198" s="5">
        <v>31.902103665574149</v>
      </c>
      <c r="S198" s="5">
        <v>29.39852092034711</v>
      </c>
      <c r="T198" s="5">
        <v>30.824623445924676</v>
      </c>
      <c r="U198" s="5">
        <v>28.866158924090268</v>
      </c>
      <c r="V198" s="5">
        <v>29.015464873208497</v>
      </c>
      <c r="W198" s="5">
        <v>28.422486512201932</v>
      </c>
      <c r="X198" s="5">
        <v>30.120595140685552</v>
      </c>
      <c r="Y198" s="5">
        <v>29.37995091597006</v>
      </c>
      <c r="Z198" s="5">
        <v>28.446344979561434</v>
      </c>
      <c r="AA198" s="5">
        <v>29.803980285345183</v>
      </c>
      <c r="AB198" s="5">
        <v>27.519311301098941</v>
      </c>
      <c r="AC198" s="5">
        <v>27.614830855478957</v>
      </c>
      <c r="AD198" s="5">
        <v>28.498839800913959</v>
      </c>
      <c r="AE198" s="5">
        <v>33.90416780890272</v>
      </c>
      <c r="AF198" s="5">
        <v>29.360427614803243</v>
      </c>
      <c r="AG198" s="5">
        <v>27.816325171746303</v>
      </c>
      <c r="AH198" s="5">
        <v>28.546696130904735</v>
      </c>
      <c r="AI198" s="5">
        <v>27.627708316439666</v>
      </c>
      <c r="AJ198" s="5">
        <v>27.950022274404173</v>
      </c>
      <c r="AK198" s="5">
        <v>29.793265328147978</v>
      </c>
      <c r="AL198" s="5">
        <v>28.809811279229219</v>
      </c>
      <c r="AM198" s="5">
        <v>30.231051566487068</v>
      </c>
      <c r="AN198" s="5">
        <v>32.947770274362178</v>
      </c>
      <c r="AO198" s="5">
        <v>33.2172170930601</v>
      </c>
      <c r="AP198" s="5">
        <v>36.379173265804184</v>
      </c>
      <c r="AQ198" s="5">
        <v>33.738778695498631</v>
      </c>
      <c r="AR198" s="5">
        <v>36.563556080696451</v>
      </c>
      <c r="AS198" s="5">
        <v>30.581419204587867</v>
      </c>
      <c r="AT198" s="5">
        <v>30.789310826815765</v>
      </c>
      <c r="AU198" s="5">
        <v>36.184261870797052</v>
      </c>
      <c r="AV198" s="5">
        <v>35.780347855665859</v>
      </c>
      <c r="AW198" s="5">
        <v>34.365550909465057</v>
      </c>
      <c r="AX198" s="5">
        <v>31.615843150571582</v>
      </c>
      <c r="AY198" s="5">
        <v>35.293441914621518</v>
      </c>
      <c r="AZ198" s="5">
        <v>33.958736602317899</v>
      </c>
      <c r="BA198" s="5">
        <v>29.935493373695937</v>
      </c>
      <c r="BB198" s="5">
        <v>37.004968293477496</v>
      </c>
      <c r="BC198" s="5">
        <v>32.392911701957253</v>
      </c>
      <c r="BD198" s="5">
        <v>32.540256243239284</v>
      </c>
      <c r="BE198" s="5">
        <v>30.791024760874908</v>
      </c>
      <c r="BF198" s="5">
        <v>31.483403963598082</v>
      </c>
      <c r="BG198" s="5">
        <v>31.666159244494978</v>
      </c>
      <c r="BH198" s="5">
        <v>31.364011315831448</v>
      </c>
      <c r="BI198" s="5">
        <v>30.271666072751092</v>
      </c>
      <c r="BJ198" s="5">
        <v>30.75716148739329</v>
      </c>
      <c r="BK198" s="5">
        <v>28.664433663099697</v>
      </c>
    </row>
    <row r="199" spans="1:63" x14ac:dyDescent="0.25">
      <c r="A199" t="s">
        <v>153</v>
      </c>
      <c r="B199" t="s">
        <v>154</v>
      </c>
      <c r="C199" t="s">
        <v>149</v>
      </c>
      <c r="D199" t="s">
        <v>30</v>
      </c>
      <c r="E199" s="19" t="str">
        <f t="shared" si="3"/>
        <v>number</v>
      </c>
      <c r="F199" s="4" t="s">
        <v>31</v>
      </c>
      <c r="K199" s="5">
        <v>32.731829088963025</v>
      </c>
      <c r="L199" s="5">
        <v>31.850794161560124</v>
      </c>
      <c r="M199" s="5">
        <v>31.133300460065449</v>
      </c>
      <c r="N199" s="5">
        <v>31.505785698454304</v>
      </c>
      <c r="O199" s="5">
        <v>30.723510805269438</v>
      </c>
      <c r="P199" s="5">
        <v>31.363920176286165</v>
      </c>
      <c r="Q199" s="5">
        <v>31.004128617224165</v>
      </c>
      <c r="R199" s="5">
        <v>31.96496946933398</v>
      </c>
      <c r="S199" s="5">
        <v>30.79282629979193</v>
      </c>
      <c r="T199" s="5">
        <v>29.53976576192478</v>
      </c>
      <c r="U199" s="5">
        <v>29.119713288684938</v>
      </c>
      <c r="V199" s="5">
        <v>27.610107092938584</v>
      </c>
      <c r="W199" s="5">
        <v>33.645082483920767</v>
      </c>
      <c r="X199" s="5">
        <v>31.353354510428115</v>
      </c>
      <c r="Y199" s="5">
        <v>30.823602870058604</v>
      </c>
      <c r="Z199" s="5">
        <v>28.676784825478141</v>
      </c>
      <c r="AA199" s="5">
        <v>27.176576695485068</v>
      </c>
      <c r="AB199" s="5">
        <v>27.005754500535261</v>
      </c>
      <c r="AC199" s="5">
        <v>23.193279038755684</v>
      </c>
      <c r="AD199" s="5">
        <v>21.971830719169478</v>
      </c>
      <c r="AE199" s="5">
        <v>20.590529027790776</v>
      </c>
      <c r="AF199" s="5">
        <v>21.629627950428844</v>
      </c>
      <c r="AG199" s="5">
        <v>23.986435338807084</v>
      </c>
      <c r="AH199" s="5">
        <v>23.942431203461265</v>
      </c>
      <c r="AI199" s="5">
        <v>25.506759994786876</v>
      </c>
      <c r="AJ199" s="5">
        <v>23.994870335841764</v>
      </c>
      <c r="AK199" s="5">
        <v>24.259026474482773</v>
      </c>
      <c r="AL199" s="5">
        <v>26.579665178248934</v>
      </c>
      <c r="AM199" s="5">
        <v>15.162460380360168</v>
      </c>
      <c r="AN199" s="5">
        <v>16.894706881884165</v>
      </c>
      <c r="AO199" s="5">
        <v>17.866197095050747</v>
      </c>
      <c r="AP199" s="5">
        <v>17.688495652143249</v>
      </c>
      <c r="AQ199" s="5">
        <v>18.18009709428253</v>
      </c>
      <c r="AR199" s="5">
        <v>17.592547420182836</v>
      </c>
      <c r="AS199" s="5">
        <v>18.323510373266956</v>
      </c>
      <c r="AT199" s="5">
        <v>16.736463937222883</v>
      </c>
      <c r="AU199" s="5">
        <v>17.429332096684224</v>
      </c>
      <c r="AV199" s="5">
        <v>16.451677694053405</v>
      </c>
      <c r="AW199" s="5">
        <v>15.907610583693291</v>
      </c>
      <c r="AX199" s="5">
        <v>15.548370077171118</v>
      </c>
      <c r="AY199" s="5">
        <v>14.083566580298729</v>
      </c>
      <c r="AZ199" s="5">
        <v>13.240240547332624</v>
      </c>
      <c r="BA199" s="5">
        <v>13.178937933071486</v>
      </c>
      <c r="BB199" s="5">
        <v>13.095724495283449</v>
      </c>
      <c r="BC199" s="5">
        <v>13.657060938154745</v>
      </c>
      <c r="BD199" s="5">
        <v>14.067656995070909</v>
      </c>
      <c r="BE199" s="5">
        <v>13.479652266729389</v>
      </c>
      <c r="BF199" s="5">
        <v>13.721524579294259</v>
      </c>
      <c r="BG199" s="5">
        <v>13.898899212078131</v>
      </c>
      <c r="BH199" s="5">
        <v>14.226196808833919</v>
      </c>
      <c r="BI199" s="5">
        <v>14.772472349770982</v>
      </c>
      <c r="BJ199" s="5">
        <v>14.543037269167099</v>
      </c>
      <c r="BK199" s="5">
        <v>14.372214821232776</v>
      </c>
    </row>
    <row r="200" spans="1:63" x14ac:dyDescent="0.25">
      <c r="A200" t="s">
        <v>155</v>
      </c>
      <c r="B200" t="s">
        <v>156</v>
      </c>
      <c r="C200" t="s">
        <v>149</v>
      </c>
      <c r="D200" t="s">
        <v>30</v>
      </c>
      <c r="E200" s="19" t="str">
        <f t="shared" si="3"/>
        <v>number</v>
      </c>
      <c r="F200" s="4" t="s">
        <v>31</v>
      </c>
      <c r="G200" s="5">
        <v>38.737803580906437</v>
      </c>
      <c r="H200" s="5">
        <v>38.473770927812033</v>
      </c>
      <c r="I200" s="5">
        <v>38.026984122713053</v>
      </c>
      <c r="J200" s="5">
        <v>36.591021846777615</v>
      </c>
      <c r="K200" s="5">
        <v>35.84345211880138</v>
      </c>
      <c r="L200" s="5">
        <v>36.55659188690413</v>
      </c>
      <c r="M200" s="5">
        <v>39.90451335733696</v>
      </c>
      <c r="N200" s="5">
        <v>39.525859526543655</v>
      </c>
      <c r="O200" s="5">
        <v>38.388280743646909</v>
      </c>
      <c r="P200" s="5">
        <v>37.101820648520032</v>
      </c>
      <c r="Q200" s="5">
        <v>37.216074181042671</v>
      </c>
      <c r="R200" s="5">
        <v>37.814412643681273</v>
      </c>
      <c r="S200" s="5">
        <v>36.477005341780895</v>
      </c>
      <c r="T200" s="5">
        <v>36.699992960614622</v>
      </c>
      <c r="U200" s="5">
        <v>36.959407662396146</v>
      </c>
      <c r="V200" s="5">
        <v>35.776683405513701</v>
      </c>
      <c r="W200" s="5">
        <v>35.498810177497575</v>
      </c>
      <c r="X200" s="5">
        <v>36.092207884853487</v>
      </c>
      <c r="Y200" s="5">
        <v>41.266379348929746</v>
      </c>
      <c r="Z200" s="5">
        <v>45.732164562020841</v>
      </c>
      <c r="AA200" s="5">
        <v>40.271449419775806</v>
      </c>
      <c r="AB200" s="5">
        <v>39.972387842359133</v>
      </c>
      <c r="AC200" s="5">
        <v>38.884634847071951</v>
      </c>
      <c r="AD200" s="5">
        <v>32.571540939709443</v>
      </c>
      <c r="AE200" s="5">
        <v>37.045455170390937</v>
      </c>
      <c r="AF200" s="5">
        <v>31.674624377114053</v>
      </c>
      <c r="AG200" s="5">
        <v>31.779615091301917</v>
      </c>
      <c r="AH200" s="5">
        <v>35.190490279930678</v>
      </c>
      <c r="AI200" s="5">
        <v>30.166028531134476</v>
      </c>
      <c r="AJ200" s="5">
        <v>27.888735103629354</v>
      </c>
      <c r="AK200" s="5">
        <v>35.507749111984218</v>
      </c>
      <c r="AL200" s="5">
        <v>34.324438941821114</v>
      </c>
      <c r="AM200" s="5">
        <v>31.371894775834196</v>
      </c>
      <c r="AN200" s="5">
        <v>37.218269766789994</v>
      </c>
      <c r="AO200" s="5">
        <v>35.058694591265422</v>
      </c>
      <c r="AP200" s="5">
        <v>37.547918751618489</v>
      </c>
      <c r="AQ200" s="5">
        <v>38.344663660363629</v>
      </c>
      <c r="AR200" s="5">
        <v>39.004946645222731</v>
      </c>
      <c r="AS200" s="5">
        <v>38.068801084237371</v>
      </c>
      <c r="AT200" s="5">
        <v>40.705094029688297</v>
      </c>
      <c r="AU200" s="5">
        <v>40.295438301847931</v>
      </c>
      <c r="AV200" s="5">
        <v>37.902952398167734</v>
      </c>
      <c r="AW200" s="5">
        <v>32.286023375289851</v>
      </c>
      <c r="AX200" s="5">
        <v>22.897176226450689</v>
      </c>
      <c r="AY200" s="5">
        <v>53.814124349703917</v>
      </c>
      <c r="AZ200" s="5">
        <v>55.771920439975432</v>
      </c>
      <c r="BA200" s="5">
        <v>54.673254975138164</v>
      </c>
      <c r="BB200" s="5">
        <v>54.58983480301621</v>
      </c>
      <c r="BC200" s="5">
        <v>46.549392634276195</v>
      </c>
      <c r="BD200" s="5">
        <v>51.945623024181465</v>
      </c>
      <c r="BE200" s="5">
        <v>51.196200130393464</v>
      </c>
      <c r="BF200" s="5">
        <v>54.899813808653299</v>
      </c>
      <c r="BG200" s="5">
        <v>50.045192478726094</v>
      </c>
      <c r="BH200" s="5">
        <v>50.647576560038445</v>
      </c>
      <c r="BI200" s="5">
        <v>50.395582299969114</v>
      </c>
      <c r="BJ200" s="5">
        <v>46.125803114973266</v>
      </c>
      <c r="BK200" s="5">
        <v>49.127445179255133</v>
      </c>
    </row>
    <row r="201" spans="1:63" x14ac:dyDescent="0.25">
      <c r="A201" t="s">
        <v>161</v>
      </c>
      <c r="B201" t="s">
        <v>162</v>
      </c>
      <c r="C201" t="s">
        <v>149</v>
      </c>
      <c r="D201" t="s">
        <v>30</v>
      </c>
      <c r="E201" s="19" t="str">
        <f t="shared" si="3"/>
        <v>number</v>
      </c>
      <c r="F201" s="4" t="s">
        <v>31</v>
      </c>
      <c r="M201" s="5">
        <v>61.717616094159396</v>
      </c>
      <c r="N201" s="5">
        <v>57.893348972125857</v>
      </c>
      <c r="O201" s="5">
        <v>56.774798197695532</v>
      </c>
      <c r="P201" s="5">
        <v>57.82877251710746</v>
      </c>
      <c r="Q201" s="5">
        <v>57.076159282647318</v>
      </c>
      <c r="R201" s="5">
        <v>55.79488106972228</v>
      </c>
      <c r="S201" s="5">
        <v>51.6112822040837</v>
      </c>
      <c r="T201" s="5">
        <v>46.055800772849267</v>
      </c>
      <c r="U201" s="5">
        <v>57.509324068092681</v>
      </c>
      <c r="V201" s="5">
        <v>55.124339152523248</v>
      </c>
      <c r="W201" s="5">
        <v>55.177103505122005</v>
      </c>
      <c r="X201" s="5">
        <v>52.136927036779547</v>
      </c>
      <c r="Y201" s="5">
        <v>55.006615780022138</v>
      </c>
      <c r="Z201" s="5">
        <v>41.58998397583651</v>
      </c>
      <c r="AA201" s="5">
        <v>42.612735244011397</v>
      </c>
      <c r="AB201" s="5">
        <v>40.400482286872467</v>
      </c>
      <c r="AC201" s="5">
        <v>37.038975880241516</v>
      </c>
      <c r="AD201" s="5">
        <v>36.693673642211031</v>
      </c>
      <c r="AE201" s="5">
        <v>36.962818996711569</v>
      </c>
      <c r="AF201" s="5">
        <v>35.606606004976129</v>
      </c>
      <c r="AG201" s="5">
        <v>36.914229508230598</v>
      </c>
      <c r="AH201" s="5">
        <v>39.945602643012414</v>
      </c>
      <c r="AI201" s="5">
        <v>38.160333632474462</v>
      </c>
      <c r="AJ201" s="5">
        <v>37.417679388201677</v>
      </c>
      <c r="AK201" s="5">
        <v>39.274664390598645</v>
      </c>
      <c r="AL201" s="5">
        <v>36.996332806979879</v>
      </c>
      <c r="AM201" s="5">
        <v>39.046650681314176</v>
      </c>
      <c r="AN201" s="5">
        <v>36.835693633346224</v>
      </c>
      <c r="AO201" s="5">
        <v>37.708953664717946</v>
      </c>
      <c r="AP201" s="5">
        <v>36.87920679385045</v>
      </c>
      <c r="AQ201" s="5">
        <v>35.962171645320353</v>
      </c>
      <c r="AR201" s="5">
        <v>34.56067086438096</v>
      </c>
      <c r="AS201" s="5">
        <v>35.555716030863216</v>
      </c>
      <c r="AT201" s="5">
        <v>32.901867724712226</v>
      </c>
      <c r="AU201" s="5">
        <v>32.813605959043329</v>
      </c>
      <c r="AV201" s="5">
        <v>32.714183745260137</v>
      </c>
      <c r="AW201" s="5">
        <v>29.876629850164367</v>
      </c>
      <c r="AX201" s="5">
        <v>30.015509870027916</v>
      </c>
      <c r="AY201" s="5">
        <v>32.378481840770725</v>
      </c>
      <c r="AZ201" s="5">
        <v>29.79050882841991</v>
      </c>
      <c r="BA201" s="5">
        <v>31.352874682918198</v>
      </c>
      <c r="BB201" s="5">
        <v>33.132347182048655</v>
      </c>
      <c r="BC201" s="5">
        <v>31.766638466727642</v>
      </c>
      <c r="BD201" s="5">
        <v>33.016830029614638</v>
      </c>
      <c r="BE201" s="5">
        <v>34.558630578506055</v>
      </c>
      <c r="BF201" s="5">
        <v>38.114102475300513</v>
      </c>
      <c r="BG201" s="5">
        <v>36.732051523523502</v>
      </c>
      <c r="BH201" s="5">
        <v>37.456769281230507</v>
      </c>
      <c r="BI201" s="5">
        <v>37.7232568576052</v>
      </c>
      <c r="BJ201" s="5">
        <v>38.36770117293554</v>
      </c>
      <c r="BK201" s="5">
        <v>38.347929593794532</v>
      </c>
    </row>
    <row r="202" spans="1:63" x14ac:dyDescent="0.25">
      <c r="A202" t="s">
        <v>163</v>
      </c>
      <c r="B202" t="s">
        <v>164</v>
      </c>
      <c r="C202" t="s">
        <v>149</v>
      </c>
      <c r="D202" t="s">
        <v>30</v>
      </c>
      <c r="E202" s="19" t="str">
        <f t="shared" si="3"/>
        <v>number</v>
      </c>
      <c r="F202" s="4" t="s">
        <v>31</v>
      </c>
      <c r="G202" s="5">
        <v>40.611230904146197</v>
      </c>
      <c r="H202" s="5">
        <v>39.706029588753196</v>
      </c>
      <c r="I202" s="5">
        <v>40.130760479212661</v>
      </c>
      <c r="J202" s="5">
        <v>32.591368325398278</v>
      </c>
      <c r="K202" s="5">
        <v>30.209272524766984</v>
      </c>
      <c r="L202" s="5">
        <v>30.277197475121863</v>
      </c>
      <c r="M202" s="5">
        <v>30.437682986250874</v>
      </c>
      <c r="N202" s="5">
        <v>28.920399645064421</v>
      </c>
      <c r="O202" s="5">
        <v>24.412235294680368</v>
      </c>
      <c r="P202" s="5">
        <v>27.510405651298679</v>
      </c>
      <c r="Q202" s="5">
        <v>26.356022649555989</v>
      </c>
      <c r="R202" s="5">
        <v>25.880840077416849</v>
      </c>
      <c r="S202" s="5">
        <v>34.960004940243358</v>
      </c>
      <c r="T202" s="5">
        <v>31.229059026596506</v>
      </c>
      <c r="U202" s="5">
        <v>26.650091774642153</v>
      </c>
      <c r="V202" s="5">
        <v>25.510377814661204</v>
      </c>
      <c r="W202" s="5">
        <v>26.600666531686006</v>
      </c>
      <c r="X202" s="5">
        <v>28.481617459812199</v>
      </c>
      <c r="Y202" s="5">
        <v>26.426008844630772</v>
      </c>
      <c r="Z202" s="5">
        <v>28.520964610272497</v>
      </c>
      <c r="AA202" s="5">
        <v>29.345327630579167</v>
      </c>
      <c r="AB202" s="5">
        <v>30.014419074325442</v>
      </c>
      <c r="AC202" s="5">
        <v>30.165230858738667</v>
      </c>
      <c r="AD202" s="5">
        <v>25.557879960464497</v>
      </c>
      <c r="AE202" s="5">
        <v>20.02126689958985</v>
      </c>
      <c r="AF202" s="5">
        <v>23.843255910412445</v>
      </c>
      <c r="AG202" s="5">
        <v>28.988633643606189</v>
      </c>
      <c r="AH202" s="5">
        <v>29.26040656388934</v>
      </c>
      <c r="AI202" s="5">
        <v>28.83938319384216</v>
      </c>
      <c r="AJ202" s="5">
        <v>26.554647799175008</v>
      </c>
      <c r="AK202" s="5">
        <v>34.690662657690005</v>
      </c>
      <c r="AL202" s="5">
        <v>34.634666159152957</v>
      </c>
      <c r="AM202" s="5">
        <v>34.758081198580967</v>
      </c>
      <c r="AN202" s="5">
        <v>33.898184889208757</v>
      </c>
      <c r="AO202" s="5">
        <v>34.135317423852825</v>
      </c>
      <c r="AP202" s="5">
        <v>32.999717196591213</v>
      </c>
      <c r="AQ202" s="5">
        <v>30.389426459958912</v>
      </c>
      <c r="AR202" s="5">
        <v>31.474959609671128</v>
      </c>
      <c r="AS202" s="5">
        <v>33.828227871081943</v>
      </c>
      <c r="AT202" s="5">
        <v>34.366179446280107</v>
      </c>
      <c r="AU202" s="5">
        <v>33.590885900274905</v>
      </c>
      <c r="AV202" s="5">
        <v>32.778995976354643</v>
      </c>
      <c r="AW202" s="5">
        <v>34.439289612609578</v>
      </c>
      <c r="AX202" s="5">
        <v>32.625190684416019</v>
      </c>
      <c r="AY202" s="5">
        <v>28.17206636875207</v>
      </c>
      <c r="AZ202" s="5">
        <v>21.416576827410065</v>
      </c>
      <c r="BA202" s="5">
        <v>23.618547567571856</v>
      </c>
      <c r="BB202" s="5">
        <v>23.438751355173718</v>
      </c>
      <c r="BC202" s="5">
        <v>24.111793923725873</v>
      </c>
      <c r="BD202" s="5">
        <v>20.293266043943419</v>
      </c>
      <c r="BE202" s="5">
        <v>17.092263382249357</v>
      </c>
      <c r="BF202" s="5">
        <v>17.931358933295524</v>
      </c>
      <c r="BG202" s="5">
        <v>17.996074990329003</v>
      </c>
      <c r="BH202" s="5">
        <v>21.906625120813338</v>
      </c>
      <c r="BI202" s="5">
        <v>24.523181429107716</v>
      </c>
      <c r="BJ202" s="5">
        <v>23.990170671246048</v>
      </c>
      <c r="BK202" s="5">
        <v>23.138503422099067</v>
      </c>
    </row>
    <row r="203" spans="1:63" x14ac:dyDescent="0.25">
      <c r="A203" t="s">
        <v>167</v>
      </c>
      <c r="B203" t="s">
        <v>168</v>
      </c>
      <c r="C203" t="s">
        <v>149</v>
      </c>
      <c r="D203" t="s">
        <v>30</v>
      </c>
      <c r="E203" s="19" t="str">
        <f t="shared" si="3"/>
        <v>number</v>
      </c>
      <c r="F203" s="4" t="s">
        <v>31</v>
      </c>
      <c r="G203" s="5">
        <v>73.887165009841695</v>
      </c>
      <c r="H203" s="5">
        <v>75.997609628256782</v>
      </c>
      <c r="I203" s="5">
        <v>72.947954430470389</v>
      </c>
      <c r="J203" s="5">
        <v>74.324038595267623</v>
      </c>
      <c r="K203" s="5">
        <v>67.703919614961606</v>
      </c>
      <c r="L203" s="5">
        <v>66.874734385056541</v>
      </c>
      <c r="M203" s="5">
        <v>70.706325712903535</v>
      </c>
      <c r="N203" s="5">
        <v>69.168207179433523</v>
      </c>
      <c r="O203" s="5">
        <v>66.419380910421168</v>
      </c>
      <c r="P203" s="5">
        <v>64.875111866650855</v>
      </c>
      <c r="Q203" s="5">
        <v>65.460780922399181</v>
      </c>
      <c r="R203" s="5">
        <v>62.460136449926232</v>
      </c>
      <c r="S203" s="5">
        <v>60.271451107726847</v>
      </c>
      <c r="T203" s="5">
        <v>63.794964785189812</v>
      </c>
      <c r="U203" s="5">
        <v>50.311462822922415</v>
      </c>
      <c r="V203" s="5">
        <v>47.027718591304243</v>
      </c>
      <c r="W203" s="5">
        <v>51.787195192885747</v>
      </c>
      <c r="X203" s="5">
        <v>52.680349387842064</v>
      </c>
      <c r="Y203" s="5">
        <v>48.68450091646293</v>
      </c>
      <c r="Z203" s="5">
        <v>43.056605910665766</v>
      </c>
      <c r="AA203" s="5">
        <v>45.651804873352525</v>
      </c>
      <c r="AB203" s="5">
        <v>44.298644690342165</v>
      </c>
      <c r="AC203" s="5">
        <v>41.580555485904114</v>
      </c>
      <c r="AD203" s="5">
        <v>35.771339202418062</v>
      </c>
      <c r="AE203" s="5">
        <v>36.742893102702766</v>
      </c>
      <c r="AF203" s="5">
        <v>34.728539942778525</v>
      </c>
      <c r="AG203" s="5">
        <v>35.210848003579059</v>
      </c>
      <c r="AH203" s="5">
        <v>35.350410607689035</v>
      </c>
      <c r="AI203" s="5">
        <v>34.071625008434836</v>
      </c>
      <c r="AJ203" s="5">
        <v>35.253184478387183</v>
      </c>
      <c r="AK203" s="5">
        <v>39.16308055191049</v>
      </c>
      <c r="AL203" s="5">
        <v>38.753568084975818</v>
      </c>
      <c r="AM203" s="5">
        <v>38.473549070943292</v>
      </c>
      <c r="AN203" s="5">
        <v>40.799629811544342</v>
      </c>
      <c r="AO203" s="5">
        <v>40.189603444974985</v>
      </c>
      <c r="AP203" s="5">
        <v>38.93400143981146</v>
      </c>
      <c r="AQ203" s="5">
        <v>38.868568634277167</v>
      </c>
      <c r="AR203" s="5">
        <v>42.622483738968562</v>
      </c>
      <c r="AS203" s="5">
        <v>40.729114076954197</v>
      </c>
      <c r="AT203" s="5">
        <v>37.839737582005625</v>
      </c>
      <c r="AU203" s="5">
        <v>40.0070126227209</v>
      </c>
      <c r="AV203" s="5">
        <v>39.569011105235326</v>
      </c>
      <c r="AW203" s="5">
        <v>39.647244094488187</v>
      </c>
      <c r="AX203" s="5">
        <v>20.116381448412696</v>
      </c>
      <c r="AY203" s="5">
        <v>24.72846723456378</v>
      </c>
      <c r="AZ203" s="5">
        <v>42.880517380081578</v>
      </c>
      <c r="BA203" s="5">
        <v>40.96804213335097</v>
      </c>
      <c r="BB203" s="5">
        <v>43.398775945159549</v>
      </c>
      <c r="BC203" s="5">
        <v>39.389689736679983</v>
      </c>
      <c r="BD203" s="5">
        <v>40.897842513018468</v>
      </c>
      <c r="BE203" s="5">
        <v>38.311536939242011</v>
      </c>
      <c r="BF203" s="5">
        <v>38.081733847110115</v>
      </c>
      <c r="BG203" s="5">
        <v>35.800976053152752</v>
      </c>
      <c r="BH203" s="5">
        <v>36.705793462457144</v>
      </c>
      <c r="BI203" s="5">
        <v>36.332335883413144</v>
      </c>
      <c r="BJ203" s="5">
        <v>38.784208622336806</v>
      </c>
      <c r="BK203" s="5">
        <v>39.652428270163618</v>
      </c>
    </row>
    <row r="204" spans="1:63" x14ac:dyDescent="0.25">
      <c r="A204" t="s">
        <v>169</v>
      </c>
      <c r="B204" t="s">
        <v>170</v>
      </c>
      <c r="C204" t="s">
        <v>149</v>
      </c>
      <c r="D204" t="s">
        <v>30</v>
      </c>
      <c r="E204" s="19" t="str">
        <f t="shared" si="3"/>
        <v>number</v>
      </c>
      <c r="F204" s="4" t="s">
        <v>31</v>
      </c>
      <c r="AA204" s="5">
        <v>12.240409246625298</v>
      </c>
      <c r="AB204" s="5">
        <v>13.502690141789392</v>
      </c>
      <c r="AC204" s="5">
        <v>14.990732893361743</v>
      </c>
      <c r="AD204" s="5">
        <v>18.308360655388629</v>
      </c>
      <c r="AE204" s="5">
        <v>18.227639968086102</v>
      </c>
      <c r="AF204" s="5">
        <v>18.020425158579041</v>
      </c>
      <c r="AG204" s="5">
        <v>20.552106324466539</v>
      </c>
      <c r="AH204" s="5">
        <v>23.371648847884618</v>
      </c>
      <c r="AI204" s="5">
        <v>21.275597336482026</v>
      </c>
      <c r="AJ204" s="5">
        <v>21.556263277182808</v>
      </c>
      <c r="AK204" s="5">
        <v>20.88528310578862</v>
      </c>
      <c r="AL204" s="5">
        <v>20.321158875715987</v>
      </c>
      <c r="AM204" s="5">
        <v>23.491130477667934</v>
      </c>
      <c r="AN204" s="5">
        <v>25.173848775825743</v>
      </c>
      <c r="AO204" s="5">
        <v>25.486506450722235</v>
      </c>
      <c r="AP204" s="5">
        <v>26.199159198074518</v>
      </c>
      <c r="AQ204" s="5">
        <v>27.416651143102772</v>
      </c>
      <c r="AR204" s="5">
        <v>27.908371380870499</v>
      </c>
      <c r="AS204" s="5">
        <v>26.028485709254568</v>
      </c>
      <c r="AT204" s="5">
        <v>21.357241297877223</v>
      </c>
      <c r="AU204" s="5">
        <v>24.475354660767326</v>
      </c>
      <c r="AV204" s="5">
        <v>36.965082665838317</v>
      </c>
      <c r="AW204" s="5">
        <v>33.827060552476446</v>
      </c>
      <c r="AX204" s="5">
        <v>27.230453600179487</v>
      </c>
      <c r="AY204" s="5">
        <v>26.089282825073074</v>
      </c>
      <c r="AZ204" s="5">
        <v>24.734991260377168</v>
      </c>
      <c r="BA204" s="5">
        <v>24.662577214196247</v>
      </c>
      <c r="BB204" s="5">
        <v>25.279750779152394</v>
      </c>
      <c r="BC204" s="5">
        <v>26.748854506562243</v>
      </c>
      <c r="BD204" s="5">
        <v>23.893704091441027</v>
      </c>
      <c r="BE204" s="5">
        <v>22.234710992705793</v>
      </c>
      <c r="BF204" s="5">
        <v>21.8599586164428</v>
      </c>
      <c r="BG204" s="5">
        <v>20.758622832374996</v>
      </c>
      <c r="BH204" s="5">
        <v>19.990254767645215</v>
      </c>
      <c r="BI204" s="5">
        <v>20.631893480229031</v>
      </c>
      <c r="BJ204" s="5">
        <v>20.983109707044274</v>
      </c>
      <c r="BK204" s="5">
        <v>20.846571430819647</v>
      </c>
    </row>
    <row r="205" spans="1:63" x14ac:dyDescent="0.25">
      <c r="A205" t="s">
        <v>173</v>
      </c>
      <c r="B205" t="s">
        <v>174</v>
      </c>
      <c r="C205" t="s">
        <v>149</v>
      </c>
      <c r="D205" t="s">
        <v>30</v>
      </c>
      <c r="E205" s="19" t="str">
        <f t="shared" si="3"/>
        <v>number</v>
      </c>
      <c r="F205" s="4" t="s">
        <v>31</v>
      </c>
      <c r="G205" s="5">
        <v>22.487802150923144</v>
      </c>
      <c r="H205" s="5">
        <v>21.40886224288527</v>
      </c>
      <c r="I205" s="5">
        <v>22.120270804702017</v>
      </c>
      <c r="J205" s="5">
        <v>22.532431596343955</v>
      </c>
      <c r="K205" s="5">
        <v>23.727210587147731</v>
      </c>
      <c r="L205" s="5">
        <v>24.254338794303401</v>
      </c>
      <c r="M205" s="5">
        <v>22.211610587500502</v>
      </c>
      <c r="N205" s="5">
        <v>24.179994917958826</v>
      </c>
      <c r="O205" s="5">
        <v>21.909314433723043</v>
      </c>
      <c r="P205" s="5">
        <v>22.524206629710829</v>
      </c>
      <c r="Q205" s="5">
        <v>19.609488823992564</v>
      </c>
      <c r="R205" s="5">
        <v>23.045719562829099</v>
      </c>
      <c r="S205" s="5">
        <v>21.142038948096257</v>
      </c>
      <c r="T205" s="5">
        <v>22.306185646383884</v>
      </c>
      <c r="U205" s="5">
        <v>28.279152527305957</v>
      </c>
      <c r="V205" s="5">
        <v>28.257566430554988</v>
      </c>
      <c r="W205" s="5">
        <v>25.63627238902102</v>
      </c>
      <c r="X205" s="5">
        <v>19.751729557505644</v>
      </c>
      <c r="Y205" s="5">
        <v>22.435690581680827</v>
      </c>
      <c r="Z205" s="5">
        <v>17.884215590178538</v>
      </c>
      <c r="AA205" s="5">
        <v>19.984630806930532</v>
      </c>
      <c r="AB205" s="5">
        <v>20.525767395022338</v>
      </c>
      <c r="AC205" s="5">
        <v>16.433547170433712</v>
      </c>
      <c r="AD205" s="5">
        <v>17.806618485829425</v>
      </c>
      <c r="AE205" s="5">
        <v>20.625012776935534</v>
      </c>
      <c r="AF205" s="5">
        <v>21.258201997882328</v>
      </c>
      <c r="AG205" s="5">
        <v>21.839844039094288</v>
      </c>
      <c r="AH205" s="5">
        <v>18.627005909075116</v>
      </c>
      <c r="AI205" s="5">
        <v>20.58137608313632</v>
      </c>
      <c r="AJ205" s="5">
        <v>17.908670161966434</v>
      </c>
      <c r="AK205" s="5">
        <v>18.113930732962029</v>
      </c>
      <c r="AL205" s="5">
        <v>16.639144493946525</v>
      </c>
      <c r="AM205" s="5">
        <v>18.652375519936694</v>
      </c>
      <c r="AN205" s="5">
        <v>17.279333225221947</v>
      </c>
      <c r="AO205" s="5">
        <v>18.938414537770846</v>
      </c>
      <c r="AP205" s="5">
        <v>17.811110888929374</v>
      </c>
      <c r="AQ205" s="5">
        <v>17.643585960821778</v>
      </c>
      <c r="AR205" s="5">
        <v>17.298782944484088</v>
      </c>
      <c r="AS205" s="5">
        <v>16.698802391794988</v>
      </c>
      <c r="AT205" s="5">
        <v>16.861029923763251</v>
      </c>
      <c r="AU205" s="5">
        <v>16.344340615145292</v>
      </c>
      <c r="AV205" s="5">
        <v>13.619006794734787</v>
      </c>
      <c r="AW205" s="5">
        <v>15.112421833453501</v>
      </c>
      <c r="AX205" s="5">
        <v>13.703234678280854</v>
      </c>
      <c r="AY205" s="5">
        <v>14.611556672262193</v>
      </c>
      <c r="AZ205" s="5">
        <v>12.937434714551094</v>
      </c>
      <c r="BA205" s="5">
        <v>11.97996996872798</v>
      </c>
      <c r="BB205" s="5">
        <v>14.5447451513717</v>
      </c>
      <c r="BC205" s="5">
        <v>15.942107496214151</v>
      </c>
      <c r="BD205" s="5">
        <v>15.837616467261228</v>
      </c>
      <c r="BE205" s="5">
        <v>12.883474188683087</v>
      </c>
      <c r="BF205" s="5">
        <v>13.968355315416476</v>
      </c>
      <c r="BG205" s="5">
        <v>13.690937362920092</v>
      </c>
      <c r="BH205" s="5">
        <v>13.368765076026806</v>
      </c>
      <c r="BI205" s="5">
        <v>14.282576734404511</v>
      </c>
      <c r="BJ205" s="5">
        <v>14.727353927304158</v>
      </c>
      <c r="BK205" s="5">
        <v>16.046907013797359</v>
      </c>
    </row>
    <row r="206" spans="1:63" x14ac:dyDescent="0.25">
      <c r="A206" t="s">
        <v>5</v>
      </c>
      <c r="B206" t="s">
        <v>6</v>
      </c>
      <c r="C206" t="s">
        <v>7</v>
      </c>
      <c r="D206" t="s">
        <v>32</v>
      </c>
      <c r="E206" s="19" t="str">
        <f t="shared" si="3"/>
        <v>number</v>
      </c>
      <c r="F206" s="4" t="s">
        <v>33</v>
      </c>
      <c r="AW206" s="5">
        <v>8.0228424684040789</v>
      </c>
      <c r="AX206" s="5">
        <v>9.0730960346330249</v>
      </c>
      <c r="AY206" s="5">
        <v>4.549134266044689</v>
      </c>
      <c r="AZ206" s="5">
        <v>16.303107410926287</v>
      </c>
      <c r="BA206" s="5">
        <v>5.5773228697897537</v>
      </c>
      <c r="BB206" s="5">
        <v>4.7529716737732883</v>
      </c>
      <c r="BC206" s="5">
        <v>5.7326318244493564</v>
      </c>
      <c r="BD206" s="5">
        <v>8.5379115564018235</v>
      </c>
      <c r="BE206" s="5">
        <v>9.1561937650992888</v>
      </c>
      <c r="BF206" s="5">
        <v>7.1103770200936083</v>
      </c>
      <c r="BG206" s="5">
        <v>4.0196696593943386</v>
      </c>
      <c r="BH206" s="5">
        <v>17.323680598236919</v>
      </c>
      <c r="BI206" s="5">
        <v>10.214245083089054</v>
      </c>
      <c r="BJ206" s="5">
        <v>3.8872133789901682</v>
      </c>
      <c r="BK206" s="5">
        <v>0.47040037693012948</v>
      </c>
    </row>
    <row r="207" spans="1:63" x14ac:dyDescent="0.25">
      <c r="A207" t="s">
        <v>151</v>
      </c>
      <c r="B207" t="s">
        <v>152</v>
      </c>
      <c r="C207" t="s">
        <v>7</v>
      </c>
      <c r="D207" t="s">
        <v>32</v>
      </c>
      <c r="E207" s="19" t="str">
        <f t="shared" si="3"/>
        <v>number</v>
      </c>
      <c r="F207" s="4" t="s">
        <v>33</v>
      </c>
      <c r="L207" s="5">
        <v>4.4576425746172248</v>
      </c>
      <c r="M207" s="5">
        <v>-4.0631622173188333</v>
      </c>
      <c r="N207" s="5">
        <v>-4.8445830679113016</v>
      </c>
      <c r="O207" s="5">
        <v>-0.28130039314791588</v>
      </c>
      <c r="P207" s="5">
        <v>39.73625363587692</v>
      </c>
      <c r="Q207" s="5">
        <v>19.247970976214205</v>
      </c>
      <c r="R207" s="5">
        <v>-9.953984073396299</v>
      </c>
      <c r="S207" s="5">
        <v>12.022377173650682</v>
      </c>
      <c r="T207" s="5">
        <v>-4.002401441788237</v>
      </c>
      <c r="U207" s="5">
        <v>4.6105994309310034</v>
      </c>
      <c r="V207" s="5">
        <v>3.64312420239132</v>
      </c>
      <c r="W207" s="5">
        <v>4.0960306876723678</v>
      </c>
      <c r="X207" s="5">
        <v>-2.676761108595997</v>
      </c>
      <c r="Y207" s="5">
        <v>1.479249736207862</v>
      </c>
      <c r="Z207" s="5">
        <v>1.2781060227073482</v>
      </c>
      <c r="AA207" s="5">
        <v>14.107320466335366</v>
      </c>
      <c r="AB207" s="5">
        <v>-7.5870337922313524</v>
      </c>
      <c r="AC207" s="5">
        <v>4.3918125477935348</v>
      </c>
      <c r="AD207" s="5">
        <v>-3.6151628959161712</v>
      </c>
      <c r="AE207" s="5">
        <v>13.128546315815498</v>
      </c>
      <c r="AF207" s="5">
        <v>4.1284026687556974</v>
      </c>
      <c r="AG207" s="5">
        <v>5.1978751879262859</v>
      </c>
      <c r="AH207" s="5">
        <v>1.5866885365178831</v>
      </c>
      <c r="AI207" s="5">
        <v>-2.172874805441765</v>
      </c>
      <c r="AJ207" s="5">
        <v>5.5662527186270268</v>
      </c>
      <c r="AK207" s="5">
        <v>2.1297310449838562</v>
      </c>
      <c r="AL207" s="5">
        <v>3.1399999978253561</v>
      </c>
      <c r="AM207" s="5">
        <v>-4.3799999931182754</v>
      </c>
      <c r="AN207" s="5">
        <v>-9.7300000049409334</v>
      </c>
      <c r="AO207" s="5">
        <v>-6.7700000041269703</v>
      </c>
      <c r="AP207" s="5">
        <v>1.5100000019631352</v>
      </c>
      <c r="AQ207" s="5">
        <v>3.330000000699556</v>
      </c>
      <c r="AR207" s="5">
        <v>1.9300000020961789</v>
      </c>
      <c r="AS207" s="5">
        <v>-1.0400000041712758</v>
      </c>
      <c r="AT207" s="5">
        <v>-5.1786501000894276</v>
      </c>
      <c r="AU207" s="5">
        <v>-3.4429381871213991</v>
      </c>
      <c r="AV207" s="5">
        <v>4.2343883879448754</v>
      </c>
      <c r="AW207" s="5">
        <v>-3.5138261327231959</v>
      </c>
      <c r="AX207" s="5">
        <v>-0.23933831306102604</v>
      </c>
      <c r="AY207" s="5">
        <v>-6.5604069822807816</v>
      </c>
      <c r="AZ207" s="5">
        <v>3.189172213273352</v>
      </c>
      <c r="BA207" s="5">
        <v>-9.338975229979269</v>
      </c>
      <c r="BB207" s="5">
        <v>1.9641646614961843</v>
      </c>
      <c r="BC207" s="5">
        <v>-1.1769528794032169</v>
      </c>
      <c r="BD207" s="5">
        <v>1.615687016255734</v>
      </c>
      <c r="BE207" s="5">
        <v>-1.3581714498443205</v>
      </c>
      <c r="BF207" s="5">
        <v>2.1342476739423688</v>
      </c>
      <c r="BG207" s="5">
        <v>8.4159143397018568</v>
      </c>
      <c r="BH207" s="5">
        <v>-3.5796934457817287</v>
      </c>
      <c r="BI207" s="5">
        <v>-3</v>
      </c>
      <c r="BJ207" s="5">
        <v>-4.9999896472400565</v>
      </c>
    </row>
    <row r="208" spans="1:63" x14ac:dyDescent="0.25">
      <c r="A208" t="s">
        <v>157</v>
      </c>
      <c r="B208" t="s">
        <v>158</v>
      </c>
      <c r="C208" t="s">
        <v>7</v>
      </c>
      <c r="D208" t="s">
        <v>32</v>
      </c>
      <c r="E208" s="19" t="str">
        <f t="shared" si="3"/>
        <v>number</v>
      </c>
      <c r="F208" s="4" t="s">
        <v>33</v>
      </c>
      <c r="AB208" s="5">
        <v>-3.1405901420386755</v>
      </c>
      <c r="AC208" s="5">
        <v>14.054889983260693</v>
      </c>
      <c r="AD208" s="5">
        <v>-12.389679596075041</v>
      </c>
      <c r="AE208" s="5">
        <v>-20.52823146935134</v>
      </c>
      <c r="AF208" s="5">
        <v>16.518400931188879</v>
      </c>
      <c r="AG208" s="5">
        <v>17.381353990092506</v>
      </c>
      <c r="AH208" s="5">
        <v>-1.4424990464676171</v>
      </c>
      <c r="AI208" s="5">
        <v>0.93632976852160255</v>
      </c>
      <c r="AJ208" s="5">
        <v>5.4252438920325119</v>
      </c>
      <c r="AK208" s="5">
        <v>2.4722213449518478</v>
      </c>
      <c r="AL208" s="5">
        <v>-1.5664460599568031</v>
      </c>
      <c r="AM208" s="5">
        <v>6.5869342102824646</v>
      </c>
      <c r="AN208" s="5">
        <v>-2.5798207797788137</v>
      </c>
      <c r="AO208" s="5">
        <v>3.7666967738407209</v>
      </c>
      <c r="AP208" s="5">
        <v>16.961987928153576</v>
      </c>
      <c r="AQ208" s="5">
        <v>2.002147160151722</v>
      </c>
      <c r="AR208" s="5">
        <v>-9.6403274044648555</v>
      </c>
      <c r="AS208" s="5">
        <v>3.3977662450023018</v>
      </c>
      <c r="AT208" s="5">
        <v>3.0531627013015168</v>
      </c>
      <c r="AU208" s="5">
        <v>9.6243066724579904</v>
      </c>
      <c r="AV208" s="5">
        <v>-1.8755473198045678</v>
      </c>
      <c r="AW208" s="5">
        <v>-10.484884908604741</v>
      </c>
      <c r="AX208" s="5">
        <v>16.944821397066193</v>
      </c>
      <c r="AY208" s="5">
        <v>13.542938004663014</v>
      </c>
      <c r="AZ208" s="5">
        <v>10.908781463183885</v>
      </c>
      <c r="BA208" s="5">
        <v>9.448316894047565</v>
      </c>
      <c r="BB208" s="5">
        <v>7.5014729965118647</v>
      </c>
      <c r="BC208" s="5">
        <v>6.360960349834528</v>
      </c>
      <c r="BD208" s="5">
        <v>5.1303026078521867</v>
      </c>
      <c r="BE208" s="5">
        <v>9.0149848136587707</v>
      </c>
      <c r="BF208" s="5">
        <v>4.9220987318889087</v>
      </c>
      <c r="BG208" s="5">
        <v>7.0984576383766154</v>
      </c>
      <c r="BH208" s="5">
        <v>5.4467292912864167</v>
      </c>
      <c r="BI208" s="5">
        <v>6.3777898314985038</v>
      </c>
      <c r="BJ208" s="5">
        <v>2.5896882183582335</v>
      </c>
      <c r="BK208" s="5">
        <v>6.728624347525141</v>
      </c>
    </row>
    <row r="209" spans="1:63" x14ac:dyDescent="0.25">
      <c r="A209" t="s">
        <v>159</v>
      </c>
      <c r="B209" t="s">
        <v>160</v>
      </c>
      <c r="C209" t="s">
        <v>7</v>
      </c>
      <c r="D209" t="s">
        <v>32</v>
      </c>
      <c r="E209" s="19" t="str">
        <f t="shared" si="3"/>
        <v>number</v>
      </c>
      <c r="F209" s="4" t="s">
        <v>33</v>
      </c>
      <c r="K209" s="5">
        <v>-10.073191408145902</v>
      </c>
      <c r="L209" s="5">
        <v>23.028789041424432</v>
      </c>
      <c r="M209" s="5">
        <v>1.7359226445224465</v>
      </c>
      <c r="N209" s="5">
        <v>4.8630117007344182</v>
      </c>
      <c r="O209" s="5">
        <v>8.8340320967602395</v>
      </c>
      <c r="P209" s="5">
        <v>-7.8737090206074498</v>
      </c>
      <c r="Q209" s="5">
        <v>16.127274123561335</v>
      </c>
      <c r="R209" s="5">
        <v>11.420317499435527</v>
      </c>
      <c r="S209" s="5">
        <v>2.7234895511131185</v>
      </c>
      <c r="T209" s="5">
        <v>-2.4413005392414533</v>
      </c>
      <c r="U209" s="5">
        <v>7.362234328519861</v>
      </c>
      <c r="V209" s="5">
        <v>1.9062148070697589</v>
      </c>
      <c r="W209" s="5">
        <v>9.9946347446662855</v>
      </c>
      <c r="X209" s="5">
        <v>3.7793568224124385</v>
      </c>
      <c r="Y209" s="5">
        <v>2.7063411375369384</v>
      </c>
      <c r="Z209" s="5">
        <v>1.0734463292586724</v>
      </c>
      <c r="AA209" s="5">
        <v>5.9250978005151751</v>
      </c>
      <c r="AB209" s="5">
        <v>7.3667546303486375</v>
      </c>
      <c r="AC209" s="5">
        <v>1.8539270442161211</v>
      </c>
      <c r="AD209" s="5">
        <v>-3.4753319664552009</v>
      </c>
      <c r="AE209" s="5">
        <v>4.0133979761750425</v>
      </c>
      <c r="AF209" s="5">
        <v>4.9245883564338584</v>
      </c>
      <c r="AG209" s="5">
        <v>4.1904866076452265</v>
      </c>
      <c r="AH209" s="5">
        <v>4.5539278850480969</v>
      </c>
      <c r="AI209" s="5">
        <v>4.11336779807543</v>
      </c>
      <c r="AJ209" s="5">
        <v>3.4718407856777276</v>
      </c>
      <c r="AK209" s="5">
        <v>-0.71041578760116408</v>
      </c>
      <c r="AL209" s="5">
        <v>-3.3258900287668354</v>
      </c>
      <c r="AM209" s="5">
        <v>-3.2719553787394062</v>
      </c>
      <c r="AN209" s="5">
        <v>3.077414599288872</v>
      </c>
      <c r="AO209" s="5">
        <v>4.7923583667391938</v>
      </c>
      <c r="AP209" s="5">
        <v>4.4712219563017612</v>
      </c>
      <c r="AQ209" s="5">
        <v>-3.0651808961434313</v>
      </c>
      <c r="AR209" s="5">
        <v>8.2895026879076283</v>
      </c>
      <c r="AS209" s="5">
        <v>7.0923753821717526</v>
      </c>
      <c r="AT209" s="5">
        <v>-1.2772016259310135</v>
      </c>
      <c r="AU209" s="5">
        <v>11.658066713621665</v>
      </c>
      <c r="AV209" s="5">
        <v>-3.4963607450665535</v>
      </c>
      <c r="AW209" s="5">
        <v>2.4304314470060717</v>
      </c>
      <c r="AX209" s="5">
        <v>1.7482393021430767</v>
      </c>
      <c r="AY209" s="5">
        <v>6.9063982962855022</v>
      </c>
      <c r="AZ209" s="5">
        <v>1.7300546512083486</v>
      </c>
      <c r="BA209" s="5">
        <v>5.0899068119175723</v>
      </c>
      <c r="BB209" s="5">
        <v>-4.983264225408405</v>
      </c>
      <c r="BC209" s="5">
        <v>-2.2977879427838701</v>
      </c>
      <c r="BD209" s="5">
        <v>10.049195104705916</v>
      </c>
      <c r="BE209" s="5">
        <v>2.3636400681884311</v>
      </c>
      <c r="BF209" s="5">
        <v>3.066196012186893</v>
      </c>
      <c r="BG209" s="5">
        <v>5.4443312530623444</v>
      </c>
      <c r="BH209" s="5">
        <v>4.3668474179750802</v>
      </c>
      <c r="BI209" s="5">
        <v>5.3428300339396344</v>
      </c>
      <c r="BJ209" s="5">
        <v>4.7022448388031677</v>
      </c>
      <c r="BK209" s="5">
        <v>1.5716602617206235</v>
      </c>
    </row>
    <row r="210" spans="1:63" x14ac:dyDescent="0.25">
      <c r="A210" t="s">
        <v>165</v>
      </c>
      <c r="B210" t="s">
        <v>166</v>
      </c>
      <c r="C210" t="s">
        <v>7</v>
      </c>
      <c r="D210" t="s">
        <v>32</v>
      </c>
      <c r="E210" s="19" t="str">
        <f t="shared" si="3"/>
        <v>number</v>
      </c>
      <c r="F210" s="4" t="s">
        <v>33</v>
      </c>
      <c r="AE210" s="5">
        <v>-2.965911263850515</v>
      </c>
      <c r="AF210" s="5">
        <v>-3.0199328271291961</v>
      </c>
      <c r="AG210" s="5">
        <v>28.32165636844644</v>
      </c>
      <c r="AH210" s="5">
        <v>5.0951920626101526</v>
      </c>
      <c r="AI210" s="5">
        <v>4.4497609876639217</v>
      </c>
      <c r="AJ210" s="5">
        <v>1.1000012618219017</v>
      </c>
      <c r="AK210" s="5">
        <v>-8.9026983262688617</v>
      </c>
      <c r="AL210" s="5">
        <v>-20.605209919213834</v>
      </c>
      <c r="AM210" s="5">
        <v>25.540764626966066</v>
      </c>
      <c r="AN210" s="5">
        <v>-0.40278878149591435</v>
      </c>
      <c r="AO210" s="5">
        <v>16.968381363784118</v>
      </c>
      <c r="AP210" s="5">
        <v>14.599448120132678</v>
      </c>
      <c r="AQ210" s="5">
        <v>9.0925232975424706</v>
      </c>
      <c r="AR210" s="5">
        <v>8.4104749214499321</v>
      </c>
      <c r="AS210" s="5">
        <v>6.1330330958833343</v>
      </c>
      <c r="AT210" s="5">
        <v>-12.383991362270379</v>
      </c>
      <c r="AU210" s="5">
        <v>10.129908971103291</v>
      </c>
      <c r="AV210" s="5">
        <v>11.576559492577317</v>
      </c>
      <c r="AW210" s="5">
        <v>5.4244626103573381</v>
      </c>
      <c r="AX210" s="5">
        <v>4.9903848368077632</v>
      </c>
      <c r="AY210" s="5">
        <v>6.7718969847885973</v>
      </c>
      <c r="AZ210" s="5">
        <v>10.506472441266851</v>
      </c>
      <c r="BA210" s="5">
        <v>8.4517015413842813</v>
      </c>
      <c r="BB210" s="5">
        <v>6.9900864860409087</v>
      </c>
      <c r="BC210" s="5">
        <v>5.1465089754379107</v>
      </c>
      <c r="BD210" s="5">
        <v>5.1603081569955265</v>
      </c>
      <c r="BE210" s="5">
        <v>4.1538221597760838</v>
      </c>
      <c r="BF210" s="5">
        <v>1.9828462336934507</v>
      </c>
      <c r="BG210" s="5">
        <v>1.887399623448502</v>
      </c>
      <c r="BH210" s="5">
        <v>3.7312342868401487</v>
      </c>
      <c r="BI210" s="5">
        <v>3.1068509451115602</v>
      </c>
      <c r="BJ210" s="5">
        <v>2.6012485241379011</v>
      </c>
      <c r="BK210" s="5">
        <v>4.318653081026369</v>
      </c>
    </row>
    <row r="211" spans="1:63" x14ac:dyDescent="0.25">
      <c r="A211" t="s">
        <v>171</v>
      </c>
      <c r="B211" t="s">
        <v>172</v>
      </c>
      <c r="C211" t="s">
        <v>7</v>
      </c>
      <c r="D211" t="s">
        <v>32</v>
      </c>
      <c r="E211" s="19" t="str">
        <f t="shared" si="3"/>
        <v>number</v>
      </c>
      <c r="F211" s="4" t="s">
        <v>33</v>
      </c>
      <c r="L211" s="5">
        <v>4.7120365052516462</v>
      </c>
      <c r="M211" s="5">
        <v>4.7120425956120613</v>
      </c>
      <c r="N211" s="5">
        <v>4.7120444460957458</v>
      </c>
      <c r="O211" s="5">
        <v>4.712041065338596</v>
      </c>
      <c r="P211" s="5">
        <v>8.8934533987964386</v>
      </c>
      <c r="Q211" s="5">
        <v>2.6621587348127491</v>
      </c>
      <c r="R211" s="5">
        <v>-30.645859302670814</v>
      </c>
      <c r="S211" s="5">
        <v>43.283815907725739</v>
      </c>
      <c r="T211" s="5">
        <v>17.947726648929518</v>
      </c>
      <c r="U211" s="5">
        <v>-5.7562127803788172</v>
      </c>
      <c r="V211" s="5">
        <v>28.696774558292248</v>
      </c>
      <c r="W211" s="5">
        <v>0.75476866206732041</v>
      </c>
      <c r="X211" s="5">
        <v>2.7382224864168592</v>
      </c>
      <c r="Y211" s="5">
        <v>21.643293843209705</v>
      </c>
      <c r="Z211" s="5">
        <v>-1.5155749685398661</v>
      </c>
      <c r="AA211" s="5">
        <v>-1.2192679259639903</v>
      </c>
      <c r="AB211" s="5">
        <v>9.2995252028110258</v>
      </c>
      <c r="AC211" s="5">
        <v>4.3671502298261657</v>
      </c>
      <c r="AD211" s="5">
        <v>-8.8161341017537325</v>
      </c>
      <c r="AE211" s="5">
        <v>2.2919782463277159</v>
      </c>
      <c r="AF211" s="5">
        <v>2.901531019984688</v>
      </c>
      <c r="AG211" s="5">
        <v>-2.0202892175688305</v>
      </c>
      <c r="AH211" s="5">
        <v>5.6239035045726524</v>
      </c>
      <c r="AI211" s="5">
        <v>-4.2651008867897673</v>
      </c>
      <c r="AJ211" s="5">
        <v>-2.5597384400849137</v>
      </c>
      <c r="AK211" s="5">
        <v>5.7999983119190688</v>
      </c>
      <c r="AL211" s="5">
        <v>5.2000022663190038</v>
      </c>
      <c r="AM211" s="5">
        <v>-16.922998231900095</v>
      </c>
      <c r="AN211" s="5">
        <v>-31.322852359970568</v>
      </c>
      <c r="AO211" s="5">
        <v>29.422374483116528</v>
      </c>
      <c r="AP211" s="5">
        <v>19.915029906208687</v>
      </c>
      <c r="AQ211" s="5">
        <v>4.1303900620145839</v>
      </c>
      <c r="AR211" s="5">
        <v>10.443130255025991</v>
      </c>
      <c r="AS211" s="5">
        <v>17.449521239795857</v>
      </c>
      <c r="AT211" s="5">
        <v>7.5068976525179494</v>
      </c>
      <c r="AU211" s="5">
        <v>8.8136613275041213</v>
      </c>
      <c r="AV211" s="5">
        <v>16.895413291100695</v>
      </c>
      <c r="AW211" s="5">
        <v>-3.0677327374897914</v>
      </c>
      <c r="AX211" s="5">
        <v>1.8105580045156415</v>
      </c>
      <c r="AY211" s="5">
        <v>6.4859441992100955</v>
      </c>
      <c r="AZ211" s="5">
        <v>2.7635026448939755</v>
      </c>
      <c r="BA211" s="5">
        <v>2.6035876412821892</v>
      </c>
      <c r="BB211" s="5">
        <v>6.4486274022928853</v>
      </c>
      <c r="BC211" s="5">
        <v>7.7247485122794899</v>
      </c>
      <c r="BD211" s="5">
        <v>4.9846988699883781</v>
      </c>
      <c r="BE211" s="5">
        <v>4.3452003337593794</v>
      </c>
      <c r="BF211" s="5">
        <v>6.8233225839541092</v>
      </c>
      <c r="BG211" s="5">
        <v>3.2834937955242651</v>
      </c>
      <c r="BH211" s="5">
        <v>6.6659066015725159</v>
      </c>
      <c r="BI211" s="5">
        <v>4.9762562794887941</v>
      </c>
      <c r="BJ211" s="5">
        <v>3.8801818181817964</v>
      </c>
      <c r="BK211" s="5">
        <v>6.5818836736730049</v>
      </c>
    </row>
    <row r="212" spans="1:63" x14ac:dyDescent="0.25">
      <c r="A212" t="s">
        <v>175</v>
      </c>
      <c r="B212" t="s">
        <v>176</v>
      </c>
      <c r="C212" t="s">
        <v>7</v>
      </c>
      <c r="D212" t="s">
        <v>32</v>
      </c>
      <c r="E212" s="19" t="str">
        <f t="shared" si="3"/>
        <v>number</v>
      </c>
      <c r="F212" s="4" t="s">
        <v>33</v>
      </c>
      <c r="G212" s="5">
        <v>3.7149868833037374</v>
      </c>
      <c r="H212" s="5">
        <v>5.6706919060052172</v>
      </c>
      <c r="I212" s="5">
        <v>3.2429928190873341</v>
      </c>
      <c r="J212" s="5">
        <v>-11.453892752972848</v>
      </c>
      <c r="K212" s="5">
        <v>1.1106887959795557</v>
      </c>
      <c r="L212" s="5">
        <v>7.8690167905772341</v>
      </c>
      <c r="M212" s="5">
        <v>25.005808100363964</v>
      </c>
      <c r="N212" s="5">
        <v>-11.968777103209021</v>
      </c>
      <c r="O212" s="5">
        <v>4.7572132301196461</v>
      </c>
      <c r="P212" s="5">
        <v>-6.6505441354292572</v>
      </c>
      <c r="Q212" s="5">
        <v>18.764392630972935</v>
      </c>
      <c r="R212" s="5">
        <v>-0.63925833914018426</v>
      </c>
      <c r="S212" s="5">
        <v>-12.660080497621664</v>
      </c>
      <c r="T212" s="5">
        <v>30.376344086021504</v>
      </c>
      <c r="U212" s="5">
        <v>-8.5794617753380606</v>
      </c>
      <c r="V212" s="5">
        <v>-2.4193784599162313</v>
      </c>
      <c r="W212" s="5">
        <v>11.751463304817648</v>
      </c>
      <c r="X212" s="5">
        <v>4.0075208165458065</v>
      </c>
      <c r="Y212" s="5">
        <v>-2.1667269252621253</v>
      </c>
      <c r="Z212" s="5">
        <v>9.9780904363434786</v>
      </c>
      <c r="AA212" s="5">
        <v>5.7821088255766568</v>
      </c>
      <c r="AB212" s="5">
        <v>-8.4452713741150802</v>
      </c>
      <c r="AC212" s="5">
        <v>-22.706319702602244</v>
      </c>
      <c r="AD212" s="5">
        <v>11.401821213287164</v>
      </c>
      <c r="AE212" s="5">
        <v>20.33732443011742</v>
      </c>
      <c r="AF212" s="5">
        <v>6.5893326955273892</v>
      </c>
      <c r="AG212" s="5">
        <v>2.5445977785257554</v>
      </c>
      <c r="AH212" s="5">
        <v>2.80531302654326</v>
      </c>
      <c r="AI212" s="5">
        <v>14.70168791639172</v>
      </c>
      <c r="AJ212" s="5">
        <v>-7.1351692399049966</v>
      </c>
      <c r="AK212" s="5">
        <v>4.4661591031712788</v>
      </c>
      <c r="AL212" s="5">
        <v>-27.26003290102912</v>
      </c>
      <c r="AM212" s="5">
        <v>23.932553711836306</v>
      </c>
      <c r="AN212" s="5">
        <v>7.8999999070613143</v>
      </c>
      <c r="AO212" s="5">
        <v>-19.899999903443273</v>
      </c>
      <c r="AP212" s="5">
        <v>23.999999833053437</v>
      </c>
      <c r="AQ212" s="5">
        <v>0.90000018334026777</v>
      </c>
      <c r="AR212" s="5">
        <v>-5.3000000100074942</v>
      </c>
      <c r="AS212" s="5">
        <v>6.2000000087027161</v>
      </c>
      <c r="AT212" s="5">
        <v>4.6999999631240712</v>
      </c>
      <c r="AU212" s="5">
        <v>-3.3000000290709437</v>
      </c>
      <c r="AV212" s="5">
        <v>6.4999999566398827</v>
      </c>
      <c r="AW212" s="5">
        <v>0.68106955157631432</v>
      </c>
      <c r="AX212" s="5">
        <v>0.85944004364233706</v>
      </c>
      <c r="AY212" s="5">
        <v>2.8097855984202624</v>
      </c>
      <c r="AZ212" s="5">
        <v>-5.4627802278786106</v>
      </c>
      <c r="BA212" s="5">
        <v>2.9791619695003391</v>
      </c>
      <c r="BB212" s="5">
        <v>19.41150816355524</v>
      </c>
      <c r="BC212" s="5">
        <v>-1.8922817281635531</v>
      </c>
      <c r="BD212" s="5">
        <v>-0.30034136234287701</v>
      </c>
      <c r="BE212" s="5">
        <v>1.9940300642545168</v>
      </c>
      <c r="BF212" s="5">
        <v>1.7633973741040876</v>
      </c>
      <c r="BG212" s="5">
        <v>4.4798993262648423</v>
      </c>
      <c r="BH212" s="5">
        <v>6.8014706200165875</v>
      </c>
      <c r="BI212" s="5">
        <v>-6.3550750206501192</v>
      </c>
      <c r="BJ212" s="5">
        <v>-10.237025666540887</v>
      </c>
      <c r="BK212" s="5">
        <v>17.715886551316657</v>
      </c>
    </row>
    <row r="213" spans="1:63" x14ac:dyDescent="0.25">
      <c r="A213" t="s">
        <v>177</v>
      </c>
      <c r="B213" t="s">
        <v>178</v>
      </c>
      <c r="C213" t="s">
        <v>7</v>
      </c>
      <c r="D213" t="s">
        <v>32</v>
      </c>
      <c r="E213" s="19" t="str">
        <f t="shared" si="3"/>
        <v>number</v>
      </c>
      <c r="F213" s="4" t="s">
        <v>33</v>
      </c>
      <c r="AK213" s="5">
        <v>3.5699488084295297</v>
      </c>
      <c r="AL213" s="5">
        <v>1.236690409738884</v>
      </c>
      <c r="AM213" s="5">
        <v>3.1058030549350804</v>
      </c>
      <c r="AN213" s="5">
        <v>2.1057232662534915</v>
      </c>
      <c r="AO213" s="5">
        <v>5.8351093074213054</v>
      </c>
      <c r="AP213" s="5">
        <v>3.8693433474600738</v>
      </c>
      <c r="AQ213" s="5">
        <v>2.4489939886513952</v>
      </c>
      <c r="AR213" s="5">
        <v>1.9067700316550713</v>
      </c>
      <c r="AS213" s="5">
        <v>4.0575941910996391</v>
      </c>
      <c r="AT213" s="5">
        <v>4.4596539868380916</v>
      </c>
      <c r="AU213" s="5">
        <v>4.9272522459335306</v>
      </c>
      <c r="AV213" s="5">
        <v>5.0423803695914415</v>
      </c>
      <c r="AW213" s="5">
        <v>3.2185326329286994</v>
      </c>
      <c r="AX213" s="5">
        <v>5.9071728566215427</v>
      </c>
      <c r="AY213" s="5">
        <v>7.7239732856769479</v>
      </c>
      <c r="AZ213" s="5">
        <v>2.3502382501821302</v>
      </c>
      <c r="BA213" s="5">
        <v>2.3636120274533852</v>
      </c>
      <c r="BB213" s="5">
        <v>7.5010433447144891</v>
      </c>
      <c r="BC213" s="5">
        <v>5.0999394122900128</v>
      </c>
      <c r="BD213" s="5">
        <v>2.6952476184812042</v>
      </c>
      <c r="BE213" s="5">
        <v>3.4730943709761988</v>
      </c>
      <c r="BF213" s="5">
        <v>3.2485893492987543</v>
      </c>
      <c r="BG213" s="5">
        <v>3.1994608375734543</v>
      </c>
      <c r="BH213" s="5">
        <v>3.3824619696456892</v>
      </c>
      <c r="BI213" s="5">
        <v>2.3427003456617683</v>
      </c>
      <c r="BJ213" s="5">
        <v>2.1009967199640442</v>
      </c>
      <c r="BK213" s="5">
        <v>3.5506731362205244</v>
      </c>
    </row>
    <row r="214" spans="1:63" x14ac:dyDescent="0.25">
      <c r="A214" t="s">
        <v>179</v>
      </c>
      <c r="B214" t="s">
        <v>180</v>
      </c>
      <c r="C214" t="s">
        <v>7</v>
      </c>
      <c r="D214" t="s">
        <v>32</v>
      </c>
      <c r="E214" s="19" t="str">
        <f t="shared" si="3"/>
        <v>number</v>
      </c>
      <c r="F214" s="4" t="s">
        <v>33</v>
      </c>
      <c r="AC214" s="5">
        <v>6.3039194352471668</v>
      </c>
      <c r="AD214" s="5">
        <v>-3.0121361963732767</v>
      </c>
      <c r="AE214" s="5">
        <v>-3.4745955095828265</v>
      </c>
      <c r="AF214" s="5">
        <v>2.3940735354600662</v>
      </c>
      <c r="AG214" s="5">
        <v>2.0311639390401979</v>
      </c>
      <c r="AH214" s="5">
        <v>5.5165492343013796</v>
      </c>
      <c r="AI214" s="5">
        <v>6.1885727100904973</v>
      </c>
      <c r="AJ214" s="5">
        <v>5.2382324393454525</v>
      </c>
      <c r="AK214" s="5">
        <v>2.8828704689076261</v>
      </c>
      <c r="AL214" s="5">
        <v>-0.98288929262480451</v>
      </c>
      <c r="AM214" s="5">
        <v>9.332407236439181</v>
      </c>
      <c r="AN214" s="5">
        <v>1.7346246545031789</v>
      </c>
      <c r="AO214" s="5">
        <v>5.8981050269978823</v>
      </c>
      <c r="AP214" s="5">
        <v>4.2553199371643728</v>
      </c>
      <c r="AQ214" s="5">
        <v>1.0891816575141036</v>
      </c>
      <c r="AR214" s="5">
        <v>1.7699472714374735</v>
      </c>
      <c r="AS214" s="5">
        <v>5.8224263556486733</v>
      </c>
      <c r="AT214" s="5">
        <v>-0.43833171224487444</v>
      </c>
      <c r="AU214" s="5">
        <v>7.856684045321586</v>
      </c>
      <c r="AV214" s="5">
        <v>7.0667105476744894</v>
      </c>
      <c r="AW214" s="5">
        <v>2.1399365280431368</v>
      </c>
      <c r="AX214" s="5">
        <v>1.5886157442242705</v>
      </c>
      <c r="AY214" s="5">
        <v>2.0493544001552095</v>
      </c>
      <c r="AZ214" s="5">
        <v>0.45858600300108776</v>
      </c>
      <c r="BA214" s="5">
        <v>0.11923778417686037</v>
      </c>
      <c r="BB214" s="5">
        <v>1.3458424840776075</v>
      </c>
      <c r="BC214" s="5">
        <v>3.30392895985851</v>
      </c>
      <c r="BD214" s="5">
        <v>2.8769585265154092</v>
      </c>
      <c r="BE214" s="5">
        <v>3.1100634958301612</v>
      </c>
      <c r="BF214" s="5">
        <v>0.59414862759687992</v>
      </c>
      <c r="BG214" s="5">
        <v>1.8620029568452026</v>
      </c>
      <c r="BH214" s="5">
        <v>2.6976982958806701</v>
      </c>
      <c r="BI214" s="5">
        <v>2.3457162382930079</v>
      </c>
      <c r="BJ214" s="5">
        <v>2.8093306568102605</v>
      </c>
      <c r="BK214" s="5">
        <v>1.6102504544909664</v>
      </c>
    </row>
    <row r="215" spans="1:63" x14ac:dyDescent="0.25">
      <c r="A215" t="s">
        <v>147</v>
      </c>
      <c r="B215" t="s">
        <v>148</v>
      </c>
      <c r="C215" t="s">
        <v>149</v>
      </c>
      <c r="D215" t="s">
        <v>32</v>
      </c>
      <c r="E215" s="19" t="str">
        <f t="shared" si="3"/>
        <v>number</v>
      </c>
      <c r="F215" s="4" t="s">
        <v>33</v>
      </c>
      <c r="Q215" s="5">
        <v>1.1563649380923522</v>
      </c>
      <c r="R215" s="5">
        <v>-0.29428107640131884</v>
      </c>
      <c r="S215" s="5">
        <v>-5.6047479787199421</v>
      </c>
      <c r="T215" s="5">
        <v>15.00016239886051</v>
      </c>
      <c r="U215" s="5">
        <v>-0.81568449297071766</v>
      </c>
      <c r="V215" s="5">
        <v>3.8363476710321436</v>
      </c>
      <c r="W215" s="5">
        <v>-5.8047309766552075</v>
      </c>
      <c r="X215" s="5">
        <v>5.6013954924082583</v>
      </c>
      <c r="Y215" s="5">
        <v>-6.4406359836930704</v>
      </c>
      <c r="Z215" s="5">
        <v>2.4721886357292249</v>
      </c>
      <c r="AA215" s="5">
        <v>8.0736134757869706</v>
      </c>
      <c r="AB215" s="5">
        <v>2.789003492132494</v>
      </c>
      <c r="AC215" s="5">
        <v>0.29012828415204694</v>
      </c>
      <c r="AD215" s="5">
        <v>-1.0625446072666875</v>
      </c>
      <c r="AE215" s="5">
        <v>7.2017295259599905</v>
      </c>
      <c r="AF215" s="5">
        <v>12.552711699084611</v>
      </c>
      <c r="AG215" s="5">
        <v>-10.155997350929098</v>
      </c>
      <c r="AH215" s="5">
        <v>17.935506997980568</v>
      </c>
      <c r="AI215" s="5">
        <v>-1.3661362944316409</v>
      </c>
      <c r="AJ215" s="5">
        <v>-6.5285892693265026</v>
      </c>
      <c r="AK215" s="5">
        <v>20.616797166193976</v>
      </c>
      <c r="AL215" s="5">
        <v>2.5591740598569572</v>
      </c>
      <c r="AM215" s="5">
        <v>9.8150526487389698</v>
      </c>
      <c r="AN215" s="5">
        <v>0.52594059665298687</v>
      </c>
      <c r="AO215" s="5">
        <v>6.3634351509913358</v>
      </c>
      <c r="AP215" s="5">
        <v>12.535114828928002</v>
      </c>
      <c r="AQ215" s="5">
        <v>-3.9002200652581678</v>
      </c>
      <c r="AR215" s="5">
        <v>16.552376359251468</v>
      </c>
      <c r="AS215" s="5">
        <v>1.4048239461060206</v>
      </c>
      <c r="AT215" s="5">
        <v>4.5116061670115641</v>
      </c>
      <c r="AU215" s="5">
        <v>11.042575299621532</v>
      </c>
      <c r="AV215" s="5">
        <v>0.33596603133167946</v>
      </c>
      <c r="AW215" s="5">
        <v>6.8529800231233367</v>
      </c>
      <c r="AX215" s="5">
        <v>-3.5157210039984363</v>
      </c>
      <c r="AY215" s="5">
        <v>10.234661592064811</v>
      </c>
      <c r="AZ215" s="5">
        <v>2.9495155167345644</v>
      </c>
      <c r="BA215" s="5">
        <v>-3.2490473949732177</v>
      </c>
      <c r="BB215" s="5">
        <v>20.536666664073763</v>
      </c>
      <c r="BC215" s="5">
        <v>-9.7643898832023268</v>
      </c>
      <c r="BD215" s="5">
        <v>12.208914562155627</v>
      </c>
      <c r="BE215" s="5">
        <v>1.873594614177037</v>
      </c>
      <c r="BF215" s="5">
        <v>7.9448822310790916</v>
      </c>
      <c r="BG215" s="5">
        <v>2.9048362705229778</v>
      </c>
      <c r="BH215" s="5">
        <v>2.7258488536461272</v>
      </c>
      <c r="BI215" s="5">
        <v>-2.7988524754315733</v>
      </c>
      <c r="BJ215" s="5">
        <v>3.1824198404770954</v>
      </c>
      <c r="BK215" s="5">
        <v>-2.9361891974637615</v>
      </c>
    </row>
    <row r="216" spans="1:63" x14ac:dyDescent="0.25">
      <c r="A216" t="s">
        <v>153</v>
      </c>
      <c r="B216" t="s">
        <v>154</v>
      </c>
      <c r="C216" t="s">
        <v>149</v>
      </c>
      <c r="D216" t="s">
        <v>32</v>
      </c>
      <c r="E216" s="19" t="str">
        <f t="shared" si="3"/>
        <v>number</v>
      </c>
      <c r="F216" s="4" t="s">
        <v>33</v>
      </c>
      <c r="L216" s="5">
        <v>4.018476913366257</v>
      </c>
      <c r="M216" s="5">
        <v>6.3055047265164319</v>
      </c>
      <c r="N216" s="5">
        <v>5.2631582375716022</v>
      </c>
      <c r="O216" s="5">
        <v>5.4365104251509422</v>
      </c>
      <c r="P216" s="5">
        <v>4.8927359775014452</v>
      </c>
      <c r="Q216" s="5">
        <v>1.2917082148333776</v>
      </c>
      <c r="R216" s="5">
        <v>5.8094311349192083</v>
      </c>
      <c r="S216" s="5">
        <v>3.916966094465252</v>
      </c>
      <c r="T216" s="5">
        <v>4.8324778290110117</v>
      </c>
      <c r="U216" s="5">
        <v>1.2292531353934208</v>
      </c>
      <c r="V216" s="5">
        <v>1.335768548961866</v>
      </c>
      <c r="W216" s="5">
        <v>1.3181511569133164</v>
      </c>
      <c r="X216" s="5">
        <v>3.7847427199917405</v>
      </c>
      <c r="Y216" s="5">
        <v>14.928773946924295</v>
      </c>
      <c r="Z216" s="5">
        <v>0.24789634157052376</v>
      </c>
      <c r="AA216" s="5">
        <v>13.157891117366134</v>
      </c>
      <c r="AB216" s="5">
        <v>3.8220457770500502</v>
      </c>
      <c r="AC216" s="5">
        <v>-7.5769436641211882</v>
      </c>
      <c r="AD216" s="5">
        <v>8.8303472757672523</v>
      </c>
      <c r="AE216" s="5">
        <v>8.6395497199498266</v>
      </c>
      <c r="AF216" s="5">
        <v>6.0919034568938173</v>
      </c>
      <c r="AG216" s="5">
        <v>0.51444542955725581</v>
      </c>
      <c r="AH216" s="5">
        <v>-12.661196172431517</v>
      </c>
      <c r="AI216" s="5">
        <v>7.1140966600868722</v>
      </c>
      <c r="AJ216" s="5">
        <v>-1.0000015878625135</v>
      </c>
      <c r="AK216" s="5">
        <v>-4.0000023008523584</v>
      </c>
      <c r="AL216" s="5">
        <v>6.0000054646915544</v>
      </c>
      <c r="AM216" s="5">
        <v>12.407490633865322</v>
      </c>
      <c r="AN216" s="5">
        <v>5.7575048913967493</v>
      </c>
      <c r="AO216" s="5">
        <v>9.8588993330992025E-2</v>
      </c>
      <c r="AP216" s="5">
        <v>5.4231161697340724</v>
      </c>
      <c r="AQ216" s="5">
        <v>2.762289877343747</v>
      </c>
      <c r="AR216" s="5">
        <v>5.2377303067076184</v>
      </c>
      <c r="AS216" s="5">
        <v>5.7007095008412563</v>
      </c>
      <c r="AT216" s="5">
        <v>4.6464209738061584</v>
      </c>
      <c r="AU216" s="5">
        <v>6.2521445099160502</v>
      </c>
      <c r="AV216" s="5">
        <v>3.0054869971586555</v>
      </c>
      <c r="AW216" s="5">
        <v>-2.2489155194527086</v>
      </c>
      <c r="AX216" s="5">
        <v>7.9167166559728486</v>
      </c>
      <c r="AY216" s="5">
        <v>1.5116507096061724</v>
      </c>
      <c r="AZ216" s="5">
        <v>-0.69099774943735781</v>
      </c>
      <c r="BA216" s="5">
        <v>4.5482994117642619</v>
      </c>
      <c r="BB216" s="5">
        <v>3.9130893237677071</v>
      </c>
      <c r="BC216" s="5">
        <v>0.79269109192603082</v>
      </c>
      <c r="BD216" s="5">
        <v>5.7214334875418587</v>
      </c>
      <c r="BE216" s="5">
        <v>2.6083090613133066</v>
      </c>
      <c r="BF216" s="5">
        <v>3.6599526399007516</v>
      </c>
      <c r="BG216" s="5">
        <v>7.0240602556728362</v>
      </c>
      <c r="BH216" s="5">
        <v>6.186080915135463</v>
      </c>
      <c r="BI216" s="5">
        <v>5.2901466995964626</v>
      </c>
      <c r="BJ216" s="5">
        <v>5.0371956362241832</v>
      </c>
      <c r="BK216" s="5">
        <v>3.2132672631916819</v>
      </c>
    </row>
    <row r="217" spans="1:63" x14ac:dyDescent="0.25">
      <c r="A217" t="s">
        <v>155</v>
      </c>
      <c r="B217" t="s">
        <v>156</v>
      </c>
      <c r="C217" t="s">
        <v>149</v>
      </c>
      <c r="D217" t="s">
        <v>32</v>
      </c>
      <c r="E217" s="19" t="str">
        <f t="shared" si="3"/>
        <v>number</v>
      </c>
      <c r="F217" s="4" t="s">
        <v>33</v>
      </c>
      <c r="BB217" s="5">
        <v>-4.928568954076809</v>
      </c>
      <c r="BC217" s="5">
        <v>-3.0575548642765398</v>
      </c>
      <c r="BD217" s="5">
        <v>16.134727370508941</v>
      </c>
      <c r="BE217" s="5">
        <v>-7.6416023040577414</v>
      </c>
      <c r="BF217" s="5">
        <v>11.792639493470517</v>
      </c>
      <c r="BG217" s="5">
        <v>-2.0935593547298197</v>
      </c>
      <c r="BH217" s="5">
        <v>6.4000100485730513</v>
      </c>
      <c r="BI217" s="5">
        <v>10.100001013856911</v>
      </c>
      <c r="BJ217" s="5">
        <v>-6</v>
      </c>
      <c r="BK217" s="5">
        <v>3.1078429385926256</v>
      </c>
    </row>
    <row r="218" spans="1:63" x14ac:dyDescent="0.25">
      <c r="A218" t="s">
        <v>161</v>
      </c>
      <c r="B218" t="s">
        <v>162</v>
      </c>
      <c r="C218" t="s">
        <v>149</v>
      </c>
      <c r="D218" t="s">
        <v>32</v>
      </c>
      <c r="E218" s="19" t="str">
        <f t="shared" si="3"/>
        <v>number</v>
      </c>
      <c r="F218" s="4" t="s">
        <v>33</v>
      </c>
      <c r="N218" s="5">
        <v>2.4391933539964015</v>
      </c>
      <c r="O218" s="5">
        <v>-5.2918684969419587</v>
      </c>
      <c r="P218" s="5">
        <v>7.8217384941489314</v>
      </c>
      <c r="Q218" s="5">
        <v>2.3311213439595377</v>
      </c>
      <c r="R218" s="5">
        <v>1.5193199752517472</v>
      </c>
      <c r="S218" s="5">
        <v>-10.972189001987118</v>
      </c>
      <c r="T218" s="5">
        <v>-6.4433189504388082</v>
      </c>
      <c r="U218" s="5">
        <v>24.551173772878542</v>
      </c>
      <c r="V218" s="5">
        <v>14.423131935753403</v>
      </c>
      <c r="W218" s="5">
        <v>7.9836596181876303</v>
      </c>
      <c r="X218" s="5">
        <v>-7.5869420911833743</v>
      </c>
      <c r="Y218" s="5">
        <v>15.999185990775672</v>
      </c>
      <c r="Z218" s="5">
        <v>14.085611951583374</v>
      </c>
      <c r="AA218" s="5">
        <v>3.5383613746374607</v>
      </c>
      <c r="AB218" s="5">
        <v>-11.656525722936422</v>
      </c>
      <c r="AC218" s="5">
        <v>-6.3550094750544019</v>
      </c>
      <c r="AD218" s="5">
        <v>-8.0174748654033294</v>
      </c>
      <c r="AE218" s="5">
        <v>29.257235849030224</v>
      </c>
      <c r="AF218" s="5">
        <v>-1.3549333206664187</v>
      </c>
      <c r="AG218" s="5">
        <v>2.443606722903624</v>
      </c>
      <c r="AH218" s="5">
        <v>23.367119261756983</v>
      </c>
      <c r="AI218" s="5">
        <v>-4.9862634314777665E-2</v>
      </c>
      <c r="AJ218" s="5">
        <v>-6.3982869962114961</v>
      </c>
      <c r="AK218" s="5">
        <v>16.295879714906604</v>
      </c>
      <c r="AL218" s="5">
        <v>-12.280809428317824</v>
      </c>
      <c r="AM218" s="5">
        <v>9.2295476734787911</v>
      </c>
      <c r="AN218" s="5">
        <v>11.031340605830309</v>
      </c>
      <c r="AO218" s="5">
        <v>-3.3699999836824333</v>
      </c>
      <c r="AP218" s="5">
        <v>2.330155526815588</v>
      </c>
      <c r="AQ218" s="5">
        <v>0.15610552662479904</v>
      </c>
      <c r="AR218" s="5">
        <v>10.935682547049225</v>
      </c>
      <c r="AS218" s="5">
        <v>7.7363525394529944</v>
      </c>
      <c r="AT218" s="5">
        <v>-10.685222587084681</v>
      </c>
      <c r="AU218" s="5">
        <v>11.385312201528691</v>
      </c>
      <c r="AV218" s="5">
        <v>-3.7000451273425483</v>
      </c>
      <c r="AW218" s="5">
        <v>14.558772136077152</v>
      </c>
      <c r="AX218" s="5">
        <v>-2.2574555268671475</v>
      </c>
      <c r="AY218" s="5">
        <v>7.5720007000413432</v>
      </c>
      <c r="AZ218" s="5">
        <v>4.1814008382451249</v>
      </c>
      <c r="BA218" s="5">
        <v>3.3605644879627761</v>
      </c>
      <c r="BB218" s="5">
        <v>11.416972271980967</v>
      </c>
      <c r="BC218" s="5">
        <v>3.1202743681990768</v>
      </c>
      <c r="BD218" s="5">
        <v>10.451076738843668</v>
      </c>
      <c r="BE218" s="5">
        <v>-1.3394076154823296</v>
      </c>
      <c r="BF218" s="5">
        <v>8.1791917668626866</v>
      </c>
      <c r="BG218" s="5">
        <v>-2.1376293839993394</v>
      </c>
      <c r="BH218" s="5">
        <v>8.7500273828916306</v>
      </c>
      <c r="BI218" s="5">
        <v>6.9241995574426625</v>
      </c>
      <c r="BJ218" s="5">
        <v>7.5899833203469314</v>
      </c>
      <c r="BK218" s="5">
        <v>4.8000000021141318</v>
      </c>
    </row>
    <row r="219" spans="1:63" x14ac:dyDescent="0.25">
      <c r="A219" t="s">
        <v>163</v>
      </c>
      <c r="B219" t="s">
        <v>164</v>
      </c>
      <c r="C219" t="s">
        <v>149</v>
      </c>
      <c r="D219" t="s">
        <v>32</v>
      </c>
      <c r="E219" s="19" t="str">
        <f t="shared" si="3"/>
        <v>number</v>
      </c>
      <c r="F219" s="4" t="s">
        <v>33</v>
      </c>
      <c r="G219" s="5">
        <v>-3.1535624037073546</v>
      </c>
      <c r="H219" s="5">
        <v>-2.9646388624590685</v>
      </c>
      <c r="I219" s="5">
        <v>0.16443104011243292</v>
      </c>
      <c r="J219" s="5">
        <v>2.1692465544967945</v>
      </c>
      <c r="K219" s="5">
        <v>7.1601270592571211</v>
      </c>
      <c r="L219" s="5">
        <v>0.75577202420720369</v>
      </c>
      <c r="M219" s="5">
        <v>3.7189565493380314</v>
      </c>
      <c r="N219" s="5">
        <v>4.0646472618060585</v>
      </c>
      <c r="O219" s="5">
        <v>-17.23673382515139</v>
      </c>
      <c r="P219" s="5">
        <v>-3.9012291058442798</v>
      </c>
      <c r="Q219" s="5">
        <v>-13.075083410665613</v>
      </c>
      <c r="R219" s="5">
        <v>41.669409018406981</v>
      </c>
      <c r="S219" s="5">
        <v>-18.346321507666374</v>
      </c>
      <c r="T219" s="5">
        <v>-0.33398735212928443</v>
      </c>
      <c r="U219" s="5">
        <v>-15.82839255656323</v>
      </c>
      <c r="V219" s="5">
        <v>2.6186548411815807</v>
      </c>
      <c r="W219" s="5">
        <v>5.7899612623820502</v>
      </c>
      <c r="X219" s="5">
        <v>-2.7889249902623021</v>
      </c>
      <c r="Y219" s="5">
        <v>1.8231800638417468</v>
      </c>
      <c r="Z219" s="5">
        <v>11.514637938775849</v>
      </c>
      <c r="AA219" s="5">
        <v>8.9199734441798029</v>
      </c>
      <c r="AB219" s="5">
        <v>1.6651463171060641</v>
      </c>
      <c r="AC219" s="5">
        <v>15.072870851008076</v>
      </c>
      <c r="AD219" s="5">
        <v>-18.443198982369154</v>
      </c>
      <c r="AE219" s="5">
        <v>2.4584556898955157</v>
      </c>
      <c r="AF219" s="5">
        <v>8.3459787919717598</v>
      </c>
      <c r="AG219" s="5">
        <v>5.6285040812049232</v>
      </c>
      <c r="AH219" s="5">
        <v>3.0082026095008274</v>
      </c>
      <c r="AI219" s="5">
        <v>1.1102201385057526</v>
      </c>
      <c r="AJ219" s="5">
        <v>-6.5802099008426183</v>
      </c>
      <c r="AK219" s="5">
        <v>6.864838227637776</v>
      </c>
      <c r="AL219" s="5">
        <v>6.8648382227648455</v>
      </c>
      <c r="AM219" s="5">
        <v>9.3946036742744496</v>
      </c>
      <c r="AN219" s="5">
        <v>-17.000119366398081</v>
      </c>
      <c r="AO219" s="5">
        <v>24.898437366694878</v>
      </c>
      <c r="AP219" s="5">
        <v>8.4924300943339546</v>
      </c>
      <c r="AQ219" s="5">
        <v>-22.232626170364227</v>
      </c>
      <c r="AR219" s="5">
        <v>1.4890903844342063</v>
      </c>
      <c r="AS219" s="5">
        <v>7.3131755188647958</v>
      </c>
      <c r="AT219" s="5">
        <v>-0.79523477035820633</v>
      </c>
      <c r="AU219" s="5">
        <v>0.93614529871940988</v>
      </c>
      <c r="AV219" s="5">
        <v>-3.0606892721606869</v>
      </c>
      <c r="AW219" s="5">
        <v>4.2642986727776275</v>
      </c>
      <c r="AX219" s="5">
        <v>-3.2237546552376699</v>
      </c>
      <c r="AY219" s="5">
        <v>8.2188958257586506</v>
      </c>
      <c r="AZ219" s="5">
        <v>-1.1517778675809609E-2</v>
      </c>
      <c r="BA219" s="5">
        <v>9.6868040251396366</v>
      </c>
      <c r="BB219" s="5">
        <v>8.0431213424260193</v>
      </c>
      <c r="BC219" s="5">
        <v>1.2585955568751928</v>
      </c>
      <c r="BD219" s="5">
        <v>5.2223453748543278</v>
      </c>
      <c r="BE219" s="5">
        <v>-2.1617798598444011</v>
      </c>
      <c r="BF219" s="5">
        <v>7.5113798156227034</v>
      </c>
      <c r="BG219" s="5">
        <v>-1.0170410346409824</v>
      </c>
      <c r="BH219" s="5">
        <v>2.1637797450037937</v>
      </c>
      <c r="BI219" s="5">
        <v>5.8795952650701082</v>
      </c>
      <c r="BJ219" s="5">
        <v>3.0000245984306275</v>
      </c>
      <c r="BK219" s="5">
        <v>4.2999999999999972</v>
      </c>
    </row>
    <row r="220" spans="1:63" x14ac:dyDescent="0.25">
      <c r="A220" t="s">
        <v>167</v>
      </c>
      <c r="B220" t="s">
        <v>168</v>
      </c>
      <c r="C220" t="s">
        <v>149</v>
      </c>
      <c r="D220" t="s">
        <v>32</v>
      </c>
      <c r="E220" s="19" t="str">
        <f t="shared" si="3"/>
        <v>number</v>
      </c>
      <c r="F220" s="4" t="s">
        <v>33</v>
      </c>
      <c r="BA220" s="5">
        <v>4.6373329566495585</v>
      </c>
      <c r="BB220" s="5">
        <v>16.199318697420367</v>
      </c>
      <c r="BC220" s="5">
        <v>-9.5339945305908316</v>
      </c>
      <c r="BD220" s="5">
        <v>15.780149424532013</v>
      </c>
      <c r="BE220" s="5">
        <v>-2.9553385016763087</v>
      </c>
      <c r="BF220" s="5">
        <v>14.910285944995977</v>
      </c>
      <c r="BG220" s="5">
        <v>-0.34825472197749718</v>
      </c>
      <c r="BH220" s="5">
        <v>8.3114481387862611</v>
      </c>
      <c r="BI220" s="5">
        <v>1.878124840098522</v>
      </c>
      <c r="BJ220" s="5">
        <v>11.046968436142009</v>
      </c>
      <c r="BK220" s="5">
        <v>5.6530917319788614</v>
      </c>
    </row>
    <row r="221" spans="1:63" x14ac:dyDescent="0.25">
      <c r="A221" t="s">
        <v>169</v>
      </c>
      <c r="B221" t="s">
        <v>170</v>
      </c>
      <c r="C221" t="s">
        <v>149</v>
      </c>
      <c r="D221" t="s">
        <v>32</v>
      </c>
      <c r="E221" s="19" t="str">
        <f t="shared" si="3"/>
        <v>number</v>
      </c>
      <c r="F221" s="4" t="s">
        <v>33</v>
      </c>
      <c r="AB221" s="5">
        <v>2.6048230851072987</v>
      </c>
      <c r="AC221" s="5">
        <v>-0.69576412331413451</v>
      </c>
      <c r="AD221" s="5">
        <v>-4.3824373166590647</v>
      </c>
      <c r="AE221" s="5">
        <v>18.561148069652361</v>
      </c>
      <c r="AF221" s="5">
        <v>9.3653264359101058</v>
      </c>
      <c r="AG221" s="5">
        <v>-3.1860828087932163</v>
      </c>
      <c r="AH221" s="5">
        <v>9.7831029891164718</v>
      </c>
      <c r="AI221" s="5">
        <v>4.7685068894627278</v>
      </c>
      <c r="AJ221" s="5">
        <v>4.1723205423095635</v>
      </c>
      <c r="AK221" s="5">
        <v>3.64015871381838</v>
      </c>
      <c r="AL221" s="5">
        <v>2.3380450262557844</v>
      </c>
      <c r="AM221" s="5">
        <v>1.8742003583423354</v>
      </c>
      <c r="AN221" s="5">
        <v>2.5645888873795002</v>
      </c>
      <c r="AO221" s="5">
        <v>3.5864095196756125</v>
      </c>
      <c r="AP221" s="5">
        <v>3.9263585701698673</v>
      </c>
      <c r="AQ221" s="5">
        <v>4.1642534060204923</v>
      </c>
      <c r="AR221" s="5">
        <v>3.9380948102537303</v>
      </c>
      <c r="AS221" s="5">
        <v>5.1036867433102344</v>
      </c>
      <c r="AT221" s="5">
        <v>2.9195985867697516</v>
      </c>
      <c r="AU221" s="5">
        <v>3.7920265114447744</v>
      </c>
      <c r="AV221" s="5">
        <v>55.578047275238362</v>
      </c>
      <c r="AW221" s="5">
        <v>7.0070575304198996</v>
      </c>
      <c r="AX221" s="5">
        <v>6.2612290409885532</v>
      </c>
      <c r="AY221" s="5">
        <v>7.0699550075944018</v>
      </c>
      <c r="AZ221" s="5">
        <v>7.4128829331574906</v>
      </c>
      <c r="BA221" s="5">
        <v>7.1997647504725961</v>
      </c>
      <c r="BB221" s="5">
        <v>6.2682281562082665</v>
      </c>
      <c r="BC221" s="5">
        <v>5.8817754218934084</v>
      </c>
      <c r="BD221" s="5">
        <v>5.8276421798705798</v>
      </c>
      <c r="BE221" s="5">
        <v>2.9158486773748393</v>
      </c>
      <c r="BF221" s="5">
        <v>6.704158616679905</v>
      </c>
      <c r="BG221" s="5">
        <v>2.9366799319282819</v>
      </c>
      <c r="BH221" s="5">
        <v>4.2701273381138947</v>
      </c>
      <c r="BI221" s="5">
        <v>3.717921523329764</v>
      </c>
      <c r="BJ221" s="5">
        <v>4.1067461945770276</v>
      </c>
      <c r="BK221" s="5">
        <v>3.445211839779887</v>
      </c>
    </row>
    <row r="222" spans="1:63" x14ac:dyDescent="0.25">
      <c r="A222" t="s">
        <v>173</v>
      </c>
      <c r="B222" t="s">
        <v>174</v>
      </c>
      <c r="C222" t="s">
        <v>149</v>
      </c>
      <c r="D222" t="s">
        <v>32</v>
      </c>
      <c r="E222" s="25" t="str">
        <f t="shared" si="3"/>
        <v>number</v>
      </c>
      <c r="F222" s="4" t="s">
        <v>33</v>
      </c>
      <c r="G222" s="5">
        <v>-14.31863211600735</v>
      </c>
      <c r="H222" s="5">
        <v>11.37673652201272</v>
      </c>
      <c r="I222" s="5">
        <v>10.421419942409813</v>
      </c>
      <c r="J222" s="5">
        <v>2.2987678051726022</v>
      </c>
      <c r="K222" s="5">
        <v>7.2394704258564815</v>
      </c>
      <c r="L222" s="5">
        <v>-10.587262200902529</v>
      </c>
      <c r="M222" s="5">
        <v>9.019426457058529</v>
      </c>
      <c r="N222" s="5">
        <v>0.46669496633452923</v>
      </c>
      <c r="O222" s="5">
        <v>1.9425675635269926</v>
      </c>
      <c r="P222" s="5">
        <v>5.7580778791820393</v>
      </c>
      <c r="Q222" s="5">
        <v>-16.490403437520072</v>
      </c>
      <c r="R222" s="5">
        <v>23.827392095671257</v>
      </c>
      <c r="S222" s="5">
        <v>-16.098484831282775</v>
      </c>
      <c r="T222" s="5">
        <v>23.115124149900666</v>
      </c>
      <c r="U222" s="5">
        <v>4.2170883537653054</v>
      </c>
      <c r="V222" s="5">
        <v>14.567206213697673</v>
      </c>
      <c r="W222" s="5">
        <v>-6.8796068975962186</v>
      </c>
      <c r="X222" s="5">
        <v>-23.614775720271126</v>
      </c>
      <c r="Y222" s="5">
        <v>27.147352735250109</v>
      </c>
      <c r="Z222" s="5">
        <v>-18.1662781718139</v>
      </c>
      <c r="AA222" s="5">
        <v>15.014088324706393</v>
      </c>
      <c r="AB222" s="5">
        <v>8.6285849805490216</v>
      </c>
      <c r="AC222" s="5">
        <v>-24.561763232099992</v>
      </c>
      <c r="AD222" s="5">
        <v>11.31598105341827</v>
      </c>
      <c r="AE222" s="5">
        <v>17.759599709063551</v>
      </c>
      <c r="AF222" s="5">
        <v>4.7851023964241364</v>
      </c>
      <c r="AG222" s="5">
        <v>5.6047733611156474</v>
      </c>
      <c r="AH222" s="5">
        <v>-15.534108017864867</v>
      </c>
      <c r="AI222" s="5">
        <v>13.694847226430596</v>
      </c>
      <c r="AJ222" s="5">
        <v>-9.4791794011137682</v>
      </c>
      <c r="AK222" s="5">
        <v>6.0629279798986033</v>
      </c>
      <c r="AL222" s="5">
        <v>-5.9783176680321901</v>
      </c>
      <c r="AM222" s="5">
        <v>7.7760577807087827</v>
      </c>
      <c r="AN222" s="5">
        <v>-0.14009734705888377</v>
      </c>
      <c r="AO222" s="5">
        <v>9.3645241907196208</v>
      </c>
      <c r="AP222" s="5">
        <v>-3.6800594952784849</v>
      </c>
      <c r="AQ222" s="5">
        <v>-0.92877535209994733</v>
      </c>
      <c r="AR222" s="5">
        <v>0.77734239102061053</v>
      </c>
      <c r="AS222" s="5">
        <v>13.704359269440715</v>
      </c>
      <c r="AT222" s="5">
        <v>2.4018183763280092</v>
      </c>
      <c r="AU222" s="5">
        <v>1.2740649042447956</v>
      </c>
      <c r="AV222" s="5">
        <v>-22.247836196454202</v>
      </c>
      <c r="AW222" s="5">
        <v>17.825728656648863</v>
      </c>
      <c r="AX222" s="5">
        <v>2.3843354628438505</v>
      </c>
      <c r="AY222" s="5">
        <v>11.018638552666232</v>
      </c>
      <c r="AZ222" s="5">
        <v>-8.3929223479234309</v>
      </c>
      <c r="BA222" s="5">
        <v>3.3591539804778137</v>
      </c>
      <c r="BB222" s="5">
        <v>22.666242875602734</v>
      </c>
      <c r="BC222" s="5">
        <v>13.88720990678047</v>
      </c>
      <c r="BD222" s="5">
        <v>4.7709598150528194</v>
      </c>
      <c r="BE222" s="5">
        <v>-15.952521979916767</v>
      </c>
      <c r="BF222" s="5">
        <v>10.164769534810958</v>
      </c>
      <c r="BG222" s="5">
        <v>1.8879757269014732</v>
      </c>
      <c r="BH222" s="5">
        <v>1.6182078958123469</v>
      </c>
      <c r="BI222" s="5">
        <v>10.641321332535455</v>
      </c>
      <c r="BJ222" s="5">
        <v>5.4400690660180402</v>
      </c>
      <c r="BK222" s="5">
        <v>12.946473098530646</v>
      </c>
    </row>
    <row r="223" spans="1:63" x14ac:dyDescent="0.25">
      <c r="A223" t="s">
        <v>5</v>
      </c>
      <c r="B223" t="s">
        <v>6</v>
      </c>
      <c r="C223" t="s">
        <v>7</v>
      </c>
      <c r="D223" t="s">
        <v>34</v>
      </c>
      <c r="E223" s="19" t="str">
        <f t="shared" si="3"/>
        <v>number</v>
      </c>
      <c r="F223" s="4" t="s">
        <v>35</v>
      </c>
      <c r="AV223" s="5">
        <v>2848249210.0254111</v>
      </c>
      <c r="AW223" s="5">
        <v>3076759757.2533135</v>
      </c>
      <c r="AX223" s="5">
        <v>3355917124.7838488</v>
      </c>
      <c r="AY223" s="5">
        <v>3508582300.6474524</v>
      </c>
      <c r="AZ223" s="5">
        <v>4080590241.7227554</v>
      </c>
      <c r="BA223" s="5">
        <v>4308177934.496768</v>
      </c>
      <c r="BB223" s="5">
        <v>4512944411.3791504</v>
      </c>
      <c r="BC223" s="5">
        <v>4771654898.925581</v>
      </c>
      <c r="BD223" s="5">
        <v>5179054573.9725618</v>
      </c>
      <c r="BE223" s="5">
        <v>5653258845.9657269</v>
      </c>
      <c r="BF223" s="5">
        <v>6055226863.8356829</v>
      </c>
      <c r="BG223" s="5">
        <v>6298626980.8887806</v>
      </c>
      <c r="BH223" s="5">
        <v>7389781001.1323261</v>
      </c>
      <c r="BI223" s="5">
        <v>8144591343.691534</v>
      </c>
      <c r="BJ223" s="5">
        <v>8461188988.0675859</v>
      </c>
      <c r="BK223" s="5">
        <v>8500990452.960227</v>
      </c>
    </row>
    <row r="224" spans="1:63" x14ac:dyDescent="0.25">
      <c r="A224" t="s">
        <v>151</v>
      </c>
      <c r="B224" t="s">
        <v>152</v>
      </c>
      <c r="C224" t="s">
        <v>7</v>
      </c>
      <c r="D224" t="s">
        <v>34</v>
      </c>
      <c r="E224" s="19" t="str">
        <f t="shared" si="3"/>
        <v>number</v>
      </c>
      <c r="F224" s="4" t="s">
        <v>35</v>
      </c>
      <c r="K224" s="5">
        <v>443252069.31637269</v>
      </c>
      <c r="L224" s="5">
        <v>463010662.27109116</v>
      </c>
      <c r="M224" s="5">
        <v>444197787.97953445</v>
      </c>
      <c r="N224" s="5">
        <v>422678257.1550414</v>
      </c>
      <c r="O224" s="5">
        <v>421489261.55591351</v>
      </c>
      <c r="P224" s="5">
        <v>588973303.57575595</v>
      </c>
      <c r="Q224" s="5">
        <v>702338714.10566747</v>
      </c>
      <c r="R224" s="5">
        <v>632428030.36229289</v>
      </c>
      <c r="S224" s="5">
        <v>708460913.52433789</v>
      </c>
      <c r="T224" s="5">
        <v>680105463.70693362</v>
      </c>
      <c r="U224" s="5">
        <v>711462402.34633613</v>
      </c>
      <c r="V224" s="5">
        <v>737381861.31713021</v>
      </c>
      <c r="W224" s="5">
        <v>767585248.64200962</v>
      </c>
      <c r="X224" s="5">
        <v>747038825.23104036</v>
      </c>
      <c r="Y224" s="5">
        <v>758089395.08264077</v>
      </c>
      <c r="Z224" s="5">
        <v>767778581.29869771</v>
      </c>
      <c r="AA224" s="5">
        <v>876091566.23438823</v>
      </c>
      <c r="AB224" s="5">
        <v>809622203.05329621</v>
      </c>
      <c r="AC224" s="5">
        <v>845179292.55671322</v>
      </c>
      <c r="AD224" s="5">
        <v>814624684.36823618</v>
      </c>
      <c r="AE224" s="5">
        <v>921573063.35558593</v>
      </c>
      <c r="AF224" s="5">
        <v>959619310.29769158</v>
      </c>
      <c r="AG224" s="5">
        <v>1009499124.3262047</v>
      </c>
      <c r="AH224" s="5">
        <v>1025516731.208137</v>
      </c>
      <c r="AI224" s="5">
        <v>1003233536.5301254</v>
      </c>
      <c r="AJ224" s="5">
        <v>1059076050.5314115</v>
      </c>
      <c r="AK224" s="5">
        <v>1081631521.969568</v>
      </c>
      <c r="AL224" s="5">
        <v>1115594751.7358906</v>
      </c>
      <c r="AM224" s="5">
        <v>1066731701.6866307</v>
      </c>
      <c r="AN224" s="5">
        <v>962938707.05981505</v>
      </c>
      <c r="AO224" s="5">
        <v>897747756.55212545</v>
      </c>
      <c r="AP224" s="5">
        <v>911303747.69368649</v>
      </c>
      <c r="AQ224" s="5">
        <v>941650162.49826133</v>
      </c>
      <c r="AR224" s="5">
        <v>959824010.65421641</v>
      </c>
      <c r="AS224" s="5">
        <v>949841840.90337574</v>
      </c>
      <c r="AT224" s="5">
        <v>900652855.45874178</v>
      </c>
      <c r="AU224" s="5">
        <v>869643934.36475348</v>
      </c>
      <c r="AV224" s="5">
        <v>906468036.13796151</v>
      </c>
      <c r="AW224" s="5">
        <v>874616325.39936304</v>
      </c>
      <c r="AX224" s="5">
        <v>872523033.44039583</v>
      </c>
      <c r="AY224" s="5">
        <v>815281971.43256402</v>
      </c>
      <c r="AZ224" s="5">
        <v>841282717.5253185</v>
      </c>
      <c r="BA224" s="5">
        <v>762715532.92153251</v>
      </c>
      <c r="BB224" s="5">
        <v>777696521.8869195</v>
      </c>
      <c r="BC224" s="5">
        <v>768543400.2795527</v>
      </c>
      <c r="BD224" s="5">
        <v>780960656.21215987</v>
      </c>
      <c r="BE224" s="5">
        <v>770353871.54496944</v>
      </c>
      <c r="BF224" s="5">
        <v>786795131.12954295</v>
      </c>
      <c r="BG224" s="5">
        <v>853011135.39435041</v>
      </c>
      <c r="BH224" s="5">
        <v>822475951.68885052</v>
      </c>
      <c r="BI224" s="5">
        <v>797801673.13818502</v>
      </c>
      <c r="BJ224" s="5">
        <v>757911672.07576787</v>
      </c>
    </row>
    <row r="225" spans="1:63" x14ac:dyDescent="0.25">
      <c r="A225" t="s">
        <v>157</v>
      </c>
      <c r="B225" t="s">
        <v>158</v>
      </c>
      <c r="C225" t="s">
        <v>7</v>
      </c>
      <c r="D225" t="s">
        <v>34</v>
      </c>
      <c r="E225" s="19" t="str">
        <f t="shared" si="3"/>
        <v>number</v>
      </c>
      <c r="F225" s="4" t="s">
        <v>35</v>
      </c>
      <c r="AA225" s="5">
        <v>4828041823.2427988</v>
      </c>
      <c r="AB225" s="5">
        <v>4676412817.6885309</v>
      </c>
      <c r="AC225" s="5">
        <v>5333677494.3777552</v>
      </c>
      <c r="AD225" s="5">
        <v>4672851942.1363878</v>
      </c>
      <c r="AE225" s="5">
        <v>3713598079.2345505</v>
      </c>
      <c r="AF225" s="5">
        <v>4327025098.9354429</v>
      </c>
      <c r="AG225" s="5">
        <v>5079120648.621563</v>
      </c>
      <c r="AH225" s="5">
        <v>5005854381.6962576</v>
      </c>
      <c r="AI225" s="5">
        <v>5052725686.4409227</v>
      </c>
      <c r="AJ225" s="5">
        <v>5326848378.1257172</v>
      </c>
      <c r="AK225" s="5">
        <v>5458539860.7429619</v>
      </c>
      <c r="AL225" s="5">
        <v>5373034778.1631823</v>
      </c>
      <c r="AM225" s="5">
        <v>5726953044.0963879</v>
      </c>
      <c r="AN225" s="5">
        <v>5579207919.4166136</v>
      </c>
      <c r="AO225" s="5">
        <v>5789359764.1231451</v>
      </c>
      <c r="AP225" s="5">
        <v>6771350268.4310932</v>
      </c>
      <c r="AQ225" s="5">
        <v>6906922665.5344124</v>
      </c>
      <c r="AR225" s="5">
        <v>6241072707.0037041</v>
      </c>
      <c r="AS225" s="5">
        <v>6453129768.7683268</v>
      </c>
      <c r="AT225" s="5">
        <v>6650154319.9349461</v>
      </c>
      <c r="AU225" s="5">
        <v>7290185565.8771982</v>
      </c>
      <c r="AV225" s="5">
        <v>7153454685.8876085</v>
      </c>
      <c r="AW225" s="5">
        <v>6403423195.0831003</v>
      </c>
      <c r="AX225" s="5">
        <v>7488471818.7882414</v>
      </c>
      <c r="AY225" s="5">
        <v>8502630914.7033939</v>
      </c>
      <c r="AZ225" s="5">
        <v>9430164339.8094978</v>
      </c>
      <c r="BA225" s="5">
        <v>10321156150.264168</v>
      </c>
      <c r="BB225" s="5">
        <v>11095394891.804058</v>
      </c>
      <c r="BC225" s="5">
        <v>11801168561.52928</v>
      </c>
      <c r="BD225" s="5">
        <v>12406604219.998449</v>
      </c>
      <c r="BE225" s="5">
        <v>13525057706.322058</v>
      </c>
      <c r="BF225" s="5">
        <v>14190774400.17218</v>
      </c>
      <c r="BG225" s="5">
        <v>15198100509.525997</v>
      </c>
      <c r="BH225" s="5">
        <v>16025899901.6975</v>
      </c>
      <c r="BI225" s="5">
        <v>17047998116.034092</v>
      </c>
      <c r="BJ225" s="5">
        <v>17489488114.71096</v>
      </c>
      <c r="BK225" s="5">
        <v>18666290070.254917</v>
      </c>
    </row>
    <row r="226" spans="1:63" x14ac:dyDescent="0.25">
      <c r="A226" t="s">
        <v>159</v>
      </c>
      <c r="B226" t="s">
        <v>160</v>
      </c>
      <c r="C226" t="s">
        <v>7</v>
      </c>
      <c r="D226" t="s">
        <v>34</v>
      </c>
      <c r="E226" s="19" t="str">
        <f t="shared" si="3"/>
        <v>number</v>
      </c>
      <c r="F226" s="4" t="s">
        <v>35</v>
      </c>
      <c r="J226" s="5">
        <v>2286048522.6805406</v>
      </c>
      <c r="K226" s="5">
        <v>2055770479.3078377</v>
      </c>
      <c r="L226" s="5">
        <v>2529189526.1635194</v>
      </c>
      <c r="M226" s="5">
        <v>2573094299.8710818</v>
      </c>
      <c r="N226" s="5">
        <v>2698224176.7447429</v>
      </c>
      <c r="O226" s="5">
        <v>2936586166.5609179</v>
      </c>
      <c r="P226" s="5">
        <v>2705367916.6665001</v>
      </c>
      <c r="Q226" s="5">
        <v>3141670016.6381869</v>
      </c>
      <c r="R226" s="5">
        <v>3500458707.3228369</v>
      </c>
      <c r="S226" s="5">
        <v>3595793334.4578037</v>
      </c>
      <c r="T226" s="5">
        <v>3508009212.3936772</v>
      </c>
      <c r="U226" s="5">
        <v>3766277070.8761635</v>
      </c>
      <c r="V226" s="5">
        <v>3838070402.076478</v>
      </c>
      <c r="W226" s="5">
        <v>4221671520.0071669</v>
      </c>
      <c r="X226" s="5">
        <v>4381223550.6184006</v>
      </c>
      <c r="Y226" s="5">
        <v>4499794405.8962431</v>
      </c>
      <c r="Z226" s="5">
        <v>4548097283.770524</v>
      </c>
      <c r="AA226" s="5">
        <v>4817576495.8965015</v>
      </c>
      <c r="AB226" s="5">
        <v>5172475535.4785442</v>
      </c>
      <c r="AC226" s="5">
        <v>5268369458.2862434</v>
      </c>
      <c r="AD226" s="5">
        <v>5085276130.3914595</v>
      </c>
      <c r="AE226" s="5">
        <v>5289368499.6915026</v>
      </c>
      <c r="AF226" s="5">
        <v>5549848124.9561901</v>
      </c>
      <c r="AG226" s="5">
        <v>5782413767.3771286</v>
      </c>
      <c r="AH226" s="5">
        <v>6045740720.3585758</v>
      </c>
      <c r="AI226" s="5">
        <v>6294424272.3049393</v>
      </c>
      <c r="AJ226" s="5">
        <v>6512956661.4144201</v>
      </c>
      <c r="AK226" s="5">
        <v>6466687589.0521107</v>
      </c>
      <c r="AL226" s="5">
        <v>6251612671.3363247</v>
      </c>
      <c r="AM226" s="5">
        <v>6047062694.2785816</v>
      </c>
      <c r="AN226" s="5">
        <v>6233155884.4604616</v>
      </c>
      <c r="AO226" s="5">
        <v>6531871052.0012989</v>
      </c>
      <c r="AP226" s="5">
        <v>6823925504.6357002</v>
      </c>
      <c r="AQ226" s="5">
        <v>6614759843.7005472</v>
      </c>
      <c r="AR226" s="5">
        <v>7163090538.7427387</v>
      </c>
      <c r="AS226" s="5">
        <v>7671123808.7152033</v>
      </c>
      <c r="AT226" s="5">
        <v>7573148090.7031116</v>
      </c>
      <c r="AU226" s="5">
        <v>8456030747.4386454</v>
      </c>
      <c r="AV226" s="5">
        <v>8160377407.7944431</v>
      </c>
      <c r="AW226" s="5">
        <v>8358709786.5078583</v>
      </c>
      <c r="AX226" s="5">
        <v>8504840036.1476679</v>
      </c>
      <c r="AY226" s="5">
        <v>9092218163.5059776</v>
      </c>
      <c r="AZ226" s="5">
        <v>9249518506.7417221</v>
      </c>
      <c r="BA226" s="5">
        <v>9720310379.2859459</v>
      </c>
      <c r="BB226" s="5">
        <v>9235921629.5563297</v>
      </c>
      <c r="BC226" s="5">
        <v>9023699735.9474163</v>
      </c>
      <c r="BD226" s="5">
        <v>9930508928.0756054</v>
      </c>
      <c r="BE226" s="5">
        <v>10165230416.074631</v>
      </c>
      <c r="BF226" s="5">
        <v>10476916305.72192</v>
      </c>
      <c r="BG226" s="5">
        <v>11047314334.511522</v>
      </c>
      <c r="BH226" s="5">
        <v>11529733695.28373</v>
      </c>
      <c r="BI226" s="5">
        <v>12145747769.988605</v>
      </c>
      <c r="BJ226" s="5">
        <v>12716870567.636946</v>
      </c>
      <c r="BK226" s="5">
        <v>12916736568.88294</v>
      </c>
    </row>
    <row r="227" spans="1:63" x14ac:dyDescent="0.25">
      <c r="A227" t="s">
        <v>165</v>
      </c>
      <c r="B227" t="s">
        <v>166</v>
      </c>
      <c r="C227" t="s">
        <v>7</v>
      </c>
      <c r="D227" t="s">
        <v>34</v>
      </c>
      <c r="E227" s="19" t="str">
        <f t="shared" si="3"/>
        <v>number</v>
      </c>
      <c r="F227" s="4" t="s">
        <v>35</v>
      </c>
      <c r="AD227" s="5">
        <v>754811324.78612185</v>
      </c>
      <c r="AE227" s="5">
        <v>732424290.68347096</v>
      </c>
      <c r="AF227" s="5">
        <v>710305569.09525275</v>
      </c>
      <c r="AG227" s="5">
        <v>911475871.54034817</v>
      </c>
      <c r="AH227" s="5">
        <v>957917317.79967868</v>
      </c>
      <c r="AI227" s="5">
        <v>1000542348.9012054</v>
      </c>
      <c r="AJ227" s="5">
        <v>1011548327.3641812</v>
      </c>
      <c r="AK227" s="5">
        <v>921493231.3545295</v>
      </c>
      <c r="AL227" s="5">
        <v>731617616.64258182</v>
      </c>
      <c r="AM227" s="5">
        <v>918478350.07868254</v>
      </c>
      <c r="AN227" s="5">
        <v>914778822.32409692</v>
      </c>
      <c r="AO227" s="5">
        <v>1070001981.5311828</v>
      </c>
      <c r="AP227" s="5">
        <v>1226216365.7092195</v>
      </c>
      <c r="AQ227" s="5">
        <v>1337710374.4396088</v>
      </c>
      <c r="AR227" s="5">
        <v>1450218170.0034862</v>
      </c>
      <c r="AS227" s="5">
        <v>1539160530.3323135</v>
      </c>
      <c r="AT227" s="5">
        <v>1348551023.2044847</v>
      </c>
      <c r="AU227" s="5">
        <v>1485158014.2839808</v>
      </c>
      <c r="AV227" s="5">
        <v>1657088215.3663459</v>
      </c>
      <c r="AW227" s="5">
        <v>1746976346.029531</v>
      </c>
      <c r="AX227" s="5">
        <v>1834157188.704407</v>
      </c>
      <c r="AY227" s="5">
        <v>1958364424.0625639</v>
      </c>
      <c r="AZ227" s="5">
        <v>2164119442.5762715</v>
      </c>
      <c r="BA227" s="5">
        <v>2347024358.861887</v>
      </c>
      <c r="BB227" s="5">
        <v>2511083391.3947802</v>
      </c>
      <c r="BC227" s="5">
        <v>2640316523.5136437</v>
      </c>
      <c r="BD227" s="5">
        <v>2776564992.4470191</v>
      </c>
      <c r="BE227" s="5">
        <v>2891898564.3838687</v>
      </c>
      <c r="BF227" s="5">
        <v>2949240466.1499891</v>
      </c>
      <c r="BG227" s="5">
        <v>3004904419.602695</v>
      </c>
      <c r="BH227" s="5">
        <v>3117024443.5936856</v>
      </c>
      <c r="BI227" s="5">
        <v>3213865746.9788346</v>
      </c>
      <c r="BJ227" s="5">
        <v>3297466382.2898951</v>
      </c>
      <c r="BK227" s="5">
        <v>3439872515.8044662</v>
      </c>
    </row>
    <row r="228" spans="1:63" x14ac:dyDescent="0.25">
      <c r="A228" t="s">
        <v>171</v>
      </c>
      <c r="B228" t="s">
        <v>172</v>
      </c>
      <c r="C228" t="s">
        <v>7</v>
      </c>
      <c r="D228" t="s">
        <v>34</v>
      </c>
      <c r="E228" s="19" t="str">
        <f t="shared" si="3"/>
        <v>number</v>
      </c>
      <c r="F228" s="4" t="s">
        <v>35</v>
      </c>
      <c r="K228" s="5">
        <v>270924732.06374615</v>
      </c>
      <c r="L228" s="5">
        <v>283690804.34034508</v>
      </c>
      <c r="M228" s="5">
        <v>297058435.88069659</v>
      </c>
      <c r="N228" s="5">
        <v>311055961.41027182</v>
      </c>
      <c r="O228" s="5">
        <v>325713046.04810762</v>
      </c>
      <c r="P228" s="5">
        <v>354680184.01219648</v>
      </c>
      <c r="Q228" s="5">
        <v>364122333.51152712</v>
      </c>
      <c r="R228" s="5">
        <v>252533915.49398273</v>
      </c>
      <c r="S228" s="5">
        <v>361840230.58096993</v>
      </c>
      <c r="T228" s="5">
        <v>426782326.07149869</v>
      </c>
      <c r="U228" s="5">
        <v>402215827.27377307</v>
      </c>
      <c r="V228" s="5">
        <v>517638796.46429795</v>
      </c>
      <c r="W228" s="5">
        <v>521545771.8827129</v>
      </c>
      <c r="X228" s="5">
        <v>535826855.48536175</v>
      </c>
      <c r="Y228" s="5">
        <v>651797436.30888927</v>
      </c>
      <c r="Z228" s="5">
        <v>641918957.51860714</v>
      </c>
      <c r="AA228" s="5">
        <v>634092245.55890036</v>
      </c>
      <c r="AB228" s="5">
        <v>693059813.74372077</v>
      </c>
      <c r="AC228" s="5">
        <v>723326776.99246252</v>
      </c>
      <c r="AD228" s="5">
        <v>659557318.33891392</v>
      </c>
      <c r="AE228" s="5">
        <v>674674228.59730434</v>
      </c>
      <c r="AF228" s="5">
        <v>694250110.62389755</v>
      </c>
      <c r="AG228" s="5">
        <v>680224250.49600327</v>
      </c>
      <c r="AH228" s="5">
        <v>718479405.958601</v>
      </c>
      <c r="AI228" s="5">
        <v>687835534.44365883</v>
      </c>
      <c r="AJ228" s="5">
        <v>670228743.86394095</v>
      </c>
      <c r="AK228" s="5">
        <v>709101999.6940459</v>
      </c>
      <c r="AL228" s="5">
        <v>745975319.74864972</v>
      </c>
      <c r="AM228" s="5">
        <v>619733929.57717466</v>
      </c>
      <c r="AN228" s="5">
        <v>425615585.79107231</v>
      </c>
      <c r="AO228" s="5">
        <v>550841797.30103171</v>
      </c>
      <c r="AP228" s="5">
        <v>660542105.96942961</v>
      </c>
      <c r="AQ228" s="5">
        <v>687825071.46981275</v>
      </c>
      <c r="AR228" s="5">
        <v>759655539.61013091</v>
      </c>
      <c r="AS228" s="5">
        <v>892211794.34368658</v>
      </c>
      <c r="AT228" s="5">
        <v>959189220.58876109</v>
      </c>
      <c r="AU228" s="5">
        <v>1043728909.9813809</v>
      </c>
      <c r="AV228" s="5">
        <v>1220071222.9614356</v>
      </c>
      <c r="AW228" s="5">
        <v>1182642698.6339555</v>
      </c>
      <c r="AX228" s="5">
        <v>1204055130.6788924</v>
      </c>
      <c r="AY228" s="5">
        <v>1282149474.5824516</v>
      </c>
      <c r="AZ228" s="5">
        <v>1317581709.2240319</v>
      </c>
      <c r="BA228" s="5">
        <v>1351886103.7691834</v>
      </c>
      <c r="BB228" s="5">
        <v>1439064201.5046325</v>
      </c>
      <c r="BC228" s="5">
        <v>1550228292.0011082</v>
      </c>
      <c r="BD228" s="5">
        <v>1627502504.1547275</v>
      </c>
      <c r="BE228" s="5">
        <v>1698220748.3972011</v>
      </c>
      <c r="BF228" s="5">
        <v>1814095828.2479818</v>
      </c>
      <c r="BG228" s="5">
        <v>1873661552.2133687</v>
      </c>
      <c r="BH228" s="5">
        <v>1998558081.3134856</v>
      </c>
      <c r="BI228" s="5">
        <v>2098011453.3340786</v>
      </c>
      <c r="BJ228" s="5">
        <v>2179418112.2897191</v>
      </c>
      <c r="BK228" s="5">
        <v>2322864877.2035885</v>
      </c>
    </row>
    <row r="229" spans="1:63" x14ac:dyDescent="0.25">
      <c r="A229" t="s">
        <v>175</v>
      </c>
      <c r="B229" t="s">
        <v>176</v>
      </c>
      <c r="C229" t="s">
        <v>7</v>
      </c>
      <c r="D229" t="s">
        <v>34</v>
      </c>
      <c r="E229" s="19" t="str">
        <f t="shared" si="3"/>
        <v>number</v>
      </c>
      <c r="F229" s="4" t="s">
        <v>35</v>
      </c>
      <c r="G229" s="5">
        <v>3348106123.3017893</v>
      </c>
      <c r="H229" s="5">
        <v>3537966906.2403288</v>
      </c>
      <c r="I229" s="5">
        <v>3652702918.9513888</v>
      </c>
      <c r="J229" s="5">
        <v>3234326244.0299878</v>
      </c>
      <c r="K229" s="5">
        <v>3270249543.2478552</v>
      </c>
      <c r="L229" s="5">
        <v>3527586028.8998041</v>
      </c>
      <c r="M229" s="5">
        <v>4409687421.8617392</v>
      </c>
      <c r="N229" s="5">
        <v>3881901763.3908634</v>
      </c>
      <c r="O229" s="5">
        <v>4066572107.6591411</v>
      </c>
      <c r="P229" s="5">
        <v>3796122934.8402143</v>
      </c>
      <c r="Q229" s="5">
        <v>4508442347.0880451</v>
      </c>
      <c r="R229" s="5">
        <v>4479621753.4189577</v>
      </c>
      <c r="S229" s="5">
        <v>3912498033.4471464</v>
      </c>
      <c r="T229" s="5">
        <v>5100971898.4458761</v>
      </c>
      <c r="U229" s="5">
        <v>4663335964.2479763</v>
      </c>
      <c r="V229" s="5">
        <v>4550512218.4154339</v>
      </c>
      <c r="W229" s="5">
        <v>5085263991.9437666</v>
      </c>
      <c r="X229" s="5">
        <v>5289057004.997221</v>
      </c>
      <c r="Y229" s="5">
        <v>5174457582.777483</v>
      </c>
      <c r="Z229" s="5">
        <v>5690769639.977253</v>
      </c>
      <c r="AA229" s="5">
        <v>6019816133.5736151</v>
      </c>
      <c r="AB229" s="5">
        <v>5511426324.8705616</v>
      </c>
      <c r="AC229" s="5">
        <v>4259984243.3720708</v>
      </c>
      <c r="AD229" s="5">
        <v>4745700030.5155582</v>
      </c>
      <c r="AE229" s="5">
        <v>5710848442.2016897</v>
      </c>
      <c r="AF229" s="5">
        <v>6087155245.7957029</v>
      </c>
      <c r="AG229" s="5">
        <v>6242048862.9556351</v>
      </c>
      <c r="AH229" s="5">
        <v>6417157872.8313246</v>
      </c>
      <c r="AI229" s="5">
        <v>7360588396.3971481</v>
      </c>
      <c r="AJ229" s="5">
        <v>6835397957.2614031</v>
      </c>
      <c r="AK229" s="5">
        <v>7140677705.3676167</v>
      </c>
      <c r="AL229" s="5">
        <v>5194126613.5279531</v>
      </c>
      <c r="AM229" s="5">
        <v>6437213755.1713152</v>
      </c>
      <c r="AN229" s="5">
        <v>6945753635.8471861</v>
      </c>
      <c r="AO229" s="5">
        <v>5563548669.0201893</v>
      </c>
      <c r="AP229" s="5">
        <v>6898800340.2968807</v>
      </c>
      <c r="AQ229" s="5">
        <v>6960889556.0078316</v>
      </c>
      <c r="AR229" s="5">
        <v>6591962408.8428059</v>
      </c>
      <c r="AS229" s="5">
        <v>7000664078.764739</v>
      </c>
      <c r="AT229" s="5">
        <v>7329695287.8851213</v>
      </c>
      <c r="AU229" s="5">
        <v>7087815341.2541008</v>
      </c>
      <c r="AV229" s="5">
        <v>7548523335.3623323</v>
      </c>
      <c r="AW229" s="5">
        <v>7599934029.3931179</v>
      </c>
      <c r="AX229" s="5">
        <v>7665250905.7321224</v>
      </c>
      <c r="AY229" s="5">
        <v>7880628021.764163</v>
      </c>
      <c r="AZ229" s="5">
        <v>7450126632.3585691</v>
      </c>
      <c r="BA229" s="5">
        <v>7672077971.6694126</v>
      </c>
      <c r="BB229" s="5">
        <v>9161344013.4543438</v>
      </c>
      <c r="BC229" s="5">
        <v>8987985574.633543</v>
      </c>
      <c r="BD229" s="5">
        <v>8960990936.3115063</v>
      </c>
      <c r="BE229" s="5">
        <v>9139675789.6366806</v>
      </c>
      <c r="BF229" s="5">
        <v>9300844592.5127621</v>
      </c>
      <c r="BG229" s="5">
        <v>9717513066.7496815</v>
      </c>
      <c r="BH229" s="5">
        <v>10378446862.980934</v>
      </c>
      <c r="BI229" s="5">
        <v>9718888778.8601875</v>
      </c>
      <c r="BJ229" s="5">
        <v>8723963640.0657082</v>
      </c>
      <c r="BK229" s="5">
        <v>10269491141.317865</v>
      </c>
    </row>
    <row r="230" spans="1:63" x14ac:dyDescent="0.25">
      <c r="A230" t="s">
        <v>177</v>
      </c>
      <c r="B230" t="s">
        <v>178</v>
      </c>
      <c r="C230" t="s">
        <v>7</v>
      </c>
      <c r="D230" t="s">
        <v>34</v>
      </c>
      <c r="E230" s="19" t="str">
        <f t="shared" si="3"/>
        <v>number</v>
      </c>
      <c r="F230" s="4" t="s">
        <v>35</v>
      </c>
      <c r="AJ230" s="5">
        <v>4323492263.9813566</v>
      </c>
      <c r="AK230" s="5">
        <v>4477838724.5419025</v>
      </c>
      <c r="AL230" s="5">
        <v>4533215726.611886</v>
      </c>
      <c r="AM230" s="5">
        <v>4674008479.1357956</v>
      </c>
      <c r="AN230" s="5">
        <v>4772430163.1476192</v>
      </c>
      <c r="AO230" s="5">
        <v>5050906679.7876282</v>
      </c>
      <c r="AP230" s="5">
        <v>5246343601.3884077</v>
      </c>
      <c r="AQ230" s="5">
        <v>5374826240.8104067</v>
      </c>
      <c r="AR230" s="5">
        <v>5477311816.8237123</v>
      </c>
      <c r="AS230" s="5">
        <v>5699558902.9315653</v>
      </c>
      <c r="AT230" s="5">
        <v>5953739508.7783384</v>
      </c>
      <c r="AU230" s="5">
        <v>6247095272.4416513</v>
      </c>
      <c r="AV230" s="5">
        <v>6562097578.1289244</v>
      </c>
      <c r="AW230" s="5">
        <v>6773300830.0856285</v>
      </c>
      <c r="AX230" s="5">
        <v>7173411418.2177687</v>
      </c>
      <c r="AY230" s="5">
        <v>7727483799.8326092</v>
      </c>
      <c r="AZ230" s="5">
        <v>7909098079.8729019</v>
      </c>
      <c r="BA230" s="5">
        <v>8096038473.3518629</v>
      </c>
      <c r="BB230" s="5">
        <v>8703325828.4427471</v>
      </c>
      <c r="BC230" s="5">
        <v>9147190172.5475159</v>
      </c>
      <c r="BD230" s="5">
        <v>9393729597.8310509</v>
      </c>
      <c r="BE230" s="5">
        <v>9719982691.7180462</v>
      </c>
      <c r="BF230" s="5">
        <v>10035745014.19488</v>
      </c>
      <c r="BG230" s="5">
        <v>10356834745.682775</v>
      </c>
      <c r="BH230" s="5">
        <v>10707150742.214546</v>
      </c>
      <c r="BI230" s="5">
        <v>10957987199.662933</v>
      </c>
      <c r="BJ230" s="5">
        <v>11188214151.301931</v>
      </c>
      <c r="BK230" s="5">
        <v>11585471065.595032</v>
      </c>
    </row>
    <row r="231" spans="1:63" x14ac:dyDescent="0.25">
      <c r="A231" t="s">
        <v>179</v>
      </c>
      <c r="B231" t="s">
        <v>180</v>
      </c>
      <c r="C231" t="s">
        <v>7</v>
      </c>
      <c r="D231" t="s">
        <v>34</v>
      </c>
      <c r="E231" s="19" t="str">
        <f t="shared" si="3"/>
        <v>number</v>
      </c>
      <c r="F231" s="4" t="s">
        <v>35</v>
      </c>
      <c r="AB231" s="5">
        <v>2404991790.5316062</v>
      </c>
      <c r="AC231" s="5">
        <v>2556600535.4310269</v>
      </c>
      <c r="AD231" s="5">
        <v>2479592245.3066359</v>
      </c>
      <c r="AE231" s="5">
        <v>2393436444.4952474</v>
      </c>
      <c r="AF231" s="5">
        <v>2450737073.0009642</v>
      </c>
      <c r="AG231" s="5">
        <v>2500515560.6684489</v>
      </c>
      <c r="AH231" s="5">
        <v>2638457732.6840911</v>
      </c>
      <c r="AI231" s="5">
        <v>2801740607.8962512</v>
      </c>
      <c r="AJ231" s="5">
        <v>2948502293.285387</v>
      </c>
      <c r="AK231" s="5">
        <v>3033503795.1735759</v>
      </c>
      <c r="AL231" s="5">
        <v>3003687811.1794477</v>
      </c>
      <c r="AM231" s="5">
        <v>3284004189.8299999</v>
      </c>
      <c r="AN231" s="5">
        <v>3340969336.1617084</v>
      </c>
      <c r="AO231" s="5">
        <v>3538023216.5283198</v>
      </c>
      <c r="AP231" s="5">
        <v>3688577423.8427534</v>
      </c>
      <c r="AQ231" s="5">
        <v>3728752732.5664549</v>
      </c>
      <c r="AR231" s="5">
        <v>3794749689.815165</v>
      </c>
      <c r="AS231" s="5">
        <v>4015696195.8858595</v>
      </c>
      <c r="AT231" s="5">
        <v>3998094125.9918804</v>
      </c>
      <c r="AU231" s="5">
        <v>4312211749.305624</v>
      </c>
      <c r="AV231" s="5">
        <v>4616943271.8318634</v>
      </c>
      <c r="AW231" s="5">
        <v>4715742927.3848238</v>
      </c>
      <c r="AX231" s="5">
        <v>4790657961.9864016</v>
      </c>
      <c r="AY231" s="5">
        <v>4888835521.7267561</v>
      </c>
      <c r="AZ231" s="5">
        <v>4911255037.1391401</v>
      </c>
      <c r="BA231" s="5">
        <v>4917111108.8206997</v>
      </c>
      <c r="BB231" s="5">
        <v>4983287679.1125078</v>
      </c>
      <c r="BC231" s="5">
        <v>5147931963.8957672</v>
      </c>
      <c r="BD231" s="5">
        <v>5296035831.4702787</v>
      </c>
      <c r="BE231" s="5">
        <v>5460745908.5909214</v>
      </c>
      <c r="BF231" s="5">
        <v>5493190855.4633675</v>
      </c>
      <c r="BG231" s="5">
        <v>5595474231.6172457</v>
      </c>
      <c r="BH231" s="5">
        <v>5746423244.6100264</v>
      </c>
      <c r="BI231" s="5">
        <v>5881218027.7798872</v>
      </c>
      <c r="BJ231" s="5">
        <v>6046440888.8281593</v>
      </c>
      <c r="BK231" s="5">
        <v>6143803730.7210426</v>
      </c>
    </row>
    <row r="232" spans="1:63" x14ac:dyDescent="0.25">
      <c r="A232" t="s">
        <v>147</v>
      </c>
      <c r="B232" t="s">
        <v>148</v>
      </c>
      <c r="C232" t="s">
        <v>149</v>
      </c>
      <c r="D232" t="s">
        <v>34</v>
      </c>
      <c r="E232" s="19" t="str">
        <f t="shared" si="3"/>
        <v>number</v>
      </c>
      <c r="F232" s="4" t="s">
        <v>35</v>
      </c>
      <c r="P232" s="5">
        <v>700304436.28089345</v>
      </c>
      <c r="Q232" s="5">
        <v>708402511.24195099</v>
      </c>
      <c r="R232" s="5">
        <v>706317816.70661426</v>
      </c>
      <c r="S232" s="5">
        <v>666730483.15141153</v>
      </c>
      <c r="T232" s="5">
        <v>766741138.38683057</v>
      </c>
      <c r="U232" s="5">
        <v>760486949.81978202</v>
      </c>
      <c r="V232" s="5">
        <v>789661873.20769656</v>
      </c>
      <c r="W232" s="5">
        <v>743824125.84277356</v>
      </c>
      <c r="X232" s="5">
        <v>785488656.89917576</v>
      </c>
      <c r="Y232" s="5">
        <v>734898191.81510007</v>
      </c>
      <c r="Z232" s="5">
        <v>753066261.39733255</v>
      </c>
      <c r="AA232" s="5">
        <v>813865920.55911267</v>
      </c>
      <c r="AB232" s="5">
        <v>836564669.50478256</v>
      </c>
      <c r="AC232" s="5">
        <v>838991780.22623909</v>
      </c>
      <c r="AD232" s="5">
        <v>830077118.31003439</v>
      </c>
      <c r="AE232" s="5">
        <v>889857027.22760582</v>
      </c>
      <c r="AF232" s="5">
        <v>1001558214.389532</v>
      </c>
      <c r="AG232" s="5">
        <v>899839988.66811824</v>
      </c>
      <c r="AH232" s="5">
        <v>1061230852.8063161</v>
      </c>
      <c r="AI232" s="5">
        <v>1046732992.9584227</v>
      </c>
      <c r="AJ232" s="5">
        <v>978396095.10163891</v>
      </c>
      <c r="AK232" s="5">
        <v>1180110033.5107062</v>
      </c>
      <c r="AL232" s="5">
        <v>1210311103.3660812</v>
      </c>
      <c r="AM232" s="5">
        <v>1329103775.3749955</v>
      </c>
      <c r="AN232" s="5">
        <v>1336094071.70134</v>
      </c>
      <c r="AO232" s="5">
        <v>1421115551.5102944</v>
      </c>
      <c r="AP232" s="5">
        <v>1599254017.7438633</v>
      </c>
      <c r="AQ232" s="5">
        <v>1536879591.6493697</v>
      </c>
      <c r="AR232" s="5">
        <v>1791269685.8477004</v>
      </c>
      <c r="AS232" s="5">
        <v>1816433871.3338268</v>
      </c>
      <c r="AT232" s="5">
        <v>1898384213.8926105</v>
      </c>
      <c r="AU232" s="5">
        <v>2108014720.1878304</v>
      </c>
      <c r="AV232" s="5">
        <v>2115096933.5831332</v>
      </c>
      <c r="AW232" s="5">
        <v>2260044103.9112797</v>
      </c>
      <c r="AX232" s="5">
        <v>2180587258.6504426</v>
      </c>
      <c r="AY232" s="5">
        <v>2403762985.2929983</v>
      </c>
      <c r="AZ232" s="5">
        <v>2474662347.5297375</v>
      </c>
      <c r="BA232" s="5">
        <v>2394259394.9929395</v>
      </c>
      <c r="BB232" s="5">
        <v>2885960466.0159082</v>
      </c>
      <c r="BC232" s="5">
        <v>2604164034.2390323</v>
      </c>
      <c r="BD232" s="5">
        <v>2922104196.2376609</v>
      </c>
      <c r="BE232" s="5">
        <v>2976852583.079011</v>
      </c>
      <c r="BF232" s="5">
        <v>3213360014.9974747</v>
      </c>
      <c r="BG232" s="5">
        <v>3306702862.2156038</v>
      </c>
      <c r="BH232" s="5">
        <v>3396838584.2787914</v>
      </c>
      <c r="BI232" s="5">
        <v>3301766083.4762897</v>
      </c>
      <c r="BJ232" s="5">
        <v>3406842142.4029827</v>
      </c>
      <c r="BK232" s="5">
        <v>3306810811.4431033</v>
      </c>
    </row>
    <row r="233" spans="1:63" x14ac:dyDescent="0.25">
      <c r="A233" t="s">
        <v>153</v>
      </c>
      <c r="B233" t="s">
        <v>154</v>
      </c>
      <c r="C233" t="s">
        <v>149</v>
      </c>
      <c r="D233" t="s">
        <v>34</v>
      </c>
      <c r="E233" s="19" t="str">
        <f t="shared" si="3"/>
        <v>number</v>
      </c>
      <c r="F233" s="4" t="s">
        <v>35</v>
      </c>
      <c r="K233" s="5">
        <v>754740975.47746515</v>
      </c>
      <c r="L233" s="5">
        <v>785070067.33274233</v>
      </c>
      <c r="M233" s="5">
        <v>834572697.53487408</v>
      </c>
      <c r="N233" s="5">
        <v>878497579.21370435</v>
      </c>
      <c r="O233" s="5">
        <v>926257191.69235599</v>
      </c>
      <c r="P233" s="5">
        <v>971576510.55448234</v>
      </c>
      <c r="Q233" s="5">
        <v>984126444.154706</v>
      </c>
      <c r="R233" s="5">
        <v>1041298592.2084028</v>
      </c>
      <c r="S233" s="5">
        <v>1082085905.00735</v>
      </c>
      <c r="T233" s="5">
        <v>1134377466.4576833</v>
      </c>
      <c r="U233" s="5">
        <v>1148321837.0313108</v>
      </c>
      <c r="V233" s="5">
        <v>1163660758.9712362</v>
      </c>
      <c r="W233" s="5">
        <v>1178999566.7281618</v>
      </c>
      <c r="X233" s="5">
        <v>1223621666.9986401</v>
      </c>
      <c r="Y233" s="5">
        <v>1406293379.6304538</v>
      </c>
      <c r="Z233" s="5">
        <v>1409779529.4703062</v>
      </c>
      <c r="AA233" s="5">
        <v>1595276784.9529254</v>
      </c>
      <c r="AB233" s="5">
        <v>1656248993.9444785</v>
      </c>
      <c r="AC233" s="5">
        <v>1530755940.7357314</v>
      </c>
      <c r="AD233" s="5">
        <v>1665927006.2471344</v>
      </c>
      <c r="AE233" s="5">
        <v>1809855598.2499273</v>
      </c>
      <c r="AF233" s="5">
        <v>1920110254.0045009</v>
      </c>
      <c r="AG233" s="5">
        <v>1929988173.4486871</v>
      </c>
      <c r="AH233" s="5">
        <v>1685628584.7036209</v>
      </c>
      <c r="AI233" s="5">
        <v>1805545831.5494907</v>
      </c>
      <c r="AJ233" s="5">
        <v>1787490344.5644104</v>
      </c>
      <c r="AK233" s="5">
        <v>1715990689.6543202</v>
      </c>
      <c r="AL233" s="5">
        <v>1818950224.8071775</v>
      </c>
      <c r="AM233" s="5">
        <v>2044636303.5848005</v>
      </c>
      <c r="AN233" s="5">
        <v>2162356338.7749691</v>
      </c>
      <c r="AO233" s="5">
        <v>2164488184.1215963</v>
      </c>
      <c r="AP233" s="5">
        <v>2281870892.8266783</v>
      </c>
      <c r="AQ233" s="5">
        <v>2344902781.5132833</v>
      </c>
      <c r="AR233" s="5">
        <v>2467722465.1634345</v>
      </c>
      <c r="AS233" s="5">
        <v>2608400154.1894002</v>
      </c>
      <c r="AT233" s="5">
        <v>2729597406.0344486</v>
      </c>
      <c r="AU233" s="5">
        <v>2900255780.3986421</v>
      </c>
      <c r="AV233" s="5">
        <v>2987422590.7628655</v>
      </c>
      <c r="AW233" s="5">
        <v>2920237980.4875631</v>
      </c>
      <c r="AX233" s="5">
        <v>3151424947.0828671</v>
      </c>
      <c r="AY233" s="5">
        <v>3199063484.6581511</v>
      </c>
      <c r="AZ233" s="5">
        <v>3176958027.9760909</v>
      </c>
      <c r="BA233" s="5">
        <v>3321455591.2745252</v>
      </c>
      <c r="BB233" s="5">
        <v>3451427115.4103742</v>
      </c>
      <c r="BC233" s="5">
        <v>3478786270.6985517</v>
      </c>
      <c r="BD233" s="5">
        <v>3677822713.350307</v>
      </c>
      <c r="BE233" s="5">
        <v>3773751696.4416618</v>
      </c>
      <c r="BF233" s="5">
        <v>3911869221.2788777</v>
      </c>
      <c r="BG233" s="5">
        <v>4186641272.5046258</v>
      </c>
      <c r="BH233" s="5">
        <v>4445630289.2482185</v>
      </c>
      <c r="BI233" s="5">
        <v>4680810653.2711439</v>
      </c>
      <c r="BJ233" s="5">
        <v>4916592243.2376347</v>
      </c>
      <c r="BK233" s="5">
        <v>5074575492.2542114</v>
      </c>
    </row>
    <row r="234" spans="1:63" x14ac:dyDescent="0.25">
      <c r="A234" t="s">
        <v>155</v>
      </c>
      <c r="B234" t="s">
        <v>156</v>
      </c>
      <c r="C234" t="s">
        <v>149</v>
      </c>
      <c r="D234" t="s">
        <v>34</v>
      </c>
      <c r="E234" s="19" t="str">
        <f t="shared" si="3"/>
        <v>number</v>
      </c>
      <c r="F234" s="4" t="s">
        <v>35</v>
      </c>
      <c r="BA234" s="5">
        <v>5172334113.8853607</v>
      </c>
      <c r="BB234" s="5">
        <v>4917412060.5472832</v>
      </c>
      <c r="BC234" s="5">
        <v>4767059488.8934984</v>
      </c>
      <c r="BD234" s="5">
        <v>5536211541.0164413</v>
      </c>
      <c r="BE234" s="5">
        <v>5113156272.3406181</v>
      </c>
      <c r="BF234" s="5">
        <v>5716132358.2755222</v>
      </c>
      <c r="BG234" s="5">
        <v>5596461734.5601072</v>
      </c>
      <c r="BH234" s="5">
        <v>5954635847.9364996</v>
      </c>
      <c r="BI234" s="5">
        <v>6556054128.9495726</v>
      </c>
      <c r="BJ234" s="5">
        <v>6162690881.2125978</v>
      </c>
      <c r="BK234" s="5">
        <v>6354217634.5916557</v>
      </c>
    </row>
    <row r="235" spans="1:63" x14ac:dyDescent="0.25">
      <c r="A235" t="s">
        <v>161</v>
      </c>
      <c r="B235" t="s">
        <v>162</v>
      </c>
      <c r="C235" t="s">
        <v>149</v>
      </c>
      <c r="D235" t="s">
        <v>34</v>
      </c>
      <c r="E235" s="19" t="str">
        <f t="shared" si="3"/>
        <v>number</v>
      </c>
      <c r="F235" s="4" t="s">
        <v>35</v>
      </c>
      <c r="M235" s="5">
        <v>754540661.83531117</v>
      </c>
      <c r="N235" s="5">
        <v>772945367.51199853</v>
      </c>
      <c r="O235" s="5">
        <v>732042115.11005878</v>
      </c>
      <c r="P235" s="5">
        <v>789300535.02100432</v>
      </c>
      <c r="Q235" s="5">
        <v>807700088.26086581</v>
      </c>
      <c r="R235" s="5">
        <v>819971637.04193914</v>
      </c>
      <c r="S235" s="5">
        <v>730002799.26300979</v>
      </c>
      <c r="T235" s="5">
        <v>682966390.55936253</v>
      </c>
      <c r="U235" s="5">
        <v>850642655.91594803</v>
      </c>
      <c r="V235" s="5">
        <v>973331968.48050201</v>
      </c>
      <c r="W235" s="5">
        <v>1051039479.7989906</v>
      </c>
      <c r="X235" s="5">
        <v>971297723.11116612</v>
      </c>
      <c r="Y235" s="5">
        <v>1126697452.355891</v>
      </c>
      <c r="Z235" s="5">
        <v>1285399683.3631177</v>
      </c>
      <c r="AA235" s="5">
        <v>1330881769.2689505</v>
      </c>
      <c r="AB235" s="5">
        <v>1175747193.4922438</v>
      </c>
      <c r="AC235" s="5">
        <v>1101028347.9431255</v>
      </c>
      <c r="AD235" s="5">
        <v>1012753676.8858199</v>
      </c>
      <c r="AE235" s="5">
        <v>1309057408.7020297</v>
      </c>
      <c r="AF235" s="5">
        <v>1291320553.6848736</v>
      </c>
      <c r="AG235" s="5">
        <v>1322875349.5489535</v>
      </c>
      <c r="AH235" s="5">
        <v>1631993210.162442</v>
      </c>
      <c r="AI235" s="5">
        <v>1631179455.3560166</v>
      </c>
      <c r="AJ235" s="5">
        <v>1526811912.3790991</v>
      </c>
      <c r="AK235" s="5">
        <v>1775619345.0932624</v>
      </c>
      <c r="AL235" s="5">
        <v>1557558917.1500137</v>
      </c>
      <c r="AM235" s="5">
        <v>1701314559.9508941</v>
      </c>
      <c r="AN235" s="5">
        <v>1888992363.8356605</v>
      </c>
      <c r="AO235" s="5">
        <v>1825333321.4826362</v>
      </c>
      <c r="AP235" s="5">
        <v>1867866426.7559705</v>
      </c>
      <c r="AQ235" s="5">
        <v>1870782269.4781055</v>
      </c>
      <c r="AR235" s="5">
        <v>2075365079.6147139</v>
      </c>
      <c r="AS235" s="5">
        <v>2235922638.6544075</v>
      </c>
      <c r="AT235" s="5">
        <v>1997009327.8391671</v>
      </c>
      <c r="AU235" s="5">
        <v>2224375074.5073061</v>
      </c>
      <c r="AV235" s="5">
        <v>2142072192.9491763</v>
      </c>
      <c r="AW235" s="5">
        <v>2453931602.5109177</v>
      </c>
      <c r="AX235" s="5">
        <v>2398535187.9244952</v>
      </c>
      <c r="AY235" s="5">
        <v>2580152289.144876</v>
      </c>
      <c r="AZ235" s="5">
        <v>2688038798.5911803</v>
      </c>
      <c r="BA235" s="5">
        <v>2778372075.8792968</v>
      </c>
      <c r="BB235" s="5">
        <v>3095578045.3948984</v>
      </c>
      <c r="BC235" s="5">
        <v>3192168573.6929536</v>
      </c>
      <c r="BD235" s="5">
        <v>3525784560.9628553</v>
      </c>
      <c r="BE235" s="5">
        <v>3478559934.0478187</v>
      </c>
      <c r="BF235" s="5">
        <v>3763078021.778842</v>
      </c>
      <c r="BG235" s="5">
        <v>3682637360.2424765</v>
      </c>
      <c r="BH235" s="5">
        <v>4004869137.676291</v>
      </c>
      <c r="BI235" s="5">
        <v>4282174268.7834301</v>
      </c>
      <c r="BJ235" s="5">
        <v>4607190581.53228</v>
      </c>
      <c r="BK235" s="5">
        <v>4828335729.543232</v>
      </c>
    </row>
    <row r="236" spans="1:63" x14ac:dyDescent="0.25">
      <c r="A236" t="s">
        <v>163</v>
      </c>
      <c r="B236" t="s">
        <v>164</v>
      </c>
      <c r="C236" t="s">
        <v>149</v>
      </c>
      <c r="D236" t="s">
        <v>34</v>
      </c>
      <c r="E236" s="19" t="str">
        <f t="shared" si="3"/>
        <v>number</v>
      </c>
      <c r="F236" s="4" t="s">
        <v>35</v>
      </c>
      <c r="G236" s="5">
        <v>501078083.78092897</v>
      </c>
      <c r="H236" s="5">
        <v>486222928.17789435</v>
      </c>
      <c r="I236" s="5">
        <v>487022429.59596241</v>
      </c>
      <c r="J236" s="5">
        <v>497587146.8695994</v>
      </c>
      <c r="K236" s="5">
        <v>533215018.8159951</v>
      </c>
      <c r="L236" s="5">
        <v>537244908.75707757</v>
      </c>
      <c r="M236" s="5">
        <v>557224813.47728407</v>
      </c>
      <c r="N236" s="5">
        <v>579874036.60039246</v>
      </c>
      <c r="O236" s="5">
        <v>479922692.39042187</v>
      </c>
      <c r="P236" s="5">
        <v>461199808.62933522</v>
      </c>
      <c r="Q236" s="5">
        <v>400897548.96121949</v>
      </c>
      <c r="R236" s="5">
        <v>567949188.38263845</v>
      </c>
      <c r="S236" s="5">
        <v>463751404.28177786</v>
      </c>
      <c r="T236" s="5">
        <v>462202533.24615479</v>
      </c>
      <c r="U236" s="5">
        <v>389043301.87757373</v>
      </c>
      <c r="V236" s="5">
        <v>399231003.13648349</v>
      </c>
      <c r="W236" s="5">
        <v>422346323.56550515</v>
      </c>
      <c r="X236" s="5">
        <v>410567401.40213269</v>
      </c>
      <c r="Y236" s="5">
        <v>418052784.41312951</v>
      </c>
      <c r="Z236" s="5">
        <v>466190048.93127257</v>
      </c>
      <c r="AA236" s="5">
        <v>507774077.4953509</v>
      </c>
      <c r="AB236" s="5">
        <v>516229258.84598398</v>
      </c>
      <c r="AC236" s="5">
        <v>594039828.32695532</v>
      </c>
      <c r="AD236" s="5">
        <v>484479880.75409091</v>
      </c>
      <c r="AE236" s="5">
        <v>496390603.94888884</v>
      </c>
      <c r="AF236" s="5">
        <v>537819258.47980368</v>
      </c>
      <c r="AG236" s="5">
        <v>568090437.39284551</v>
      </c>
      <c r="AH236" s="5">
        <v>585179748.75482178</v>
      </c>
      <c r="AI236" s="5">
        <v>591676532.17195511</v>
      </c>
      <c r="AJ236" s="5">
        <v>552742974.42101383</v>
      </c>
      <c r="AK236" s="5">
        <v>590687885.42964971</v>
      </c>
      <c r="AL236" s="5">
        <v>631237653.16586578</v>
      </c>
      <c r="AM236" s="5">
        <v>690539928.92358994</v>
      </c>
      <c r="AN236" s="5">
        <v>573147316.73393917</v>
      </c>
      <c r="AO236" s="5">
        <v>715852042.4098314</v>
      </c>
      <c r="AP236" s="5">
        <v>776645276.69034827</v>
      </c>
      <c r="AQ236" s="5">
        <v>603976635.6539923</v>
      </c>
      <c r="AR236" s="5">
        <v>612970393.6597451</v>
      </c>
      <c r="AS236" s="5">
        <v>657797994.42675877</v>
      </c>
      <c r="AT236" s="5">
        <v>652566956.05635834</v>
      </c>
      <c r="AU236" s="5">
        <v>658675930.93647635</v>
      </c>
      <c r="AV236" s="5">
        <v>638515907.37999904</v>
      </c>
      <c r="AW236" s="5">
        <v>665744132.74387836</v>
      </c>
      <c r="AX236" s="5">
        <v>644282175.27257586</v>
      </c>
      <c r="AY236" s="5">
        <v>697235056.08216071</v>
      </c>
      <c r="AZ236" s="5">
        <v>697154750.09155107</v>
      </c>
      <c r="BA236" s="5">
        <v>764686764.48487163</v>
      </c>
      <c r="BB236" s="5">
        <v>826191448.84186137</v>
      </c>
      <c r="BC236" s="5">
        <v>836589857.70826781</v>
      </c>
      <c r="BD236" s="5">
        <v>880279469.44879591</v>
      </c>
      <c r="BE236" s="5">
        <v>861249765.16790664</v>
      </c>
      <c r="BF236" s="5">
        <v>925941506.19082677</v>
      </c>
      <c r="BG236" s="5">
        <v>916524301.11609328</v>
      </c>
      <c r="BH236" s="5">
        <v>936355868.3016808</v>
      </c>
      <c r="BI236" s="5">
        <v>991409803.59855282</v>
      </c>
      <c r="BJ236" s="5">
        <v>1021152341.5777622</v>
      </c>
      <c r="BK236" s="5">
        <v>1065061892.2656059</v>
      </c>
    </row>
    <row r="237" spans="1:63" x14ac:dyDescent="0.25">
      <c r="A237" t="s">
        <v>167</v>
      </c>
      <c r="B237" t="s">
        <v>168</v>
      </c>
      <c r="C237" t="s">
        <v>149</v>
      </c>
      <c r="D237" t="s">
        <v>34</v>
      </c>
      <c r="E237" s="19" t="str">
        <f t="shared" si="3"/>
        <v>number</v>
      </c>
      <c r="F237" s="4" t="s">
        <v>35</v>
      </c>
      <c r="AZ237" s="5">
        <v>1836475984.2787182</v>
      </c>
      <c r="BA237" s="5">
        <v>1921639490.3386297</v>
      </c>
      <c r="BB237" s="5">
        <v>2232931995.594069</v>
      </c>
      <c r="BC237" s="5">
        <v>2020044381.2623179</v>
      </c>
      <c r="BD237" s="5">
        <v>2338810403.0673747</v>
      </c>
      <c r="BE237" s="5">
        <v>2269690638.7443137</v>
      </c>
      <c r="BF237" s="5">
        <v>2608108003.0478964</v>
      </c>
      <c r="BG237" s="5">
        <v>2599025143.7730088</v>
      </c>
      <c r="BH237" s="5">
        <v>2815041770.7117176</v>
      </c>
      <c r="BI237" s="5">
        <v>2867911769.4666038</v>
      </c>
      <c r="BJ237" s="5">
        <v>3184729077.4159813</v>
      </c>
      <c r="BK237" s="5">
        <v>3364764733.5773106</v>
      </c>
    </row>
    <row r="238" spans="1:63" x14ac:dyDescent="0.25">
      <c r="A238" t="s">
        <v>169</v>
      </c>
      <c r="B238" t="s">
        <v>170</v>
      </c>
      <c r="C238" t="s">
        <v>149</v>
      </c>
      <c r="D238" t="s">
        <v>34</v>
      </c>
      <c r="E238" s="19" t="str">
        <f t="shared" si="3"/>
        <v>number</v>
      </c>
      <c r="F238" s="4" t="s">
        <v>35</v>
      </c>
      <c r="AA238" s="5">
        <v>15731234937.730377</v>
      </c>
      <c r="AB238" s="5">
        <v>16141005776.960842</v>
      </c>
      <c r="AC238" s="5">
        <v>16028702449.622686</v>
      </c>
      <c r="AD238" s="5">
        <v>15326254612.094177</v>
      </c>
      <c r="AE238" s="5">
        <v>18170983424.176903</v>
      </c>
      <c r="AF238" s="5">
        <v>19872755338.466187</v>
      </c>
      <c r="AG238" s="5">
        <v>19239592896.993778</v>
      </c>
      <c r="AH238" s="5">
        <v>21121822084.793415</v>
      </c>
      <c r="AI238" s="5">
        <v>22129017626.086849</v>
      </c>
      <c r="AJ238" s="5">
        <v>23052311174.311375</v>
      </c>
      <c r="AK238" s="5">
        <v>23891451888.259598</v>
      </c>
      <c r="AL238" s="5">
        <v>24450044790.833347</v>
      </c>
      <c r="AM238" s="5">
        <v>24908287617.918007</v>
      </c>
      <c r="AN238" s="5">
        <v>25547082794.203655</v>
      </c>
      <c r="AO238" s="5">
        <v>26463305803.534386</v>
      </c>
      <c r="AP238" s="5">
        <v>27502350078.901718</v>
      </c>
      <c r="AQ238" s="5">
        <v>28647617628.798061</v>
      </c>
      <c r="AR238" s="5">
        <v>29775787971.89909</v>
      </c>
      <c r="AS238" s="5">
        <v>31295450915.337067</v>
      </c>
      <c r="AT238" s="5">
        <v>32209152457.98447</v>
      </c>
      <c r="AU238" s="5">
        <v>33430532058.302906</v>
      </c>
      <c r="AV238" s="5">
        <v>52010568970.030212</v>
      </c>
      <c r="AW238" s="5">
        <v>55654979459.658951</v>
      </c>
      <c r="AX238" s="5">
        <v>59139665196.343338</v>
      </c>
      <c r="AY238" s="5">
        <v>63320812917.366776</v>
      </c>
      <c r="AZ238" s="5">
        <v>68014710651.254845</v>
      </c>
      <c r="BA238" s="5">
        <v>72911609813.859818</v>
      </c>
      <c r="BB238" s="5">
        <v>77481875869.356888</v>
      </c>
      <c r="BC238" s="5">
        <v>82039185800.662674</v>
      </c>
      <c r="BD238" s="5">
        <v>86820135996.40448</v>
      </c>
      <c r="BE238" s="5">
        <v>89351679783.550674</v>
      </c>
      <c r="BF238" s="5">
        <v>95341958122.907822</v>
      </c>
      <c r="BG238" s="5">
        <v>98141846273.810715</v>
      </c>
      <c r="BH238" s="5">
        <v>102332628081.67842</v>
      </c>
      <c r="BI238" s="5">
        <v>106137274886.51614</v>
      </c>
      <c r="BJ238" s="5">
        <v>110496063383.94591</v>
      </c>
      <c r="BK238" s="5">
        <v>114302886842.14029</v>
      </c>
    </row>
    <row r="239" spans="1:63" x14ac:dyDescent="0.25">
      <c r="A239" t="s">
        <v>173</v>
      </c>
      <c r="B239" t="s">
        <v>174</v>
      </c>
      <c r="C239" t="s">
        <v>149</v>
      </c>
      <c r="D239" t="s">
        <v>34</v>
      </c>
      <c r="E239" s="19" t="str">
        <f t="shared" si="3"/>
        <v>number</v>
      </c>
      <c r="F239" s="4" t="s">
        <v>35</v>
      </c>
      <c r="G239" s="5">
        <v>836618504.28653038</v>
      </c>
      <c r="H239" s="5">
        <v>931798387.21361268</v>
      </c>
      <c r="I239" s="5">
        <v>1028905010.1617452</v>
      </c>
      <c r="J239" s="5">
        <v>1052557147.2811512</v>
      </c>
      <c r="K239" s="5">
        <v>1128756710.6738088</v>
      </c>
      <c r="L239" s="5">
        <v>1009252278.10449</v>
      </c>
      <c r="M239" s="5">
        <v>1100281045.0943124</v>
      </c>
      <c r="N239" s="5">
        <v>1105416001.3473005</v>
      </c>
      <c r="O239" s="5">
        <v>1126889454.0315104</v>
      </c>
      <c r="P239" s="5">
        <v>1191776626.406934</v>
      </c>
      <c r="Q239" s="5">
        <v>995247852.6383642</v>
      </c>
      <c r="R239" s="5">
        <v>1232389460.8102558</v>
      </c>
      <c r="S239" s="5">
        <v>1033993430.3993891</v>
      </c>
      <c r="T239" s="5">
        <v>1273002295.5380247</v>
      </c>
      <c r="U239" s="5">
        <v>1326685927.0863237</v>
      </c>
      <c r="V239" s="5">
        <v>1519947001.8930953</v>
      </c>
      <c r="W239" s="5">
        <v>1415380623.1110508</v>
      </c>
      <c r="X239" s="5">
        <v>1081141663.3752003</v>
      </c>
      <c r="Y239" s="5">
        <v>1374643004.2994163</v>
      </c>
      <c r="Z239" s="5">
        <v>1124921532.2690046</v>
      </c>
      <c r="AA239" s="5">
        <v>1293818244.7075133</v>
      </c>
      <c r="AB239" s="5">
        <v>1405456451.4459488</v>
      </c>
      <c r="AC239" s="5">
        <v>1060251565.5115205</v>
      </c>
      <c r="AD239" s="5">
        <v>1180229431.7833748</v>
      </c>
      <c r="AE239" s="5">
        <v>1389833454.5166574</v>
      </c>
      <c r="AF239" s="5">
        <v>1456338408.4550383</v>
      </c>
      <c r="AG239" s="5">
        <v>1537962875.6198218</v>
      </c>
      <c r="AH239" s="5">
        <v>1299054061.2463777</v>
      </c>
      <c r="AI239" s="5">
        <v>1476957530.3228114</v>
      </c>
      <c r="AJ239" s="5">
        <v>1336954076.3452528</v>
      </c>
      <c r="AK239" s="5">
        <v>1418012639.1183841</v>
      </c>
      <c r="AL239" s="5">
        <v>1333239338.9790401</v>
      </c>
      <c r="AM239" s="5">
        <v>1436912800.33319</v>
      </c>
      <c r="AN239" s="5">
        <v>1434899723.6203735</v>
      </c>
      <c r="AO239" s="5">
        <v>1569271255.3513725</v>
      </c>
      <c r="AP239" s="5">
        <v>1511521139.5121384</v>
      </c>
      <c r="AQ239" s="5">
        <v>1497482503.7265694</v>
      </c>
      <c r="AR239" s="5">
        <v>1509123070.0261528</v>
      </c>
      <c r="AS239" s="5">
        <v>1715938717.3605502</v>
      </c>
      <c r="AT239" s="5">
        <v>1757152448.800643</v>
      </c>
      <c r="AU239" s="5">
        <v>1779539711.46489</v>
      </c>
      <c r="AV239" s="5">
        <v>1383630631.4073274</v>
      </c>
      <c r="AW239" s="5">
        <v>1630272873.3722751</v>
      </c>
      <c r="AX239" s="5">
        <v>1669144047.6332135</v>
      </c>
      <c r="AY239" s="5">
        <v>1853060997.1652603</v>
      </c>
      <c r="AZ239" s="5">
        <v>1697535026.6135244</v>
      </c>
      <c r="BA239" s="5">
        <v>1754557842.0300179</v>
      </c>
      <c r="BB239" s="5">
        <v>2152250183.8974757</v>
      </c>
      <c r="BC239" s="5">
        <v>2451137684.654387</v>
      </c>
      <c r="BD239" s="5">
        <v>2568080478.6008639</v>
      </c>
      <c r="BE239" s="5">
        <v>2158406875.7901096</v>
      </c>
      <c r="BF239" s="5">
        <v>2377803960.3376875</v>
      </c>
      <c r="BG239" s="5">
        <v>2422696321.9421649</v>
      </c>
      <c r="BH239" s="5">
        <v>2461900585.1153884</v>
      </c>
      <c r="BI239" s="5">
        <v>2723879337.2650876</v>
      </c>
      <c r="BJ239" s="5">
        <v>2872060254.4873028</v>
      </c>
      <c r="BK239" s="5">
        <v>3243890762.7080922</v>
      </c>
    </row>
    <row r="240" spans="1:63" x14ac:dyDescent="0.25">
      <c r="A240" t="s">
        <v>5</v>
      </c>
      <c r="B240" t="s">
        <v>6</v>
      </c>
      <c r="C240" t="s">
        <v>7</v>
      </c>
      <c r="D240" t="s">
        <v>36</v>
      </c>
      <c r="E240" s="19" t="str">
        <f t="shared" si="3"/>
        <v>number</v>
      </c>
      <c r="F240" s="4" t="s">
        <v>37</v>
      </c>
      <c r="AV240" s="5">
        <v>38855489625.991699</v>
      </c>
      <c r="AW240" s="5">
        <v>41972804349.0121</v>
      </c>
      <c r="AX240" s="5">
        <v>45781037196.026596</v>
      </c>
      <c r="AY240" s="5">
        <v>47863678046.4617</v>
      </c>
      <c r="AZ240" s="5">
        <v>55666944889.196297</v>
      </c>
      <c r="BA240" s="5">
        <v>58771670137.414703</v>
      </c>
      <c r="BB240" s="5">
        <v>61565070971.249504</v>
      </c>
      <c r="BC240" s="5">
        <v>65094369822.492195</v>
      </c>
      <c r="BD240" s="5">
        <v>70652069546.133698</v>
      </c>
      <c r="BE240" s="5">
        <v>77121109932.830399</v>
      </c>
      <c r="BF240" s="5">
        <v>82604711611.135498</v>
      </c>
      <c r="BG240" s="5">
        <v>85925148140.998505</v>
      </c>
      <c r="BH240" s="5">
        <v>100810546358.507</v>
      </c>
      <c r="BI240" s="5">
        <v>111107582633.16602</v>
      </c>
      <c r="BJ240" s="5">
        <v>115426571450.355</v>
      </c>
      <c r="BK240" s="5">
        <v>115969538477.535</v>
      </c>
    </row>
    <row r="241" spans="1:63" x14ac:dyDescent="0.25">
      <c r="A241" t="s">
        <v>151</v>
      </c>
      <c r="B241" t="s">
        <v>152</v>
      </c>
      <c r="C241" t="s">
        <v>7</v>
      </c>
      <c r="D241" t="s">
        <v>36</v>
      </c>
      <c r="E241" s="19" t="str">
        <f t="shared" si="3"/>
        <v>number</v>
      </c>
      <c r="F241" s="4" t="s">
        <v>37</v>
      </c>
      <c r="K241" s="5">
        <v>268330283529.20502</v>
      </c>
      <c r="L241" s="5">
        <v>280291488488.39398</v>
      </c>
      <c r="M241" s="5">
        <v>268902790629.77298</v>
      </c>
      <c r="N241" s="5">
        <v>255875571565.78201</v>
      </c>
      <c r="O241" s="5">
        <v>255155792576.99802</v>
      </c>
      <c r="P241" s="5">
        <v>356545145482.02594</v>
      </c>
      <c r="Q241" s="5">
        <v>425172851601.50696</v>
      </c>
      <c r="R241" s="5">
        <v>382851213668.68805</v>
      </c>
      <c r="S241" s="5">
        <v>428879030589.83704</v>
      </c>
      <c r="T241" s="5">
        <v>411713570085.98199</v>
      </c>
      <c r="U241" s="5">
        <v>430696033605.43201</v>
      </c>
      <c r="V241" s="5">
        <v>446386825044.45099</v>
      </c>
      <c r="W241" s="5">
        <v>464670966383.99805</v>
      </c>
      <c r="X241" s="5">
        <v>452232834672.89398</v>
      </c>
      <c r="Y241" s="5">
        <v>458922487686.83807</v>
      </c>
      <c r="Z241" s="5">
        <v>464788003641.52197</v>
      </c>
      <c r="AA241" s="5">
        <v>530357136804.31396</v>
      </c>
      <c r="AB241" s="5">
        <v>490118761615.45996</v>
      </c>
      <c r="AC241" s="5">
        <v>511643858887.17798</v>
      </c>
      <c r="AD241" s="5">
        <v>493147099941.45502</v>
      </c>
      <c r="AE241" s="5">
        <v>557890145362.36987</v>
      </c>
      <c r="AF241" s="5">
        <v>580922097012.23499</v>
      </c>
      <c r="AG241" s="5">
        <v>611117702554.01501</v>
      </c>
      <c r="AH241" s="5">
        <v>620814237085.07104</v>
      </c>
      <c r="AI241" s="5">
        <v>607324720938.854</v>
      </c>
      <c r="AJ241" s="5">
        <v>641129949729.00696</v>
      </c>
      <c r="AK241" s="5">
        <v>654784293307.07507</v>
      </c>
      <c r="AL241" s="5">
        <v>675344520102.67798</v>
      </c>
      <c r="AM241" s="5">
        <v>645764430168.65601</v>
      </c>
      <c r="AN241" s="5">
        <v>582931551081.33899</v>
      </c>
      <c r="AO241" s="5">
        <v>543467085049.07495</v>
      </c>
      <c r="AP241" s="5">
        <v>551673438043.98499</v>
      </c>
      <c r="AQ241" s="5">
        <v>570044163534.70898</v>
      </c>
      <c r="AR241" s="5">
        <v>581046015902.87805</v>
      </c>
      <c r="AS241" s="5">
        <v>575003137313.2511</v>
      </c>
      <c r="AT241" s="5">
        <v>545225736767.26105</v>
      </c>
      <c r="AU241" s="5">
        <v>526453951670.08698</v>
      </c>
      <c r="AV241" s="5">
        <v>548746056667.48206</v>
      </c>
      <c r="AW241" s="5">
        <v>529464074326.01202</v>
      </c>
      <c r="AX241" s="5">
        <v>528196863942.25592</v>
      </c>
      <c r="AY241" s="5">
        <v>493545000000</v>
      </c>
      <c r="AZ241" s="5">
        <v>509284999999.99994</v>
      </c>
      <c r="BA241" s="5">
        <v>461723000000</v>
      </c>
      <c r="BB241" s="5">
        <v>470792000000</v>
      </c>
      <c r="BC241" s="5">
        <v>465251000000</v>
      </c>
      <c r="BD241" s="5">
        <v>472768000000</v>
      </c>
      <c r="BE241" s="5">
        <v>466347000000</v>
      </c>
      <c r="BF241" s="5">
        <v>476300000000</v>
      </c>
      <c r="BG241" s="5">
        <v>516385000000</v>
      </c>
      <c r="BH241" s="5">
        <v>497900000000</v>
      </c>
      <c r="BI241" s="5">
        <v>482963000000</v>
      </c>
      <c r="BJ241" s="5">
        <v>458814900000</v>
      </c>
    </row>
    <row r="242" spans="1:63" x14ac:dyDescent="0.25">
      <c r="A242" t="s">
        <v>157</v>
      </c>
      <c r="B242" t="s">
        <v>158</v>
      </c>
      <c r="C242" t="s">
        <v>7</v>
      </c>
      <c r="D242" t="s">
        <v>36</v>
      </c>
      <c r="E242" s="19" t="str">
        <f t="shared" si="3"/>
        <v>number</v>
      </c>
      <c r="F242" s="4" t="s">
        <v>37</v>
      </c>
      <c r="AA242" s="5">
        <v>147875093549.72101</v>
      </c>
      <c r="AB242" s="5">
        <v>143230942939.168</v>
      </c>
      <c r="AC242" s="5">
        <v>163361894391.25497</v>
      </c>
      <c r="AD242" s="5">
        <v>143121879094.10001</v>
      </c>
      <c r="AE242" s="5">
        <v>113741488470.37799</v>
      </c>
      <c r="AF242" s="5">
        <v>132529763561.01701</v>
      </c>
      <c r="AG242" s="5">
        <v>155565230907.79001</v>
      </c>
      <c r="AH242" s="5">
        <v>153321203935.31</v>
      </c>
      <c r="AI242" s="5">
        <v>154756796009.21201</v>
      </c>
      <c r="AJ242" s="5">
        <v>163152729632.207</v>
      </c>
      <c r="AK242" s="5">
        <v>167186226239.04599</v>
      </c>
      <c r="AL242" s="5">
        <v>164567344185.33398</v>
      </c>
      <c r="AM242" s="5">
        <v>175407286878.43103</v>
      </c>
      <c r="AN242" s="5">
        <v>170882093242.29501</v>
      </c>
      <c r="AO242" s="5">
        <v>177318703535.52402</v>
      </c>
      <c r="AP242" s="5">
        <v>207395480623.57803</v>
      </c>
      <c r="AQ242" s="5">
        <v>211547843349.16602</v>
      </c>
      <c r="AR242" s="5">
        <v>191153938633.22198</v>
      </c>
      <c r="AS242" s="5">
        <v>197648902636.09399</v>
      </c>
      <c r="AT242" s="5">
        <v>203683445210.91098</v>
      </c>
      <c r="AU242" s="5">
        <v>223286564619.03702</v>
      </c>
      <c r="AV242" s="5">
        <v>219098719440.84097</v>
      </c>
      <c r="AW242" s="5">
        <v>196126470871.242</v>
      </c>
      <c r="AX242" s="5">
        <v>229359751072.74301</v>
      </c>
      <c r="AY242" s="5">
        <v>260421799968.17401</v>
      </c>
      <c r="AZ242" s="5">
        <v>288830645009.19196</v>
      </c>
      <c r="BA242" s="5">
        <v>316120279636.78198</v>
      </c>
      <c r="BB242" s="5">
        <v>339833957050.23297</v>
      </c>
      <c r="BC242" s="5">
        <v>361450660313.47198</v>
      </c>
      <c r="BD242" s="5">
        <v>379994172965.633</v>
      </c>
      <c r="BE242" s="5">
        <v>414250589951.27301</v>
      </c>
      <c r="BF242" s="5">
        <v>434640412986.10699</v>
      </c>
      <c r="BG242" s="5">
        <v>465493178581.19098</v>
      </c>
      <c r="BH242" s="5">
        <v>490847331887.91296</v>
      </c>
      <c r="BI242" s="5">
        <v>522152543109.242</v>
      </c>
      <c r="BJ242" s="5">
        <v>535674665999.99994</v>
      </c>
      <c r="BK242" s="5">
        <v>571718202000</v>
      </c>
    </row>
    <row r="243" spans="1:63" x14ac:dyDescent="0.25">
      <c r="A243" t="s">
        <v>159</v>
      </c>
      <c r="B243" t="s">
        <v>160</v>
      </c>
      <c r="C243" t="s">
        <v>7</v>
      </c>
      <c r="D243" t="s">
        <v>36</v>
      </c>
      <c r="E243" s="19" t="str">
        <f t="shared" si="3"/>
        <v>number</v>
      </c>
      <c r="F243" s="4" t="s">
        <v>37</v>
      </c>
      <c r="J243" s="5">
        <v>169475452300.00003</v>
      </c>
      <c r="K243" s="5">
        <v>152403865600</v>
      </c>
      <c r="L243" s="5">
        <v>187500630300</v>
      </c>
      <c r="M243" s="5">
        <v>190755496200</v>
      </c>
      <c r="N243" s="5">
        <v>200031958300</v>
      </c>
      <c r="O243" s="5">
        <v>217702845700.00003</v>
      </c>
      <c r="P243" s="5">
        <v>200561557100</v>
      </c>
      <c r="Q243" s="5">
        <v>232906669200</v>
      </c>
      <c r="R243" s="5">
        <v>259505350300</v>
      </c>
      <c r="S243" s="5">
        <v>266572951400.00003</v>
      </c>
      <c r="T243" s="5">
        <v>260065104499.99997</v>
      </c>
      <c r="U243" s="5">
        <v>279211706900</v>
      </c>
      <c r="V243" s="5">
        <v>284534081800</v>
      </c>
      <c r="W243" s="5">
        <v>312972224000</v>
      </c>
      <c r="X243" s="5">
        <v>324800561099.99994</v>
      </c>
      <c r="Y243" s="5">
        <v>333590772300</v>
      </c>
      <c r="Z243" s="5">
        <v>337171690200</v>
      </c>
      <c r="AA243" s="5">
        <v>357149442600.00006</v>
      </c>
      <c r="AB243" s="5">
        <v>383459765699.99994</v>
      </c>
      <c r="AC243" s="5">
        <v>390568830000</v>
      </c>
      <c r="AD243" s="5">
        <v>376995266599.99994</v>
      </c>
      <c r="AE243" s="5">
        <v>392125587000.00006</v>
      </c>
      <c r="AF243" s="5">
        <v>411436158000</v>
      </c>
      <c r="AG243" s="5">
        <v>428677335100.00006</v>
      </c>
      <c r="AH243" s="5">
        <v>448198991800</v>
      </c>
      <c r="AI243" s="5">
        <v>466635064799.99994</v>
      </c>
      <c r="AJ243" s="5">
        <v>482835891300</v>
      </c>
      <c r="AK243" s="5">
        <v>479405748900</v>
      </c>
      <c r="AL243" s="5">
        <v>463461240899.99994</v>
      </c>
      <c r="AM243" s="5">
        <v>448296995900</v>
      </c>
      <c r="AN243" s="5">
        <v>462092953100</v>
      </c>
      <c r="AO243" s="5">
        <v>484238103400.00006</v>
      </c>
      <c r="AP243" s="5">
        <v>505889463800.00006</v>
      </c>
      <c r="AQ243" s="5">
        <v>490383036600</v>
      </c>
      <c r="AR243" s="5">
        <v>531033351600.00006</v>
      </c>
      <c r="AS243" s="5">
        <v>568696230300</v>
      </c>
      <c r="AT243" s="5">
        <v>561432832800</v>
      </c>
      <c r="AU243" s="5">
        <v>626885047000</v>
      </c>
      <c r="AV243" s="5">
        <v>604966884300</v>
      </c>
      <c r="AW243" s="5">
        <v>619670189700</v>
      </c>
      <c r="AX243" s="5">
        <v>630503507499.99988</v>
      </c>
      <c r="AY243" s="5">
        <v>674048591000.00012</v>
      </c>
      <c r="AZ243" s="5">
        <v>685710000000</v>
      </c>
      <c r="BA243" s="5">
        <v>720612000000</v>
      </c>
      <c r="BB243" s="5">
        <v>684702000000</v>
      </c>
      <c r="BC243" s="5">
        <v>668969000000</v>
      </c>
      <c r="BD243" s="5">
        <v>736195000000.00012</v>
      </c>
      <c r="BE243" s="5">
        <v>753596000000</v>
      </c>
      <c r="BF243" s="5">
        <v>776702730500</v>
      </c>
      <c r="BG243" s="5">
        <v>818989000000</v>
      </c>
      <c r="BH243" s="5">
        <v>854753000000</v>
      </c>
      <c r="BI243" s="5">
        <v>900421000000</v>
      </c>
      <c r="BJ243" s="5">
        <v>942761000000</v>
      </c>
      <c r="BK243" s="5">
        <v>957578000000</v>
      </c>
    </row>
    <row r="244" spans="1:63" x14ac:dyDescent="0.25">
      <c r="A244" t="s">
        <v>165</v>
      </c>
      <c r="B244" t="s">
        <v>166</v>
      </c>
      <c r="C244" t="s">
        <v>7</v>
      </c>
      <c r="D244" t="s">
        <v>36</v>
      </c>
      <c r="E244" s="19" t="str">
        <f t="shared" si="3"/>
        <v>number</v>
      </c>
      <c r="F244" s="4" t="s">
        <v>37</v>
      </c>
      <c r="AD244" s="5">
        <v>23950568200</v>
      </c>
      <c r="AE244" s="5">
        <v>23240215600</v>
      </c>
      <c r="AF244" s="5">
        <v>22538376700</v>
      </c>
      <c r="AG244" s="5">
        <v>28921618299.999996</v>
      </c>
      <c r="AH244" s="5">
        <v>30395230300</v>
      </c>
      <c r="AI244" s="5">
        <v>31747745400</v>
      </c>
      <c r="AJ244" s="5">
        <v>32096971000.000004</v>
      </c>
      <c r="AK244" s="5">
        <v>29239474500</v>
      </c>
      <c r="AL244" s="5">
        <v>23214619400</v>
      </c>
      <c r="AM244" s="5">
        <v>29143810700</v>
      </c>
      <c r="AN244" s="5">
        <v>29026422699.999996</v>
      </c>
      <c r="AO244" s="5">
        <v>33951736800</v>
      </c>
      <c r="AP244" s="5">
        <v>38908502999.999992</v>
      </c>
      <c r="AQ244" s="5">
        <v>42446267700</v>
      </c>
      <c r="AR244" s="5">
        <v>46016200400</v>
      </c>
      <c r="AS244" s="5">
        <v>48838389200</v>
      </c>
      <c r="AT244" s="5">
        <v>42790247300.000008</v>
      </c>
      <c r="AU244" s="5">
        <v>47124860399.999992</v>
      </c>
      <c r="AV244" s="5">
        <v>52580297900</v>
      </c>
      <c r="AW244" s="5">
        <v>55432496500.000008</v>
      </c>
      <c r="AX244" s="5">
        <v>58198791400</v>
      </c>
      <c r="AY244" s="5">
        <v>62139953600</v>
      </c>
      <c r="AZ244" s="5">
        <v>68668670700.000008</v>
      </c>
      <c r="BA244" s="5">
        <v>74472341800</v>
      </c>
      <c r="BB244" s="5">
        <v>79678022900</v>
      </c>
      <c r="BC244" s="5">
        <v>83778659499.999985</v>
      </c>
      <c r="BD244" s="5">
        <v>88101896500</v>
      </c>
      <c r="BE244" s="5">
        <v>91761492600</v>
      </c>
      <c r="BF244" s="5">
        <v>93580981899.999985</v>
      </c>
      <c r="BG244" s="5">
        <v>95347229000</v>
      </c>
      <c r="BH244" s="5">
        <v>98904857500</v>
      </c>
      <c r="BI244" s="5">
        <v>101977683999.99998</v>
      </c>
      <c r="BJ244" s="5">
        <v>104630377000</v>
      </c>
      <c r="BK244" s="5">
        <v>109149000000</v>
      </c>
    </row>
    <row r="245" spans="1:63" x14ac:dyDescent="0.25">
      <c r="A245" t="s">
        <v>171</v>
      </c>
      <c r="B245" t="s">
        <v>172</v>
      </c>
      <c r="C245" t="s">
        <v>7</v>
      </c>
      <c r="D245" t="s">
        <v>36</v>
      </c>
      <c r="E245" s="19" t="str">
        <f t="shared" si="3"/>
        <v>number</v>
      </c>
      <c r="F245" s="4" t="s">
        <v>37</v>
      </c>
      <c r="K245" s="5">
        <v>213071195200</v>
      </c>
      <c r="L245" s="5">
        <v>223111187700</v>
      </c>
      <c r="M245" s="5">
        <v>233624281900</v>
      </c>
      <c r="N245" s="5">
        <v>244632761900</v>
      </c>
      <c r="O245" s="5">
        <v>256159958100</v>
      </c>
      <c r="P245" s="5">
        <v>278941424600</v>
      </c>
      <c r="Q245" s="5">
        <v>286367288100</v>
      </c>
      <c r="R245" s="5">
        <v>198607571900</v>
      </c>
      <c r="S245" s="5">
        <v>284572507700.00006</v>
      </c>
      <c r="T245" s="5">
        <v>335646803500</v>
      </c>
      <c r="U245" s="5">
        <v>316326259300</v>
      </c>
      <c r="V245" s="5">
        <v>407101692800</v>
      </c>
      <c r="W245" s="5">
        <v>410174368800</v>
      </c>
      <c r="X245" s="5">
        <v>421405855600</v>
      </c>
      <c r="Y245" s="5">
        <v>512611963200</v>
      </c>
      <c r="Z245" s="5">
        <v>504842944600</v>
      </c>
      <c r="AA245" s="5">
        <v>498687556500</v>
      </c>
      <c r="AB245" s="5">
        <v>545063131500</v>
      </c>
      <c r="AC245" s="5">
        <v>568866857300</v>
      </c>
      <c r="AD245" s="5">
        <v>518714792300</v>
      </c>
      <c r="AE245" s="5">
        <v>530603622500.00006</v>
      </c>
      <c r="AF245" s="5">
        <v>545999251200.00006</v>
      </c>
      <c r="AG245" s="5">
        <v>534968487199.99994</v>
      </c>
      <c r="AH245" s="5">
        <v>565054598700</v>
      </c>
      <c r="AI245" s="5">
        <v>540954449999.99994</v>
      </c>
      <c r="AJ245" s="5">
        <v>527107431000</v>
      </c>
      <c r="AK245" s="5">
        <v>557679653100</v>
      </c>
      <c r="AL245" s="5">
        <v>586679007700</v>
      </c>
      <c r="AM245" s="5">
        <v>487395329600</v>
      </c>
      <c r="AN245" s="5">
        <v>334729210100.00006</v>
      </c>
      <c r="AO245" s="5">
        <v>433214491800</v>
      </c>
      <c r="AP245" s="5">
        <v>519489287399.99994</v>
      </c>
      <c r="AQ245" s="5">
        <v>540946221299.99994</v>
      </c>
      <c r="AR245" s="5">
        <v>597437939800.00012</v>
      </c>
      <c r="AS245" s="5">
        <v>701688000000</v>
      </c>
      <c r="AT245" s="5">
        <v>754363000000.00012</v>
      </c>
      <c r="AU245" s="5">
        <v>820850000000</v>
      </c>
      <c r="AV245" s="5">
        <v>959536000000</v>
      </c>
      <c r="AW245" s="5">
        <v>930100000000</v>
      </c>
      <c r="AX245" s="5">
        <v>946940000000</v>
      </c>
      <c r="AY245" s="5">
        <v>1008358000000</v>
      </c>
      <c r="AZ245" s="5">
        <v>1036224000000.0001</v>
      </c>
      <c r="BA245" s="5">
        <v>1063203000000</v>
      </c>
      <c r="BB245" s="5">
        <v>1131765000000</v>
      </c>
      <c r="BC245" s="5">
        <v>1219191000000</v>
      </c>
      <c r="BD245" s="5">
        <v>1279964000000</v>
      </c>
      <c r="BE245" s="5">
        <v>1335581000000</v>
      </c>
      <c r="BF245" s="5">
        <v>1426712000000</v>
      </c>
      <c r="BG245" s="5">
        <v>1473558000000.0002</v>
      </c>
      <c r="BH245" s="5">
        <v>1571784000000.0002</v>
      </c>
      <c r="BI245" s="5">
        <v>1650000000000.0002</v>
      </c>
      <c r="BJ245" s="5">
        <v>1714023000000</v>
      </c>
      <c r="BK245" s="5">
        <v>1826838000000.0002</v>
      </c>
    </row>
    <row r="246" spans="1:63" x14ac:dyDescent="0.25">
      <c r="A246" t="s">
        <v>175</v>
      </c>
      <c r="B246" t="s">
        <v>176</v>
      </c>
      <c r="C246" t="s">
        <v>7</v>
      </c>
      <c r="D246" t="s">
        <v>36</v>
      </c>
      <c r="E246" s="19" t="str">
        <f t="shared" si="3"/>
        <v>number</v>
      </c>
      <c r="F246" s="4" t="s">
        <v>37</v>
      </c>
      <c r="G246" s="5">
        <v>24512000000</v>
      </c>
      <c r="H246" s="5">
        <v>25902000000</v>
      </c>
      <c r="I246" s="5">
        <v>26742000000</v>
      </c>
      <c r="J246" s="5">
        <v>23679000000</v>
      </c>
      <c r="K246" s="5">
        <v>23942000000</v>
      </c>
      <c r="L246" s="5">
        <v>25826000000</v>
      </c>
      <c r="M246" s="5">
        <v>32284000000</v>
      </c>
      <c r="N246" s="5">
        <v>28420000000</v>
      </c>
      <c r="O246" s="5">
        <v>29772000000</v>
      </c>
      <c r="P246" s="5">
        <v>27792000000</v>
      </c>
      <c r="Q246" s="5">
        <v>33007000000</v>
      </c>
      <c r="R246" s="5">
        <v>32796000000</v>
      </c>
      <c r="S246" s="5">
        <v>28644000000</v>
      </c>
      <c r="T246" s="5">
        <v>37345000000</v>
      </c>
      <c r="U246" s="5">
        <v>34141000000</v>
      </c>
      <c r="V246" s="5">
        <v>33315000000</v>
      </c>
      <c r="W246" s="5">
        <v>37230000000</v>
      </c>
      <c r="X246" s="5">
        <v>38722000000</v>
      </c>
      <c r="Y246" s="5">
        <v>37883000000</v>
      </c>
      <c r="Z246" s="5">
        <v>41663000000</v>
      </c>
      <c r="AA246" s="5">
        <v>44072000000</v>
      </c>
      <c r="AB246" s="5">
        <v>40350000000</v>
      </c>
      <c r="AC246" s="5">
        <v>31187999999.999996</v>
      </c>
      <c r="AD246" s="5">
        <v>34744000000</v>
      </c>
      <c r="AE246" s="5">
        <v>41810000000</v>
      </c>
      <c r="AF246" s="5">
        <v>44565000000</v>
      </c>
      <c r="AG246" s="5">
        <v>45699000000</v>
      </c>
      <c r="AH246" s="5">
        <v>46981000000</v>
      </c>
      <c r="AI246" s="5">
        <v>53888000000</v>
      </c>
      <c r="AJ246" s="5">
        <v>50043000000</v>
      </c>
      <c r="AK246" s="5">
        <v>52278000000</v>
      </c>
      <c r="AL246" s="5">
        <v>38027000000</v>
      </c>
      <c r="AM246" s="5">
        <v>47127832199.999992</v>
      </c>
      <c r="AN246" s="5">
        <v>50850930900</v>
      </c>
      <c r="AO246" s="5">
        <v>40731595700</v>
      </c>
      <c r="AP246" s="5">
        <v>50507178600</v>
      </c>
      <c r="AQ246" s="5">
        <v>50961743300</v>
      </c>
      <c r="AR246" s="5">
        <v>48260770900.000008</v>
      </c>
      <c r="AS246" s="5">
        <v>51252938700</v>
      </c>
      <c r="AT246" s="5">
        <v>53661826800</v>
      </c>
      <c r="AU246" s="5">
        <v>51890986500</v>
      </c>
      <c r="AV246" s="5">
        <v>55263900600</v>
      </c>
      <c r="AW246" s="5">
        <v>55640286200</v>
      </c>
      <c r="AX246" s="5">
        <v>56118481100</v>
      </c>
      <c r="AY246" s="5">
        <v>57695290100</v>
      </c>
      <c r="AZ246" s="5">
        <v>54543523200</v>
      </c>
      <c r="BA246" s="5">
        <v>56168463100</v>
      </c>
      <c r="BB246" s="5">
        <v>67071608900.000008</v>
      </c>
      <c r="BC246" s="5">
        <v>65802425099.999992</v>
      </c>
      <c r="BD246" s="5">
        <v>65604793200</v>
      </c>
      <c r="BE246" s="5">
        <v>66912972500</v>
      </c>
      <c r="BF246" s="5">
        <v>68092914099.999992</v>
      </c>
      <c r="BG246" s="5">
        <v>71143408100</v>
      </c>
      <c r="BH246" s="5">
        <v>75982206100</v>
      </c>
      <c r="BI246" s="5">
        <v>71153479900.000015</v>
      </c>
      <c r="BJ246" s="5">
        <v>63869479900</v>
      </c>
      <c r="BK246" s="5">
        <v>75184524500</v>
      </c>
    </row>
    <row r="247" spans="1:63" x14ac:dyDescent="0.25">
      <c r="A247" t="s">
        <v>177</v>
      </c>
      <c r="B247" t="s">
        <v>178</v>
      </c>
      <c r="C247" t="s">
        <v>7</v>
      </c>
      <c r="D247" t="s">
        <v>36</v>
      </c>
      <c r="E247" s="19" t="str">
        <f t="shared" si="3"/>
        <v>number</v>
      </c>
      <c r="F247" s="4" t="s">
        <v>37</v>
      </c>
      <c r="AJ247" s="5">
        <v>3835028700600.0005</v>
      </c>
      <c r="AK247" s="5">
        <v>3971937262000.0005</v>
      </c>
      <c r="AL247" s="5">
        <v>4021057829200</v>
      </c>
      <c r="AM247" s="5">
        <v>4145943966100</v>
      </c>
      <c r="AN247" s="5">
        <v>4233246072800</v>
      </c>
      <c r="AO247" s="5">
        <v>4480260608400</v>
      </c>
      <c r="AP247" s="5">
        <v>4653617274200</v>
      </c>
      <c r="AQ247" s="5">
        <v>4767584081500.001</v>
      </c>
      <c r="AR247" s="5">
        <v>4858490946000.001</v>
      </c>
      <c r="AS247" s="5">
        <v>5055628792399.999</v>
      </c>
      <c r="AT247" s="5">
        <v>5281092343400</v>
      </c>
      <c r="AU247" s="5">
        <v>5541305084500</v>
      </c>
      <c r="AV247" s="5">
        <v>5820718764300</v>
      </c>
      <c r="AW247" s="5">
        <v>6008060497200</v>
      </c>
      <c r="AX247" s="5">
        <v>6362967016100</v>
      </c>
      <c r="AY247" s="5">
        <v>6854440888600</v>
      </c>
      <c r="AZ247" s="5">
        <v>7015536580200</v>
      </c>
      <c r="BA247" s="5">
        <v>7181356646599.999</v>
      </c>
      <c r="BB247" s="5">
        <v>7720033321400</v>
      </c>
      <c r="BC247" s="5">
        <v>8113750343400</v>
      </c>
      <c r="BD247" s="5">
        <v>8332436006299.999</v>
      </c>
      <c r="BE247" s="5">
        <v>8621829372199.999</v>
      </c>
      <c r="BF247" s="5">
        <v>8901917202900</v>
      </c>
      <c r="BG247" s="5">
        <v>9186730557600</v>
      </c>
      <c r="BH247" s="5">
        <v>9497468224964.6387</v>
      </c>
      <c r="BI247" s="5">
        <v>9719965445900.002</v>
      </c>
      <c r="BJ247" s="5">
        <v>9924181601100</v>
      </c>
      <c r="BK247" s="5">
        <v>10276556851199.998</v>
      </c>
    </row>
    <row r="248" spans="1:63" x14ac:dyDescent="0.25">
      <c r="A248" t="s">
        <v>179</v>
      </c>
      <c r="B248" t="s">
        <v>180</v>
      </c>
      <c r="C248" t="s">
        <v>7</v>
      </c>
      <c r="D248" t="s">
        <v>36</v>
      </c>
      <c r="E248" s="19" t="str">
        <f t="shared" si="3"/>
        <v>number</v>
      </c>
      <c r="F248" s="4" t="s">
        <v>37</v>
      </c>
      <c r="AB248" s="5">
        <v>4879444954199.999</v>
      </c>
      <c r="AC248" s="5">
        <v>5187041233000</v>
      </c>
      <c r="AD248" s="5">
        <v>5030800486500</v>
      </c>
      <c r="AE248" s="5">
        <v>4856000518700</v>
      </c>
      <c r="AF248" s="5">
        <v>4972256742000</v>
      </c>
      <c r="AG248" s="5">
        <v>5073251427899.999</v>
      </c>
      <c r="AH248" s="5">
        <v>5353119840700</v>
      </c>
      <c r="AI248" s="5">
        <v>5684401554300</v>
      </c>
      <c r="AJ248" s="5">
        <v>5982163720499.999</v>
      </c>
      <c r="AK248" s="5">
        <v>6154621751800</v>
      </c>
      <c r="AL248" s="5">
        <v>6094128633600.001</v>
      </c>
      <c r="AM248" s="5">
        <v>6662857535199.999</v>
      </c>
      <c r="AN248" s="5">
        <v>6778433104700.001</v>
      </c>
      <c r="AO248" s="5">
        <v>7178232208400</v>
      </c>
      <c r="AP248" s="5">
        <v>7483688954700</v>
      </c>
      <c r="AQ248" s="5">
        <v>7565199922100.001</v>
      </c>
      <c r="AR248" s="5">
        <v>7699099971700</v>
      </c>
      <c r="AS248" s="5">
        <v>8147374397600</v>
      </c>
      <c r="AT248" s="5">
        <v>8111661871899.999</v>
      </c>
      <c r="AU248" s="5">
        <v>8748969516000.001</v>
      </c>
      <c r="AV248" s="5">
        <v>9367233867600</v>
      </c>
      <c r="AW248" s="5">
        <v>9567686726800</v>
      </c>
      <c r="AX248" s="5">
        <v>9719680504500</v>
      </c>
      <c r="AY248" s="5">
        <v>9918871204600</v>
      </c>
      <c r="AZ248" s="5">
        <v>9964357759600</v>
      </c>
      <c r="BA248" s="5">
        <v>9976239039000.002</v>
      </c>
      <c r="BB248" s="5">
        <v>10110503502300</v>
      </c>
      <c r="BC248" s="5">
        <v>10444547355500</v>
      </c>
      <c r="BD248" s="5">
        <v>10745032651199.998</v>
      </c>
      <c r="BE248" s="5">
        <v>11079209989300</v>
      </c>
      <c r="BF248" s="5">
        <v>11145036963400.002</v>
      </c>
      <c r="BG248" s="5">
        <v>11352557881200</v>
      </c>
      <c r="BH248" s="5">
        <v>11658815641700</v>
      </c>
      <c r="BI248" s="5">
        <v>11932298373400.002</v>
      </c>
      <c r="BJ248" s="5">
        <v>12267516089666</v>
      </c>
      <c r="BK248" s="5">
        <v>12465053823254.6</v>
      </c>
    </row>
    <row r="249" spans="1:63" x14ac:dyDescent="0.25">
      <c r="A249" t="s">
        <v>147</v>
      </c>
      <c r="B249" t="s">
        <v>148</v>
      </c>
      <c r="C249" t="s">
        <v>149</v>
      </c>
      <c r="D249" t="s">
        <v>36</v>
      </c>
      <c r="E249" s="19" t="str">
        <f t="shared" si="3"/>
        <v>number</v>
      </c>
      <c r="F249" s="4" t="s">
        <v>37</v>
      </c>
      <c r="P249" s="5">
        <v>218842972200</v>
      </c>
      <c r="Q249" s="5">
        <v>221373595600</v>
      </c>
      <c r="R249" s="5">
        <v>220722135000.00003</v>
      </c>
      <c r="S249" s="5">
        <v>208351215600.00003</v>
      </c>
      <c r="T249" s="5">
        <v>239604236300</v>
      </c>
      <c r="U249" s="5">
        <v>237649821700</v>
      </c>
      <c r="V249" s="5">
        <v>246766895099.99997</v>
      </c>
      <c r="W249" s="5">
        <v>232442740700</v>
      </c>
      <c r="X249" s="5">
        <v>245462777900</v>
      </c>
      <c r="Y249" s="5">
        <v>229653413900</v>
      </c>
      <c r="Z249" s="5">
        <v>235330879500</v>
      </c>
      <c r="AA249" s="5">
        <v>254330585100</v>
      </c>
      <c r="AB249" s="5">
        <v>261423874000</v>
      </c>
      <c r="AC249" s="5">
        <v>262182338600</v>
      </c>
      <c r="AD249" s="5">
        <v>259396534300</v>
      </c>
      <c r="AE249" s="5">
        <v>278077571100</v>
      </c>
      <c r="AF249" s="5">
        <v>312983846900</v>
      </c>
      <c r="AG249" s="5">
        <v>281197215700</v>
      </c>
      <c r="AH249" s="5">
        <v>331631362000</v>
      </c>
      <c r="AI249" s="5">
        <v>327100825600</v>
      </c>
      <c r="AJ249" s="5">
        <v>305745756200</v>
      </c>
      <c r="AK249" s="5">
        <v>368780738599.99994</v>
      </c>
      <c r="AL249" s="5">
        <v>378218479600</v>
      </c>
      <c r="AM249" s="5">
        <v>415340822500.00006</v>
      </c>
      <c r="AN249" s="5">
        <v>417525268500</v>
      </c>
      <c r="AO249" s="5">
        <v>444094218199.99994</v>
      </c>
      <c r="AP249" s="5">
        <v>499761938400</v>
      </c>
      <c r="AQ249" s="5">
        <v>480270123000.00006</v>
      </c>
      <c r="AR249" s="5">
        <v>559766241300</v>
      </c>
      <c r="AS249" s="5">
        <v>567629971500</v>
      </c>
      <c r="AT249" s="5">
        <v>593239200300</v>
      </c>
      <c r="AU249" s="5">
        <v>658748085700.00012</v>
      </c>
      <c r="AV249" s="5">
        <v>660961255499.99988</v>
      </c>
      <c r="AW249" s="5">
        <v>706256798300</v>
      </c>
      <c r="AX249" s="5">
        <v>681426779700</v>
      </c>
      <c r="AY249" s="5">
        <v>751168504600</v>
      </c>
      <c r="AZ249" s="5">
        <v>773324336200</v>
      </c>
      <c r="BA249" s="5">
        <v>748198662000</v>
      </c>
      <c r="BB249" s="5">
        <v>901853727199.99988</v>
      </c>
      <c r="BC249" s="5">
        <v>813793213100</v>
      </c>
      <c r="BD249" s="5">
        <v>913148531200</v>
      </c>
      <c r="BE249" s="5">
        <v>930257232899.99988</v>
      </c>
      <c r="BF249" s="5">
        <v>1004165074500</v>
      </c>
      <c r="BG249" s="5">
        <v>1033334425800.0001</v>
      </c>
      <c r="BH249" s="5">
        <v>1061501560400.0001</v>
      </c>
      <c r="BI249" s="5">
        <v>1031791697700</v>
      </c>
      <c r="BJ249" s="5">
        <v>1064627641400.0001</v>
      </c>
      <c r="BK249" s="5">
        <v>1033368159600</v>
      </c>
    </row>
    <row r="250" spans="1:63" x14ac:dyDescent="0.25">
      <c r="A250" t="s">
        <v>153</v>
      </c>
      <c r="B250" t="s">
        <v>154</v>
      </c>
      <c r="C250" t="s">
        <v>149</v>
      </c>
      <c r="D250" t="s">
        <v>36</v>
      </c>
      <c r="E250" s="19" t="str">
        <f t="shared" si="3"/>
        <v>number</v>
      </c>
      <c r="F250" s="4" t="s">
        <v>37</v>
      </c>
      <c r="K250" s="5">
        <v>314488826225.64398</v>
      </c>
      <c r="L250" s="5">
        <v>327126487102.638</v>
      </c>
      <c r="M250" s="5">
        <v>347753463208.58197</v>
      </c>
      <c r="N250" s="5">
        <v>366056278253.88495</v>
      </c>
      <c r="O250" s="5">
        <v>385956965983.07697</v>
      </c>
      <c r="P250" s="5">
        <v>404840821315.40399</v>
      </c>
      <c r="Q250" s="5">
        <v>410070183461.33398</v>
      </c>
      <c r="R250" s="5">
        <v>433892928374.35699</v>
      </c>
      <c r="S250" s="5">
        <v>450888367265.06299</v>
      </c>
      <c r="T250" s="5">
        <v>472677447646.73694</v>
      </c>
      <c r="U250" s="5">
        <v>478487849992.23199</v>
      </c>
      <c r="V250" s="5">
        <v>484879340203.03204</v>
      </c>
      <c r="W250" s="5">
        <v>491270782835.552</v>
      </c>
      <c r="X250" s="5">
        <v>509864118024.367</v>
      </c>
      <c r="Y250" s="5">
        <v>585980579640.70398</v>
      </c>
      <c r="Z250" s="5">
        <v>587433204059.94702</v>
      </c>
      <c r="AA250" s="5">
        <v>664727025437.41003</v>
      </c>
      <c r="AB250" s="5">
        <v>690133196642.05103</v>
      </c>
      <c r="AC250" s="5">
        <v>637842193125.08411</v>
      </c>
      <c r="AD250" s="5">
        <v>694165873849.39905</v>
      </c>
      <c r="AE250" s="5">
        <v>754138679659.54199</v>
      </c>
      <c r="AF250" s="5">
        <v>800080079955.495</v>
      </c>
      <c r="AG250" s="5">
        <v>804196055359.62402</v>
      </c>
      <c r="AH250" s="5">
        <v>702375215179.58606</v>
      </c>
      <c r="AI250" s="5">
        <v>752342866903.95496</v>
      </c>
      <c r="AJ250" s="5">
        <v>744819426288.74512</v>
      </c>
      <c r="AK250" s="5">
        <v>715026632100</v>
      </c>
      <c r="AL250" s="5">
        <v>757928269100</v>
      </c>
      <c r="AM250" s="5">
        <v>851968148100</v>
      </c>
      <c r="AN250" s="5">
        <v>901020255899.99988</v>
      </c>
      <c r="AO250" s="5">
        <v>901908562700.00012</v>
      </c>
      <c r="AP250" s="5">
        <v>950820111800</v>
      </c>
      <c r="AQ250" s="5">
        <v>977084519500</v>
      </c>
      <c r="AR250" s="5">
        <v>1028261571500</v>
      </c>
      <c r="AS250" s="5">
        <v>1086879776600</v>
      </c>
      <c r="AT250" s="5">
        <v>1137380786500</v>
      </c>
      <c r="AU250" s="5">
        <v>1208491476899.9998</v>
      </c>
      <c r="AV250" s="5">
        <v>1244812531100</v>
      </c>
      <c r="AW250" s="5">
        <v>1216817748900</v>
      </c>
      <c r="AX250" s="5">
        <v>1313149762300.0002</v>
      </c>
      <c r="AY250" s="5">
        <v>1333000000000</v>
      </c>
      <c r="AZ250" s="5">
        <v>1323789000000</v>
      </c>
      <c r="BA250" s="5">
        <v>1383998887300</v>
      </c>
      <c r="BB250" s="5">
        <v>1438156000000</v>
      </c>
      <c r="BC250" s="5">
        <v>1449556134499.9998</v>
      </c>
      <c r="BD250" s="5">
        <v>1532491524600</v>
      </c>
      <c r="BE250" s="5">
        <v>1572463639900.0002</v>
      </c>
      <c r="BF250" s="5">
        <v>1630015064399.9998</v>
      </c>
      <c r="BG250" s="5">
        <v>1744508304700</v>
      </c>
      <c r="BH250" s="5">
        <v>1852425000000</v>
      </c>
      <c r="BI250" s="5">
        <v>1950421000000</v>
      </c>
      <c r="BJ250" s="5">
        <v>2048667521500</v>
      </c>
      <c r="BK250" s="5">
        <v>2114496684300</v>
      </c>
    </row>
    <row r="251" spans="1:63" x14ac:dyDescent="0.25">
      <c r="A251" t="s">
        <v>155</v>
      </c>
      <c r="B251" t="s">
        <v>156</v>
      </c>
      <c r="C251" t="s">
        <v>149</v>
      </c>
      <c r="D251" t="s">
        <v>36</v>
      </c>
      <c r="E251" s="19" t="str">
        <f t="shared" si="3"/>
        <v>number</v>
      </c>
      <c r="F251" s="4" t="s">
        <v>37</v>
      </c>
      <c r="AY251" s="5">
        <v>1886671000000</v>
      </c>
      <c r="BA251" s="5">
        <v>1876285000000</v>
      </c>
      <c r="BB251" s="5">
        <v>1783811000000</v>
      </c>
      <c r="BC251" s="5">
        <v>1729270000000</v>
      </c>
      <c r="BD251" s="5">
        <v>2008283000000</v>
      </c>
      <c r="BE251" s="5">
        <v>1854818000000.0002</v>
      </c>
      <c r="BF251" s="5">
        <v>2073550000000</v>
      </c>
      <c r="BG251" s="5">
        <v>2030139000000</v>
      </c>
      <c r="BH251" s="5">
        <v>2160068100000.0002</v>
      </c>
      <c r="BI251" s="5">
        <v>2378235000000</v>
      </c>
      <c r="BJ251" s="5">
        <v>2235540900000</v>
      </c>
      <c r="BK251" s="5">
        <v>2305018000000</v>
      </c>
    </row>
    <row r="252" spans="1:63" x14ac:dyDescent="0.25">
      <c r="A252" t="s">
        <v>161</v>
      </c>
      <c r="B252" t="s">
        <v>162</v>
      </c>
      <c r="C252" t="s">
        <v>149</v>
      </c>
      <c r="D252" t="s">
        <v>36</v>
      </c>
      <c r="E252" s="19" t="str">
        <f t="shared" si="3"/>
        <v>number</v>
      </c>
      <c r="F252" s="4" t="s">
        <v>37</v>
      </c>
      <c r="M252" s="5">
        <v>254094042600</v>
      </c>
      <c r="N252" s="5">
        <v>260291887600</v>
      </c>
      <c r="O252" s="5">
        <v>246517583200</v>
      </c>
      <c r="P252" s="5">
        <v>265799543900</v>
      </c>
      <c r="Q252" s="5">
        <v>271995653800</v>
      </c>
      <c r="R252" s="5">
        <v>276128138100</v>
      </c>
      <c r="S252" s="5">
        <v>245830836900</v>
      </c>
      <c r="T252" s="5">
        <v>229991172000</v>
      </c>
      <c r="U252" s="5">
        <v>286456704300</v>
      </c>
      <c r="V252" s="5">
        <v>327772732700</v>
      </c>
      <c r="W252" s="5">
        <v>353940992000</v>
      </c>
      <c r="X252" s="5">
        <v>327087693900</v>
      </c>
      <c r="Y252" s="5">
        <v>379419062400</v>
      </c>
      <c r="Z252" s="5">
        <v>432862559200</v>
      </c>
      <c r="AA252" s="5">
        <v>448178800800</v>
      </c>
      <c r="AB252" s="5">
        <v>395936723600</v>
      </c>
      <c r="AC252" s="5">
        <v>370774907300</v>
      </c>
      <c r="AD252" s="5">
        <v>341048122300</v>
      </c>
      <c r="AE252" s="5">
        <v>440829375800</v>
      </c>
      <c r="AF252" s="5">
        <v>434856431700</v>
      </c>
      <c r="AG252" s="5">
        <v>445482612700</v>
      </c>
      <c r="AH252" s="5">
        <v>549579066100</v>
      </c>
      <c r="AI252" s="5">
        <v>549305031500</v>
      </c>
      <c r="AJ252" s="5">
        <v>514158919100</v>
      </c>
      <c r="AK252" s="5">
        <v>597945638100</v>
      </c>
      <c r="AL252" s="5">
        <v>524513073800</v>
      </c>
      <c r="AM252" s="5">
        <v>572923258000</v>
      </c>
      <c r="AN252" s="5">
        <v>636124374000</v>
      </c>
      <c r="AO252" s="5">
        <v>614686982700</v>
      </c>
      <c r="AP252" s="5">
        <v>629010145400</v>
      </c>
      <c r="AQ252" s="5">
        <v>629992065000</v>
      </c>
      <c r="AR252" s="5">
        <v>698885997300</v>
      </c>
      <c r="AS252" s="5">
        <v>752954281900</v>
      </c>
      <c r="AT252" s="5">
        <v>672499440900</v>
      </c>
      <c r="AU252" s="5">
        <v>749065601800</v>
      </c>
      <c r="AV252" s="5">
        <v>721349836500</v>
      </c>
      <c r="AW252" s="5">
        <v>826369515500</v>
      </c>
      <c r="AX252" s="5">
        <v>807714591200</v>
      </c>
      <c r="AY252" s="5">
        <v>868874745700</v>
      </c>
      <c r="AZ252" s="5">
        <v>905205881600</v>
      </c>
      <c r="BA252" s="5">
        <v>935625909000</v>
      </c>
      <c r="BB252" s="5">
        <v>1042446059600</v>
      </c>
      <c r="BC252" s="5">
        <v>1074973236800.0001</v>
      </c>
      <c r="BD252" s="5">
        <v>1187319514699.9998</v>
      </c>
      <c r="BE252" s="5">
        <v>1171416466700</v>
      </c>
      <c r="BF252" s="5">
        <v>1267228865900</v>
      </c>
      <c r="BG252" s="5">
        <v>1240140209300</v>
      </c>
      <c r="BH252" s="5">
        <v>1348652817199.9998</v>
      </c>
      <c r="BI252" s="5">
        <v>1442036229600</v>
      </c>
      <c r="BJ252" s="5">
        <v>1551486538899.9998</v>
      </c>
      <c r="BK252" s="5">
        <v>1625957892800.0002</v>
      </c>
    </row>
    <row r="253" spans="1:63" x14ac:dyDescent="0.25">
      <c r="A253" t="s">
        <v>163</v>
      </c>
      <c r="B253" t="s">
        <v>164</v>
      </c>
      <c r="C253" t="s">
        <v>149</v>
      </c>
      <c r="D253" t="s">
        <v>36</v>
      </c>
      <c r="E253" s="19" t="str">
        <f t="shared" si="3"/>
        <v>number</v>
      </c>
      <c r="F253" s="4" t="s">
        <v>37</v>
      </c>
      <c r="G253" s="5">
        <v>123280971800</v>
      </c>
      <c r="H253" s="5">
        <v>119626136200</v>
      </c>
      <c r="I253" s="5">
        <v>119822838699.99998</v>
      </c>
      <c r="J253" s="5">
        <v>122422091499.99998</v>
      </c>
      <c r="K253" s="5">
        <v>131187668800.00002</v>
      </c>
      <c r="L253" s="5">
        <v>132179148500.00002</v>
      </c>
      <c r="M253" s="5">
        <v>137094833600.00002</v>
      </c>
      <c r="N253" s="5">
        <v>142667255000</v>
      </c>
      <c r="O253" s="5">
        <v>118076080000</v>
      </c>
      <c r="P253" s="5">
        <v>113469661600.00002</v>
      </c>
      <c r="Q253" s="5">
        <v>98633408700</v>
      </c>
      <c r="R253" s="5">
        <v>139733367200.00003</v>
      </c>
      <c r="S253" s="5">
        <v>114097434400</v>
      </c>
      <c r="T253" s="5">
        <v>113716363400</v>
      </c>
      <c r="U253" s="5">
        <v>95716891000</v>
      </c>
      <c r="V253" s="5">
        <v>98223386000</v>
      </c>
      <c r="W253" s="5">
        <v>103910482000</v>
      </c>
      <c r="X253" s="5">
        <v>101012496599.99998</v>
      </c>
      <c r="Y253" s="5">
        <v>102854136300</v>
      </c>
      <c r="Z253" s="5">
        <v>114697417700.00002</v>
      </c>
      <c r="AA253" s="5">
        <v>124928396900.00002</v>
      </c>
      <c r="AB253" s="5">
        <v>127008637500</v>
      </c>
      <c r="AC253" s="5">
        <v>146152485400.00003</v>
      </c>
      <c r="AD253" s="5">
        <v>119197291700</v>
      </c>
      <c r="AE253" s="5">
        <v>122127704300</v>
      </c>
      <c r="AF253" s="5">
        <v>132320456600</v>
      </c>
      <c r="AG253" s="5">
        <v>139768118900</v>
      </c>
      <c r="AH253" s="5">
        <v>143972627100.00003</v>
      </c>
      <c r="AI253" s="5">
        <v>145571040200</v>
      </c>
      <c r="AJ253" s="5">
        <v>135992160200.00002</v>
      </c>
      <c r="AK253" s="5">
        <v>145327802000</v>
      </c>
      <c r="AL253" s="5">
        <v>155304320500</v>
      </c>
      <c r="AM253" s="5">
        <v>169894545899.99997</v>
      </c>
      <c r="AN253" s="5">
        <v>141012270300</v>
      </c>
      <c r="AO253" s="5">
        <v>176122122100</v>
      </c>
      <c r="AP253" s="5">
        <v>191079170200</v>
      </c>
      <c r="AQ253" s="5">
        <v>148597252600</v>
      </c>
      <c r="AR253" s="5">
        <v>150810000000</v>
      </c>
      <c r="AS253" s="5">
        <v>161839000000</v>
      </c>
      <c r="AT253" s="5">
        <v>160552000000</v>
      </c>
      <c r="AU253" s="5">
        <v>162055000000</v>
      </c>
      <c r="AV253" s="5">
        <v>157095000000</v>
      </c>
      <c r="AW253" s="5">
        <v>163794000000</v>
      </c>
      <c r="AX253" s="5">
        <v>158513683300</v>
      </c>
      <c r="AY253" s="5">
        <v>171541757800</v>
      </c>
      <c r="AZ253" s="5">
        <v>171522000000</v>
      </c>
      <c r="BA253" s="5">
        <v>188137000000</v>
      </c>
      <c r="BB253" s="5">
        <v>203269087200.00003</v>
      </c>
      <c r="BC253" s="5">
        <v>205827422900</v>
      </c>
      <c r="BD253" s="5">
        <v>216576441800</v>
      </c>
      <c r="BE253" s="5">
        <v>211894535899.99997</v>
      </c>
      <c r="BF253" s="5">
        <v>227810739300</v>
      </c>
      <c r="BG253" s="5">
        <v>225493810600</v>
      </c>
      <c r="BH253" s="5">
        <v>230373000000</v>
      </c>
      <c r="BI253" s="5">
        <v>243918000000</v>
      </c>
      <c r="BJ253" s="5">
        <v>251235600000</v>
      </c>
      <c r="BK253" s="5">
        <v>262038730800</v>
      </c>
    </row>
    <row r="254" spans="1:63" x14ac:dyDescent="0.25">
      <c r="A254" t="s">
        <v>167</v>
      </c>
      <c r="B254" t="s">
        <v>168</v>
      </c>
      <c r="C254" t="s">
        <v>149</v>
      </c>
      <c r="D254" t="s">
        <v>36</v>
      </c>
      <c r="E254" s="19" t="str">
        <f t="shared" si="3"/>
        <v>number</v>
      </c>
      <c r="F254" s="4" t="s">
        <v>37</v>
      </c>
      <c r="AZ254" s="5">
        <v>817662000000</v>
      </c>
      <c r="BA254" s="5">
        <v>855579709400</v>
      </c>
      <c r="BB254" s="5">
        <v>994177793236.16907</v>
      </c>
      <c r="BC254" s="5">
        <v>899392936804.68408</v>
      </c>
      <c r="BD254" s="5">
        <v>1041318486146.15</v>
      </c>
      <c r="BE254" s="5">
        <v>1010544000000</v>
      </c>
      <c r="BF254" s="5">
        <v>1161219000000</v>
      </c>
      <c r="BG254" s="5">
        <v>1157175000000</v>
      </c>
      <c r="BH254" s="5">
        <v>1253353000000</v>
      </c>
      <c r="BI254" s="5">
        <v>1276892534027.1201</v>
      </c>
      <c r="BJ254" s="5">
        <v>1417950449224.55</v>
      </c>
      <c r="BK254" s="5">
        <v>1498108488833.22</v>
      </c>
    </row>
    <row r="255" spans="1:63" x14ac:dyDescent="0.25">
      <c r="A255" t="s">
        <v>169</v>
      </c>
      <c r="B255" t="s">
        <v>170</v>
      </c>
      <c r="C255" t="s">
        <v>149</v>
      </c>
      <c r="D255" t="s">
        <v>36</v>
      </c>
      <c r="E255" s="19" t="str">
        <f t="shared" si="3"/>
        <v>number</v>
      </c>
      <c r="F255" s="4" t="s">
        <v>37</v>
      </c>
      <c r="AA255" s="5">
        <v>2364373148670.9995</v>
      </c>
      <c r="AB255" s="5">
        <v>2425960886265.6602</v>
      </c>
      <c r="AC255" s="5">
        <v>2409081920773.3901</v>
      </c>
      <c r="AD255" s="5">
        <v>2303505415688.5303</v>
      </c>
      <c r="AE255" s="5">
        <v>2731062466686.9395</v>
      </c>
      <c r="AF255" s="5">
        <v>2986835381860.79</v>
      </c>
      <c r="AG255" s="5">
        <v>2891672333232.3701</v>
      </c>
      <c r="AH255" s="5">
        <v>3174567615700.2798</v>
      </c>
      <c r="AI255" s="5">
        <v>3325947091165.6001</v>
      </c>
      <c r="AJ255" s="5">
        <v>3464716264876.6499</v>
      </c>
      <c r="AK255" s="5">
        <v>3590837435901.6401</v>
      </c>
      <c r="AL255" s="5">
        <v>3674792831972.6694</v>
      </c>
      <c r="AM255" s="5">
        <v>3743665812397.8398</v>
      </c>
      <c r="AN255" s="5">
        <v>3839675449803.2202</v>
      </c>
      <c r="AO255" s="5">
        <v>3977381935659.6104</v>
      </c>
      <c r="AP255" s="5">
        <v>4133548212158.7695</v>
      </c>
      <c r="AQ255" s="5">
        <v>4305679634373.0903</v>
      </c>
      <c r="AR255" s="5">
        <v>4475241380600.4893</v>
      </c>
      <c r="AS255" s="5">
        <v>4703643681673.3301</v>
      </c>
      <c r="AT255" s="5">
        <v>4840971196130.1494</v>
      </c>
      <c r="AU255" s="5">
        <v>5024542107298.8096</v>
      </c>
      <c r="AV255" s="5">
        <v>7817084495057.5996</v>
      </c>
      <c r="AW255" s="5">
        <v>8364832102827.8203</v>
      </c>
      <c r="AX255" s="5">
        <v>8888573399680.0098</v>
      </c>
      <c r="AY255" s="5">
        <v>9516991539854.3906</v>
      </c>
      <c r="AZ255" s="5">
        <v>10222474981462.299</v>
      </c>
      <c r="BA255" s="5">
        <v>10958469131803.5</v>
      </c>
      <c r="BB255" s="5">
        <v>11645370979412.6</v>
      </c>
      <c r="BC255" s="5">
        <v>12330325547467.998</v>
      </c>
      <c r="BD255" s="5">
        <v>13048892799987.6</v>
      </c>
      <c r="BE255" s="5">
        <v>13429378768108.1</v>
      </c>
      <c r="BF255" s="5">
        <v>14329705621956.799</v>
      </c>
      <c r="BG255" s="5">
        <v>14750523211261.201</v>
      </c>
      <c r="BH255" s="5">
        <v>15380389335420.1</v>
      </c>
      <c r="BI255" s="5">
        <v>15952220140893.602</v>
      </c>
      <c r="BJ255" s="5">
        <v>16607337334480.301</v>
      </c>
      <c r="BK255" s="5">
        <v>17179495286600</v>
      </c>
    </row>
    <row r="256" spans="1:63" x14ac:dyDescent="0.25">
      <c r="A256" t="s">
        <v>173</v>
      </c>
      <c r="B256" t="s">
        <v>174</v>
      </c>
      <c r="C256" t="s">
        <v>149</v>
      </c>
      <c r="D256" t="s">
        <v>36</v>
      </c>
      <c r="E256" s="19" t="str">
        <f t="shared" si="3"/>
        <v>number</v>
      </c>
      <c r="F256" s="4" t="s">
        <v>37</v>
      </c>
      <c r="G256" s="5">
        <v>444085655305.77802</v>
      </c>
      <c r="H256" s="5">
        <v>494608110241.97003</v>
      </c>
      <c r="I256" s="5">
        <v>546153298479.50305</v>
      </c>
      <c r="J256" s="5">
        <v>558708094671.83801</v>
      </c>
      <c r="K256" s="5">
        <v>599155601952.47205</v>
      </c>
      <c r="L256" s="5">
        <v>535721427382.36798</v>
      </c>
      <c r="M256" s="5">
        <v>584040427539.82495</v>
      </c>
      <c r="N256" s="5">
        <v>586766114816.51196</v>
      </c>
      <c r="O256" s="5">
        <v>598164443036.70508</v>
      </c>
      <c r="P256" s="5">
        <v>632607217512.33398</v>
      </c>
      <c r="Q256" s="5">
        <v>528287735169.67999</v>
      </c>
      <c r="R256" s="5">
        <v>654164925221.901</v>
      </c>
      <c r="S256" s="5">
        <v>548854283963.48096</v>
      </c>
      <c r="T256" s="5">
        <v>675722633103.68799</v>
      </c>
      <c r="U256" s="5">
        <v>704218453568.05994</v>
      </c>
      <c r="V256" s="5">
        <v>806803407894.23193</v>
      </c>
      <c r="W256" s="5">
        <v>751298504994.69897</v>
      </c>
      <c r="X256" s="5">
        <v>573881048050.45093</v>
      </c>
      <c r="Y256" s="5">
        <v>729674560445.45703</v>
      </c>
      <c r="Z256" s="5">
        <v>597119850045.97498</v>
      </c>
      <c r="AA256" s="5">
        <v>686771951736.23206</v>
      </c>
      <c r="AB256" s="5">
        <v>746030653214.36792</v>
      </c>
      <c r="AC256" s="5">
        <v>562792370532.96594</v>
      </c>
      <c r="AD256" s="5">
        <v>626477848552.55994</v>
      </c>
      <c r="AE256" s="5">
        <v>737737806721.448</v>
      </c>
      <c r="AF256" s="5">
        <v>773039316190.20288</v>
      </c>
      <c r="AG256" s="5">
        <v>816366417854.98193</v>
      </c>
      <c r="AH256" s="5">
        <v>689551176683.81494</v>
      </c>
      <c r="AI256" s="5">
        <v>783984156878.7179</v>
      </c>
      <c r="AJ256" s="5">
        <v>709668892171.875</v>
      </c>
      <c r="AK256" s="5">
        <v>752695606000</v>
      </c>
      <c r="AL256" s="5">
        <v>707697071600</v>
      </c>
      <c r="AM256" s="5">
        <v>762728004800</v>
      </c>
      <c r="AN256" s="5">
        <v>761659443100</v>
      </c>
      <c r="AO256" s="5">
        <v>832985225899.99988</v>
      </c>
      <c r="AP256" s="5">
        <v>802330874000</v>
      </c>
      <c r="AQ256" s="5">
        <v>794879022600</v>
      </c>
      <c r="AR256" s="5">
        <v>801057954200.00012</v>
      </c>
      <c r="AS256" s="5">
        <v>910837814200</v>
      </c>
      <c r="AT256" s="5">
        <v>932714484200</v>
      </c>
      <c r="AU256" s="5">
        <v>944597872100</v>
      </c>
      <c r="AV256" s="5">
        <v>734445284800</v>
      </c>
      <c r="AW256" s="5">
        <v>865365508400</v>
      </c>
      <c r="AX256" s="5">
        <v>885998725100.00012</v>
      </c>
      <c r="AY256" s="5">
        <v>983623722200</v>
      </c>
      <c r="AZ256" s="5">
        <v>901068947000</v>
      </c>
      <c r="BA256" s="5">
        <v>931337240400</v>
      </c>
      <c r="BB256" s="5">
        <v>1142436401300</v>
      </c>
      <c r="BC256" s="5">
        <v>1301088942400</v>
      </c>
      <c r="BD256" s="5">
        <v>1363163372999.9998</v>
      </c>
      <c r="BE256" s="5">
        <v>1145704436300</v>
      </c>
      <c r="BF256" s="5">
        <v>1262162651800</v>
      </c>
      <c r="BG256" s="5">
        <v>1285991976300</v>
      </c>
      <c r="BH256" s="5">
        <v>1306802000000</v>
      </c>
      <c r="BI256" s="5">
        <v>1445863000000</v>
      </c>
      <c r="BJ256" s="5">
        <v>1524518945800.0002</v>
      </c>
      <c r="BK256" s="5">
        <v>1721890381000.0002</v>
      </c>
    </row>
    <row r="257" spans="1:63" x14ac:dyDescent="0.25">
      <c r="A257" t="s">
        <v>5</v>
      </c>
      <c r="B257" t="s">
        <v>6</v>
      </c>
      <c r="C257" t="s">
        <v>7</v>
      </c>
      <c r="D257" t="s">
        <v>38</v>
      </c>
      <c r="E257" s="19" t="str">
        <f t="shared" si="3"/>
        <v>number</v>
      </c>
      <c r="F257" s="4" t="s">
        <v>39</v>
      </c>
      <c r="AO257" s="5">
        <v>999000</v>
      </c>
      <c r="AP257" s="5">
        <v>58709000</v>
      </c>
      <c r="AQ257" s="5">
        <v>157696000</v>
      </c>
      <c r="AR257" s="5">
        <v>329984000</v>
      </c>
      <c r="AS257" s="5">
        <v>1080100000</v>
      </c>
      <c r="AT257" s="5">
        <v>5192600000.000001</v>
      </c>
      <c r="AU257" s="5">
        <v>16077100000</v>
      </c>
      <c r="AV257" s="5">
        <v>38855489625.991699</v>
      </c>
      <c r="AW257" s="5">
        <v>82372810996.420914</v>
      </c>
      <c r="AX257" s="5">
        <v>122990460923.002</v>
      </c>
      <c r="AY257" s="5">
        <v>163063995575.233</v>
      </c>
      <c r="AZ257" s="5">
        <v>218540540681.92899</v>
      </c>
      <c r="BA257" s="5">
        <v>262446015236.84601</v>
      </c>
      <c r="BB257" s="5">
        <v>319235655094.76001</v>
      </c>
      <c r="BC257" s="5">
        <v>369286721824.88098</v>
      </c>
      <c r="BD257" s="5">
        <v>475984635959.15002</v>
      </c>
      <c r="BE257" s="5">
        <v>613851558679.31201</v>
      </c>
      <c r="BF257" s="5">
        <v>742009231551.03003</v>
      </c>
      <c r="BG257" s="5">
        <v>858663871881.93701</v>
      </c>
      <c r="BH257" s="5">
        <v>1081029771650.23</v>
      </c>
      <c r="BI257" s="5">
        <v>1272620091548.28</v>
      </c>
      <c r="BJ257" s="5">
        <v>1627015680819</v>
      </c>
      <c r="BK257" s="5">
        <v>2029673362142.8301</v>
      </c>
    </row>
    <row r="258" spans="1:63" x14ac:dyDescent="0.25">
      <c r="A258" t="s">
        <v>151</v>
      </c>
      <c r="B258" t="s">
        <v>152</v>
      </c>
      <c r="C258" t="s">
        <v>7</v>
      </c>
      <c r="D258" t="s">
        <v>38</v>
      </c>
      <c r="E258" s="19" t="str">
        <f t="shared" ref="E258:E321" si="4">IF(_xlfn.ISFORMULA(G258),"formula","number")</f>
        <v>number</v>
      </c>
      <c r="F258" s="4" t="s">
        <v>39</v>
      </c>
      <c r="P258" s="5">
        <v>13875799999.999998</v>
      </c>
      <c r="Q258" s="5">
        <v>14327700000</v>
      </c>
      <c r="R258" s="5">
        <v>13124200000.000002</v>
      </c>
      <c r="S258" s="5">
        <v>15420100000</v>
      </c>
      <c r="T258" s="5">
        <v>16594900000.000002</v>
      </c>
      <c r="U258" s="5">
        <v>20323800000</v>
      </c>
      <c r="V258" s="5">
        <v>23002499999.999996</v>
      </c>
      <c r="W258" s="5">
        <v>27388900000.000004</v>
      </c>
      <c r="X258" s="5">
        <v>29637200000</v>
      </c>
      <c r="Y258" s="5">
        <v>37911200000</v>
      </c>
      <c r="Z258" s="5">
        <v>47655400000.000008</v>
      </c>
      <c r="AA258" s="5">
        <v>50708599999.999992</v>
      </c>
      <c r="AB258" s="5">
        <v>47977500000</v>
      </c>
      <c r="AC258" s="5">
        <v>53834099999.999992</v>
      </c>
      <c r="AD258" s="5">
        <v>64592100000</v>
      </c>
      <c r="AE258" s="5">
        <v>77656300000</v>
      </c>
      <c r="AF258" s="5">
        <v>72057399999.999985</v>
      </c>
      <c r="AG258" s="5">
        <v>70679800000</v>
      </c>
      <c r="AH258" s="5">
        <v>73270399999.999985</v>
      </c>
      <c r="AI258" s="5">
        <v>83285000000.000015</v>
      </c>
      <c r="AJ258" s="5">
        <v>98988000000</v>
      </c>
      <c r="AK258" s="5">
        <v>102978000000</v>
      </c>
      <c r="AL258" s="5">
        <v>108298198999.99998</v>
      </c>
      <c r="AM258" s="5">
        <v>107500000000</v>
      </c>
      <c r="AN258" s="5">
        <v>95200000000</v>
      </c>
      <c r="AO258" s="5">
        <v>105000000000.00002</v>
      </c>
      <c r="AP258" s="5">
        <v>140445204500</v>
      </c>
      <c r="AQ258" s="5">
        <v>145422150300</v>
      </c>
      <c r="AR258" s="5">
        <v>178243893600.00003</v>
      </c>
      <c r="AS258" s="5">
        <v>216931175000</v>
      </c>
      <c r="AT258" s="5">
        <v>276698103100</v>
      </c>
      <c r="AU258" s="5">
        <v>319198460499.99994</v>
      </c>
      <c r="AV258" s="5">
        <v>332904081599.99994</v>
      </c>
      <c r="AW258" s="5">
        <v>363929238699.99994</v>
      </c>
      <c r="AX258" s="5">
        <v>422217326900</v>
      </c>
      <c r="AY258" s="5">
        <v>493545000000</v>
      </c>
      <c r="AZ258" s="5">
        <v>532313000000</v>
      </c>
      <c r="BA258" s="5">
        <v>512565000000</v>
      </c>
      <c r="BB258" s="5">
        <v>726325000000</v>
      </c>
      <c r="BC258" s="5">
        <v>804751999999.99988</v>
      </c>
      <c r="BD258" s="5">
        <v>961166000000.00012</v>
      </c>
      <c r="BE258" s="5">
        <v>1034898000000</v>
      </c>
      <c r="BF258" s="5">
        <v>1192188000000</v>
      </c>
      <c r="BG258" s="5">
        <v>1462746000000.0002</v>
      </c>
      <c r="BH258" s="5">
        <v>1463000000000</v>
      </c>
      <c r="BI258" s="5">
        <v>1497161000000</v>
      </c>
      <c r="BJ258" s="5">
        <v>1500529000000</v>
      </c>
    </row>
    <row r="259" spans="1:63" x14ac:dyDescent="0.25">
      <c r="A259" t="s">
        <v>157</v>
      </c>
      <c r="B259" t="s">
        <v>158</v>
      </c>
      <c r="C259" t="s">
        <v>7</v>
      </c>
      <c r="D259" t="s">
        <v>38</v>
      </c>
      <c r="E259" s="19" t="str">
        <f t="shared" si="4"/>
        <v>number</v>
      </c>
      <c r="F259" s="4" t="s">
        <v>39</v>
      </c>
      <c r="AA259" s="5">
        <v>8299848700.000001</v>
      </c>
      <c r="AB259" s="5">
        <v>8497019399.999999</v>
      </c>
      <c r="AC259" s="5">
        <v>9644067600</v>
      </c>
      <c r="AD259" s="5">
        <v>8027434800</v>
      </c>
      <c r="AE259" s="5">
        <v>10318699100.000002</v>
      </c>
      <c r="AF259" s="5">
        <v>10394388499.999998</v>
      </c>
      <c r="AG259" s="5">
        <v>10705068899.999998</v>
      </c>
      <c r="AH259" s="5">
        <v>10973039000.000002</v>
      </c>
      <c r="AI259" s="5">
        <v>11496002399.999998</v>
      </c>
      <c r="AJ259" s="5">
        <v>12473078900</v>
      </c>
      <c r="AK259" s="5">
        <v>16350353300.000002</v>
      </c>
      <c r="AL259" s="5">
        <v>18770634100</v>
      </c>
      <c r="AM259" s="5">
        <v>22612658600</v>
      </c>
      <c r="AN259" s="5">
        <v>21114781600</v>
      </c>
      <c r="AO259" s="5">
        <v>24884617500</v>
      </c>
      <c r="AP259" s="5">
        <v>27633621200</v>
      </c>
      <c r="AQ259" s="5">
        <v>30156891600</v>
      </c>
      <c r="AR259" s="5">
        <v>26397771199.999996</v>
      </c>
      <c r="AS259" s="5">
        <v>26308878400.000004</v>
      </c>
      <c r="AT259" s="5">
        <v>29997624000</v>
      </c>
      <c r="AU259" s="5">
        <v>29023969000.000004</v>
      </c>
      <c r="AV259" s="5">
        <v>25949855600</v>
      </c>
      <c r="AW259" s="5">
        <v>27589294200</v>
      </c>
      <c r="AX259" s="5">
        <v>33777393300.000004</v>
      </c>
      <c r="AY259" s="5">
        <v>44175995199.999992</v>
      </c>
      <c r="AZ259" s="5">
        <v>56409006300</v>
      </c>
      <c r="BA259" s="5">
        <v>73248977799.999985</v>
      </c>
      <c r="BB259" s="5">
        <v>113054720300</v>
      </c>
      <c r="BC259" s="5">
        <v>155067519800</v>
      </c>
      <c r="BD259" s="5">
        <v>159933535000</v>
      </c>
      <c r="BE259" s="5">
        <v>212469712000.00003</v>
      </c>
      <c r="BF259" s="5">
        <v>331296882000</v>
      </c>
      <c r="BG259" s="5">
        <v>357513968000</v>
      </c>
      <c r="BH259" s="5">
        <v>408630467999.99994</v>
      </c>
      <c r="BI259" s="5">
        <v>468005637000</v>
      </c>
      <c r="BJ259" s="5">
        <v>535674665999.99994</v>
      </c>
      <c r="BK259" s="5">
        <v>614210432000</v>
      </c>
    </row>
    <row r="260" spans="1:63" x14ac:dyDescent="0.25">
      <c r="A260" t="s">
        <v>159</v>
      </c>
      <c r="B260" t="s">
        <v>160</v>
      </c>
      <c r="C260" t="s">
        <v>7</v>
      </c>
      <c r="D260" t="s">
        <v>38</v>
      </c>
      <c r="E260" s="19" t="str">
        <f t="shared" si="4"/>
        <v>number</v>
      </c>
      <c r="F260" s="4" t="s">
        <v>39</v>
      </c>
      <c r="G260" s="5">
        <v>1929900000</v>
      </c>
      <c r="H260" s="5">
        <v>2329900000</v>
      </c>
      <c r="I260" s="5">
        <v>2544800000.0000005</v>
      </c>
      <c r="J260" s="5">
        <v>2627599900</v>
      </c>
      <c r="K260" s="5">
        <v>2310800000</v>
      </c>
      <c r="L260" s="5">
        <v>2887000000</v>
      </c>
      <c r="M260" s="5">
        <v>2963200000</v>
      </c>
      <c r="N260" s="5">
        <v>3064800000</v>
      </c>
      <c r="O260" s="5">
        <v>3218599999.9999995</v>
      </c>
      <c r="P260" s="5">
        <v>3455400000.0000005</v>
      </c>
      <c r="Q260" s="5">
        <v>3577400000</v>
      </c>
      <c r="R260" s="5">
        <v>4848390000.000001</v>
      </c>
      <c r="S260" s="5">
        <v>5599600999.999999</v>
      </c>
      <c r="T260" s="5">
        <v>6639800000</v>
      </c>
      <c r="U260" s="5">
        <v>7221600000.000001</v>
      </c>
      <c r="V260" s="5">
        <v>9688800999.9999981</v>
      </c>
      <c r="W260" s="5">
        <v>13765799999.999998</v>
      </c>
      <c r="X260" s="5">
        <v>13144600000</v>
      </c>
      <c r="Y260" s="5">
        <v>14068000000</v>
      </c>
      <c r="Z260" s="5">
        <v>14982000000</v>
      </c>
      <c r="AA260" s="5">
        <v>17286000000</v>
      </c>
      <c r="AB260" s="5">
        <v>20348400000</v>
      </c>
      <c r="AC260" s="5">
        <v>23773200000.000004</v>
      </c>
      <c r="AD260" s="5">
        <v>26335400000</v>
      </c>
      <c r="AE260" s="5">
        <v>28838400000.000004</v>
      </c>
      <c r="AF260" s="5">
        <v>33802199999.999996</v>
      </c>
      <c r="AG260" s="5">
        <v>35637200000</v>
      </c>
      <c r="AH260" s="5">
        <v>37871980000</v>
      </c>
      <c r="AI260" s="5">
        <v>44243400000</v>
      </c>
      <c r="AJ260" s="5">
        <v>49725466000</v>
      </c>
      <c r="AK260" s="5">
        <v>54533085100</v>
      </c>
      <c r="AL260" s="5">
        <v>65539534400.000008</v>
      </c>
      <c r="AM260" s="5">
        <v>89434560000</v>
      </c>
      <c r="AN260" s="5">
        <v>112646380000</v>
      </c>
      <c r="AO260" s="5">
        <v>122591800000</v>
      </c>
      <c r="AP260" s="5">
        <v>189148000000</v>
      </c>
      <c r="AQ260" s="5">
        <v>213330000000</v>
      </c>
      <c r="AR260" s="5">
        <v>236056000000</v>
      </c>
      <c r="AS260" s="5">
        <v>260688000000</v>
      </c>
      <c r="AT260" s="5">
        <v>277980000000</v>
      </c>
      <c r="AU260" s="5">
        <v>284124000000</v>
      </c>
      <c r="AV260" s="5">
        <v>267685000000</v>
      </c>
      <c r="AW260" s="5">
        <v>292050000000</v>
      </c>
      <c r="AX260" s="5">
        <v>317678000000</v>
      </c>
      <c r="AY260" s="5">
        <v>343119000000</v>
      </c>
      <c r="AZ260" s="5">
        <v>382085000000</v>
      </c>
      <c r="BA260" s="5">
        <v>442891000000</v>
      </c>
      <c r="BB260" s="5">
        <v>551148000000</v>
      </c>
      <c r="BC260" s="5">
        <v>668969000000</v>
      </c>
      <c r="BD260" s="5">
        <v>786826000000</v>
      </c>
      <c r="BE260" s="5">
        <v>980088000000</v>
      </c>
      <c r="BF260" s="5">
        <v>1115198412100</v>
      </c>
      <c r="BG260" s="5">
        <v>1254760000000</v>
      </c>
      <c r="BH260" s="5">
        <v>1483078000000</v>
      </c>
      <c r="BI260" s="5">
        <v>1897347000000</v>
      </c>
      <c r="BJ260" s="5">
        <v>2311863000000</v>
      </c>
      <c r="BK260" s="5">
        <v>2838992000000</v>
      </c>
    </row>
    <row r="261" spans="1:63" x14ac:dyDescent="0.25">
      <c r="A261" t="s">
        <v>165</v>
      </c>
      <c r="B261" t="s">
        <v>166</v>
      </c>
      <c r="C261" t="s">
        <v>7</v>
      </c>
      <c r="D261" t="s">
        <v>38</v>
      </c>
      <c r="E261" s="19" t="str">
        <f t="shared" si="4"/>
        <v>number</v>
      </c>
      <c r="F261" s="4" t="s">
        <v>39</v>
      </c>
      <c r="Z261" s="5">
        <v>38733000</v>
      </c>
      <c r="AA261" s="5">
        <v>40340100</v>
      </c>
      <c r="AB261" s="5">
        <v>43277099.999999993</v>
      </c>
      <c r="AC261" s="5">
        <v>46212600</v>
      </c>
      <c r="AD261" s="5">
        <v>41545099.999999993</v>
      </c>
      <c r="AE261" s="5">
        <v>91665900</v>
      </c>
      <c r="AF261" s="5">
        <v>88630200</v>
      </c>
      <c r="AG261" s="5">
        <v>289684000</v>
      </c>
      <c r="AH261" s="5">
        <v>444213000.00000006</v>
      </c>
      <c r="AI261" s="5">
        <v>753151400</v>
      </c>
      <c r="AJ261" s="5">
        <v>795966800</v>
      </c>
      <c r="AK261" s="5">
        <v>1692812900</v>
      </c>
      <c r="AL261" s="5">
        <v>1852932300</v>
      </c>
      <c r="AM261" s="5">
        <v>3329329100</v>
      </c>
      <c r="AN261" s="5">
        <v>4848520000.000001</v>
      </c>
      <c r="AO261" s="5">
        <v>7633740000</v>
      </c>
      <c r="AP261" s="5">
        <v>12675128400.000002</v>
      </c>
      <c r="AQ261" s="5">
        <v>15327717500</v>
      </c>
      <c r="AR261" s="5">
        <v>16097346299.999998</v>
      </c>
      <c r="AS261" s="5">
        <v>16454276999.999998</v>
      </c>
      <c r="AT261" s="5">
        <v>15364848300</v>
      </c>
      <c r="AU261" s="5">
        <v>18921507800</v>
      </c>
      <c r="AV261" s="5">
        <v>28572427500.000004</v>
      </c>
      <c r="AW261" s="5">
        <v>31705187200</v>
      </c>
      <c r="AX261" s="5">
        <v>35940062500</v>
      </c>
      <c r="AY261" s="5">
        <v>41784780200</v>
      </c>
      <c r="AZ261" s="5">
        <v>51858501800</v>
      </c>
      <c r="BA261" s="5">
        <v>59704841100</v>
      </c>
      <c r="BB261" s="5">
        <v>75017902800</v>
      </c>
      <c r="BC261" s="5">
        <v>83778659400</v>
      </c>
      <c r="BD261" s="5">
        <v>94292424800</v>
      </c>
      <c r="BE261" s="5">
        <v>100369165500</v>
      </c>
      <c r="BF261" s="5">
        <v>109287448700</v>
      </c>
      <c r="BG261" s="5">
        <v>116128896500</v>
      </c>
      <c r="BH261" s="5">
        <v>120981554200</v>
      </c>
      <c r="BI261" s="5">
        <v>135754200200</v>
      </c>
      <c r="BJ261" s="5">
        <v>155412000000</v>
      </c>
      <c r="BK261" s="5">
        <v>171037000000</v>
      </c>
    </row>
    <row r="262" spans="1:63" x14ac:dyDescent="0.25">
      <c r="A262" t="s">
        <v>171</v>
      </c>
      <c r="B262" t="s">
        <v>172</v>
      </c>
      <c r="C262" t="s">
        <v>7</v>
      </c>
      <c r="D262" t="s">
        <v>38</v>
      </c>
      <c r="E262" s="19" t="str">
        <f t="shared" si="4"/>
        <v>number</v>
      </c>
      <c r="F262" s="4" t="s">
        <v>39</v>
      </c>
      <c r="K262" s="5">
        <v>5564502000</v>
      </c>
      <c r="L262" s="5">
        <v>8157498900</v>
      </c>
      <c r="M262" s="5">
        <v>10507200500.000002</v>
      </c>
      <c r="N262" s="5">
        <v>11241799700</v>
      </c>
      <c r="O262" s="5">
        <v>12414699500</v>
      </c>
      <c r="P262" s="5">
        <v>13550000099.999998</v>
      </c>
      <c r="Q262" s="5">
        <v>13600000000</v>
      </c>
      <c r="R262" s="5">
        <v>13520000000</v>
      </c>
      <c r="S262" s="5">
        <v>14890000400.000002</v>
      </c>
      <c r="T262" s="5">
        <v>16959999999.999998</v>
      </c>
      <c r="U262" s="5">
        <v>25969999900</v>
      </c>
      <c r="V262" s="5">
        <v>30449999899.999996</v>
      </c>
      <c r="W262" s="5">
        <v>33280000000</v>
      </c>
      <c r="X262" s="5">
        <v>34380001300</v>
      </c>
      <c r="Y262" s="5">
        <v>47160000500</v>
      </c>
      <c r="Z262" s="5">
        <v>49509998600</v>
      </c>
      <c r="AA262" s="5">
        <v>49960001500</v>
      </c>
      <c r="AB262" s="5">
        <v>52100001800</v>
      </c>
      <c r="AC262" s="5">
        <v>54320000999.999992</v>
      </c>
      <c r="AD262" s="5">
        <v>64976998400</v>
      </c>
      <c r="AE262" s="5">
        <v>72668020700</v>
      </c>
      <c r="AF262" s="5">
        <v>63921999900</v>
      </c>
      <c r="AG262" s="5">
        <v>64645099499.999992</v>
      </c>
      <c r="AH262" s="5">
        <v>71824998400</v>
      </c>
      <c r="AI262" s="5">
        <v>77699498000</v>
      </c>
      <c r="AJ262" s="5">
        <v>69473001500</v>
      </c>
      <c r="AK262" s="5">
        <v>76882001900</v>
      </c>
      <c r="AL262" s="5">
        <v>90328203299.999985</v>
      </c>
      <c r="AM262" s="5">
        <v>95930900500</v>
      </c>
      <c r="AN262" s="5">
        <v>82500001800</v>
      </c>
      <c r="AO262" s="5">
        <v>149223997400</v>
      </c>
      <c r="AP262" s="5">
        <v>200142995500</v>
      </c>
      <c r="AQ262" s="5">
        <v>256599998500</v>
      </c>
      <c r="AR262" s="5">
        <v>282799996900.00006</v>
      </c>
      <c r="AS262" s="5">
        <v>227239000000</v>
      </c>
      <c r="AT262" s="5">
        <v>251419000000</v>
      </c>
      <c r="AU262" s="5">
        <v>276986000000</v>
      </c>
      <c r="AV262" s="5">
        <v>282190000000</v>
      </c>
      <c r="AW262" s="5">
        <v>379786000000</v>
      </c>
      <c r="AX262" s="5">
        <v>465146000000</v>
      </c>
      <c r="AY262" s="5">
        <v>552755000000</v>
      </c>
      <c r="AZ262" s="5">
        <v>592315000000</v>
      </c>
      <c r="BA262" s="5">
        <v>635420000000</v>
      </c>
      <c r="BB262" s="5">
        <v>752528000000</v>
      </c>
      <c r="BC262" s="5">
        <v>895813000000</v>
      </c>
      <c r="BD262" s="5">
        <v>949047000000</v>
      </c>
      <c r="BE262" s="5">
        <v>1112267000000</v>
      </c>
      <c r="BF262" s="5">
        <v>1316581000000</v>
      </c>
      <c r="BG262" s="5">
        <v>1423943000000</v>
      </c>
      <c r="BH262" s="5">
        <v>1571784000000.0002</v>
      </c>
      <c r="BI262" s="5">
        <v>1671477000000</v>
      </c>
      <c r="BJ262" s="5">
        <v>1955675999999.9998</v>
      </c>
      <c r="BK262" s="5">
        <v>2352003000000</v>
      </c>
    </row>
    <row r="263" spans="1:63" x14ac:dyDescent="0.25">
      <c r="A263" t="s">
        <v>175</v>
      </c>
      <c r="B263" t="s">
        <v>176</v>
      </c>
      <c r="C263" t="s">
        <v>7</v>
      </c>
      <c r="D263" t="s">
        <v>38</v>
      </c>
      <c r="E263" s="19" t="str">
        <f t="shared" si="4"/>
        <v>number</v>
      </c>
      <c r="F263" s="4" t="s">
        <v>39</v>
      </c>
      <c r="G263" s="5">
        <v>627000000</v>
      </c>
      <c r="H263" s="5">
        <v>642000000</v>
      </c>
      <c r="I263" s="5">
        <v>699000000</v>
      </c>
      <c r="J263" s="5">
        <v>667000000</v>
      </c>
      <c r="K263" s="5">
        <v>709000000</v>
      </c>
      <c r="L263" s="5">
        <v>799000000</v>
      </c>
      <c r="M263" s="5">
        <v>981000000</v>
      </c>
      <c r="N263" s="5">
        <v>890999999.99999988</v>
      </c>
      <c r="O263" s="5">
        <v>937000000</v>
      </c>
      <c r="P263" s="5">
        <v>889000000</v>
      </c>
      <c r="Q263" s="5">
        <v>1066999999.9999999</v>
      </c>
      <c r="R263" s="5">
        <v>1184000000</v>
      </c>
      <c r="S263" s="5">
        <v>1396000000</v>
      </c>
      <c r="T263" s="5">
        <v>2060000000</v>
      </c>
      <c r="U263" s="5">
        <v>2049000000</v>
      </c>
      <c r="V263" s="5">
        <v>2032000000</v>
      </c>
      <c r="W263" s="5">
        <v>2342000000</v>
      </c>
      <c r="X263" s="5">
        <v>2558000000</v>
      </c>
      <c r="Y263" s="5">
        <v>2711000000</v>
      </c>
      <c r="Z263" s="5">
        <v>3772000000</v>
      </c>
      <c r="AA263" s="5">
        <v>4534000000</v>
      </c>
      <c r="AB263" s="5">
        <v>4479000000</v>
      </c>
      <c r="AC263" s="5">
        <v>3999000000</v>
      </c>
      <c r="AD263" s="5">
        <v>5060000000</v>
      </c>
      <c r="AE263" s="5">
        <v>6288000000</v>
      </c>
      <c r="AF263" s="5">
        <v>7052000000</v>
      </c>
      <c r="AG263" s="5">
        <v>9285000000</v>
      </c>
      <c r="AH263" s="5">
        <v>11510000000</v>
      </c>
      <c r="AI263" s="5">
        <v>12731000000</v>
      </c>
      <c r="AJ263" s="5">
        <v>12578000000</v>
      </c>
      <c r="AK263" s="5">
        <v>14272000000</v>
      </c>
      <c r="AL263" s="5">
        <v>13479000000</v>
      </c>
      <c r="AM263" s="5">
        <v>16811000000</v>
      </c>
      <c r="AN263" s="5">
        <v>20916000000</v>
      </c>
      <c r="AO263" s="5">
        <v>19945000000</v>
      </c>
      <c r="AP263" s="5">
        <v>24496000000.000004</v>
      </c>
      <c r="AQ263" s="5">
        <v>25963000000</v>
      </c>
      <c r="AR263" s="5">
        <v>26263000000</v>
      </c>
      <c r="AS263" s="5">
        <v>27029000000</v>
      </c>
      <c r="AT263" s="5">
        <v>28340000000.000004</v>
      </c>
      <c r="AU263" s="5">
        <v>33648000000</v>
      </c>
      <c r="AV263" s="5">
        <v>41197000000</v>
      </c>
      <c r="AW263" s="5">
        <v>40467000000</v>
      </c>
      <c r="AX263" s="5">
        <v>40806000000</v>
      </c>
      <c r="AY263" s="5">
        <v>39172000000</v>
      </c>
      <c r="AZ263" s="5">
        <v>42884000000</v>
      </c>
      <c r="BA263" s="5">
        <v>55762000000</v>
      </c>
      <c r="BB263" s="5">
        <v>67743000000</v>
      </c>
      <c r="BC263" s="5">
        <v>68044000000</v>
      </c>
      <c r="BD263" s="5">
        <v>65605206842.923798</v>
      </c>
      <c r="BE263" s="5">
        <v>69104898248.600006</v>
      </c>
      <c r="BF263" s="5">
        <v>70591591555.555603</v>
      </c>
      <c r="BG263" s="5">
        <v>74260090560.000107</v>
      </c>
      <c r="BH263" s="5">
        <v>82755194454.400009</v>
      </c>
      <c r="BI263" s="5">
        <v>84303394454.400085</v>
      </c>
      <c r="BJ263" s="5">
        <v>94757394454.400085</v>
      </c>
      <c r="BK263" s="5">
        <v>106421035810.24899</v>
      </c>
    </row>
    <row r="264" spans="1:63" x14ac:dyDescent="0.25">
      <c r="A264" t="s">
        <v>177</v>
      </c>
      <c r="B264" t="s">
        <v>178</v>
      </c>
      <c r="C264" t="s">
        <v>7</v>
      </c>
      <c r="D264" t="s">
        <v>38</v>
      </c>
      <c r="E264" s="19" t="str">
        <f t="shared" si="4"/>
        <v>number</v>
      </c>
      <c r="F264" s="4" t="s">
        <v>39</v>
      </c>
      <c r="AJ264" s="5">
        <v>349281000000</v>
      </c>
      <c r="AK264" s="5">
        <v>476387000000</v>
      </c>
      <c r="AL264" s="5">
        <v>612402000000</v>
      </c>
      <c r="AM264" s="5">
        <v>773469000000</v>
      </c>
      <c r="AN264" s="5">
        <v>955983000000.00012</v>
      </c>
      <c r="AO264" s="5">
        <v>1318459000000</v>
      </c>
      <c r="AP264" s="5">
        <v>1658275000000</v>
      </c>
      <c r="AQ264" s="5">
        <v>2003763000000</v>
      </c>
      <c r="AR264" s="5">
        <v>1955273162400</v>
      </c>
      <c r="AS264" s="5">
        <v>2318621000000</v>
      </c>
      <c r="AT264" s="5">
        <v>2552597000000</v>
      </c>
      <c r="AU264" s="5">
        <v>2789853000000</v>
      </c>
      <c r="AV264" s="5">
        <v>3161372000000</v>
      </c>
      <c r="AW264" s="5">
        <v>3667339000000</v>
      </c>
      <c r="AX264" s="5">
        <v>4323468999999.9995</v>
      </c>
      <c r="AY264" s="5">
        <v>5469142252999.999</v>
      </c>
      <c r="AZ264" s="5">
        <v>6765628843900</v>
      </c>
      <c r="BA264" s="5">
        <v>7181356646599.999</v>
      </c>
      <c r="BB264" s="5">
        <v>9432724873500</v>
      </c>
      <c r="BC264" s="5">
        <v>11407717347400</v>
      </c>
      <c r="BD264" s="5">
        <v>13110122930600.002</v>
      </c>
      <c r="BE264" s="5">
        <v>15488232434699.998</v>
      </c>
      <c r="BF264" s="5">
        <v>19095551492900</v>
      </c>
      <c r="BG264" s="5">
        <v>22129214116300.004</v>
      </c>
      <c r="BH264" s="5">
        <v>22969224627300</v>
      </c>
      <c r="BI264" s="5">
        <v>26346672763099.996</v>
      </c>
      <c r="BJ264" s="5">
        <v>30160063995700</v>
      </c>
      <c r="BK264" s="5">
        <v>34984237415500</v>
      </c>
    </row>
    <row r="265" spans="1:63" x14ac:dyDescent="0.25">
      <c r="A265" t="s">
        <v>179</v>
      </c>
      <c r="B265" t="s">
        <v>180</v>
      </c>
      <c r="C265" t="s">
        <v>7</v>
      </c>
      <c r="D265" t="s">
        <v>38</v>
      </c>
      <c r="E265" s="19" t="str">
        <f t="shared" si="4"/>
        <v>number</v>
      </c>
      <c r="F265" s="4" t="s">
        <v>39</v>
      </c>
      <c r="G265" s="5">
        <v>21028200</v>
      </c>
      <c r="H265" s="5">
        <v>21066999.999999996</v>
      </c>
      <c r="I265" s="5">
        <v>23395600.000000004</v>
      </c>
      <c r="J265" s="5">
        <v>26548900</v>
      </c>
      <c r="K265" s="5">
        <v>30999999.999999996</v>
      </c>
      <c r="L265" s="5">
        <v>31750000</v>
      </c>
      <c r="M265" s="5">
        <v>31670000.000000004</v>
      </c>
      <c r="N265" s="5">
        <v>32920000.000000004</v>
      </c>
      <c r="O265" s="5">
        <v>37870000</v>
      </c>
      <c r="P265" s="5">
        <v>45909999.999999985</v>
      </c>
      <c r="Q265" s="5">
        <v>54710000</v>
      </c>
      <c r="R265" s="5">
        <v>58039999.999999993</v>
      </c>
      <c r="S265" s="5">
        <v>71230000</v>
      </c>
      <c r="T265" s="5">
        <v>89049999.999999985</v>
      </c>
      <c r="U265" s="5">
        <v>149960000</v>
      </c>
      <c r="V265" s="5">
        <v>175890000</v>
      </c>
      <c r="W265" s="5">
        <v>365850000</v>
      </c>
      <c r="X265" s="5">
        <v>410010000</v>
      </c>
      <c r="Y265" s="5">
        <v>558010000</v>
      </c>
      <c r="Z265" s="5">
        <v>893169999.99999988</v>
      </c>
      <c r="AA265" s="5">
        <v>1560000000</v>
      </c>
      <c r="AB265" s="5">
        <v>2188000000</v>
      </c>
      <c r="AC265" s="5">
        <v>3566000000</v>
      </c>
      <c r="AD265" s="5">
        <v>4175000000</v>
      </c>
      <c r="AE265" s="5">
        <v>8648000000</v>
      </c>
      <c r="AF265" s="5">
        <v>22611000000</v>
      </c>
      <c r="AG265" s="5">
        <v>68112000000</v>
      </c>
      <c r="AH265" s="5">
        <v>211961000000</v>
      </c>
      <c r="AI265" s="5">
        <v>486626999999.99994</v>
      </c>
      <c r="AJ265" s="5">
        <v>733038000000</v>
      </c>
      <c r="AK265" s="5">
        <v>903517000000</v>
      </c>
      <c r="AL265" s="5">
        <v>1323408000000</v>
      </c>
      <c r="AM265" s="5">
        <v>1868812000000</v>
      </c>
      <c r="AN265" s="5">
        <v>2031598000000</v>
      </c>
      <c r="AO265" s="5">
        <v>2431210000000</v>
      </c>
      <c r="AP265" s="5">
        <v>2512334000000</v>
      </c>
      <c r="AQ265" s="5">
        <v>2528678000000</v>
      </c>
      <c r="AR265" s="5">
        <v>2895700000000</v>
      </c>
      <c r="AS265" s="5">
        <v>2842257965600</v>
      </c>
      <c r="AT265" s="5">
        <v>2576040087200</v>
      </c>
      <c r="AU265" s="5">
        <v>2867562686000</v>
      </c>
      <c r="AV265" s="5">
        <v>2540339829200</v>
      </c>
      <c r="AW265" s="5">
        <v>3049530677300</v>
      </c>
      <c r="AX265" s="5">
        <v>3329048776299.9995</v>
      </c>
      <c r="AY265" s="5">
        <v>4024684367999.9995</v>
      </c>
      <c r="AZ265" s="5">
        <v>4376618170500.0005</v>
      </c>
      <c r="BA265" s="5">
        <v>4719966688700</v>
      </c>
      <c r="BB265" s="5">
        <v>5238680593600</v>
      </c>
      <c r="BC265" s="5">
        <v>9168130825800</v>
      </c>
      <c r="BD265" s="5">
        <v>10745028062600</v>
      </c>
      <c r="BE265" s="5">
        <v>11748713111000</v>
      </c>
      <c r="BF265" s="5">
        <v>15427814157800</v>
      </c>
      <c r="BG265" s="5">
        <v>16240995944399.998</v>
      </c>
      <c r="BH265" s="5">
        <v>17370538116400</v>
      </c>
      <c r="BI265" s="5">
        <v>18349923867199.996</v>
      </c>
      <c r="BJ265" s="5">
        <v>19654671789500</v>
      </c>
      <c r="BK265" s="5">
        <v>22544971896733.297</v>
      </c>
    </row>
    <row r="266" spans="1:63" x14ac:dyDescent="0.25">
      <c r="A266" t="s">
        <v>147</v>
      </c>
      <c r="B266" t="s">
        <v>148</v>
      </c>
      <c r="C266" t="s">
        <v>149</v>
      </c>
      <c r="D266" t="s">
        <v>38</v>
      </c>
      <c r="E266" s="19" t="str">
        <f t="shared" si="4"/>
        <v>number</v>
      </c>
      <c r="F266" s="4" t="s">
        <v>39</v>
      </c>
      <c r="G266" s="5">
        <v>32906360800.000004</v>
      </c>
      <c r="H266" s="5">
        <v>35208364000</v>
      </c>
      <c r="I266" s="5">
        <v>37164220399.999992</v>
      </c>
      <c r="J266" s="5">
        <v>38889971700</v>
      </c>
      <c r="K266" s="5">
        <v>36704018400</v>
      </c>
      <c r="L266" s="5">
        <v>38659874799.999992</v>
      </c>
      <c r="M266" s="5">
        <v>37049172000</v>
      </c>
      <c r="N266" s="5">
        <v>36013719599.999992</v>
      </c>
      <c r="O266" s="5">
        <v>39810375700</v>
      </c>
      <c r="P266" s="5">
        <v>38659874799.999992</v>
      </c>
      <c r="Q266" s="5">
        <v>40646737900</v>
      </c>
      <c r="R266" s="5">
        <v>46520303600</v>
      </c>
      <c r="S266" s="5">
        <v>44215296000.000008</v>
      </c>
      <c r="T266" s="5">
        <v>55731327000</v>
      </c>
      <c r="U266" s="5">
        <v>58150379500.000008</v>
      </c>
      <c r="V266" s="5">
        <v>67706552299.999992</v>
      </c>
      <c r="W266" s="5">
        <v>78991482900</v>
      </c>
      <c r="X266" s="5">
        <v>100293779500</v>
      </c>
      <c r="Y266" s="5">
        <v>109275693100</v>
      </c>
      <c r="Z266" s="5">
        <v>115918594000</v>
      </c>
      <c r="AA266" s="5">
        <v>143819767800</v>
      </c>
      <c r="AB266" s="5">
        <v>158655234000.00003</v>
      </c>
      <c r="AC266" s="5">
        <v>168398503900</v>
      </c>
      <c r="AD266" s="5">
        <v>181795340300</v>
      </c>
      <c r="AE266" s="5">
        <v>236474007600</v>
      </c>
      <c r="AF266" s="5">
        <v>207045001200</v>
      </c>
      <c r="AG266" s="5">
        <v>198114000900</v>
      </c>
      <c r="AH266" s="5">
        <v>222431002600.00003</v>
      </c>
      <c r="AI266" s="5">
        <v>230523994100</v>
      </c>
      <c r="AJ266" s="5">
        <v>236003000300</v>
      </c>
      <c r="AK266" s="5">
        <v>263497007099.99997</v>
      </c>
      <c r="AL266" s="5">
        <v>255971999699.99997</v>
      </c>
      <c r="AM266" s="5">
        <v>273890000900</v>
      </c>
      <c r="AN266" s="5">
        <v>346700906500</v>
      </c>
      <c r="AO266" s="5">
        <v>394531733500</v>
      </c>
      <c r="AP266" s="5">
        <v>481353302000.00006</v>
      </c>
      <c r="AQ266" s="5">
        <v>482002141200</v>
      </c>
      <c r="AR266" s="5">
        <v>605038051300.00012</v>
      </c>
      <c r="AS266" s="5">
        <v>567629971500</v>
      </c>
      <c r="AT266" s="5">
        <v>577121000000</v>
      </c>
      <c r="AU266" s="5">
        <v>746092000000</v>
      </c>
      <c r="AV266" s="5">
        <v>799426000000.00012</v>
      </c>
      <c r="AW266" s="5">
        <v>840014000000</v>
      </c>
      <c r="AX266" s="5">
        <v>808142999999.99988</v>
      </c>
      <c r="AY266" s="5">
        <v>1016947000000</v>
      </c>
      <c r="AZ266" s="5">
        <v>1032784000000</v>
      </c>
      <c r="BA266" s="5">
        <v>971481000000</v>
      </c>
      <c r="BB266" s="5">
        <v>1386934000000</v>
      </c>
      <c r="BC266" s="5">
        <v>1280106000000</v>
      </c>
      <c r="BD266" s="5">
        <v>1447251000000</v>
      </c>
      <c r="BE266" s="5">
        <v>1558125000000.0002</v>
      </c>
      <c r="BF266" s="5">
        <v>1794736000000</v>
      </c>
      <c r="BG266" s="5">
        <v>1869058000000</v>
      </c>
      <c r="BH266" s="5">
        <v>1919342000000</v>
      </c>
      <c r="BI266" s="5">
        <v>1865489000000</v>
      </c>
      <c r="BJ266" s="5">
        <v>1985590983999.9998</v>
      </c>
      <c r="BK266" s="5">
        <v>2056120675300</v>
      </c>
    </row>
    <row r="267" spans="1:63" x14ac:dyDescent="0.25">
      <c r="A267" t="s">
        <v>153</v>
      </c>
      <c r="B267" t="s">
        <v>154</v>
      </c>
      <c r="C267" t="s">
        <v>149</v>
      </c>
      <c r="D267" t="s">
        <v>38</v>
      </c>
      <c r="E267" s="19" t="str">
        <f t="shared" si="4"/>
        <v>number</v>
      </c>
      <c r="F267" s="4" t="s">
        <v>39</v>
      </c>
      <c r="K267" s="5">
        <v>65300000800</v>
      </c>
      <c r="L267" s="5">
        <v>66600009699.999992</v>
      </c>
      <c r="M267" s="5">
        <v>71699988500</v>
      </c>
      <c r="N267" s="5">
        <v>81599987700</v>
      </c>
      <c r="O267" s="5">
        <v>87899963400</v>
      </c>
      <c r="P267" s="5">
        <v>99799990300</v>
      </c>
      <c r="Q267" s="5">
        <v>105600000000</v>
      </c>
      <c r="R267" s="5">
        <v>120700002299.99998</v>
      </c>
      <c r="S267" s="5">
        <v>130500001800</v>
      </c>
      <c r="T267" s="5">
        <v>153400000499.99997</v>
      </c>
      <c r="U267" s="5">
        <v>178299994100</v>
      </c>
      <c r="V267" s="5">
        <v>191200002000</v>
      </c>
      <c r="W267" s="5">
        <v>280599986200</v>
      </c>
      <c r="X267" s="5">
        <v>329899999200.00006</v>
      </c>
      <c r="Y267" s="5">
        <v>388099997700</v>
      </c>
      <c r="Z267" s="5">
        <v>404400013300</v>
      </c>
      <c r="AA267" s="5">
        <v>488200011800</v>
      </c>
      <c r="AB267" s="5">
        <v>586700030000</v>
      </c>
      <c r="AC267" s="5">
        <v>607200018400</v>
      </c>
      <c r="AD267" s="5">
        <v>702000005099.99988</v>
      </c>
      <c r="AE267" s="5">
        <v>790442999800</v>
      </c>
      <c r="AF267" s="5">
        <v>888148983800</v>
      </c>
      <c r="AG267" s="5">
        <v>940723994600</v>
      </c>
      <c r="AH267" s="5">
        <v>872579006500.00012</v>
      </c>
      <c r="AI267" s="5">
        <v>896077987800</v>
      </c>
      <c r="AJ267" s="5">
        <v>804500013100</v>
      </c>
      <c r="AK267" s="5">
        <v>810300014600</v>
      </c>
      <c r="AL267" s="5">
        <v>849300029400</v>
      </c>
      <c r="AM267" s="5">
        <v>623587789200</v>
      </c>
      <c r="AN267" s="5">
        <v>777841148900.00012</v>
      </c>
      <c r="AO267" s="5">
        <v>893604680200</v>
      </c>
      <c r="AP267" s="5">
        <v>933204765400</v>
      </c>
      <c r="AQ267" s="5">
        <v>1065725968099.9999</v>
      </c>
      <c r="AR267" s="5">
        <v>1124145987100</v>
      </c>
      <c r="AS267" s="5">
        <v>1207433476500</v>
      </c>
      <c r="AT267" s="5">
        <v>1201598559200</v>
      </c>
      <c r="AU267" s="5">
        <v>1325079359100</v>
      </c>
      <c r="AV267" s="5">
        <v>1327759875200</v>
      </c>
      <c r="AW267" s="5">
        <v>1345114705400</v>
      </c>
      <c r="AX267" s="5">
        <v>1431771227400</v>
      </c>
      <c r="AY267" s="5">
        <v>1333000000000</v>
      </c>
      <c r="AZ267" s="5">
        <v>1340056000000</v>
      </c>
      <c r="BA267" s="5">
        <v>1412641000000</v>
      </c>
      <c r="BB267" s="5">
        <v>1548758000000</v>
      </c>
      <c r="BC267" s="5">
        <v>1677812000000</v>
      </c>
      <c r="BD267" s="5">
        <v>1821541000000</v>
      </c>
      <c r="BE267" s="5">
        <v>1866007000000</v>
      </c>
      <c r="BF267" s="5">
        <v>2038827000000</v>
      </c>
      <c r="BG267" s="5">
        <v>2221222000000</v>
      </c>
      <c r="BH267" s="5">
        <v>2457763000000</v>
      </c>
      <c r="BI267" s="5">
        <v>2701203000000</v>
      </c>
      <c r="BJ267" s="5">
        <v>2813326999999.9995</v>
      </c>
      <c r="BK267" s="5">
        <v>2921636000000</v>
      </c>
    </row>
    <row r="268" spans="1:63" x14ac:dyDescent="0.25">
      <c r="A268" t="s">
        <v>155</v>
      </c>
      <c r="B268" t="s">
        <v>156</v>
      </c>
      <c r="C268" t="s">
        <v>149</v>
      </c>
      <c r="D268" t="s">
        <v>38</v>
      </c>
      <c r="E268" s="19" t="str">
        <f t="shared" si="4"/>
        <v>number</v>
      </c>
      <c r="F268" s="4" t="s">
        <v>39</v>
      </c>
      <c r="G268" s="5">
        <v>31730454500</v>
      </c>
      <c r="H268" s="5">
        <v>33712912400</v>
      </c>
      <c r="I268" s="5">
        <v>34638397400</v>
      </c>
      <c r="J268" s="5">
        <v>35168108500</v>
      </c>
      <c r="K268" s="5">
        <v>36622097100</v>
      </c>
      <c r="L268" s="5">
        <v>38870031900</v>
      </c>
      <c r="M268" s="5">
        <v>44157415600</v>
      </c>
      <c r="N268" s="5">
        <v>44422893600.000008</v>
      </c>
      <c r="O268" s="5">
        <v>47066591500.000008</v>
      </c>
      <c r="P268" s="5">
        <v>48123583599.999992</v>
      </c>
      <c r="Q268" s="5">
        <v>51429728300.000008</v>
      </c>
      <c r="R268" s="5">
        <v>55792865000</v>
      </c>
      <c r="S268" s="5">
        <v>52619453200.000008</v>
      </c>
      <c r="T268" s="5">
        <v>57643831100.000008</v>
      </c>
      <c r="U268" s="5">
        <v>68484076499.999992</v>
      </c>
      <c r="V268" s="5">
        <v>74036938200</v>
      </c>
      <c r="W268" s="5">
        <v>81575934299.999985</v>
      </c>
      <c r="X268" s="5">
        <v>90722313400</v>
      </c>
      <c r="Y268" s="5">
        <v>88161433500.000015</v>
      </c>
      <c r="Z268" s="5">
        <v>99811495600</v>
      </c>
      <c r="AA268" s="5">
        <v>95963447700.000015</v>
      </c>
      <c r="AB268" s="5">
        <v>109595954500.00002</v>
      </c>
      <c r="AC268" s="5">
        <v>123344158200.00002</v>
      </c>
      <c r="AD268" s="5">
        <v>130810078200</v>
      </c>
      <c r="AE268" s="5">
        <v>171935351200</v>
      </c>
      <c r="AF268" s="5">
        <v>117131248800</v>
      </c>
      <c r="AG268" s="5">
        <v>111118157100</v>
      </c>
      <c r="AH268" s="5">
        <v>155397321700</v>
      </c>
      <c r="AI268" s="5">
        <v>137966693999.99997</v>
      </c>
      <c r="AJ268" s="5">
        <v>132014415899.99998</v>
      </c>
      <c r="AK268" s="5">
        <v>188032561500.00003</v>
      </c>
      <c r="AL268" s="5">
        <v>170973342300</v>
      </c>
      <c r="AM268" s="5">
        <v>129985673000</v>
      </c>
      <c r="AN268" s="5">
        <v>243798863299.99997</v>
      </c>
      <c r="AO268" s="5">
        <v>253028639500</v>
      </c>
      <c r="AP268" s="5">
        <v>308734541300</v>
      </c>
      <c r="AQ268" s="5">
        <v>345710884400</v>
      </c>
      <c r="AR268" s="5">
        <v>401495324000</v>
      </c>
      <c r="AS268" s="5">
        <v>359711014200</v>
      </c>
      <c r="AT268" s="5">
        <v>401404567900</v>
      </c>
      <c r="AU268" s="5">
        <v>504908991299.99994</v>
      </c>
      <c r="AV268" s="5">
        <v>525088276100</v>
      </c>
      <c r="AW268" s="5">
        <v>513525796800</v>
      </c>
      <c r="AX268" s="5">
        <v>534040000000</v>
      </c>
      <c r="AY268" s="5">
        <v>1886671000000</v>
      </c>
      <c r="AZ268" s="5">
        <v>2164477000000</v>
      </c>
      <c r="BA268" s="5">
        <v>2263608121100</v>
      </c>
      <c r="BB268" s="5">
        <v>2530593832899.9995</v>
      </c>
      <c r="BC268" s="5">
        <v>2033914463000</v>
      </c>
      <c r="BD268" s="5">
        <v>2741958243400</v>
      </c>
      <c r="BE268" s="5">
        <v>2936708149000</v>
      </c>
      <c r="BF268" s="5">
        <v>3466503500000</v>
      </c>
      <c r="BG268" s="5">
        <v>3201764300000</v>
      </c>
      <c r="BH268" s="5">
        <v>3486253000000</v>
      </c>
      <c r="BI268" s="5">
        <v>3262609998100</v>
      </c>
      <c r="BJ268" s="5">
        <v>2760168058400</v>
      </c>
      <c r="BK268" s="5">
        <v>2822863000000</v>
      </c>
    </row>
    <row r="269" spans="1:63" x14ac:dyDescent="0.25">
      <c r="A269" t="s">
        <v>161</v>
      </c>
      <c r="B269" t="s">
        <v>162</v>
      </c>
      <c r="C269" t="s">
        <v>149</v>
      </c>
      <c r="D269" t="s">
        <v>38</v>
      </c>
      <c r="E269" s="19" t="str">
        <f t="shared" si="4"/>
        <v>number</v>
      </c>
      <c r="F269" s="4" t="s">
        <v>39</v>
      </c>
      <c r="M269" s="5">
        <v>41827201000</v>
      </c>
      <c r="N269" s="5">
        <v>49270599700</v>
      </c>
      <c r="O269" s="5">
        <v>50168598500</v>
      </c>
      <c r="P269" s="5">
        <v>57506201600</v>
      </c>
      <c r="Q269" s="5">
        <v>62113701900</v>
      </c>
      <c r="R269" s="5">
        <v>68427399200</v>
      </c>
      <c r="S269" s="5">
        <v>64843898900</v>
      </c>
      <c r="T269" s="5">
        <v>59724701700</v>
      </c>
      <c r="U269" s="5">
        <v>102385000400</v>
      </c>
      <c r="V269" s="5">
        <v>123715002400</v>
      </c>
      <c r="W269" s="5">
        <v>142314995700</v>
      </c>
      <c r="X269" s="5">
        <v>143850995700</v>
      </c>
      <c r="Y269" s="5">
        <v>186681999400</v>
      </c>
      <c r="Z269" s="5">
        <v>154626058400</v>
      </c>
      <c r="AA269" s="5">
        <v>178201009900</v>
      </c>
      <c r="AB269" s="5">
        <v>177067225000</v>
      </c>
      <c r="AC269" s="5">
        <v>183170435800</v>
      </c>
      <c r="AD269" s="5">
        <v>197682727400</v>
      </c>
      <c r="AE269" s="5">
        <v>231188431900</v>
      </c>
      <c r="AF269" s="5">
        <v>228386161400</v>
      </c>
      <c r="AG269" s="5">
        <v>231936071800</v>
      </c>
      <c r="AH269" s="5">
        <v>258066520900</v>
      </c>
      <c r="AI269" s="5">
        <v>265603285500</v>
      </c>
      <c r="AJ269" s="5">
        <v>273220243900</v>
      </c>
      <c r="AK269" s="5">
        <v>301824344800</v>
      </c>
      <c r="AL269" s="5">
        <v>277197256100</v>
      </c>
      <c r="AM269" s="5">
        <v>311604666000</v>
      </c>
      <c r="AN269" s="5">
        <v>425765715500</v>
      </c>
      <c r="AO269" s="5">
        <v>509413218000</v>
      </c>
      <c r="AP269" s="5">
        <v>524544632600</v>
      </c>
      <c r="AQ269" s="5">
        <v>566123001600</v>
      </c>
      <c r="AR269" s="5">
        <v>595435708300</v>
      </c>
      <c r="AS269" s="5">
        <v>752954281900</v>
      </c>
      <c r="AT269" s="5">
        <v>692015191600</v>
      </c>
      <c r="AU269" s="5">
        <v>833532107000</v>
      </c>
      <c r="AV269" s="5">
        <v>886919287700</v>
      </c>
      <c r="AW269" s="5">
        <v>816730919200</v>
      </c>
      <c r="AX269" s="5">
        <v>863316000000</v>
      </c>
      <c r="AY269" s="5">
        <v>1066565000000</v>
      </c>
      <c r="AZ269" s="5">
        <v>1074793000000</v>
      </c>
      <c r="BA269" s="5">
        <v>1224004000000</v>
      </c>
      <c r="BB269" s="5">
        <v>1446714000000</v>
      </c>
      <c r="BC269" s="5">
        <v>1527130000000</v>
      </c>
      <c r="BD269" s="5">
        <v>1746240000000</v>
      </c>
      <c r="BE269" s="5">
        <v>2116346000000</v>
      </c>
      <c r="BF269" s="5">
        <v>2421145000000</v>
      </c>
      <c r="BG269" s="5">
        <v>2403840000000</v>
      </c>
      <c r="BH269" s="5">
        <v>2656731125000</v>
      </c>
      <c r="BI269" s="5">
        <v>2922681029900</v>
      </c>
      <c r="BJ269" s="5">
        <v>3187785062599.9995</v>
      </c>
      <c r="BK269" s="5">
        <v>3422949335000</v>
      </c>
    </row>
    <row r="270" spans="1:63" x14ac:dyDescent="0.25">
      <c r="A270" t="s">
        <v>163</v>
      </c>
      <c r="B270" t="s">
        <v>164</v>
      </c>
      <c r="C270" t="s">
        <v>149</v>
      </c>
      <c r="D270" t="s">
        <v>38</v>
      </c>
      <c r="E270" s="19" t="str">
        <f t="shared" si="4"/>
        <v>number</v>
      </c>
      <c r="F270" s="4" t="s">
        <v>39</v>
      </c>
      <c r="G270" s="5">
        <v>2159880700.0000005</v>
      </c>
      <c r="H270" s="5">
        <v>2178827000</v>
      </c>
      <c r="I270" s="5">
        <v>2254612500</v>
      </c>
      <c r="J270" s="5">
        <v>2444075500</v>
      </c>
      <c r="K270" s="5">
        <v>2576699900</v>
      </c>
      <c r="L270" s="5">
        <v>2695700000</v>
      </c>
      <c r="M270" s="5">
        <v>2873499900</v>
      </c>
      <c r="N270" s="5">
        <v>3008300000</v>
      </c>
      <c r="O270" s="5">
        <v>2531500000</v>
      </c>
      <c r="P270" s="5">
        <v>3198799900</v>
      </c>
      <c r="Q270" s="5">
        <v>3316800000</v>
      </c>
      <c r="R270" s="5">
        <v>3463399900</v>
      </c>
      <c r="S270" s="5">
        <v>5200999899.999999</v>
      </c>
      <c r="T270" s="5">
        <v>5872000000</v>
      </c>
      <c r="U270" s="5">
        <v>5466999800</v>
      </c>
      <c r="V270" s="5">
        <v>6023000100</v>
      </c>
      <c r="W270" s="5">
        <v>6556000300</v>
      </c>
      <c r="X270" s="5">
        <v>7158000100.000001</v>
      </c>
      <c r="Y270" s="5">
        <v>7810999800</v>
      </c>
      <c r="Z270" s="5">
        <v>9285000200</v>
      </c>
      <c r="AA270" s="5">
        <v>10600999900</v>
      </c>
      <c r="AB270" s="5">
        <v>11656999900.000002</v>
      </c>
      <c r="AC270" s="5">
        <v>13034999800</v>
      </c>
      <c r="AD270" s="5">
        <v>11854000099.999998</v>
      </c>
      <c r="AE270" s="5">
        <v>10544000000</v>
      </c>
      <c r="AF270" s="5">
        <v>14238000100</v>
      </c>
      <c r="AG270" s="5">
        <v>19484999700</v>
      </c>
      <c r="AH270" s="5">
        <v>21083000800</v>
      </c>
      <c r="AI270" s="5">
        <v>23509000199.999996</v>
      </c>
      <c r="AJ270" s="5">
        <v>21824999400.000004</v>
      </c>
      <c r="AK270" s="5">
        <v>41040524599.999992</v>
      </c>
      <c r="AL270" s="5">
        <v>44139000000</v>
      </c>
      <c r="AM270" s="5">
        <v>52485000000</v>
      </c>
      <c r="AN270" s="5">
        <v>55124000000</v>
      </c>
      <c r="AO270" s="5">
        <v>62693000000</v>
      </c>
      <c r="AP270" s="5">
        <v>65325000000</v>
      </c>
      <c r="AQ270" s="5">
        <v>64696000000</v>
      </c>
      <c r="AR270" s="5">
        <v>81575628000</v>
      </c>
      <c r="AS270" s="5">
        <v>99626178500</v>
      </c>
      <c r="AT270" s="5">
        <v>106220404900</v>
      </c>
      <c r="AU270" s="5">
        <v>111245484100</v>
      </c>
      <c r="AV270" s="5">
        <v>117971112899.99998</v>
      </c>
      <c r="AW270" s="5">
        <v>141592173200</v>
      </c>
      <c r="AX270" s="5">
        <v>158513683300</v>
      </c>
      <c r="AY270" s="5">
        <v>163407000000</v>
      </c>
      <c r="AZ270" s="5">
        <v>174917000000</v>
      </c>
      <c r="BA270" s="5">
        <v>205012000000</v>
      </c>
      <c r="BB270" s="5">
        <v>225061000000</v>
      </c>
      <c r="BC270" s="5">
        <v>231679999999.99997</v>
      </c>
      <c r="BD270" s="5">
        <v>242864000000</v>
      </c>
      <c r="BE270" s="5">
        <v>248240000000</v>
      </c>
      <c r="BF270" s="5">
        <v>278240000000</v>
      </c>
      <c r="BG270" s="5">
        <v>305176000000</v>
      </c>
      <c r="BH270" s="5">
        <v>356306000000</v>
      </c>
      <c r="BI270" s="5">
        <v>384767000000</v>
      </c>
      <c r="BJ270" s="5">
        <v>399673399900</v>
      </c>
      <c r="BK270" s="5">
        <v>415733710800</v>
      </c>
    </row>
    <row r="271" spans="1:63" x14ac:dyDescent="0.25">
      <c r="A271" t="s">
        <v>167</v>
      </c>
      <c r="B271" t="s">
        <v>168</v>
      </c>
      <c r="C271" t="s">
        <v>149</v>
      </c>
      <c r="D271" t="s">
        <v>38</v>
      </c>
      <c r="E271" s="19" t="str">
        <f t="shared" si="4"/>
        <v>number</v>
      </c>
      <c r="F271" s="4" t="s">
        <v>39</v>
      </c>
      <c r="G271" s="5">
        <v>88031928300</v>
      </c>
      <c r="H271" s="5">
        <v>99011838000</v>
      </c>
      <c r="I271" s="5">
        <v>104791072799.99998</v>
      </c>
      <c r="J271" s="5">
        <v>106139082800.00002</v>
      </c>
      <c r="K271" s="5">
        <v>111725002800</v>
      </c>
      <c r="L271" s="5">
        <v>115384999900</v>
      </c>
      <c r="M271" s="5">
        <v>115770998800</v>
      </c>
      <c r="N271" s="5">
        <v>109798998000.00002</v>
      </c>
      <c r="O271" s="5">
        <v>108064997400</v>
      </c>
      <c r="P271" s="5">
        <v>116540997600</v>
      </c>
      <c r="Q271" s="5">
        <v>125016997900</v>
      </c>
      <c r="R271" s="5">
        <v>116925997100</v>
      </c>
      <c r="S271" s="5">
        <v>127135998000.00002</v>
      </c>
      <c r="T271" s="5">
        <v>157571006500</v>
      </c>
      <c r="U271" s="5">
        <v>113074004000</v>
      </c>
      <c r="V271" s="5">
        <v>119623000100</v>
      </c>
      <c r="W271" s="5">
        <v>164313006100</v>
      </c>
      <c r="X271" s="5">
        <v>210930008100</v>
      </c>
      <c r="Y271" s="5">
        <v>218442006499.99997</v>
      </c>
      <c r="Z271" s="5">
        <v>228200005600</v>
      </c>
      <c r="AA271" s="5">
        <v>269300006900</v>
      </c>
      <c r="AB271" s="5">
        <v>293700010000</v>
      </c>
      <c r="AC271" s="5">
        <v>285699997700</v>
      </c>
      <c r="AD271" s="5">
        <v>228400005100.00003</v>
      </c>
      <c r="AE271" s="5">
        <v>237799997399.99997</v>
      </c>
      <c r="AF271" s="5">
        <v>229000003600</v>
      </c>
      <c r="AG271" s="5">
        <v>236299993100</v>
      </c>
      <c r="AH271" s="5">
        <v>240099999700</v>
      </c>
      <c r="AI271" s="5">
        <v>236900007900</v>
      </c>
      <c r="AJ271" s="5">
        <v>238100004900</v>
      </c>
      <c r="AK271" s="5">
        <v>257199996899.99997</v>
      </c>
      <c r="AL271" s="5">
        <v>240543006700</v>
      </c>
      <c r="AM271" s="5">
        <v>241921687600</v>
      </c>
      <c r="AN271" s="5">
        <v>354099986400</v>
      </c>
      <c r="AO271" s="5">
        <v>377299992600</v>
      </c>
      <c r="AP271" s="5">
        <v>395899994100.00006</v>
      </c>
      <c r="AQ271" s="5">
        <v>418700001300</v>
      </c>
      <c r="AR271" s="5">
        <v>522199990300</v>
      </c>
      <c r="AS271" s="5">
        <v>506099990500</v>
      </c>
      <c r="AT271" s="5">
        <v>484500000000</v>
      </c>
      <c r="AU271" s="5">
        <v>570500000000</v>
      </c>
      <c r="AV271" s="5">
        <v>598600000000</v>
      </c>
      <c r="AW271" s="5">
        <v>629400000000</v>
      </c>
      <c r="AX271" s="5">
        <v>324436999999.99994</v>
      </c>
      <c r="AY271" s="5">
        <v>444148000000.00006</v>
      </c>
      <c r="AZ271" s="5">
        <v>817662000000</v>
      </c>
      <c r="BA271" s="5">
        <v>842593000000</v>
      </c>
      <c r="BB271" s="5">
        <v>1045424000000</v>
      </c>
      <c r="BC271" s="5">
        <v>999357000000</v>
      </c>
      <c r="BD271" s="5">
        <v>1158359000000</v>
      </c>
      <c r="BE271" s="5">
        <v>1158647000000</v>
      </c>
      <c r="BF271" s="5">
        <v>1349697000000</v>
      </c>
      <c r="BG271" s="5">
        <v>1356239527933.8699</v>
      </c>
      <c r="BH271" s="5">
        <v>1493523000000.0002</v>
      </c>
      <c r="BI271" s="5">
        <v>1550986000000</v>
      </c>
      <c r="BJ271" s="5">
        <v>1731457000000</v>
      </c>
      <c r="BK271" s="5">
        <v>1874148000000</v>
      </c>
    </row>
    <row r="272" spans="1:63" x14ac:dyDescent="0.25">
      <c r="A272" t="s">
        <v>169</v>
      </c>
      <c r="B272" t="s">
        <v>170</v>
      </c>
      <c r="C272" t="s">
        <v>149</v>
      </c>
      <c r="D272" t="s">
        <v>38</v>
      </c>
      <c r="E272" s="19" t="str">
        <f t="shared" si="4"/>
        <v>number</v>
      </c>
      <c r="F272" s="4" t="s">
        <v>39</v>
      </c>
      <c r="AA272" s="5">
        <v>17052175624.556398</v>
      </c>
      <c r="AB272" s="5">
        <v>20125923754.4175</v>
      </c>
      <c r="AC272" s="5">
        <v>23797815568.126801</v>
      </c>
      <c r="AD272" s="5">
        <v>30365184995.422001</v>
      </c>
      <c r="AE272" s="5">
        <v>34237086699.975697</v>
      </c>
      <c r="AF272" s="5">
        <v>35702635243.5709</v>
      </c>
      <c r="AG272" s="5">
        <v>50286937893.957893</v>
      </c>
      <c r="AH272" s="5">
        <v>73764505839.733902</v>
      </c>
      <c r="AI272" s="5">
        <v>88264126107.794693</v>
      </c>
      <c r="AJ272" s="5">
        <v>106626692000.929</v>
      </c>
      <c r="AK272" s="5">
        <v>123235646398.883</v>
      </c>
      <c r="AL272" s="5">
        <v>184115651626.82999</v>
      </c>
      <c r="AM272" s="5">
        <v>295324585686.12799</v>
      </c>
      <c r="AN272" s="5">
        <v>445272894206.76202</v>
      </c>
      <c r="AO272" s="5">
        <v>790141617140.88196</v>
      </c>
      <c r="AP272" s="5">
        <v>1070514728619.88</v>
      </c>
      <c r="AQ272" s="5">
        <v>1211461962369.24</v>
      </c>
      <c r="AR272" s="5">
        <v>1341040897667.2798</v>
      </c>
      <c r="AS272" s="5">
        <v>1426973811056.45</v>
      </c>
      <c r="AT272" s="5">
        <v>1508408787946.97</v>
      </c>
      <c r="AU272" s="5">
        <v>2015421532635.76</v>
      </c>
      <c r="AV272" s="5">
        <v>4251520647841.0298</v>
      </c>
      <c r="AW272" s="5">
        <v>4585925698446.8799</v>
      </c>
      <c r="AX272" s="5">
        <v>4935263754278.2295</v>
      </c>
      <c r="AY272" s="5">
        <v>6032332405953.1299</v>
      </c>
      <c r="AZ272" s="5">
        <v>7513297800875.0801</v>
      </c>
      <c r="BA272" s="5">
        <v>8551981398922.7598</v>
      </c>
      <c r="BB272" s="5">
        <v>10100325190493.6</v>
      </c>
      <c r="BC272" s="5">
        <v>11625442332889.301</v>
      </c>
      <c r="BD272" s="5">
        <v>13048892799987.6</v>
      </c>
      <c r="BE272" s="5">
        <v>14037825837685.197</v>
      </c>
      <c r="BF272" s="5">
        <v>15815997511976.102</v>
      </c>
      <c r="BG272" s="5">
        <v>16816553012132.4</v>
      </c>
      <c r="BH272" s="5">
        <v>18018612872645.699</v>
      </c>
      <c r="BI272" s="5">
        <v>19636969043160.102</v>
      </c>
      <c r="BJ272" s="5">
        <v>21523512498657.301</v>
      </c>
      <c r="BK272" s="5">
        <v>23952554203400</v>
      </c>
    </row>
    <row r="273" spans="1:63" x14ac:dyDescent="0.25">
      <c r="A273" t="s">
        <v>173</v>
      </c>
      <c r="B273" t="s">
        <v>174</v>
      </c>
      <c r="C273" t="s">
        <v>149</v>
      </c>
      <c r="D273" t="s">
        <v>38</v>
      </c>
      <c r="E273" s="19" t="str">
        <f t="shared" si="4"/>
        <v>number</v>
      </c>
      <c r="F273" s="4" t="s">
        <v>39</v>
      </c>
      <c r="G273" s="5">
        <v>58406304607.733101</v>
      </c>
      <c r="H273" s="5">
        <v>56938282893.881905</v>
      </c>
      <c r="I273" s="5">
        <v>60818050822.548302</v>
      </c>
      <c r="J273" s="5">
        <v>65641553633.133705</v>
      </c>
      <c r="K273" s="5">
        <v>70360195633.893906</v>
      </c>
      <c r="L273" s="5">
        <v>74300366540.778702</v>
      </c>
      <c r="M273" s="5">
        <v>68108669329.047203</v>
      </c>
      <c r="N273" s="5">
        <v>78381257999.962708</v>
      </c>
      <c r="O273" s="5">
        <v>70923077210.105606</v>
      </c>
      <c r="P273" s="5">
        <v>80773504603.914597</v>
      </c>
      <c r="Q273" s="5">
        <v>72330281087.336304</v>
      </c>
      <c r="R273" s="5">
        <v>94141941754.098984</v>
      </c>
      <c r="S273" s="5">
        <v>87809524116.665207</v>
      </c>
      <c r="T273" s="5">
        <v>112717033389.29399</v>
      </c>
      <c r="U273" s="5">
        <v>171538157027.34</v>
      </c>
      <c r="V273" s="5">
        <v>193771978844.61301</v>
      </c>
      <c r="W273" s="5">
        <v>185047314603.22699</v>
      </c>
      <c r="X273" s="5">
        <v>146208486604.203</v>
      </c>
      <c r="Y273" s="5">
        <v>194953121859.08902</v>
      </c>
      <c r="Z273" s="5">
        <v>167581480057.27701</v>
      </c>
      <c r="AA273" s="5">
        <v>218396406459.508</v>
      </c>
      <c r="AB273" s="5">
        <v>265530297674.82303</v>
      </c>
      <c r="AC273" s="5">
        <v>219934118473.73901</v>
      </c>
      <c r="AD273" s="5">
        <v>266499613438.29605</v>
      </c>
      <c r="AE273" s="5">
        <v>347482295144.76001</v>
      </c>
      <c r="AF273" s="5">
        <v>390489556834.21301</v>
      </c>
      <c r="AG273" s="5">
        <v>418853260449.35699</v>
      </c>
      <c r="AH273" s="5">
        <v>350138599594.27698</v>
      </c>
      <c r="AI273" s="5">
        <v>408368617419.74896</v>
      </c>
      <c r="AJ273" s="5">
        <v>352873830397.45203</v>
      </c>
      <c r="AK273" s="5">
        <v>363389632800</v>
      </c>
      <c r="AL273" s="5">
        <v>334810945300</v>
      </c>
      <c r="AM273" s="5">
        <v>379710149100</v>
      </c>
      <c r="AN273" s="5">
        <v>470892118000.00006</v>
      </c>
      <c r="AO273" s="5">
        <v>583851724300</v>
      </c>
      <c r="AP273" s="5">
        <v>584326025400</v>
      </c>
      <c r="AQ273" s="5">
        <v>609153727500</v>
      </c>
      <c r="AR273" s="5">
        <v>649910001500</v>
      </c>
      <c r="AS273" s="5">
        <v>669548563300</v>
      </c>
      <c r="AT273" s="5">
        <v>711184460400</v>
      </c>
      <c r="AU273" s="5">
        <v>739816483500</v>
      </c>
      <c r="AV273" s="5">
        <v>640967657900</v>
      </c>
      <c r="AW273" s="5">
        <v>762677905900.00012</v>
      </c>
      <c r="AX273" s="5">
        <v>736042527600.00012</v>
      </c>
      <c r="AY273" s="5">
        <v>849543196800</v>
      </c>
      <c r="AZ273" s="5">
        <v>801489934500</v>
      </c>
      <c r="BA273" s="5">
        <v>820243525699.99988</v>
      </c>
      <c r="BB273" s="5">
        <v>1103976054600</v>
      </c>
      <c r="BC273" s="5">
        <v>1223107742200</v>
      </c>
      <c r="BD273" s="5">
        <v>1271911195200</v>
      </c>
      <c r="BE273" s="5">
        <v>1086900164000</v>
      </c>
      <c r="BF273" s="5">
        <v>1271170470600</v>
      </c>
      <c r="BG273" s="5">
        <v>1282442219100</v>
      </c>
      <c r="BH273" s="5">
        <v>1306802000000</v>
      </c>
      <c r="BI273" s="5">
        <v>1500906000000</v>
      </c>
      <c r="BJ273" s="5">
        <v>1657074000000</v>
      </c>
      <c r="BK273" s="5">
        <v>1968131421099.9998</v>
      </c>
    </row>
    <row r="274" spans="1:63" x14ac:dyDescent="0.25">
      <c r="A274" t="s">
        <v>5</v>
      </c>
      <c r="B274" t="s">
        <v>6</v>
      </c>
      <c r="C274" t="s">
        <v>7</v>
      </c>
      <c r="D274" t="s">
        <v>40</v>
      </c>
      <c r="E274" s="19" t="str">
        <f t="shared" si="4"/>
        <v>number</v>
      </c>
      <c r="F274" s="4" t="s">
        <v>41</v>
      </c>
      <c r="AO274" s="5">
        <v>368504825.79017353</v>
      </c>
      <c r="AP274" s="5">
        <v>528873555.80873138</v>
      </c>
      <c r="AQ274" s="5">
        <v>688508306.95209563</v>
      </c>
      <c r="AR274" s="5">
        <v>840031172.52265835</v>
      </c>
      <c r="AS274" s="5">
        <v>387034655.56537408</v>
      </c>
      <c r="AT274" s="5">
        <v>517163204.88273501</v>
      </c>
      <c r="AU274" s="5">
        <v>728859048.2321527</v>
      </c>
      <c r="AV274" s="5">
        <v>892609949.55207419</v>
      </c>
      <c r="AW274" s="5">
        <v>1104099935.2121859</v>
      </c>
      <c r="AX274" s="5">
        <v>1472209717.8524899</v>
      </c>
      <c r="AY274" s="5">
        <v>1870877459.4417911</v>
      </c>
      <c r="AZ274" s="5">
        <v>2719244833.235189</v>
      </c>
      <c r="BA274" s="5">
        <v>3421449079.4975367</v>
      </c>
      <c r="BB274" s="5">
        <v>4254580694.660778</v>
      </c>
      <c r="BC274" s="5">
        <v>4655175862.1131077</v>
      </c>
      <c r="BD274" s="5">
        <v>5179054573.9725618</v>
      </c>
      <c r="BE274" s="5">
        <v>6534868426.6034746</v>
      </c>
      <c r="BF274" s="5">
        <v>7772334515.7647591</v>
      </c>
      <c r="BG274" s="5">
        <v>8896384124.8958702</v>
      </c>
      <c r="BH274" s="5">
        <v>10996982491.27417</v>
      </c>
      <c r="BI274" s="5">
        <v>10599805694.521854</v>
      </c>
      <c r="BJ274" s="5">
        <v>9941656304.4219475</v>
      </c>
      <c r="BK274" s="5">
        <v>12233138227.43334</v>
      </c>
    </row>
    <row r="275" spans="1:63" x14ac:dyDescent="0.25">
      <c r="A275" t="s">
        <v>151</v>
      </c>
      <c r="B275" t="s">
        <v>152</v>
      </c>
      <c r="C275" t="s">
        <v>7</v>
      </c>
      <c r="D275" t="s">
        <v>40</v>
      </c>
      <c r="E275" s="19" t="str">
        <f t="shared" si="4"/>
        <v>number</v>
      </c>
      <c r="F275" s="4" t="s">
        <v>41</v>
      </c>
      <c r="P275" s="5">
        <v>158580571.4285714</v>
      </c>
      <c r="Q275" s="5">
        <v>163745142.85714287</v>
      </c>
      <c r="R275" s="5">
        <v>149990857.14285716</v>
      </c>
      <c r="S275" s="5">
        <v>192688626.19648615</v>
      </c>
      <c r="T275" s="5">
        <v>210728888.88888893</v>
      </c>
      <c r="U275" s="5">
        <v>258080000</v>
      </c>
      <c r="V275" s="5">
        <v>266695652.173913</v>
      </c>
      <c r="W275" s="5">
        <v>304321111.11111116</v>
      </c>
      <c r="X275" s="5">
        <v>329302222.22222221</v>
      </c>
      <c r="Y275" s="5">
        <v>421235555.55555558</v>
      </c>
      <c r="Z275" s="5">
        <v>529504444.44444454</v>
      </c>
      <c r="AA275" s="5">
        <v>563428888.88888884</v>
      </c>
      <c r="AB275" s="5">
        <v>533083333.33333331</v>
      </c>
      <c r="AC275" s="5">
        <v>579172673.48036563</v>
      </c>
      <c r="AD275" s="5">
        <v>539571464.37223291</v>
      </c>
      <c r="AE275" s="5">
        <v>643436075.89692605</v>
      </c>
      <c r="AF275" s="5">
        <v>631141280.54655325</v>
      </c>
      <c r="AG275" s="5">
        <v>572028164.45451605</v>
      </c>
      <c r="AH275" s="5">
        <v>521887531.60725081</v>
      </c>
      <c r="AI275" s="5">
        <v>524904359.44462311</v>
      </c>
      <c r="AJ275" s="5">
        <v>578015240.43093634</v>
      </c>
      <c r="AK275" s="5">
        <v>567331265.52919078</v>
      </c>
      <c r="AL275" s="5">
        <v>519907053.66701382</v>
      </c>
      <c r="AM275" s="5">
        <v>442751235.58484346</v>
      </c>
      <c r="AN275" s="5">
        <v>376786470.51606286</v>
      </c>
      <c r="AO275" s="5">
        <v>420406953.93140566</v>
      </c>
      <c r="AP275" s="5">
        <v>463898280.75970274</v>
      </c>
      <c r="AQ275" s="5">
        <v>412720733.07790548</v>
      </c>
      <c r="AR275" s="5">
        <v>398073934.1861304</v>
      </c>
      <c r="AS275" s="5">
        <v>384930042.94130176</v>
      </c>
      <c r="AT275" s="5">
        <v>383945638.22554016</v>
      </c>
      <c r="AU275" s="5">
        <v>384414355.99446011</v>
      </c>
      <c r="AV275" s="5">
        <v>357673239.57946992</v>
      </c>
      <c r="AW275" s="5">
        <v>336156027.69208032</v>
      </c>
      <c r="AX275" s="5">
        <v>383516660.67162615</v>
      </c>
      <c r="AY275" s="5">
        <v>456319715.31944275</v>
      </c>
      <c r="AZ275" s="5">
        <v>517470094.78910726</v>
      </c>
      <c r="BA275" s="5">
        <v>473777017.69445992</v>
      </c>
      <c r="BB275" s="5">
        <v>612575386.43295538</v>
      </c>
      <c r="BC275" s="5">
        <v>654174611.30866122</v>
      </c>
      <c r="BD275" s="5">
        <v>780960656.21215987</v>
      </c>
      <c r="BE275" s="5">
        <v>820648569.75403416</v>
      </c>
      <c r="BF275" s="5">
        <v>826470275.05473816</v>
      </c>
      <c r="BG275" s="5">
        <v>940617743.9928267</v>
      </c>
      <c r="BH275" s="5">
        <v>945892920.6541959</v>
      </c>
      <c r="BI275" s="5">
        <v>952454112.33029509</v>
      </c>
      <c r="BJ275" s="5">
        <v>906868600.63360512</v>
      </c>
    </row>
    <row r="276" spans="1:63" x14ac:dyDescent="0.25">
      <c r="A276" t="s">
        <v>157</v>
      </c>
      <c r="B276" t="s">
        <v>158</v>
      </c>
      <c r="C276" t="s">
        <v>7</v>
      </c>
      <c r="D276" t="s">
        <v>40</v>
      </c>
      <c r="E276" s="19" t="str">
        <f t="shared" si="4"/>
        <v>number</v>
      </c>
      <c r="F276" s="4" t="s">
        <v>41</v>
      </c>
      <c r="AA276" s="5">
        <v>4009588743.9613533</v>
      </c>
      <c r="AB276" s="5">
        <v>4104840289.8550725</v>
      </c>
      <c r="AC276" s="5">
        <v>4658969855.072464</v>
      </c>
      <c r="AD276" s="5">
        <v>3877987826.086957</v>
      </c>
      <c r="AE276" s="5">
        <v>4984878792.2705326</v>
      </c>
      <c r="AF276" s="5">
        <v>5021443719.8067627</v>
      </c>
      <c r="AG276" s="5">
        <v>5171530869.565217</v>
      </c>
      <c r="AH276" s="5">
        <v>5300985024.1545906</v>
      </c>
      <c r="AI276" s="5">
        <v>5553624347.826086</v>
      </c>
      <c r="AJ276" s="5">
        <v>6025641980.6763287</v>
      </c>
      <c r="AK276" s="5">
        <v>7898721400.9661856</v>
      </c>
      <c r="AL276" s="5">
        <v>6697817698.4834967</v>
      </c>
      <c r="AM276" s="5">
        <v>5293597069.0825663</v>
      </c>
      <c r="AN276" s="5">
        <v>3650991925.0255046</v>
      </c>
      <c r="AO276" s="5">
        <v>3979501295.3367877</v>
      </c>
      <c r="AP276" s="5">
        <v>4373584856.6861343</v>
      </c>
      <c r="AQ276" s="5">
        <v>4640664101.9327831</v>
      </c>
      <c r="AR276" s="5">
        <v>3835770299.3315892</v>
      </c>
      <c r="AS276" s="5">
        <v>3502759775.7925153</v>
      </c>
      <c r="AT276" s="5">
        <v>3681548336.421988</v>
      </c>
      <c r="AU276" s="5">
        <v>3485190446.4564476</v>
      </c>
      <c r="AV276" s="5">
        <v>3037664391.8199162</v>
      </c>
      <c r="AW276" s="5">
        <v>3215348079.9487205</v>
      </c>
      <c r="AX276" s="5">
        <v>3918718405.9400201</v>
      </c>
      <c r="AY276" s="5">
        <v>5106106985.9910297</v>
      </c>
      <c r="AZ276" s="5">
        <v>6498059682.7517891</v>
      </c>
      <c r="BA276" s="5">
        <v>8329426631.7944031</v>
      </c>
      <c r="BB276" s="5">
        <v>12230064939.420164</v>
      </c>
      <c r="BC276" s="5">
        <v>14883148075.631058</v>
      </c>
      <c r="BD276" s="5">
        <v>12406604219.998449</v>
      </c>
      <c r="BE276" s="5">
        <v>13180503225.806452</v>
      </c>
      <c r="BF276" s="5">
        <v>19200051115.618664</v>
      </c>
      <c r="BG276" s="5">
        <v>19649886667.179653</v>
      </c>
      <c r="BH276" s="5">
        <v>21422080397.584297</v>
      </c>
      <c r="BI276" s="5">
        <v>23243966177.456604</v>
      </c>
      <c r="BJ276" s="5">
        <v>25371672847.663296</v>
      </c>
      <c r="BK276" s="5">
        <v>27388562816.04224</v>
      </c>
    </row>
    <row r="277" spans="1:63" x14ac:dyDescent="0.25">
      <c r="A277" t="s">
        <v>159</v>
      </c>
      <c r="B277" t="s">
        <v>160</v>
      </c>
      <c r="C277" t="s">
        <v>7</v>
      </c>
      <c r="D277" t="s">
        <v>40</v>
      </c>
      <c r="E277" s="19" t="str">
        <f t="shared" si="4"/>
        <v>number</v>
      </c>
      <c r="F277" s="4" t="s">
        <v>41</v>
      </c>
      <c r="G277" s="5">
        <v>270185891.69490457</v>
      </c>
      <c r="H277" s="5">
        <v>326185869.24708956</v>
      </c>
      <c r="I277" s="5">
        <v>356271857.18700099</v>
      </c>
      <c r="J277" s="5">
        <v>367863838.54030883</v>
      </c>
      <c r="K277" s="5">
        <v>323511870.31897271</v>
      </c>
      <c r="L277" s="5">
        <v>404179837.9828952</v>
      </c>
      <c r="M277" s="5">
        <v>414847833.70658648</v>
      </c>
      <c r="N277" s="5">
        <v>429071828.00484145</v>
      </c>
      <c r="O277" s="5">
        <v>450603819.37365651</v>
      </c>
      <c r="P277" s="5">
        <v>483755806.08455014</v>
      </c>
      <c r="Q277" s="5">
        <v>500835799.81993753</v>
      </c>
      <c r="R277" s="5">
        <v>678774328.58529711</v>
      </c>
      <c r="S277" s="5">
        <v>797620365.04805911</v>
      </c>
      <c r="T277" s="5">
        <v>930620293.41583622</v>
      </c>
      <c r="U277" s="5">
        <v>983441354.89867127</v>
      </c>
      <c r="V277" s="5">
        <v>1157957822.0440023</v>
      </c>
      <c r="W277" s="5">
        <v>1663227067.22718</v>
      </c>
      <c r="X277" s="5">
        <v>1700601384.9863772</v>
      </c>
      <c r="Y277" s="5">
        <v>1881928852.4614019</v>
      </c>
      <c r="Z277" s="5">
        <v>2019086445.1901097</v>
      </c>
      <c r="AA277" s="5">
        <v>1910583386.0963511</v>
      </c>
      <c r="AB277" s="5">
        <v>1863009936.1736448</v>
      </c>
      <c r="AC277" s="5">
        <v>1785912198.9382029</v>
      </c>
      <c r="AD277" s="5">
        <v>1827086748.0879536</v>
      </c>
      <c r="AE277" s="5">
        <v>1755002145.2070489</v>
      </c>
      <c r="AF277" s="5">
        <v>2083245295.9477787</v>
      </c>
      <c r="AG277" s="5">
        <v>2165803764.8237572</v>
      </c>
      <c r="AH277" s="5">
        <v>2133981326.5265875</v>
      </c>
      <c r="AI277" s="5">
        <v>2150612307.0606499</v>
      </c>
      <c r="AJ277" s="5">
        <v>2170018430.6158185</v>
      </c>
      <c r="AK277" s="5">
        <v>1982451772.036397</v>
      </c>
      <c r="AL277" s="5">
        <v>2034327878.622334</v>
      </c>
      <c r="AM277" s="5">
        <v>1541940611.6759453</v>
      </c>
      <c r="AN277" s="5">
        <v>2009726568.4934683</v>
      </c>
      <c r="AO277" s="5">
        <v>2383672501.1569166</v>
      </c>
      <c r="AP277" s="5">
        <v>3311710254.241888</v>
      </c>
      <c r="AQ277" s="5">
        <v>3632274168.3381066</v>
      </c>
      <c r="AR277" s="5">
        <v>3910367802.1160674</v>
      </c>
      <c r="AS277" s="5">
        <v>3706840409.4064517</v>
      </c>
      <c r="AT277" s="5">
        <v>3649204796.8178744</v>
      </c>
      <c r="AU277" s="5">
        <v>3616506986.1041632</v>
      </c>
      <c r="AV277" s="5">
        <v>3399213451.3283329</v>
      </c>
      <c r="AW277" s="5">
        <v>3846027220.4700041</v>
      </c>
      <c r="AX277" s="5">
        <v>4012413197.2950649</v>
      </c>
      <c r="AY277" s="5">
        <v>4541368370.4789019</v>
      </c>
      <c r="AZ277" s="5">
        <v>5299317067.2170067</v>
      </c>
      <c r="BA277" s="5">
        <v>6579126409.7353439</v>
      </c>
      <c r="BB277" s="5">
        <v>7967410332.878933</v>
      </c>
      <c r="BC277" s="5">
        <v>8648373668.4248619</v>
      </c>
      <c r="BD277" s="5">
        <v>9930508928.0756054</v>
      </c>
      <c r="BE277" s="5">
        <v>11035684849.139969</v>
      </c>
      <c r="BF277" s="5">
        <v>13192992893.613598</v>
      </c>
      <c r="BG277" s="5">
        <v>14569411852.132244</v>
      </c>
      <c r="BH277" s="5">
        <v>16868072000.018198</v>
      </c>
      <c r="BI277" s="5">
        <v>19325483685.328255</v>
      </c>
      <c r="BJ277" s="5">
        <v>22775988035.986618</v>
      </c>
      <c r="BK277" s="5">
        <v>27453508285.877022</v>
      </c>
    </row>
    <row r="278" spans="1:63" x14ac:dyDescent="0.25">
      <c r="A278" t="s">
        <v>165</v>
      </c>
      <c r="B278" t="s">
        <v>166</v>
      </c>
      <c r="C278" t="s">
        <v>7</v>
      </c>
      <c r="D278" t="s">
        <v>40</v>
      </c>
      <c r="E278" s="19" t="str">
        <f t="shared" si="4"/>
        <v>number</v>
      </c>
      <c r="F278" s="4" t="s">
        <v>41</v>
      </c>
      <c r="Z278" s="5">
        <v>1195462962.9629631</v>
      </c>
      <c r="AA278" s="5">
        <v>1142779036.8271956</v>
      </c>
      <c r="AB278" s="5">
        <v>1144896825.3968251</v>
      </c>
      <c r="AC278" s="5">
        <v>1149567164.1791046</v>
      </c>
      <c r="AD278" s="5">
        <v>979837264.15094316</v>
      </c>
      <c r="AE278" s="5">
        <v>2121895833.3333333</v>
      </c>
      <c r="AF278" s="5">
        <v>2193816831.6831684</v>
      </c>
      <c r="AG278" s="5">
        <v>996504987.96009624</v>
      </c>
      <c r="AH278" s="5">
        <v>846765154.40335512</v>
      </c>
      <c r="AI278" s="5">
        <v>1011077191.5693382</v>
      </c>
      <c r="AJ278" s="5">
        <v>856707351.20008612</v>
      </c>
      <c r="AK278" s="5">
        <v>1180071732.3109097</v>
      </c>
      <c r="AL278" s="5">
        <v>721968556.39976621</v>
      </c>
      <c r="AM278" s="5">
        <v>842633469.16048694</v>
      </c>
      <c r="AN278" s="5">
        <v>787301896.59651864</v>
      </c>
      <c r="AO278" s="5">
        <v>829447812.76484776</v>
      </c>
      <c r="AP278" s="5">
        <v>1122318496.1527226</v>
      </c>
      <c r="AQ278" s="5">
        <v>1327810864.8948336</v>
      </c>
      <c r="AR278" s="5">
        <v>1355611666.9193068</v>
      </c>
      <c r="AS278" s="5">
        <v>1287995945.2372191</v>
      </c>
      <c r="AT278" s="5">
        <v>1009039633.025113</v>
      </c>
      <c r="AU278" s="5">
        <v>913923559.18777406</v>
      </c>
      <c r="AV278" s="5">
        <v>1206707808.9365656</v>
      </c>
      <c r="AW278" s="5">
        <v>1333142177.1653709</v>
      </c>
      <c r="AX278" s="5">
        <v>1591585183.3153982</v>
      </c>
      <c r="AY278" s="5">
        <v>1811924036.2516804</v>
      </c>
      <c r="AZ278" s="5">
        <v>2041608996.5670373</v>
      </c>
      <c r="BA278" s="5">
        <v>2310532041.0366755</v>
      </c>
      <c r="BB278" s="5">
        <v>3087080269.6229725</v>
      </c>
      <c r="BC278" s="5">
        <v>3044470748.5564151</v>
      </c>
      <c r="BD278" s="5">
        <v>2776564992.4470191</v>
      </c>
      <c r="BE278" s="5">
        <v>3452956745.6549563</v>
      </c>
      <c r="BF278" s="5">
        <v>3667364050.3355703</v>
      </c>
      <c r="BG278" s="5">
        <v>3857577423.0088263</v>
      </c>
      <c r="BH278" s="5">
        <v>3858728409.3554945</v>
      </c>
      <c r="BI278" s="5">
        <v>3395340466.4540734</v>
      </c>
      <c r="BJ278" s="5">
        <v>2483762497.7625489</v>
      </c>
      <c r="BK278" s="5">
        <v>2688563501.6072874</v>
      </c>
    </row>
    <row r="279" spans="1:63" x14ac:dyDescent="0.25">
      <c r="A279" t="s">
        <v>171</v>
      </c>
      <c r="B279" t="s">
        <v>172</v>
      </c>
      <c r="C279" t="s">
        <v>7</v>
      </c>
      <c r="D279" t="s">
        <v>40</v>
      </c>
      <c r="E279" s="19" t="str">
        <f t="shared" si="4"/>
        <v>number</v>
      </c>
      <c r="F279" s="4" t="s">
        <v>41</v>
      </c>
      <c r="K279" s="5">
        <v>111290040</v>
      </c>
      <c r="L279" s="5">
        <v>93228558.857142851</v>
      </c>
      <c r="M279" s="5">
        <v>105072005.00000001</v>
      </c>
      <c r="N279" s="5">
        <v>112417997</v>
      </c>
      <c r="O279" s="5">
        <v>124146995</v>
      </c>
      <c r="P279" s="5">
        <v>135500000.99999997</v>
      </c>
      <c r="Q279" s="5">
        <v>136399240.57716936</v>
      </c>
      <c r="R279" s="5">
        <v>146788990.82568806</v>
      </c>
      <c r="S279" s="5">
        <v>177426662.85360217</v>
      </c>
      <c r="T279" s="5">
        <v>182407760.93397933</v>
      </c>
      <c r="U279" s="5">
        <v>281434327.83577329</v>
      </c>
      <c r="V279" s="5">
        <v>313877723.75255507</v>
      </c>
      <c r="W279" s="5">
        <v>346901186.322837</v>
      </c>
      <c r="X279" s="5">
        <v>384186032.97205544</v>
      </c>
      <c r="Y279" s="5">
        <v>544002995.70772874</v>
      </c>
      <c r="Z279" s="5">
        <v>575270218.98844922</v>
      </c>
      <c r="AA279" s="5">
        <v>573196759.30440807</v>
      </c>
      <c r="AB279" s="5">
        <v>559853877.06855786</v>
      </c>
      <c r="AC279" s="5">
        <v>565280428.83054996</v>
      </c>
      <c r="AD279" s="5">
        <v>648260186.02674365</v>
      </c>
      <c r="AE279" s="5">
        <v>717746417.34332764</v>
      </c>
      <c r="AF279" s="5">
        <v>729779005.58162999</v>
      </c>
      <c r="AG279" s="5">
        <v>813549098.54695272</v>
      </c>
      <c r="AH279" s="5">
        <v>939531187.98865104</v>
      </c>
      <c r="AI279" s="5">
        <v>969438146.45223272</v>
      </c>
      <c r="AJ279" s="5">
        <v>829983256.49520159</v>
      </c>
      <c r="AK279" s="5">
        <v>614249137.53293681</v>
      </c>
      <c r="AL279" s="5">
        <v>674400085.56159294</v>
      </c>
      <c r="AM279" s="5">
        <v>665092178.15123725</v>
      </c>
      <c r="AN279" s="5">
        <v>375000008.18181819</v>
      </c>
      <c r="AO279" s="5">
        <v>569161218.73978531</v>
      </c>
      <c r="AP279" s="5">
        <v>652314045.69454408</v>
      </c>
      <c r="AQ279" s="5">
        <v>850993827.1441164</v>
      </c>
      <c r="AR279" s="5">
        <v>905498653.1187675</v>
      </c>
      <c r="AS279" s="5">
        <v>680474657.41795206</v>
      </c>
      <c r="AT279" s="5">
        <v>645166670.85796583</v>
      </c>
      <c r="AU279" s="5">
        <v>625261996.88978517</v>
      </c>
      <c r="AV279" s="5">
        <v>593627804.47538018</v>
      </c>
      <c r="AW279" s="5">
        <v>706374905.8411063</v>
      </c>
      <c r="AX279" s="5">
        <v>805518755.76890779</v>
      </c>
      <c r="AY279" s="5">
        <v>990915391.38070071</v>
      </c>
      <c r="AZ279" s="5">
        <v>1073597864.6764435</v>
      </c>
      <c r="BA279" s="5">
        <v>1161740911.04387</v>
      </c>
      <c r="BB279" s="5">
        <v>1376117379.4506598</v>
      </c>
      <c r="BC279" s="5">
        <v>1576354879.1769147</v>
      </c>
      <c r="BD279" s="5">
        <v>1627502504.1547275</v>
      </c>
      <c r="BE279" s="5">
        <v>1852831845.0658121</v>
      </c>
      <c r="BF279" s="5">
        <v>2143238648.6559958</v>
      </c>
      <c r="BG279" s="5">
        <v>2202078139.7880726</v>
      </c>
      <c r="BH279" s="5">
        <v>2305136070.8483853</v>
      </c>
      <c r="BI279" s="5">
        <v>2318356070.8268566</v>
      </c>
      <c r="BJ279" s="5">
        <v>2484181992.6668921</v>
      </c>
      <c r="BK279" s="5">
        <v>2828522826.2823796</v>
      </c>
    </row>
    <row r="280" spans="1:63" x14ac:dyDescent="0.25">
      <c r="A280" t="s">
        <v>175</v>
      </c>
      <c r="B280" t="s">
        <v>176</v>
      </c>
      <c r="C280" t="s">
        <v>7</v>
      </c>
      <c r="D280" t="s">
        <v>40</v>
      </c>
      <c r="E280" s="19" t="str">
        <f t="shared" si="4"/>
        <v>number</v>
      </c>
      <c r="F280" s="4" t="s">
        <v>41</v>
      </c>
      <c r="G280" s="5">
        <v>877782444.35111296</v>
      </c>
      <c r="H280" s="5">
        <v>898782024.35951281</v>
      </c>
      <c r="I280" s="5">
        <v>978580428.39143217</v>
      </c>
      <c r="J280" s="5">
        <v>933781324.37351251</v>
      </c>
      <c r="K280" s="5">
        <v>992580148.39703202</v>
      </c>
      <c r="L280" s="5">
        <v>1118577628.4474311</v>
      </c>
      <c r="M280" s="5">
        <v>1373372532.5493488</v>
      </c>
      <c r="N280" s="5">
        <v>1247375052.4989498</v>
      </c>
      <c r="O280" s="5">
        <v>1311773764.5247095</v>
      </c>
      <c r="P280" s="5">
        <v>1244575108.4978299</v>
      </c>
      <c r="Q280" s="5">
        <v>1491890380.313199</v>
      </c>
      <c r="R280" s="5">
        <v>1540262781.3191102</v>
      </c>
      <c r="S280" s="5">
        <v>2011527377.5216141</v>
      </c>
      <c r="T280" s="5">
        <v>3031640912.4356146</v>
      </c>
      <c r="U280" s="5">
        <v>2770791075.0507097</v>
      </c>
      <c r="V280" s="5">
        <v>2336706531.7387304</v>
      </c>
      <c r="W280" s="5">
        <v>2693192272.3091073</v>
      </c>
      <c r="X280" s="5">
        <v>2941582336.7065315</v>
      </c>
      <c r="Y280" s="5">
        <v>3219714964.3705463</v>
      </c>
      <c r="Z280" s="5">
        <v>4843348741.6538258</v>
      </c>
      <c r="AA280" s="5">
        <v>5418907613.2425003</v>
      </c>
      <c r="AB280" s="5">
        <v>4349810624.4537239</v>
      </c>
      <c r="AC280" s="5">
        <v>3645728872.2764153</v>
      </c>
      <c r="AD280" s="5">
        <v>3897104128.1577325</v>
      </c>
      <c r="AE280" s="5">
        <v>3304951119.5206556</v>
      </c>
      <c r="AF280" s="5">
        <v>3752860411.8993134</v>
      </c>
      <c r="AG280" s="5">
        <v>5530406813.9853477</v>
      </c>
      <c r="AH280" s="5">
        <v>6294432899.4859457</v>
      </c>
      <c r="AI280" s="5">
        <v>6318427713.5341711</v>
      </c>
      <c r="AJ280" s="5">
        <v>4861438565.2997332</v>
      </c>
      <c r="AK280" s="5">
        <v>5168580016.6588202</v>
      </c>
      <c r="AL280" s="5">
        <v>4726157082.7489481</v>
      </c>
      <c r="AM280" s="5">
        <v>5144597117.2384243</v>
      </c>
      <c r="AN280" s="5">
        <v>5890503548.4961128</v>
      </c>
      <c r="AO280" s="5">
        <v>5498883405.4754486</v>
      </c>
      <c r="AP280" s="5">
        <v>5697671713.9999552</v>
      </c>
      <c r="AQ280" s="5">
        <v>5634331597.2222223</v>
      </c>
      <c r="AR280" s="5">
        <v>4750646672.5756559</v>
      </c>
      <c r="AS280" s="5">
        <v>4424093624.6828709</v>
      </c>
      <c r="AT280" s="5">
        <v>4083691172.6562729</v>
      </c>
      <c r="AU280" s="5">
        <v>3911148307.0056143</v>
      </c>
      <c r="AV280" s="5">
        <v>3917367945.6092806</v>
      </c>
      <c r="AW280" s="5">
        <v>5349452060.227107</v>
      </c>
      <c r="AX280" s="5">
        <v>6326609714.8793001</v>
      </c>
      <c r="AY280" s="5">
        <v>6157376843.031847</v>
      </c>
      <c r="AZ280" s="5">
        <v>6333013364.837924</v>
      </c>
      <c r="BA280" s="5">
        <v>7914667726.4598179</v>
      </c>
      <c r="BB280" s="5">
        <v>8200140415.4360132</v>
      </c>
      <c r="BC280" s="5">
        <v>8030022304.3062658</v>
      </c>
      <c r="BD280" s="5">
        <v>8960990936.3115063</v>
      </c>
      <c r="BE280" s="5">
        <v>9517139035.2150517</v>
      </c>
      <c r="BF280" s="5">
        <v>8598245012.8569546</v>
      </c>
      <c r="BG280" s="5">
        <v>7691281349.7529917</v>
      </c>
      <c r="BH280" s="5">
        <v>7625309319.7453175</v>
      </c>
      <c r="BI280" s="5">
        <v>6607418700.2327852</v>
      </c>
      <c r="BJ280" s="5">
        <v>6441874317.0718498</v>
      </c>
      <c r="BK280" s="5">
        <v>7981298340.3267632</v>
      </c>
    </row>
    <row r="281" spans="1:63" x14ac:dyDescent="0.25">
      <c r="A281" t="s">
        <v>177</v>
      </c>
      <c r="B281" t="s">
        <v>178</v>
      </c>
      <c r="C281" t="s">
        <v>7</v>
      </c>
      <c r="D281" t="s">
        <v>40</v>
      </c>
      <c r="E281" s="19" t="str">
        <f t="shared" si="4"/>
        <v>number</v>
      </c>
      <c r="F281" s="4" t="s">
        <v>41</v>
      </c>
      <c r="AJ281" s="5">
        <v>1790671289.6149256</v>
      </c>
      <c r="AK281" s="5">
        <v>2173720805.2294836</v>
      </c>
      <c r="AL281" s="5">
        <v>2057055216.1664395</v>
      </c>
      <c r="AM281" s="5">
        <v>1908508811.32271</v>
      </c>
      <c r="AN281" s="5">
        <v>1875834059.5124826</v>
      </c>
      <c r="AO281" s="5">
        <v>2293922855.3329144</v>
      </c>
      <c r="AP281" s="5">
        <v>2859209688.9409518</v>
      </c>
      <c r="AQ281" s="5">
        <v>3273467320.6751919</v>
      </c>
      <c r="AR281" s="5">
        <v>2941714884.5925627</v>
      </c>
      <c r="AS281" s="5">
        <v>3113249640.051394</v>
      </c>
      <c r="AT281" s="5">
        <v>3189117806.7199435</v>
      </c>
      <c r="AU281" s="5">
        <v>3183267635.5187864</v>
      </c>
      <c r="AV281" s="5">
        <v>3270668586.2814856</v>
      </c>
      <c r="AW281" s="5">
        <v>3531656296.7357106</v>
      </c>
      <c r="AX281" s="5">
        <v>3968907447.0034366</v>
      </c>
      <c r="AY281" s="5">
        <v>4844518177.410162</v>
      </c>
      <c r="AZ281" s="5">
        <v>5404288556.5140982</v>
      </c>
      <c r="BA281" s="5">
        <v>5767993480.1859045</v>
      </c>
      <c r="BB281" s="5">
        <v>7879106830.4568558</v>
      </c>
      <c r="BC281" s="5">
        <v>8640048135.9853668</v>
      </c>
      <c r="BD281" s="5">
        <v>9393729597.8310509</v>
      </c>
      <c r="BE281" s="5">
        <v>9944715732.1141281</v>
      </c>
      <c r="BF281" s="5">
        <v>12149631476.848606</v>
      </c>
      <c r="BG281" s="5">
        <v>13851919361.001354</v>
      </c>
      <c r="BH281" s="5">
        <v>13893527724.662964</v>
      </c>
      <c r="BI281" s="5">
        <v>13230286148.275249</v>
      </c>
      <c r="BJ281" s="5">
        <v>13853409555.57107</v>
      </c>
      <c r="BK281" s="5">
        <v>15696039718.060051</v>
      </c>
    </row>
    <row r="282" spans="1:63" x14ac:dyDescent="0.25">
      <c r="A282" t="s">
        <v>179</v>
      </c>
      <c r="B282" t="s">
        <v>180</v>
      </c>
      <c r="C282" t="s">
        <v>7</v>
      </c>
      <c r="D282" t="s">
        <v>40</v>
      </c>
      <c r="E282" s="19" t="str">
        <f t="shared" si="4"/>
        <v>number</v>
      </c>
      <c r="F282" s="4" t="s">
        <v>41</v>
      </c>
      <c r="G282" s="5">
        <v>220421383.64779875</v>
      </c>
      <c r="H282" s="5">
        <v>220828092.24318653</v>
      </c>
      <c r="I282" s="5">
        <v>245236897.27463317</v>
      </c>
      <c r="J282" s="5">
        <v>278290356.39412999</v>
      </c>
      <c r="K282" s="5">
        <v>434173669.46778703</v>
      </c>
      <c r="L282" s="5">
        <v>444677871.14845937</v>
      </c>
      <c r="M282" s="5">
        <v>443557422.96918768</v>
      </c>
      <c r="N282" s="5">
        <v>461064425.77030814</v>
      </c>
      <c r="O282" s="5">
        <v>530392156.86274505</v>
      </c>
      <c r="P282" s="5">
        <v>642997198.87955153</v>
      </c>
      <c r="Q282" s="5">
        <v>766246498.59943974</v>
      </c>
      <c r="R282" s="5">
        <v>812885154.06162453</v>
      </c>
      <c r="S282" s="5">
        <v>997619047.61904752</v>
      </c>
      <c r="T282" s="5">
        <v>1270328102.7104135</v>
      </c>
      <c r="U282" s="5">
        <v>1666222222.2222223</v>
      </c>
      <c r="V282" s="5">
        <v>1758900000</v>
      </c>
      <c r="W282" s="5">
        <v>2152058823.5294118</v>
      </c>
      <c r="X282" s="5">
        <v>1782652173.9130435</v>
      </c>
      <c r="Y282" s="5">
        <v>1395025000</v>
      </c>
      <c r="Z282" s="5">
        <v>893169999.99999988</v>
      </c>
      <c r="AA282" s="5">
        <v>780000000</v>
      </c>
      <c r="AB282" s="5">
        <v>1094000000</v>
      </c>
      <c r="AC282" s="5">
        <v>1188666666.6666667</v>
      </c>
      <c r="AD282" s="5">
        <v>1799026155.9012368</v>
      </c>
      <c r="AE282" s="5">
        <v>1702663857.7700772</v>
      </c>
      <c r="AF282" s="5">
        <v>2083156750.3823404</v>
      </c>
      <c r="AG282" s="5">
        <v>3432839582.0838351</v>
      </c>
      <c r="AH282" s="5">
        <v>3532683333.3333335</v>
      </c>
      <c r="AI282" s="5">
        <v>2869151318.403883</v>
      </c>
      <c r="AJ282" s="5">
        <v>2293508861.6212921</v>
      </c>
      <c r="AK282" s="5">
        <v>1640022028.7026589</v>
      </c>
      <c r="AL282" s="5">
        <v>1377378797.5911734</v>
      </c>
      <c r="AM282" s="5">
        <v>1554985198.2801416</v>
      </c>
      <c r="AN282" s="5">
        <v>1842375698.463851</v>
      </c>
      <c r="AO282" s="5">
        <v>2607120502.36835</v>
      </c>
      <c r="AP282" s="5">
        <v>2480528661.5022187</v>
      </c>
      <c r="AQ282" s="5">
        <v>2389867335.5492902</v>
      </c>
      <c r="AR282" s="5">
        <v>2518761103.898787</v>
      </c>
      <c r="AS282" s="5">
        <v>2086658940.1219211</v>
      </c>
      <c r="AT282" s="5">
        <v>1703706891.843478</v>
      </c>
      <c r="AU282" s="5">
        <v>1626594431.0027623</v>
      </c>
      <c r="AV282" s="5">
        <v>1447849250.7242553</v>
      </c>
      <c r="AW282" s="5">
        <v>1552935590.2572668</v>
      </c>
      <c r="AX282" s="5">
        <v>1720704619.6649826</v>
      </c>
      <c r="AY282" s="5">
        <v>2260213212.3838172</v>
      </c>
      <c r="AZ282" s="5">
        <v>2389696713.2770076</v>
      </c>
      <c r="BA282" s="5">
        <v>2738606988.8467121</v>
      </c>
      <c r="BB282" s="5">
        <v>3044958683.9768505</v>
      </c>
      <c r="BC282" s="5">
        <v>4750473059.0153913</v>
      </c>
      <c r="BD282" s="5">
        <v>5296035831.4702787</v>
      </c>
      <c r="BE282" s="5">
        <v>5056622344.7134857</v>
      </c>
      <c r="BF282" s="5">
        <v>6028561045.7967882</v>
      </c>
      <c r="BG282" s="5">
        <v>6267953776.521244</v>
      </c>
      <c r="BH282" s="5">
        <v>6843269601.2628736</v>
      </c>
      <c r="BI282" s="5">
        <v>6499644543.130827</v>
      </c>
      <c r="BJ282" s="5">
        <v>5708660256.1402884</v>
      </c>
      <c r="BK282" s="5">
        <v>6389754810.1729717</v>
      </c>
    </row>
    <row r="283" spans="1:63" x14ac:dyDescent="0.25">
      <c r="A283" t="s">
        <v>147</v>
      </c>
      <c r="B283" t="s">
        <v>148</v>
      </c>
      <c r="C283" t="s">
        <v>149</v>
      </c>
      <c r="D283" t="s">
        <v>40</v>
      </c>
      <c r="E283" s="19" t="str">
        <f t="shared" si="4"/>
        <v>number</v>
      </c>
      <c r="F283" s="4" t="s">
        <v>41</v>
      </c>
      <c r="G283" s="5">
        <v>134169238.29028857</v>
      </c>
      <c r="H283" s="5">
        <v>143699514.06818718</v>
      </c>
      <c r="I283" s="5">
        <v>151680604.10674715</v>
      </c>
      <c r="J283" s="5">
        <v>158717022.32120448</v>
      </c>
      <c r="K283" s="5">
        <v>149775090.19186658</v>
      </c>
      <c r="L283" s="5">
        <v>157359681.6000104</v>
      </c>
      <c r="M283" s="5">
        <v>150605839.24692959</v>
      </c>
      <c r="N283" s="5">
        <v>145472008.51818067</v>
      </c>
      <c r="O283" s="5">
        <v>153140095.12983701</v>
      </c>
      <c r="P283" s="5">
        <v>139867732.30835685</v>
      </c>
      <c r="Q283" s="5">
        <v>147615010.58264852</v>
      </c>
      <c r="R283" s="5">
        <v>184584163.00436935</v>
      </c>
      <c r="S283" s="5">
        <v>198373522.97622451</v>
      </c>
      <c r="T283" s="5">
        <v>231534116.92173725</v>
      </c>
      <c r="U283" s="5">
        <v>271334014.42470336</v>
      </c>
      <c r="V283" s="5">
        <v>283349817.78645271</v>
      </c>
      <c r="W283" s="5">
        <v>321522352.28321767</v>
      </c>
      <c r="X283" s="5">
        <v>444454693.8301608</v>
      </c>
      <c r="Y283" s="5">
        <v>513702854.34107304</v>
      </c>
      <c r="Z283" s="5">
        <v>548650455.91266537</v>
      </c>
      <c r="AA283" s="5">
        <v>529271802.22822976</v>
      </c>
      <c r="AB283" s="5">
        <v>482812661.47747678</v>
      </c>
      <c r="AC283" s="5">
        <v>441914271.80593389</v>
      </c>
      <c r="AD283" s="5">
        <v>416048962.98625541</v>
      </c>
      <c r="AE283" s="5">
        <v>526359972.30129617</v>
      </c>
      <c r="AF283" s="5">
        <v>597867380.25543308</v>
      </c>
      <c r="AG283" s="5">
        <v>659201131.64291191</v>
      </c>
      <c r="AH283" s="5">
        <v>746793173.83821702</v>
      </c>
      <c r="AI283" s="5">
        <v>722627174.1604135</v>
      </c>
      <c r="AJ283" s="5">
        <v>866814538.57220566</v>
      </c>
      <c r="AK283" s="5">
        <v>934032478.82274401</v>
      </c>
      <c r="AL283" s="5">
        <v>645416035.55219352</v>
      </c>
      <c r="AM283" s="5">
        <v>704993567.31016731</v>
      </c>
      <c r="AN283" s="5">
        <v>624456113.11577749</v>
      </c>
      <c r="AO283" s="5">
        <v>790409692.7887578</v>
      </c>
      <c r="AP283" s="5">
        <v>940965777.89489424</v>
      </c>
      <c r="AQ283" s="5">
        <v>825813763.37593901</v>
      </c>
      <c r="AR283" s="5">
        <v>1025572180.4005314</v>
      </c>
      <c r="AS283" s="5">
        <v>915532212.09677422</v>
      </c>
      <c r="AT283" s="5">
        <v>809426367.46143055</v>
      </c>
      <c r="AU283" s="5">
        <v>1017807386.6515878</v>
      </c>
      <c r="AV283" s="5">
        <v>1146972072.1240332</v>
      </c>
      <c r="AW283" s="5">
        <v>1445308958.0304759</v>
      </c>
      <c r="AX283" s="5">
        <v>1529748726.4445236</v>
      </c>
      <c r="AY283" s="5">
        <v>1927978203.8003812</v>
      </c>
      <c r="AZ283" s="5">
        <v>1975145446.4331989</v>
      </c>
      <c r="BA283" s="5">
        <v>2027015438.3770039</v>
      </c>
      <c r="BB283" s="5">
        <v>3097181542.3313527</v>
      </c>
      <c r="BC283" s="5">
        <v>2711019508.8293557</v>
      </c>
      <c r="BD283" s="5">
        <v>2922104196.2376609</v>
      </c>
      <c r="BE283" s="5">
        <v>3302049034.6731844</v>
      </c>
      <c r="BF283" s="5">
        <v>3515456868.009553</v>
      </c>
      <c r="BG283" s="5">
        <v>3783211885.6772728</v>
      </c>
      <c r="BH283" s="5">
        <v>3882046458.9464316</v>
      </c>
      <c r="BI283" s="5">
        <v>3154096841.7421942</v>
      </c>
      <c r="BJ283" s="5">
        <v>3348336471.56987</v>
      </c>
      <c r="BK283" s="5">
        <v>3532279246.8784285</v>
      </c>
    </row>
    <row r="284" spans="1:63" x14ac:dyDescent="0.25">
      <c r="A284" t="s">
        <v>153</v>
      </c>
      <c r="B284" t="s">
        <v>154</v>
      </c>
      <c r="C284" t="s">
        <v>149</v>
      </c>
      <c r="D284" t="s">
        <v>40</v>
      </c>
      <c r="E284" s="19" t="str">
        <f t="shared" si="4"/>
        <v>number</v>
      </c>
      <c r="F284" s="4" t="s">
        <v>41</v>
      </c>
      <c r="K284" s="5">
        <v>266482866.13133401</v>
      </c>
      <c r="L284" s="5">
        <v>271772879.92700487</v>
      </c>
      <c r="M284" s="5">
        <v>290809637.27880007</v>
      </c>
      <c r="N284" s="5">
        <v>331780231.75015318</v>
      </c>
      <c r="O284" s="5">
        <v>354063426.92454094</v>
      </c>
      <c r="P284" s="5">
        <v>363822183.16662401</v>
      </c>
      <c r="Q284" s="5">
        <v>382588180.05411309</v>
      </c>
      <c r="R284" s="5">
        <v>457403156.34698975</v>
      </c>
      <c r="S284" s="5">
        <v>541561871.88679743</v>
      </c>
      <c r="T284" s="5">
        <v>666268529.23611474</v>
      </c>
      <c r="U284" s="5">
        <v>801599035.47356844</v>
      </c>
      <c r="V284" s="5">
        <v>849450465.08745289</v>
      </c>
      <c r="W284" s="5">
        <v>1132617513.916544</v>
      </c>
      <c r="X284" s="5">
        <v>1382658053.0296936</v>
      </c>
      <c r="Y284" s="5">
        <v>1791296623.2142997</v>
      </c>
      <c r="Z284" s="5">
        <v>1933032256.8772256</v>
      </c>
      <c r="AA284" s="5">
        <v>2075297380.5003667</v>
      </c>
      <c r="AB284" s="5">
        <v>1977608331.1002238</v>
      </c>
      <c r="AC284" s="5">
        <v>1712094169.6879263</v>
      </c>
      <c r="AD284" s="5">
        <v>1714211214.0180471</v>
      </c>
      <c r="AE284" s="5">
        <v>1677762346.3452601</v>
      </c>
      <c r="AF284" s="5">
        <v>2297317074.6091528</v>
      </c>
      <c r="AG284" s="5">
        <v>2950924354.4958806</v>
      </c>
      <c r="AH284" s="5">
        <v>2991196587.9793239</v>
      </c>
      <c r="AI284" s="5">
        <v>2841467185.0201755</v>
      </c>
      <c r="AJ284" s="5">
        <v>2675806693.6741872</v>
      </c>
      <c r="AK284" s="5">
        <v>3016457111.4380422</v>
      </c>
      <c r="AL284" s="5">
        <v>3029101303.8723845</v>
      </c>
      <c r="AM284" s="5">
        <v>2349905298.0172377</v>
      </c>
      <c r="AN284" s="5">
        <v>1790865569.702497</v>
      </c>
      <c r="AO284" s="5">
        <v>1723007681.9594364</v>
      </c>
      <c r="AP284" s="5">
        <v>1859660080.5038195</v>
      </c>
      <c r="AQ284" s="5">
        <v>1969540356.4823687</v>
      </c>
      <c r="AR284" s="5">
        <v>1867070216.6400454</v>
      </c>
      <c r="AS284" s="5">
        <v>2051936091.7972076</v>
      </c>
      <c r="AT284" s="5">
        <v>1687694603.3175542</v>
      </c>
      <c r="AU284" s="5">
        <v>1807653157.5080981</v>
      </c>
      <c r="AV284" s="5">
        <v>1904996203.9529507</v>
      </c>
      <c r="AW284" s="5">
        <v>2314373728.6439805</v>
      </c>
      <c r="AX284" s="5">
        <v>2710226051.1754265</v>
      </c>
      <c r="AY284" s="5">
        <v>2527167045.7417231</v>
      </c>
      <c r="AZ284" s="5">
        <v>2562787094.2670364</v>
      </c>
      <c r="BA284" s="5">
        <v>2947504396.2986798</v>
      </c>
      <c r="BB284" s="5">
        <v>3458552187.7476664</v>
      </c>
      <c r="BC284" s="5">
        <v>3553283947.4588737</v>
      </c>
      <c r="BD284" s="5">
        <v>3677822713.350307</v>
      </c>
      <c r="BE284" s="5">
        <v>3954526506.566164</v>
      </c>
      <c r="BF284" s="5">
        <v>3993572525.3370485</v>
      </c>
      <c r="BG284" s="5">
        <v>4496036758.1572342</v>
      </c>
      <c r="BH284" s="5">
        <v>4971052658.1920042</v>
      </c>
      <c r="BI284" s="5">
        <v>4567089836.0722256</v>
      </c>
      <c r="BJ284" s="5">
        <v>4744162053.7456303</v>
      </c>
      <c r="BK284" s="5">
        <v>5019177295.2368908</v>
      </c>
    </row>
    <row r="285" spans="1:63" x14ac:dyDescent="0.25">
      <c r="A285" t="s">
        <v>155</v>
      </c>
      <c r="B285" t="s">
        <v>156</v>
      </c>
      <c r="C285" t="s">
        <v>149</v>
      </c>
      <c r="D285" t="s">
        <v>40</v>
      </c>
      <c r="E285" s="19" t="str">
        <f t="shared" si="4"/>
        <v>number</v>
      </c>
      <c r="F285" s="4" t="s">
        <v>41</v>
      </c>
      <c r="G285" s="5">
        <v>129374709.91106063</v>
      </c>
      <c r="H285" s="5">
        <v>137595945.31305224</v>
      </c>
      <c r="I285" s="5">
        <v>141371779.07348266</v>
      </c>
      <c r="J285" s="5">
        <v>143527374.8591966</v>
      </c>
      <c r="K285" s="5">
        <v>149440779.77341402</v>
      </c>
      <c r="L285" s="5">
        <v>158215073.51088506</v>
      </c>
      <c r="M285" s="5">
        <v>179501005.14438632</v>
      </c>
      <c r="N285" s="5">
        <v>179439535.28212613</v>
      </c>
      <c r="O285" s="5">
        <v>181052806.24751297</v>
      </c>
      <c r="P285" s="5">
        <v>174106502.9784157</v>
      </c>
      <c r="Q285" s="5">
        <v>186775094.79568201</v>
      </c>
      <c r="R285" s="5">
        <v>221375987.86974043</v>
      </c>
      <c r="S285" s="5">
        <v>236078989.92317006</v>
      </c>
      <c r="T285" s="5">
        <v>239479490.22218165</v>
      </c>
      <c r="U285" s="5">
        <v>319551816.01746285</v>
      </c>
      <c r="V285" s="5">
        <v>309842163.86362088</v>
      </c>
      <c r="W285" s="5">
        <v>332041836.42543846</v>
      </c>
      <c r="X285" s="5">
        <v>402038366.3243801</v>
      </c>
      <c r="Y285" s="5">
        <v>414445054.73664749</v>
      </c>
      <c r="Z285" s="5">
        <v>472414358.3324461</v>
      </c>
      <c r="AA285" s="5">
        <v>353155465.8076849</v>
      </c>
      <c r="AB285" s="5">
        <v>333517556.64974767</v>
      </c>
      <c r="AC285" s="5">
        <v>323681846.55542862</v>
      </c>
      <c r="AD285" s="5">
        <v>299366249.42910391</v>
      </c>
      <c r="AE285" s="5">
        <v>382705376.29511255</v>
      </c>
      <c r="AF285" s="5">
        <v>338230586.30464971</v>
      </c>
      <c r="AG285" s="5">
        <v>369732575.00547427</v>
      </c>
      <c r="AH285" s="5">
        <v>521733258.3554076</v>
      </c>
      <c r="AI285" s="5">
        <v>432486221.27222449</v>
      </c>
      <c r="AJ285" s="5">
        <v>484875098.58274543</v>
      </c>
      <c r="AK285" s="5">
        <v>666529466.31223845</v>
      </c>
      <c r="AL285" s="5">
        <v>645933656.80387533</v>
      </c>
      <c r="AM285" s="5">
        <v>459049581.40658408</v>
      </c>
      <c r="AN285" s="5">
        <v>439115272.79938364</v>
      </c>
      <c r="AO285" s="5">
        <v>506920666.27880609</v>
      </c>
      <c r="AP285" s="5">
        <v>603524763.64102685</v>
      </c>
      <c r="AQ285" s="5">
        <v>592305994.45508027</v>
      </c>
      <c r="AR285" s="5">
        <v>680556147.12930775</v>
      </c>
      <c r="AS285" s="5">
        <v>584231833.69928586</v>
      </c>
      <c r="AT285" s="5">
        <v>563789227.1133182</v>
      </c>
      <c r="AU285" s="5">
        <v>688789185.42477643</v>
      </c>
      <c r="AV285" s="5">
        <v>753367526.30819285</v>
      </c>
      <c r="AW285" s="5">
        <v>883560791.00440931</v>
      </c>
      <c r="AX285" s="5">
        <v>1010894123.7756604</v>
      </c>
      <c r="AY285" s="5">
        <v>3576843793.9659286</v>
      </c>
      <c r="AZ285" s="5">
        <v>4139449188.271111</v>
      </c>
      <c r="BA285" s="5">
        <v>4723064733.6723509</v>
      </c>
      <c r="BB285" s="5">
        <v>5651102907.6699171</v>
      </c>
      <c r="BC285" s="5">
        <v>4307440650.0146236</v>
      </c>
      <c r="BD285" s="5">
        <v>5536211541.0164413</v>
      </c>
      <c r="BE285" s="5">
        <v>6223604851.0371914</v>
      </c>
      <c r="BF285" s="5">
        <v>6790047971.9881668</v>
      </c>
      <c r="BG285" s="5">
        <v>6480779491.5391464</v>
      </c>
      <c r="BH285" s="5">
        <v>7051268671.0556917</v>
      </c>
      <c r="BI285" s="5">
        <v>5516295132.7205448</v>
      </c>
      <c r="BJ285" s="5">
        <v>4654519209.6837788</v>
      </c>
      <c r="BK285" s="5">
        <v>4849491817.9965935</v>
      </c>
    </row>
    <row r="286" spans="1:63" x14ac:dyDescent="0.25">
      <c r="A286" t="s">
        <v>161</v>
      </c>
      <c r="B286" t="s">
        <v>162</v>
      </c>
      <c r="C286" t="s">
        <v>149</v>
      </c>
      <c r="D286" t="s">
        <v>40</v>
      </c>
      <c r="E286" s="19" t="str">
        <f t="shared" si="4"/>
        <v>number</v>
      </c>
      <c r="F286" s="4" t="s">
        <v>41</v>
      </c>
      <c r="M286" s="5">
        <v>170028650.3016859</v>
      </c>
      <c r="N286" s="5">
        <v>199021103.17020157</v>
      </c>
      <c r="O286" s="5">
        <v>192985392.78644532</v>
      </c>
      <c r="P286" s="5">
        <v>208051941.53032294</v>
      </c>
      <c r="Q286" s="5">
        <v>245482699.46108475</v>
      </c>
      <c r="R286" s="5">
        <v>271507561.87020785</v>
      </c>
      <c r="S286" s="5">
        <v>290924364.6619038</v>
      </c>
      <c r="T286" s="5">
        <v>248124368.57277817</v>
      </c>
      <c r="U286" s="5">
        <v>477736059.75188613</v>
      </c>
      <c r="V286" s="5">
        <v>517743224.64276075</v>
      </c>
      <c r="W286" s="5">
        <v>579270471.67511201</v>
      </c>
      <c r="X286" s="5">
        <v>637479435.2817719</v>
      </c>
      <c r="Y286" s="5">
        <v>877588356.8006258</v>
      </c>
      <c r="Z286" s="5">
        <v>731855126.57161415</v>
      </c>
      <c r="AA286" s="5">
        <v>655798131.24352539</v>
      </c>
      <c r="AB286" s="5">
        <v>538843062.35151303</v>
      </c>
      <c r="AC286" s="5">
        <v>480679031.45386893</v>
      </c>
      <c r="AD286" s="5">
        <v>452408047.29621953</v>
      </c>
      <c r="AE286" s="5">
        <v>514594862.91993779</v>
      </c>
      <c r="AF286" s="5">
        <v>659492550.94989717</v>
      </c>
      <c r="AG286" s="5">
        <v>771739853.981179</v>
      </c>
      <c r="AH286" s="5">
        <v>866436395.78819001</v>
      </c>
      <c r="AI286" s="5">
        <v>832590517.23732579</v>
      </c>
      <c r="AJ286" s="5">
        <v>1003509245.0437957</v>
      </c>
      <c r="AK286" s="5">
        <v>1069893521.9237814</v>
      </c>
      <c r="AL286" s="5">
        <v>1047245347.6080483</v>
      </c>
      <c r="AM286" s="5">
        <v>1100444288.8997347</v>
      </c>
      <c r="AN286" s="5">
        <v>766862592.30154216</v>
      </c>
      <c r="AO286" s="5">
        <v>1020564661.7318617</v>
      </c>
      <c r="AP286" s="5">
        <v>1025397657.4051847</v>
      </c>
      <c r="AQ286" s="5">
        <v>969937779.16060019</v>
      </c>
      <c r="AR286" s="5">
        <v>1009295519.2271639</v>
      </c>
      <c r="AS286" s="5">
        <v>1222925747.17098</v>
      </c>
      <c r="AT286" s="5">
        <v>971963802.16588664</v>
      </c>
      <c r="AU286" s="5">
        <v>1137091853.9749277</v>
      </c>
      <c r="AV286" s="5">
        <v>1272502587.1313174</v>
      </c>
      <c r="AW286" s="5">
        <v>1405248619.4518483</v>
      </c>
      <c r="AX286" s="5">
        <v>1634186711.4102089</v>
      </c>
      <c r="AY286" s="5">
        <v>2022046451.7190707</v>
      </c>
      <c r="AZ286" s="5">
        <v>2055485464.3451848</v>
      </c>
      <c r="BA286" s="5">
        <v>2553909429.9876394</v>
      </c>
      <c r="BB286" s="5">
        <v>3230676367.6088696</v>
      </c>
      <c r="BC286" s="5">
        <v>3234168378.032145</v>
      </c>
      <c r="BD286" s="5">
        <v>3525784560.9628553</v>
      </c>
      <c r="BE286" s="5">
        <v>4485056247.9483061</v>
      </c>
      <c r="BF286" s="5">
        <v>4742441684.2906084</v>
      </c>
      <c r="BG286" s="5">
        <v>4865678892.3973761</v>
      </c>
      <c r="BH286" s="5">
        <v>5373484067.0287104</v>
      </c>
      <c r="BI286" s="5">
        <v>4941556345.7235146</v>
      </c>
      <c r="BJ286" s="5">
        <v>5375617171.2296724</v>
      </c>
      <c r="BK286" s="5">
        <v>5880400428.040391</v>
      </c>
    </row>
    <row r="287" spans="1:63" x14ac:dyDescent="0.25">
      <c r="A287" t="s">
        <v>163</v>
      </c>
      <c r="B287" t="s">
        <v>164</v>
      </c>
      <c r="C287" t="s">
        <v>149</v>
      </c>
      <c r="D287" t="s">
        <v>40</v>
      </c>
      <c r="E287" s="19" t="str">
        <f t="shared" si="4"/>
        <v>number</v>
      </c>
      <c r="F287" s="4" t="s">
        <v>41</v>
      </c>
      <c r="G287" s="5">
        <v>43748928.198826574</v>
      </c>
      <c r="H287" s="5">
        <v>44132690.282692321</v>
      </c>
      <c r="I287" s="5">
        <v>45667744.69473099</v>
      </c>
      <c r="J287" s="5">
        <v>49505365.533388548</v>
      </c>
      <c r="K287" s="5">
        <v>52191718.295122497</v>
      </c>
      <c r="L287" s="5">
        <v>54602095.885578953</v>
      </c>
      <c r="M287" s="5">
        <v>58203478.527655728</v>
      </c>
      <c r="N287" s="5">
        <v>60933889.17631308</v>
      </c>
      <c r="O287" s="5">
        <v>48737427.438306727</v>
      </c>
      <c r="P287" s="5">
        <v>57592553.791646428</v>
      </c>
      <c r="Q287" s="5">
        <v>59841627.477925256</v>
      </c>
      <c r="R287" s="5">
        <v>68586657.748377383</v>
      </c>
      <c r="S287" s="5">
        <v>116672679.77009209</v>
      </c>
      <c r="T287" s="5">
        <v>129529502.59479329</v>
      </c>
      <c r="U287" s="5">
        <v>126832187.95046107</v>
      </c>
      <c r="V287" s="5">
        <v>133778444.72805358</v>
      </c>
      <c r="W287" s="5">
        <v>143812617.13676327</v>
      </c>
      <c r="X287" s="5">
        <v>155060933.36815554</v>
      </c>
      <c r="Y287" s="5">
        <v>170202091.59106499</v>
      </c>
      <c r="Z287" s="5">
        <v>202225461.65905738</v>
      </c>
      <c r="AA287" s="5">
        <v>219501490.05588084</v>
      </c>
      <c r="AB287" s="5">
        <v>225172497.1907225</v>
      </c>
      <c r="AC287" s="5">
        <v>237814190.37105832</v>
      </c>
      <c r="AD287" s="5">
        <v>185789767.84965819</v>
      </c>
      <c r="AE287" s="5">
        <v>136784071.15814772</v>
      </c>
      <c r="AF287" s="5">
        <v>191435295.46218488</v>
      </c>
      <c r="AG287" s="5">
        <v>263744547.03968537</v>
      </c>
      <c r="AH287" s="5">
        <v>280132551.03874564</v>
      </c>
      <c r="AI287" s="5">
        <v>283067024.98047072</v>
      </c>
      <c r="AJ287" s="5">
        <v>270751393.59140557</v>
      </c>
      <c r="AK287" s="5">
        <v>500825235.70457536</v>
      </c>
      <c r="AL287" s="5">
        <v>507187424.59236789</v>
      </c>
      <c r="AM287" s="5">
        <v>434456897.83620018</v>
      </c>
      <c r="AN287" s="5">
        <v>446077281.00343919</v>
      </c>
      <c r="AO287" s="5">
        <v>483116022.44004685</v>
      </c>
      <c r="AP287" s="5">
        <v>476053402.51563156</v>
      </c>
      <c r="AQ287" s="5">
        <v>426043607.96296418</v>
      </c>
      <c r="AR287" s="5">
        <v>432817058.93588573</v>
      </c>
      <c r="AS287" s="5">
        <v>475510841.75759137</v>
      </c>
      <c r="AT287" s="5">
        <v>444579515.2670334</v>
      </c>
      <c r="AU287" s="5">
        <v>435183177.89328367</v>
      </c>
      <c r="AV287" s="5">
        <v>434133744.09497929</v>
      </c>
      <c r="AW287" s="5">
        <v>538311877.73257804</v>
      </c>
      <c r="AX287" s="5">
        <v>598164842.64150941</v>
      </c>
      <c r="AY287" s="5">
        <v>615403329.88988364</v>
      </c>
      <c r="AZ287" s="5">
        <v>651217423.67833209</v>
      </c>
      <c r="BA287" s="5">
        <v>792817263.99694955</v>
      </c>
      <c r="BB287" s="5">
        <v>944827380.64502048</v>
      </c>
      <c r="BC287" s="5">
        <v>883041920.86011207</v>
      </c>
      <c r="BD287" s="5">
        <v>880279469.44879591</v>
      </c>
      <c r="BE287" s="5">
        <v>883044611.46784103</v>
      </c>
      <c r="BF287" s="5">
        <v>938035196.54777157</v>
      </c>
      <c r="BG287" s="5">
        <v>1030136216.8614023</v>
      </c>
      <c r="BH287" s="5">
        <v>1181090277.4670134</v>
      </c>
      <c r="BI287" s="5">
        <v>1187957621.3492565</v>
      </c>
      <c r="BJ287" s="5">
        <v>1136965854.0484738</v>
      </c>
      <c r="BK287" s="5">
        <v>1162642384.3170943</v>
      </c>
    </row>
    <row r="288" spans="1:63" x14ac:dyDescent="0.25">
      <c r="A288" t="s">
        <v>167</v>
      </c>
      <c r="B288" t="s">
        <v>168</v>
      </c>
      <c r="C288" t="s">
        <v>149</v>
      </c>
      <c r="D288" t="s">
        <v>40</v>
      </c>
      <c r="E288" s="19" t="str">
        <f t="shared" si="4"/>
        <v>number</v>
      </c>
      <c r="F288" s="4" t="s">
        <v>41</v>
      </c>
      <c r="G288" s="5">
        <v>358932938.13384241</v>
      </c>
      <c r="H288" s="5">
        <v>404107024.13210022</v>
      </c>
      <c r="I288" s="5">
        <v>427690035.44252539</v>
      </c>
      <c r="J288" s="5">
        <v>433172655.11747277</v>
      </c>
      <c r="K288" s="5">
        <v>455907094.1141569</v>
      </c>
      <c r="L288" s="5">
        <v>469658707.88803571</v>
      </c>
      <c r="M288" s="5">
        <v>470612094.50859731</v>
      </c>
      <c r="N288" s="5">
        <v>443516373.69948149</v>
      </c>
      <c r="O288" s="5">
        <v>415697599.55931783</v>
      </c>
      <c r="P288" s="5">
        <v>421634191.51232386</v>
      </c>
      <c r="Q288" s="5">
        <v>454018691.7686708</v>
      </c>
      <c r="R288" s="5">
        <v>463941239.37219572</v>
      </c>
      <c r="S288" s="5">
        <v>570399992.46262276</v>
      </c>
      <c r="T288" s="5">
        <v>654623721.51437008</v>
      </c>
      <c r="U288" s="5">
        <v>527611748.98944485</v>
      </c>
      <c r="V288" s="5">
        <v>500618329.31925231</v>
      </c>
      <c r="W288" s="5">
        <v>668809861.37641811</v>
      </c>
      <c r="X288" s="5">
        <v>934741826.38255858</v>
      </c>
      <c r="Y288" s="5">
        <v>1026891516.8934418</v>
      </c>
      <c r="Z288" s="5">
        <v>1080085373.1264164</v>
      </c>
      <c r="AA288" s="5">
        <v>991051854.12806404</v>
      </c>
      <c r="AB288" s="5">
        <v>893774738.95053148</v>
      </c>
      <c r="AC288" s="5">
        <v>749738884.3402456</v>
      </c>
      <c r="AD288" s="5">
        <v>522706266.08998108</v>
      </c>
      <c r="AE288" s="5">
        <v>529311333.0053888</v>
      </c>
      <c r="AF288" s="5">
        <v>661265094.24182487</v>
      </c>
      <c r="AG288" s="5">
        <v>786260286.1015929</v>
      </c>
      <c r="AH288" s="5">
        <v>806115328.88229632</v>
      </c>
      <c r="AI288" s="5">
        <v>742613931.67513192</v>
      </c>
      <c r="AJ288" s="5">
        <v>874516297.7366153</v>
      </c>
      <c r="AK288" s="5">
        <v>911711116.95601904</v>
      </c>
      <c r="AL288" s="5">
        <v>908766371.68208456</v>
      </c>
      <c r="AM288" s="5">
        <v>618109015.55992746</v>
      </c>
      <c r="AN288" s="5">
        <v>637782760.8447839</v>
      </c>
      <c r="AO288" s="5">
        <v>755887412.64121056</v>
      </c>
      <c r="AP288" s="5">
        <v>773918750.25901568</v>
      </c>
      <c r="AQ288" s="5">
        <v>717358150.52151096</v>
      </c>
      <c r="AR288" s="5">
        <v>885157042.15157914</v>
      </c>
      <c r="AS288" s="5">
        <v>821992415.61340594</v>
      </c>
      <c r="AT288" s="5">
        <v>680500179.57058394</v>
      </c>
      <c r="AU288" s="5">
        <v>778267444.34296429</v>
      </c>
      <c r="AV288" s="5">
        <v>858838069.28151727</v>
      </c>
      <c r="AW288" s="5">
        <v>1082931306.1263046</v>
      </c>
      <c r="AX288" s="5">
        <v>614132755.66512597</v>
      </c>
      <c r="AY288" s="5">
        <v>842037651.18686807</v>
      </c>
      <c r="AZ288" s="5">
        <v>1563735859.6003253</v>
      </c>
      <c r="BA288" s="5">
        <v>1758087562.0844173</v>
      </c>
      <c r="BB288" s="5">
        <v>2334550305.6797228</v>
      </c>
      <c r="BC288" s="5">
        <v>2116446411.0881658</v>
      </c>
      <c r="BD288" s="5">
        <v>2338810403.0673747</v>
      </c>
      <c r="BE288" s="5">
        <v>2455457173.1260204</v>
      </c>
      <c r="BF288" s="5">
        <v>2643732330.7616773</v>
      </c>
      <c r="BG288" s="5">
        <v>2745201862.0635371</v>
      </c>
      <c r="BH288" s="5">
        <v>3020788204.2413764</v>
      </c>
      <c r="BI288" s="5">
        <v>2622347300.9952664</v>
      </c>
      <c r="BJ288" s="5">
        <v>2919785932.133822</v>
      </c>
      <c r="BK288" s="5">
        <v>3219662233.5957074</v>
      </c>
    </row>
    <row r="289" spans="1:63" x14ac:dyDescent="0.25">
      <c r="A289" t="s">
        <v>169</v>
      </c>
      <c r="B289" t="s">
        <v>170</v>
      </c>
      <c r="C289" t="s">
        <v>149</v>
      </c>
      <c r="D289" t="s">
        <v>40</v>
      </c>
      <c r="E289" s="19" t="str">
        <f t="shared" si="4"/>
        <v>number</v>
      </c>
      <c r="F289" s="4" t="s">
        <v>41</v>
      </c>
      <c r="AA289" s="5">
        <v>20132438753.90366</v>
      </c>
      <c r="AB289" s="5">
        <v>19277704745.61063</v>
      </c>
      <c r="AC289" s="5">
        <v>14555238879.588257</v>
      </c>
      <c r="AD289" s="5">
        <v>13453781566.425343</v>
      </c>
      <c r="AE289" s="5">
        <v>13442122771.878954</v>
      </c>
      <c r="AF289" s="5">
        <v>9876247646.9075794</v>
      </c>
      <c r="AG289" s="5">
        <v>10826036145.093197</v>
      </c>
      <c r="AH289" s="5">
        <v>11603666169.534985</v>
      </c>
      <c r="AI289" s="5">
        <v>9361914097.1356258</v>
      </c>
      <c r="AJ289" s="5">
        <v>11648098317.776819</v>
      </c>
      <c r="AK289" s="5">
        <v>10258523799.124531</v>
      </c>
      <c r="AL289" s="5">
        <v>9712482809.5138359</v>
      </c>
      <c r="AM289" s="5">
        <v>6519306527.2875938</v>
      </c>
      <c r="AN289" s="5">
        <v>8517079078.1706581</v>
      </c>
      <c r="AO289" s="5">
        <v>11229983188.471888</v>
      </c>
      <c r="AP289" s="5">
        <v>13381434107.748501</v>
      </c>
      <c r="AQ289" s="5">
        <v>14930514695.208775</v>
      </c>
      <c r="AR289" s="5">
        <v>15239101109.855452</v>
      </c>
      <c r="AS289" s="5">
        <v>15453792216.392258</v>
      </c>
      <c r="AT289" s="5">
        <v>14832338596.471785</v>
      </c>
      <c r="AU289" s="5">
        <v>18119194261.289402</v>
      </c>
      <c r="AV289" s="5">
        <v>35259446963.389984</v>
      </c>
      <c r="AW289" s="5">
        <v>35488628120.564857</v>
      </c>
      <c r="AX289" s="5">
        <v>37138520816.614212</v>
      </c>
      <c r="AY289" s="5">
        <v>45952120148.065002</v>
      </c>
      <c r="AZ289" s="5">
        <v>58400299419.86837</v>
      </c>
      <c r="BA289" s="5">
        <v>67976397377.615273</v>
      </c>
      <c r="BB289" s="5">
        <v>85201737641.874039</v>
      </c>
      <c r="BC289" s="5">
        <v>78074611189.054947</v>
      </c>
      <c r="BD289" s="5">
        <v>86820135996.40448</v>
      </c>
      <c r="BE289" s="5">
        <v>91236707779.492722</v>
      </c>
      <c r="BF289" s="5">
        <v>100419414372.22047</v>
      </c>
      <c r="BG289" s="5">
        <v>106899909301.64159</v>
      </c>
      <c r="BH289" s="5">
        <v>113644385980.71364</v>
      </c>
      <c r="BI289" s="5">
        <v>102041875029.08746</v>
      </c>
      <c r="BJ289" s="5">
        <v>84908054292.274719</v>
      </c>
      <c r="BK289" s="5">
        <v>78330051245.609329</v>
      </c>
    </row>
    <row r="290" spans="1:63" x14ac:dyDescent="0.25">
      <c r="A290" t="s">
        <v>173</v>
      </c>
      <c r="B290" t="s">
        <v>174</v>
      </c>
      <c r="C290" t="s">
        <v>149</v>
      </c>
      <c r="D290" t="s">
        <v>40</v>
      </c>
      <c r="E290" s="19" t="str">
        <f t="shared" si="4"/>
        <v>number</v>
      </c>
      <c r="F290" s="4" t="s">
        <v>41</v>
      </c>
      <c r="G290" s="5">
        <v>238140262.55282903</v>
      </c>
      <c r="H290" s="5">
        <v>232387970.20855513</v>
      </c>
      <c r="I290" s="5">
        <v>248220326.568133</v>
      </c>
      <c r="J290" s="5">
        <v>267894966.89809829</v>
      </c>
      <c r="K290" s="5">
        <v>287113103.86068892</v>
      </c>
      <c r="L290" s="5">
        <v>302429381.42213029</v>
      </c>
      <c r="M290" s="5">
        <v>276863496.55244029</v>
      </c>
      <c r="N290" s="5">
        <v>316609185.39663655</v>
      </c>
      <c r="O290" s="5">
        <v>272822409.28088951</v>
      </c>
      <c r="P290" s="5">
        <v>292230820.14606422</v>
      </c>
      <c r="Q290" s="5">
        <v>262678676.86920884</v>
      </c>
      <c r="R290" s="5">
        <v>373538222.61569363</v>
      </c>
      <c r="S290" s="5">
        <v>393960425.7032876</v>
      </c>
      <c r="T290" s="5">
        <v>468279320.63351482</v>
      </c>
      <c r="U290" s="5">
        <v>800409854.13075924</v>
      </c>
      <c r="V290" s="5">
        <v>810929371.75110745</v>
      </c>
      <c r="W290" s="5">
        <v>753205554.2367847</v>
      </c>
      <c r="X290" s="5">
        <v>647926717.64488769</v>
      </c>
      <c r="Y290" s="5">
        <v>916470738.55729282</v>
      </c>
      <c r="Z290" s="5">
        <v>793173974.47400045</v>
      </c>
      <c r="AA290" s="5">
        <v>803721344.26633644</v>
      </c>
      <c r="AB290" s="5">
        <v>808049929.88516366</v>
      </c>
      <c r="AC290" s="5">
        <v>577154924.53732169</v>
      </c>
      <c r="AD290" s="5">
        <v>609899364.02919567</v>
      </c>
      <c r="AE290" s="5">
        <v>773449616.69391882</v>
      </c>
      <c r="AF290" s="5">
        <v>1127585631.1839128</v>
      </c>
      <c r="AG290" s="5">
        <v>1393684697.4689837</v>
      </c>
      <c r="AH290" s="5">
        <v>1175560569.4252205</v>
      </c>
      <c r="AI290" s="5">
        <v>1280119098.5305052</v>
      </c>
      <c r="AJ290" s="5">
        <v>1296068498.0116858</v>
      </c>
      <c r="AK290" s="5">
        <v>1288127418.3651659</v>
      </c>
      <c r="AL290" s="5">
        <v>1264908642.0508683</v>
      </c>
      <c r="AM290" s="5">
        <v>1340961515.0447128</v>
      </c>
      <c r="AN290" s="5">
        <v>848141447.64984894</v>
      </c>
      <c r="AO290" s="5">
        <v>1169695674.2724209</v>
      </c>
      <c r="AP290" s="5">
        <v>1142260353.7780294</v>
      </c>
      <c r="AQ290" s="5">
        <v>1043662264.117324</v>
      </c>
      <c r="AR290" s="5">
        <v>1101632373.1870975</v>
      </c>
      <c r="AS290" s="5">
        <v>1087460682.1741333</v>
      </c>
      <c r="AT290" s="5">
        <v>998887828.71002865</v>
      </c>
      <c r="AU290" s="5">
        <v>1009246422.2547656</v>
      </c>
      <c r="AV290" s="5">
        <v>919624834.2511394</v>
      </c>
      <c r="AW290" s="5">
        <v>1312246235.7641594</v>
      </c>
      <c r="AX290" s="5">
        <v>1393268418.0956941</v>
      </c>
      <c r="AY290" s="5">
        <v>1610605829.6226823</v>
      </c>
      <c r="AZ290" s="5">
        <v>1532807629.1748497</v>
      </c>
      <c r="BA290" s="5">
        <v>1711454925.9410415</v>
      </c>
      <c r="BB290" s="5">
        <v>2465303681.3097119</v>
      </c>
      <c r="BC290" s="5">
        <v>2590307559.1138496</v>
      </c>
      <c r="BD290" s="5">
        <v>2568080478.6008639</v>
      </c>
      <c r="BE290" s="5">
        <v>2303408030.3713279</v>
      </c>
      <c r="BF290" s="5">
        <v>2489917715.6315503</v>
      </c>
      <c r="BG290" s="5">
        <v>2595826692.3730869</v>
      </c>
      <c r="BH290" s="5">
        <v>2643127736.8202825</v>
      </c>
      <c r="BI290" s="5">
        <v>2537673968.7834716</v>
      </c>
      <c r="BJ290" s="5">
        <v>2794352590.739892</v>
      </c>
      <c r="BK290" s="5">
        <v>3381119531.2583208</v>
      </c>
    </row>
    <row r="291" spans="1:63" x14ac:dyDescent="0.25">
      <c r="A291" t="s">
        <v>5</v>
      </c>
      <c r="B291" t="s">
        <v>6</v>
      </c>
      <c r="C291" t="s">
        <v>7</v>
      </c>
      <c r="D291" t="s">
        <v>42</v>
      </c>
      <c r="E291" s="19" t="str">
        <f t="shared" si="4"/>
        <v>number</v>
      </c>
      <c r="F291" s="4" t="s">
        <v>43</v>
      </c>
      <c r="AV291" s="5">
        <v>1371.9153064796151</v>
      </c>
      <c r="AW291" s="5">
        <v>1451.745604180091</v>
      </c>
      <c r="AX291" s="5">
        <v>1573.3793398656471</v>
      </c>
      <c r="AY291" s="5">
        <v>1485.1452777151817</v>
      </c>
      <c r="AZ291" s="5">
        <v>1580.0368415868722</v>
      </c>
      <c r="BA291" s="5">
        <v>1560.4960113869067</v>
      </c>
      <c r="BB291" s="5">
        <v>1482.3259274520824</v>
      </c>
      <c r="BC291" s="5">
        <v>1384.8427560122116</v>
      </c>
      <c r="BD291" s="5">
        <v>1269.9953111200668</v>
      </c>
      <c r="BE291" s="5">
        <v>1200.3247099412238</v>
      </c>
      <c r="BF291" s="5">
        <v>1251.2916702947459</v>
      </c>
      <c r="BG291" s="5">
        <v>1292.3919235015912</v>
      </c>
      <c r="BH291" s="5">
        <v>1474.2520980887807</v>
      </c>
      <c r="BI291" s="5">
        <v>1567.0147324519805</v>
      </c>
      <c r="BJ291" s="5">
        <v>1571.2781748933648</v>
      </c>
      <c r="BK291" s="5">
        <v>1487.3829025425448</v>
      </c>
    </row>
    <row r="292" spans="1:63" x14ac:dyDescent="0.25">
      <c r="A292" t="s">
        <v>151</v>
      </c>
      <c r="B292" t="s">
        <v>152</v>
      </c>
      <c r="C292" t="s">
        <v>7</v>
      </c>
      <c r="D292" t="s">
        <v>42</v>
      </c>
      <c r="E292" s="19" t="str">
        <f t="shared" si="4"/>
        <v>number</v>
      </c>
      <c r="F292" s="4" t="s">
        <v>43</v>
      </c>
      <c r="AK292" s="5">
        <v>462.95112316943494</v>
      </c>
      <c r="AL292" s="5">
        <v>473.14478570239874</v>
      </c>
      <c r="AM292" s="5">
        <v>448.70308210812289</v>
      </c>
      <c r="AN292" s="5">
        <v>404.48325113412039</v>
      </c>
      <c r="AO292" s="5">
        <v>374.71075472636676</v>
      </c>
      <c r="AP292" s="5">
        <v>377.49444509959039</v>
      </c>
      <c r="AQ292" s="5">
        <v>391.81967679597108</v>
      </c>
      <c r="AR292" s="5">
        <v>398.92385799882595</v>
      </c>
      <c r="AS292" s="5">
        <v>391.02430073379537</v>
      </c>
      <c r="AT292" s="5">
        <v>365.86675247067512</v>
      </c>
      <c r="AU292" s="5">
        <v>342.82690749895966</v>
      </c>
      <c r="AV292" s="5">
        <v>344.91937559331933</v>
      </c>
      <c r="AW292" s="5">
        <v>320.15936921411497</v>
      </c>
      <c r="AX292" s="5">
        <v>307.40918800417415</v>
      </c>
      <c r="AY292" s="5">
        <v>276.39849620715086</v>
      </c>
      <c r="AZ292" s="5">
        <v>274.88151089004162</v>
      </c>
      <c r="BA292" s="5">
        <v>241.52235751543955</v>
      </c>
      <c r="BB292" s="5">
        <v>237.32372603703757</v>
      </c>
      <c r="BC292" s="5">
        <v>226.69087626520644</v>
      </c>
      <c r="BD292" s="5">
        <v>223.39307599321279</v>
      </c>
      <c r="BE292" s="5">
        <v>214.8360635531559</v>
      </c>
      <c r="BF292" s="5">
        <v>214.24572067900647</v>
      </c>
      <c r="BG292" s="5">
        <v>227.01571617375328</v>
      </c>
      <c r="BH292" s="5">
        <v>214.14780939979181</v>
      </c>
      <c r="BI292" s="5">
        <v>200.09799816193458</v>
      </c>
      <c r="BJ292" s="5">
        <v>184.35943795130027</v>
      </c>
    </row>
    <row r="293" spans="1:63" x14ac:dyDescent="0.25">
      <c r="A293" t="s">
        <v>157</v>
      </c>
      <c r="B293" t="s">
        <v>158</v>
      </c>
      <c r="C293" t="s">
        <v>7</v>
      </c>
      <c r="D293" t="s">
        <v>42</v>
      </c>
      <c r="E293" s="19" t="str">
        <f t="shared" si="4"/>
        <v>number</v>
      </c>
      <c r="F293" s="4" t="s">
        <v>43</v>
      </c>
      <c r="AK293" s="5">
        <v>300.2717126757949</v>
      </c>
      <c r="AL293" s="5">
        <v>283.47233278546321</v>
      </c>
      <c r="AM293" s="5">
        <v>293.31718455513447</v>
      </c>
      <c r="AN293" s="5">
        <v>277.2016115259039</v>
      </c>
      <c r="AO293" s="5">
        <v>280.85147698640037</v>
      </c>
      <c r="AP293" s="5">
        <v>322.8061140766747</v>
      </c>
      <c r="AQ293" s="5">
        <v>322.44412015967197</v>
      </c>
      <c r="AR293" s="5">
        <v>286.32248614698335</v>
      </c>
      <c r="AS293" s="5">
        <v>293.27496720195558</v>
      </c>
      <c r="AT293" s="5">
        <v>291.31365357957151</v>
      </c>
      <c r="AU293" s="5">
        <v>309.62487571045415</v>
      </c>
      <c r="AV293" s="5">
        <v>294.50633696419584</v>
      </c>
      <c r="AW293" s="5">
        <v>254.65805234712747</v>
      </c>
      <c r="AX293" s="5">
        <v>289.75590392291662</v>
      </c>
      <c r="AY293" s="5">
        <v>320.82026243804904</v>
      </c>
      <c r="AZ293" s="5">
        <v>346.04058979780638</v>
      </c>
      <c r="BA293" s="5">
        <v>369.95321729270211</v>
      </c>
      <c r="BB293" s="5">
        <v>386.64403974519064</v>
      </c>
      <c r="BC293" s="5">
        <v>400.71957156435963</v>
      </c>
      <c r="BD293" s="5">
        <v>415.78603735754388</v>
      </c>
      <c r="BE293" s="5">
        <v>447.4784799217623</v>
      </c>
      <c r="BF293" s="5">
        <v>456.99992700404465</v>
      </c>
      <c r="BG293" s="5">
        <v>486.94825981543335</v>
      </c>
      <c r="BH293" s="5">
        <v>506.30788831077274</v>
      </c>
      <c r="BI293" s="5">
        <v>532.88283856818134</v>
      </c>
      <c r="BJ293" s="5">
        <v>537.90168939741363</v>
      </c>
      <c r="BK293" s="5">
        <v>561.00804416931214</v>
      </c>
    </row>
    <row r="294" spans="1:63" x14ac:dyDescent="0.25">
      <c r="A294" t="s">
        <v>159</v>
      </c>
      <c r="B294" t="s">
        <v>160</v>
      </c>
      <c r="C294" t="s">
        <v>7</v>
      </c>
      <c r="D294" t="s">
        <v>42</v>
      </c>
      <c r="E294" s="19" t="str">
        <f t="shared" si="4"/>
        <v>number</v>
      </c>
      <c r="F294" s="4" t="s">
        <v>43</v>
      </c>
      <c r="AK294" s="5">
        <v>1729.2831195852689</v>
      </c>
      <c r="AL294" s="5">
        <v>1592.2768603123136</v>
      </c>
      <c r="AM294" s="5">
        <v>1468.1327870228574</v>
      </c>
      <c r="AN294" s="5">
        <v>1452.7360827060038</v>
      </c>
      <c r="AO294" s="5">
        <v>1496.2712658912978</v>
      </c>
      <c r="AP294" s="5">
        <v>1531.5394490861456</v>
      </c>
      <c r="AQ294" s="5">
        <v>1434.3079468734056</v>
      </c>
      <c r="AR294" s="5">
        <v>1513.3065017482922</v>
      </c>
      <c r="AS294" s="5">
        <v>1558.6321743866422</v>
      </c>
      <c r="AT294" s="5">
        <v>1492.155777805373</v>
      </c>
      <c r="AU294" s="5">
        <v>1674.0203985070229</v>
      </c>
      <c r="AV294" s="5">
        <v>1619.7506069018173</v>
      </c>
      <c r="AW294" s="5">
        <v>1655.0554083967106</v>
      </c>
      <c r="AX294" s="5">
        <v>1712.1989654985891</v>
      </c>
      <c r="AY294" s="5">
        <v>1867.6578650277418</v>
      </c>
      <c r="AZ294" s="5">
        <v>1945.6939870419765</v>
      </c>
      <c r="BA294" s="5">
        <v>2018.5971489903363</v>
      </c>
      <c r="BB294" s="5">
        <v>1812.2799853573749</v>
      </c>
      <c r="BC294" s="5">
        <v>1736.6174577223589</v>
      </c>
      <c r="BD294" s="5">
        <v>1866.3812692594029</v>
      </c>
      <c r="BE294" s="5">
        <v>1859.9692889909775</v>
      </c>
      <c r="BF294" s="5">
        <v>1870.8329874017663</v>
      </c>
      <c r="BG294" s="5">
        <v>1940.3672252463289</v>
      </c>
      <c r="BH294" s="5">
        <v>1969.239369583531</v>
      </c>
      <c r="BI294" s="5">
        <v>2002.4799754701573</v>
      </c>
      <c r="BJ294" s="5">
        <v>2012.5945312727579</v>
      </c>
      <c r="BK294" s="5">
        <v>1986.4121086066291</v>
      </c>
    </row>
    <row r="295" spans="1:63" x14ac:dyDescent="0.25">
      <c r="A295" t="s">
        <v>165</v>
      </c>
      <c r="B295" t="s">
        <v>166</v>
      </c>
      <c r="C295" t="s">
        <v>7</v>
      </c>
      <c r="D295" t="s">
        <v>42</v>
      </c>
      <c r="E295" s="19" t="str">
        <f t="shared" si="4"/>
        <v>number</v>
      </c>
      <c r="F295" s="4" t="s">
        <v>43</v>
      </c>
      <c r="AK295" s="5">
        <v>233.95612594742403</v>
      </c>
      <c r="AL295" s="5">
        <v>172.41680350616514</v>
      </c>
      <c r="AM295" s="5">
        <v>207.19623255360855</v>
      </c>
      <c r="AN295" s="5">
        <v>198.13587703676365</v>
      </c>
      <c r="AO295" s="5">
        <v>221.69729681459137</v>
      </c>
      <c r="AP295" s="5">
        <v>251.0476505908058</v>
      </c>
      <c r="AQ295" s="5">
        <v>268.6617026943224</v>
      </c>
      <c r="AR295" s="5">
        <v>284.06795556032421</v>
      </c>
      <c r="AS295" s="5">
        <v>293.3811587768576</v>
      </c>
      <c r="AT295" s="5">
        <v>249.8326104114501</v>
      </c>
      <c r="AU295" s="5">
        <v>270.492070356689</v>
      </c>
      <c r="AV295" s="5">
        <v>293.03000861936783</v>
      </c>
      <c r="AW295" s="5">
        <v>300.14744488131765</v>
      </c>
      <c r="AX295" s="5">
        <v>309.75493019120495</v>
      </c>
      <c r="AY295" s="5">
        <v>325.49404944070449</v>
      </c>
      <c r="AZ295" s="5">
        <v>353.9161909603788</v>
      </c>
      <c r="BA295" s="5">
        <v>378.31830189101356</v>
      </c>
      <c r="BB295" s="5">
        <v>398.24601404011241</v>
      </c>
      <c r="BC295" s="5">
        <v>412.58671724577448</v>
      </c>
      <c r="BD295" s="5">
        <v>429.61741532710232</v>
      </c>
      <c r="BE295" s="5">
        <v>446.0935428145641</v>
      </c>
      <c r="BF295" s="5">
        <v>454.77876230823239</v>
      </c>
      <c r="BG295" s="5">
        <v>457.31496123182501</v>
      </c>
      <c r="BH295" s="5">
        <v>478.60346348414811</v>
      </c>
      <c r="BI295" s="5">
        <v>482.36038999870891</v>
      </c>
      <c r="BJ295" s="5">
        <v>480.63427538815409</v>
      </c>
      <c r="BK295" s="5">
        <v>485.36621569480832</v>
      </c>
    </row>
    <row r="296" spans="1:63" x14ac:dyDescent="0.25">
      <c r="A296" t="s">
        <v>171</v>
      </c>
      <c r="B296" t="s">
        <v>172</v>
      </c>
      <c r="C296" t="s">
        <v>7</v>
      </c>
      <c r="D296" t="s">
        <v>42</v>
      </c>
      <c r="E296" s="19" t="str">
        <f t="shared" si="4"/>
        <v>number</v>
      </c>
      <c r="F296" s="4" t="s">
        <v>43</v>
      </c>
      <c r="AK296" s="5">
        <v>248.7339860596978</v>
      </c>
      <c r="AL296" s="5">
        <v>272.75307273797165</v>
      </c>
      <c r="AM296" s="5">
        <v>234.62968248254799</v>
      </c>
      <c r="AN296" s="5">
        <v>160.5102633285517</v>
      </c>
      <c r="AO296" s="5">
        <v>209.56779459750453</v>
      </c>
      <c r="AP296" s="5">
        <v>244.11703727945647</v>
      </c>
      <c r="AQ296" s="5">
        <v>240.16495249161272</v>
      </c>
      <c r="AR296" s="5">
        <v>247.35464970458233</v>
      </c>
      <c r="AS296" s="5">
        <v>273.30191642223173</v>
      </c>
      <c r="AT296" s="5">
        <v>279.85359792971508</v>
      </c>
      <c r="AU296" s="5">
        <v>293.39823212340627</v>
      </c>
      <c r="AV296" s="5">
        <v>335.22251349832851</v>
      </c>
      <c r="AW296" s="5">
        <v>319.3424341803269</v>
      </c>
      <c r="AX296" s="5">
        <v>321.04352682134117</v>
      </c>
      <c r="AY296" s="5">
        <v>338.05868234572961</v>
      </c>
      <c r="AZ296" s="5">
        <v>343.10662926859959</v>
      </c>
      <c r="BA296" s="5">
        <v>348.01314150751898</v>
      </c>
      <c r="BB296" s="5">
        <v>367.5374133913495</v>
      </c>
      <c r="BC296" s="5">
        <v>390.54934513546834</v>
      </c>
      <c r="BD296" s="5">
        <v>406.60620300373597</v>
      </c>
      <c r="BE296" s="5">
        <v>421.36485557658148</v>
      </c>
      <c r="BF296" s="5">
        <v>448.03399407141535</v>
      </c>
      <c r="BG296" s="5">
        <v>465.04720817055471</v>
      </c>
      <c r="BH296" s="5">
        <v>510.35293515413701</v>
      </c>
      <c r="BI296" s="5">
        <v>530.02059507967772</v>
      </c>
      <c r="BJ296" s="5">
        <v>538.99169985104982</v>
      </c>
      <c r="BK296" s="5">
        <v>562.37144891479011</v>
      </c>
    </row>
    <row r="297" spans="1:63" x14ac:dyDescent="0.25">
      <c r="A297" t="s">
        <v>175</v>
      </c>
      <c r="B297" t="s">
        <v>176</v>
      </c>
      <c r="C297" t="s">
        <v>7</v>
      </c>
      <c r="D297" t="s">
        <v>42</v>
      </c>
      <c r="E297" s="19" t="str">
        <f t="shared" si="4"/>
        <v>number</v>
      </c>
      <c r="F297" s="4" t="s">
        <v>43</v>
      </c>
      <c r="AK297" s="5">
        <v>4224.4540820849734</v>
      </c>
      <c r="AL297" s="5">
        <v>2966.1072740268414</v>
      </c>
      <c r="AM297" s="5">
        <v>3330.5460136402921</v>
      </c>
      <c r="AN297" s="5">
        <v>3359.7909897931845</v>
      </c>
      <c r="AO297" s="5">
        <v>2505.4240161465036</v>
      </c>
      <c r="AP297" s="5">
        <v>3403.939059644078</v>
      </c>
      <c r="AQ297" s="5">
        <v>3577.0889369287438</v>
      </c>
      <c r="AR297" s="5">
        <v>3488.3794284433225</v>
      </c>
      <c r="AS297" s="5">
        <v>3724.207361444458</v>
      </c>
      <c r="AT297" s="5">
        <v>3762.6016707642798</v>
      </c>
      <c r="AU297" s="5">
        <v>5476.870945519322</v>
      </c>
      <c r="AV297" s="5">
        <v>4905.0775910118327</v>
      </c>
      <c r="AW297" s="5">
        <v>5758.4418536657786</v>
      </c>
      <c r="AX297" s="5">
        <v>6372.6814483776743</v>
      </c>
      <c r="AY297" s="5">
        <v>7677.7153619124301</v>
      </c>
      <c r="AZ297" s="5">
        <v>6183.8570856449842</v>
      </c>
      <c r="BA297" s="5">
        <v>5995.5382536219049</v>
      </c>
      <c r="BB297" s="5">
        <v>10744.329366285056</v>
      </c>
      <c r="BC297" s="5">
        <v>12154.337276718186</v>
      </c>
      <c r="BD297" s="5">
        <v>13039.602810449378</v>
      </c>
      <c r="BE297" s="5">
        <v>13818.535344739275</v>
      </c>
      <c r="BF297" s="5">
        <v>13068.956571684772</v>
      </c>
      <c r="BG297" s="5">
        <v>12866.941867164865</v>
      </c>
      <c r="BH297" s="5">
        <v>14478.136301894934</v>
      </c>
      <c r="BI297" s="5">
        <v>10837.06054894143</v>
      </c>
      <c r="BJ297" s="5">
        <v>9801.2083455893007</v>
      </c>
      <c r="BK297" s="5">
        <v>11546.053624227234</v>
      </c>
    </row>
    <row r="298" spans="1:63" x14ac:dyDescent="0.25">
      <c r="A298" t="s">
        <v>177</v>
      </c>
      <c r="B298" t="s">
        <v>178</v>
      </c>
      <c r="C298" t="s">
        <v>7</v>
      </c>
      <c r="D298" t="s">
        <v>42</v>
      </c>
      <c r="E298" s="19" t="str">
        <f t="shared" si="4"/>
        <v>number</v>
      </c>
      <c r="F298" s="4" t="s">
        <v>43</v>
      </c>
      <c r="AK298" s="5">
        <v>503.55489713333071</v>
      </c>
      <c r="AL298" s="5">
        <v>491.40677776192882</v>
      </c>
      <c r="AM298" s="5">
        <v>491.59848021991905</v>
      </c>
      <c r="AN298" s="5">
        <v>484.55344527608725</v>
      </c>
      <c r="AO298" s="5">
        <v>497.13963794887349</v>
      </c>
      <c r="AP298" s="5">
        <v>502.406522370549</v>
      </c>
      <c r="AQ298" s="5">
        <v>501.85681205078561</v>
      </c>
      <c r="AR298" s="5">
        <v>501.2069552584357</v>
      </c>
      <c r="AS298" s="5">
        <v>509.54548280896211</v>
      </c>
      <c r="AT298" s="5">
        <v>520.54337301079647</v>
      </c>
      <c r="AU298" s="5">
        <v>536.02226047248428</v>
      </c>
      <c r="AV298" s="5">
        <v>541.75497450915577</v>
      </c>
      <c r="AW298" s="5">
        <v>547.86009992369009</v>
      </c>
      <c r="AX298" s="5">
        <v>568.6379971211195</v>
      </c>
      <c r="AY298" s="5">
        <v>604.14139410691268</v>
      </c>
      <c r="AZ298" s="5">
        <v>601.77526531827232</v>
      </c>
      <c r="BA298" s="5">
        <v>602.34270389382004</v>
      </c>
      <c r="BB298" s="5">
        <v>624.49744341041321</v>
      </c>
      <c r="BC298" s="5">
        <v>633.26179576412756</v>
      </c>
      <c r="BD298" s="5">
        <v>638.83941409055296</v>
      </c>
      <c r="BE298" s="5">
        <v>652.80547738573421</v>
      </c>
      <c r="BF298" s="5">
        <v>656.0748334237071</v>
      </c>
      <c r="BG298" s="5">
        <v>662.38568919628676</v>
      </c>
      <c r="BH298" s="5">
        <v>674.13660886147068</v>
      </c>
      <c r="BI298" s="5">
        <v>672.15714873512763</v>
      </c>
      <c r="BJ298" s="5">
        <v>669.39957562658674</v>
      </c>
      <c r="BK298" s="5">
        <v>675.13446983709662</v>
      </c>
    </row>
    <row r="299" spans="1:63" x14ac:dyDescent="0.25">
      <c r="A299" t="s">
        <v>179</v>
      </c>
      <c r="B299" t="s">
        <v>180</v>
      </c>
      <c r="C299" t="s">
        <v>7</v>
      </c>
      <c r="D299" t="s">
        <v>42</v>
      </c>
      <c r="E299" s="19" t="str">
        <f t="shared" si="4"/>
        <v>number</v>
      </c>
      <c r="F299" s="4" t="s">
        <v>43</v>
      </c>
      <c r="AK299" s="5">
        <v>623.94847808389943</v>
      </c>
      <c r="AL299" s="5">
        <v>601.4189263939212</v>
      </c>
      <c r="AM299" s="5">
        <v>642.8112384715364</v>
      </c>
      <c r="AN299" s="5">
        <v>640.65895137157474</v>
      </c>
      <c r="AO299" s="5">
        <v>664.15918955267477</v>
      </c>
      <c r="AP299" s="5">
        <v>687.32795084607744</v>
      </c>
      <c r="AQ299" s="5">
        <v>683.47896457771458</v>
      </c>
      <c r="AR299" s="5">
        <v>679.28003437928339</v>
      </c>
      <c r="AS299" s="5">
        <v>708.92376558532919</v>
      </c>
      <c r="AT299" s="5">
        <v>693.17243211253185</v>
      </c>
      <c r="AU299" s="5">
        <v>727.81194135758903</v>
      </c>
      <c r="AV299" s="5">
        <v>769.01756360062302</v>
      </c>
      <c r="AW299" s="5">
        <v>756.25398565754426</v>
      </c>
      <c r="AX299" s="5">
        <v>707.28000185305882</v>
      </c>
      <c r="AY299" s="5">
        <v>656.32014821531732</v>
      </c>
      <c r="AZ299" s="5">
        <v>646.20889949248863</v>
      </c>
      <c r="BA299" s="5">
        <v>630.30026516582348</v>
      </c>
      <c r="BB299" s="5">
        <v>624.70636601507692</v>
      </c>
      <c r="BC299" s="5">
        <v>620.98072618693834</v>
      </c>
      <c r="BD299" s="5">
        <v>636.47063655250827</v>
      </c>
      <c r="BE299" s="5">
        <v>657.45641813046279</v>
      </c>
      <c r="BF299" s="5">
        <v>653.72829543902196</v>
      </c>
      <c r="BG299" s="5">
        <v>580.48137040242727</v>
      </c>
      <c r="BH299" s="5">
        <v>577.73049458699961</v>
      </c>
      <c r="BI299" s="5">
        <v>574.45316307799658</v>
      </c>
      <c r="BJ299" s="5">
        <v>575.38067933504942</v>
      </c>
      <c r="BK299" s="5">
        <v>574.5468693562068</v>
      </c>
    </row>
    <row r="300" spans="1:63" x14ac:dyDescent="0.25">
      <c r="A300" t="s">
        <v>147</v>
      </c>
      <c r="B300" t="s">
        <v>148</v>
      </c>
      <c r="C300" t="s">
        <v>149</v>
      </c>
      <c r="D300" t="s">
        <v>42</v>
      </c>
      <c r="E300" s="19" t="str">
        <f t="shared" si="4"/>
        <v>number</v>
      </c>
      <c r="F300" s="4" t="s">
        <v>43</v>
      </c>
      <c r="AK300" s="5">
        <v>343.90935451921291</v>
      </c>
      <c r="AL300" s="5">
        <v>346.018773037995</v>
      </c>
      <c r="AM300" s="5">
        <v>371.96862928346519</v>
      </c>
      <c r="AN300" s="5">
        <v>364.59771425132664</v>
      </c>
      <c r="AO300" s="5">
        <v>381.19660390592111</v>
      </c>
      <c r="AP300" s="5">
        <v>421.80454061129615</v>
      </c>
      <c r="AQ300" s="5">
        <v>400.14319631775408</v>
      </c>
      <c r="AR300" s="5">
        <v>458.30543545053541</v>
      </c>
      <c r="AS300" s="5">
        <v>460.59977919520685</v>
      </c>
      <c r="AT300" s="5">
        <v>473.58886915611413</v>
      </c>
      <c r="AU300" s="5">
        <v>517.99709244342762</v>
      </c>
      <c r="AV300" s="5">
        <v>512.3188664505949</v>
      </c>
      <c r="AW300" s="5">
        <v>544.65090982570916</v>
      </c>
      <c r="AX300" s="5">
        <v>525.42509172683526</v>
      </c>
      <c r="AY300" s="5">
        <v>573.5093699794719</v>
      </c>
      <c r="AZ300" s="5">
        <v>579.0282457368894</v>
      </c>
      <c r="BA300" s="5">
        <v>591.51616029098818</v>
      </c>
      <c r="BB300" s="5">
        <v>734.2027425482014</v>
      </c>
      <c r="BC300" s="5">
        <v>706.74909076291283</v>
      </c>
      <c r="BD300" s="5">
        <v>852.29198780547586</v>
      </c>
      <c r="BE300" s="5">
        <v>959.52632976757673</v>
      </c>
      <c r="BF300" s="5">
        <v>1167.0126479023904</v>
      </c>
      <c r="BG300" s="5">
        <v>1393.1262543270411</v>
      </c>
      <c r="BH300" s="5">
        <v>1862.8337470617453</v>
      </c>
      <c r="BI300" s="5">
        <v>1825.0378926362976</v>
      </c>
      <c r="BJ300" s="5">
        <v>1854.0211087357936</v>
      </c>
      <c r="BK300" s="5">
        <v>1784.1711350476737</v>
      </c>
    </row>
    <row r="301" spans="1:63" x14ac:dyDescent="0.25">
      <c r="A301" t="s">
        <v>153</v>
      </c>
      <c r="B301" t="s">
        <v>154</v>
      </c>
      <c r="C301" t="s">
        <v>149</v>
      </c>
      <c r="D301" t="s">
        <v>42</v>
      </c>
      <c r="E301" s="19" t="str">
        <f t="shared" si="4"/>
        <v>number</v>
      </c>
      <c r="F301" s="4" t="s">
        <v>43</v>
      </c>
      <c r="AK301" s="5">
        <v>538.09845210222988</v>
      </c>
      <c r="AL301" s="5">
        <v>549.46631474011451</v>
      </c>
      <c r="AM301" s="5">
        <v>608.45100230412265</v>
      </c>
      <c r="AN301" s="5">
        <v>622.18704341347291</v>
      </c>
      <c r="AO301" s="5">
        <v>609.5785306078227</v>
      </c>
      <c r="AP301" s="5">
        <v>629.42856982026365</v>
      </c>
      <c r="AQ301" s="5">
        <v>630.93686455827674</v>
      </c>
      <c r="AR301" s="5">
        <v>652.17688498191922</v>
      </c>
      <c r="AS301" s="5">
        <v>671.9476289500418</v>
      </c>
      <c r="AT301" s="5">
        <v>687.84775365032704</v>
      </c>
      <c r="AU301" s="5">
        <v>719.98815496291729</v>
      </c>
      <c r="AV301" s="5">
        <v>717.82248573128015</v>
      </c>
      <c r="AW301" s="5">
        <v>680.67762596759371</v>
      </c>
      <c r="AX301" s="5">
        <v>713.97057202193582</v>
      </c>
      <c r="AY301" s="5">
        <v>696.37683036883061</v>
      </c>
      <c r="AZ301" s="5">
        <v>664.13080240513523</v>
      </c>
      <c r="BA301" s="5">
        <v>665.57980321322623</v>
      </c>
      <c r="BB301" s="5">
        <v>675.73668204417709</v>
      </c>
      <c r="BC301" s="5">
        <v>663.30541089300766</v>
      </c>
      <c r="BD301" s="5">
        <v>689.34066134402985</v>
      </c>
      <c r="BE301" s="5">
        <v>689.43032990657684</v>
      </c>
      <c r="BF301" s="5">
        <v>699.30206788427859</v>
      </c>
      <c r="BG301" s="5">
        <v>734.98477477622669</v>
      </c>
      <c r="BH301" s="5">
        <v>766.89476999996202</v>
      </c>
      <c r="BI301" s="5">
        <v>791.52393736907993</v>
      </c>
      <c r="BJ301" s="5">
        <v>811.87780653897141</v>
      </c>
      <c r="BK301" s="5">
        <v>813.91587436395184</v>
      </c>
    </row>
    <row r="302" spans="1:63" x14ac:dyDescent="0.25">
      <c r="A302" t="s">
        <v>155</v>
      </c>
      <c r="B302" t="s">
        <v>156</v>
      </c>
      <c r="C302" t="s">
        <v>149</v>
      </c>
      <c r="D302" t="s">
        <v>42</v>
      </c>
      <c r="E302" s="19" t="str">
        <f t="shared" si="4"/>
        <v>number</v>
      </c>
      <c r="F302" s="4" t="s">
        <v>43</v>
      </c>
      <c r="BA302" s="5">
        <v>1587.2198250285453</v>
      </c>
      <c r="BB302" s="5">
        <v>1457.1410096009831</v>
      </c>
      <c r="BC302" s="5">
        <v>1374.6396877542238</v>
      </c>
      <c r="BD302" s="5">
        <v>1539.9641664495414</v>
      </c>
      <c r="BE302" s="5">
        <v>1375.1554974704177</v>
      </c>
      <c r="BF302" s="5">
        <v>1485.6408806915324</v>
      </c>
      <c r="BG302" s="5">
        <v>1412.8256888866404</v>
      </c>
      <c r="BH302" s="5">
        <v>1461.6734499931599</v>
      </c>
      <c r="BI302" s="5">
        <v>1545.4682515287864</v>
      </c>
      <c r="BJ302" s="5">
        <v>1385.3752181265743</v>
      </c>
      <c r="BK302" s="5">
        <v>1382.0191773172305</v>
      </c>
    </row>
    <row r="303" spans="1:63" x14ac:dyDescent="0.25">
      <c r="A303" t="s">
        <v>161</v>
      </c>
      <c r="B303" t="s">
        <v>162</v>
      </c>
      <c r="C303" t="s">
        <v>149</v>
      </c>
      <c r="D303" t="s">
        <v>42</v>
      </c>
      <c r="E303" s="19" t="str">
        <f t="shared" si="4"/>
        <v>number</v>
      </c>
      <c r="F303" s="4" t="s">
        <v>43</v>
      </c>
      <c r="AK303" s="5">
        <v>1575.6574240611542</v>
      </c>
      <c r="AL303" s="5">
        <v>1352.8676268577115</v>
      </c>
      <c r="AM303" s="5">
        <v>1418.2016495122182</v>
      </c>
      <c r="AN303" s="5">
        <v>1554.7908164096327</v>
      </c>
      <c r="AO303" s="5">
        <v>1454.3242010011679</v>
      </c>
      <c r="AP303" s="5">
        <v>1487.6297112566804</v>
      </c>
      <c r="AQ303" s="5">
        <v>1457.7248393644518</v>
      </c>
      <c r="AR303" s="5">
        <v>1632.7283466306237</v>
      </c>
      <c r="AS303" s="5">
        <v>1740.5003763604507</v>
      </c>
      <c r="AT303" s="5">
        <v>1552.964895576574</v>
      </c>
      <c r="AU303" s="5">
        <v>1772.1101776663968</v>
      </c>
      <c r="AV303" s="5">
        <v>1673.8101918146933</v>
      </c>
      <c r="AW303" s="5">
        <v>1960.7568310560644</v>
      </c>
      <c r="AX303" s="5">
        <v>1868.5293886386601</v>
      </c>
      <c r="AY303" s="5">
        <v>1743.0890982433302</v>
      </c>
      <c r="AZ303" s="5">
        <v>1656.6956951598238</v>
      </c>
      <c r="BA303" s="5">
        <v>1512.9513554012049</v>
      </c>
      <c r="BB303" s="5">
        <v>1470.5087186554445</v>
      </c>
      <c r="BC303" s="5">
        <v>1345.1068217553932</v>
      </c>
      <c r="BD303" s="5">
        <v>1297.7867197864791</v>
      </c>
      <c r="BE303" s="5">
        <v>1145.2957845285314</v>
      </c>
      <c r="BF303" s="5">
        <v>1116.0628294232863</v>
      </c>
      <c r="BG303" s="5">
        <v>1015.4124026288156</v>
      </c>
      <c r="BH303" s="5">
        <v>1019.1345625869535</v>
      </c>
      <c r="BI303" s="5">
        <v>1150.0210860871912</v>
      </c>
      <c r="BJ303" s="5">
        <v>1213.0397887483255</v>
      </c>
      <c r="BK303" s="5">
        <v>1312.4560115534953</v>
      </c>
    </row>
    <row r="304" spans="1:63" x14ac:dyDescent="0.25">
      <c r="A304" t="s">
        <v>163</v>
      </c>
      <c r="B304" t="s">
        <v>164</v>
      </c>
      <c r="C304" t="s">
        <v>149</v>
      </c>
      <c r="D304" t="s">
        <v>42</v>
      </c>
      <c r="E304" s="19" t="str">
        <f t="shared" si="4"/>
        <v>number</v>
      </c>
      <c r="F304" s="4" t="s">
        <v>43</v>
      </c>
      <c r="AK304" s="5">
        <v>1355.5274486759106</v>
      </c>
      <c r="AL304" s="5">
        <v>1417.0202111673379</v>
      </c>
      <c r="AM304" s="5">
        <v>1515.2294067945406</v>
      </c>
      <c r="AN304" s="5">
        <v>1222.1892394288409</v>
      </c>
      <c r="AO304" s="5">
        <v>1486.1131988497034</v>
      </c>
      <c r="AP304" s="5">
        <v>1565.2882040890215</v>
      </c>
      <c r="AQ304" s="5">
        <v>1174.4975077658455</v>
      </c>
      <c r="AR304" s="5">
        <v>1161.4668270366235</v>
      </c>
      <c r="AS304" s="5">
        <v>1212.2806994840532</v>
      </c>
      <c r="AT304" s="5">
        <v>1154.972761957504</v>
      </c>
      <c r="AU304" s="5">
        <v>1136.7428917905606</v>
      </c>
      <c r="AV304" s="5">
        <v>1072.6323546431765</v>
      </c>
      <c r="AW304" s="5">
        <v>1089.0925805089348</v>
      </c>
      <c r="AX304" s="5">
        <v>1031.2282151748796</v>
      </c>
      <c r="AY304" s="5">
        <v>1091.1372482817296</v>
      </c>
      <c r="AZ304" s="5">
        <v>1058.6123395065197</v>
      </c>
      <c r="BA304" s="5">
        <v>1125.7735781656302</v>
      </c>
      <c r="BB304" s="5">
        <v>1182.6317286577678</v>
      </c>
      <c r="BC304" s="5">
        <v>1171.8950366072202</v>
      </c>
      <c r="BD304" s="5">
        <v>1201.0922373145825</v>
      </c>
      <c r="BE304" s="5">
        <v>1139.5345136557482</v>
      </c>
      <c r="BF304" s="5">
        <v>1202.5341586072125</v>
      </c>
      <c r="BG304" s="5">
        <v>1153.234455830695</v>
      </c>
      <c r="BH304" s="5">
        <v>1147.4498543758641</v>
      </c>
      <c r="BI304" s="5">
        <v>1173.7700007706801</v>
      </c>
      <c r="BJ304" s="5">
        <v>1168.6040254739573</v>
      </c>
      <c r="BK304" s="5">
        <v>1187.0845687939832</v>
      </c>
    </row>
    <row r="305" spans="1:63" x14ac:dyDescent="0.25">
      <c r="A305" t="s">
        <v>167</v>
      </c>
      <c r="B305" t="s">
        <v>168</v>
      </c>
      <c r="C305" t="s">
        <v>149</v>
      </c>
      <c r="D305" t="s">
        <v>42</v>
      </c>
      <c r="E305" s="19" t="str">
        <f t="shared" si="4"/>
        <v>number</v>
      </c>
      <c r="F305" s="4" t="s">
        <v>43</v>
      </c>
      <c r="AZ305" s="5">
        <v>430.95577924500458</v>
      </c>
      <c r="BA305" s="5">
        <v>433.96659024459274</v>
      </c>
      <c r="BB305" s="5">
        <v>484.08327362197826</v>
      </c>
      <c r="BC305" s="5">
        <v>422.36318269909208</v>
      </c>
      <c r="BD305" s="5">
        <v>466.43135640027845</v>
      </c>
      <c r="BE305" s="5">
        <v>435.88900683837193</v>
      </c>
      <c r="BF305" s="5">
        <v>487.00302849121101</v>
      </c>
      <c r="BG305" s="5">
        <v>470.50978079623917</v>
      </c>
      <c r="BH305" s="5">
        <v>492.87303542602336</v>
      </c>
      <c r="BI305" s="5">
        <v>483.26357715391703</v>
      </c>
      <c r="BJ305" s="5">
        <v>519.20030654709694</v>
      </c>
      <c r="BK305" s="5">
        <v>529.22005089363643</v>
      </c>
    </row>
    <row r="306" spans="1:63" x14ac:dyDescent="0.25">
      <c r="A306" t="s">
        <v>169</v>
      </c>
      <c r="B306" t="s">
        <v>170</v>
      </c>
      <c r="C306" t="s">
        <v>149</v>
      </c>
      <c r="D306" t="s">
        <v>42</v>
      </c>
      <c r="E306" s="25" t="str">
        <f t="shared" si="4"/>
        <v>number</v>
      </c>
      <c r="F306" s="4" t="s">
        <v>43</v>
      </c>
      <c r="AK306" s="5">
        <v>1432.8724420658793</v>
      </c>
      <c r="AL306" s="5">
        <v>1423.057901618957</v>
      </c>
      <c r="AM306" s="5">
        <v>1399.0380971272868</v>
      </c>
      <c r="AN306" s="5">
        <v>1384.9256188014926</v>
      </c>
      <c r="AO306" s="5">
        <v>1394.4129863292878</v>
      </c>
      <c r="AP306" s="5">
        <v>1419.9880395259081</v>
      </c>
      <c r="AQ306" s="5">
        <v>1447.2072208954876</v>
      </c>
      <c r="AR306" s="5">
        <v>1461.0860655236438</v>
      </c>
      <c r="AS306" s="5">
        <v>1495.3471280975753</v>
      </c>
      <c r="AT306" s="5">
        <v>1547.929919695403</v>
      </c>
      <c r="AU306" s="5">
        <v>1560.0700164123864</v>
      </c>
      <c r="AV306" s="5">
        <v>2246.7471820584997</v>
      </c>
      <c r="AW306" s="5">
        <v>2445.2553660079388</v>
      </c>
      <c r="AX306" s="5">
        <v>2853.7238021229073</v>
      </c>
      <c r="AY306" s="5">
        <v>3018.7170940364599</v>
      </c>
      <c r="AZ306" s="5">
        <v>3262.7107885114538</v>
      </c>
      <c r="BA306" s="5">
        <v>3474.3650770488039</v>
      </c>
      <c r="BB306" s="5">
        <v>3967.6018513659196</v>
      </c>
      <c r="BC306" s="5">
        <v>4450.3205982644859</v>
      </c>
      <c r="BD306" s="5">
        <v>6057.8595549057409</v>
      </c>
      <c r="BE306" s="5">
        <v>5599.7043427122353</v>
      </c>
      <c r="BF306" s="5">
        <v>5360.7080563957543</v>
      </c>
      <c r="BG306" s="5">
        <v>5041.1121179876391</v>
      </c>
      <c r="BH306" s="5">
        <v>5372.6013382883584</v>
      </c>
      <c r="BI306" s="5">
        <v>5464.5091095138232</v>
      </c>
      <c r="BJ306" s="5">
        <v>5710.8446737000477</v>
      </c>
      <c r="BK306" s="5">
        <v>5706.3980828861268</v>
      </c>
    </row>
    <row r="307" spans="1:63" x14ac:dyDescent="0.25">
      <c r="A307" t="s">
        <v>173</v>
      </c>
      <c r="B307" t="s">
        <v>174</v>
      </c>
      <c r="C307" t="s">
        <v>149</v>
      </c>
      <c r="D307" t="s">
        <v>42</v>
      </c>
      <c r="E307" s="19" t="str">
        <f t="shared" si="4"/>
        <v>number</v>
      </c>
      <c r="F307" s="4" t="s">
        <v>43</v>
      </c>
      <c r="AK307" s="5">
        <v>1454.3875328258946</v>
      </c>
      <c r="AL307" s="5">
        <v>1333.6569154434812</v>
      </c>
      <c r="AM307" s="5">
        <v>1371.1213797599407</v>
      </c>
      <c r="AN307" s="5">
        <v>1336.6610375675193</v>
      </c>
      <c r="AO307" s="5">
        <v>1421.5614519412468</v>
      </c>
      <c r="AP307" s="5">
        <v>1340.9477709351131</v>
      </c>
      <c r="AQ307" s="5">
        <v>1305.8724492368531</v>
      </c>
      <c r="AR307" s="5">
        <v>1310.8482641684618</v>
      </c>
      <c r="AS307" s="5">
        <v>1483.2393243060096</v>
      </c>
      <c r="AT307" s="5">
        <v>1484.9756791084715</v>
      </c>
      <c r="AU307" s="5">
        <v>1491.6749012437056</v>
      </c>
      <c r="AV307" s="5">
        <v>1149.3235871897659</v>
      </c>
      <c r="AW307" s="5">
        <v>1343.0695948125237</v>
      </c>
      <c r="AX307" s="5">
        <v>1398.3907548043419</v>
      </c>
      <c r="AY307" s="5">
        <v>1542.097306471858</v>
      </c>
      <c r="AZ307" s="5">
        <v>1416.4450328650987</v>
      </c>
      <c r="BA307" s="5">
        <v>1259.9123450182633</v>
      </c>
      <c r="BB307" s="5">
        <v>1340.1206869838952</v>
      </c>
      <c r="BC307" s="5">
        <v>1362.6721112816431</v>
      </c>
      <c r="BD307" s="5">
        <v>1320.341223329784</v>
      </c>
      <c r="BE307" s="5">
        <v>1060.3116193350229</v>
      </c>
      <c r="BF307" s="5">
        <v>1103.4577449136191</v>
      </c>
      <c r="BG307" s="5">
        <v>1072.1385278510752</v>
      </c>
      <c r="BH307" s="5">
        <v>1041.2396105957055</v>
      </c>
      <c r="BI307" s="5">
        <v>1091.9120666710064</v>
      </c>
      <c r="BJ307" s="5">
        <v>1124.6006386544275</v>
      </c>
      <c r="BK307" s="5">
        <v>1232.0100171466765</v>
      </c>
    </row>
    <row r="308" spans="1:63" x14ac:dyDescent="0.25">
      <c r="A308" t="s">
        <v>5</v>
      </c>
      <c r="B308" t="s">
        <v>6</v>
      </c>
      <c r="C308" t="s">
        <v>7</v>
      </c>
      <c r="D308" s="10" t="s">
        <v>261</v>
      </c>
      <c r="E308" s="19" t="str">
        <f t="shared" si="4"/>
        <v>number</v>
      </c>
      <c r="F308" s="12" t="s">
        <v>262</v>
      </c>
      <c r="G308" s="4">
        <v>2.7485628490825875</v>
      </c>
      <c r="H308" s="4">
        <v>2.7258866069309264</v>
      </c>
      <c r="I308" s="4">
        <v>2.6935685535048908</v>
      </c>
      <c r="J308" s="4">
        <v>2.6728170478964408</v>
      </c>
      <c r="K308" s="4">
        <v>2.6445248407035691</v>
      </c>
      <c r="L308" s="4">
        <v>2.6280589274840356</v>
      </c>
      <c r="M308" s="4">
        <v>2.6126468466351529</v>
      </c>
      <c r="N308" s="4">
        <v>2.596310264536311</v>
      </c>
      <c r="O308" s="4">
        <v>2.5855229737853982</v>
      </c>
      <c r="P308" s="4">
        <v>2.5344911454066774</v>
      </c>
      <c r="Q308" s="4">
        <v>2.4792855080987972</v>
      </c>
      <c r="R308" s="4">
        <v>2.4207300188280718</v>
      </c>
      <c r="S308" s="4">
        <v>2.3598202851351266</v>
      </c>
      <c r="T308" s="4">
        <v>2.2978192372892483</v>
      </c>
      <c r="U308" s="4">
        <v>2.2355645413937411</v>
      </c>
      <c r="V308" s="4">
        <v>2.1737354972292793</v>
      </c>
      <c r="W308" s="4">
        <v>2.1122497834705998</v>
      </c>
      <c r="X308" s="4">
        <v>2.0504269615136943</v>
      </c>
      <c r="Y308" s="4">
        <v>1.9874600365377861</v>
      </c>
      <c r="Z308" s="4">
        <v>1.9232777122254499</v>
      </c>
      <c r="AA308" s="4">
        <v>1.8578251541593345</v>
      </c>
      <c r="AB308" s="4">
        <v>1.7923604711092209</v>
      </c>
      <c r="AC308" s="4">
        <v>1.7293027665136707</v>
      </c>
      <c r="AD308" s="4">
        <v>1.6711239867278687</v>
      </c>
      <c r="AE308" s="4">
        <v>1.618871679686257</v>
      </c>
      <c r="AF308" s="4">
        <v>1.5726233362639506</v>
      </c>
      <c r="AG308" s="4">
        <v>1.5309562619115575</v>
      </c>
      <c r="AH308" s="4">
        <v>1.4916384727143628</v>
      </c>
      <c r="AI308" s="4">
        <v>1.4521293217005837</v>
      </c>
      <c r="AJ308" s="4">
        <v>1.4110636236417731</v>
      </c>
      <c r="AK308" s="4">
        <v>1.3917129029086992</v>
      </c>
      <c r="AL308" s="4">
        <v>1.3700212252167221</v>
      </c>
      <c r="AM308" s="4">
        <v>1.3255192848450403</v>
      </c>
      <c r="AN308" s="4">
        <v>1.2836154568080813</v>
      </c>
      <c r="AO308" s="4">
        <v>1.245140891217219</v>
      </c>
      <c r="AP308" s="4">
        <v>1.2100915570038797</v>
      </c>
      <c r="AQ308" s="4">
        <v>1.1774756629313239</v>
      </c>
      <c r="AR308" s="4">
        <v>1.1459328882401116</v>
      </c>
      <c r="AS308" s="4">
        <v>1.1139290636573069</v>
      </c>
      <c r="AT308" s="4">
        <v>1.0806514223855759</v>
      </c>
      <c r="AU308" s="4">
        <v>1.0461420027180373</v>
      </c>
      <c r="AV308" s="4">
        <v>1.0447564376585599</v>
      </c>
      <c r="AW308" s="4">
        <v>1.0736253655313182</v>
      </c>
      <c r="AX308" s="4">
        <v>1.0359319888270588</v>
      </c>
      <c r="AY308" s="4">
        <v>0.99954260149531793</v>
      </c>
      <c r="AZ308" s="4">
        <v>0.96452540967762335</v>
      </c>
      <c r="BA308" s="4">
        <v>0.95895462009970778</v>
      </c>
      <c r="BB308" s="4">
        <v>0.92538445234558508</v>
      </c>
      <c r="BC308" s="4">
        <v>1.0505404184502776</v>
      </c>
      <c r="BD308" s="4">
        <v>1.0390390984061542</v>
      </c>
      <c r="BE308" s="4">
        <v>1.1493175745946111</v>
      </c>
      <c r="BF308" s="4">
        <v>1.1091271922570569</v>
      </c>
      <c r="BG308" s="4">
        <v>1.1161975308048184</v>
      </c>
      <c r="BH308" s="4">
        <v>1.0779636174583362</v>
      </c>
      <c r="BI308" s="4">
        <v>1.0416370011033709</v>
      </c>
      <c r="BJ308" s="4">
        <v>1.0071431855665578</v>
      </c>
      <c r="BK308" s="4">
        <v>0</v>
      </c>
    </row>
    <row r="309" spans="1:63" x14ac:dyDescent="0.25">
      <c r="A309" t="s">
        <v>151</v>
      </c>
      <c r="B309" t="s">
        <v>152</v>
      </c>
      <c r="C309" t="s">
        <v>7</v>
      </c>
      <c r="D309" t="s">
        <v>261</v>
      </c>
      <c r="E309" s="19" t="str">
        <f t="shared" si="4"/>
        <v>number</v>
      </c>
      <c r="F309" s="11" t="s">
        <v>262</v>
      </c>
      <c r="G309" s="4">
        <v>1.8610251211931994</v>
      </c>
      <c r="H309" s="4">
        <v>1.8939343139229741</v>
      </c>
      <c r="I309" s="4">
        <v>1.9215122998524947</v>
      </c>
      <c r="J309" s="4">
        <v>1.9346314433868366</v>
      </c>
      <c r="K309" s="4">
        <v>1.9230315104357658</v>
      </c>
      <c r="L309" s="4">
        <v>1.8699280029236809</v>
      </c>
      <c r="M309" s="4">
        <v>1.9076506177517338</v>
      </c>
      <c r="N309" s="4">
        <v>1.888689972623474</v>
      </c>
      <c r="O309" s="4">
        <v>2.2898296713643349</v>
      </c>
      <c r="P309" s="4">
        <v>2.1297045486175499</v>
      </c>
      <c r="Q309" s="4">
        <v>2.0748894905697624</v>
      </c>
      <c r="R309" s="4">
        <v>1.9793575919453181</v>
      </c>
      <c r="S309" s="4">
        <v>2.0346928777935132</v>
      </c>
      <c r="T309" s="4">
        <v>2.0121478744468648</v>
      </c>
      <c r="U309" s="4">
        <v>1.9831513046883118</v>
      </c>
      <c r="V309" s="4">
        <v>1.9574709796649115</v>
      </c>
      <c r="W309" s="4">
        <v>1.9300454665387454</v>
      </c>
      <c r="X309" s="4">
        <v>1.8703903671200497</v>
      </c>
      <c r="Y309" s="4">
        <v>1.814245128399079</v>
      </c>
      <c r="Z309" s="4">
        <v>1.7686305017335744</v>
      </c>
      <c r="AA309" s="4">
        <v>1.7240804926732742</v>
      </c>
      <c r="AB309" s="4">
        <v>1.6802399131430501</v>
      </c>
      <c r="AC309" s="4">
        <v>1.6366763974455865</v>
      </c>
      <c r="AD309" s="4">
        <v>1.5927943601623586</v>
      </c>
      <c r="AE309" s="4">
        <v>1.5484955158552238</v>
      </c>
      <c r="AF309" s="4">
        <v>1.5038790383389067</v>
      </c>
      <c r="AG309" s="4">
        <v>1.4598062359866897</v>
      </c>
      <c r="AH309" s="4">
        <v>1.4176772768799633</v>
      </c>
      <c r="AI309" s="4">
        <v>1.3789952690092524</v>
      </c>
      <c r="AJ309" s="4">
        <v>1.3445189549194863</v>
      </c>
      <c r="AK309" s="4">
        <v>1.3137973753123953</v>
      </c>
      <c r="AL309" s="4">
        <v>1.2861595725268906</v>
      </c>
      <c r="AM309" s="4">
        <v>1.2615882869722914</v>
      </c>
      <c r="AN309" s="4">
        <v>1.2400571285263657</v>
      </c>
      <c r="AO309" s="4">
        <v>1.2343757501906383</v>
      </c>
      <c r="AP309" s="4">
        <v>1.2182227074138168</v>
      </c>
      <c r="AQ309" s="4">
        <v>1.2168837498169425</v>
      </c>
      <c r="AR309" s="4">
        <v>1.202277451494012</v>
      </c>
      <c r="AS309" s="4">
        <v>1.1970178432633014</v>
      </c>
      <c r="AT309" s="4">
        <v>1.1742459686134115</v>
      </c>
      <c r="AU309" s="4">
        <v>1.1643745996184245</v>
      </c>
      <c r="AV309" s="4">
        <v>1.14506899465601</v>
      </c>
      <c r="AW309" s="4">
        <v>1.1147349852223081</v>
      </c>
      <c r="AX309" s="4">
        <v>1.0736909262891796</v>
      </c>
      <c r="AY309" s="4">
        <v>1.0082709344482961</v>
      </c>
      <c r="AZ309" s="4">
        <v>0.9180381392625242</v>
      </c>
      <c r="BA309" s="4">
        <v>0.8381804052758256</v>
      </c>
      <c r="BB309" s="4">
        <v>0.85801589132192335</v>
      </c>
      <c r="BC309" s="4">
        <v>0.87615553725800799</v>
      </c>
      <c r="BD309" s="4">
        <v>0.84838267404951162</v>
      </c>
      <c r="BE309" s="4">
        <v>0.86572268388315976</v>
      </c>
      <c r="BF309" s="4">
        <v>0.92407242491737507</v>
      </c>
      <c r="BG309" s="4">
        <v>0.97862729128108472</v>
      </c>
      <c r="BH309" s="4">
        <v>0.94977794928669046</v>
      </c>
      <c r="BI309" s="4">
        <v>0.92114475065123202</v>
      </c>
      <c r="BJ309" s="4">
        <v>0.89271185610864956</v>
      </c>
      <c r="BK309" s="4">
        <v>0</v>
      </c>
    </row>
    <row r="310" spans="1:63" x14ac:dyDescent="0.25">
      <c r="A310" t="s">
        <v>157</v>
      </c>
      <c r="B310" t="s">
        <v>158</v>
      </c>
      <c r="C310" t="s">
        <v>7</v>
      </c>
      <c r="D310" t="s">
        <v>261</v>
      </c>
      <c r="E310" s="19" t="str">
        <f t="shared" si="4"/>
        <v>number</v>
      </c>
      <c r="F310" s="11" t="s">
        <v>262</v>
      </c>
      <c r="G310" s="4">
        <v>0</v>
      </c>
      <c r="H310" s="4">
        <v>0</v>
      </c>
      <c r="I310" s="4">
        <v>0</v>
      </c>
      <c r="J310" s="4">
        <v>0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4">
        <v>0</v>
      </c>
      <c r="U310" s="4">
        <v>0</v>
      </c>
      <c r="V310" s="4">
        <v>0</v>
      </c>
      <c r="W310" s="4">
        <v>0</v>
      </c>
      <c r="X310" s="4">
        <v>0</v>
      </c>
      <c r="Y310" s="4">
        <v>0</v>
      </c>
      <c r="Z310" s="4">
        <v>0</v>
      </c>
      <c r="AA310" s="4">
        <v>0</v>
      </c>
      <c r="AB310" s="4">
        <v>0</v>
      </c>
      <c r="AC310" s="4">
        <v>0</v>
      </c>
      <c r="AD310" s="4">
        <v>0</v>
      </c>
      <c r="AE310" s="4">
        <v>0</v>
      </c>
      <c r="AF310" s="4">
        <v>0</v>
      </c>
      <c r="AG310" s="4">
        <v>0</v>
      </c>
      <c r="AH310" s="4">
        <v>0</v>
      </c>
      <c r="AI310" s="4">
        <v>0</v>
      </c>
      <c r="AJ310" s="4">
        <v>0</v>
      </c>
      <c r="AK310" s="4">
        <v>0</v>
      </c>
      <c r="AL310" s="4">
        <v>0</v>
      </c>
      <c r="AM310" s="4">
        <v>1.1147881770523791</v>
      </c>
      <c r="AN310" s="4">
        <v>1.0692927268987722</v>
      </c>
      <c r="AO310" s="4">
        <v>1.0350717710956021</v>
      </c>
      <c r="AP310" s="4">
        <v>1.0014725635462112</v>
      </c>
      <c r="AQ310" s="4">
        <v>0.96891713714311956</v>
      </c>
      <c r="AR310" s="4">
        <v>0.94562178090930638</v>
      </c>
      <c r="AS310" s="4">
        <v>0.9232341673394211</v>
      </c>
      <c r="AT310" s="4">
        <v>0.89690863060715831</v>
      </c>
      <c r="AU310" s="4">
        <v>0.86332764796641492</v>
      </c>
      <c r="AV310" s="4">
        <v>0.83408486974804164</v>
      </c>
      <c r="AW310" s="4">
        <v>0.89897148937088323</v>
      </c>
      <c r="AX310" s="4">
        <v>0.98876183350290836</v>
      </c>
      <c r="AY310" s="4">
        <v>0.99736594205031692</v>
      </c>
      <c r="AZ310" s="4">
        <v>1.0138722244467746</v>
      </c>
      <c r="BA310" s="4">
        <v>1.0342644695595411</v>
      </c>
      <c r="BB310" s="4">
        <v>0.97611185803609113</v>
      </c>
      <c r="BC310" s="4">
        <v>0.97450708696631405</v>
      </c>
      <c r="BD310" s="4">
        <v>0.99108579838480504</v>
      </c>
      <c r="BE310" s="4">
        <v>1.006919538167903</v>
      </c>
      <c r="BF310" s="4">
        <v>0.9906703941526156</v>
      </c>
      <c r="BG310" s="4">
        <v>0.95088197851317691</v>
      </c>
      <c r="BH310" s="4">
        <v>0.92667162551500659</v>
      </c>
      <c r="BI310" s="4">
        <v>0.90341730919228491</v>
      </c>
      <c r="BJ310" s="4">
        <v>0.88109580812040533</v>
      </c>
      <c r="BK310" s="4">
        <v>0</v>
      </c>
    </row>
    <row r="311" spans="1:63" x14ac:dyDescent="0.25">
      <c r="A311" t="s">
        <v>159</v>
      </c>
      <c r="B311" t="s">
        <v>160</v>
      </c>
      <c r="C311" t="s">
        <v>7</v>
      </c>
      <c r="D311" t="s">
        <v>261</v>
      </c>
      <c r="E311" s="19" t="str">
        <f t="shared" si="4"/>
        <v>number</v>
      </c>
      <c r="F311" s="11" t="s">
        <v>262</v>
      </c>
      <c r="G311" s="4">
        <v>2.858909816994097</v>
      </c>
      <c r="H311" s="4">
        <v>2.7702727229983988</v>
      </c>
      <c r="I311" s="4">
        <v>2.6833715061002876</v>
      </c>
      <c r="J311" s="4">
        <v>2.5982823726939595</v>
      </c>
      <c r="K311" s="4">
        <v>2.5150292186001959</v>
      </c>
      <c r="L311" s="4">
        <v>2.433658253273117</v>
      </c>
      <c r="M311" s="4">
        <v>2.3540935963971128</v>
      </c>
      <c r="N311" s="4">
        <v>2.2761424589806216</v>
      </c>
      <c r="O311" s="4">
        <v>2.1995979430376114</v>
      </c>
      <c r="P311" s="4">
        <v>2.1243832707561077</v>
      </c>
      <c r="Q311" s="4">
        <v>2.0505749132376714</v>
      </c>
      <c r="R311" s="4">
        <v>1.9783359953612358</v>
      </c>
      <c r="S311" s="4">
        <v>1.9078122997076852</v>
      </c>
      <c r="T311" s="4">
        <v>1.839156071497607</v>
      </c>
      <c r="U311" s="4">
        <v>1.9243928165475042</v>
      </c>
      <c r="V311" s="4">
        <v>1.854263115590731</v>
      </c>
      <c r="W311" s="4">
        <v>1.786415786564963</v>
      </c>
      <c r="X311" s="4">
        <v>1.7207175158354666</v>
      </c>
      <c r="Y311" s="4">
        <v>1.65701444200847</v>
      </c>
      <c r="Z311" s="4">
        <v>1.5952786231377145</v>
      </c>
      <c r="AA311" s="4">
        <v>1.5355619425836411</v>
      </c>
      <c r="AB311" s="4">
        <v>1.4780418252210492</v>
      </c>
      <c r="AC311" s="4">
        <v>1.4229396951260713</v>
      </c>
      <c r="AD311" s="4">
        <v>1.3434197059363779</v>
      </c>
      <c r="AE311" s="4">
        <v>1.589717932774469</v>
      </c>
      <c r="AF311" s="4">
        <v>1.5393418890616655</v>
      </c>
      <c r="AG311" s="4">
        <v>1.505404940615295</v>
      </c>
      <c r="AH311" s="4">
        <v>1.5245227127817296</v>
      </c>
      <c r="AI311" s="4">
        <v>1.5912146441579744</v>
      </c>
      <c r="AJ311" s="4">
        <v>1.4563028621310103</v>
      </c>
      <c r="AK311" s="4">
        <v>1.4397235170176945</v>
      </c>
      <c r="AL311" s="4">
        <v>1.4478381652050383</v>
      </c>
      <c r="AM311" s="4">
        <v>1.3418916309962496</v>
      </c>
      <c r="AN311" s="4">
        <v>1.4025864181235965</v>
      </c>
      <c r="AO311" s="4">
        <v>1.3581623689120073</v>
      </c>
      <c r="AP311" s="4">
        <v>1.1333915496494849</v>
      </c>
      <c r="AQ311" s="4">
        <v>1.1355580678388368</v>
      </c>
      <c r="AR311" s="4">
        <v>1.0732423412039283</v>
      </c>
      <c r="AS311" s="4">
        <v>1.1374070076696803</v>
      </c>
      <c r="AT311" s="4">
        <v>1.0621451847504533</v>
      </c>
      <c r="AU311" s="4">
        <v>1.0836032326978753</v>
      </c>
      <c r="AV311" s="4">
        <v>1.0468762307036024</v>
      </c>
      <c r="AW311" s="4">
        <v>1.029760415979702</v>
      </c>
      <c r="AX311" s="4">
        <v>1.0238522703737718</v>
      </c>
      <c r="AY311" s="4">
        <v>0.99734353713862578</v>
      </c>
      <c r="AZ311" s="4">
        <v>0.97880419248760253</v>
      </c>
      <c r="BA311" s="4">
        <v>0.95044083119199796</v>
      </c>
      <c r="BB311" s="4">
        <v>0.92464540600219425</v>
      </c>
      <c r="BC311" s="4">
        <v>0.93357332876837906</v>
      </c>
      <c r="BD311" s="4">
        <v>0.90844600712984891</v>
      </c>
      <c r="BE311" s="4">
        <v>0.93236747234918194</v>
      </c>
      <c r="BF311" s="4">
        <v>0.92324049636253491</v>
      </c>
      <c r="BG311" s="4">
        <v>0.88369688189630824</v>
      </c>
      <c r="BH311" s="4">
        <v>0.86070596884330863</v>
      </c>
      <c r="BI311" s="4">
        <v>0.83862159123432367</v>
      </c>
      <c r="BJ311" s="4">
        <v>0.81741778359202966</v>
      </c>
      <c r="BK311" s="4">
        <v>0</v>
      </c>
    </row>
    <row r="312" spans="1:63" x14ac:dyDescent="0.25">
      <c r="A312" t="s">
        <v>165</v>
      </c>
      <c r="B312" t="s">
        <v>166</v>
      </c>
      <c r="C312" t="s">
        <v>7</v>
      </c>
      <c r="D312" t="s">
        <v>261</v>
      </c>
      <c r="E312" s="19" t="str">
        <f t="shared" si="4"/>
        <v>number</v>
      </c>
      <c r="F312" s="11" t="s">
        <v>262</v>
      </c>
      <c r="G312" s="4">
        <v>1.4032823210519254</v>
      </c>
      <c r="H312" s="4">
        <v>1.3778928093087377</v>
      </c>
      <c r="I312" s="4">
        <v>1.3520912103200142</v>
      </c>
      <c r="J312" s="4">
        <v>1.326507529707283</v>
      </c>
      <c r="K312" s="4">
        <v>1.3038022549720354</v>
      </c>
      <c r="L312" s="4">
        <v>1.2781204612581811</v>
      </c>
      <c r="M312" s="4">
        <v>1.2637756313530917</v>
      </c>
      <c r="N312" s="4">
        <v>1.2856869865882596</v>
      </c>
      <c r="O312" s="4">
        <v>1.305566346831065</v>
      </c>
      <c r="P312" s="4">
        <v>1.3162806943671927</v>
      </c>
      <c r="Q312" s="4">
        <v>1.2862896116570202</v>
      </c>
      <c r="R312" s="4">
        <v>1.2634849504804864</v>
      </c>
      <c r="S312" s="4">
        <v>1.2557112408892961</v>
      </c>
      <c r="T312" s="4">
        <v>1.2247312448357199</v>
      </c>
      <c r="U312" s="4">
        <v>1.2013350674549521</v>
      </c>
      <c r="V312" s="4">
        <v>1.1687466257921473</v>
      </c>
      <c r="W312" s="4">
        <v>1.1362600455262193</v>
      </c>
      <c r="X312" s="4">
        <v>1.1048321990572716</v>
      </c>
      <c r="Y312" s="4">
        <v>1.0754847237089178</v>
      </c>
      <c r="Z312" s="4">
        <v>1.048856872523003</v>
      </c>
      <c r="AA312" s="4">
        <v>1.0420858884256077</v>
      </c>
      <c r="AB312" s="4">
        <v>1.0468090664980703</v>
      </c>
      <c r="AC312" s="4">
        <v>1.0262606848552451</v>
      </c>
      <c r="AD312" s="4">
        <v>1.0442929382228654</v>
      </c>
      <c r="AE312" s="4">
        <v>1.0504611866940841</v>
      </c>
      <c r="AF312" s="4">
        <v>1.0630432725566181</v>
      </c>
      <c r="AG312" s="4">
        <v>1.097401998904334</v>
      </c>
      <c r="AH312" s="4">
        <v>1.1155978899068344</v>
      </c>
      <c r="AI312" s="4">
        <v>1.1273015893769651</v>
      </c>
      <c r="AJ312" s="4">
        <v>1.1276434251008893</v>
      </c>
      <c r="AK312" s="4">
        <v>1.1150058522966624</v>
      </c>
      <c r="AL312" s="4">
        <v>1.083183611638469</v>
      </c>
      <c r="AM312" s="4">
        <v>1.0413152983094676</v>
      </c>
      <c r="AN312" s="4">
        <v>1.0158496365079499</v>
      </c>
      <c r="AO312" s="4">
        <v>1.002887183017412</v>
      </c>
      <c r="AP312" s="4">
        <v>0.99934781217871227</v>
      </c>
      <c r="AQ312" s="4">
        <v>1.0111242201311157</v>
      </c>
      <c r="AR312" s="4">
        <v>1.0107000327776641</v>
      </c>
      <c r="AS312" s="4">
        <v>0.97263404727992697</v>
      </c>
      <c r="AT312" s="4">
        <v>0.93465978821810602</v>
      </c>
      <c r="AU312" s="4">
        <v>0.93175370337833319</v>
      </c>
      <c r="AV312" s="4">
        <v>1.0067400535485156</v>
      </c>
      <c r="AW312" s="4">
        <v>0.988261875662656</v>
      </c>
      <c r="AX312" s="4">
        <v>0.98057672396951367</v>
      </c>
      <c r="AY312" s="4">
        <v>1.0347515988155429</v>
      </c>
      <c r="AZ312" s="4">
        <v>0.9846716772149432</v>
      </c>
      <c r="BA312" s="4">
        <v>1.0147735092242038</v>
      </c>
      <c r="BB312" s="4">
        <v>1.0234359967134017</v>
      </c>
      <c r="BC312" s="4">
        <v>1.0123760571501816</v>
      </c>
      <c r="BD312" s="4">
        <v>1.0100447745343988</v>
      </c>
      <c r="BE312" s="4">
        <v>0.98098154084861688</v>
      </c>
      <c r="BF312" s="4">
        <v>0.95280129905530975</v>
      </c>
      <c r="BG312" s="4">
        <v>0.92548835857085465</v>
      </c>
      <c r="BH312" s="4">
        <v>0.89902837436764493</v>
      </c>
      <c r="BI312" s="4">
        <v>0.87340592747716794</v>
      </c>
      <c r="BJ312" s="4">
        <v>0.84860035444734971</v>
      </c>
      <c r="BK312" s="4">
        <v>0</v>
      </c>
    </row>
    <row r="313" spans="1:63" x14ac:dyDescent="0.25">
      <c r="A313" t="s">
        <v>171</v>
      </c>
      <c r="B313" t="s">
        <v>172</v>
      </c>
      <c r="C313" t="s">
        <v>7</v>
      </c>
      <c r="D313" t="s">
        <v>261</v>
      </c>
      <c r="E313" s="19" t="str">
        <f t="shared" si="4"/>
        <v>number</v>
      </c>
      <c r="F313" s="11" t="s">
        <v>262</v>
      </c>
      <c r="G313" s="4">
        <v>1.3261189853845921</v>
      </c>
      <c r="H313" s="4">
        <v>1.3158510262237262</v>
      </c>
      <c r="I313" s="4">
        <v>1.3068442191452496</v>
      </c>
      <c r="J313" s="4">
        <v>1.295515243182815</v>
      </c>
      <c r="K313" s="4">
        <v>1.2796494617905321</v>
      </c>
      <c r="L313" s="4">
        <v>1.2587766344644942</v>
      </c>
      <c r="M313" s="4">
        <v>1.2342165708560824</v>
      </c>
      <c r="N313" s="4">
        <v>1.2100306173596624</v>
      </c>
      <c r="O313" s="4">
        <v>1.1881150858182672</v>
      </c>
      <c r="P313" s="4">
        <v>1.138964349770949</v>
      </c>
      <c r="Q313" s="4">
        <v>1.1859331369385284</v>
      </c>
      <c r="R313" s="4">
        <v>1.277031039693572</v>
      </c>
      <c r="S313" s="4">
        <v>1.2181385115448231</v>
      </c>
      <c r="T313" s="4">
        <v>1.2946767392252518</v>
      </c>
      <c r="U313" s="4">
        <v>1.2892126538286151</v>
      </c>
      <c r="V313" s="4">
        <v>1.2744693457512186</v>
      </c>
      <c r="W313" s="4">
        <v>1.2602954720934993</v>
      </c>
      <c r="X313" s="4">
        <v>1.2449193052549712</v>
      </c>
      <c r="Y313" s="4">
        <v>1.2284703969260613</v>
      </c>
      <c r="Z313" s="4">
        <v>1.2111180014301806</v>
      </c>
      <c r="AA313" s="4">
        <v>1.1945168979118586</v>
      </c>
      <c r="AB313" s="4">
        <v>1.178975725243367</v>
      </c>
      <c r="AC313" s="4">
        <v>1.1623383675989374</v>
      </c>
      <c r="AD313" s="4">
        <v>1.1420687587065463</v>
      </c>
      <c r="AE313" s="4">
        <v>1.1069881535017123</v>
      </c>
      <c r="AF313" s="4">
        <v>1.0662578874320066</v>
      </c>
      <c r="AG313" s="4">
        <v>1.0246039175804824</v>
      </c>
      <c r="AH313" s="4">
        <v>0.98932227176282839</v>
      </c>
      <c r="AI313" s="4">
        <v>0.96497751705686319</v>
      </c>
      <c r="AJ313" s="4">
        <v>0.99630593345157215</v>
      </c>
      <c r="AK313" s="4">
        <v>1.022307835627539</v>
      </c>
      <c r="AL313" s="4">
        <v>1.0756831926966177</v>
      </c>
      <c r="AM313" s="4">
        <v>1.1053024388848796</v>
      </c>
      <c r="AN313" s="4">
        <v>0.95493681472678116</v>
      </c>
      <c r="AO313" s="4">
        <v>0.96734325888284867</v>
      </c>
      <c r="AP313" s="4">
        <v>1.0047299526530449</v>
      </c>
      <c r="AQ313" s="4">
        <v>1.0048014082553136</v>
      </c>
      <c r="AR313" s="4">
        <v>0.95151827452775106</v>
      </c>
      <c r="AS313" s="4">
        <v>0.93430204881321199</v>
      </c>
      <c r="AT313" s="4">
        <v>0.91866232106103318</v>
      </c>
      <c r="AU313" s="4">
        <v>0.98351830532379925</v>
      </c>
      <c r="AV313" s="4">
        <v>1.0710156999740348</v>
      </c>
      <c r="AW313" s="4">
        <v>1.0324683902209004</v>
      </c>
      <c r="AX313" s="4">
        <v>1.0319816210123891</v>
      </c>
      <c r="AY313" s="4">
        <v>0.98660052735627324</v>
      </c>
      <c r="AZ313" s="4">
        <v>0.98141785163133788</v>
      </c>
      <c r="BA313" s="4">
        <v>0.96674561272306891</v>
      </c>
      <c r="BB313" s="4">
        <v>0.94293844191458098</v>
      </c>
      <c r="BC313" s="4">
        <v>0.91866404759205367</v>
      </c>
      <c r="BD313" s="4">
        <v>0.8985491871083956</v>
      </c>
      <c r="BE313" s="4">
        <v>0.88919299891250347</v>
      </c>
      <c r="BF313" s="4">
        <v>0.87376497339264858</v>
      </c>
      <c r="BG313" s="4">
        <v>0.87546801402736119</v>
      </c>
      <c r="BH313" s="4">
        <v>0.83001757484213434</v>
      </c>
      <c r="BI313" s="4">
        <v>0.81128380205618356</v>
      </c>
      <c r="BJ313" s="4">
        <v>0.79168127884234651</v>
      </c>
      <c r="BK313" s="4">
        <v>0</v>
      </c>
    </row>
    <row r="314" spans="1:63" x14ac:dyDescent="0.25">
      <c r="A314" t="s">
        <v>175</v>
      </c>
      <c r="B314" t="s">
        <v>176</v>
      </c>
      <c r="C314" t="s">
        <v>7</v>
      </c>
      <c r="D314" t="s">
        <v>261</v>
      </c>
      <c r="E314" s="19" t="str">
        <f t="shared" si="4"/>
        <v>number</v>
      </c>
      <c r="F314" s="11" t="s">
        <v>262</v>
      </c>
      <c r="G314" s="4">
        <v>2.5086457308977286</v>
      </c>
      <c r="H314" s="4">
        <v>2.4532605555720255</v>
      </c>
      <c r="I314" s="4">
        <v>2.3985712845986451</v>
      </c>
      <c r="J314" s="4">
        <v>2.3447502283378765</v>
      </c>
      <c r="K314" s="4">
        <v>2.2919066475522878</v>
      </c>
      <c r="L314" s="4">
        <v>2.2365179406114741</v>
      </c>
      <c r="M314" s="4">
        <v>2.1806369333544158</v>
      </c>
      <c r="N314" s="4">
        <v>2.1293966847553376</v>
      </c>
      <c r="O314" s="4">
        <v>2.0788992343759043</v>
      </c>
      <c r="P314" s="4">
        <v>2.0290672600054616</v>
      </c>
      <c r="Q314" s="4">
        <v>1.9798581055849889</v>
      </c>
      <c r="R314" s="4">
        <v>1.9315151748300126</v>
      </c>
      <c r="S314" s="4">
        <v>1.8845318973038307</v>
      </c>
      <c r="T314" s="4">
        <v>1.8394565941598935</v>
      </c>
      <c r="U314" s="4">
        <v>1.7965562205198928</v>
      </c>
      <c r="V314" s="4">
        <v>1.7561996176489409</v>
      </c>
      <c r="W314" s="4">
        <v>1.7064011470955558</v>
      </c>
      <c r="X314" s="4">
        <v>1.6588435589658403</v>
      </c>
      <c r="Y314" s="4">
        <v>1.6112901283970935</v>
      </c>
      <c r="Z314" s="4">
        <v>1.5660044227635783</v>
      </c>
      <c r="AA314" s="4">
        <v>1.521476559724279</v>
      </c>
      <c r="AB314" s="4">
        <v>1.4773764393658115</v>
      </c>
      <c r="AC314" s="4">
        <v>1.4401682331970369</v>
      </c>
      <c r="AD314" s="4">
        <v>1.4050258310033503</v>
      </c>
      <c r="AE314" s="4">
        <v>1.3722615888263718</v>
      </c>
      <c r="AF314" s="4">
        <v>1.368625031985764</v>
      </c>
      <c r="AG314" s="4">
        <v>1.3345671090159756</v>
      </c>
      <c r="AH314" s="4">
        <v>1.3123087600020373</v>
      </c>
      <c r="AI314" s="4">
        <v>1.2949903600723551</v>
      </c>
      <c r="AJ314" s="4">
        <v>1.2767054721417002</v>
      </c>
      <c r="AK314" s="4">
        <v>1.2573117387139321</v>
      </c>
      <c r="AL314" s="4">
        <v>1.2528806822993803</v>
      </c>
      <c r="AM314" s="4">
        <v>1.2481082843423441</v>
      </c>
      <c r="AN314" s="4">
        <v>1.2224701974480781</v>
      </c>
      <c r="AO314" s="4">
        <v>1.2016726624526686</v>
      </c>
      <c r="AP314" s="4">
        <v>1.1920727111564808</v>
      </c>
      <c r="AQ314" s="4">
        <v>1.175652153711507</v>
      </c>
      <c r="AR314" s="4">
        <v>1.156705686901605</v>
      </c>
      <c r="AS314" s="4">
        <v>1.1440669967018917</v>
      </c>
      <c r="AT314" s="4">
        <v>1.1315761232076904</v>
      </c>
      <c r="AU314" s="4">
        <v>1.1052985207216448</v>
      </c>
      <c r="AV314" s="4">
        <v>1.0914235842715705</v>
      </c>
      <c r="AW314" s="4">
        <v>1.0693010915436645</v>
      </c>
      <c r="AX314" s="4">
        <v>1.0327380430872897</v>
      </c>
      <c r="AY314" s="4">
        <v>1.0110206824078964</v>
      </c>
      <c r="AZ314" s="4">
        <v>0.956241274504814</v>
      </c>
      <c r="BA314" s="4">
        <v>0.94622405717968716</v>
      </c>
      <c r="BB314" s="4">
        <v>0.95123393427829905</v>
      </c>
      <c r="BC314" s="4">
        <v>0.93051741696903356</v>
      </c>
      <c r="BD314" s="4">
        <v>0.91022098977564814</v>
      </c>
      <c r="BE314" s="4">
        <v>0.86255678857807649</v>
      </c>
      <c r="BF314" s="4">
        <v>0.88361115701407766</v>
      </c>
      <c r="BG314" s="4">
        <v>0.87097043547745046</v>
      </c>
      <c r="BH314" s="4">
        <v>0.85863917610588703</v>
      </c>
      <c r="BI314" s="4">
        <v>0.84696644555458001</v>
      </c>
      <c r="BJ314" s="4">
        <v>0.83601565425696811</v>
      </c>
      <c r="BK314" s="4">
        <v>0</v>
      </c>
    </row>
    <row r="315" spans="1:63" x14ac:dyDescent="0.25">
      <c r="A315" t="s">
        <v>177</v>
      </c>
      <c r="B315" t="s">
        <v>178</v>
      </c>
      <c r="C315" t="s">
        <v>7</v>
      </c>
      <c r="D315" t="s">
        <v>261</v>
      </c>
      <c r="E315" s="19" t="str">
        <f t="shared" si="4"/>
        <v>number</v>
      </c>
      <c r="F315" s="11" t="s">
        <v>262</v>
      </c>
      <c r="G315" s="4">
        <v>2.0510619733528537</v>
      </c>
      <c r="H315" s="4">
        <v>1.9340059238829639</v>
      </c>
      <c r="I315" s="4">
        <v>2.2677780918997001</v>
      </c>
      <c r="J315" s="4">
        <v>2.1650566285685859</v>
      </c>
      <c r="K315" s="4">
        <v>2.1012306489813835</v>
      </c>
      <c r="L315" s="4">
        <v>2.039204661905837</v>
      </c>
      <c r="M315" s="4">
        <v>1.9788576469068428</v>
      </c>
      <c r="N315" s="4">
        <v>1.9198286013643622</v>
      </c>
      <c r="O315" s="4">
        <v>1.8617283587999631</v>
      </c>
      <c r="P315" s="4">
        <v>2.1051308118048331</v>
      </c>
      <c r="Q315" s="4">
        <v>2.0391411930552592</v>
      </c>
      <c r="R315" s="4">
        <v>1.9743692350052529</v>
      </c>
      <c r="S315" s="4">
        <v>1.9113225175545143</v>
      </c>
      <c r="T315" s="4">
        <v>1.8505443076033958</v>
      </c>
      <c r="U315" s="4">
        <v>1.7922952958648399</v>
      </c>
      <c r="V315" s="4">
        <v>1.7365481514350334</v>
      </c>
      <c r="W315" s="4">
        <v>1.6830399407676959</v>
      </c>
      <c r="X315" s="4">
        <v>1.8645473317797965</v>
      </c>
      <c r="Y315" s="4">
        <v>1.8074687555025877</v>
      </c>
      <c r="Z315" s="4">
        <v>1.7520084799253264</v>
      </c>
      <c r="AA315" s="4">
        <v>1.6980269807989985</v>
      </c>
      <c r="AB315" s="4">
        <v>1.6455757739807995</v>
      </c>
      <c r="AC315" s="4">
        <v>1.5948152089674064</v>
      </c>
      <c r="AD315" s="4">
        <v>1.545936678598169</v>
      </c>
      <c r="AE315" s="4">
        <v>1.6863434706732481</v>
      </c>
      <c r="AF315" s="4">
        <v>1.6358350661821852</v>
      </c>
      <c r="AG315" s="4">
        <v>1.5873710929371376</v>
      </c>
      <c r="AH315" s="4">
        <v>1.5401401726974571</v>
      </c>
      <c r="AI315" s="4">
        <v>1.4932612350988672</v>
      </c>
      <c r="AJ315" s="4">
        <v>1.4463964436661407</v>
      </c>
      <c r="AK315" s="4">
        <v>1.3998456157444865</v>
      </c>
      <c r="AL315" s="4">
        <v>1.3228089065226756</v>
      </c>
      <c r="AM315" s="4">
        <v>1.2936549520489815</v>
      </c>
      <c r="AN315" s="4">
        <v>1.25265728172765</v>
      </c>
      <c r="AO315" s="4">
        <v>1.2154397324038284</v>
      </c>
      <c r="AP315" s="4">
        <v>1.1951465394697849</v>
      </c>
      <c r="AQ315" s="4">
        <v>1.152140395963567</v>
      </c>
      <c r="AR315" s="4">
        <v>1.1000800514392242</v>
      </c>
      <c r="AS315" s="4">
        <v>1.0692563734407192</v>
      </c>
      <c r="AT315" s="4">
        <v>1.0295507334199965</v>
      </c>
      <c r="AU315" s="4">
        <v>0.99386608028635337</v>
      </c>
      <c r="AV315" s="4">
        <v>0.97458082666255363</v>
      </c>
      <c r="AW315" s="4">
        <v>0.94060304754695134</v>
      </c>
      <c r="AX315" s="4">
        <v>1.0162225499554265</v>
      </c>
      <c r="AY315" s="4">
        <v>1.0070609912557329</v>
      </c>
      <c r="AZ315" s="4">
        <v>0.97671645878884028</v>
      </c>
      <c r="BA315" s="4">
        <v>0.97597056629452517</v>
      </c>
      <c r="BB315" s="4">
        <v>1.070959877864881</v>
      </c>
      <c r="BC315" s="4">
        <v>1.0534998050269426</v>
      </c>
      <c r="BD315" s="4">
        <v>1.0295959320942265</v>
      </c>
      <c r="BE315" s="4">
        <v>1.0579379722452171</v>
      </c>
      <c r="BF315" s="4">
        <v>1.1337161042309536</v>
      </c>
      <c r="BG315" s="4">
        <v>1.0908518043940825</v>
      </c>
      <c r="BH315" s="4">
        <v>1.0574740988461628</v>
      </c>
      <c r="BI315" s="4">
        <v>1.0251868059976805</v>
      </c>
      <c r="BJ315" s="4">
        <v>0.99396856755992757</v>
      </c>
      <c r="BK315" s="4">
        <v>0</v>
      </c>
    </row>
    <row r="316" spans="1:63" x14ac:dyDescent="0.25">
      <c r="A316" t="s">
        <v>179</v>
      </c>
      <c r="B316" t="s">
        <v>180</v>
      </c>
      <c r="C316" t="s">
        <v>7</v>
      </c>
      <c r="D316" t="s">
        <v>261</v>
      </c>
      <c r="E316" s="19" t="str">
        <f t="shared" si="4"/>
        <v>number</v>
      </c>
      <c r="F316" s="11" t="s">
        <v>262</v>
      </c>
      <c r="G316" s="4">
        <v>2.1384449009557893</v>
      </c>
      <c r="H316" s="4">
        <v>2.1023153239704611</v>
      </c>
      <c r="I316" s="4">
        <v>2.0767254470192844</v>
      </c>
      <c r="J316" s="4">
        <v>2.3242036090133085</v>
      </c>
      <c r="K316" s="4">
        <v>2.2363342065434124</v>
      </c>
      <c r="L316" s="4">
        <v>2.1658527763353019</v>
      </c>
      <c r="M316" s="4">
        <v>2.0909664357669775</v>
      </c>
      <c r="N316" s="4">
        <v>2.0263857145181379</v>
      </c>
      <c r="O316" s="4">
        <v>1.9622706573460715</v>
      </c>
      <c r="P316" s="4">
        <v>1.9034338888728974</v>
      </c>
      <c r="Q316" s="4">
        <v>1.8595008691248021</v>
      </c>
      <c r="R316" s="4">
        <v>1.8334224894761513</v>
      </c>
      <c r="S316" s="4">
        <v>1.8086948841675543</v>
      </c>
      <c r="T316" s="4">
        <v>1.7836612263726961</v>
      </c>
      <c r="U316" s="4">
        <v>1.7682706260349665</v>
      </c>
      <c r="V316" s="4">
        <v>1.7387052689528577</v>
      </c>
      <c r="W316" s="4">
        <v>1.6682098047510143</v>
      </c>
      <c r="X316" s="4">
        <v>1.642108227026591</v>
      </c>
      <c r="Y316" s="4">
        <v>1.5935352497167108</v>
      </c>
      <c r="Z316" s="4">
        <v>1.5464263354852805</v>
      </c>
      <c r="AA316" s="4">
        <v>1.515613805127288</v>
      </c>
      <c r="AB316" s="4">
        <v>1.4923143420590164</v>
      </c>
      <c r="AC316" s="4">
        <v>1.5930062519948083</v>
      </c>
      <c r="AD316" s="4">
        <v>1.610761680868404</v>
      </c>
      <c r="AE316" s="4">
        <v>1.5913123321802112</v>
      </c>
      <c r="AF316" s="4">
        <v>1.5693675616269591</v>
      </c>
      <c r="AG316" s="4">
        <v>1.5152845420482808</v>
      </c>
      <c r="AH316" s="4">
        <v>1.4624421465828568</v>
      </c>
      <c r="AI316" s="4">
        <v>1.4117824177239078</v>
      </c>
      <c r="AJ316" s="4">
        <v>1.3637903837318788</v>
      </c>
      <c r="AK316" s="4">
        <v>1.3235901325717327</v>
      </c>
      <c r="AL316" s="4">
        <v>1.2852313536390905</v>
      </c>
      <c r="AM316" s="4">
        <v>1.2437225902887992</v>
      </c>
      <c r="AN316" s="4">
        <v>1.2090040350062334</v>
      </c>
      <c r="AO316" s="4">
        <v>1.1711955725311762</v>
      </c>
      <c r="AP316" s="4">
        <v>1.1351889388327752</v>
      </c>
      <c r="AQ316" s="4">
        <v>1.1007265061536726</v>
      </c>
      <c r="AR316" s="4">
        <v>1.0714689592078419</v>
      </c>
      <c r="AS316" s="4">
        <v>1.042352904848836</v>
      </c>
      <c r="AT316" s="4">
        <v>1.048700326372511</v>
      </c>
      <c r="AU316" s="4">
        <v>1.0334245171110021</v>
      </c>
      <c r="AV316" s="4">
        <v>1.0357308342266835</v>
      </c>
      <c r="AW316" s="4">
        <v>1.0451197789578153</v>
      </c>
      <c r="AX316" s="4">
        <v>1.0266010834484594</v>
      </c>
      <c r="AY316" s="4">
        <v>0.99151645731386451</v>
      </c>
      <c r="AZ316" s="4">
        <v>0.98188245923767614</v>
      </c>
      <c r="BA316" s="4">
        <v>0.97183046110848725</v>
      </c>
      <c r="BB316" s="4">
        <v>0.96892964888208843</v>
      </c>
      <c r="BC316" s="4">
        <v>0.95794210385456191</v>
      </c>
      <c r="BD316" s="4">
        <v>0.94668856093480858</v>
      </c>
      <c r="BE316" s="4">
        <v>0.92845089023148941</v>
      </c>
      <c r="BF316" s="4">
        <v>0.903978386409103</v>
      </c>
      <c r="BG316" s="4">
        <v>0.87396278238181946</v>
      </c>
      <c r="BH316" s="4">
        <v>0.84516450436901602</v>
      </c>
      <c r="BI316" s="4">
        <v>0.81755299901991152</v>
      </c>
      <c r="BJ316" s="4">
        <v>0.79108625510469055</v>
      </c>
      <c r="BK316" s="4">
        <v>0</v>
      </c>
    </row>
    <row r="317" spans="1:63" x14ac:dyDescent="0.25">
      <c r="A317" t="s">
        <v>147</v>
      </c>
      <c r="B317" t="s">
        <v>148</v>
      </c>
      <c r="C317" t="s">
        <v>149</v>
      </c>
      <c r="D317" t="s">
        <v>261</v>
      </c>
      <c r="E317" s="19" t="str">
        <f t="shared" si="4"/>
        <v>number</v>
      </c>
      <c r="F317" s="11" t="s">
        <v>262</v>
      </c>
      <c r="G317" s="4">
        <v>1.2305368650809732</v>
      </c>
      <c r="H317" s="4">
        <v>1.2199435722375795</v>
      </c>
      <c r="I317" s="4">
        <v>1.2092066345874009</v>
      </c>
      <c r="J317" s="4">
        <v>1.195133226275781</v>
      </c>
      <c r="K317" s="4">
        <v>1.1830653807613007</v>
      </c>
      <c r="L317" s="4">
        <v>1.1706577165307341</v>
      </c>
      <c r="M317" s="4">
        <v>1.1569785916261115</v>
      </c>
      <c r="N317" s="4">
        <v>1.1428171573358519</v>
      </c>
      <c r="O317" s="4">
        <v>1.1295128043083247</v>
      </c>
      <c r="P317" s="4">
        <v>1.1172070342042546</v>
      </c>
      <c r="Q317" s="4">
        <v>1.0899976743259598</v>
      </c>
      <c r="R317" s="4">
        <v>1.1108677534493299</v>
      </c>
      <c r="S317" s="4">
        <v>1.1250903760704805</v>
      </c>
      <c r="T317" s="4">
        <v>1.1422410667856251</v>
      </c>
      <c r="U317" s="4">
        <v>1.1546242196974426</v>
      </c>
      <c r="V317" s="4">
        <v>1.1525204836699918</v>
      </c>
      <c r="W317" s="4">
        <v>1.1521822946909137</v>
      </c>
      <c r="X317" s="4">
        <v>1.1506249164082758</v>
      </c>
      <c r="Y317" s="4">
        <v>1.147587123800621</v>
      </c>
      <c r="Z317" s="4">
        <v>1.1408604343811333</v>
      </c>
      <c r="AA317" s="4">
        <v>1.132617826558217</v>
      </c>
      <c r="AB317" s="4">
        <v>1.1250367850036038</v>
      </c>
      <c r="AC317" s="4">
        <v>1.1144273492305228</v>
      </c>
      <c r="AD317" s="4">
        <v>1.1032058734495862</v>
      </c>
      <c r="AE317" s="4">
        <v>1.0934776858526878</v>
      </c>
      <c r="AF317" s="4">
        <v>1.0816076085537918</v>
      </c>
      <c r="AG317" s="4">
        <v>1.071204450572677</v>
      </c>
      <c r="AH317" s="4">
        <v>1.1856709120516109</v>
      </c>
      <c r="AI317" s="4">
        <v>1.1666804615509123</v>
      </c>
      <c r="AJ317" s="4">
        <v>1.128019722841592</v>
      </c>
      <c r="AK317" s="4">
        <v>1.0903908078190827</v>
      </c>
      <c r="AL317" s="4">
        <v>1.0537934385172329</v>
      </c>
      <c r="AM317" s="4">
        <v>1.0182014536876072</v>
      </c>
      <c r="AN317" s="4">
        <v>0.97087539814170287</v>
      </c>
      <c r="AO317" s="4">
        <v>0.94991847229881288</v>
      </c>
      <c r="AP317" s="4">
        <v>0.95135168208517196</v>
      </c>
      <c r="AQ317" s="4">
        <v>1.004995818126706</v>
      </c>
      <c r="AR317" s="4">
        <v>1.0082402855443351</v>
      </c>
      <c r="AS317" s="4">
        <v>0.98018279646132622</v>
      </c>
      <c r="AT317" s="4">
        <v>0.90386182163200801</v>
      </c>
      <c r="AU317" s="4">
        <v>1.0683090898590237</v>
      </c>
      <c r="AV317" s="4">
        <v>1.0841565335847128</v>
      </c>
      <c r="AW317" s="4">
        <v>1.1428167082686118</v>
      </c>
      <c r="AX317" s="4">
        <v>1.0010366987704895</v>
      </c>
      <c r="AY317" s="4">
        <v>1.0352295459228695</v>
      </c>
      <c r="AZ317" s="4">
        <v>0.9637337553066414</v>
      </c>
      <c r="BA317" s="4">
        <v>0.9749339058164832</v>
      </c>
      <c r="BB317" s="4">
        <v>1.1582254487898027</v>
      </c>
      <c r="BC317" s="4">
        <v>1.0675125870652964</v>
      </c>
      <c r="BD317" s="4">
        <v>1.0902773405169075</v>
      </c>
      <c r="BE317" s="4">
        <v>1.005062196895453</v>
      </c>
      <c r="BF317" s="4">
        <v>1.0267209412362517</v>
      </c>
      <c r="BG317" s="4">
        <v>1.0297799774088492</v>
      </c>
      <c r="BH317" s="4">
        <v>0.96747621635973002</v>
      </c>
      <c r="BI317" s="4">
        <v>0.93944938004064538</v>
      </c>
      <c r="BJ317" s="4">
        <v>0.91245411328532566</v>
      </c>
      <c r="BK317" s="4">
        <v>0</v>
      </c>
    </row>
    <row r="318" spans="1:63" x14ac:dyDescent="0.25">
      <c r="A318" t="s">
        <v>153</v>
      </c>
      <c r="B318" t="s">
        <v>154</v>
      </c>
      <c r="C318" t="s">
        <v>149</v>
      </c>
      <c r="D318" t="s">
        <v>261</v>
      </c>
      <c r="E318" s="19" t="str">
        <f t="shared" si="4"/>
        <v>number</v>
      </c>
      <c r="F318" s="11" t="s">
        <v>262</v>
      </c>
      <c r="G318" s="4">
        <v>2.7638523758983098</v>
      </c>
      <c r="H318" s="4">
        <v>2.7322013612579243</v>
      </c>
      <c r="I318" s="4">
        <v>2.6990677773821985</v>
      </c>
      <c r="J318" s="4">
        <v>2.6647155781251066</v>
      </c>
      <c r="K318" s="4">
        <v>2.6293421006526412</v>
      </c>
      <c r="L318" s="4">
        <v>2.5930108586664162</v>
      </c>
      <c r="M318" s="4">
        <v>2.5557406087363113</v>
      </c>
      <c r="N318" s="4">
        <v>2.5176256707536635</v>
      </c>
      <c r="O318" s="4">
        <v>2.4787548248817965</v>
      </c>
      <c r="P318" s="4">
        <v>2.416833373349323</v>
      </c>
      <c r="Q318" s="4">
        <v>2.377260122564882</v>
      </c>
      <c r="R318" s="4">
        <v>2.3158915020139439</v>
      </c>
      <c r="S318" s="4">
        <v>2.2550881418496869</v>
      </c>
      <c r="T318" s="4">
        <v>2.2149602261907475</v>
      </c>
      <c r="U318" s="4">
        <v>2.1742854999849484</v>
      </c>
      <c r="V318" s="4">
        <v>2.133206515895735</v>
      </c>
      <c r="W318" s="4">
        <v>2.0977563521400286</v>
      </c>
      <c r="X318" s="4">
        <v>2.0282413659224652</v>
      </c>
      <c r="Y318" s="4">
        <v>2.059947733983114</v>
      </c>
      <c r="Z318" s="4">
        <v>2.0034198106979932</v>
      </c>
      <c r="AA318" s="4">
        <v>1.9437296003078564</v>
      </c>
      <c r="AB318" s="4">
        <v>1.8852494090459462</v>
      </c>
      <c r="AC318" s="4">
        <v>1.8280757707761759</v>
      </c>
      <c r="AD318" s="4">
        <v>1.7722967588955763</v>
      </c>
      <c r="AE318" s="4">
        <v>1.718024042254261</v>
      </c>
      <c r="AF318" s="4">
        <v>1.6709211280763845</v>
      </c>
      <c r="AG318" s="4">
        <v>1.6196865873325963</v>
      </c>
      <c r="AH318" s="4">
        <v>1.5730705765648054</v>
      </c>
      <c r="AI318" s="4">
        <v>1.525992135948441</v>
      </c>
      <c r="AJ318" s="4">
        <v>1.4813063426346331</v>
      </c>
      <c r="AK318" s="4">
        <v>1.4412928045444404</v>
      </c>
      <c r="AL318" s="4">
        <v>1.4032036379099462</v>
      </c>
      <c r="AM318" s="4">
        <v>1.3647166332042369</v>
      </c>
      <c r="AN318" s="4">
        <v>1.3282005118190332</v>
      </c>
      <c r="AO318" s="4">
        <v>1.2935342755351875</v>
      </c>
      <c r="AP318" s="4">
        <v>1.2606184556807434</v>
      </c>
      <c r="AQ318" s="4">
        <v>1.2292084127507881</v>
      </c>
      <c r="AR318" s="4">
        <v>1.1988964918249099</v>
      </c>
      <c r="AS318" s="4">
        <v>1.1692441961718298</v>
      </c>
      <c r="AT318" s="4">
        <v>1.1399757998845315</v>
      </c>
      <c r="AU318" s="4">
        <v>1.1110476153808977</v>
      </c>
      <c r="AV318" s="4">
        <v>1.082522880284853</v>
      </c>
      <c r="AW318" s="4">
        <v>1.0544050385049266</v>
      </c>
      <c r="AX318" s="4">
        <v>1.0267217381515843</v>
      </c>
      <c r="AY318" s="4">
        <v>1.0000130120770849</v>
      </c>
      <c r="AZ318" s="4">
        <v>0.97326524977133066</v>
      </c>
      <c r="BA318" s="4">
        <v>0.94703198071687533</v>
      </c>
      <c r="BB318" s="4">
        <v>0.92140552755504301</v>
      </c>
      <c r="BC318" s="4">
        <v>0.89648706675711731</v>
      </c>
      <c r="BD318" s="4">
        <v>0.90700915716343211</v>
      </c>
      <c r="BE318" s="4">
        <v>0.8827011340487142</v>
      </c>
      <c r="BF318" s="4">
        <v>0.85917335996061428</v>
      </c>
      <c r="BG318" s="4">
        <v>0.83642686644548725</v>
      </c>
      <c r="BH318" s="4">
        <v>0.81445593641440794</v>
      </c>
      <c r="BI318" s="4">
        <v>0.79324725247528871</v>
      </c>
      <c r="BJ318" s="4">
        <v>0.77278364187799053</v>
      </c>
      <c r="BK318" s="4">
        <v>0</v>
      </c>
    </row>
    <row r="319" spans="1:63" x14ac:dyDescent="0.25">
      <c r="A319" t="s">
        <v>155</v>
      </c>
      <c r="B319" t="s">
        <v>156</v>
      </c>
      <c r="C319" t="s">
        <v>149</v>
      </c>
      <c r="D319" t="s">
        <v>261</v>
      </c>
      <c r="E319" s="19" t="str">
        <f t="shared" si="4"/>
        <v>number</v>
      </c>
      <c r="F319" s="11" t="s">
        <v>262</v>
      </c>
      <c r="G319" s="4">
        <v>2.2443329658250377</v>
      </c>
      <c r="H319" s="4">
        <v>2.2005704230746876</v>
      </c>
      <c r="I319" s="4">
        <v>2.1574825135917357</v>
      </c>
      <c r="J319" s="4">
        <v>2.1156460912974056</v>
      </c>
      <c r="K319" s="4">
        <v>2.075329842740282</v>
      </c>
      <c r="L319" s="4">
        <v>2.0368058590247475</v>
      </c>
      <c r="M319" s="4">
        <v>1.9996604219642602</v>
      </c>
      <c r="N319" s="4">
        <v>1.9627792841724649</v>
      </c>
      <c r="O319" s="4">
        <v>1.924812747767467</v>
      </c>
      <c r="P319" s="4">
        <v>1.8851003825192096</v>
      </c>
      <c r="Q319" s="4">
        <v>1.8433408131007758</v>
      </c>
      <c r="R319" s="4">
        <v>1.8003329434690187</v>
      </c>
      <c r="S319" s="4">
        <v>1.7637700965015422</v>
      </c>
      <c r="T319" s="4">
        <v>1.7291792913329291</v>
      </c>
      <c r="U319" s="4">
        <v>1.7381689235474114</v>
      </c>
      <c r="V319" s="4">
        <v>1.7587455544174451</v>
      </c>
      <c r="W319" s="4">
        <v>1.7249435681444161</v>
      </c>
      <c r="X319" s="4">
        <v>1.7187047080218161</v>
      </c>
      <c r="Y319" s="4">
        <v>1.684021506240106</v>
      </c>
      <c r="Z319" s="4">
        <v>1.6483596917201186</v>
      </c>
      <c r="AA319" s="4">
        <v>1.6122466689226707</v>
      </c>
      <c r="AB319" s="4">
        <v>1.5748257670030992</v>
      </c>
      <c r="AC319" s="4">
        <v>1.5367006649435082</v>
      </c>
      <c r="AD319" s="4">
        <v>1.4965059476725078</v>
      </c>
      <c r="AE319" s="4">
        <v>1.4574920845824895</v>
      </c>
      <c r="AF319" s="4">
        <v>1.4379949672763794</v>
      </c>
      <c r="AG319" s="4">
        <v>1.3941003984218192</v>
      </c>
      <c r="AH319" s="4">
        <v>1.3598649026216769</v>
      </c>
      <c r="AI319" s="4">
        <v>1.3247660181646901</v>
      </c>
      <c r="AJ319" s="4">
        <v>1.3026846200617892</v>
      </c>
      <c r="AK319" s="4">
        <v>1.2806468724706717</v>
      </c>
      <c r="AL319" s="4">
        <v>1.247974270056911</v>
      </c>
      <c r="AM319" s="4">
        <v>1.2187871210925143</v>
      </c>
      <c r="AN319" s="4">
        <v>1.1868199014410248</v>
      </c>
      <c r="AO319" s="4">
        <v>1.1582275068086698</v>
      </c>
      <c r="AP319" s="4">
        <v>1.113224955609238</v>
      </c>
      <c r="AQ319" s="4">
        <v>1.1390500862457649</v>
      </c>
      <c r="AR319" s="4">
        <v>1.1000005667824375</v>
      </c>
      <c r="AS319" s="4">
        <v>1.0613468845102434</v>
      </c>
      <c r="AT319" s="4">
        <v>1.0230899413250973</v>
      </c>
      <c r="AU319" s="4">
        <v>1.0673486174279909</v>
      </c>
      <c r="AV319" s="4">
        <v>0.97451453375710639</v>
      </c>
      <c r="AW319" s="4">
        <v>0.96323871580561382</v>
      </c>
      <c r="AX319" s="4">
        <v>0.92783989936108247</v>
      </c>
      <c r="AY319" s="4">
        <v>1.0597969314683193</v>
      </c>
      <c r="AZ319" s="4">
        <v>1.0123631691705983</v>
      </c>
      <c r="BA319" s="4">
        <v>0.94609172085614546</v>
      </c>
      <c r="BB319" s="4">
        <v>0.9156579308079501</v>
      </c>
      <c r="BC319" s="4">
        <v>0.8862903408933569</v>
      </c>
      <c r="BD319" s="4">
        <v>0.89751862946923533</v>
      </c>
      <c r="BE319" s="4">
        <v>0.94537142371975535</v>
      </c>
      <c r="BF319" s="4">
        <v>0.91438142856925131</v>
      </c>
      <c r="BG319" s="4">
        <v>0.88455177723813294</v>
      </c>
      <c r="BH319" s="4">
        <v>0.85614006206190663</v>
      </c>
      <c r="BI319" s="4">
        <v>0.82925240989506088</v>
      </c>
      <c r="BJ319" s="4">
        <v>0.8038266685292127</v>
      </c>
      <c r="BK319" s="4">
        <v>0</v>
      </c>
    </row>
    <row r="320" spans="1:63" x14ac:dyDescent="0.25">
      <c r="A320" t="s">
        <v>161</v>
      </c>
      <c r="B320" t="s">
        <v>162</v>
      </c>
      <c r="C320" t="s">
        <v>149</v>
      </c>
      <c r="D320" t="s">
        <v>261</v>
      </c>
      <c r="E320" s="19" t="str">
        <f t="shared" si="4"/>
        <v>number</v>
      </c>
      <c r="F320" s="11" t="s">
        <v>262</v>
      </c>
      <c r="G320" s="4">
        <v>0.72664426739000287</v>
      </c>
      <c r="H320" s="4">
        <v>0.72085746796248562</v>
      </c>
      <c r="I320" s="4">
        <v>0.71504617158257466</v>
      </c>
      <c r="J320" s="4">
        <v>0.70911802986646066</v>
      </c>
      <c r="K320" s="4">
        <v>0.70299474818338625</v>
      </c>
      <c r="L320" s="4">
        <v>0.69626638869547919</v>
      </c>
      <c r="M320" s="4">
        <v>0.69016616346581383</v>
      </c>
      <c r="N320" s="4">
        <v>0.68125547119100671</v>
      </c>
      <c r="O320" s="4">
        <v>0.67189023255871849</v>
      </c>
      <c r="P320" s="4">
        <v>0.68183679802366604</v>
      </c>
      <c r="Q320" s="4">
        <v>0.67106587180454069</v>
      </c>
      <c r="R320" s="4">
        <v>0.65983009466655973</v>
      </c>
      <c r="S320" s="4">
        <v>0.64836261993106992</v>
      </c>
      <c r="T320" s="4">
        <v>0.65548084313152122</v>
      </c>
      <c r="U320" s="4">
        <v>0.66217191528829433</v>
      </c>
      <c r="V320" s="4">
        <v>0.72190307009657562</v>
      </c>
      <c r="W320" s="4">
        <v>0.70876406051103735</v>
      </c>
      <c r="X320" s="4">
        <v>0.69642850858268412</v>
      </c>
      <c r="Y320" s="4">
        <v>0.6821892421991792</v>
      </c>
      <c r="Z320" s="4">
        <v>0.6693397770799453</v>
      </c>
      <c r="AA320" s="4">
        <v>0.65697918592108995</v>
      </c>
      <c r="AB320" s="4">
        <v>0.64334160871140966</v>
      </c>
      <c r="AC320" s="4">
        <v>0.63003027749573359</v>
      </c>
      <c r="AD320" s="4">
        <v>0.61775308128705053</v>
      </c>
      <c r="AE320" s="4">
        <v>0.61287990988700081</v>
      </c>
      <c r="AF320" s="4">
        <v>0.60427296833890132</v>
      </c>
      <c r="AG320" s="4">
        <v>0.59583970712839518</v>
      </c>
      <c r="AH320" s="4">
        <v>0.59251797070914558</v>
      </c>
      <c r="AI320" s="4">
        <v>0.58333356641710432</v>
      </c>
      <c r="AJ320" s="4">
        <v>0.57260728922777471</v>
      </c>
      <c r="AK320" s="4">
        <v>0.5629391432296712</v>
      </c>
      <c r="AL320" s="4">
        <v>0.57586738942397275</v>
      </c>
      <c r="AM320" s="4">
        <v>0.79345717877444455</v>
      </c>
      <c r="AN320" s="4">
        <v>0.7976691613915361</v>
      </c>
      <c r="AO320" s="4">
        <v>0.8159044145187081</v>
      </c>
      <c r="AP320" s="4">
        <v>1.0874868100834156</v>
      </c>
      <c r="AQ320" s="4">
        <v>1.0586559342110808</v>
      </c>
      <c r="AR320" s="4">
        <v>1.0303160005952376</v>
      </c>
      <c r="AS320" s="4">
        <v>1.000769612599635</v>
      </c>
      <c r="AT320" s="4">
        <v>0.96183932262780314</v>
      </c>
      <c r="AU320" s="4">
        <v>0.94080105197820885</v>
      </c>
      <c r="AV320" s="4">
        <v>0.99400276305759894</v>
      </c>
      <c r="AW320" s="4">
        <v>1.1686121115647241</v>
      </c>
      <c r="AX320" s="4">
        <v>0.95303775888192988</v>
      </c>
      <c r="AY320" s="4">
        <v>1.0336110791735349</v>
      </c>
      <c r="AZ320" s="4">
        <v>1.0133511619445357</v>
      </c>
      <c r="BA320" s="4">
        <v>1.0027312689420036</v>
      </c>
      <c r="BB320" s="4">
        <v>0.96207248318829031</v>
      </c>
      <c r="BC320" s="4">
        <v>1.0111383032794474</v>
      </c>
      <c r="BD320" s="4">
        <v>0.98059226849697934</v>
      </c>
      <c r="BE320" s="4">
        <v>1.0423493424703942</v>
      </c>
      <c r="BF320" s="4">
        <v>1.0120243414457617</v>
      </c>
      <c r="BG320" s="4">
        <v>0.91860880881336937</v>
      </c>
      <c r="BH320" s="4">
        <v>0.89234252110898715</v>
      </c>
      <c r="BI320" s="4">
        <v>0.86654173839527393</v>
      </c>
      <c r="BJ320" s="4">
        <v>0.84116731731571104</v>
      </c>
      <c r="BK320" s="4">
        <v>0</v>
      </c>
    </row>
    <row r="321" spans="1:63" x14ac:dyDescent="0.25">
      <c r="A321" t="s">
        <v>163</v>
      </c>
      <c r="B321" t="s">
        <v>164</v>
      </c>
      <c r="C321" t="s">
        <v>149</v>
      </c>
      <c r="D321" t="s">
        <v>261</v>
      </c>
      <c r="E321" s="19" t="str">
        <f t="shared" si="4"/>
        <v>number</v>
      </c>
      <c r="F321" s="11" t="s">
        <v>262</v>
      </c>
      <c r="G321" s="4">
        <v>2.365302826494974</v>
      </c>
      <c r="H321" s="4">
        <v>2.2977836230685407</v>
      </c>
      <c r="I321" s="4">
        <v>2.2318904032834026</v>
      </c>
      <c r="J321" s="4">
        <v>2.1595510428067257</v>
      </c>
      <c r="K321" s="4">
        <v>2.0893848243482394</v>
      </c>
      <c r="L321" s="4">
        <v>2.0366939028692679</v>
      </c>
      <c r="M321" s="4">
        <v>1.9852826396243202</v>
      </c>
      <c r="N321" s="4">
        <v>1.9351627116589885</v>
      </c>
      <c r="O321" s="4">
        <v>1.9494315275538208</v>
      </c>
      <c r="P321" s="4">
        <v>1.8932345368525789</v>
      </c>
      <c r="Q321" s="4">
        <v>1.5807926930544403</v>
      </c>
      <c r="R321" s="4">
        <v>1.5353822881564234</v>
      </c>
      <c r="S321" s="4">
        <v>1.4102607472021023</v>
      </c>
      <c r="T321" s="4">
        <v>1.1880790973755342</v>
      </c>
      <c r="U321" s="4">
        <v>1.1306384372454508</v>
      </c>
      <c r="V321" s="4">
        <v>1.1156607258557751</v>
      </c>
      <c r="W321" s="4">
        <v>1.0896130396702697</v>
      </c>
      <c r="X321" s="4">
        <v>1.0371782257213125</v>
      </c>
      <c r="Y321" s="4">
        <v>1.0235698769112243</v>
      </c>
      <c r="Z321" s="4">
        <v>1.0710623350410591</v>
      </c>
      <c r="AA321" s="4">
        <v>1.139744840904928</v>
      </c>
      <c r="AB321" s="4">
        <v>1.2036449015373765</v>
      </c>
      <c r="AC321" s="4">
        <v>1.263116918858586</v>
      </c>
      <c r="AD321" s="4">
        <v>1.2731204123413544</v>
      </c>
      <c r="AE321" s="4">
        <v>1.3261941127784036</v>
      </c>
      <c r="AF321" s="4">
        <v>1.3757339128991806</v>
      </c>
      <c r="AG321" s="4">
        <v>1.4218543537517798</v>
      </c>
      <c r="AH321" s="4">
        <v>1.4647639432673911</v>
      </c>
      <c r="AI321" s="4">
        <v>1.5046480922801588</v>
      </c>
      <c r="AJ321" s="4">
        <v>1.5416254776250131</v>
      </c>
      <c r="AK321" s="4">
        <v>1.538440129936709</v>
      </c>
      <c r="AL321" s="4">
        <v>1.5345719009841141</v>
      </c>
      <c r="AM321" s="4">
        <v>1.5329949536339733</v>
      </c>
      <c r="AN321" s="4">
        <v>1.6261656006895417</v>
      </c>
      <c r="AO321" s="4">
        <v>1.674417823317395</v>
      </c>
      <c r="AP321" s="4">
        <v>1.5927671003663313</v>
      </c>
      <c r="AQ321" s="4">
        <v>1.5448519409376791</v>
      </c>
      <c r="AR321" s="4">
        <v>1.4978104965778536</v>
      </c>
      <c r="AS321" s="4">
        <v>1.4524682783448155</v>
      </c>
      <c r="AT321" s="4">
        <v>1.4092827740870391</v>
      </c>
      <c r="AU321" s="4">
        <v>1.2616524178946968</v>
      </c>
      <c r="AV321" s="4">
        <v>1.0892680800638321</v>
      </c>
      <c r="AW321" s="4">
        <v>1.0583671688153171</v>
      </c>
      <c r="AX321" s="4">
        <v>1.028556556574485</v>
      </c>
      <c r="AY321" s="4">
        <v>0.9996791623478446</v>
      </c>
      <c r="AZ321" s="4">
        <v>0.97176428107767088</v>
      </c>
      <c r="BA321" s="4">
        <v>0.94477272744018614</v>
      </c>
      <c r="BB321" s="4">
        <v>0.91846746587807571</v>
      </c>
      <c r="BC321" s="4">
        <v>0.87028580038690573</v>
      </c>
      <c r="BD321" s="4">
        <v>0.97545035217445797</v>
      </c>
      <c r="BE321" s="4">
        <v>0.84184821768720963</v>
      </c>
      <c r="BF321" s="4">
        <v>0.81710711711348671</v>
      </c>
      <c r="BG321" s="4">
        <v>0.89223981494432558</v>
      </c>
      <c r="BH321" s="4">
        <v>0.86638762341257947</v>
      </c>
      <c r="BI321" s="4">
        <v>0.84185626914181544</v>
      </c>
      <c r="BJ321" s="4">
        <v>0.81862712282042283</v>
      </c>
      <c r="BK321" s="4">
        <v>0</v>
      </c>
    </row>
    <row r="322" spans="1:63" x14ac:dyDescent="0.25">
      <c r="A322" t="s">
        <v>167</v>
      </c>
      <c r="B322" t="s">
        <v>168</v>
      </c>
      <c r="C322" t="s">
        <v>149</v>
      </c>
      <c r="D322" t="s">
        <v>261</v>
      </c>
      <c r="E322" s="19" t="str">
        <f t="shared" ref="E322:E385" si="5">IF(_xlfn.ISFORMULA(G322),"formula","number")</f>
        <v>number</v>
      </c>
      <c r="F322" s="11" t="s">
        <v>262</v>
      </c>
      <c r="G322" s="4">
        <v>3.1797393413056008</v>
      </c>
      <c r="H322" s="4">
        <v>3.0894725220689985</v>
      </c>
      <c r="I322" s="4">
        <v>3.0010588816424333</v>
      </c>
      <c r="J322" s="4">
        <v>2.9152140005093856</v>
      </c>
      <c r="K322" s="4">
        <v>2.8320726220041244</v>
      </c>
      <c r="L322" s="4">
        <v>2.7520385598467163</v>
      </c>
      <c r="M322" s="4">
        <v>2.6745870810410421</v>
      </c>
      <c r="N322" s="4">
        <v>2.7527915471159567</v>
      </c>
      <c r="O322" s="4">
        <v>2.6757685017563868</v>
      </c>
      <c r="P322" s="4">
        <v>2.3931757435938885</v>
      </c>
      <c r="Q322" s="4">
        <v>2.3334896842038062</v>
      </c>
      <c r="R322" s="4">
        <v>2.2590301473271985</v>
      </c>
      <c r="S322" s="4">
        <v>2.1259225312207191</v>
      </c>
      <c r="T322" s="4">
        <v>1.8696904605312101</v>
      </c>
      <c r="U322" s="4">
        <v>1.8177068437054711</v>
      </c>
      <c r="V322" s="4">
        <v>1.7662011591720004</v>
      </c>
      <c r="W322" s="4">
        <v>1.7160214753932117</v>
      </c>
      <c r="X322" s="4">
        <v>1.6670110698439093</v>
      </c>
      <c r="Y322" s="4">
        <v>1.6489005396266785</v>
      </c>
      <c r="Z322" s="4">
        <v>1.6438380689287857</v>
      </c>
      <c r="AA322" s="4">
        <v>1.5283259414990402</v>
      </c>
      <c r="AB322" s="4">
        <v>1.4970305329390969</v>
      </c>
      <c r="AC322" s="4">
        <v>1.4766456762570712</v>
      </c>
      <c r="AD322" s="4">
        <v>1.4018047697194864</v>
      </c>
      <c r="AE322" s="4">
        <v>1.361882823665417</v>
      </c>
      <c r="AF322" s="4">
        <v>1.3234538422379525</v>
      </c>
      <c r="AG322" s="4">
        <v>1.2507315580606273</v>
      </c>
      <c r="AH322" s="4">
        <v>1.2131935922310291</v>
      </c>
      <c r="AI322" s="4">
        <v>1.1905028830398574</v>
      </c>
      <c r="AJ322" s="4">
        <v>1.3277602478161965</v>
      </c>
      <c r="AK322" s="4">
        <v>1.4090680038581871</v>
      </c>
      <c r="AL322" s="4">
        <v>1.4644264481190499</v>
      </c>
      <c r="AM322" s="4">
        <v>1.4157940540698259</v>
      </c>
      <c r="AN322" s="4">
        <v>1.3678320274958959</v>
      </c>
      <c r="AO322" s="4">
        <v>1.4225643126996212</v>
      </c>
      <c r="AP322" s="4">
        <v>1.3729292393913501</v>
      </c>
      <c r="AQ322" s="4">
        <v>1.32436492329176</v>
      </c>
      <c r="AR322" s="4">
        <v>1.2770415468354781</v>
      </c>
      <c r="AS322" s="4">
        <v>1.2313995463579601</v>
      </c>
      <c r="AT322" s="4">
        <v>1.1866913885650265</v>
      </c>
      <c r="AU322" s="4">
        <v>1.144043709219392</v>
      </c>
      <c r="AV322" s="4">
        <v>1.1025735270420631</v>
      </c>
      <c r="AW322" s="4">
        <v>1.0701522873471199</v>
      </c>
      <c r="AX322" s="4">
        <v>1.0358641132712196</v>
      </c>
      <c r="AY322" s="4">
        <v>0.99975800373942669</v>
      </c>
      <c r="AZ322" s="4">
        <v>0.96437788298935345</v>
      </c>
      <c r="BA322" s="4">
        <v>0.98090965734044611</v>
      </c>
      <c r="BB322" s="4">
        <v>0.9445100031358421</v>
      </c>
      <c r="BC322" s="4">
        <v>0.9083275829445806</v>
      </c>
      <c r="BD322" s="4">
        <v>0.88624105680601217</v>
      </c>
      <c r="BE322" s="4">
        <v>0.88129873900204148</v>
      </c>
      <c r="BF322" s="4">
        <v>0.86445809439245114</v>
      </c>
      <c r="BG322" s="4">
        <v>0.87895173219291667</v>
      </c>
      <c r="BH322" s="4">
        <v>0.8458171272968551</v>
      </c>
      <c r="BI322" s="4">
        <v>0.81398804226830868</v>
      </c>
      <c r="BJ322" s="4">
        <v>0.78343258221132039</v>
      </c>
      <c r="BK322" s="4">
        <v>0</v>
      </c>
    </row>
    <row r="323" spans="1:63" x14ac:dyDescent="0.25">
      <c r="A323" t="s">
        <v>169</v>
      </c>
      <c r="B323" t="s">
        <v>170</v>
      </c>
      <c r="C323" t="s">
        <v>149</v>
      </c>
      <c r="D323" t="s">
        <v>261</v>
      </c>
      <c r="E323" s="19" t="str">
        <f t="shared" si="5"/>
        <v>number</v>
      </c>
      <c r="F323" s="11" t="s">
        <v>262</v>
      </c>
      <c r="G323" s="4">
        <v>1.9880244306860559</v>
      </c>
      <c r="H323" s="4">
        <v>2.0066801196212722</v>
      </c>
      <c r="I323" s="4">
        <v>2.1352335325190954</v>
      </c>
      <c r="J323" s="4">
        <v>2.1654579889425398</v>
      </c>
      <c r="K323" s="4">
        <v>2.2815765129884999</v>
      </c>
      <c r="L323" s="4">
        <v>2.0469321904361024</v>
      </c>
      <c r="M323" s="4">
        <v>2.1586420676580986</v>
      </c>
      <c r="N323" s="4">
        <v>2.1087179800605496</v>
      </c>
      <c r="O323" s="4">
        <v>2.4538060573371925</v>
      </c>
      <c r="P323" s="4">
        <v>2.202603518104393</v>
      </c>
      <c r="Q323" s="4">
        <v>2.0472671680345274</v>
      </c>
      <c r="R323" s="4">
        <v>1.714223233848245</v>
      </c>
      <c r="S323" s="4">
        <v>2.0043038165541471</v>
      </c>
      <c r="T323" s="4">
        <v>1.6932462091728344</v>
      </c>
      <c r="U323" s="4">
        <v>1.5867938928961707</v>
      </c>
      <c r="V323" s="4">
        <v>1.5417233000027606</v>
      </c>
      <c r="W323" s="4">
        <v>1.1859954362907947</v>
      </c>
      <c r="X323" s="4">
        <v>1.0524199792730795</v>
      </c>
      <c r="Y323" s="4">
        <v>0.95978907231768262</v>
      </c>
      <c r="Z323" s="4">
        <v>1.0321021779009687</v>
      </c>
      <c r="AA323" s="4">
        <v>0.84371718510190852</v>
      </c>
      <c r="AB323" s="4">
        <v>0.87026741721929368</v>
      </c>
      <c r="AC323" s="4">
        <v>0.85203310314919289</v>
      </c>
      <c r="AD323" s="4">
        <v>0.99661884127802469</v>
      </c>
      <c r="AE323" s="4">
        <v>1.0639172013737246</v>
      </c>
      <c r="AF323" s="4">
        <v>1.2556122423408431</v>
      </c>
      <c r="AG323" s="4">
        <v>1.2240392610647719</v>
      </c>
      <c r="AH323" s="4">
        <v>1.2020905486966882</v>
      </c>
      <c r="AI323" s="4">
        <v>1.1700938081389147</v>
      </c>
      <c r="AJ323" s="4">
        <v>1.1437938539545547</v>
      </c>
      <c r="AK323" s="4">
        <v>1.1873125408590404</v>
      </c>
      <c r="AL323" s="4">
        <v>1.1616109116775042</v>
      </c>
      <c r="AM323" s="4">
        <v>1.1328969766847599</v>
      </c>
      <c r="AN323" s="4">
        <v>1.138043004552229</v>
      </c>
      <c r="AO323" s="4">
        <v>1.1780979497010087</v>
      </c>
      <c r="AP323" s="4">
        <v>1.1561299796957238</v>
      </c>
      <c r="AQ323" s="4">
        <v>1.1311252876629541</v>
      </c>
      <c r="AR323" s="4">
        <v>1.1298855806597179</v>
      </c>
      <c r="AS323" s="4">
        <v>1.1344475338098519</v>
      </c>
      <c r="AT323" s="4">
        <v>1.1064003344775331</v>
      </c>
      <c r="AU323" s="4">
        <v>1.0173072240070793</v>
      </c>
      <c r="AV323" s="4">
        <v>1.0220404385817186</v>
      </c>
      <c r="AW323" s="4">
        <v>1.0257460443045232</v>
      </c>
      <c r="AX323" s="4">
        <v>0.99982781818603728</v>
      </c>
      <c r="AY323" s="4">
        <v>1.0021487675657565</v>
      </c>
      <c r="AZ323" s="4">
        <v>0.99802341424820618</v>
      </c>
      <c r="BA323" s="4">
        <v>0.9773846353157738</v>
      </c>
      <c r="BB323" s="4">
        <v>0.92610870493947073</v>
      </c>
      <c r="BC323" s="4">
        <v>0.8015892909867901</v>
      </c>
      <c r="BD323" s="4">
        <v>0.80486982863896717</v>
      </c>
      <c r="BE323" s="4">
        <v>0.80737316722991004</v>
      </c>
      <c r="BF323" s="4">
        <v>0.80916019940645389</v>
      </c>
      <c r="BG323" s="4">
        <v>0.76530939963870293</v>
      </c>
      <c r="BH323" s="4">
        <v>0.74522388426202468</v>
      </c>
      <c r="BI323" s="4">
        <v>0.72580480690850824</v>
      </c>
      <c r="BJ323" s="4">
        <v>0.70704250365378829</v>
      </c>
      <c r="BK323" s="4">
        <v>0</v>
      </c>
    </row>
    <row r="324" spans="1:63" x14ac:dyDescent="0.25">
      <c r="A324" t="s">
        <v>173</v>
      </c>
      <c r="B324" t="s">
        <v>174</v>
      </c>
      <c r="C324" t="s">
        <v>149</v>
      </c>
      <c r="D324" t="s">
        <v>261</v>
      </c>
      <c r="E324" s="19" t="str">
        <f t="shared" si="5"/>
        <v>number</v>
      </c>
      <c r="F324" s="11" t="s">
        <v>262</v>
      </c>
      <c r="G324" s="4">
        <v>3.3550347508738443</v>
      </c>
      <c r="H324" s="4">
        <v>3.2643252854666169</v>
      </c>
      <c r="I324" s="4">
        <v>3.2836317435199538</v>
      </c>
      <c r="J324" s="4">
        <v>3.1932324347268848</v>
      </c>
      <c r="K324" s="4">
        <v>3.2056319087629168</v>
      </c>
      <c r="L324" s="4">
        <v>3.1156736380257355</v>
      </c>
      <c r="M324" s="4">
        <v>3.1244293940449621</v>
      </c>
      <c r="N324" s="4">
        <v>3.1941708369581914</v>
      </c>
      <c r="O324" s="4">
        <v>2.9067792186588566</v>
      </c>
      <c r="P324" s="4">
        <v>2.7871385146234768</v>
      </c>
      <c r="Q324" s="4">
        <v>2.7735442200613019</v>
      </c>
      <c r="R324" s="4">
        <v>2.6897846818625517</v>
      </c>
      <c r="S324" s="4">
        <v>2.6498453531968784</v>
      </c>
      <c r="T324" s="4">
        <v>2.6129985158119191</v>
      </c>
      <c r="U324" s="4">
        <v>2.5413751195820584</v>
      </c>
      <c r="V324" s="4">
        <v>2.4754248388240629</v>
      </c>
      <c r="W324" s="4">
        <v>2.2691397350660032</v>
      </c>
      <c r="X324" s="4">
        <v>2.2147568734238812</v>
      </c>
      <c r="Y324" s="4">
        <v>2.160061054946409</v>
      </c>
      <c r="Z324" s="4">
        <v>2.103562566861692</v>
      </c>
      <c r="AA324" s="4">
        <v>2.0452208751126402</v>
      </c>
      <c r="AB324" s="4">
        <v>1.9853133894515</v>
      </c>
      <c r="AC324" s="4">
        <v>1.9253574474747124</v>
      </c>
      <c r="AD324" s="4">
        <v>1.866351449689551</v>
      </c>
      <c r="AE324" s="4">
        <v>1.8077857160922173</v>
      </c>
      <c r="AF324" s="4">
        <v>1.7516347356882325</v>
      </c>
      <c r="AG324" s="4">
        <v>1.6972115588150125</v>
      </c>
      <c r="AH324" s="4">
        <v>1.6429125849519957</v>
      </c>
      <c r="AI324" s="4">
        <v>1.5913960905105373</v>
      </c>
      <c r="AJ324" s="4">
        <v>1.5425830175622868</v>
      </c>
      <c r="AK324" s="4">
        <v>1.438652129886087</v>
      </c>
      <c r="AL324" s="4">
        <v>1.4289695414413623</v>
      </c>
      <c r="AM324" s="4">
        <v>1.404404392541722</v>
      </c>
      <c r="AN324" s="4">
        <v>1.4073186628562642</v>
      </c>
      <c r="AO324" s="4">
        <v>1.3260714601841364</v>
      </c>
      <c r="AP324" s="4">
        <v>1.3512641819117566</v>
      </c>
      <c r="AQ324" s="4">
        <v>1.2042229222906569</v>
      </c>
      <c r="AR324" s="4">
        <v>1.0745991123958762</v>
      </c>
      <c r="AS324" s="4">
        <v>1.3313915850263667</v>
      </c>
      <c r="AT324" s="4">
        <v>1.2669036934574203</v>
      </c>
      <c r="AU324" s="4">
        <v>1.1526524387635668</v>
      </c>
      <c r="AV324" s="4">
        <v>1.1058000298053496</v>
      </c>
      <c r="AW324" s="4">
        <v>1.0357101890786156</v>
      </c>
      <c r="AX324" s="4">
        <v>1.0276954046221689</v>
      </c>
      <c r="AY324" s="4">
        <v>1.0472890845426019</v>
      </c>
      <c r="AZ324" s="4">
        <v>0.92501551083522948</v>
      </c>
      <c r="BA324" s="4">
        <v>0.90478004633497422</v>
      </c>
      <c r="BB324" s="4">
        <v>1.1181160908880841</v>
      </c>
      <c r="BC324" s="4">
        <v>1.1502766716424342</v>
      </c>
      <c r="BD324" s="4">
        <v>1.1089880235292573</v>
      </c>
      <c r="BE324" s="4">
        <v>0.93521525162627794</v>
      </c>
      <c r="BF324" s="4">
        <v>0.90773905147595924</v>
      </c>
      <c r="BG324" s="4">
        <v>0.85424891340833042</v>
      </c>
      <c r="BH324" s="4">
        <v>0.82924350137146052</v>
      </c>
      <c r="BI324" s="4">
        <v>0.80538644917517599</v>
      </c>
      <c r="BJ324" s="4">
        <v>0.78267389885173078</v>
      </c>
      <c r="BK324" s="4">
        <v>0</v>
      </c>
    </row>
    <row r="325" spans="1:63" x14ac:dyDescent="0.25">
      <c r="A325" t="s">
        <v>5</v>
      </c>
      <c r="B325" t="s">
        <v>6</v>
      </c>
      <c r="C325" t="s">
        <v>7</v>
      </c>
      <c r="D325" t="s">
        <v>44</v>
      </c>
      <c r="E325" s="19" t="str">
        <f t="shared" si="5"/>
        <v>number</v>
      </c>
      <c r="F325" s="4" t="s">
        <v>45</v>
      </c>
      <c r="G325" s="5">
        <v>2.1416539664714849</v>
      </c>
      <c r="H325" s="5">
        <v>2.1657174941846473</v>
      </c>
      <c r="I325" s="5">
        <v>2.1817598459934229</v>
      </c>
      <c r="J325" s="5">
        <v>2.2058233737065853</v>
      </c>
      <c r="K325" s="5">
        <v>2.2218657255153604</v>
      </c>
      <c r="L325" s="5">
        <v>2.2459292532285233</v>
      </c>
      <c r="M325" s="5">
        <v>2.2699927809416862</v>
      </c>
      <c r="N325" s="5">
        <v>2.2940563086548487</v>
      </c>
      <c r="O325" s="5">
        <v>2.3261410122723989</v>
      </c>
      <c r="P325" s="5">
        <v>2.3261410122723989</v>
      </c>
      <c r="Q325" s="5">
        <v>2.3261410122723989</v>
      </c>
      <c r="R325" s="5">
        <v>2.3261410122723989</v>
      </c>
      <c r="S325" s="5">
        <v>2.3261410122723989</v>
      </c>
      <c r="T325" s="5">
        <v>2.3261410122723989</v>
      </c>
      <c r="U325" s="5">
        <v>2.3261410122723989</v>
      </c>
      <c r="V325" s="5">
        <v>2.3261410122723989</v>
      </c>
      <c r="W325" s="5">
        <v>2.3261410122723989</v>
      </c>
      <c r="X325" s="5">
        <v>2.3261410122723989</v>
      </c>
      <c r="Y325" s="5">
        <v>2.3261410122723989</v>
      </c>
      <c r="Z325" s="5">
        <v>2.3261410122723989</v>
      </c>
      <c r="AA325" s="5">
        <v>2.3261410122723989</v>
      </c>
      <c r="AB325" s="5">
        <v>2.3261410122723989</v>
      </c>
      <c r="AC325" s="5">
        <v>2.3261410122723989</v>
      </c>
      <c r="AD325" s="5">
        <v>2.3261410122723989</v>
      </c>
      <c r="AE325" s="5">
        <v>2.3261410122723989</v>
      </c>
      <c r="AF325" s="5">
        <v>2.3261410122723989</v>
      </c>
      <c r="AG325" s="5">
        <v>2.3261410122723989</v>
      </c>
      <c r="AH325" s="5">
        <v>2.3261410122723989</v>
      </c>
      <c r="AI325" s="5">
        <v>2.3261410122723989</v>
      </c>
      <c r="AJ325" s="5">
        <v>2.3261410122723989</v>
      </c>
      <c r="AK325" s="5">
        <v>2.3662468917943369</v>
      </c>
      <c r="AL325" s="5">
        <v>2.4063527713162749</v>
      </c>
      <c r="AM325" s="5">
        <v>2.4063527713162749</v>
      </c>
      <c r="AN325" s="5">
        <v>2.4063527713162749</v>
      </c>
      <c r="AO325" s="5">
        <v>2.4063527713162749</v>
      </c>
      <c r="AP325" s="5">
        <v>2.4063527713162749</v>
      </c>
      <c r="AQ325" s="5">
        <v>2.4063527713162749</v>
      </c>
      <c r="AR325" s="5">
        <v>2.4063527713162749</v>
      </c>
      <c r="AS325" s="5">
        <v>2.4063527713162749</v>
      </c>
      <c r="AT325" s="5">
        <v>2.4063527713162749</v>
      </c>
      <c r="AU325" s="5">
        <v>2.4063527713162749</v>
      </c>
      <c r="AV325" s="5">
        <v>2.4865645303601509</v>
      </c>
      <c r="AW325" s="5">
        <v>2.6469880484479025</v>
      </c>
      <c r="AX325" s="5">
        <v>2.6469880484479025</v>
      </c>
      <c r="AY325" s="5">
        <v>2.6469880484479025</v>
      </c>
      <c r="AZ325" s="5">
        <v>2.6469880484479025</v>
      </c>
      <c r="BA325" s="5">
        <v>2.727199807491778</v>
      </c>
      <c r="BB325" s="5">
        <v>2.727199807491778</v>
      </c>
      <c r="BC325" s="5">
        <v>3.2084703617550328</v>
      </c>
      <c r="BD325" s="5">
        <v>3.2886821207989088</v>
      </c>
      <c r="BE325" s="5">
        <v>3.7699526750621639</v>
      </c>
      <c r="BF325" s="5">
        <v>3.7699526750621639</v>
      </c>
      <c r="BG325" s="5">
        <v>3.9303761931499155</v>
      </c>
      <c r="BH325" s="5">
        <v>3.9303761931499155</v>
      </c>
      <c r="BI325" s="5">
        <v>3.9303761931499155</v>
      </c>
      <c r="BJ325" s="5">
        <v>3.9303761931499155</v>
      </c>
    </row>
    <row r="326" spans="1:63" x14ac:dyDescent="0.25">
      <c r="A326" t="s">
        <v>151</v>
      </c>
      <c r="B326" t="s">
        <v>152</v>
      </c>
      <c r="C326" t="s">
        <v>7</v>
      </c>
      <c r="D326" t="s">
        <v>44</v>
      </c>
      <c r="E326" s="19" t="str">
        <f t="shared" si="5"/>
        <v>number</v>
      </c>
      <c r="F326" s="4" t="s">
        <v>45</v>
      </c>
      <c r="G326" s="5">
        <v>26.285046728971963</v>
      </c>
      <c r="H326" s="5">
        <v>27.258566978193144</v>
      </c>
      <c r="I326" s="5">
        <v>28.19314641744548</v>
      </c>
      <c r="J326" s="5">
        <v>28.971962616822427</v>
      </c>
      <c r="K326" s="5">
        <v>29.439252336448597</v>
      </c>
      <c r="L326" s="5">
        <v>29.322429906542059</v>
      </c>
      <c r="M326" s="5">
        <v>30.68535825545171</v>
      </c>
      <c r="N326" s="5">
        <v>31.15264797507788</v>
      </c>
      <c r="O326" s="5">
        <v>38.629283489096572</v>
      </c>
      <c r="P326" s="5">
        <v>36.604361370716511</v>
      </c>
      <c r="Q326" s="5">
        <v>36.176012461059194</v>
      </c>
      <c r="R326" s="5">
        <v>34.890965732087224</v>
      </c>
      <c r="S326" s="5">
        <v>36.214953271028037</v>
      </c>
      <c r="T326" s="5">
        <v>36.214953271028037</v>
      </c>
      <c r="U326" s="5">
        <v>36.214953271028037</v>
      </c>
      <c r="V326" s="5">
        <v>36.409657320872277</v>
      </c>
      <c r="W326" s="5">
        <v>36.68224299065421</v>
      </c>
      <c r="X326" s="5">
        <v>36.409657320872277</v>
      </c>
      <c r="Y326" s="5">
        <v>36.214953271028037</v>
      </c>
      <c r="Z326" s="5">
        <v>36.214953271028037</v>
      </c>
      <c r="AA326" s="5">
        <v>36.214953271028037</v>
      </c>
      <c r="AB326" s="5">
        <v>36.214953271028037</v>
      </c>
      <c r="AC326" s="5">
        <v>36.214953271028037</v>
      </c>
      <c r="AD326" s="5">
        <v>36.214953271028037</v>
      </c>
      <c r="AE326" s="5">
        <v>36.214953271028037</v>
      </c>
      <c r="AF326" s="5">
        <v>36.214953271028037</v>
      </c>
      <c r="AG326" s="5">
        <v>36.214953271028037</v>
      </c>
      <c r="AH326" s="5">
        <v>36.214953271028037</v>
      </c>
      <c r="AI326" s="5">
        <v>36.214953271028037</v>
      </c>
      <c r="AJ326" s="5">
        <v>36.214953271028037</v>
      </c>
      <c r="AK326" s="5">
        <v>36.214953271028037</v>
      </c>
      <c r="AL326" s="5">
        <v>36.214953271028037</v>
      </c>
      <c r="AM326" s="5">
        <v>36.214953271028037</v>
      </c>
      <c r="AN326" s="5">
        <v>36.214953271028037</v>
      </c>
      <c r="AO326" s="5">
        <v>36.604361370716511</v>
      </c>
      <c r="AP326" s="5">
        <v>36.604361370716511</v>
      </c>
      <c r="AQ326" s="5">
        <v>36.993769470404985</v>
      </c>
      <c r="AR326" s="5">
        <v>36.993769470404985</v>
      </c>
      <c r="AS326" s="5">
        <v>37.383177570093459</v>
      </c>
      <c r="AT326" s="5">
        <v>37.383177570093459</v>
      </c>
      <c r="AU326" s="5">
        <v>37.967289719626166</v>
      </c>
      <c r="AV326" s="5">
        <v>38.395638629283489</v>
      </c>
      <c r="AW326" s="5">
        <v>38.55140186915888</v>
      </c>
      <c r="AX326" s="5">
        <v>38.35669781931464</v>
      </c>
      <c r="AY326" s="5">
        <v>37.227414330218068</v>
      </c>
      <c r="AZ326" s="5">
        <v>35.046728971962615</v>
      </c>
      <c r="BA326" s="5">
        <v>33.099688473520253</v>
      </c>
      <c r="BB326" s="5">
        <v>35.046728971962615</v>
      </c>
      <c r="BC326" s="5">
        <v>36.993769470404985</v>
      </c>
      <c r="BD326" s="5">
        <v>36.993769470404985</v>
      </c>
      <c r="BE326" s="5">
        <v>38.940809968847354</v>
      </c>
      <c r="BF326" s="5">
        <v>42.834890965732086</v>
      </c>
      <c r="BG326" s="5">
        <v>46.728971962616825</v>
      </c>
      <c r="BH326" s="5">
        <v>46.728971962616825</v>
      </c>
      <c r="BI326" s="5">
        <v>46.728971962616825</v>
      </c>
      <c r="BJ326" s="5">
        <v>46.728971962616825</v>
      </c>
    </row>
    <row r="327" spans="1:63" x14ac:dyDescent="0.25">
      <c r="A327" t="s">
        <v>157</v>
      </c>
      <c r="B327" t="s">
        <v>158</v>
      </c>
      <c r="C327" t="s">
        <v>7</v>
      </c>
      <c r="D327" t="s">
        <v>44</v>
      </c>
      <c r="E327" s="19" t="str">
        <f t="shared" si="5"/>
        <v>number</v>
      </c>
      <c r="F327" s="4" t="s">
        <v>45</v>
      </c>
      <c r="AM327" s="5">
        <v>10</v>
      </c>
      <c r="AN327" s="5">
        <v>9.9320000000000004</v>
      </c>
      <c r="AO327" s="5">
        <v>9.94</v>
      </c>
      <c r="AP327" s="5">
        <v>9.9269999999999996</v>
      </c>
      <c r="AQ327" s="5">
        <v>9.9</v>
      </c>
      <c r="AR327" s="5">
        <v>9.9500000000000011</v>
      </c>
      <c r="AS327" s="5">
        <v>10</v>
      </c>
      <c r="AT327" s="5">
        <v>10</v>
      </c>
      <c r="AU327" s="5">
        <v>9.9084003906249993</v>
      </c>
      <c r="AV327" s="5">
        <v>9.8530000000000015</v>
      </c>
      <c r="AW327" s="5">
        <v>10.928000000000001</v>
      </c>
      <c r="AX327" s="5">
        <v>12.364000000000001</v>
      </c>
      <c r="AY327" s="5">
        <v>12.823</v>
      </c>
      <c r="AZ327" s="5">
        <v>13.395999999999999</v>
      </c>
      <c r="BA327" s="5">
        <v>14.038</v>
      </c>
      <c r="BB327" s="5">
        <v>13.605999999999998</v>
      </c>
      <c r="BC327" s="5">
        <v>13.947999999999999</v>
      </c>
      <c r="BD327" s="5">
        <v>14.565</v>
      </c>
      <c r="BE327" s="5">
        <v>15.193200195312501</v>
      </c>
      <c r="BF327" s="5">
        <v>15.346000000000002</v>
      </c>
      <c r="BG327" s="5">
        <v>15.119</v>
      </c>
      <c r="BH327" s="5">
        <v>15.119</v>
      </c>
      <c r="BI327" s="5">
        <v>15.119</v>
      </c>
      <c r="BJ327" s="5">
        <v>15.119</v>
      </c>
    </row>
    <row r="328" spans="1:63" x14ac:dyDescent="0.25">
      <c r="A328" t="s">
        <v>159</v>
      </c>
      <c r="B328" t="s">
        <v>160</v>
      </c>
      <c r="C328" t="s">
        <v>7</v>
      </c>
      <c r="D328" t="s">
        <v>44</v>
      </c>
      <c r="E328" s="19" t="str">
        <f t="shared" si="5"/>
        <v>number</v>
      </c>
      <c r="F328" s="4" t="s">
        <v>45</v>
      </c>
      <c r="G328" s="5">
        <v>6.149629265207154</v>
      </c>
      <c r="H328" s="5">
        <v>6.149629265207154</v>
      </c>
      <c r="I328" s="5">
        <v>6.149629265207154</v>
      </c>
      <c r="J328" s="5">
        <v>6.149629265207154</v>
      </c>
      <c r="K328" s="5">
        <v>6.149629265207154</v>
      </c>
      <c r="L328" s="5">
        <v>6.149629265207154</v>
      </c>
      <c r="M328" s="5">
        <v>6.149629265207154</v>
      </c>
      <c r="N328" s="5">
        <v>6.149629265207154</v>
      </c>
      <c r="O328" s="5">
        <v>6.149629265207154</v>
      </c>
      <c r="P328" s="5">
        <v>6.149629265207154</v>
      </c>
      <c r="Q328" s="5">
        <v>6.149629265207154</v>
      </c>
      <c r="R328" s="5">
        <v>6.149629265207154</v>
      </c>
      <c r="S328" s="5">
        <v>6.149629265207154</v>
      </c>
      <c r="T328" s="5">
        <v>6.149629265207154</v>
      </c>
      <c r="U328" s="5">
        <v>6.6767403450820533</v>
      </c>
      <c r="V328" s="5">
        <v>6.6767403450820533</v>
      </c>
      <c r="W328" s="5">
        <v>6.6767403450820533</v>
      </c>
      <c r="X328" s="5">
        <v>6.6767403450820533</v>
      </c>
      <c r="Y328" s="5">
        <v>6.6767403450820533</v>
      </c>
      <c r="Z328" s="5">
        <v>6.6767403450820533</v>
      </c>
      <c r="AA328" s="5">
        <v>6.6767403450820533</v>
      </c>
      <c r="AB328" s="5">
        <v>6.6767403450820533</v>
      </c>
      <c r="AC328" s="5">
        <v>6.6767403450820533</v>
      </c>
      <c r="AD328" s="5">
        <v>6.5449625751133294</v>
      </c>
      <c r="AE328" s="5">
        <v>8.0366869311592932</v>
      </c>
      <c r="AF328" s="5">
        <v>8.0700706328847023</v>
      </c>
      <c r="AG328" s="5">
        <v>8.1790069227255149</v>
      </c>
      <c r="AH328" s="5">
        <v>8.5778543064975228</v>
      </c>
      <c r="AI328" s="5">
        <v>9.2648557472678075</v>
      </c>
      <c r="AJ328" s="5">
        <v>8.7676142952524856</v>
      </c>
      <c r="AK328" s="5">
        <v>8.9556172470745334</v>
      </c>
      <c r="AL328" s="5">
        <v>9.2982394489932183</v>
      </c>
      <c r="AM328" s="5">
        <v>8.8906068805566303</v>
      </c>
      <c r="AN328" s="5">
        <v>9.5793653582598317</v>
      </c>
      <c r="AO328" s="5">
        <v>9.554766841199001</v>
      </c>
      <c r="AP328" s="5">
        <v>8.2071195136521773</v>
      </c>
      <c r="AQ328" s="5">
        <v>8.4583757950592133</v>
      </c>
      <c r="AR328" s="5">
        <v>8.2194187721825909</v>
      </c>
      <c r="AS328" s="5">
        <v>8.9538602101416167</v>
      </c>
      <c r="AT328" s="5">
        <v>8.5936676388937698</v>
      </c>
      <c r="AU328" s="5">
        <v>9.0100853919949397</v>
      </c>
      <c r="AV328" s="5">
        <v>8.9450750254770348</v>
      </c>
      <c r="AW328" s="5">
        <v>9.0417120567874338</v>
      </c>
      <c r="AX328" s="5">
        <v>9.2385001932740636</v>
      </c>
      <c r="AY328" s="5">
        <v>9.2490424148715604</v>
      </c>
      <c r="AZ328" s="5">
        <v>9.3298661137857124</v>
      </c>
      <c r="BA328" s="5">
        <v>9.3122957444565486</v>
      </c>
      <c r="BB328" s="5">
        <v>9.3122957444565486</v>
      </c>
      <c r="BC328" s="5">
        <v>9.6637031310398154</v>
      </c>
      <c r="BD328" s="5">
        <v>9.6637031310398154</v>
      </c>
      <c r="BE328" s="5">
        <v>10.190814210914713</v>
      </c>
      <c r="BF328" s="5">
        <v>10.366517904206345</v>
      </c>
      <c r="BG328" s="5">
        <v>10.190814210914713</v>
      </c>
      <c r="BH328" s="5">
        <v>10.190814210914713</v>
      </c>
      <c r="BI328" s="5">
        <v>10.190814210914713</v>
      </c>
      <c r="BJ328" s="5">
        <v>10.190814210914713</v>
      </c>
    </row>
    <row r="329" spans="1:63" x14ac:dyDescent="0.25">
      <c r="A329" t="s">
        <v>165</v>
      </c>
      <c r="B329" t="s">
        <v>166</v>
      </c>
      <c r="C329" t="s">
        <v>7</v>
      </c>
      <c r="D329" t="s">
        <v>44</v>
      </c>
      <c r="E329" s="19" t="str">
        <f t="shared" si="5"/>
        <v>number</v>
      </c>
      <c r="F329" s="4" t="s">
        <v>45</v>
      </c>
      <c r="G329" s="5">
        <v>3.10791220529515</v>
      </c>
      <c r="H329" s="5">
        <v>3.1155421043261531</v>
      </c>
      <c r="I329" s="5">
        <v>3.1219003535186549</v>
      </c>
      <c r="J329" s="5">
        <v>3.1282586027111576</v>
      </c>
      <c r="K329" s="5">
        <v>3.1409751010961622</v>
      </c>
      <c r="L329" s="5">
        <v>3.1460617004501636</v>
      </c>
      <c r="M329" s="5">
        <v>3.1791245962511763</v>
      </c>
      <c r="N329" s="5">
        <v>3.3062895801012231</v>
      </c>
      <c r="O329" s="5">
        <v>3.4334545639512699</v>
      </c>
      <c r="P329" s="5">
        <v>3.5415448002238099</v>
      </c>
      <c r="Q329" s="5">
        <v>3.5415448002238099</v>
      </c>
      <c r="R329" s="5">
        <v>3.5606195478013172</v>
      </c>
      <c r="S329" s="5">
        <v>3.6242020397263408</v>
      </c>
      <c r="T329" s="5">
        <v>3.6242020397263408</v>
      </c>
      <c r="U329" s="5">
        <v>3.6496350364963499</v>
      </c>
      <c r="V329" s="5">
        <v>3.6496350364963499</v>
      </c>
      <c r="W329" s="5">
        <v>3.6496350364963499</v>
      </c>
      <c r="X329" s="5">
        <v>3.6496350364963499</v>
      </c>
      <c r="Y329" s="5">
        <v>3.6496350364963499</v>
      </c>
      <c r="Z329" s="5">
        <v>3.6496350364963499</v>
      </c>
      <c r="AA329" s="5">
        <v>3.713217528421374</v>
      </c>
      <c r="AB329" s="5">
        <v>3.8149495155014117</v>
      </c>
      <c r="AC329" s="5">
        <v>3.8149495155014117</v>
      </c>
      <c r="AD329" s="5">
        <v>3.942114499351459</v>
      </c>
      <c r="AE329" s="5">
        <v>4.0056969912764817</v>
      </c>
      <c r="AF329" s="5">
        <v>4.0692794832015062</v>
      </c>
      <c r="AG329" s="5">
        <v>4.1964444670515526</v>
      </c>
      <c r="AH329" s="5">
        <v>4.2600269589765762</v>
      </c>
      <c r="AI329" s="5">
        <v>4.3236094509015999</v>
      </c>
      <c r="AJ329" s="5">
        <v>4.3871919428266226</v>
      </c>
      <c r="AK329" s="5">
        <v>4.4507744347516471</v>
      </c>
      <c r="AL329" s="5">
        <v>4.4762074315216562</v>
      </c>
      <c r="AM329" s="5">
        <v>4.4762074315216562</v>
      </c>
      <c r="AN329" s="5">
        <v>4.5397899234466799</v>
      </c>
      <c r="AO329" s="5">
        <v>4.6415219105267171</v>
      </c>
      <c r="AP329" s="5">
        <v>4.7686868943767644</v>
      </c>
      <c r="AQ329" s="5">
        <v>4.9594343701518353</v>
      </c>
      <c r="AR329" s="5">
        <v>5.0865993540018817</v>
      </c>
      <c r="AS329" s="5">
        <v>5.0230168620768589</v>
      </c>
      <c r="AT329" s="5">
        <v>4.9594343701518353</v>
      </c>
      <c r="AU329" s="5">
        <v>5.0865993540018817</v>
      </c>
      <c r="AV329" s="5">
        <v>5.6588417813270935</v>
      </c>
      <c r="AW329" s="5">
        <v>5.7224242732521171</v>
      </c>
      <c r="AX329" s="5">
        <v>5.8495892571021644</v>
      </c>
      <c r="AY329" s="5">
        <v>6.3582491925023525</v>
      </c>
      <c r="AZ329" s="5">
        <v>6.2310842086523062</v>
      </c>
      <c r="BA329" s="5">
        <v>6.6125791602024462</v>
      </c>
      <c r="BB329" s="5">
        <v>6.8669091279025398</v>
      </c>
      <c r="BC329" s="5">
        <v>6.994074111752588</v>
      </c>
      <c r="BD329" s="5">
        <v>7.184821587527658</v>
      </c>
      <c r="BE329" s="5">
        <v>7.184821587527658</v>
      </c>
      <c r="BF329" s="5">
        <v>7.184821587527658</v>
      </c>
      <c r="BG329" s="5">
        <v>7.184821587527658</v>
      </c>
      <c r="BH329" s="5">
        <v>7.184821587527658</v>
      </c>
      <c r="BI329" s="5">
        <v>7.184821587527658</v>
      </c>
      <c r="BJ329" s="5">
        <v>7.184821587527658</v>
      </c>
    </row>
    <row r="330" spans="1:63" x14ac:dyDescent="0.25">
      <c r="A330" t="s">
        <v>171</v>
      </c>
      <c r="B330" t="s">
        <v>172</v>
      </c>
      <c r="C330" t="s">
        <v>7</v>
      </c>
      <c r="D330" t="s">
        <v>44</v>
      </c>
      <c r="E330" s="19" t="str">
        <f t="shared" si="5"/>
        <v>number</v>
      </c>
      <c r="F330" s="4" t="s">
        <v>45</v>
      </c>
      <c r="G330" s="5">
        <v>19.659505472233484</v>
      </c>
      <c r="H330" s="5">
        <v>19.862180786380218</v>
      </c>
      <c r="I330" s="5">
        <v>20.064856100526956</v>
      </c>
      <c r="J330" s="5">
        <v>20.267531414673691</v>
      </c>
      <c r="K330" s="5">
        <v>20.470206728820433</v>
      </c>
      <c r="L330" s="5">
        <v>20.672882042967167</v>
      </c>
      <c r="M330" s="5">
        <v>20.875557357113902</v>
      </c>
      <c r="N330" s="5">
        <v>21.118767734089989</v>
      </c>
      <c r="O330" s="5">
        <v>21.402513173895418</v>
      </c>
      <c r="P330" s="5">
        <v>21.159302796919334</v>
      </c>
      <c r="Q330" s="5">
        <v>22.699635184434534</v>
      </c>
      <c r="R330" s="5">
        <v>25.172274017024726</v>
      </c>
      <c r="S330" s="5">
        <v>24.726388325901905</v>
      </c>
      <c r="T330" s="5">
        <v>27.07742197000405</v>
      </c>
      <c r="U330" s="5">
        <v>27.807053100932304</v>
      </c>
      <c r="V330" s="5">
        <v>28.374543980543169</v>
      </c>
      <c r="W330" s="5">
        <v>28.98256992298338</v>
      </c>
      <c r="X330" s="5">
        <v>29.590595865423591</v>
      </c>
      <c r="Y330" s="5">
        <v>30.198621807863802</v>
      </c>
      <c r="Z330" s="5">
        <v>30.806647750304013</v>
      </c>
      <c r="AA330" s="5">
        <v>31.414673692744223</v>
      </c>
      <c r="AB330" s="5">
        <v>32.022699635184438</v>
      </c>
      <c r="AC330" s="5">
        <v>32.630725577624645</v>
      </c>
      <c r="AD330" s="5">
        <v>33.238751520064859</v>
      </c>
      <c r="AE330" s="5">
        <v>33.522496959870288</v>
      </c>
      <c r="AF330" s="5">
        <v>33.806242399675718</v>
      </c>
      <c r="AG330" s="5">
        <v>34.130522902310503</v>
      </c>
      <c r="AH330" s="5">
        <v>34.414268342115925</v>
      </c>
      <c r="AI330" s="5">
        <v>34.454803404945281</v>
      </c>
      <c r="AJ330" s="5">
        <v>35.670855289825695</v>
      </c>
      <c r="AK330" s="5">
        <v>35.670855289825695</v>
      </c>
      <c r="AL330" s="5">
        <v>35.670855289825695</v>
      </c>
      <c r="AM330" s="5">
        <v>34.454803404945281</v>
      </c>
      <c r="AN330" s="5">
        <v>28.374543980543169</v>
      </c>
      <c r="AO330" s="5">
        <v>28.374543980543169</v>
      </c>
      <c r="AP330" s="5">
        <v>30.40129712201054</v>
      </c>
      <c r="AQ330" s="5">
        <v>32.428050263477907</v>
      </c>
      <c r="AR330" s="5">
        <v>33.238751520064859</v>
      </c>
      <c r="AS330" s="5">
        <v>35.103364410214837</v>
      </c>
      <c r="AT330" s="5">
        <v>36.481556546412648</v>
      </c>
      <c r="AU330" s="5">
        <v>40.535062829347382</v>
      </c>
      <c r="AV330" s="5">
        <v>45.237130117551686</v>
      </c>
      <c r="AW330" s="5">
        <v>44.345358735306043</v>
      </c>
      <c r="AX330" s="5">
        <v>45.029590793790433</v>
      </c>
      <c r="AY330" s="5">
        <v>43.895420527525737</v>
      </c>
      <c r="AZ330" s="5">
        <v>44.70814556837778</v>
      </c>
      <c r="BA330" s="5">
        <v>45.191731045107822</v>
      </c>
      <c r="BB330" s="5">
        <v>45.295498232924601</v>
      </c>
      <c r="BC330" s="5">
        <v>45.353465549946904</v>
      </c>
      <c r="BD330" s="5">
        <v>45.558169596486017</v>
      </c>
      <c r="BE330" s="5">
        <v>46.268339740828942</v>
      </c>
      <c r="BF330" s="5">
        <v>46.644912057914475</v>
      </c>
      <c r="BG330" s="5">
        <v>47.932711795703284</v>
      </c>
      <c r="BH330" s="5">
        <v>46.595054722334822</v>
      </c>
      <c r="BI330" s="5">
        <v>46.684229881308468</v>
      </c>
      <c r="BJ330" s="5">
        <v>46.684229881308468</v>
      </c>
    </row>
    <row r="331" spans="1:63" x14ac:dyDescent="0.25">
      <c r="A331" t="s">
        <v>175</v>
      </c>
      <c r="B331" t="s">
        <v>176</v>
      </c>
      <c r="C331" t="s">
        <v>7</v>
      </c>
      <c r="D331" t="s">
        <v>44</v>
      </c>
      <c r="E331" s="19" t="str">
        <f t="shared" si="5"/>
        <v>number</v>
      </c>
      <c r="F331" s="4" t="s">
        <v>45</v>
      </c>
      <c r="G331" s="5">
        <v>9.8920937440750478</v>
      </c>
      <c r="H331" s="5">
        <v>9.9333108013420262</v>
      </c>
      <c r="I331" s="5">
        <v>9.974527858609008</v>
      </c>
      <c r="J331" s="5">
        <v>10.015744915875986</v>
      </c>
      <c r="K331" s="5">
        <v>10.056961973142965</v>
      </c>
      <c r="L331" s="5">
        <v>10.081692207503153</v>
      </c>
      <c r="M331" s="5">
        <v>10.098179030409945</v>
      </c>
      <c r="N331" s="5">
        <v>10.131152676223529</v>
      </c>
      <c r="O331" s="5">
        <v>10.164126322037111</v>
      </c>
      <c r="P331" s="5">
        <v>10.197099967850695</v>
      </c>
      <c r="Q331" s="5">
        <v>10.230073613664278</v>
      </c>
      <c r="R331" s="5">
        <v>10.263047259477863</v>
      </c>
      <c r="S331" s="5">
        <v>10.296020905291446</v>
      </c>
      <c r="T331" s="5">
        <v>10.32899455110503</v>
      </c>
      <c r="U331" s="5">
        <v>10.361968196918612</v>
      </c>
      <c r="V331" s="5">
        <v>10.396590525022875</v>
      </c>
      <c r="W331" s="5">
        <v>10.361968196918612</v>
      </c>
      <c r="X331" s="5">
        <v>10.32899455110503</v>
      </c>
      <c r="Y331" s="5">
        <v>10.28777749383805</v>
      </c>
      <c r="Z331" s="5">
        <v>10.254803848024466</v>
      </c>
      <c r="AA331" s="5">
        <v>10.221830202210883</v>
      </c>
      <c r="AB331" s="5">
        <v>10.184734850670601</v>
      </c>
      <c r="AC331" s="5">
        <v>10.184734850670601</v>
      </c>
      <c r="AD331" s="5">
        <v>10.184734850670601</v>
      </c>
      <c r="AE331" s="5">
        <v>10.184734850670601</v>
      </c>
      <c r="AF331" s="5">
        <v>10.3866984312788</v>
      </c>
      <c r="AG331" s="5">
        <v>10.34548137401182</v>
      </c>
      <c r="AH331" s="5">
        <v>10.3866984312788</v>
      </c>
      <c r="AI331" s="5">
        <v>10.469132545812759</v>
      </c>
      <c r="AJ331" s="5">
        <v>10.551566660346717</v>
      </c>
      <c r="AK331" s="5">
        <v>10.634000774880677</v>
      </c>
      <c r="AL331" s="5">
        <v>10.850802496104988</v>
      </c>
      <c r="AM331" s="5">
        <v>11.067604217329299</v>
      </c>
      <c r="AN331" s="5">
        <v>11.08738840481745</v>
      </c>
      <c r="AO331" s="5">
        <v>11.12860546208443</v>
      </c>
      <c r="AP331" s="5">
        <v>11.252256633885366</v>
      </c>
      <c r="AQ331" s="5">
        <v>11.293473691152347</v>
      </c>
      <c r="AR331" s="5">
        <v>11.293473691152347</v>
      </c>
      <c r="AS331" s="5">
        <v>11.342934159872723</v>
      </c>
      <c r="AT331" s="5">
        <v>11.385799899430381</v>
      </c>
      <c r="AU331" s="5">
        <v>11.281108573972253</v>
      </c>
      <c r="AV331" s="5">
        <v>11.293473691152347</v>
      </c>
      <c r="AW331" s="5">
        <v>11.211039576618388</v>
      </c>
      <c r="AX331" s="5">
        <v>10.963737233016511</v>
      </c>
      <c r="AY331" s="5">
        <v>10.860694589849063</v>
      </c>
      <c r="AZ331" s="5">
        <v>10.3866984312788</v>
      </c>
      <c r="BA331" s="5">
        <v>10.3866984312788</v>
      </c>
      <c r="BB331" s="5">
        <v>10.551566660346717</v>
      </c>
      <c r="BC331" s="5">
        <v>10.436158899999176</v>
      </c>
      <c r="BD331" s="5">
        <v>10.331467574541048</v>
      </c>
      <c r="BE331" s="5">
        <v>9.9192970018712554</v>
      </c>
      <c r="BF331" s="5">
        <v>10.304264316744842</v>
      </c>
      <c r="BG331" s="5">
        <v>10.304264316744842</v>
      </c>
      <c r="BH331" s="5">
        <v>10.304264316744842</v>
      </c>
      <c r="BI331" s="5">
        <v>10.304264316744842</v>
      </c>
      <c r="BJ331" s="5">
        <v>10.304264316744842</v>
      </c>
    </row>
    <row r="332" spans="1:63" x14ac:dyDescent="0.25">
      <c r="A332" t="s">
        <v>177</v>
      </c>
      <c r="B332" t="s">
        <v>178</v>
      </c>
      <c r="C332" t="s">
        <v>7</v>
      </c>
      <c r="D332" t="s">
        <v>44</v>
      </c>
      <c r="E332" s="19" t="str">
        <f t="shared" si="5"/>
        <v>number</v>
      </c>
      <c r="F332" s="4" t="s">
        <v>45</v>
      </c>
      <c r="G332" s="5">
        <v>5.8703996387446375</v>
      </c>
      <c r="H332" s="5">
        <v>5.7010611876270039</v>
      </c>
      <c r="I332" s="5">
        <v>6.8864303454504405</v>
      </c>
      <c r="J332" s="5">
        <v>6.7735380447053517</v>
      </c>
      <c r="K332" s="5">
        <v>6.7735380447053517</v>
      </c>
      <c r="L332" s="5">
        <v>6.7735380447053517</v>
      </c>
      <c r="M332" s="5">
        <v>6.7735380447053517</v>
      </c>
      <c r="N332" s="5">
        <v>6.7735380447053517</v>
      </c>
      <c r="O332" s="5">
        <v>6.7735380447053517</v>
      </c>
      <c r="P332" s="5">
        <v>7.9024610521562426</v>
      </c>
      <c r="Q332" s="5">
        <v>7.9024610521562426</v>
      </c>
      <c r="R332" s="5">
        <v>7.9024610521562426</v>
      </c>
      <c r="S332" s="5">
        <v>7.9024610521562426</v>
      </c>
      <c r="T332" s="5">
        <v>7.9024610521562426</v>
      </c>
      <c r="U332" s="5">
        <v>7.9024610521562426</v>
      </c>
      <c r="V332" s="5">
        <v>7.9024610521562426</v>
      </c>
      <c r="W332" s="5">
        <v>7.9024610521562426</v>
      </c>
      <c r="X332" s="5">
        <v>9.0313840596071344</v>
      </c>
      <c r="Y332" s="5">
        <v>9.0313840596071344</v>
      </c>
      <c r="Z332" s="5">
        <v>9.0313840596071344</v>
      </c>
      <c r="AA332" s="5">
        <v>9.0313840596071344</v>
      </c>
      <c r="AB332" s="5">
        <v>9.0313840596071344</v>
      </c>
      <c r="AC332" s="5">
        <v>9.0313840596071344</v>
      </c>
      <c r="AD332" s="5">
        <v>9.0313840596071344</v>
      </c>
      <c r="AE332" s="5">
        <v>10.160307067058026</v>
      </c>
      <c r="AF332" s="5">
        <v>10.160307067058026</v>
      </c>
      <c r="AG332" s="5">
        <v>10.160307067058026</v>
      </c>
      <c r="AH332" s="5">
        <v>10.160307067058026</v>
      </c>
      <c r="AI332" s="5">
        <v>10.160307067058026</v>
      </c>
      <c r="AJ332" s="5">
        <v>10.160307067058026</v>
      </c>
      <c r="AK332" s="5">
        <v>10.16369383608038</v>
      </c>
      <c r="AL332" s="5">
        <v>9.9345224655678486</v>
      </c>
      <c r="AM332" s="5">
        <v>10.047414766312937</v>
      </c>
      <c r="AN332" s="5">
        <v>10.047414766312937</v>
      </c>
      <c r="AO332" s="5">
        <v>10.047414766312937</v>
      </c>
      <c r="AP332" s="5">
        <v>10.160307067058026</v>
      </c>
      <c r="AQ332" s="5">
        <v>10.056446150372544</v>
      </c>
      <c r="AR332" s="5">
        <v>9.8498532400090308</v>
      </c>
      <c r="AS332" s="5">
        <v>9.8216301648227589</v>
      </c>
      <c r="AT332" s="5">
        <v>9.7087378640776691</v>
      </c>
      <c r="AU332" s="5">
        <v>9.6297132535561083</v>
      </c>
      <c r="AV332" s="5">
        <v>9.7087378640776691</v>
      </c>
      <c r="AW332" s="5">
        <v>9.6410024836306167</v>
      </c>
      <c r="AX332" s="5">
        <v>10.724768570783473</v>
      </c>
      <c r="AY332" s="5">
        <v>10.950553172273651</v>
      </c>
      <c r="AZ332" s="5">
        <v>10.950553172273651</v>
      </c>
      <c r="BA332" s="5">
        <v>11.289230074508918</v>
      </c>
      <c r="BB332" s="5">
        <v>12.78584352597934</v>
      </c>
      <c r="BC332" s="5">
        <v>12.982614585685257</v>
      </c>
      <c r="BD332" s="5">
        <v>13.095506886430345</v>
      </c>
      <c r="BE332" s="5">
        <v>13.885752991645969</v>
      </c>
      <c r="BF332" s="5">
        <v>15.35335290133213</v>
      </c>
      <c r="BG332" s="5">
        <v>15.240460600587042</v>
      </c>
      <c r="BH332" s="5">
        <v>15.240460600587042</v>
      </c>
      <c r="BI332" s="5">
        <v>15.240460600587042</v>
      </c>
      <c r="BJ332" s="5">
        <v>15.240460600587042</v>
      </c>
    </row>
    <row r="333" spans="1:63" x14ac:dyDescent="0.25">
      <c r="A333" t="s">
        <v>179</v>
      </c>
      <c r="B333" t="s">
        <v>180</v>
      </c>
      <c r="C333" t="s">
        <v>7</v>
      </c>
      <c r="D333" t="s">
        <v>44</v>
      </c>
      <c r="E333" s="19" t="str">
        <f t="shared" si="5"/>
        <v>number</v>
      </c>
      <c r="F333" s="4" t="s">
        <v>45</v>
      </c>
      <c r="G333" s="5">
        <v>15.764976727891497</v>
      </c>
      <c r="H333" s="5">
        <v>16.015214453731044</v>
      </c>
      <c r="I333" s="5">
        <v>16.360542515389621</v>
      </c>
      <c r="J333" s="5">
        <v>18.942995846053751</v>
      </c>
      <c r="K333" s="5">
        <v>18.857915019268304</v>
      </c>
      <c r="L333" s="5">
        <v>18.897953055402635</v>
      </c>
      <c r="M333" s="5">
        <v>18.877934037335471</v>
      </c>
      <c r="N333" s="5">
        <v>18.917972073469798</v>
      </c>
      <c r="O333" s="5">
        <v>18.917972073469798</v>
      </c>
      <c r="P333" s="5">
        <v>18.917972073469798</v>
      </c>
      <c r="Q333" s="5">
        <v>19.018067163805615</v>
      </c>
      <c r="R333" s="5">
        <v>19.268304889645162</v>
      </c>
      <c r="S333" s="5">
        <v>19.518542615484709</v>
      </c>
      <c r="T333" s="5">
        <v>19.768780341324259</v>
      </c>
      <c r="U333" s="5">
        <v>20.14413693008358</v>
      </c>
      <c r="V333" s="5">
        <v>20.379360392372753</v>
      </c>
      <c r="W333" s="5">
        <v>20.134127421049996</v>
      </c>
      <c r="X333" s="5">
        <v>20.419398428507083</v>
      </c>
      <c r="Y333" s="5">
        <v>20.419398428507083</v>
      </c>
      <c r="Z333" s="5">
        <v>20.419398428507083</v>
      </c>
      <c r="AA333" s="5">
        <v>20.61958860917872</v>
      </c>
      <c r="AB333" s="5">
        <v>20.919873880186177</v>
      </c>
      <c r="AC333" s="5">
        <v>23.021870777238377</v>
      </c>
      <c r="AD333" s="5">
        <v>24.022821680596568</v>
      </c>
      <c r="AE333" s="5">
        <v>24.523297132275662</v>
      </c>
      <c r="AF333" s="5">
        <v>25.023772583954756</v>
      </c>
      <c r="AG333" s="5">
        <v>25.023772583954756</v>
      </c>
      <c r="AH333" s="5">
        <v>25.023772583954756</v>
      </c>
      <c r="AI333" s="5">
        <v>25.023772583954756</v>
      </c>
      <c r="AJ333" s="5">
        <v>25.023772583954756</v>
      </c>
      <c r="AK333" s="5">
        <v>25.12386767429058</v>
      </c>
      <c r="AL333" s="5">
        <v>25.223962764626396</v>
      </c>
      <c r="AM333" s="5">
        <v>25.223962764626396</v>
      </c>
      <c r="AN333" s="5">
        <v>25.324057854962213</v>
      </c>
      <c r="AO333" s="5">
        <v>25.324057854962213</v>
      </c>
      <c r="AP333" s="5">
        <v>25.324057854962213</v>
      </c>
      <c r="AQ333" s="5">
        <v>25.324057854962213</v>
      </c>
      <c r="AR333" s="5">
        <v>25.424152945298033</v>
      </c>
      <c r="AS333" s="5">
        <v>25.52424803563385</v>
      </c>
      <c r="AT333" s="5">
        <v>26.525198938992045</v>
      </c>
      <c r="AU333" s="5">
        <v>27.025674390671139</v>
      </c>
      <c r="AV333" s="5">
        <v>28.02662529402933</v>
      </c>
      <c r="AW333" s="5">
        <v>29.277813923227065</v>
      </c>
      <c r="AX333" s="5">
        <v>29.778289374906159</v>
      </c>
      <c r="AY333" s="5">
        <v>29.778289374906159</v>
      </c>
      <c r="AZ333" s="5">
        <v>30.529002552424807</v>
      </c>
      <c r="BA333" s="5">
        <v>31.279715729943447</v>
      </c>
      <c r="BB333" s="5">
        <v>32.280666633301635</v>
      </c>
      <c r="BC333" s="5">
        <v>33.031379810820276</v>
      </c>
      <c r="BD333" s="5">
        <v>33.6624775583483</v>
      </c>
      <c r="BE333" s="5">
        <v>34.161180929583082</v>
      </c>
      <c r="BF333" s="5">
        <v>34.410532615200481</v>
      </c>
      <c r="BG333" s="5">
        <v>34.410532615200481</v>
      </c>
      <c r="BH333" s="5">
        <v>34.410532615200481</v>
      </c>
      <c r="BI333" s="5">
        <v>34.410532615200481</v>
      </c>
      <c r="BJ333" s="5">
        <v>34.410532615200481</v>
      </c>
    </row>
    <row r="334" spans="1:63" x14ac:dyDescent="0.25">
      <c r="A334" t="s">
        <v>147</v>
      </c>
      <c r="B334" t="s">
        <v>148</v>
      </c>
      <c r="C334" t="s">
        <v>149</v>
      </c>
      <c r="D334" t="s">
        <v>44</v>
      </c>
      <c r="E334" s="19" t="str">
        <f t="shared" si="5"/>
        <v>number</v>
      </c>
      <c r="F334" s="4" t="s">
        <v>45</v>
      </c>
      <c r="G334" s="5">
        <v>7.7631578947368425</v>
      </c>
      <c r="H334" s="5">
        <v>7.7997076023391818</v>
      </c>
      <c r="I334" s="5">
        <v>7.8362573099415203</v>
      </c>
      <c r="J334" s="5">
        <v>7.8545321637426904</v>
      </c>
      <c r="K334" s="5">
        <v>7.8910818713450297</v>
      </c>
      <c r="L334" s="5">
        <v>7.9312865497076031</v>
      </c>
      <c r="M334" s="5">
        <v>7.9678362573099415</v>
      </c>
      <c r="N334" s="5">
        <v>8.0043859649122808</v>
      </c>
      <c r="O334" s="5">
        <v>8.0482456140350873</v>
      </c>
      <c r="P334" s="5">
        <v>8.0994152046783636</v>
      </c>
      <c r="Q334" s="5">
        <v>8.0409356725146193</v>
      </c>
      <c r="R334" s="5">
        <v>8.340643274853802</v>
      </c>
      <c r="S334" s="5">
        <v>8.6001461988304087</v>
      </c>
      <c r="T334" s="5">
        <v>8.8925438596491233</v>
      </c>
      <c r="U334" s="5">
        <v>9.1593567251461998</v>
      </c>
      <c r="V334" s="5">
        <v>9.3201754385964914</v>
      </c>
      <c r="W334" s="5">
        <v>9.5029239766081872</v>
      </c>
      <c r="X334" s="5">
        <v>9.685672514619883</v>
      </c>
      <c r="Y334" s="5">
        <v>9.8684210526315788</v>
      </c>
      <c r="Z334" s="5">
        <v>10.032894736842106</v>
      </c>
      <c r="AA334" s="5">
        <v>10.197368421052632</v>
      </c>
      <c r="AB334" s="5">
        <v>10.380116959064328</v>
      </c>
      <c r="AC334" s="5">
        <v>10.544590643274853</v>
      </c>
      <c r="AD334" s="5">
        <v>10.709064327485381</v>
      </c>
      <c r="AE334" s="5">
        <v>10.891812865497077</v>
      </c>
      <c r="AF334" s="5">
        <v>11.056286549707602</v>
      </c>
      <c r="AG334" s="5">
        <v>11.239035087719298</v>
      </c>
      <c r="AH334" s="5">
        <v>12.770467836257311</v>
      </c>
      <c r="AI334" s="5">
        <v>12.902046783625732</v>
      </c>
      <c r="AJ334" s="5">
        <v>12.810672514619883</v>
      </c>
      <c r="AK334" s="5">
        <v>12.719298245614036</v>
      </c>
      <c r="AL334" s="5">
        <v>12.627923976608187</v>
      </c>
      <c r="AM334" s="5">
        <v>12.53654970760234</v>
      </c>
      <c r="AN334" s="5">
        <v>12.2843567251462</v>
      </c>
      <c r="AO334" s="5">
        <v>12.353801169590643</v>
      </c>
      <c r="AP334" s="5">
        <v>12.719298245614036</v>
      </c>
      <c r="AQ334" s="5">
        <v>13.815789473684212</v>
      </c>
      <c r="AR334" s="5">
        <v>14.254385964912281</v>
      </c>
      <c r="AS334" s="5">
        <v>14.254385964912281</v>
      </c>
      <c r="AT334" s="5">
        <v>13.523391812865498</v>
      </c>
      <c r="AU334" s="5">
        <v>16.447368421052634</v>
      </c>
      <c r="AV334" s="5">
        <v>17.178362573099413</v>
      </c>
      <c r="AW334" s="5">
        <v>18.640350877192983</v>
      </c>
      <c r="AX334" s="5">
        <v>16.812865497076025</v>
      </c>
      <c r="AY334" s="5">
        <v>17.9093567251462</v>
      </c>
      <c r="AZ334" s="5">
        <v>17.178362573099413</v>
      </c>
      <c r="BA334" s="5">
        <v>17.9093567251462</v>
      </c>
      <c r="BB334" s="5">
        <v>21.929824561403507</v>
      </c>
      <c r="BC334" s="5">
        <v>20.833333333333336</v>
      </c>
      <c r="BD334" s="5">
        <v>21.929824561403507</v>
      </c>
      <c r="BE334" s="5">
        <v>20.833333333333336</v>
      </c>
      <c r="BF334" s="5">
        <v>21.929824561403507</v>
      </c>
      <c r="BG334" s="5">
        <v>22.660818713450293</v>
      </c>
      <c r="BH334" s="5">
        <v>21.929824561403507</v>
      </c>
      <c r="BI334" s="5">
        <v>21.929824561403507</v>
      </c>
      <c r="BJ334" s="5">
        <v>21.929824561403507</v>
      </c>
    </row>
    <row r="335" spans="1:63" x14ac:dyDescent="0.25">
      <c r="A335" t="s">
        <v>153</v>
      </c>
      <c r="B335" t="s">
        <v>154</v>
      </c>
      <c r="C335" t="s">
        <v>149</v>
      </c>
      <c r="D335" t="s">
        <v>44</v>
      </c>
      <c r="E335" s="19" t="str">
        <f t="shared" si="5"/>
        <v>number</v>
      </c>
      <c r="F335" s="4" t="s">
        <v>45</v>
      </c>
      <c r="G335" s="5">
        <v>10.577309555541452</v>
      </c>
      <c r="H335" s="5">
        <v>10.683082651096868</v>
      </c>
      <c r="I335" s="5">
        <v>10.788855746652281</v>
      </c>
      <c r="J335" s="5">
        <v>10.894628842207696</v>
      </c>
      <c r="K335" s="5">
        <v>11.00040193776311</v>
      </c>
      <c r="L335" s="5">
        <v>11.106175033318525</v>
      </c>
      <c r="M335" s="5">
        <v>11.21194812887394</v>
      </c>
      <c r="N335" s="5">
        <v>11.317721224429354</v>
      </c>
      <c r="O335" s="5">
        <v>11.423494319984769</v>
      </c>
      <c r="P335" s="5">
        <v>11.423494319984769</v>
      </c>
      <c r="Q335" s="5">
        <v>11.529267415540183</v>
      </c>
      <c r="R335" s="5">
        <v>11.529267415540183</v>
      </c>
      <c r="S335" s="5">
        <v>11.529267415540183</v>
      </c>
      <c r="T335" s="5">
        <v>11.635040511095598</v>
      </c>
      <c r="U335" s="5">
        <v>11.740813606651013</v>
      </c>
      <c r="V335" s="5">
        <v>11.846586702206427</v>
      </c>
      <c r="W335" s="5">
        <v>11.986207188339575</v>
      </c>
      <c r="X335" s="5">
        <v>11.92908971673965</v>
      </c>
      <c r="Y335" s="5">
        <v>12.476994351716698</v>
      </c>
      <c r="Z335" s="5">
        <v>12.502379894649998</v>
      </c>
      <c r="AA335" s="5">
        <v>12.502379894649998</v>
      </c>
      <c r="AB335" s="5">
        <v>12.502379894649998</v>
      </c>
      <c r="AC335" s="5">
        <v>12.502379894649998</v>
      </c>
      <c r="AD335" s="5">
        <v>12.502379894649998</v>
      </c>
      <c r="AE335" s="5">
        <v>12.502379894649998</v>
      </c>
      <c r="AF335" s="5">
        <v>12.544689132872163</v>
      </c>
      <c r="AG335" s="5">
        <v>12.544689132872163</v>
      </c>
      <c r="AH335" s="5">
        <v>12.565843751983246</v>
      </c>
      <c r="AI335" s="5">
        <v>12.565843751983246</v>
      </c>
      <c r="AJ335" s="5">
        <v>12.565843751983246</v>
      </c>
      <c r="AK335" s="5">
        <v>12.58699837109433</v>
      </c>
      <c r="AL335" s="5">
        <v>12.608152990205411</v>
      </c>
      <c r="AM335" s="5">
        <v>12.608152990205411</v>
      </c>
      <c r="AN335" s="5">
        <v>12.608152990205411</v>
      </c>
      <c r="AO335" s="5">
        <v>12.608152990205411</v>
      </c>
      <c r="AP335" s="5">
        <v>12.608152990205411</v>
      </c>
      <c r="AQ335" s="5">
        <v>12.608152990205411</v>
      </c>
      <c r="AR335" s="5">
        <v>12.608152990205411</v>
      </c>
      <c r="AS335" s="5">
        <v>12.608152990205411</v>
      </c>
      <c r="AT335" s="5">
        <v>12.608152990205411</v>
      </c>
      <c r="AU335" s="5">
        <v>12.608152990205411</v>
      </c>
      <c r="AV335" s="5">
        <v>12.608152990205411</v>
      </c>
      <c r="AW335" s="5">
        <v>12.608152990205411</v>
      </c>
      <c r="AX335" s="5">
        <v>12.608152990205411</v>
      </c>
      <c r="AY335" s="5">
        <v>12.614499375938736</v>
      </c>
      <c r="AZ335" s="5">
        <v>12.614499375938736</v>
      </c>
      <c r="BA335" s="5">
        <v>12.614499375938736</v>
      </c>
      <c r="BB335" s="5">
        <v>12.614499375938736</v>
      </c>
      <c r="BC335" s="5">
        <v>12.614499375938736</v>
      </c>
      <c r="BD335" s="5">
        <v>13.115863848871401</v>
      </c>
      <c r="BE335" s="5">
        <v>13.115863848871401</v>
      </c>
      <c r="BF335" s="5">
        <v>13.115863848871401</v>
      </c>
      <c r="BG335" s="5">
        <v>13.115863848871401</v>
      </c>
      <c r="BH335" s="5">
        <v>13.115863848871401</v>
      </c>
      <c r="BI335" s="5">
        <v>13.115863848871401</v>
      </c>
      <c r="BJ335" s="5">
        <v>13.115863848871401</v>
      </c>
    </row>
    <row r="336" spans="1:63" x14ac:dyDescent="0.25">
      <c r="A336" t="s">
        <v>155</v>
      </c>
      <c r="B336" t="s">
        <v>156</v>
      </c>
      <c r="C336" t="s">
        <v>149</v>
      </c>
      <c r="D336" t="s">
        <v>44</v>
      </c>
      <c r="E336" s="19" t="str">
        <f t="shared" si="5"/>
        <v>number</v>
      </c>
      <c r="F336" s="4" t="s">
        <v>45</v>
      </c>
      <c r="G336" s="5">
        <v>2.299206349206349</v>
      </c>
      <c r="H336" s="5">
        <v>2.299206349206349</v>
      </c>
      <c r="I336" s="5">
        <v>2.299206349206349</v>
      </c>
      <c r="J336" s="5">
        <v>2.299206349206349</v>
      </c>
      <c r="K336" s="5">
        <v>2.299206349206349</v>
      </c>
      <c r="L336" s="5">
        <v>2.299206349206349</v>
      </c>
      <c r="M336" s="5">
        <v>2.299206349206349</v>
      </c>
      <c r="N336" s="5">
        <v>2.299206349206349</v>
      </c>
      <c r="O336" s="5">
        <v>2.299206349206349</v>
      </c>
      <c r="P336" s="5">
        <v>2.299206349206349</v>
      </c>
      <c r="Q336" s="5">
        <v>2.299206349206349</v>
      </c>
      <c r="R336" s="5">
        <v>2.299206349206349</v>
      </c>
      <c r="S336" s="5">
        <v>2.3071428571428574</v>
      </c>
      <c r="T336" s="5">
        <v>2.3158145442997777</v>
      </c>
      <c r="U336" s="5">
        <v>2.3800825921219824</v>
      </c>
      <c r="V336" s="5">
        <v>2.4579097839898347</v>
      </c>
      <c r="W336" s="5">
        <v>2.4579097839898347</v>
      </c>
      <c r="X336" s="5">
        <v>2.4960292249047016</v>
      </c>
      <c r="Y336" s="5">
        <v>2.4936467598475223</v>
      </c>
      <c r="Z336" s="5">
        <v>2.4912642947903429</v>
      </c>
      <c r="AA336" s="5">
        <v>2.4896759847522238</v>
      </c>
      <c r="AB336" s="5">
        <v>2.4872935196950445</v>
      </c>
      <c r="AC336" s="5">
        <v>2.485705209656925</v>
      </c>
      <c r="AD336" s="5">
        <v>2.4833227445997457</v>
      </c>
      <c r="AE336" s="5">
        <v>2.485705209656925</v>
      </c>
      <c r="AF336" s="5">
        <v>2.5254129606099114</v>
      </c>
      <c r="AG336" s="5">
        <v>2.5254129606099114</v>
      </c>
      <c r="AH336" s="5">
        <v>2.5436785260482848</v>
      </c>
      <c r="AI336" s="5">
        <v>2.5595616264294789</v>
      </c>
      <c r="AJ336" s="5">
        <v>2.5992693773824649</v>
      </c>
      <c r="AK336" s="5">
        <v>2.6381829733163915</v>
      </c>
      <c r="AL336" s="5">
        <v>2.6540660736975856</v>
      </c>
      <c r="AM336" s="5">
        <v>2.6763024142312579</v>
      </c>
      <c r="AN336" s="5">
        <v>2.6921855146124525</v>
      </c>
      <c r="AO336" s="5">
        <v>2.7160101651842439</v>
      </c>
      <c r="AP336" s="5">
        <v>2.7001270648030493</v>
      </c>
      <c r="AQ336" s="5">
        <v>2.8589580686149936</v>
      </c>
      <c r="AR336" s="5">
        <v>2.8589580686149936</v>
      </c>
      <c r="AS336" s="5">
        <v>2.8589580686149936</v>
      </c>
      <c r="AT336" s="5">
        <v>2.8589580686149936</v>
      </c>
      <c r="AU336" s="5">
        <v>3.0972045743329097</v>
      </c>
      <c r="AV336" s="5">
        <v>2.9383735705209655</v>
      </c>
      <c r="AW336" s="5">
        <v>3.0177890724269374</v>
      </c>
      <c r="AX336" s="5">
        <v>3.0177890724269374</v>
      </c>
      <c r="AY336" s="5">
        <v>3.5736975857687416</v>
      </c>
      <c r="AZ336" s="5">
        <v>3.5339898348157561</v>
      </c>
      <c r="BA336" s="5">
        <v>3.4148665819567978</v>
      </c>
      <c r="BB336" s="5">
        <v>3.4148665819567978</v>
      </c>
      <c r="BC336" s="5">
        <v>3.4148665819567978</v>
      </c>
      <c r="BD336" s="5">
        <v>3.5736975857687416</v>
      </c>
      <c r="BE336" s="5">
        <v>3.8913595933926302</v>
      </c>
      <c r="BF336" s="5">
        <v>3.8913595933926302</v>
      </c>
      <c r="BG336" s="5">
        <v>3.8913595933926302</v>
      </c>
      <c r="BH336" s="5">
        <v>3.8913595933926302</v>
      </c>
      <c r="BI336" s="5">
        <v>3.8913595933926302</v>
      </c>
      <c r="BJ336" s="5">
        <v>3.8913595933926302</v>
      </c>
    </row>
    <row r="337" spans="1:62" x14ac:dyDescent="0.25">
      <c r="A337" t="s">
        <v>161</v>
      </c>
      <c r="B337" t="s">
        <v>162</v>
      </c>
      <c r="C337" t="s">
        <v>149</v>
      </c>
      <c r="D337" t="s">
        <v>44</v>
      </c>
      <c r="E337" s="19" t="str">
        <f t="shared" si="5"/>
        <v>number</v>
      </c>
      <c r="F337" s="4" t="s">
        <v>45</v>
      </c>
      <c r="G337" s="5">
        <v>1.3424138863619599</v>
      </c>
      <c r="H337" s="5">
        <v>1.3465116088478024</v>
      </c>
      <c r="I337" s="5">
        <v>1.3506093313336447</v>
      </c>
      <c r="J337" s="5">
        <v>1.3547070538194872</v>
      </c>
      <c r="K337" s="5">
        <v>1.3588047763053295</v>
      </c>
      <c r="L337" s="5">
        <v>1.3620829542940034</v>
      </c>
      <c r="M337" s="5">
        <v>1.3670002212770143</v>
      </c>
      <c r="N337" s="5">
        <v>1.3670002212770143</v>
      </c>
      <c r="O337" s="5">
        <v>1.3670002212770143</v>
      </c>
      <c r="P337" s="5">
        <v>1.407977446135438</v>
      </c>
      <c r="Q337" s="5">
        <v>1.407977446135438</v>
      </c>
      <c r="R337" s="5">
        <v>1.407977446135438</v>
      </c>
      <c r="S337" s="5">
        <v>1.407977446135438</v>
      </c>
      <c r="T337" s="5">
        <v>1.4489546709938617</v>
      </c>
      <c r="U337" s="5">
        <v>1.4899318958522854</v>
      </c>
      <c r="V337" s="5">
        <v>1.6530212507888116</v>
      </c>
      <c r="W337" s="5">
        <v>1.6513821617944746</v>
      </c>
      <c r="X337" s="5">
        <v>1.6513821617944746</v>
      </c>
      <c r="Y337" s="5">
        <v>1.6472844393086323</v>
      </c>
      <c r="Z337" s="5">
        <v>1.6472844393086323</v>
      </c>
      <c r="AA337" s="5">
        <v>1.6497430728001379</v>
      </c>
      <c r="AB337" s="5">
        <v>1.6497430728001379</v>
      </c>
      <c r="AC337" s="5">
        <v>1.6497430728001379</v>
      </c>
      <c r="AD337" s="5">
        <v>1.6497430728001379</v>
      </c>
      <c r="AE337" s="5">
        <v>1.666133962743507</v>
      </c>
      <c r="AF337" s="5">
        <v>1.6685925962350128</v>
      </c>
      <c r="AG337" s="5">
        <v>1.6685925962350128</v>
      </c>
      <c r="AH337" s="5">
        <v>1.6825248526868766</v>
      </c>
      <c r="AI337" s="5">
        <v>1.6825248526868766</v>
      </c>
      <c r="AJ337" s="5">
        <v>1.6825248526868766</v>
      </c>
      <c r="AK337" s="5">
        <v>1.6907202976585614</v>
      </c>
      <c r="AL337" s="5">
        <v>1.772674747375409</v>
      </c>
      <c r="AM337" s="5">
        <v>2.5078061613355294</v>
      </c>
      <c r="AN337" s="5">
        <v>2.5897606110523772</v>
      </c>
      <c r="AO337" s="5">
        <v>2.7200681861021643</v>
      </c>
      <c r="AP337" s="5">
        <v>3.7207320171448712</v>
      </c>
      <c r="AQ337" s="5">
        <v>3.7166342946590283</v>
      </c>
      <c r="AR337" s="5">
        <v>3.7125365721731862</v>
      </c>
      <c r="AS337" s="5">
        <v>3.7043411272015012</v>
      </c>
      <c r="AT337" s="5">
        <v>3.6617248133487408</v>
      </c>
      <c r="AU337" s="5">
        <v>3.6879502372581321</v>
      </c>
      <c r="AV337" s="5">
        <v>4.0157680361255217</v>
      </c>
      <c r="AW337" s="5">
        <v>4.8697334021750711</v>
      </c>
      <c r="AX337" s="5">
        <v>4.0993615748367063</v>
      </c>
      <c r="AY337" s="5">
        <v>4.5919078176349579</v>
      </c>
      <c r="AZ337" s="5">
        <v>4.6525541104254255</v>
      </c>
      <c r="BA337" s="5">
        <v>4.7599144395544952</v>
      </c>
      <c r="BB337" s="5">
        <v>4.7213958481875773</v>
      </c>
      <c r="BC337" s="5">
        <v>5.1265785675540281</v>
      </c>
      <c r="BD337" s="5">
        <v>5.1311680967718143</v>
      </c>
      <c r="BE337" s="5">
        <v>5.6228947950728987</v>
      </c>
      <c r="BF337" s="5">
        <v>5.6228947950728987</v>
      </c>
      <c r="BG337" s="5">
        <v>5.2540997713470849</v>
      </c>
      <c r="BH337" s="5">
        <v>5.2540997713470849</v>
      </c>
      <c r="BI337" s="5">
        <v>5.2540997713470849</v>
      </c>
      <c r="BJ337" s="5">
        <v>5.2540997713470849</v>
      </c>
    </row>
    <row r="338" spans="1:62" x14ac:dyDescent="0.25">
      <c r="A338" t="s">
        <v>163</v>
      </c>
      <c r="B338" t="s">
        <v>164</v>
      </c>
      <c r="C338" t="s">
        <v>149</v>
      </c>
      <c r="D338" t="s">
        <v>44</v>
      </c>
      <c r="E338" s="19" t="str">
        <f t="shared" si="5"/>
        <v>number</v>
      </c>
      <c r="F338" s="4" t="s">
        <v>45</v>
      </c>
      <c r="G338" s="5">
        <v>0.2590472494421267</v>
      </c>
      <c r="H338" s="5">
        <v>0.2590472494421267</v>
      </c>
      <c r="I338" s="5">
        <v>0.2590472494421267</v>
      </c>
      <c r="J338" s="5">
        <v>0.2580770350247405</v>
      </c>
      <c r="K338" s="5">
        <v>0.25710682060735418</v>
      </c>
      <c r="L338" s="5">
        <v>0.2580770350247405</v>
      </c>
      <c r="M338" s="5">
        <v>0.2590472494421267</v>
      </c>
      <c r="N338" s="5">
        <v>0.26001746385951297</v>
      </c>
      <c r="O338" s="5">
        <v>0.26971960803337536</v>
      </c>
      <c r="P338" s="5">
        <v>0.26971960803337536</v>
      </c>
      <c r="Q338" s="5">
        <v>0.23188124575531191</v>
      </c>
      <c r="R338" s="5">
        <v>0.23188124575531191</v>
      </c>
      <c r="S338" s="5">
        <v>0.21926845832929079</v>
      </c>
      <c r="T338" s="5">
        <v>0.1901620258077035</v>
      </c>
      <c r="U338" s="5">
        <v>0.18628116813815854</v>
      </c>
      <c r="V338" s="5">
        <v>0.18919181139031724</v>
      </c>
      <c r="W338" s="5">
        <v>0.1901620258077035</v>
      </c>
      <c r="X338" s="5">
        <v>0.18628116813815854</v>
      </c>
      <c r="Y338" s="5">
        <v>0.18919181139031724</v>
      </c>
      <c r="Z338" s="5">
        <v>0.20374502765111088</v>
      </c>
      <c r="AA338" s="5">
        <v>0.22314931599883575</v>
      </c>
      <c r="AB338" s="5">
        <v>0.24255360434656059</v>
      </c>
      <c r="AC338" s="5">
        <v>0.26195789269428543</v>
      </c>
      <c r="AD338" s="5">
        <v>0.27166003686814788</v>
      </c>
      <c r="AE338" s="5">
        <v>0.29106432521587272</v>
      </c>
      <c r="AF338" s="5">
        <v>0.31046861356359756</v>
      </c>
      <c r="AG338" s="5">
        <v>0.3298729019113224</v>
      </c>
      <c r="AH338" s="5">
        <v>0.34927719025904724</v>
      </c>
      <c r="AI338" s="5">
        <v>0.36868147860677208</v>
      </c>
      <c r="AJ338" s="5">
        <v>0.38808576695449692</v>
      </c>
      <c r="AK338" s="5">
        <v>0.39778791112835937</v>
      </c>
      <c r="AL338" s="5">
        <v>0.40749005530222177</v>
      </c>
      <c r="AM338" s="5">
        <v>0.41816241389347047</v>
      </c>
      <c r="AN338" s="5">
        <v>0.45600077617153389</v>
      </c>
      <c r="AO338" s="5">
        <v>0.48316677985834872</v>
      </c>
      <c r="AP338" s="5">
        <v>0.47346463568448632</v>
      </c>
      <c r="AQ338" s="5">
        <v>0.47346463568448632</v>
      </c>
      <c r="AR338" s="5">
        <v>0.47346463568448632</v>
      </c>
      <c r="AS338" s="5">
        <v>0.47346463568448632</v>
      </c>
      <c r="AT338" s="5">
        <v>0.47346463568448632</v>
      </c>
      <c r="AU338" s="5">
        <v>0.43659648782380905</v>
      </c>
      <c r="AV338" s="5">
        <v>0.38808576695449692</v>
      </c>
      <c r="AW338" s="5">
        <v>0.38808576695449692</v>
      </c>
      <c r="AX338" s="5">
        <v>0.38808576695449692</v>
      </c>
      <c r="AY338" s="5">
        <v>0.38808576695449692</v>
      </c>
      <c r="AZ338" s="5">
        <v>0.38808576695449692</v>
      </c>
      <c r="BA338" s="5">
        <v>0.38808576695449692</v>
      </c>
      <c r="BB338" s="5">
        <v>0.38808576695449692</v>
      </c>
      <c r="BC338" s="5">
        <v>0.37838362278063448</v>
      </c>
      <c r="BD338" s="5">
        <v>0.43659648782380905</v>
      </c>
      <c r="BE338" s="5">
        <v>0.38808576695449692</v>
      </c>
      <c r="BF338" s="5">
        <v>0.38808576695449692</v>
      </c>
      <c r="BG338" s="5">
        <v>0.43659648782380905</v>
      </c>
      <c r="BH338" s="5">
        <v>0.43659648782380905</v>
      </c>
      <c r="BI338" s="5">
        <v>0.43659648782380905</v>
      </c>
      <c r="BJ338" s="5">
        <v>0.43659648782380905</v>
      </c>
    </row>
    <row r="339" spans="1:62" x14ac:dyDescent="0.25">
      <c r="A339" t="s">
        <v>167</v>
      </c>
      <c r="B339" t="s">
        <v>168</v>
      </c>
      <c r="C339" t="s">
        <v>149</v>
      </c>
      <c r="D339" t="s">
        <v>44</v>
      </c>
      <c r="E339" s="19" t="str">
        <f t="shared" si="5"/>
        <v>number</v>
      </c>
      <c r="F339" s="4" t="s">
        <v>45</v>
      </c>
      <c r="G339" s="5">
        <v>9.077919002131523</v>
      </c>
      <c r="H339" s="5">
        <v>9.077919002131523</v>
      </c>
      <c r="I339" s="5">
        <v>9.077919002131523</v>
      </c>
      <c r="J339" s="5">
        <v>9.077919002131523</v>
      </c>
      <c r="K339" s="5">
        <v>9.0771295492223896</v>
      </c>
      <c r="L339" s="5">
        <v>9.0771295492223896</v>
      </c>
      <c r="M339" s="5">
        <v>9.0771295492223896</v>
      </c>
      <c r="N339" s="5">
        <v>9.6115891687060859</v>
      </c>
      <c r="O339" s="5">
        <v>9.610010262887819</v>
      </c>
      <c r="P339" s="5">
        <v>8.8395042235730639</v>
      </c>
      <c r="Q339" s="5">
        <v>8.8623983579379484</v>
      </c>
      <c r="R339" s="5">
        <v>8.8205573537538484</v>
      </c>
      <c r="S339" s="5">
        <v>8.5339859477382181</v>
      </c>
      <c r="T339" s="5">
        <v>7.717691639693693</v>
      </c>
      <c r="U339" s="5">
        <v>7.717691639693693</v>
      </c>
      <c r="V339" s="5">
        <v>7.7161127338754243</v>
      </c>
      <c r="W339" s="5">
        <v>7.7161127338754243</v>
      </c>
      <c r="X339" s="5">
        <v>7.7161127338754243</v>
      </c>
      <c r="Y339" s="5">
        <v>7.8566353517012715</v>
      </c>
      <c r="Z339" s="5">
        <v>8.0618931080761023</v>
      </c>
      <c r="AA339" s="5">
        <v>7.7145338280571556</v>
      </c>
      <c r="AB339" s="5">
        <v>7.7776900607878741</v>
      </c>
      <c r="AC339" s="5">
        <v>7.8961079971579693</v>
      </c>
      <c r="AD339" s="5">
        <v>7.7145338280571556</v>
      </c>
      <c r="AE339" s="5">
        <v>7.7129549222388887</v>
      </c>
      <c r="AF339" s="5">
        <v>7.7129549222388887</v>
      </c>
      <c r="AG339" s="5">
        <v>7.5013815425909849</v>
      </c>
      <c r="AH339" s="5">
        <v>7.4911186547722428</v>
      </c>
      <c r="AI339" s="5">
        <v>7.5740112102313102</v>
      </c>
      <c r="AJ339" s="5">
        <v>8.7124023052024953</v>
      </c>
      <c r="AK339" s="5">
        <v>9.546064577247968</v>
      </c>
      <c r="AL339" s="5">
        <v>10.25262493092287</v>
      </c>
      <c r="AM339" s="5">
        <v>10.251835478013737</v>
      </c>
      <c r="AN339" s="5">
        <v>10.251046025104603</v>
      </c>
      <c r="AO339" s="5">
        <v>11.040498934238572</v>
      </c>
      <c r="AP339" s="5">
        <v>11.040498934238572</v>
      </c>
      <c r="AQ339" s="5">
        <v>11.040498934238572</v>
      </c>
      <c r="AR339" s="5">
        <v>11.039709481329439</v>
      </c>
      <c r="AS339" s="5">
        <v>11.039709481329439</v>
      </c>
      <c r="AT339" s="5">
        <v>11.032604405147232</v>
      </c>
      <c r="AU339" s="5">
        <v>11.028657140601563</v>
      </c>
      <c r="AV339" s="5">
        <v>11.020762611510223</v>
      </c>
      <c r="AW339" s="5">
        <v>11.091813373332281</v>
      </c>
      <c r="AX339" s="5">
        <v>11.135233283334649</v>
      </c>
      <c r="AY339" s="5">
        <v>11.149443435699061</v>
      </c>
      <c r="AZ339" s="5">
        <v>11.160495776426936</v>
      </c>
      <c r="BA339" s="5">
        <v>11.782584668824505</v>
      </c>
      <c r="BB339" s="5">
        <v>11.778637404278834</v>
      </c>
      <c r="BC339" s="5">
        <v>11.762848346096156</v>
      </c>
      <c r="BD339" s="5">
        <v>11.920738927922949</v>
      </c>
      <c r="BE339" s="5">
        <v>12.315465382489934</v>
      </c>
      <c r="BF339" s="5">
        <v>12.552301255230125</v>
      </c>
      <c r="BG339" s="5">
        <v>13.262808873450698</v>
      </c>
      <c r="BH339" s="5">
        <v>13.262808873450698</v>
      </c>
      <c r="BI339" s="5">
        <v>13.262808873450698</v>
      </c>
      <c r="BJ339" s="5">
        <v>13.262808873450698</v>
      </c>
    </row>
    <row r="340" spans="1:62" x14ac:dyDescent="0.25">
      <c r="A340" t="s">
        <v>169</v>
      </c>
      <c r="B340" t="s">
        <v>170</v>
      </c>
      <c r="C340" t="s">
        <v>149</v>
      </c>
      <c r="D340" t="s">
        <v>44</v>
      </c>
      <c r="E340" s="19" t="str">
        <f t="shared" si="5"/>
        <v>number</v>
      </c>
      <c r="F340" s="4" t="s">
        <v>45</v>
      </c>
      <c r="G340" s="5">
        <v>25.996145860782633</v>
      </c>
      <c r="H340" s="5">
        <v>26.790517913413925</v>
      </c>
      <c r="I340" s="5">
        <v>29.114826088090297</v>
      </c>
      <c r="J340" s="5">
        <v>30.162467266708386</v>
      </c>
      <c r="K340" s="5">
        <v>32.467177069265567</v>
      </c>
      <c r="L340" s="5">
        <v>29.761619546510097</v>
      </c>
      <c r="M340" s="5">
        <v>32.074913689103724</v>
      </c>
      <c r="N340" s="5">
        <v>32.029984758775541</v>
      </c>
      <c r="O340" s="5">
        <v>38.115035903685893</v>
      </c>
      <c r="P340" s="5">
        <v>35.003865633612222</v>
      </c>
      <c r="Q340" s="5">
        <v>33.298813692672134</v>
      </c>
      <c r="R340" s="5">
        <v>28.547273186424672</v>
      </c>
      <c r="S340" s="5">
        <v>34.201829221428021</v>
      </c>
      <c r="T340" s="5">
        <v>29.645245232056393</v>
      </c>
      <c r="U340" s="5">
        <v>28.547273186424672</v>
      </c>
      <c r="V340" s="5">
        <v>28.547273186424672</v>
      </c>
      <c r="W340" s="5">
        <v>22.630301832515347</v>
      </c>
      <c r="X340" s="5">
        <v>20.702262920386048</v>
      </c>
      <c r="Y340" s="5">
        <v>19.451672760411519</v>
      </c>
      <c r="Z340" s="5">
        <v>21.523546010518572</v>
      </c>
      <c r="AA340" s="5">
        <v>18.079207703371871</v>
      </c>
      <c r="AB340" s="5">
        <v>19.139848699452109</v>
      </c>
      <c r="AC340" s="5">
        <v>19.220000658783228</v>
      </c>
      <c r="AD340" s="5">
        <v>23.057412958266081</v>
      </c>
      <c r="AE340" s="5">
        <v>25.253357049529519</v>
      </c>
      <c r="AF340" s="5">
        <v>30.589501191299668</v>
      </c>
      <c r="AG340" s="5">
        <v>30.613656576303566</v>
      </c>
      <c r="AH340" s="5">
        <v>30.866190146798861</v>
      </c>
      <c r="AI340" s="5">
        <v>30.839838817703701</v>
      </c>
      <c r="AJ340" s="5">
        <v>30.934264413628025</v>
      </c>
      <c r="AK340" s="5">
        <v>32.939161368951545</v>
      </c>
      <c r="AL340" s="5">
        <v>33.048958573514717</v>
      </c>
      <c r="AM340" s="5">
        <v>33.048958573514717</v>
      </c>
      <c r="AN340" s="5">
        <v>34.037133414583266</v>
      </c>
      <c r="AO340" s="5">
        <v>36.123280301283529</v>
      </c>
      <c r="AP340" s="5">
        <v>36.342874710409873</v>
      </c>
      <c r="AQ340" s="5">
        <v>36.452671914973045</v>
      </c>
      <c r="AR340" s="5">
        <v>37.331049551478415</v>
      </c>
      <c r="AS340" s="5">
        <v>38.429021597110136</v>
      </c>
      <c r="AT340" s="5">
        <v>38.429021597110136</v>
      </c>
      <c r="AU340" s="5">
        <v>36.233077505846701</v>
      </c>
      <c r="AV340" s="5">
        <v>37.331049551478415</v>
      </c>
      <c r="AW340" s="5">
        <v>38.429021597110136</v>
      </c>
      <c r="AX340" s="5">
        <v>38.429021597110136</v>
      </c>
      <c r="AY340" s="5">
        <v>39.52699364274185</v>
      </c>
      <c r="AZ340" s="5">
        <v>40.405371279247234</v>
      </c>
      <c r="BA340" s="5">
        <v>40.624965688373578</v>
      </c>
      <c r="BB340" s="5">
        <v>39.52699364274185</v>
      </c>
      <c r="BC340" s="5">
        <v>35.13510546021498</v>
      </c>
      <c r="BD340" s="5">
        <v>36.233077505846701</v>
      </c>
      <c r="BE340" s="5">
        <v>37.331049551478415</v>
      </c>
      <c r="BF340" s="5">
        <v>38.429021597110136</v>
      </c>
      <c r="BG340" s="5">
        <v>37.331049551478415</v>
      </c>
      <c r="BH340" s="5">
        <v>37.331049551478415</v>
      </c>
      <c r="BI340" s="5">
        <v>37.331049551478415</v>
      </c>
      <c r="BJ340" s="5">
        <v>37.331049551478415</v>
      </c>
    </row>
    <row r="341" spans="1:62" x14ac:dyDescent="0.25">
      <c r="A341" t="s">
        <v>173</v>
      </c>
      <c r="B341" t="s">
        <v>174</v>
      </c>
      <c r="C341" t="s">
        <v>149</v>
      </c>
      <c r="D341" t="s">
        <v>44</v>
      </c>
      <c r="E341" s="19" t="str">
        <f t="shared" si="5"/>
        <v>number</v>
      </c>
      <c r="F341" s="4" t="s">
        <v>45</v>
      </c>
      <c r="G341" s="5">
        <v>15.233989508128603</v>
      </c>
      <c r="H341" s="5">
        <v>15.233989508128603</v>
      </c>
      <c r="I341" s="5">
        <v>15.753389082220954</v>
      </c>
      <c r="J341" s="5">
        <v>15.753389082220954</v>
      </c>
      <c r="K341" s="5">
        <v>16.267594660572378</v>
      </c>
      <c r="L341" s="5">
        <v>16.267594660572378</v>
      </c>
      <c r="M341" s="5">
        <v>16.786994234664729</v>
      </c>
      <c r="N341" s="5">
        <v>17.664779514880799</v>
      </c>
      <c r="O341" s="5">
        <v>16.553264426323171</v>
      </c>
      <c r="P341" s="5">
        <v>16.350698592427154</v>
      </c>
      <c r="Q341" s="5">
        <v>16.771412247441958</v>
      </c>
      <c r="R341" s="5">
        <v>16.771412247441958</v>
      </c>
      <c r="S341" s="5">
        <v>17.031112034488132</v>
      </c>
      <c r="T341" s="5">
        <v>17.290811821534309</v>
      </c>
      <c r="U341" s="5">
        <v>17.285617825793384</v>
      </c>
      <c r="V341" s="5">
        <v>17.275229834311538</v>
      </c>
      <c r="W341" s="5">
        <v>16.226042694644992</v>
      </c>
      <c r="X341" s="5">
        <v>16.220848698904067</v>
      </c>
      <c r="Y341" s="5">
        <v>16.215654703163143</v>
      </c>
      <c r="Z341" s="5">
        <v>16.210460707422218</v>
      </c>
      <c r="AA341" s="5">
        <v>16.205266711681297</v>
      </c>
      <c r="AB341" s="5">
        <v>16.194878720199448</v>
      </c>
      <c r="AC341" s="5">
        <v>16.184490728717602</v>
      </c>
      <c r="AD341" s="5">
        <v>16.174102737235753</v>
      </c>
      <c r="AE341" s="5">
        <v>16.153326754272062</v>
      </c>
      <c r="AF341" s="5">
        <v>16.137744767049291</v>
      </c>
      <c r="AG341" s="5">
        <v>16.122162779826521</v>
      </c>
      <c r="AH341" s="5">
        <v>16.09099880538098</v>
      </c>
      <c r="AI341" s="5">
        <v>16.070222822417286</v>
      </c>
      <c r="AJ341" s="5">
        <v>16.059834830935436</v>
      </c>
      <c r="AK341" s="5">
        <v>15.441749337765543</v>
      </c>
      <c r="AL341" s="5">
        <v>15.81052303537111</v>
      </c>
      <c r="AM341" s="5">
        <v>16.007894873526205</v>
      </c>
      <c r="AN341" s="5">
        <v>16.50651846465486</v>
      </c>
      <c r="AO341" s="5">
        <v>15.981924894821587</v>
      </c>
      <c r="AP341" s="5">
        <v>16.709084298550874</v>
      </c>
      <c r="AQ341" s="5">
        <v>15.259959486833221</v>
      </c>
      <c r="AR341" s="5">
        <v>13.945878564379576</v>
      </c>
      <c r="AS341" s="5">
        <v>17.695943489326339</v>
      </c>
      <c r="AT341" s="5">
        <v>17.254453851347844</v>
      </c>
      <c r="AU341" s="5">
        <v>16.096192801121902</v>
      </c>
      <c r="AV341" s="5">
        <v>15.841687009816653</v>
      </c>
      <c r="AW341" s="5">
        <v>15.228795512387681</v>
      </c>
      <c r="AX341" s="5">
        <v>15.514465278138474</v>
      </c>
      <c r="AY341" s="5">
        <v>16.236430686126837</v>
      </c>
      <c r="AZ341" s="5">
        <v>14.730171921259025</v>
      </c>
      <c r="BA341" s="5">
        <v>14.802887861631952</v>
      </c>
      <c r="BB341" s="5">
        <v>18.802264582143042</v>
      </c>
      <c r="BC341" s="5">
        <v>19.893003687736975</v>
      </c>
      <c r="BD341" s="5">
        <v>19.737183815509272</v>
      </c>
      <c r="BE341" s="5">
        <v>17.140185945047527</v>
      </c>
      <c r="BF341" s="5">
        <v>17.140185945047527</v>
      </c>
      <c r="BG341" s="5">
        <v>16.620786370955177</v>
      </c>
      <c r="BH341" s="5">
        <v>16.620786370955177</v>
      </c>
      <c r="BI341" s="5">
        <v>16.620786370955177</v>
      </c>
      <c r="BJ341" s="5">
        <v>16.620786370955177</v>
      </c>
    </row>
    <row r="342" spans="1:62" x14ac:dyDescent="0.25">
      <c r="A342" t="s">
        <v>5</v>
      </c>
      <c r="B342" t="s">
        <v>6</v>
      </c>
      <c r="C342" t="s">
        <v>7</v>
      </c>
      <c r="D342" t="s">
        <v>46</v>
      </c>
      <c r="E342" s="19" t="str">
        <f t="shared" si="5"/>
        <v>number</v>
      </c>
      <c r="F342" s="4" t="s">
        <v>47</v>
      </c>
      <c r="G342" s="5">
        <v>0.46410374787242326</v>
      </c>
      <c r="H342" s="5">
        <v>0.46027479086903461</v>
      </c>
      <c r="I342" s="5">
        <v>0.45481778277334173</v>
      </c>
      <c r="J342" s="5">
        <v>0.45131382377524504</v>
      </c>
      <c r="K342" s="5">
        <v>0.44653659286776276</v>
      </c>
      <c r="L342" s="5">
        <v>0.44375627003836909</v>
      </c>
      <c r="M342" s="5">
        <v>0.44115389022127061</v>
      </c>
      <c r="N342" s="5">
        <v>0.43839540537089555</v>
      </c>
      <c r="O342" s="5">
        <v>0.4365739363553483</v>
      </c>
      <c r="P342" s="5">
        <v>0.4279570466890808</v>
      </c>
      <c r="Q342" s="5">
        <v>0.41863539585369069</v>
      </c>
      <c r="R342" s="5">
        <v>0.40874811165419794</v>
      </c>
      <c r="S342" s="5">
        <v>0.39846330565158367</v>
      </c>
      <c r="T342" s="5">
        <v>0.3879942277162205</v>
      </c>
      <c r="U342" s="5">
        <v>0.37748232048535374</v>
      </c>
      <c r="V342" s="5">
        <v>0.36704228592923144</v>
      </c>
      <c r="W342" s="5">
        <v>0.35666022382519813</v>
      </c>
      <c r="X342" s="5">
        <v>0.34622123990899395</v>
      </c>
      <c r="Y342" s="5">
        <v>0.33558907048886416</v>
      </c>
      <c r="Z342" s="5">
        <v>0.32475167695046975</v>
      </c>
      <c r="AA342" s="5">
        <v>0.31369980032466849</v>
      </c>
      <c r="AB342" s="5">
        <v>0.30264587635601009</v>
      </c>
      <c r="AC342" s="5">
        <v>0.29199837850279742</v>
      </c>
      <c r="AD342" s="5">
        <v>0.28217470292112118</v>
      </c>
      <c r="AE342" s="5">
        <v>0.27335173147584862</v>
      </c>
      <c r="AF342" s="5">
        <v>0.26554254875246736</v>
      </c>
      <c r="AG342" s="5">
        <v>0.25850692816395543</v>
      </c>
      <c r="AH342" s="5">
        <v>0.25186799199025045</v>
      </c>
      <c r="AI342" s="5">
        <v>0.24519674375342271</v>
      </c>
      <c r="AJ342" s="5">
        <v>0.23826266750173625</v>
      </c>
      <c r="AK342" s="5">
        <v>0.23499523557117305</v>
      </c>
      <c r="AL342" s="5">
        <v>0.23133252546874716</v>
      </c>
      <c r="AM342" s="5">
        <v>0.22381822856227973</v>
      </c>
      <c r="AN342" s="5">
        <v>0.21674263134657645</v>
      </c>
      <c r="AO342" s="5">
        <v>0.21024607621252067</v>
      </c>
      <c r="AP342" s="5">
        <v>0.20432788250111494</v>
      </c>
      <c r="AQ342" s="5">
        <v>0.19882058304666167</v>
      </c>
      <c r="AR342" s="5">
        <v>0.19349448327878724</v>
      </c>
      <c r="AS342" s="5">
        <v>0.18809053374199972</v>
      </c>
      <c r="AT342" s="5">
        <v>0.18247149612758992</v>
      </c>
      <c r="AU342" s="5">
        <v>0.17664446873763856</v>
      </c>
      <c r="AV342" s="5">
        <v>0.176410511585362</v>
      </c>
      <c r="AW342" s="5">
        <v>0.18128512364936403</v>
      </c>
      <c r="AX342" s="5">
        <v>0.17492047479141529</v>
      </c>
      <c r="AY342" s="5">
        <v>0.16877600876653276</v>
      </c>
      <c r="AZ342" s="5">
        <v>0.16286324240283689</v>
      </c>
      <c r="BA342" s="5">
        <v>0.16192259652217886</v>
      </c>
      <c r="BB342" s="5">
        <v>0.15625416486285021</v>
      </c>
      <c r="BC342" s="5">
        <v>0.17738715549363365</v>
      </c>
      <c r="BD342" s="5">
        <v>0.17544512031705414</v>
      </c>
      <c r="BE342" s="5">
        <v>0.19406599854285339</v>
      </c>
      <c r="BF342" s="5">
        <v>0.18727972218846317</v>
      </c>
      <c r="BG342" s="5">
        <v>0.18847357177419788</v>
      </c>
      <c r="BH342" s="5">
        <v>0.18201765155179706</v>
      </c>
      <c r="BI342" s="5">
        <v>0.1758837846098458</v>
      </c>
      <c r="BJ342" s="5">
        <v>0.17005939202795581</v>
      </c>
    </row>
    <row r="343" spans="1:62" x14ac:dyDescent="0.25">
      <c r="A343" t="s">
        <v>151</v>
      </c>
      <c r="B343" t="s">
        <v>152</v>
      </c>
      <c r="C343" t="s">
        <v>7</v>
      </c>
      <c r="D343" t="s">
        <v>46</v>
      </c>
      <c r="E343" s="19" t="str">
        <f t="shared" si="5"/>
        <v>number</v>
      </c>
      <c r="F343" s="4" t="s">
        <v>47</v>
      </c>
      <c r="G343" s="5">
        <v>0.23770401166897798</v>
      </c>
      <c r="H343" s="5">
        <v>0.24190741926599069</v>
      </c>
      <c r="I343" s="5">
        <v>0.24542988535983615</v>
      </c>
      <c r="J343" s="5">
        <v>0.24710556024044966</v>
      </c>
      <c r="K343" s="5">
        <v>0.24562393026879575</v>
      </c>
      <c r="L343" s="5">
        <v>0.23884115413881904</v>
      </c>
      <c r="M343" s="5">
        <v>0.2436593679142047</v>
      </c>
      <c r="N343" s="5">
        <v>0.2412375728725937</v>
      </c>
      <c r="O343" s="5">
        <v>0.29247412768559505</v>
      </c>
      <c r="P343" s="5">
        <v>0.27202175247988342</v>
      </c>
      <c r="Q343" s="5">
        <v>0.26502036434737236</v>
      </c>
      <c r="R343" s="5">
        <v>0.25281831759003198</v>
      </c>
      <c r="S343" s="5">
        <v>0.25988615309809443</v>
      </c>
      <c r="T343" s="5">
        <v>0.25700653708562876</v>
      </c>
      <c r="U343" s="5">
        <v>0.25330287888254754</v>
      </c>
      <c r="V343" s="5">
        <v>0.25002279619612378</v>
      </c>
      <c r="W343" s="5">
        <v>0.24651980506616519</v>
      </c>
      <c r="X343" s="5">
        <v>0.23890021074320195</v>
      </c>
      <c r="Y343" s="5">
        <v>0.23172892201200504</v>
      </c>
      <c r="Z343" s="5">
        <v>0.22590268161057439</v>
      </c>
      <c r="AA343" s="5">
        <v>0.22021242211169506</v>
      </c>
      <c r="AB343" s="5">
        <v>0.2146127762447195</v>
      </c>
      <c r="AC343" s="5">
        <v>0.2090485190373518</v>
      </c>
      <c r="AD343" s="5">
        <v>0.20344357787688908</v>
      </c>
      <c r="AE343" s="5">
        <v>0.19778539901396536</v>
      </c>
      <c r="AF343" s="5">
        <v>0.19208664966803091</v>
      </c>
      <c r="AG343" s="5">
        <v>0.18645734256985533</v>
      </c>
      <c r="AH343" s="5">
        <v>0.18107631763200463</v>
      </c>
      <c r="AI343" s="5">
        <v>0.17613556302016808</v>
      </c>
      <c r="AJ343" s="5">
        <v>0.1717319909923801</v>
      </c>
      <c r="AK343" s="5">
        <v>0.16780800166292317</v>
      </c>
      <c r="AL343" s="5">
        <v>0.16427789531399953</v>
      </c>
      <c r="AM343" s="5">
        <v>0.16113946742193139</v>
      </c>
      <c r="AN343" s="5">
        <v>0.15838934724343778</v>
      </c>
      <c r="AO343" s="5">
        <v>0.15766367921949098</v>
      </c>
      <c r="AP343" s="5">
        <v>0.15560049209483287</v>
      </c>
      <c r="AQ343" s="5">
        <v>0.15542947044197761</v>
      </c>
      <c r="AR343" s="5">
        <v>0.15356384505763654</v>
      </c>
      <c r="AS343" s="5">
        <v>0.15289204865789449</v>
      </c>
      <c r="AT343" s="5">
        <v>0.14998345495012583</v>
      </c>
      <c r="AU343" s="5">
        <v>0.1487226100619769</v>
      </c>
      <c r="AV343" s="5">
        <v>0.14625675417695791</v>
      </c>
      <c r="AW343" s="5">
        <v>0.14238226820130781</v>
      </c>
      <c r="AX343" s="5">
        <v>0.137139814806951</v>
      </c>
      <c r="AY343" s="5">
        <v>0.12878388541790572</v>
      </c>
      <c r="AZ343" s="5">
        <v>0.11725867968290127</v>
      </c>
      <c r="BA343" s="5">
        <v>0.10705865416187998</v>
      </c>
      <c r="BB343" s="5">
        <v>0.10959219041180361</v>
      </c>
      <c r="BC343" s="5">
        <v>0.11190912131196128</v>
      </c>
      <c r="BD343" s="5">
        <v>0.10836176403826653</v>
      </c>
      <c r="BE343" s="5">
        <v>0.11057655945016027</v>
      </c>
      <c r="BF343" s="5">
        <v>0.11802942366232426</v>
      </c>
      <c r="BG343" s="5">
        <v>0.12499757817192292</v>
      </c>
      <c r="BH343" s="5">
        <v>0.12131272499719464</v>
      </c>
      <c r="BI343" s="5">
        <v>0.11765547926469247</v>
      </c>
      <c r="BJ343" s="5">
        <v>0.11402381786519478</v>
      </c>
    </row>
    <row r="344" spans="1:62" x14ac:dyDescent="0.25">
      <c r="A344" t="s">
        <v>157</v>
      </c>
      <c r="B344" t="s">
        <v>158</v>
      </c>
      <c r="C344" t="s">
        <v>7</v>
      </c>
      <c r="D344" t="s">
        <v>46</v>
      </c>
      <c r="E344" s="19" t="str">
        <f t="shared" si="5"/>
        <v>number</v>
      </c>
      <c r="F344" s="4" t="s">
        <v>47</v>
      </c>
      <c r="AM344" s="5">
        <v>0.18680081854624281</v>
      </c>
      <c r="AN344" s="5">
        <v>0.17917731885027838</v>
      </c>
      <c r="AO344" s="5">
        <v>0.17344304332865468</v>
      </c>
      <c r="AP344" s="5">
        <v>0.16781295179922465</v>
      </c>
      <c r="AQ344" s="5">
        <v>0.16235776271002986</v>
      </c>
      <c r="AR344" s="5">
        <v>0.15845424839010883</v>
      </c>
      <c r="AS344" s="5">
        <v>0.15470284105888896</v>
      </c>
      <c r="AT344" s="5">
        <v>0.15029157090776604</v>
      </c>
      <c r="AU344" s="5">
        <v>0.14466453325702203</v>
      </c>
      <c r="AV344" s="5">
        <v>0.13976443203581781</v>
      </c>
      <c r="AW344" s="5">
        <v>0.1506372363117785</v>
      </c>
      <c r="AX344" s="5">
        <v>0.16568306306763853</v>
      </c>
      <c r="AY344" s="5">
        <v>0.16712482084064112</v>
      </c>
      <c r="AZ344" s="5">
        <v>0.16989071585664903</v>
      </c>
      <c r="BA344" s="5">
        <v>0.17330776687806601</v>
      </c>
      <c r="BB344" s="5">
        <v>0.16356335474956196</v>
      </c>
      <c r="BC344" s="5">
        <v>0.16329444935965523</v>
      </c>
      <c r="BD344" s="5">
        <v>0.16607248103164932</v>
      </c>
      <c r="BE344" s="5">
        <v>0.16872568063765117</v>
      </c>
      <c r="BF344" s="5">
        <v>0.16600287332302996</v>
      </c>
      <c r="BG344" s="5">
        <v>0.15933567971342635</v>
      </c>
      <c r="BH344" s="5">
        <v>0.15527884286276139</v>
      </c>
      <c r="BI344" s="5">
        <v>0.15138220544478709</v>
      </c>
      <c r="BJ344" s="5">
        <v>0.14764187633362535</v>
      </c>
    </row>
    <row r="345" spans="1:62" x14ac:dyDescent="0.25">
      <c r="A345" t="s">
        <v>159</v>
      </c>
      <c r="B345" t="s">
        <v>160</v>
      </c>
      <c r="C345" t="s">
        <v>7</v>
      </c>
      <c r="D345" t="s">
        <v>46</v>
      </c>
      <c r="E345" s="19" t="str">
        <f t="shared" si="5"/>
        <v>number</v>
      </c>
      <c r="F345" s="4" t="s">
        <v>47</v>
      </c>
      <c r="G345" s="5">
        <v>0.41858813570531683</v>
      </c>
      <c r="H345" s="5">
        <v>0.4056103090843266</v>
      </c>
      <c r="I345" s="5">
        <v>0.3928866414276288</v>
      </c>
      <c r="J345" s="5">
        <v>0.38042829051721616</v>
      </c>
      <c r="K345" s="5">
        <v>0.36823875506683373</v>
      </c>
      <c r="L345" s="5">
        <v>0.3563248008475236</v>
      </c>
      <c r="M345" s="5">
        <v>0.34467531782018662</v>
      </c>
      <c r="N345" s="5">
        <v>0.33326207872697694</v>
      </c>
      <c r="O345" s="5">
        <v>0.32205479053740454</v>
      </c>
      <c r="P345" s="5">
        <v>0.31104221180517166</v>
      </c>
      <c r="Q345" s="5">
        <v>0.30023553906947914</v>
      </c>
      <c r="R345" s="5">
        <v>0.28965865630825244</v>
      </c>
      <c r="S345" s="5">
        <v>0.27933290832166252</v>
      </c>
      <c r="T345" s="5">
        <v>0.26928058613920497</v>
      </c>
      <c r="U345" s="5">
        <v>0.28176054965254849</v>
      </c>
      <c r="V345" s="5">
        <v>0.27149248851729663</v>
      </c>
      <c r="W345" s="5">
        <v>0.26155860155078092</v>
      </c>
      <c r="X345" s="5">
        <v>0.25193936959730939</v>
      </c>
      <c r="Y345" s="5">
        <v>0.24261226499490643</v>
      </c>
      <c r="Z345" s="5">
        <v>0.23357319661515558</v>
      </c>
      <c r="AA345" s="5">
        <v>0.22482976097578955</v>
      </c>
      <c r="AB345" s="5">
        <v>0.21640793579290443</v>
      </c>
      <c r="AC345" s="5">
        <v>0.20834014093881575</v>
      </c>
      <c r="AD345" s="5">
        <v>0.19669719794412616</v>
      </c>
      <c r="AE345" s="5">
        <v>0.23275902647290436</v>
      </c>
      <c r="AF345" s="5">
        <v>0.22538320296962122</v>
      </c>
      <c r="AG345" s="5">
        <v>0.22041431451526985</v>
      </c>
      <c r="AH345" s="5">
        <v>0.22321344884347361</v>
      </c>
      <c r="AI345" s="5">
        <v>0.23297816791765588</v>
      </c>
      <c r="AJ345" s="5">
        <v>0.21322501901185201</v>
      </c>
      <c r="AK345" s="5">
        <v>0.21079754923965238</v>
      </c>
      <c r="AL345" s="5">
        <v>0.21198565788038456</v>
      </c>
      <c r="AM345" s="5">
        <v>0.19647346439485358</v>
      </c>
      <c r="AN345" s="5">
        <v>0.20536010980061162</v>
      </c>
      <c r="AO345" s="5">
        <v>0.19885574935194528</v>
      </c>
      <c r="AP345" s="5">
        <v>0.16594586264031058</v>
      </c>
      <c r="AQ345" s="5">
        <v>0.16626307404882085</v>
      </c>
      <c r="AR345" s="5">
        <v>0.15713909830038178</v>
      </c>
      <c r="AS345" s="5">
        <v>0.16653378712701014</v>
      </c>
      <c r="AT345" s="5">
        <v>0.15551430482005635</v>
      </c>
      <c r="AU345" s="5">
        <v>0.15865609132650538</v>
      </c>
      <c r="AV345" s="5">
        <v>0.15327869634767666</v>
      </c>
      <c r="AW345" s="5">
        <v>0.15077267921703214</v>
      </c>
      <c r="AX345" s="5">
        <v>0.14990763631152973</v>
      </c>
      <c r="AY345" s="5">
        <v>0.14602635220845994</v>
      </c>
      <c r="AZ345" s="5">
        <v>0.14331190851788228</v>
      </c>
      <c r="BA345" s="5">
        <v>0.13915907849278325</v>
      </c>
      <c r="BB345" s="5">
        <v>0.13538223360046037</v>
      </c>
      <c r="BC345" s="5">
        <v>0.13668941808183294</v>
      </c>
      <c r="BD345" s="5">
        <v>0.13301039377074117</v>
      </c>
      <c r="BE345" s="5">
        <v>0.13651286225364989</v>
      </c>
      <c r="BF345" s="5">
        <v>0.13517653333548393</v>
      </c>
      <c r="BG345" s="5">
        <v>0.12938674319937143</v>
      </c>
      <c r="BH345" s="5">
        <v>0.12602052179014325</v>
      </c>
      <c r="BI345" s="5">
        <v>0.12278703103901602</v>
      </c>
      <c r="BJ345" s="5">
        <v>0.11968246920286338</v>
      </c>
    </row>
    <row r="346" spans="1:62" x14ac:dyDescent="0.25">
      <c r="A346" t="s">
        <v>165</v>
      </c>
      <c r="B346" t="s">
        <v>166</v>
      </c>
      <c r="C346" t="s">
        <v>7</v>
      </c>
      <c r="D346" t="s">
        <v>46</v>
      </c>
      <c r="E346" s="19" t="str">
        <f t="shared" si="5"/>
        <v>number</v>
      </c>
      <c r="F346" s="4" t="s">
        <v>47</v>
      </c>
      <c r="G346" s="5">
        <v>0.32408098046430833</v>
      </c>
      <c r="H346" s="5">
        <v>0.31821740067298432</v>
      </c>
      <c r="I346" s="5">
        <v>0.31225865140894155</v>
      </c>
      <c r="J346" s="5">
        <v>0.30635022929567468</v>
      </c>
      <c r="K346" s="5">
        <v>0.30110656051461671</v>
      </c>
      <c r="L346" s="5">
        <v>0.29517547967506835</v>
      </c>
      <c r="M346" s="5">
        <v>0.29186261349661452</v>
      </c>
      <c r="N346" s="5">
        <v>0.29692293056994012</v>
      </c>
      <c r="O346" s="5">
        <v>0.3015139686396438</v>
      </c>
      <c r="P346" s="5">
        <v>0.30398839321013271</v>
      </c>
      <c r="Q346" s="5">
        <v>0.29706210379275239</v>
      </c>
      <c r="R346" s="5">
        <v>0.29179548221391904</v>
      </c>
      <c r="S346" s="5">
        <v>0.29000018315801041</v>
      </c>
      <c r="T346" s="5">
        <v>0.28284550918741758</v>
      </c>
      <c r="U346" s="5">
        <v>0.27744227992205323</v>
      </c>
      <c r="V346" s="5">
        <v>0.26991614354347421</v>
      </c>
      <c r="W346" s="5">
        <v>0.26241353154119218</v>
      </c>
      <c r="X346" s="5">
        <v>0.25515542877402886</v>
      </c>
      <c r="Y346" s="5">
        <v>0.24837777723351986</v>
      </c>
      <c r="Z346" s="5">
        <v>0.24222820918828145</v>
      </c>
      <c r="AA346" s="5">
        <v>0.24066448453211445</v>
      </c>
      <c r="AB346" s="5">
        <v>0.24175527870636429</v>
      </c>
      <c r="AC346" s="5">
        <v>0.23700973351573604</v>
      </c>
      <c r="AD346" s="5">
        <v>0.24117419156077044</v>
      </c>
      <c r="AE346" s="5">
        <v>0.24259871746144701</v>
      </c>
      <c r="AF346" s="5">
        <v>0.24550448678629641</v>
      </c>
      <c r="AG346" s="5">
        <v>0.25343946149183222</v>
      </c>
      <c r="AH346" s="5">
        <v>0.25764171082402049</v>
      </c>
      <c r="AI346" s="5">
        <v>0.26034462123801067</v>
      </c>
      <c r="AJ346" s="5">
        <v>0.26042356647583281</v>
      </c>
      <c r="AK346" s="5">
        <v>0.25750498272141564</v>
      </c>
      <c r="AL346" s="5">
        <v>0.25015579660372289</v>
      </c>
      <c r="AM346" s="5">
        <v>0.24048652062803874</v>
      </c>
      <c r="AN346" s="5">
        <v>0.23460535436448762</v>
      </c>
      <c r="AO346" s="5">
        <v>0.23161174105274326</v>
      </c>
      <c r="AP346" s="5">
        <v>0.23079434119355263</v>
      </c>
      <c r="AQ346" s="5">
        <v>0.23351404326512268</v>
      </c>
      <c r="AR346" s="5">
        <v>0.23341607933345704</v>
      </c>
      <c r="AS346" s="5">
        <v>0.22462493180927307</v>
      </c>
      <c r="AT346" s="5">
        <v>0.21585496804322546</v>
      </c>
      <c r="AU346" s="5">
        <v>0.21518382239415887</v>
      </c>
      <c r="AV346" s="5">
        <v>0.23250154208607071</v>
      </c>
      <c r="AW346" s="5">
        <v>0.22823410002070338</v>
      </c>
      <c r="AX346" s="5">
        <v>0.22645925296507777</v>
      </c>
      <c r="AY346" s="5">
        <v>0.23897066730647079</v>
      </c>
      <c r="AZ346" s="5">
        <v>0.22740496178134753</v>
      </c>
      <c r="BA346" s="5">
        <v>0.23435682819125159</v>
      </c>
      <c r="BB346" s="5">
        <v>0.23635738602387263</v>
      </c>
      <c r="BC346" s="5">
        <v>0.23380314871627406</v>
      </c>
      <c r="BD346" s="5">
        <v>0.23326475074422809</v>
      </c>
      <c r="BE346" s="5">
        <v>0.22655274338330658</v>
      </c>
      <c r="BF346" s="5">
        <v>0.22004465855027724</v>
      </c>
      <c r="BG346" s="5">
        <v>0.21373687258392218</v>
      </c>
      <c r="BH346" s="5">
        <v>0.20762607257240473</v>
      </c>
      <c r="BI346" s="5">
        <v>0.20170869758264801</v>
      </c>
      <c r="BJ346" s="5">
        <v>0.19597997549452512</v>
      </c>
    </row>
    <row r="347" spans="1:62" x14ac:dyDescent="0.25">
      <c r="A347" t="s">
        <v>171</v>
      </c>
      <c r="B347" t="s">
        <v>172</v>
      </c>
      <c r="C347" t="s">
        <v>7</v>
      </c>
      <c r="D347" t="s">
        <v>46</v>
      </c>
      <c r="E347" s="19" t="str">
        <f t="shared" si="5"/>
        <v>number</v>
      </c>
      <c r="F347" s="4" t="s">
        <v>47</v>
      </c>
      <c r="G347" s="5" t="s">
        <v>285</v>
      </c>
      <c r="H347" s="5">
        <v>0.16062392890063737</v>
      </c>
      <c r="I347" s="5">
        <v>0.15952448169045677</v>
      </c>
      <c r="J347" s="5">
        <v>0.15814157086450303</v>
      </c>
      <c r="K347" s="5">
        <v>0.15620485911558973</v>
      </c>
      <c r="L347" s="5">
        <v>0.15365694490223503</v>
      </c>
      <c r="M347" s="5">
        <v>0.15065893537667804</v>
      </c>
      <c r="N347" s="5">
        <v>0.14770659290220209</v>
      </c>
      <c r="O347" s="5">
        <v>0.14503139737476689</v>
      </c>
      <c r="P347" s="5">
        <v>0.13903164195037424</v>
      </c>
      <c r="Q347" s="5">
        <v>0.14476505020115879</v>
      </c>
      <c r="R347" s="5">
        <v>0.15588523232171098</v>
      </c>
      <c r="S347" s="5">
        <v>0.14869631118578971</v>
      </c>
      <c r="T347" s="5">
        <v>0.15803921596461057</v>
      </c>
      <c r="U347" s="5">
        <v>0.15737222338964169</v>
      </c>
      <c r="V347" s="5">
        <v>0.1555725302471892</v>
      </c>
      <c r="W347" s="5">
        <v>0.1538423470963064</v>
      </c>
      <c r="X347" s="5">
        <v>0.1519654018496063</v>
      </c>
      <c r="Y347" s="5">
        <v>0.14995750868445196</v>
      </c>
      <c r="Z347" s="5">
        <v>0.14783932821809256</v>
      </c>
      <c r="AA347" s="5">
        <v>0.14581285681817155</v>
      </c>
      <c r="AB347" s="5">
        <v>0.14391576956134108</v>
      </c>
      <c r="AC347" s="5">
        <v>0.14188487267551159</v>
      </c>
      <c r="AD347" s="5">
        <v>0.13941059241681183</v>
      </c>
      <c r="AE347" s="5">
        <v>0.13512835641599077</v>
      </c>
      <c r="AF347" s="5">
        <v>0.13015647492568283</v>
      </c>
      <c r="AG347" s="5">
        <v>0.12507183832281338</v>
      </c>
      <c r="AH347" s="5">
        <v>0.12076506160084971</v>
      </c>
      <c r="AI347" s="5">
        <v>0.11779333450479959</v>
      </c>
      <c r="AJ347" s="5">
        <v>0.12161754653736878</v>
      </c>
      <c r="AK347" s="5">
        <v>0.12479155909894254</v>
      </c>
      <c r="AL347" s="5">
        <v>0.13130700757149033</v>
      </c>
      <c r="AM347" s="5">
        <v>0.13492258380240096</v>
      </c>
      <c r="AN347" s="5">
        <v>0.11656768127731534</v>
      </c>
      <c r="AO347" s="5">
        <v>0.11808211700318383</v>
      </c>
      <c r="AP347" s="5">
        <v>0.12264585371979969</v>
      </c>
      <c r="AQ347" s="5">
        <v>0.12265457619624241</v>
      </c>
      <c r="AR347" s="5">
        <v>0.11615038528640914</v>
      </c>
      <c r="AS347" s="5">
        <v>0.11404882685768221</v>
      </c>
      <c r="AT347" s="5">
        <v>0.11213970913202245</v>
      </c>
      <c r="AU347" s="5">
        <v>0.12005658026514736</v>
      </c>
      <c r="AV347" s="5">
        <v>0.1307372538499251</v>
      </c>
      <c r="AW347" s="5">
        <v>0.12603184250950367</v>
      </c>
      <c r="AX347" s="5">
        <v>0.12597242333424694</v>
      </c>
      <c r="AY347" s="5">
        <v>0.12043282241014219</v>
      </c>
      <c r="AZ347" s="5">
        <v>0.11980018108481975</v>
      </c>
      <c r="BA347" s="5">
        <v>0.1180091632475055</v>
      </c>
      <c r="BB347" s="5">
        <v>0.11510305819833276</v>
      </c>
      <c r="BC347" s="5">
        <v>0.11213991988703222</v>
      </c>
      <c r="BD347" s="5">
        <v>0.10968452953068955</v>
      </c>
      <c r="BE347" s="5">
        <v>0.1085424339000992</v>
      </c>
      <c r="BF347" s="5">
        <v>0.1066591583432224</v>
      </c>
      <c r="BG347" s="5">
        <v>0.1068670459174032</v>
      </c>
      <c r="BH347" s="5">
        <v>0.10131898009026953</v>
      </c>
      <c r="BI347" s="5">
        <v>9.9032177003869362E-2</v>
      </c>
      <c r="BJ347" s="5">
        <v>9.6639326877051804E-2</v>
      </c>
    </row>
    <row r="348" spans="1:62" x14ac:dyDescent="0.25">
      <c r="A348" t="s">
        <v>175</v>
      </c>
      <c r="B348" t="s">
        <v>176</v>
      </c>
      <c r="C348" t="s">
        <v>7</v>
      </c>
      <c r="D348" t="s">
        <v>46</v>
      </c>
      <c r="E348" s="19" t="str">
        <f t="shared" si="5"/>
        <v>number</v>
      </c>
      <c r="F348" s="4" t="s">
        <v>47</v>
      </c>
      <c r="G348" s="5">
        <v>0.66961770911170582</v>
      </c>
      <c r="H348" s="5">
        <v>0.65483407754365819</v>
      </c>
      <c r="I348" s="5">
        <v>0.6402361995367547</v>
      </c>
      <c r="J348" s="5">
        <v>0.62587006885858554</v>
      </c>
      <c r="K348" s="5">
        <v>0.6117648498270235</v>
      </c>
      <c r="L348" s="5">
        <v>0.59698027558620603</v>
      </c>
      <c r="M348" s="5">
        <v>0.58206429458440256</v>
      </c>
      <c r="N348" s="5">
        <v>0.56838704336529533</v>
      </c>
      <c r="O348" s="5">
        <v>0.55490806280515159</v>
      </c>
      <c r="P348" s="5">
        <v>0.54160671375156955</v>
      </c>
      <c r="Q348" s="5">
        <v>0.52847161027939882</v>
      </c>
      <c r="R348" s="5">
        <v>0.51556772267773698</v>
      </c>
      <c r="S348" s="5">
        <v>0.50302675913069084</v>
      </c>
      <c r="T348" s="5">
        <v>0.49099507970421485</v>
      </c>
      <c r="U348" s="5">
        <v>0.4795439411225334</v>
      </c>
      <c r="V348" s="5">
        <v>0.46877179596503155</v>
      </c>
      <c r="W348" s="5">
        <v>0.45547938988372666</v>
      </c>
      <c r="X348" s="5">
        <v>0.44278512906320733</v>
      </c>
      <c r="Y348" s="5">
        <v>0.43009197799541915</v>
      </c>
      <c r="Z348" s="5">
        <v>0.41800413709850226</v>
      </c>
      <c r="AA348" s="5">
        <v>0.40611858256492311</v>
      </c>
      <c r="AB348" s="5">
        <v>0.39434720281118646</v>
      </c>
      <c r="AC348" s="5">
        <v>0.38441544023984286</v>
      </c>
      <c r="AD348" s="5">
        <v>0.37503509029254378</v>
      </c>
      <c r="AE348" s="5">
        <v>0.36628952828786876</v>
      </c>
      <c r="AF348" s="5">
        <v>0.3653188440534747</v>
      </c>
      <c r="AG348" s="5">
        <v>0.35622796761953057</v>
      </c>
      <c r="AH348" s="5">
        <v>0.35028668045739769</v>
      </c>
      <c r="AI348" s="5">
        <v>0.34566398417806127</v>
      </c>
      <c r="AJ348" s="5">
        <v>0.34078330907249033</v>
      </c>
      <c r="AK348" s="5">
        <v>0.33560665651087973</v>
      </c>
      <c r="AL348" s="5">
        <v>0.33442390128613342</v>
      </c>
      <c r="AM348" s="5">
        <v>0.33315003381748276</v>
      </c>
      <c r="AN348" s="5">
        <v>0.32630661356060903</v>
      </c>
      <c r="AO348" s="5">
        <v>0.32075525269395805</v>
      </c>
      <c r="AP348" s="5">
        <v>0.31819279546240758</v>
      </c>
      <c r="AQ348" s="5">
        <v>0.31380975487472529</v>
      </c>
      <c r="AR348" s="5">
        <v>0.30875248849998393</v>
      </c>
      <c r="AS348" s="5">
        <v>0.30537891897860076</v>
      </c>
      <c r="AT348" s="5">
        <v>0.30204480528092931</v>
      </c>
      <c r="AU348" s="5">
        <v>0.29503068297544255</v>
      </c>
      <c r="AV348" s="5">
        <v>0.29132712968159241</v>
      </c>
      <c r="AW348" s="5">
        <v>0.28542210582037164</v>
      </c>
      <c r="AX348" s="5">
        <v>0.27566255131494666</v>
      </c>
      <c r="AY348" s="5">
        <v>0.26986566691354341</v>
      </c>
      <c r="AZ348" s="5">
        <v>0.25524372919839572</v>
      </c>
      <c r="BA348" s="5">
        <v>0.252569893656649</v>
      </c>
      <c r="BB348" s="5">
        <v>0.25390715000352393</v>
      </c>
      <c r="BC348" s="5">
        <v>0.2483774147003095</v>
      </c>
      <c r="BD348" s="5">
        <v>0.24295981152382443</v>
      </c>
      <c r="BE348" s="5">
        <v>0.23023709311864896</v>
      </c>
      <c r="BF348" s="5">
        <v>0.23585700899009557</v>
      </c>
      <c r="BG348" s="5">
        <v>0.2324828972561736</v>
      </c>
      <c r="BH348" s="5">
        <v>0.22919138839577596</v>
      </c>
      <c r="BI348" s="5">
        <v>0.22607565667065616</v>
      </c>
      <c r="BJ348" s="5">
        <v>0.22315262784623813</v>
      </c>
    </row>
    <row r="349" spans="1:62" x14ac:dyDescent="0.25">
      <c r="A349" t="s">
        <v>177</v>
      </c>
      <c r="B349" t="s">
        <v>178</v>
      </c>
      <c r="C349" t="s">
        <v>7</v>
      </c>
      <c r="D349" t="s">
        <v>46</v>
      </c>
      <c r="E349" s="19" t="str">
        <f t="shared" si="5"/>
        <v>number</v>
      </c>
      <c r="F349" s="4" t="s">
        <v>47</v>
      </c>
      <c r="G349" s="5">
        <v>0.50128222208383411</v>
      </c>
      <c r="H349" s="5">
        <v>0.47267357088315826</v>
      </c>
      <c r="I349" s="5">
        <v>0.55424792418251834</v>
      </c>
      <c r="J349" s="5">
        <v>0.5291426645349272</v>
      </c>
      <c r="K349" s="5">
        <v>0.51354351185703495</v>
      </c>
      <c r="L349" s="5">
        <v>0.49838427969724486</v>
      </c>
      <c r="M349" s="5">
        <v>0.48363539050333548</v>
      </c>
      <c r="N349" s="5">
        <v>0.46920861476400877</v>
      </c>
      <c r="O349" s="5">
        <v>0.45500883968423295</v>
      </c>
      <c r="P349" s="5">
        <v>0.51449671673920216</v>
      </c>
      <c r="Q349" s="5">
        <v>0.49836876782736278</v>
      </c>
      <c r="R349" s="5">
        <v>0.48253841677904641</v>
      </c>
      <c r="S349" s="5">
        <v>0.46712971678392401</v>
      </c>
      <c r="T349" s="5">
        <v>0.45227544298118261</v>
      </c>
      <c r="U349" s="5">
        <v>0.43803930852115991</v>
      </c>
      <c r="V349" s="5">
        <v>0.42441463369530846</v>
      </c>
      <c r="W349" s="5">
        <v>0.41133715720189662</v>
      </c>
      <c r="X349" s="5">
        <v>0.45569780035811014</v>
      </c>
      <c r="Y349" s="5">
        <v>0.44174772185177996</v>
      </c>
      <c r="Z349" s="5">
        <v>0.42819315814773701</v>
      </c>
      <c r="AA349" s="5">
        <v>0.4150000093375002</v>
      </c>
      <c r="AB349" s="5">
        <v>0.40218086596377517</v>
      </c>
      <c r="AC349" s="5">
        <v>0.38977491765274036</v>
      </c>
      <c r="AD349" s="5">
        <v>0.37782894106402204</v>
      </c>
      <c r="AE349" s="5">
        <v>0.41214454422056801</v>
      </c>
      <c r="AF349" s="5">
        <v>0.39980022427015693</v>
      </c>
      <c r="AG349" s="5">
        <v>0.38795556598341802</v>
      </c>
      <c r="AH349" s="5">
        <v>0.37641226745982032</v>
      </c>
      <c r="AI349" s="5">
        <v>0.36495499395289849</v>
      </c>
      <c r="AJ349" s="5">
        <v>0.35350117778736856</v>
      </c>
      <c r="AK349" s="5">
        <v>0.34212409471353861</v>
      </c>
      <c r="AL349" s="5">
        <v>0.32329622247835282</v>
      </c>
      <c r="AM349" s="5">
        <v>0.31617095797100381</v>
      </c>
      <c r="AN349" s="5">
        <v>0.30615107385929058</v>
      </c>
      <c r="AO349" s="5">
        <v>0.29705505625087947</v>
      </c>
      <c r="AP349" s="5">
        <v>0.29209537342348824</v>
      </c>
      <c r="AQ349" s="5">
        <v>0.28158461584515326</v>
      </c>
      <c r="AR349" s="5">
        <v>0.26886099972596206</v>
      </c>
      <c r="AS349" s="5">
        <v>0.26132765261084345</v>
      </c>
      <c r="AT349" s="5">
        <v>0.25162354239016971</v>
      </c>
      <c r="AU349" s="5">
        <v>0.24290216661044037</v>
      </c>
      <c r="AV349" s="5">
        <v>0.23818882546542097</v>
      </c>
      <c r="AW349" s="5">
        <v>0.22988461192247278</v>
      </c>
      <c r="AX349" s="5">
        <v>0.24836611696360447</v>
      </c>
      <c r="AY349" s="5">
        <v>0.24612702006531501</v>
      </c>
      <c r="AZ349" s="5">
        <v>0.23871077674321128</v>
      </c>
      <c r="BA349" s="5">
        <v>0.23852847964451623</v>
      </c>
      <c r="BB349" s="5">
        <v>0.26174399131448467</v>
      </c>
      <c r="BC349" s="5">
        <v>0.25747672673464367</v>
      </c>
      <c r="BD349" s="5">
        <v>0.25163458900511732</v>
      </c>
      <c r="BE349" s="5">
        <v>0.2585614205927817</v>
      </c>
      <c r="BF349" s="5">
        <v>0.27708169490954271</v>
      </c>
      <c r="BG349" s="5">
        <v>0.26660560410904405</v>
      </c>
      <c r="BH349" s="5">
        <v>0.25844804932888793</v>
      </c>
      <c r="BI349" s="5">
        <v>0.25055699283501653</v>
      </c>
      <c r="BJ349" s="5">
        <v>0.24292721463380584</v>
      </c>
    </row>
    <row r="350" spans="1:62" x14ac:dyDescent="0.25">
      <c r="A350" t="s">
        <v>179</v>
      </c>
      <c r="B350" t="s">
        <v>180</v>
      </c>
      <c r="C350" t="s">
        <v>7</v>
      </c>
      <c r="D350" t="s">
        <v>46</v>
      </c>
      <c r="E350" s="19" t="str">
        <f t="shared" si="5"/>
        <v>number</v>
      </c>
      <c r="F350" s="4" t="s">
        <v>47</v>
      </c>
      <c r="G350" s="5">
        <v>0.44957399652586344</v>
      </c>
      <c r="H350" s="5">
        <v>0.44197832814515231</v>
      </c>
      <c r="I350" s="5">
        <v>0.43659846390530049</v>
      </c>
      <c r="J350" s="5">
        <v>0.48862680762872313</v>
      </c>
      <c r="K350" s="5">
        <v>0.47015366463444991</v>
      </c>
      <c r="L350" s="5">
        <v>0.45533606599285931</v>
      </c>
      <c r="M350" s="5">
        <v>0.43959240507391262</v>
      </c>
      <c r="N350" s="5">
        <v>0.42601533655211588</v>
      </c>
      <c r="O350" s="5">
        <v>0.41253616648911967</v>
      </c>
      <c r="P350" s="5">
        <v>0.40016667259506183</v>
      </c>
      <c r="Q350" s="5">
        <v>0.3909304546037668</v>
      </c>
      <c r="R350" s="5">
        <v>0.38544789044870137</v>
      </c>
      <c r="S350" s="5">
        <v>0.38024930509439492</v>
      </c>
      <c r="T350" s="5">
        <v>0.37498637707718718</v>
      </c>
      <c r="U350" s="5">
        <v>0.37175074837350969</v>
      </c>
      <c r="V350" s="5">
        <v>0.36553510272550765</v>
      </c>
      <c r="W350" s="5">
        <v>0.35071455366015492</v>
      </c>
      <c r="X350" s="5">
        <v>0.34522711247897014</v>
      </c>
      <c r="Y350" s="5">
        <v>0.33501541727812456</v>
      </c>
      <c r="Z350" s="5">
        <v>0.3251115180317366</v>
      </c>
      <c r="AA350" s="5">
        <v>0.31863367405739534</v>
      </c>
      <c r="AB350" s="5">
        <v>0.31373533287318817</v>
      </c>
      <c r="AC350" s="5">
        <v>0.33490420392870296</v>
      </c>
      <c r="AD350" s="5">
        <v>0.3386370001841339</v>
      </c>
      <c r="AE350" s="5">
        <v>0.33454808425477434</v>
      </c>
      <c r="AF350" s="5">
        <v>0.32993454560523555</v>
      </c>
      <c r="AG350" s="5">
        <v>0.31856445173688031</v>
      </c>
      <c r="AH350" s="5">
        <v>0.30745517933768374</v>
      </c>
      <c r="AI350" s="5">
        <v>0.29680477784459181</v>
      </c>
      <c r="AJ350" s="5">
        <v>0.28671521672774564</v>
      </c>
      <c r="AK350" s="5">
        <v>0.27826375390664021</v>
      </c>
      <c r="AL350" s="5">
        <v>0.27019943130525248</v>
      </c>
      <c r="AM350" s="5">
        <v>0.26147287462759572</v>
      </c>
      <c r="AN350" s="5">
        <v>0.25417385109651908</v>
      </c>
      <c r="AO350" s="5">
        <v>0.24622522376933736</v>
      </c>
      <c r="AP350" s="5">
        <v>0.23865540225745371</v>
      </c>
      <c r="AQ350" s="5">
        <v>0.23141022442630044</v>
      </c>
      <c r="AR350" s="5">
        <v>0.22525929095913411</v>
      </c>
      <c r="AS350" s="5">
        <v>0.21913810405579515</v>
      </c>
      <c r="AT350" s="5">
        <v>0.2204725483806208</v>
      </c>
      <c r="AU350" s="5">
        <v>0.21726105267325241</v>
      </c>
      <c r="AV350" s="5">
        <v>0.21774591913040989</v>
      </c>
      <c r="AW350" s="5">
        <v>0.21971979528875688</v>
      </c>
      <c r="AX350" s="5">
        <v>0.21582653437431126</v>
      </c>
      <c r="AY350" s="5">
        <v>0.20845055027441903</v>
      </c>
      <c r="AZ350" s="5">
        <v>0.20642515555150676</v>
      </c>
      <c r="BA350" s="5">
        <v>0.20431188297198408</v>
      </c>
      <c r="BB350" s="5">
        <v>0.20370203338212076</v>
      </c>
      <c r="BC350" s="5">
        <v>0.20139207696106678</v>
      </c>
      <c r="BD350" s="5">
        <v>0.1990261987178408</v>
      </c>
      <c r="BE350" s="5">
        <v>0.19519201879496825</v>
      </c>
      <c r="BF350" s="5">
        <v>0.19004706446693892</v>
      </c>
      <c r="BG350" s="5">
        <v>0.18373676156661525</v>
      </c>
      <c r="BH350" s="5">
        <v>0.17768238208108714</v>
      </c>
      <c r="BI350" s="5">
        <v>0.17187750265476012</v>
      </c>
      <c r="BJ350" s="5">
        <v>0.16631329109538151</v>
      </c>
    </row>
    <row r="351" spans="1:62" x14ac:dyDescent="0.25">
      <c r="A351" t="s">
        <v>147</v>
      </c>
      <c r="B351" t="s">
        <v>148</v>
      </c>
      <c r="C351" t="s">
        <v>149</v>
      </c>
      <c r="D351" t="s">
        <v>46</v>
      </c>
      <c r="E351" s="19" t="str">
        <f t="shared" si="5"/>
        <v>number</v>
      </c>
      <c r="F351" s="4" t="s">
        <v>47</v>
      </c>
      <c r="G351" s="5">
        <v>0.4339493889159029</v>
      </c>
      <c r="H351" s="5">
        <v>0.43021365934416406</v>
      </c>
      <c r="I351" s="5">
        <v>0.42642727336553948</v>
      </c>
      <c r="J351" s="5">
        <v>0.42146427948043591</v>
      </c>
      <c r="K351" s="5">
        <v>0.41720854823406189</v>
      </c>
      <c r="L351" s="5">
        <v>0.41283297976186195</v>
      </c>
      <c r="M351" s="5">
        <v>0.40800903010077261</v>
      </c>
      <c r="N351" s="5">
        <v>0.40301499381399586</v>
      </c>
      <c r="O351" s="5">
        <v>0.39832320762696688</v>
      </c>
      <c r="P351" s="5">
        <v>0.39398357216513175</v>
      </c>
      <c r="Q351" s="5">
        <v>0.38438817894527727</v>
      </c>
      <c r="R351" s="5">
        <v>0.39174802190424218</v>
      </c>
      <c r="S351" s="5">
        <v>0.39676363628392491</v>
      </c>
      <c r="T351" s="5">
        <v>0.40281183521767483</v>
      </c>
      <c r="U351" s="5">
        <v>0.4071787597620945</v>
      </c>
      <c r="V351" s="5">
        <v>0.40643687628874359</v>
      </c>
      <c r="W351" s="5">
        <v>0.40631761379041981</v>
      </c>
      <c r="X351" s="5">
        <v>0.40576840362594646</v>
      </c>
      <c r="Y351" s="5">
        <v>0.40469712467189556</v>
      </c>
      <c r="Z351" s="5">
        <v>0.40232495456805911</v>
      </c>
      <c r="AA351" s="5">
        <v>0.39941819514513627</v>
      </c>
      <c r="AB351" s="5">
        <v>0.39674473736965227</v>
      </c>
      <c r="AC351" s="5">
        <v>0.39300331498636748</v>
      </c>
      <c r="AD351" s="5">
        <v>0.3890460564140682</v>
      </c>
      <c r="AE351" s="5">
        <v>0.38561540660362503</v>
      </c>
      <c r="AF351" s="5">
        <v>0.38142941840903205</v>
      </c>
      <c r="AG351" s="5">
        <v>0.37776073998353576</v>
      </c>
      <c r="AH351" s="5">
        <v>0.41812739003662502</v>
      </c>
      <c r="AI351" s="5">
        <v>0.41143039897209999</v>
      </c>
      <c r="AJ351" s="5">
        <v>0.39779667176406308</v>
      </c>
      <c r="AK351" s="5">
        <v>0.38452681765163726</v>
      </c>
      <c r="AL351" s="5">
        <v>0.37162073860993194</v>
      </c>
      <c r="AM351" s="5">
        <v>0.35906920886270743</v>
      </c>
      <c r="AN351" s="5">
        <v>0.34237965370452544</v>
      </c>
      <c r="AO351" s="5">
        <v>0.33498918421015594</v>
      </c>
      <c r="AP351" s="5">
        <v>0.33549460629756156</v>
      </c>
      <c r="AQ351" s="5">
        <v>0.35441223543548545</v>
      </c>
      <c r="AR351" s="5">
        <v>0.35555639835590719</v>
      </c>
      <c r="AS351" s="5">
        <v>0.34566191198366419</v>
      </c>
      <c r="AT351" s="5">
        <v>0.31874728526383056</v>
      </c>
      <c r="AU351" s="5">
        <v>0.37673968970212196</v>
      </c>
      <c r="AV351" s="5">
        <v>0.38232829798830237</v>
      </c>
      <c r="AW351" s="5">
        <v>0.40301483545022804</v>
      </c>
      <c r="AX351" s="5">
        <v>0.35301605018169196</v>
      </c>
      <c r="AY351" s="5">
        <v>0.36507417338639075</v>
      </c>
      <c r="AZ351" s="5">
        <v>0.33986115008868567</v>
      </c>
      <c r="BA351" s="5">
        <v>0.3438108882943689</v>
      </c>
      <c r="BB351" s="5">
        <v>0.40844873485046623</v>
      </c>
      <c r="BC351" s="5">
        <v>0.37645880262720693</v>
      </c>
      <c r="BD351" s="5">
        <v>0.38448680335557012</v>
      </c>
      <c r="BE351" s="5">
        <v>0.35443564393867788</v>
      </c>
      <c r="BF351" s="5">
        <v>0.36207361004768751</v>
      </c>
      <c r="BG351" s="5">
        <v>0.36315238055464261</v>
      </c>
      <c r="BH351" s="5">
        <v>0.34118093069267635</v>
      </c>
      <c r="BI351" s="5">
        <v>0.33129725403166671</v>
      </c>
      <c r="BJ351" s="5">
        <v>0.32177736084965958</v>
      </c>
    </row>
    <row r="352" spans="1:62" x14ac:dyDescent="0.25">
      <c r="A352" t="s">
        <v>153</v>
      </c>
      <c r="B352" t="s">
        <v>154</v>
      </c>
      <c r="C352" t="s">
        <v>149</v>
      </c>
      <c r="D352" t="s">
        <v>46</v>
      </c>
      <c r="E352" s="19" t="str">
        <f t="shared" si="5"/>
        <v>number</v>
      </c>
      <c r="F352" s="4" t="s">
        <v>47</v>
      </c>
      <c r="G352" s="5">
        <v>0.94603244399346031</v>
      </c>
      <c r="H352" s="5">
        <v>0.93519869361075958</v>
      </c>
      <c r="I352" s="5">
        <v>0.92385747813718455</v>
      </c>
      <c r="J352" s="5">
        <v>0.9120991457084584</v>
      </c>
      <c r="K352" s="5">
        <v>0.89999124239291051</v>
      </c>
      <c r="L352" s="5">
        <v>0.88755550814412476</v>
      </c>
      <c r="M352" s="5">
        <v>0.87479836310371195</v>
      </c>
      <c r="N352" s="5">
        <v>0.86175209180253087</v>
      </c>
      <c r="O352" s="5">
        <v>0.84844708259113855</v>
      </c>
      <c r="P352" s="5">
        <v>0.82725213649353857</v>
      </c>
      <c r="Q352" s="5">
        <v>0.81370670277832313</v>
      </c>
      <c r="R352" s="5">
        <v>0.79270098388009824</v>
      </c>
      <c r="S352" s="5">
        <v>0.77188874661271845</v>
      </c>
      <c r="T352" s="5">
        <v>0.75815345797927569</v>
      </c>
      <c r="U352" s="5">
        <v>0.74423100286669741</v>
      </c>
      <c r="V352" s="5">
        <v>0.73017017528647765</v>
      </c>
      <c r="W352" s="5">
        <v>0.71803602320576854</v>
      </c>
      <c r="X352" s="5">
        <v>0.69424190421480803</v>
      </c>
      <c r="Y352" s="5">
        <v>0.70509460138783375</v>
      </c>
      <c r="Z352" s="5">
        <v>0.6857457932222325</v>
      </c>
      <c r="AA352" s="5">
        <v>0.66531457333860478</v>
      </c>
      <c r="AB352" s="5">
        <v>0.64529752801912443</v>
      </c>
      <c r="AC352" s="5">
        <v>0.62572769961004782</v>
      </c>
      <c r="AD352" s="5">
        <v>0.60663523454458168</v>
      </c>
      <c r="AE352" s="5">
        <v>0.58805835568734521</v>
      </c>
      <c r="AF352" s="5">
        <v>0.57193561143099636</v>
      </c>
      <c r="AG352" s="5">
        <v>0.55439866256230907</v>
      </c>
      <c r="AH352" s="5">
        <v>0.53844257931399697</v>
      </c>
      <c r="AI352" s="5">
        <v>0.52232821205470203</v>
      </c>
      <c r="AJ352" s="5">
        <v>0.50703281833935998</v>
      </c>
      <c r="AK352" s="5">
        <v>0.49333667973138273</v>
      </c>
      <c r="AL352" s="5">
        <v>0.48029922964355271</v>
      </c>
      <c r="AM352" s="5">
        <v>0.4671256045103015</v>
      </c>
      <c r="AN352" s="5">
        <v>0.45462658833257308</v>
      </c>
      <c r="AO352" s="5">
        <v>0.44276076491825195</v>
      </c>
      <c r="AP352" s="5">
        <v>0.43149408737262962</v>
      </c>
      <c r="AQ352" s="5">
        <v>0.42074281862250074</v>
      </c>
      <c r="AR352" s="5">
        <v>0.41036742343652421</v>
      </c>
      <c r="AS352" s="5">
        <v>0.40021780981340782</v>
      </c>
      <c r="AT352" s="5">
        <v>0.39019960018944322</v>
      </c>
      <c r="AU352" s="5">
        <v>0.3802978408462469</v>
      </c>
      <c r="AV352" s="5">
        <v>0.37053417723942839</v>
      </c>
      <c r="AW352" s="5">
        <v>0.36090978817623198</v>
      </c>
      <c r="AX352" s="5">
        <v>0.35143413726250849</v>
      </c>
      <c r="AY352" s="5">
        <v>0.3422920710564587</v>
      </c>
      <c r="AZ352" s="5">
        <v>0.33313664323182879</v>
      </c>
      <c r="BA352" s="5">
        <v>0.32415732007624304</v>
      </c>
      <c r="BB352" s="5">
        <v>0.31538570248661235</v>
      </c>
      <c r="BC352" s="5">
        <v>0.30685642191620743</v>
      </c>
      <c r="BD352" s="5">
        <v>0.31045800316917532</v>
      </c>
      <c r="BE352" s="5">
        <v>0.3021376678587947</v>
      </c>
      <c r="BF352" s="5">
        <v>0.29408440212854497</v>
      </c>
      <c r="BG352" s="5">
        <v>0.28629855906396995</v>
      </c>
      <c r="BH352" s="5">
        <v>0.27877818177632424</v>
      </c>
      <c r="BI352" s="5">
        <v>0.27151871188720306</v>
      </c>
      <c r="BJ352" s="5">
        <v>0.26451427137688083</v>
      </c>
    </row>
    <row r="353" spans="1:62" x14ac:dyDescent="0.25">
      <c r="A353" t="s">
        <v>155</v>
      </c>
      <c r="B353" t="s">
        <v>156</v>
      </c>
      <c r="C353" t="s">
        <v>149</v>
      </c>
      <c r="D353" t="s">
        <v>46</v>
      </c>
      <c r="E353" s="19" t="str">
        <f t="shared" si="5"/>
        <v>number</v>
      </c>
      <c r="F353" s="4" t="s">
        <v>47</v>
      </c>
      <c r="G353" s="5">
        <v>0.94662220559379551</v>
      </c>
      <c r="H353" s="5">
        <v>0.92816389509729547</v>
      </c>
      <c r="I353" s="5">
        <v>0.90999013365892367</v>
      </c>
      <c r="J353" s="5">
        <v>0.89234422863972185</v>
      </c>
      <c r="K353" s="5">
        <v>0.87533950754372236</v>
      </c>
      <c r="L353" s="5">
        <v>0.8590907338597995</v>
      </c>
      <c r="M353" s="5">
        <v>0.84342340815841099</v>
      </c>
      <c r="N353" s="5">
        <v>0.82786755947958368</v>
      </c>
      <c r="O353" s="5">
        <v>0.81185390777205091</v>
      </c>
      <c r="P353" s="5">
        <v>0.79510389458190356</v>
      </c>
      <c r="Q353" s="5">
        <v>0.77749040482371468</v>
      </c>
      <c r="R353" s="5">
        <v>0.75935040285937239</v>
      </c>
      <c r="S353" s="5">
        <v>0.74392880394059624</v>
      </c>
      <c r="T353" s="5">
        <v>0.72933897935548142</v>
      </c>
      <c r="U353" s="5">
        <v>0.73313065626079388</v>
      </c>
      <c r="V353" s="5">
        <v>0.74180953590765608</v>
      </c>
      <c r="W353" s="5">
        <v>0.72755242197382264</v>
      </c>
      <c r="X353" s="5">
        <v>0.72492097484918627</v>
      </c>
      <c r="Y353" s="5">
        <v>0.71029217891400398</v>
      </c>
      <c r="Z353" s="5">
        <v>0.69525062045078478</v>
      </c>
      <c r="AA353" s="5">
        <v>0.68001874986307442</v>
      </c>
      <c r="AB353" s="5">
        <v>0.66423523767935888</v>
      </c>
      <c r="AC353" s="5">
        <v>0.64815470562387067</v>
      </c>
      <c r="AD353" s="5">
        <v>0.63120124439700398</v>
      </c>
      <c r="AE353" s="5">
        <v>0.61474584776496677</v>
      </c>
      <c r="AF353" s="5">
        <v>0.60652228893119708</v>
      </c>
      <c r="AG353" s="5">
        <v>0.58800829202636717</v>
      </c>
      <c r="AH353" s="5">
        <v>0.57356833100569293</v>
      </c>
      <c r="AI353" s="5">
        <v>0.55876420705239138</v>
      </c>
      <c r="AJ353" s="5">
        <v>0.54945064168884983</v>
      </c>
      <c r="AK353" s="5">
        <v>0.54015548738301167</v>
      </c>
      <c r="AL353" s="5">
        <v>0.52637472872092361</v>
      </c>
      <c r="AM353" s="5">
        <v>0.51406407618033001</v>
      </c>
      <c r="AN353" s="5">
        <v>0.50058083620035221</v>
      </c>
      <c r="AO353" s="5">
        <v>0.48852104111547351</v>
      </c>
      <c r="AP353" s="5">
        <v>0.46953971574065612</v>
      </c>
      <c r="AQ353" s="5">
        <v>0.48043232503488809</v>
      </c>
      <c r="AR353" s="5">
        <v>0.46396188913939967</v>
      </c>
      <c r="AS353" s="5">
        <v>0.44765841076787594</v>
      </c>
      <c r="AT353" s="5">
        <v>0.43152227032496865</v>
      </c>
      <c r="AU353" s="5">
        <v>0.45018984159320108</v>
      </c>
      <c r="AV353" s="5">
        <v>0.41103397373537343</v>
      </c>
      <c r="AW353" s="5">
        <v>0.4062780218237585</v>
      </c>
      <c r="AX353" s="5">
        <v>0.39134739156149978</v>
      </c>
      <c r="AY353" s="5">
        <v>0.4470046664307144</v>
      </c>
      <c r="AZ353" s="5">
        <v>0.42699789677148331</v>
      </c>
      <c r="BA353" s="5">
        <v>0.39904570539587747</v>
      </c>
      <c r="BB353" s="5">
        <v>0.38620924044228683</v>
      </c>
      <c r="BC353" s="5">
        <v>0.37382248091897041</v>
      </c>
      <c r="BD353" s="5">
        <v>0.37855838573282424</v>
      </c>
      <c r="BE353" s="5">
        <v>0.39874189607956156</v>
      </c>
      <c r="BF353" s="5">
        <v>0.38567083309228906</v>
      </c>
      <c r="BG353" s="5">
        <v>0.37308918377147327</v>
      </c>
      <c r="BH353" s="5">
        <v>0.36110559626714089</v>
      </c>
      <c r="BI353" s="5">
        <v>0.34976483311613416</v>
      </c>
      <c r="BJ353" s="5">
        <v>0.33904067955376432</v>
      </c>
    </row>
    <row r="354" spans="1:62" x14ac:dyDescent="0.25">
      <c r="A354" t="s">
        <v>161</v>
      </c>
      <c r="B354" t="s">
        <v>162</v>
      </c>
      <c r="C354" t="s">
        <v>149</v>
      </c>
      <c r="D354" t="s">
        <v>46</v>
      </c>
      <c r="E354" s="19" t="str">
        <f t="shared" si="5"/>
        <v>number</v>
      </c>
      <c r="F354" s="4" t="s">
        <v>47</v>
      </c>
      <c r="G354" s="5">
        <v>0.30776364804013928</v>
      </c>
      <c r="H354" s="5">
        <v>0.30531270115702924</v>
      </c>
      <c r="I354" s="5">
        <v>0.30285137880992274</v>
      </c>
      <c r="J354" s="5">
        <v>0.30034056767092704</v>
      </c>
      <c r="K354" s="5">
        <v>0.29774710675293309</v>
      </c>
      <c r="L354" s="5">
        <v>0.29489737056941984</v>
      </c>
      <c r="M354" s="5">
        <v>0.29231367500502525</v>
      </c>
      <c r="N354" s="5">
        <v>0.28853963138543132</v>
      </c>
      <c r="O354" s="5">
        <v>0.28457306874179805</v>
      </c>
      <c r="P354" s="5">
        <v>0.28878584714017125</v>
      </c>
      <c r="Q354" s="5">
        <v>0.28422391815409964</v>
      </c>
      <c r="R354" s="5">
        <v>0.27946510573964067</v>
      </c>
      <c r="S354" s="5">
        <v>0.27460815989036136</v>
      </c>
      <c r="T354" s="5">
        <v>0.27762301934504835</v>
      </c>
      <c r="U354" s="5">
        <v>0.28045696281461546</v>
      </c>
      <c r="V354" s="5">
        <v>0.30575555654257014</v>
      </c>
      <c r="W354" s="5">
        <v>0.30019064713207688</v>
      </c>
      <c r="X354" s="5">
        <v>0.29496603499043739</v>
      </c>
      <c r="Y354" s="5">
        <v>0.28893512170277946</v>
      </c>
      <c r="Z354" s="5">
        <v>0.28349284624843057</v>
      </c>
      <c r="AA354" s="5">
        <v>0.27825762896577599</v>
      </c>
      <c r="AB354" s="5">
        <v>0.2724815557194325</v>
      </c>
      <c r="AC354" s="5">
        <v>0.26684366103140045</v>
      </c>
      <c r="AD354" s="5">
        <v>0.26164376493029917</v>
      </c>
      <c r="AE354" s="5">
        <v>0.25957977698611406</v>
      </c>
      <c r="AF354" s="5">
        <v>0.25593438425656595</v>
      </c>
      <c r="AG354" s="5">
        <v>0.25236255227288673</v>
      </c>
      <c r="AH354" s="5">
        <v>0.25095566066980834</v>
      </c>
      <c r="AI354" s="5">
        <v>0.24706568878556442</v>
      </c>
      <c r="AJ354" s="5">
        <v>0.2425226704947368</v>
      </c>
      <c r="AK354" s="5">
        <v>0.23842781415898315</v>
      </c>
      <c r="AL354" s="5">
        <v>0.24390345662955643</v>
      </c>
      <c r="AM354" s="5">
        <v>0.3360616561118413</v>
      </c>
      <c r="AN354" s="5">
        <v>0.33784560349007337</v>
      </c>
      <c r="AO354" s="5">
        <v>0.34556898104524464</v>
      </c>
      <c r="AP354" s="5">
        <v>0.46059526357919045</v>
      </c>
      <c r="AQ354" s="5">
        <v>0.4483842052486362</v>
      </c>
      <c r="AR354" s="5">
        <v>0.43638108109800416</v>
      </c>
      <c r="AS354" s="5">
        <v>0.42386697403899182</v>
      </c>
      <c r="AT354" s="5">
        <v>0.40737839964477479</v>
      </c>
      <c r="AU354" s="5">
        <v>0.39846782921279228</v>
      </c>
      <c r="AV354" s="5">
        <v>0.42100093573901859</v>
      </c>
      <c r="AW354" s="5">
        <v>0.49495515583007527</v>
      </c>
      <c r="AX354" s="5">
        <v>0.4036505764327134</v>
      </c>
      <c r="AY354" s="5">
        <v>0.43777668201216008</v>
      </c>
      <c r="AZ354" s="5">
        <v>0.42919577617527216</v>
      </c>
      <c r="BA354" s="5">
        <v>0.42469781595053263</v>
      </c>
      <c r="BB354" s="5">
        <v>0.40747715270441476</v>
      </c>
      <c r="BC354" s="5">
        <v>0.42825853977786543</v>
      </c>
      <c r="BD354" s="5">
        <v>0.41532104130756142</v>
      </c>
      <c r="BE354" s="5">
        <v>0.44147769488801519</v>
      </c>
      <c r="BF354" s="5">
        <v>0.42863381327908928</v>
      </c>
      <c r="BG354" s="5">
        <v>0.38906850409441346</v>
      </c>
      <c r="BH354" s="5">
        <v>0.37794365403069746</v>
      </c>
      <c r="BI354" s="5">
        <v>0.36701596442160639</v>
      </c>
      <c r="BJ354" s="5">
        <v>0.35626885645032519</v>
      </c>
    </row>
    <row r="355" spans="1:62" x14ac:dyDescent="0.25">
      <c r="A355" t="s">
        <v>163</v>
      </c>
      <c r="B355" t="s">
        <v>164</v>
      </c>
      <c r="C355" t="s">
        <v>149</v>
      </c>
      <c r="D355" t="s">
        <v>46</v>
      </c>
      <c r="E355" s="19" t="str">
        <f t="shared" si="5"/>
        <v>number</v>
      </c>
      <c r="F355" s="4" t="s">
        <v>47</v>
      </c>
      <c r="G355" s="5">
        <v>0.30230259470732695</v>
      </c>
      <c r="H355" s="5">
        <v>0.29367315827333379</v>
      </c>
      <c r="I355" s="5">
        <v>0.28525153416180921</v>
      </c>
      <c r="J355" s="5">
        <v>0.27600604723023781</v>
      </c>
      <c r="K355" s="5">
        <v>0.26703830336962031</v>
      </c>
      <c r="L355" s="5">
        <v>0.26030402727516483</v>
      </c>
      <c r="M355" s="5">
        <v>0.25373330064260097</v>
      </c>
      <c r="N355" s="5">
        <v>0.24732761588175525</v>
      </c>
      <c r="O355" s="5">
        <v>0.24915127246394475</v>
      </c>
      <c r="P355" s="5">
        <v>0.24196889568181265</v>
      </c>
      <c r="Q355" s="5">
        <v>0.20203659652023662</v>
      </c>
      <c r="R355" s="5">
        <v>0.19623282244378012</v>
      </c>
      <c r="S355" s="5">
        <v>0.1802413958659323</v>
      </c>
      <c r="T355" s="5">
        <v>0.15184499415086886</v>
      </c>
      <c r="U355" s="5">
        <v>0.14450366753318691</v>
      </c>
      <c r="V355" s="5">
        <v>0.14258940904367842</v>
      </c>
      <c r="W355" s="5">
        <v>0.13926032871121671</v>
      </c>
      <c r="X355" s="5">
        <v>0.13255878498826992</v>
      </c>
      <c r="Y355" s="5">
        <v>0.13081954081670305</v>
      </c>
      <c r="Z355" s="5">
        <v>0.13688941616664005</v>
      </c>
      <c r="AA355" s="5">
        <v>0.14566753096068369</v>
      </c>
      <c r="AB355" s="5">
        <v>0.15383441509694029</v>
      </c>
      <c r="AC355" s="5">
        <v>0.16143536367202074</v>
      </c>
      <c r="AD355" s="5">
        <v>0.16271388158613492</v>
      </c>
      <c r="AE355" s="5">
        <v>0.16949707956531909</v>
      </c>
      <c r="AF355" s="5">
        <v>0.17582861984423781</v>
      </c>
      <c r="AG355" s="5">
        <v>0.18172314158691336</v>
      </c>
      <c r="AH355" s="5">
        <v>0.18720729359615851</v>
      </c>
      <c r="AI355" s="5">
        <v>0.19230477270081933</v>
      </c>
      <c r="AJ355" s="5">
        <v>0.19703074664801443</v>
      </c>
      <c r="AK355" s="5">
        <v>0.19662363646303813</v>
      </c>
      <c r="AL355" s="5">
        <v>0.19612924917520647</v>
      </c>
      <c r="AM355" s="5">
        <v>0.19592770404097481</v>
      </c>
      <c r="AN355" s="5">
        <v>0.20783557817867934</v>
      </c>
      <c r="AO355" s="5">
        <v>0.21400255685785805</v>
      </c>
      <c r="AP355" s="5">
        <v>0.20356701129838628</v>
      </c>
      <c r="AQ355" s="5">
        <v>0.19744311170344045</v>
      </c>
      <c r="AR355" s="5">
        <v>0.19143087913454412</v>
      </c>
      <c r="AS355" s="5">
        <v>0.18563581980087515</v>
      </c>
      <c r="AT355" s="5">
        <v>0.18011640391694125</v>
      </c>
      <c r="AU355" s="5">
        <v>0.16124818998906737</v>
      </c>
      <c r="AV355" s="5">
        <v>0.13921624040974123</v>
      </c>
      <c r="AW355" s="5">
        <v>0.13526688325149122</v>
      </c>
      <c r="AX355" s="5">
        <v>0.13145687409356377</v>
      </c>
      <c r="AY355" s="5">
        <v>0.1277661368630858</v>
      </c>
      <c r="AZ355" s="5">
        <v>0.12419841566291059</v>
      </c>
      <c r="BA355" s="5">
        <v>0.12074870232878966</v>
      </c>
      <c r="BB355" s="5">
        <v>0.11738670202354132</v>
      </c>
      <c r="BC355" s="5">
        <v>0.11122874105036437</v>
      </c>
      <c r="BD355" s="5">
        <v>0.124669521875761</v>
      </c>
      <c r="BE355" s="5">
        <v>0.10759421487425463</v>
      </c>
      <c r="BF355" s="5">
        <v>0.10443212551488301</v>
      </c>
      <c r="BG355" s="5">
        <v>0.11403462091090855</v>
      </c>
      <c r="BH355" s="5">
        <v>0.11073052619146047</v>
      </c>
      <c r="BI355" s="5">
        <v>0.10759524390765841</v>
      </c>
      <c r="BJ355" s="5">
        <v>0.10462639310042413</v>
      </c>
    </row>
    <row r="356" spans="1:62" x14ac:dyDescent="0.25">
      <c r="A356" t="s">
        <v>167</v>
      </c>
      <c r="B356" t="s">
        <v>168</v>
      </c>
      <c r="C356" t="s">
        <v>149</v>
      </c>
      <c r="D356" t="s">
        <v>46</v>
      </c>
      <c r="E356" s="19" t="str">
        <f t="shared" si="5"/>
        <v>number</v>
      </c>
      <c r="F356" s="4" t="s">
        <v>47</v>
      </c>
      <c r="G356" s="5">
        <v>3.2983439439290136</v>
      </c>
      <c r="H356" s="5">
        <v>3.2047101631032766</v>
      </c>
      <c r="I356" s="5">
        <v>3.1129986848467159</v>
      </c>
      <c r="J356" s="5">
        <v>3.0239517808680287</v>
      </c>
      <c r="K356" s="5">
        <v>2.9377092204416324</v>
      </c>
      <c r="L356" s="5">
        <v>2.8546898795806501</v>
      </c>
      <c r="M356" s="5">
        <v>2.7743494526945427</v>
      </c>
      <c r="N356" s="5">
        <v>2.8554709533520413</v>
      </c>
      <c r="O356" s="5">
        <v>2.775574940523394</v>
      </c>
      <c r="P356" s="5">
        <v>2.4824414435806044</v>
      </c>
      <c r="Q356" s="5">
        <v>2.4205290880711643</v>
      </c>
      <c r="R356" s="5">
        <v>2.3432922028540641</v>
      </c>
      <c r="S356" s="5">
        <v>2.2052196590538649</v>
      </c>
      <c r="T356" s="5">
        <v>1.9394301059227212</v>
      </c>
      <c r="U356" s="5">
        <v>1.8855074948730051</v>
      </c>
      <c r="V356" s="5">
        <v>1.8320806430389371</v>
      </c>
      <c r="W356" s="5">
        <v>1.7800292519233112</v>
      </c>
      <c r="X356" s="5">
        <v>1.7291907532347137</v>
      </c>
      <c r="Y356" s="5">
        <v>1.7104046983882117</v>
      </c>
      <c r="Z356" s="5">
        <v>1.7051533970155475</v>
      </c>
      <c r="AA356" s="5">
        <v>1.5853326554192193</v>
      </c>
      <c r="AB356" s="5">
        <v>1.5528699249194011</v>
      </c>
      <c r="AC356" s="5">
        <v>1.5317247109983716</v>
      </c>
      <c r="AD356" s="5">
        <v>1.4540922309929372</v>
      </c>
      <c r="AE356" s="5">
        <v>1.4126811922682239</v>
      </c>
      <c r="AF356" s="5">
        <v>1.3728188059033737</v>
      </c>
      <c r="AG356" s="5">
        <v>1.2973839730889085</v>
      </c>
      <c r="AH356" s="5">
        <v>1.2584458372948495</v>
      </c>
      <c r="AI356" s="5">
        <v>1.2349087623302628</v>
      </c>
      <c r="AJ356" s="5">
        <v>1.3772858408501034</v>
      </c>
      <c r="AK356" s="5">
        <v>1.4616263845078241</v>
      </c>
      <c r="AL356" s="5">
        <v>1.5190497044011386</v>
      </c>
      <c r="AM356" s="5">
        <v>1.468603317080232</v>
      </c>
      <c r="AN356" s="5">
        <v>1.4188523020100061</v>
      </c>
      <c r="AO356" s="5">
        <v>1.4756261070493144</v>
      </c>
      <c r="AP356" s="5">
        <v>1.4241396404304538</v>
      </c>
      <c r="AQ356" s="5">
        <v>1.3737638703736648</v>
      </c>
      <c r="AR356" s="5">
        <v>1.3246753271357903</v>
      </c>
      <c r="AS356" s="5">
        <v>1.2773308753726424</v>
      </c>
      <c r="AT356" s="5">
        <v>1.2309550987217182</v>
      </c>
      <c r="AU356" s="5">
        <v>1.186716656574903</v>
      </c>
      <c r="AV356" s="5">
        <v>1.1436996323611941</v>
      </c>
      <c r="AW356" s="5">
        <v>1.1100690771099015</v>
      </c>
      <c r="AX356" s="5">
        <v>1.0745019506343103</v>
      </c>
      <c r="AY356" s="5">
        <v>1.037049079524401</v>
      </c>
      <c r="AZ356" s="5">
        <v>1.0003492766520163</v>
      </c>
      <c r="BA356" s="5">
        <v>1.0174976878771134</v>
      </c>
      <c r="BB356" s="5">
        <v>0.97974032284807622</v>
      </c>
      <c r="BC356" s="5">
        <v>0.9422082946832957</v>
      </c>
      <c r="BD356" s="5">
        <v>0.91929793886096434</v>
      </c>
      <c r="BE356" s="5">
        <v>0.91417127209745352</v>
      </c>
      <c r="BF356" s="5">
        <v>0.89670246972162859</v>
      </c>
      <c r="BG356" s="5">
        <v>0.91173672169431941</v>
      </c>
      <c r="BH356" s="5">
        <v>0.87736619264695059</v>
      </c>
      <c r="BI356" s="5">
        <v>0.84434987949167117</v>
      </c>
      <c r="BJ356" s="5">
        <v>0.81265469764964293</v>
      </c>
    </row>
    <row r="357" spans="1:62" x14ac:dyDescent="0.25">
      <c r="A357" t="s">
        <v>169</v>
      </c>
      <c r="B357" t="s">
        <v>170</v>
      </c>
      <c r="C357" t="s">
        <v>149</v>
      </c>
      <c r="D357" t="s">
        <v>46</v>
      </c>
      <c r="E357" s="19" t="str">
        <f t="shared" si="5"/>
        <v>number</v>
      </c>
      <c r="F357" s="4" t="s">
        <v>47</v>
      </c>
      <c r="G357" s="5">
        <v>0.51400383379261472</v>
      </c>
      <c r="H357" s="5">
        <v>0.51882726326698725</v>
      </c>
      <c r="I357" s="5">
        <v>0.5520647557528332</v>
      </c>
      <c r="J357" s="5">
        <v>0.55987929074352594</v>
      </c>
      <c r="K357" s="5">
        <v>0.5899017419834065</v>
      </c>
      <c r="L357" s="5">
        <v>0.52923443854992602</v>
      </c>
      <c r="M357" s="5">
        <v>0.55811703389348188</v>
      </c>
      <c r="N357" s="5">
        <v>0.54520915810098824</v>
      </c>
      <c r="O357" s="5">
        <v>0.63443170083156464</v>
      </c>
      <c r="P357" s="5">
        <v>0.56948326949888717</v>
      </c>
      <c r="Q357" s="5">
        <v>0.52932104702775329</v>
      </c>
      <c r="R357" s="5">
        <v>0.44321251820346258</v>
      </c>
      <c r="S357" s="5">
        <v>0.51821286996884552</v>
      </c>
      <c r="T357" s="5">
        <v>0.43778890723656794</v>
      </c>
      <c r="U357" s="5">
        <v>0.41026565458547926</v>
      </c>
      <c r="V357" s="5">
        <v>0.39861265013496333</v>
      </c>
      <c r="W357" s="5">
        <v>0.30663918999407952</v>
      </c>
      <c r="X357" s="5">
        <v>0.27210324770487299</v>
      </c>
      <c r="Y357" s="5">
        <v>0.24815352124888065</v>
      </c>
      <c r="Z357" s="5">
        <v>0.26685007896192259</v>
      </c>
      <c r="AA357" s="5">
        <v>0.21814312796419497</v>
      </c>
      <c r="AB357" s="5">
        <v>0.22500769204387799</v>
      </c>
      <c r="AC357" s="5">
        <v>0.22029320906573066</v>
      </c>
      <c r="AD357" s="5">
        <v>0.25767586018551997</v>
      </c>
      <c r="AE357" s="5">
        <v>0.27507585515701449</v>
      </c>
      <c r="AF357" s="5">
        <v>0.32463861930379534</v>
      </c>
      <c r="AG357" s="5">
        <v>0.31647542313293009</v>
      </c>
      <c r="AH357" s="5">
        <v>0.31080058225579199</v>
      </c>
      <c r="AI357" s="5">
        <v>0.30252782309765247</v>
      </c>
      <c r="AJ357" s="5">
        <v>0.29572796839231258</v>
      </c>
      <c r="AK357" s="5">
        <v>0.30697972745787233</v>
      </c>
      <c r="AL357" s="5">
        <v>0.30033456971729727</v>
      </c>
      <c r="AM357" s="5">
        <v>0.29291058013159121</v>
      </c>
      <c r="AN357" s="5">
        <v>0.29424108594019943</v>
      </c>
      <c r="AO357" s="5">
        <v>0.30459729437055594</v>
      </c>
      <c r="AP357" s="5">
        <v>0.29891747443018385</v>
      </c>
      <c r="AQ357" s="5">
        <v>0.29245250983052246</v>
      </c>
      <c r="AR357" s="5">
        <v>0.29213198351172714</v>
      </c>
      <c r="AS357" s="5">
        <v>0.29331147676772396</v>
      </c>
      <c r="AT357" s="5">
        <v>0.28605987172634001</v>
      </c>
      <c r="AU357" s="5">
        <v>0.2630248427601623</v>
      </c>
      <c r="AV357" s="5">
        <v>0.26424861566756469</v>
      </c>
      <c r="AW357" s="5">
        <v>0.26520670024572462</v>
      </c>
      <c r="AX357" s="5">
        <v>0.25850554135432796</v>
      </c>
      <c r="AY357" s="5">
        <v>0.25910562295332651</v>
      </c>
      <c r="AZ357" s="5">
        <v>0.25803901260979156</v>
      </c>
      <c r="BA357" s="5">
        <v>0.25270285509969115</v>
      </c>
      <c r="BB357" s="5">
        <v>0.23944546027702909</v>
      </c>
      <c r="BC357" s="5">
        <v>0.20725095845634461</v>
      </c>
      <c r="BD357" s="5">
        <v>0.20809914165977644</v>
      </c>
      <c r="BE357" s="5">
        <v>0.20874638000009282</v>
      </c>
      <c r="BF357" s="5">
        <v>0.20920841727472395</v>
      </c>
      <c r="BG357" s="5">
        <v>0.19787079040878144</v>
      </c>
      <c r="BH357" s="5">
        <v>0.19267767922364859</v>
      </c>
      <c r="BI357" s="5">
        <v>0.18765687562870573</v>
      </c>
      <c r="BJ357" s="5">
        <v>0.1828058810157383</v>
      </c>
    </row>
    <row r="358" spans="1:62" x14ac:dyDescent="0.25">
      <c r="A358" t="s">
        <v>173</v>
      </c>
      <c r="B358" t="s">
        <v>174</v>
      </c>
      <c r="C358" t="s">
        <v>149</v>
      </c>
      <c r="D358" t="s">
        <v>46</v>
      </c>
      <c r="E358" s="19" t="str">
        <f t="shared" si="5"/>
        <v>number</v>
      </c>
      <c r="F358" s="4" t="s">
        <v>47</v>
      </c>
      <c r="G358" s="5">
        <v>0.89005742433222179</v>
      </c>
      <c r="H358" s="5">
        <v>0.8659931033525714</v>
      </c>
      <c r="I358" s="5">
        <v>0.87111491507850225</v>
      </c>
      <c r="J358" s="5">
        <v>0.84713287557062067</v>
      </c>
      <c r="K358" s="5">
        <v>0.85042233298107239</v>
      </c>
      <c r="L358" s="5">
        <v>0.82655729649259435</v>
      </c>
      <c r="M358" s="5">
        <v>0.82888011167312992</v>
      </c>
      <c r="N358" s="5">
        <v>0.84738182436996379</v>
      </c>
      <c r="O358" s="5">
        <v>0.77113968008470679</v>
      </c>
      <c r="P358" s="5">
        <v>0.73940018860811674</v>
      </c>
      <c r="Q358" s="5">
        <v>0.73579375716937478</v>
      </c>
      <c r="R358" s="5">
        <v>0.71357318290765714</v>
      </c>
      <c r="S358" s="5">
        <v>0.70297767536709632</v>
      </c>
      <c r="T358" s="5">
        <v>0.69320257507369309</v>
      </c>
      <c r="U358" s="5">
        <v>0.67420159883829878</v>
      </c>
      <c r="V358" s="5">
        <v>0.65670564383808316</v>
      </c>
      <c r="W358" s="5">
        <v>0.60198025296659297</v>
      </c>
      <c r="X358" s="5">
        <v>0.58755301946375205</v>
      </c>
      <c r="Y358" s="5">
        <v>0.5730427616182493</v>
      </c>
      <c r="Z358" s="5">
        <v>0.55805427341548164</v>
      </c>
      <c r="AA358" s="5">
        <v>0.54257680157235977</v>
      </c>
      <c r="AB358" s="5">
        <v>0.52668394014316411</v>
      </c>
      <c r="AC358" s="5">
        <v>0.51077822373430348</v>
      </c>
      <c r="AD358" s="5">
        <v>0.49512451809231733</v>
      </c>
      <c r="AE358" s="5">
        <v>0.47958761017021811</v>
      </c>
      <c r="AF358" s="5">
        <v>0.46469131230651262</v>
      </c>
      <c r="AG358" s="5">
        <v>0.45025338357294625</v>
      </c>
      <c r="AH358" s="5">
        <v>0.43584840466540686</v>
      </c>
      <c r="AI358" s="5">
        <v>0.4221815899353219</v>
      </c>
      <c r="AJ358" s="5">
        <v>0.40923196609886392</v>
      </c>
      <c r="AK358" s="5">
        <v>0.38166013299950591</v>
      </c>
      <c r="AL358" s="5">
        <v>0.37909143837429055</v>
      </c>
      <c r="AM358" s="5">
        <v>0.37257454815362839</v>
      </c>
      <c r="AN358" s="5">
        <v>0.37334767514710993</v>
      </c>
      <c r="AO358" s="5">
        <v>0.3517935985684047</v>
      </c>
      <c r="AP358" s="5">
        <v>0.35847697763235148</v>
      </c>
      <c r="AQ358" s="5">
        <v>0.31946839067961302</v>
      </c>
      <c r="AR358" s="5">
        <v>0.28508048029000277</v>
      </c>
      <c r="AS358" s="5">
        <v>0.35320497489258973</v>
      </c>
      <c r="AT358" s="5">
        <v>0.33609697723160503</v>
      </c>
      <c r="AU358" s="5">
        <v>0.30578725318089295</v>
      </c>
      <c r="AV358" s="5">
        <v>0.29335777404353103</v>
      </c>
      <c r="AW358" s="5">
        <v>0.2747636348642441</v>
      </c>
      <c r="AX358" s="5">
        <v>0.27263739208597632</v>
      </c>
      <c r="AY358" s="5">
        <v>0.27783540092288284</v>
      </c>
      <c r="AZ358" s="5">
        <v>0.24539743525068394</v>
      </c>
      <c r="BA358" s="5">
        <v>0.24002916733376528</v>
      </c>
      <c r="BB358" s="5">
        <v>0.29662510282525578</v>
      </c>
      <c r="BC358" s="5">
        <v>0.30515698574056382</v>
      </c>
      <c r="BD358" s="5">
        <v>0.29420351714110982</v>
      </c>
      <c r="BE358" s="5">
        <v>0.24810332526120393</v>
      </c>
      <c r="BF358" s="5">
        <v>0.24081416203275757</v>
      </c>
      <c r="BG358" s="5">
        <v>0.22662375923491818</v>
      </c>
      <c r="BH358" s="5">
        <v>0.21999007157308231</v>
      </c>
      <c r="BI358" s="5">
        <v>0.21366103238073006</v>
      </c>
      <c r="BJ358" s="5">
        <v>0.20763561817730447</v>
      </c>
    </row>
    <row r="359" spans="1:62" x14ac:dyDescent="0.25">
      <c r="A359" t="s">
        <v>5</v>
      </c>
      <c r="B359" t="s">
        <v>6</v>
      </c>
      <c r="C359" t="s">
        <v>7</v>
      </c>
      <c r="D359" t="s">
        <v>48</v>
      </c>
      <c r="E359" s="19" t="str">
        <f t="shared" si="5"/>
        <v>number</v>
      </c>
      <c r="F359" s="4" t="s">
        <v>49</v>
      </c>
      <c r="G359" s="5">
        <v>2670000</v>
      </c>
      <c r="H359" s="5">
        <v>2700000</v>
      </c>
      <c r="I359" s="5">
        <v>2720000</v>
      </c>
      <c r="J359" s="5">
        <v>2750000</v>
      </c>
      <c r="K359" s="5">
        <v>2770000</v>
      </c>
      <c r="L359" s="5">
        <v>2800000</v>
      </c>
      <c r="M359" s="5">
        <v>2830000</v>
      </c>
      <c r="N359" s="5">
        <v>2860000</v>
      </c>
      <c r="O359" s="5">
        <v>2900000</v>
      </c>
      <c r="P359" s="5">
        <v>2900000</v>
      </c>
      <c r="Q359" s="5">
        <v>2900000</v>
      </c>
      <c r="R359" s="5">
        <v>2900000</v>
      </c>
      <c r="S359" s="5">
        <v>2900000</v>
      </c>
      <c r="T359" s="5">
        <v>2900000</v>
      </c>
      <c r="U359" s="5">
        <v>2900000</v>
      </c>
      <c r="V359" s="5">
        <v>2900000</v>
      </c>
      <c r="W359" s="5">
        <v>2900000</v>
      </c>
      <c r="X359" s="5">
        <v>2900000</v>
      </c>
      <c r="Y359" s="5">
        <v>2900000</v>
      </c>
      <c r="Z359" s="5">
        <v>2900000</v>
      </c>
      <c r="AA359" s="5">
        <v>2900000</v>
      </c>
      <c r="AB359" s="5">
        <v>2900000</v>
      </c>
      <c r="AC359" s="5">
        <v>2900000</v>
      </c>
      <c r="AD359" s="5">
        <v>2900000</v>
      </c>
      <c r="AE359" s="5">
        <v>2900000</v>
      </c>
      <c r="AF359" s="5">
        <v>2900000</v>
      </c>
      <c r="AG359" s="5">
        <v>2900000</v>
      </c>
      <c r="AH359" s="5">
        <v>2900000</v>
      </c>
      <c r="AI359" s="5">
        <v>2900000</v>
      </c>
      <c r="AJ359" s="5">
        <v>2900000</v>
      </c>
      <c r="AK359" s="5">
        <v>2950000</v>
      </c>
      <c r="AL359" s="5">
        <v>3000000</v>
      </c>
      <c r="AM359" s="5">
        <v>3000000</v>
      </c>
      <c r="AN359" s="5">
        <v>3000000</v>
      </c>
      <c r="AO359" s="5">
        <v>3000000</v>
      </c>
      <c r="AP359" s="5">
        <v>3000000</v>
      </c>
      <c r="AQ359" s="5">
        <v>3000000</v>
      </c>
      <c r="AR359" s="5">
        <v>3000000</v>
      </c>
      <c r="AS359" s="5">
        <v>3000000</v>
      </c>
      <c r="AT359" s="5">
        <v>3000000</v>
      </c>
      <c r="AU359" s="5">
        <v>3000000</v>
      </c>
      <c r="AV359" s="5">
        <v>3100000</v>
      </c>
      <c r="AW359" s="5">
        <v>3300000</v>
      </c>
      <c r="AX359" s="5">
        <v>3300000</v>
      </c>
      <c r="AY359" s="5">
        <v>3300000</v>
      </c>
      <c r="AZ359" s="5">
        <v>3300000</v>
      </c>
      <c r="BA359" s="5">
        <v>3400000</v>
      </c>
      <c r="BB359" s="5">
        <v>3400000</v>
      </c>
      <c r="BC359" s="5">
        <v>4000000</v>
      </c>
      <c r="BD359" s="5">
        <v>4100000</v>
      </c>
      <c r="BE359" s="5">
        <v>4700000</v>
      </c>
      <c r="BF359" s="5">
        <v>4700000</v>
      </c>
      <c r="BG359" s="5">
        <v>4900000</v>
      </c>
      <c r="BH359" s="5">
        <v>4900000</v>
      </c>
      <c r="BI359" s="5">
        <v>4900000</v>
      </c>
      <c r="BJ359" s="5">
        <v>4900000</v>
      </c>
    </row>
    <row r="360" spans="1:62" x14ac:dyDescent="0.25">
      <c r="A360" t="s">
        <v>151</v>
      </c>
      <c r="B360" t="s">
        <v>152</v>
      </c>
      <c r="C360" t="s">
        <v>7</v>
      </c>
      <c r="D360" t="s">
        <v>48</v>
      </c>
      <c r="E360" s="19" t="str">
        <f t="shared" si="5"/>
        <v>number</v>
      </c>
      <c r="F360" s="4" t="s">
        <v>49</v>
      </c>
      <c r="G360" s="5">
        <v>675000</v>
      </c>
      <c r="H360" s="5">
        <v>700000</v>
      </c>
      <c r="I360" s="5">
        <v>724000</v>
      </c>
      <c r="J360" s="5">
        <v>744000</v>
      </c>
      <c r="K360" s="5">
        <v>756000</v>
      </c>
      <c r="L360" s="5">
        <v>753000</v>
      </c>
      <c r="M360" s="5">
        <v>788000</v>
      </c>
      <c r="N360" s="5">
        <v>800000</v>
      </c>
      <c r="O360" s="5">
        <v>992000</v>
      </c>
      <c r="P360" s="5">
        <v>940000</v>
      </c>
      <c r="Q360" s="5">
        <v>929000</v>
      </c>
      <c r="R360" s="5">
        <v>896000</v>
      </c>
      <c r="S360" s="5">
        <v>930000</v>
      </c>
      <c r="T360" s="5">
        <v>930000</v>
      </c>
      <c r="U360" s="5">
        <v>930000</v>
      </c>
      <c r="V360" s="5">
        <v>935000</v>
      </c>
      <c r="W360" s="5">
        <v>942000</v>
      </c>
      <c r="X360" s="5">
        <v>935000</v>
      </c>
      <c r="Y360" s="5">
        <v>930000</v>
      </c>
      <c r="Z360" s="5">
        <v>930000</v>
      </c>
      <c r="AA360" s="5">
        <v>930000</v>
      </c>
      <c r="AB360" s="5">
        <v>930000</v>
      </c>
      <c r="AC360" s="5">
        <v>930000</v>
      </c>
      <c r="AD360" s="5">
        <v>930000</v>
      </c>
      <c r="AE360" s="5">
        <v>930000</v>
      </c>
      <c r="AF360" s="5">
        <v>930000</v>
      </c>
      <c r="AG360" s="5">
        <v>930000</v>
      </c>
      <c r="AH360" s="5">
        <v>930000</v>
      </c>
      <c r="AI360" s="5">
        <v>930000</v>
      </c>
      <c r="AJ360" s="5">
        <v>930000</v>
      </c>
      <c r="AK360" s="5">
        <v>930000</v>
      </c>
      <c r="AL360" s="5">
        <v>930000</v>
      </c>
      <c r="AM360" s="5">
        <v>930000</v>
      </c>
      <c r="AN360" s="5">
        <v>930000</v>
      </c>
      <c r="AO360" s="5">
        <v>940000</v>
      </c>
      <c r="AP360" s="5">
        <v>940000</v>
      </c>
      <c r="AQ360" s="5">
        <v>950000</v>
      </c>
      <c r="AR360" s="5">
        <v>950000</v>
      </c>
      <c r="AS360" s="5">
        <v>960000</v>
      </c>
      <c r="AT360" s="5">
        <v>960000</v>
      </c>
      <c r="AU360" s="5">
        <v>975000</v>
      </c>
      <c r="AV360" s="5">
        <v>986000</v>
      </c>
      <c r="AW360" s="5">
        <v>990000</v>
      </c>
      <c r="AX360" s="5">
        <v>985000</v>
      </c>
      <c r="AY360" s="5">
        <v>956000</v>
      </c>
      <c r="AZ360" s="5">
        <v>900000</v>
      </c>
      <c r="BA360" s="5">
        <v>850000</v>
      </c>
      <c r="BB360" s="5">
        <v>900000</v>
      </c>
      <c r="BC360" s="5">
        <v>950000</v>
      </c>
      <c r="BD360" s="5">
        <v>950000</v>
      </c>
      <c r="BE360" s="5">
        <v>1000000</v>
      </c>
      <c r="BF360" s="5">
        <v>1100000</v>
      </c>
      <c r="BG360" s="5">
        <v>1200000</v>
      </c>
      <c r="BH360" s="5">
        <v>1200000</v>
      </c>
      <c r="BI360" s="5">
        <v>1200000</v>
      </c>
      <c r="BJ360" s="5">
        <v>1200000</v>
      </c>
    </row>
    <row r="361" spans="1:62" x14ac:dyDescent="0.25">
      <c r="A361" t="s">
        <v>157</v>
      </c>
      <c r="B361" t="s">
        <v>158</v>
      </c>
      <c r="C361" t="s">
        <v>7</v>
      </c>
      <c r="D361" t="s">
        <v>48</v>
      </c>
      <c r="E361" s="19" t="str">
        <f t="shared" si="5"/>
        <v>number</v>
      </c>
      <c r="F361" s="4" t="s">
        <v>49</v>
      </c>
      <c r="AM361" s="5">
        <v>10000000</v>
      </c>
      <c r="AN361" s="5">
        <v>9932000</v>
      </c>
      <c r="AO361" s="5">
        <v>9940000</v>
      </c>
      <c r="AP361" s="5">
        <v>9927000</v>
      </c>
      <c r="AQ361" s="5">
        <v>9900000</v>
      </c>
      <c r="AR361" s="5">
        <v>9950000</v>
      </c>
      <c r="AS361" s="5">
        <v>10000000</v>
      </c>
      <c r="AT361" s="5">
        <v>10000000</v>
      </c>
      <c r="AU361" s="5">
        <v>9908400.390625</v>
      </c>
      <c r="AV361" s="5">
        <v>9853000</v>
      </c>
      <c r="AW361" s="5">
        <v>10928000</v>
      </c>
      <c r="AX361" s="5">
        <v>12364000</v>
      </c>
      <c r="AY361" s="5">
        <v>12823000</v>
      </c>
      <c r="AZ361" s="5">
        <v>13396000</v>
      </c>
      <c r="BA361" s="5">
        <v>14038000</v>
      </c>
      <c r="BB361" s="5">
        <v>13606000</v>
      </c>
      <c r="BC361" s="5">
        <v>13948000</v>
      </c>
      <c r="BD361" s="5">
        <v>14565000</v>
      </c>
      <c r="BE361" s="5">
        <v>15193200.1953125</v>
      </c>
      <c r="BF361" s="5">
        <v>15346000</v>
      </c>
      <c r="BG361" s="5">
        <v>15119000</v>
      </c>
      <c r="BH361" s="5">
        <v>15119000</v>
      </c>
      <c r="BI361" s="5">
        <v>15119000</v>
      </c>
      <c r="BJ361" s="5">
        <v>15119000</v>
      </c>
    </row>
    <row r="362" spans="1:62" x14ac:dyDescent="0.25">
      <c r="A362" t="s">
        <v>159</v>
      </c>
      <c r="B362" t="s">
        <v>160</v>
      </c>
      <c r="C362" t="s">
        <v>7</v>
      </c>
      <c r="D362" t="s">
        <v>48</v>
      </c>
      <c r="E362" s="19" t="str">
        <f t="shared" si="5"/>
        <v>number</v>
      </c>
      <c r="F362" s="4" t="s">
        <v>49</v>
      </c>
      <c r="G362" s="5">
        <v>3500000</v>
      </c>
      <c r="H362" s="5">
        <v>3500000</v>
      </c>
      <c r="I362" s="5">
        <v>3500000</v>
      </c>
      <c r="J362" s="5">
        <v>3500000</v>
      </c>
      <c r="K362" s="5">
        <v>3500000</v>
      </c>
      <c r="L362" s="5">
        <v>3500000</v>
      </c>
      <c r="M362" s="5">
        <v>3500000</v>
      </c>
      <c r="N362" s="5">
        <v>3500000</v>
      </c>
      <c r="O362" s="5">
        <v>3500000</v>
      </c>
      <c r="P362" s="5">
        <v>3500000</v>
      </c>
      <c r="Q362" s="5">
        <v>3500000</v>
      </c>
      <c r="R362" s="5">
        <v>3500000</v>
      </c>
      <c r="S362" s="5">
        <v>3500000</v>
      </c>
      <c r="T362" s="5">
        <v>3500000</v>
      </c>
      <c r="U362" s="5">
        <v>3800000</v>
      </c>
      <c r="V362" s="5">
        <v>3800000</v>
      </c>
      <c r="W362" s="5">
        <v>3800000</v>
      </c>
      <c r="X362" s="5">
        <v>3800000</v>
      </c>
      <c r="Y362" s="5">
        <v>3800000</v>
      </c>
      <c r="Z362" s="5">
        <v>3800000</v>
      </c>
      <c r="AA362" s="5">
        <v>3800000</v>
      </c>
      <c r="AB362" s="5">
        <v>3800000</v>
      </c>
      <c r="AC362" s="5">
        <v>3800000</v>
      </c>
      <c r="AD362" s="5">
        <v>3725000</v>
      </c>
      <c r="AE362" s="5">
        <v>4574000</v>
      </c>
      <c r="AF362" s="5">
        <v>4593000</v>
      </c>
      <c r="AG362" s="5">
        <v>4655000</v>
      </c>
      <c r="AH362" s="5">
        <v>4882000</v>
      </c>
      <c r="AI362" s="5">
        <v>5273000</v>
      </c>
      <c r="AJ362" s="5">
        <v>4990000</v>
      </c>
      <c r="AK362" s="5">
        <v>5097000</v>
      </c>
      <c r="AL362" s="5">
        <v>5292000</v>
      </c>
      <c r="AM362" s="5">
        <v>5060000</v>
      </c>
      <c r="AN362" s="5">
        <v>5452000</v>
      </c>
      <c r="AO362" s="5">
        <v>5438000</v>
      </c>
      <c r="AP362" s="5">
        <v>4671000</v>
      </c>
      <c r="AQ362" s="5">
        <v>4814000</v>
      </c>
      <c r="AR362" s="5">
        <v>4678000</v>
      </c>
      <c r="AS362" s="5">
        <v>5096000</v>
      </c>
      <c r="AT362" s="5">
        <v>4891000</v>
      </c>
      <c r="AU362" s="5">
        <v>5128000</v>
      </c>
      <c r="AV362" s="5">
        <v>5091000</v>
      </c>
      <c r="AW362" s="5">
        <v>5146000</v>
      </c>
      <c r="AX362" s="5">
        <v>5258000</v>
      </c>
      <c r="AY362" s="5">
        <v>5264000</v>
      </c>
      <c r="AZ362" s="5">
        <v>5310000</v>
      </c>
      <c r="BA362" s="5">
        <v>5300000</v>
      </c>
      <c r="BB362" s="5">
        <v>5300000</v>
      </c>
      <c r="BC362" s="5">
        <v>5500000</v>
      </c>
      <c r="BD362" s="5">
        <v>5500000</v>
      </c>
      <c r="BE362" s="5">
        <v>5800000</v>
      </c>
      <c r="BF362" s="5">
        <v>5900000</v>
      </c>
      <c r="BG362" s="5">
        <v>5800000</v>
      </c>
      <c r="BH362" s="5">
        <v>5800000</v>
      </c>
      <c r="BI362" s="5">
        <v>5800000</v>
      </c>
      <c r="BJ362" s="5">
        <v>5800000</v>
      </c>
    </row>
    <row r="363" spans="1:62" x14ac:dyDescent="0.25">
      <c r="A363" t="s">
        <v>165</v>
      </c>
      <c r="B363" t="s">
        <v>166</v>
      </c>
      <c r="C363" t="s">
        <v>7</v>
      </c>
      <c r="D363" t="s">
        <v>48</v>
      </c>
      <c r="E363" s="19" t="str">
        <f t="shared" si="5"/>
        <v>number</v>
      </c>
      <c r="F363" s="4" t="s">
        <v>49</v>
      </c>
      <c r="G363" s="5">
        <v>2444000</v>
      </c>
      <c r="H363" s="5">
        <v>2450000</v>
      </c>
      <c r="I363" s="5">
        <v>2455000</v>
      </c>
      <c r="J363" s="5">
        <v>2460000</v>
      </c>
      <c r="K363" s="5">
        <v>2470000</v>
      </c>
      <c r="L363" s="5">
        <v>2474000</v>
      </c>
      <c r="M363" s="5">
        <v>2500000</v>
      </c>
      <c r="N363" s="5">
        <v>2600000</v>
      </c>
      <c r="O363" s="5">
        <v>2700000</v>
      </c>
      <c r="P363" s="5">
        <v>2785000</v>
      </c>
      <c r="Q363" s="5">
        <v>2785000</v>
      </c>
      <c r="R363" s="5">
        <v>2800000</v>
      </c>
      <c r="S363" s="5">
        <v>2850000</v>
      </c>
      <c r="T363" s="5">
        <v>2850000</v>
      </c>
      <c r="U363" s="5">
        <v>2870000</v>
      </c>
      <c r="V363" s="5">
        <v>2870000</v>
      </c>
      <c r="W363" s="5">
        <v>2870000</v>
      </c>
      <c r="X363" s="5">
        <v>2870000</v>
      </c>
      <c r="Y363" s="5">
        <v>2870000</v>
      </c>
      <c r="Z363" s="5">
        <v>2870000</v>
      </c>
      <c r="AA363" s="5">
        <v>2920000</v>
      </c>
      <c r="AB363" s="5">
        <v>3000000</v>
      </c>
      <c r="AC363" s="5">
        <v>3000000</v>
      </c>
      <c r="AD363" s="5">
        <v>3100000</v>
      </c>
      <c r="AE363" s="5">
        <v>3150000</v>
      </c>
      <c r="AF363" s="5">
        <v>3200000</v>
      </c>
      <c r="AG363" s="5">
        <v>3300000</v>
      </c>
      <c r="AH363" s="5">
        <v>3350000</v>
      </c>
      <c r="AI363" s="5">
        <v>3400000</v>
      </c>
      <c r="AJ363" s="5">
        <v>3450000</v>
      </c>
      <c r="AK363" s="5">
        <v>3500000</v>
      </c>
      <c r="AL363" s="5">
        <v>3520000</v>
      </c>
      <c r="AM363" s="5">
        <v>3520000</v>
      </c>
      <c r="AN363" s="5">
        <v>3570000</v>
      </c>
      <c r="AO363" s="5">
        <v>3650000</v>
      </c>
      <c r="AP363" s="5">
        <v>3750000</v>
      </c>
      <c r="AQ363" s="5">
        <v>3900000</v>
      </c>
      <c r="AR363" s="5">
        <v>4000000</v>
      </c>
      <c r="AS363" s="5">
        <v>3950000</v>
      </c>
      <c r="AT363" s="5">
        <v>3900000</v>
      </c>
      <c r="AU363" s="5">
        <v>4000000</v>
      </c>
      <c r="AV363" s="5">
        <v>4450000</v>
      </c>
      <c r="AW363" s="5">
        <v>4500000</v>
      </c>
      <c r="AX363" s="5">
        <v>4600000</v>
      </c>
      <c r="AY363" s="5">
        <v>5000000</v>
      </c>
      <c r="AZ363" s="5">
        <v>4900000</v>
      </c>
      <c r="BA363" s="5">
        <v>5200000</v>
      </c>
      <c r="BB363" s="5">
        <v>5400000</v>
      </c>
      <c r="BC363" s="5">
        <v>5500000</v>
      </c>
      <c r="BD363" s="5">
        <v>5650000</v>
      </c>
      <c r="BE363" s="5">
        <v>5650000</v>
      </c>
      <c r="BF363" s="5">
        <v>5650000</v>
      </c>
      <c r="BG363" s="5">
        <v>5650000</v>
      </c>
      <c r="BH363" s="5">
        <v>5650000</v>
      </c>
      <c r="BI363" s="5">
        <v>5650000</v>
      </c>
      <c r="BJ363" s="5">
        <v>5650000</v>
      </c>
    </row>
    <row r="364" spans="1:62" x14ac:dyDescent="0.25">
      <c r="A364" t="s">
        <v>171</v>
      </c>
      <c r="B364" t="s">
        <v>172</v>
      </c>
      <c r="C364" t="s">
        <v>7</v>
      </c>
      <c r="D364" t="s">
        <v>48</v>
      </c>
      <c r="E364" s="19" t="str">
        <f t="shared" si="5"/>
        <v>number</v>
      </c>
      <c r="F364" s="4" t="s">
        <v>49</v>
      </c>
      <c r="G364" s="5">
        <v>485000</v>
      </c>
      <c r="H364" s="5">
        <v>490000</v>
      </c>
      <c r="I364" s="5">
        <v>495000</v>
      </c>
      <c r="J364" s="5">
        <v>500000</v>
      </c>
      <c r="K364" s="5">
        <v>505000</v>
      </c>
      <c r="L364" s="5">
        <v>510000</v>
      </c>
      <c r="M364" s="5">
        <v>515000</v>
      </c>
      <c r="N364" s="5">
        <v>521000</v>
      </c>
      <c r="O364" s="5">
        <v>528000</v>
      </c>
      <c r="P364" s="5">
        <v>522000</v>
      </c>
      <c r="Q364" s="5">
        <v>560000</v>
      </c>
      <c r="R364" s="5">
        <v>621000</v>
      </c>
      <c r="S364" s="5">
        <v>610000</v>
      </c>
      <c r="T364" s="5">
        <v>668000</v>
      </c>
      <c r="U364" s="5">
        <v>686000</v>
      </c>
      <c r="V364" s="5">
        <v>700000</v>
      </c>
      <c r="W364" s="5">
        <v>715000</v>
      </c>
      <c r="X364" s="5">
        <v>730000</v>
      </c>
      <c r="Y364" s="5">
        <v>745000</v>
      </c>
      <c r="Z364" s="5">
        <v>760000</v>
      </c>
      <c r="AA364" s="5">
        <v>775000</v>
      </c>
      <c r="AB364" s="5">
        <v>790000</v>
      </c>
      <c r="AC364" s="5">
        <v>805000</v>
      </c>
      <c r="AD364" s="5">
        <v>820000</v>
      </c>
      <c r="AE364" s="5">
        <v>827000</v>
      </c>
      <c r="AF364" s="5">
        <v>834000</v>
      </c>
      <c r="AG364" s="5">
        <v>842000</v>
      </c>
      <c r="AH364" s="5">
        <v>849000</v>
      </c>
      <c r="AI364" s="5">
        <v>850000</v>
      </c>
      <c r="AJ364" s="5">
        <v>880000</v>
      </c>
      <c r="AK364" s="5">
        <v>880000</v>
      </c>
      <c r="AL364" s="5">
        <v>880000</v>
      </c>
      <c r="AM364" s="5">
        <v>850000</v>
      </c>
      <c r="AN364" s="5">
        <v>700000</v>
      </c>
      <c r="AO364" s="5">
        <v>700000</v>
      </c>
      <c r="AP364" s="5">
        <v>750000</v>
      </c>
      <c r="AQ364" s="5">
        <v>800000</v>
      </c>
      <c r="AR364" s="5">
        <v>820000</v>
      </c>
      <c r="AS364" s="5">
        <v>866000</v>
      </c>
      <c r="AT364" s="5">
        <v>900000</v>
      </c>
      <c r="AU364" s="5">
        <v>1000000</v>
      </c>
      <c r="AV364" s="5">
        <v>1116000</v>
      </c>
      <c r="AW364" s="5">
        <v>1094000</v>
      </c>
      <c r="AX364" s="5">
        <v>1110880.0048828099</v>
      </c>
      <c r="AY364" s="5">
        <v>1082900.0244140599</v>
      </c>
      <c r="AZ364" s="5">
        <v>1102949.9511718799</v>
      </c>
      <c r="BA364" s="5">
        <v>1114880.0048828099</v>
      </c>
      <c r="BB364" s="5">
        <v>1117439.94140625</v>
      </c>
      <c r="BC364" s="5">
        <v>1118869.9951171901</v>
      </c>
      <c r="BD364" s="5">
        <v>1123920.0439453099</v>
      </c>
      <c r="BE364" s="5">
        <v>1141439.94140625</v>
      </c>
      <c r="BF364" s="5">
        <v>1150729.98046875</v>
      </c>
      <c r="BG364" s="5">
        <v>1182500</v>
      </c>
      <c r="BH364" s="5">
        <v>1149500</v>
      </c>
      <c r="BI364" s="5">
        <v>1151699.9511718799</v>
      </c>
      <c r="BJ364" s="5">
        <v>1151699.9511718799</v>
      </c>
    </row>
    <row r="365" spans="1:62" x14ac:dyDescent="0.25">
      <c r="A365" t="s">
        <v>175</v>
      </c>
      <c r="B365" t="s">
        <v>176</v>
      </c>
      <c r="C365" t="s">
        <v>7</v>
      </c>
      <c r="D365" t="s">
        <v>48</v>
      </c>
      <c r="E365" s="19" t="str">
        <f t="shared" si="5"/>
        <v>number</v>
      </c>
      <c r="F365" s="4" t="s">
        <v>49</v>
      </c>
      <c r="G365" s="5">
        <v>12000000</v>
      </c>
      <c r="H365" s="5">
        <v>12050000</v>
      </c>
      <c r="I365" s="5">
        <v>12100000</v>
      </c>
      <c r="J365" s="5">
        <v>12150000</v>
      </c>
      <c r="K365" s="5">
        <v>12200000</v>
      </c>
      <c r="L365" s="5">
        <v>12230000</v>
      </c>
      <c r="M365" s="5">
        <v>12250000</v>
      </c>
      <c r="N365" s="5">
        <v>12290000</v>
      </c>
      <c r="O365" s="5">
        <v>12330000</v>
      </c>
      <c r="P365" s="5">
        <v>12370000</v>
      </c>
      <c r="Q365" s="5">
        <v>12410000</v>
      </c>
      <c r="R365" s="5">
        <v>12450000</v>
      </c>
      <c r="S365" s="5">
        <v>12490000</v>
      </c>
      <c r="T365" s="5">
        <v>12530000</v>
      </c>
      <c r="U365" s="5">
        <v>12570000</v>
      </c>
      <c r="V365" s="5">
        <v>12612000</v>
      </c>
      <c r="W365" s="5">
        <v>12570000</v>
      </c>
      <c r="X365" s="5">
        <v>12530000</v>
      </c>
      <c r="Y365" s="5">
        <v>12480000</v>
      </c>
      <c r="Z365" s="5">
        <v>12440000</v>
      </c>
      <c r="AA365" s="5">
        <v>12400000</v>
      </c>
      <c r="AB365" s="5">
        <v>12355000</v>
      </c>
      <c r="AC365" s="5">
        <v>12355000</v>
      </c>
      <c r="AD365" s="5">
        <v>12355000</v>
      </c>
      <c r="AE365" s="5">
        <v>12355000</v>
      </c>
      <c r="AF365" s="5">
        <v>12600000</v>
      </c>
      <c r="AG365" s="5">
        <v>12550000</v>
      </c>
      <c r="AH365" s="5">
        <v>12600000</v>
      </c>
      <c r="AI365" s="5">
        <v>12700000</v>
      </c>
      <c r="AJ365" s="5">
        <v>12800000</v>
      </c>
      <c r="AK365" s="5">
        <v>12900000</v>
      </c>
      <c r="AL365" s="5">
        <v>13163000</v>
      </c>
      <c r="AM365" s="5">
        <v>13426000</v>
      </c>
      <c r="AN365" s="5">
        <v>13450000</v>
      </c>
      <c r="AO365" s="5">
        <v>13500000</v>
      </c>
      <c r="AP365" s="5">
        <v>13650000</v>
      </c>
      <c r="AQ365" s="5">
        <v>13700000</v>
      </c>
      <c r="AR365" s="5">
        <v>13700000</v>
      </c>
      <c r="AS365" s="5">
        <v>13760000</v>
      </c>
      <c r="AT365" s="5">
        <v>13812000</v>
      </c>
      <c r="AU365" s="5">
        <v>13685000</v>
      </c>
      <c r="AV365" s="5">
        <v>13700000</v>
      </c>
      <c r="AW365" s="5">
        <v>13600000</v>
      </c>
      <c r="AX365" s="5">
        <v>13300000</v>
      </c>
      <c r="AY365" s="5">
        <v>13175000</v>
      </c>
      <c r="AZ365" s="5">
        <v>12600000</v>
      </c>
      <c r="BA365" s="5">
        <v>12600000</v>
      </c>
      <c r="BB365" s="5">
        <v>12800000</v>
      </c>
      <c r="BC365" s="5">
        <v>12660000</v>
      </c>
      <c r="BD365" s="5">
        <v>12533000</v>
      </c>
      <c r="BE365" s="5">
        <v>12033000</v>
      </c>
      <c r="BF365" s="5">
        <v>12500000</v>
      </c>
      <c r="BG365" s="5">
        <v>12500000</v>
      </c>
      <c r="BH365" s="5">
        <v>12500000</v>
      </c>
      <c r="BI365" s="5">
        <v>12500000</v>
      </c>
      <c r="BJ365" s="5">
        <v>12500000</v>
      </c>
    </row>
    <row r="366" spans="1:62" x14ac:dyDescent="0.25">
      <c r="A366" t="s">
        <v>177</v>
      </c>
      <c r="B366" t="s">
        <v>178</v>
      </c>
      <c r="C366" t="s">
        <v>7</v>
      </c>
      <c r="D366" t="s">
        <v>48</v>
      </c>
      <c r="E366" s="19" t="str">
        <f t="shared" si="5"/>
        <v>number</v>
      </c>
      <c r="F366" s="4" t="s">
        <v>49</v>
      </c>
      <c r="G366" s="5">
        <v>5200000</v>
      </c>
      <c r="H366" s="5">
        <v>5050000</v>
      </c>
      <c r="I366" s="5">
        <v>6100000</v>
      </c>
      <c r="J366" s="5">
        <v>6000000</v>
      </c>
      <c r="K366" s="5">
        <v>6000000</v>
      </c>
      <c r="L366" s="5">
        <v>6000000</v>
      </c>
      <c r="M366" s="5">
        <v>6000000</v>
      </c>
      <c r="N366" s="5">
        <v>6000000</v>
      </c>
      <c r="O366" s="5">
        <v>6000000</v>
      </c>
      <c r="P366" s="5">
        <v>7000000</v>
      </c>
      <c r="Q366" s="5">
        <v>7000000</v>
      </c>
      <c r="R366" s="5">
        <v>7000000</v>
      </c>
      <c r="S366" s="5">
        <v>7000000</v>
      </c>
      <c r="T366" s="5">
        <v>7000000</v>
      </c>
      <c r="U366" s="5">
        <v>7000000</v>
      </c>
      <c r="V366" s="5">
        <v>7000000</v>
      </c>
      <c r="W366" s="5">
        <v>7000000</v>
      </c>
      <c r="X366" s="5">
        <v>8000000</v>
      </c>
      <c r="Y366" s="5">
        <v>8000000</v>
      </c>
      <c r="Z366" s="5">
        <v>8000000</v>
      </c>
      <c r="AA366" s="5">
        <v>8000000</v>
      </c>
      <c r="AB366" s="5">
        <v>8000000</v>
      </c>
      <c r="AC366" s="5">
        <v>8000000</v>
      </c>
      <c r="AD366" s="5">
        <v>8000000</v>
      </c>
      <c r="AE366" s="5">
        <v>9000000</v>
      </c>
      <c r="AF366" s="5">
        <v>9000000</v>
      </c>
      <c r="AG366" s="5">
        <v>9000000</v>
      </c>
      <c r="AH366" s="5">
        <v>9000000</v>
      </c>
      <c r="AI366" s="5">
        <v>9000000</v>
      </c>
      <c r="AJ366" s="5">
        <v>9000000</v>
      </c>
      <c r="AK366" s="5">
        <v>9003000</v>
      </c>
      <c r="AL366" s="5">
        <v>8800000</v>
      </c>
      <c r="AM366" s="5">
        <v>8900000</v>
      </c>
      <c r="AN366" s="5">
        <v>8900000</v>
      </c>
      <c r="AO366" s="5">
        <v>8900000</v>
      </c>
      <c r="AP366" s="5">
        <v>9000000</v>
      </c>
      <c r="AQ366" s="5">
        <v>8908000</v>
      </c>
      <c r="AR366" s="5">
        <v>8725000</v>
      </c>
      <c r="AS366" s="5">
        <v>8700000</v>
      </c>
      <c r="AT366" s="5">
        <v>8600000</v>
      </c>
      <c r="AU366" s="5">
        <v>8530000</v>
      </c>
      <c r="AV366" s="5">
        <v>8600000</v>
      </c>
      <c r="AW366" s="5">
        <v>8540000</v>
      </c>
      <c r="AX366" s="5">
        <v>9500000</v>
      </c>
      <c r="AY366" s="5">
        <v>9700000</v>
      </c>
      <c r="AZ366" s="5">
        <v>9700000</v>
      </c>
      <c r="BA366" s="5">
        <v>10000000</v>
      </c>
      <c r="BB366" s="5">
        <v>11325700.1953125</v>
      </c>
      <c r="BC366" s="5">
        <v>11500000</v>
      </c>
      <c r="BD366" s="5">
        <v>11600000</v>
      </c>
      <c r="BE366" s="5">
        <v>12300000</v>
      </c>
      <c r="BF366" s="5">
        <v>13600000</v>
      </c>
      <c r="BG366" s="5">
        <v>13500000</v>
      </c>
      <c r="BH366" s="5">
        <v>13500000</v>
      </c>
      <c r="BI366" s="5">
        <v>13500000</v>
      </c>
      <c r="BJ366" s="5">
        <v>13500000</v>
      </c>
    </row>
    <row r="367" spans="1:62" x14ac:dyDescent="0.25">
      <c r="A367" t="s">
        <v>179</v>
      </c>
      <c r="B367" t="s">
        <v>180</v>
      </c>
      <c r="C367" t="s">
        <v>7</v>
      </c>
      <c r="D367" t="s">
        <v>48</v>
      </c>
      <c r="E367" s="19" t="str">
        <f t="shared" si="5"/>
        <v>number</v>
      </c>
      <c r="F367" s="4" t="s">
        <v>49</v>
      </c>
      <c r="G367" s="5">
        <v>3150000</v>
      </c>
      <c r="H367" s="5">
        <v>3200000</v>
      </c>
      <c r="I367" s="5">
        <v>3269000</v>
      </c>
      <c r="J367" s="5">
        <v>3785000</v>
      </c>
      <c r="K367" s="5">
        <v>3768000</v>
      </c>
      <c r="L367" s="5">
        <v>3776000</v>
      </c>
      <c r="M367" s="5">
        <v>3772000</v>
      </c>
      <c r="N367" s="5">
        <v>3780000</v>
      </c>
      <c r="O367" s="5">
        <v>3780000</v>
      </c>
      <c r="P367" s="5">
        <v>3780000</v>
      </c>
      <c r="Q367" s="5">
        <v>3800000</v>
      </c>
      <c r="R367" s="5">
        <v>3850000</v>
      </c>
      <c r="S367" s="5">
        <v>3900000</v>
      </c>
      <c r="T367" s="5">
        <v>3950000</v>
      </c>
      <c r="U367" s="5">
        <v>4025000</v>
      </c>
      <c r="V367" s="5">
        <v>4072000</v>
      </c>
      <c r="W367" s="5">
        <v>4023000</v>
      </c>
      <c r="X367" s="5">
        <v>4080000</v>
      </c>
      <c r="Y367" s="5">
        <v>4080000</v>
      </c>
      <c r="Z367" s="5">
        <v>4080000</v>
      </c>
      <c r="AA367" s="5">
        <v>4120000</v>
      </c>
      <c r="AB367" s="5">
        <v>4180000</v>
      </c>
      <c r="AC367" s="5">
        <v>4600000</v>
      </c>
      <c r="AD367" s="5">
        <v>4800000</v>
      </c>
      <c r="AE367" s="5">
        <v>4900000</v>
      </c>
      <c r="AF367" s="5">
        <v>5000000</v>
      </c>
      <c r="AG367" s="5">
        <v>5000000</v>
      </c>
      <c r="AH367" s="5">
        <v>5000000</v>
      </c>
      <c r="AI367" s="5">
        <v>5000000</v>
      </c>
      <c r="AJ367" s="5">
        <v>5000000</v>
      </c>
      <c r="AK367" s="5">
        <v>5020000</v>
      </c>
      <c r="AL367" s="5">
        <v>5040000</v>
      </c>
      <c r="AM367" s="5">
        <v>5040000</v>
      </c>
      <c r="AN367" s="5">
        <v>5060000</v>
      </c>
      <c r="AO367" s="5">
        <v>5060000</v>
      </c>
      <c r="AP367" s="5">
        <v>5060000</v>
      </c>
      <c r="AQ367" s="5">
        <v>5060000</v>
      </c>
      <c r="AR367" s="5">
        <v>5080000</v>
      </c>
      <c r="AS367" s="5">
        <v>5100000</v>
      </c>
      <c r="AT367" s="5">
        <v>5300000</v>
      </c>
      <c r="AU367" s="5">
        <v>5400000</v>
      </c>
      <c r="AV367" s="5">
        <v>5600000</v>
      </c>
      <c r="AW367" s="5">
        <v>5850000</v>
      </c>
      <c r="AX367" s="5">
        <v>5950000</v>
      </c>
      <c r="AY367" s="5">
        <v>5950000</v>
      </c>
      <c r="AZ367" s="5">
        <v>6100000</v>
      </c>
      <c r="BA367" s="5">
        <v>6250000</v>
      </c>
      <c r="BB367" s="5">
        <v>6450000</v>
      </c>
      <c r="BC367" s="5">
        <v>6600000</v>
      </c>
      <c r="BD367" s="5">
        <v>6750000</v>
      </c>
      <c r="BE367" s="5">
        <v>6850000</v>
      </c>
      <c r="BF367" s="5">
        <v>6900000</v>
      </c>
      <c r="BG367" s="5">
        <v>6900000</v>
      </c>
      <c r="BH367" s="5">
        <v>6900000</v>
      </c>
      <c r="BI367" s="5">
        <v>6900000</v>
      </c>
      <c r="BJ367" s="5">
        <v>6900000</v>
      </c>
    </row>
    <row r="368" spans="1:62" x14ac:dyDescent="0.25">
      <c r="A368" t="s">
        <v>147</v>
      </c>
      <c r="B368" t="s">
        <v>148</v>
      </c>
      <c r="C368" t="s">
        <v>149</v>
      </c>
      <c r="D368" t="s">
        <v>48</v>
      </c>
      <c r="E368" s="19" t="str">
        <f t="shared" si="5"/>
        <v>number</v>
      </c>
      <c r="F368" s="4" t="s">
        <v>49</v>
      </c>
      <c r="G368" s="5">
        <v>2124000</v>
      </c>
      <c r="H368" s="5">
        <v>2134000</v>
      </c>
      <c r="I368" s="5">
        <v>2144000</v>
      </c>
      <c r="J368" s="5">
        <v>2149000</v>
      </c>
      <c r="K368" s="5">
        <v>2159000</v>
      </c>
      <c r="L368" s="5">
        <v>2170000</v>
      </c>
      <c r="M368" s="5">
        <v>2180000</v>
      </c>
      <c r="N368" s="5">
        <v>2190000</v>
      </c>
      <c r="O368" s="5">
        <v>2202000</v>
      </c>
      <c r="P368" s="5">
        <v>2216000</v>
      </c>
      <c r="Q368" s="5">
        <v>2200000</v>
      </c>
      <c r="R368" s="5">
        <v>2282000</v>
      </c>
      <c r="S368" s="5">
        <v>2353000</v>
      </c>
      <c r="T368" s="5">
        <v>2433000</v>
      </c>
      <c r="U368" s="5">
        <v>2506000</v>
      </c>
      <c r="V368" s="5">
        <v>2550000</v>
      </c>
      <c r="W368" s="5">
        <v>2600000</v>
      </c>
      <c r="X368" s="5">
        <v>2650000</v>
      </c>
      <c r="Y368" s="5">
        <v>2700000</v>
      </c>
      <c r="Z368" s="5">
        <v>2745000</v>
      </c>
      <c r="AA368" s="5">
        <v>2790000</v>
      </c>
      <c r="AB368" s="5">
        <v>2840000</v>
      </c>
      <c r="AC368" s="5">
        <v>2885000</v>
      </c>
      <c r="AD368" s="5">
        <v>2930000</v>
      </c>
      <c r="AE368" s="5">
        <v>2980000</v>
      </c>
      <c r="AF368" s="5">
        <v>3025000</v>
      </c>
      <c r="AG368" s="5">
        <v>3075000</v>
      </c>
      <c r="AH368" s="5">
        <v>3494000</v>
      </c>
      <c r="AI368" s="5">
        <v>3530000</v>
      </c>
      <c r="AJ368" s="5">
        <v>3505000</v>
      </c>
      <c r="AK368" s="5">
        <v>3480000</v>
      </c>
      <c r="AL368" s="5">
        <v>3455000</v>
      </c>
      <c r="AM368" s="5">
        <v>3430000</v>
      </c>
      <c r="AN368" s="5">
        <v>3361000</v>
      </c>
      <c r="AO368" s="5">
        <v>3380000</v>
      </c>
      <c r="AP368" s="5">
        <v>3480000</v>
      </c>
      <c r="AQ368" s="5">
        <v>3780000</v>
      </c>
      <c r="AR368" s="5">
        <v>3900000</v>
      </c>
      <c r="AS368" s="5">
        <v>3900000</v>
      </c>
      <c r="AT368" s="5">
        <v>3700000</v>
      </c>
      <c r="AU368" s="5">
        <v>4500000</v>
      </c>
      <c r="AV368" s="5">
        <v>4700000</v>
      </c>
      <c r="AW368" s="5">
        <v>5100000</v>
      </c>
      <c r="AX368" s="5">
        <v>4600000</v>
      </c>
      <c r="AY368" s="5">
        <v>4900000</v>
      </c>
      <c r="AZ368" s="5">
        <v>4700000</v>
      </c>
      <c r="BA368" s="5">
        <v>4900000</v>
      </c>
      <c r="BB368" s="5">
        <v>6000000</v>
      </c>
      <c r="BC368" s="5">
        <v>5700000</v>
      </c>
      <c r="BD368" s="5">
        <v>6000000</v>
      </c>
      <c r="BE368" s="5">
        <v>5700000</v>
      </c>
      <c r="BF368" s="5">
        <v>6000000</v>
      </c>
      <c r="BG368" s="5">
        <v>6200000</v>
      </c>
      <c r="BH368" s="5">
        <v>6000000</v>
      </c>
      <c r="BI368" s="5">
        <v>6000000</v>
      </c>
      <c r="BJ368" s="5">
        <v>6000000</v>
      </c>
    </row>
    <row r="369" spans="1:63" x14ac:dyDescent="0.25">
      <c r="A369" t="s">
        <v>153</v>
      </c>
      <c r="B369" t="s">
        <v>154</v>
      </c>
      <c r="C369" t="s">
        <v>149</v>
      </c>
      <c r="D369" t="s">
        <v>48</v>
      </c>
      <c r="E369" s="19" t="str">
        <f t="shared" si="5"/>
        <v>number</v>
      </c>
      <c r="F369" s="4" t="s">
        <v>49</v>
      </c>
      <c r="G369" s="5">
        <v>5000000</v>
      </c>
      <c r="H369" s="5">
        <v>5050000</v>
      </c>
      <c r="I369" s="5">
        <v>5100000</v>
      </c>
      <c r="J369" s="5">
        <v>5150000</v>
      </c>
      <c r="K369" s="5">
        <v>5200000</v>
      </c>
      <c r="L369" s="5">
        <v>5250000</v>
      </c>
      <c r="M369" s="5">
        <v>5300000</v>
      </c>
      <c r="N369" s="5">
        <v>5350000</v>
      </c>
      <c r="O369" s="5">
        <v>5400000</v>
      </c>
      <c r="P369" s="5">
        <v>5400000</v>
      </c>
      <c r="Q369" s="5">
        <v>5450000</v>
      </c>
      <c r="R369" s="5">
        <v>5450000</v>
      </c>
      <c r="S369" s="5">
        <v>5450000</v>
      </c>
      <c r="T369" s="5">
        <v>5500000</v>
      </c>
      <c r="U369" s="5">
        <v>5550000</v>
      </c>
      <c r="V369" s="5">
        <v>5600000</v>
      </c>
      <c r="W369" s="5">
        <v>5666000</v>
      </c>
      <c r="X369" s="5">
        <v>5639000</v>
      </c>
      <c r="Y369" s="5">
        <v>5898000</v>
      </c>
      <c r="Z369" s="5">
        <v>5910000</v>
      </c>
      <c r="AA369" s="5">
        <v>5910000</v>
      </c>
      <c r="AB369" s="5">
        <v>5910000</v>
      </c>
      <c r="AC369" s="5">
        <v>5910000</v>
      </c>
      <c r="AD369" s="5">
        <v>5910000</v>
      </c>
      <c r="AE369" s="5">
        <v>5910000</v>
      </c>
      <c r="AF369" s="5">
        <v>5930000</v>
      </c>
      <c r="AG369" s="5">
        <v>5930000</v>
      </c>
      <c r="AH369" s="5">
        <v>5940000</v>
      </c>
      <c r="AI369" s="5">
        <v>5940000</v>
      </c>
      <c r="AJ369" s="5">
        <v>5940000</v>
      </c>
      <c r="AK369" s="5">
        <v>5950000</v>
      </c>
      <c r="AL369" s="5">
        <v>5960000</v>
      </c>
      <c r="AM369" s="5">
        <v>5960000</v>
      </c>
      <c r="AN369" s="5">
        <v>5960000</v>
      </c>
      <c r="AO369" s="5">
        <v>5960000</v>
      </c>
      <c r="AP369" s="5">
        <v>5960000</v>
      </c>
      <c r="AQ369" s="5">
        <v>5960000</v>
      </c>
      <c r="AR369" s="5">
        <v>5960000</v>
      </c>
      <c r="AS369" s="5">
        <v>5960000</v>
      </c>
      <c r="AT369" s="5">
        <v>5960000</v>
      </c>
      <c r="AU369" s="5">
        <v>5960000</v>
      </c>
      <c r="AV369" s="5">
        <v>5960000</v>
      </c>
      <c r="AW369" s="5">
        <v>5960000</v>
      </c>
      <c r="AX369" s="5">
        <v>5960000</v>
      </c>
      <c r="AY369" s="5">
        <v>5963000</v>
      </c>
      <c r="AZ369" s="5">
        <v>5963000</v>
      </c>
      <c r="BA369" s="5">
        <v>5963000</v>
      </c>
      <c r="BB369" s="5">
        <v>5963000</v>
      </c>
      <c r="BC369" s="5">
        <v>5963000</v>
      </c>
      <c r="BD369" s="5">
        <v>6200000</v>
      </c>
      <c r="BE369" s="5">
        <v>6200000</v>
      </c>
      <c r="BF369" s="5">
        <v>6200000</v>
      </c>
      <c r="BG369" s="5">
        <v>6200000</v>
      </c>
      <c r="BH369" s="5">
        <v>6200000</v>
      </c>
      <c r="BI369" s="5">
        <v>6200000</v>
      </c>
      <c r="BJ369" s="5">
        <v>6200000</v>
      </c>
    </row>
    <row r="370" spans="1:63" x14ac:dyDescent="0.25">
      <c r="A370" t="s">
        <v>155</v>
      </c>
      <c r="B370" t="s">
        <v>156</v>
      </c>
      <c r="C370" t="s">
        <v>149</v>
      </c>
      <c r="D370" t="s">
        <v>48</v>
      </c>
      <c r="E370" s="19" t="str">
        <f t="shared" si="5"/>
        <v>number</v>
      </c>
      <c r="F370" s="4" t="s">
        <v>49</v>
      </c>
      <c r="G370" s="5">
        <v>2897000</v>
      </c>
      <c r="H370" s="5">
        <v>2897000</v>
      </c>
      <c r="I370" s="5">
        <v>2897000</v>
      </c>
      <c r="J370" s="5">
        <v>2897000</v>
      </c>
      <c r="K370" s="5">
        <v>2897000</v>
      </c>
      <c r="L370" s="5">
        <v>2897000</v>
      </c>
      <c r="M370" s="5">
        <v>2897000</v>
      </c>
      <c r="N370" s="5">
        <v>2897000</v>
      </c>
      <c r="O370" s="5">
        <v>2897000</v>
      </c>
      <c r="P370" s="5">
        <v>2897000</v>
      </c>
      <c r="Q370" s="5">
        <v>2897000</v>
      </c>
      <c r="R370" s="5">
        <v>2897000</v>
      </c>
      <c r="S370" s="5">
        <v>2907000</v>
      </c>
      <c r="T370" s="5">
        <v>2917000</v>
      </c>
      <c r="U370" s="5">
        <v>2997000</v>
      </c>
      <c r="V370" s="5">
        <v>3095000</v>
      </c>
      <c r="W370" s="5">
        <v>3095000</v>
      </c>
      <c r="X370" s="5">
        <v>3143000</v>
      </c>
      <c r="Y370" s="5">
        <v>3140000</v>
      </c>
      <c r="Z370" s="5">
        <v>3137000</v>
      </c>
      <c r="AA370" s="5">
        <v>3135000</v>
      </c>
      <c r="AB370" s="5">
        <v>3132000</v>
      </c>
      <c r="AC370" s="5">
        <v>3130000</v>
      </c>
      <c r="AD370" s="5">
        <v>3127000</v>
      </c>
      <c r="AE370" s="5">
        <v>3130000</v>
      </c>
      <c r="AF370" s="5">
        <v>3180000</v>
      </c>
      <c r="AG370" s="5">
        <v>3180000</v>
      </c>
      <c r="AH370" s="5">
        <v>3203000</v>
      </c>
      <c r="AI370" s="5">
        <v>3223000</v>
      </c>
      <c r="AJ370" s="5">
        <v>3273000</v>
      </c>
      <c r="AK370" s="5">
        <v>3322000</v>
      </c>
      <c r="AL370" s="5">
        <v>3342000</v>
      </c>
      <c r="AM370" s="5">
        <v>3370000</v>
      </c>
      <c r="AN370" s="5">
        <v>3390000</v>
      </c>
      <c r="AO370" s="5">
        <v>3420000</v>
      </c>
      <c r="AP370" s="5">
        <v>3400000</v>
      </c>
      <c r="AQ370" s="5">
        <v>3600000</v>
      </c>
      <c r="AR370" s="5">
        <v>3600000</v>
      </c>
      <c r="AS370" s="5">
        <v>3600000</v>
      </c>
      <c r="AT370" s="5">
        <v>3600000</v>
      </c>
      <c r="AU370" s="5">
        <v>3900000</v>
      </c>
      <c r="AV370" s="5">
        <v>3700000</v>
      </c>
      <c r="AW370" s="5">
        <v>3800000</v>
      </c>
      <c r="AX370" s="5">
        <v>3800000</v>
      </c>
      <c r="AY370" s="5">
        <v>4500000</v>
      </c>
      <c r="AZ370" s="5">
        <v>4450000</v>
      </c>
      <c r="BA370" s="5">
        <v>4300000</v>
      </c>
      <c r="BB370" s="5">
        <v>4300000</v>
      </c>
      <c r="BC370" s="5">
        <v>4300000</v>
      </c>
      <c r="BD370" s="5">
        <v>4500000</v>
      </c>
      <c r="BE370" s="5">
        <v>4900000</v>
      </c>
      <c r="BF370" s="5">
        <v>4900000</v>
      </c>
      <c r="BG370" s="5">
        <v>4900000</v>
      </c>
      <c r="BH370" s="5">
        <v>4900000</v>
      </c>
      <c r="BI370" s="5">
        <v>4900000</v>
      </c>
      <c r="BJ370" s="5">
        <v>4900000</v>
      </c>
    </row>
    <row r="371" spans="1:63" x14ac:dyDescent="0.25">
      <c r="A371" t="s">
        <v>161</v>
      </c>
      <c r="B371" t="s">
        <v>162</v>
      </c>
      <c r="C371" t="s">
        <v>149</v>
      </c>
      <c r="D371" t="s">
        <v>48</v>
      </c>
      <c r="E371" s="19" t="str">
        <f t="shared" si="5"/>
        <v>number</v>
      </c>
      <c r="F371" s="4" t="s">
        <v>49</v>
      </c>
      <c r="G371" s="5">
        <v>1638000</v>
      </c>
      <c r="H371" s="5">
        <v>1643000</v>
      </c>
      <c r="I371" s="5">
        <v>1648000</v>
      </c>
      <c r="J371" s="5">
        <v>1653000</v>
      </c>
      <c r="K371" s="5">
        <v>1658000</v>
      </c>
      <c r="L371" s="5">
        <v>1662000</v>
      </c>
      <c r="M371" s="5">
        <v>1668000</v>
      </c>
      <c r="N371" s="5">
        <v>1668000</v>
      </c>
      <c r="O371" s="5">
        <v>1668000</v>
      </c>
      <c r="P371" s="5">
        <v>1718000</v>
      </c>
      <c r="Q371" s="5">
        <v>1718000</v>
      </c>
      <c r="R371" s="5">
        <v>1718000</v>
      </c>
      <c r="S371" s="5">
        <v>1718000</v>
      </c>
      <c r="T371" s="5">
        <v>1768000</v>
      </c>
      <c r="U371" s="5">
        <v>1818000</v>
      </c>
      <c r="V371" s="5">
        <v>2017000</v>
      </c>
      <c r="W371" s="5">
        <v>2015000</v>
      </c>
      <c r="X371" s="5">
        <v>2015000</v>
      </c>
      <c r="Y371" s="5">
        <v>2010000</v>
      </c>
      <c r="Z371" s="5">
        <v>2010000</v>
      </c>
      <c r="AA371" s="5">
        <v>2013000</v>
      </c>
      <c r="AB371" s="5">
        <v>2013000</v>
      </c>
      <c r="AC371" s="5">
        <v>2013000</v>
      </c>
      <c r="AD371" s="5">
        <v>2013000</v>
      </c>
      <c r="AE371" s="5">
        <v>2033000</v>
      </c>
      <c r="AF371" s="5">
        <v>2036000</v>
      </c>
      <c r="AG371" s="5">
        <v>2036000</v>
      </c>
      <c r="AH371" s="5">
        <v>2053000</v>
      </c>
      <c r="AI371" s="5">
        <v>2053000</v>
      </c>
      <c r="AJ371" s="5">
        <v>2053000</v>
      </c>
      <c r="AK371" s="5">
        <v>2063000</v>
      </c>
      <c r="AL371" s="5">
        <v>2163000</v>
      </c>
      <c r="AM371" s="5">
        <v>3060000</v>
      </c>
      <c r="AN371" s="5">
        <v>3160000</v>
      </c>
      <c r="AO371" s="5">
        <v>3319000</v>
      </c>
      <c r="AP371" s="5">
        <v>4540000</v>
      </c>
      <c r="AQ371" s="5">
        <v>4535000</v>
      </c>
      <c r="AR371" s="5">
        <v>4530000</v>
      </c>
      <c r="AS371" s="5">
        <v>4520000</v>
      </c>
      <c r="AT371" s="5">
        <v>4468000</v>
      </c>
      <c r="AU371" s="5">
        <v>4500000</v>
      </c>
      <c r="AV371" s="5">
        <v>4900000</v>
      </c>
      <c r="AW371" s="5">
        <v>5942000</v>
      </c>
      <c r="AX371" s="5">
        <v>5002000</v>
      </c>
      <c r="AY371" s="5">
        <v>5603000</v>
      </c>
      <c r="AZ371" s="5">
        <v>5677000</v>
      </c>
      <c r="BA371" s="5">
        <v>5808000</v>
      </c>
      <c r="BB371" s="5">
        <v>5761000</v>
      </c>
      <c r="BC371" s="5">
        <v>6255399.90234375</v>
      </c>
      <c r="BD371" s="5">
        <v>6261000</v>
      </c>
      <c r="BE371" s="5">
        <v>6861000</v>
      </c>
      <c r="BF371" s="5">
        <v>6861000</v>
      </c>
      <c r="BG371" s="5">
        <v>6411000</v>
      </c>
      <c r="BH371" s="5">
        <v>6411000</v>
      </c>
      <c r="BI371" s="5">
        <v>6411000</v>
      </c>
      <c r="BJ371" s="5">
        <v>6411000</v>
      </c>
    </row>
    <row r="372" spans="1:63" x14ac:dyDescent="0.25">
      <c r="A372" t="s">
        <v>163</v>
      </c>
      <c r="B372" t="s">
        <v>164</v>
      </c>
      <c r="C372" t="s">
        <v>149</v>
      </c>
      <c r="D372" t="s">
        <v>48</v>
      </c>
      <c r="E372" s="19" t="str">
        <f t="shared" si="5"/>
        <v>number</v>
      </c>
      <c r="F372" s="4" t="s">
        <v>49</v>
      </c>
      <c r="G372" s="5">
        <v>267000</v>
      </c>
      <c r="H372" s="5">
        <v>267000</v>
      </c>
      <c r="I372" s="5">
        <v>267000</v>
      </c>
      <c r="J372" s="5">
        <v>266000</v>
      </c>
      <c r="K372" s="5">
        <v>265000</v>
      </c>
      <c r="L372" s="5">
        <v>266000</v>
      </c>
      <c r="M372" s="5">
        <v>267000</v>
      </c>
      <c r="N372" s="5">
        <v>268000</v>
      </c>
      <c r="O372" s="5">
        <v>278000</v>
      </c>
      <c r="P372" s="5">
        <v>278000</v>
      </c>
      <c r="Q372" s="5">
        <v>239000</v>
      </c>
      <c r="R372" s="5">
        <v>239000</v>
      </c>
      <c r="S372" s="5">
        <v>226000</v>
      </c>
      <c r="T372" s="5">
        <v>196000</v>
      </c>
      <c r="U372" s="5">
        <v>192000</v>
      </c>
      <c r="V372" s="5">
        <v>195000</v>
      </c>
      <c r="W372" s="5">
        <v>196000</v>
      </c>
      <c r="X372" s="5">
        <v>192000</v>
      </c>
      <c r="Y372" s="5">
        <v>195000</v>
      </c>
      <c r="Z372" s="5">
        <v>210000</v>
      </c>
      <c r="AA372" s="5">
        <v>230000</v>
      </c>
      <c r="AB372" s="5">
        <v>250000</v>
      </c>
      <c r="AC372" s="5">
        <v>270000</v>
      </c>
      <c r="AD372" s="5">
        <v>280000</v>
      </c>
      <c r="AE372" s="5">
        <v>300000</v>
      </c>
      <c r="AF372" s="5">
        <v>320000</v>
      </c>
      <c r="AG372" s="5">
        <v>340000</v>
      </c>
      <c r="AH372" s="5">
        <v>360000</v>
      </c>
      <c r="AI372" s="5">
        <v>380000</v>
      </c>
      <c r="AJ372" s="5">
        <v>400000</v>
      </c>
      <c r="AK372" s="5">
        <v>410000</v>
      </c>
      <c r="AL372" s="5">
        <v>420000</v>
      </c>
      <c r="AM372" s="5">
        <v>431000</v>
      </c>
      <c r="AN372" s="5">
        <v>470000</v>
      </c>
      <c r="AO372" s="5">
        <v>498000</v>
      </c>
      <c r="AP372" s="5">
        <v>488000</v>
      </c>
      <c r="AQ372" s="5">
        <v>488000</v>
      </c>
      <c r="AR372" s="5">
        <v>488000</v>
      </c>
      <c r="AS372" s="5">
        <v>488000</v>
      </c>
      <c r="AT372" s="5">
        <v>488000</v>
      </c>
      <c r="AU372" s="5">
        <v>450000</v>
      </c>
      <c r="AV372" s="5">
        <v>400000</v>
      </c>
      <c r="AW372" s="5">
        <v>400000</v>
      </c>
      <c r="AX372" s="5">
        <v>400000</v>
      </c>
      <c r="AY372" s="5">
        <v>400000</v>
      </c>
      <c r="AZ372" s="5">
        <v>400000</v>
      </c>
      <c r="BA372" s="5">
        <v>400000</v>
      </c>
      <c r="BB372" s="5">
        <v>400000</v>
      </c>
      <c r="BC372" s="5">
        <v>390000</v>
      </c>
      <c r="BD372" s="5">
        <v>450000</v>
      </c>
      <c r="BE372" s="5">
        <v>400000</v>
      </c>
      <c r="BF372" s="5">
        <v>400000</v>
      </c>
      <c r="BG372" s="5">
        <v>450000</v>
      </c>
      <c r="BH372" s="5">
        <v>450000</v>
      </c>
      <c r="BI372" s="5">
        <v>450000</v>
      </c>
      <c r="BJ372" s="5">
        <v>450000</v>
      </c>
    </row>
    <row r="373" spans="1:63" x14ac:dyDescent="0.25">
      <c r="A373" t="s">
        <v>167</v>
      </c>
      <c r="B373" t="s">
        <v>168</v>
      </c>
      <c r="C373" t="s">
        <v>149</v>
      </c>
      <c r="D373" t="s">
        <v>48</v>
      </c>
      <c r="E373" s="19" t="str">
        <f t="shared" si="5"/>
        <v>number</v>
      </c>
      <c r="F373" s="4" t="s">
        <v>49</v>
      </c>
      <c r="G373" s="5">
        <v>11499000</v>
      </c>
      <c r="H373" s="5">
        <v>11499000</v>
      </c>
      <c r="I373" s="5">
        <v>11499000</v>
      </c>
      <c r="J373" s="5">
        <v>11499000</v>
      </c>
      <c r="K373" s="5">
        <v>11498000</v>
      </c>
      <c r="L373" s="5">
        <v>11498000</v>
      </c>
      <c r="M373" s="5">
        <v>11498000</v>
      </c>
      <c r="N373" s="5">
        <v>12175000</v>
      </c>
      <c r="O373" s="5">
        <v>12173000</v>
      </c>
      <c r="P373" s="5">
        <v>11197000</v>
      </c>
      <c r="Q373" s="5">
        <v>11226000</v>
      </c>
      <c r="R373" s="5">
        <v>11173000</v>
      </c>
      <c r="S373" s="5">
        <v>10810000</v>
      </c>
      <c r="T373" s="5">
        <v>9776000</v>
      </c>
      <c r="U373" s="5">
        <v>9776000</v>
      </c>
      <c r="V373" s="5">
        <v>9774000</v>
      </c>
      <c r="W373" s="5">
        <v>9774000</v>
      </c>
      <c r="X373" s="5">
        <v>9774000</v>
      </c>
      <c r="Y373" s="5">
        <v>9952000</v>
      </c>
      <c r="Z373" s="5">
        <v>10212000</v>
      </c>
      <c r="AA373" s="5">
        <v>9772000</v>
      </c>
      <c r="AB373" s="5">
        <v>9852000</v>
      </c>
      <c r="AC373" s="5">
        <v>10002000</v>
      </c>
      <c r="AD373" s="5">
        <v>9772000</v>
      </c>
      <c r="AE373" s="5">
        <v>9770000</v>
      </c>
      <c r="AF373" s="5">
        <v>9770000</v>
      </c>
      <c r="AG373" s="5">
        <v>9502000</v>
      </c>
      <c r="AH373" s="5">
        <v>9489000</v>
      </c>
      <c r="AI373" s="5">
        <v>9594000</v>
      </c>
      <c r="AJ373" s="5">
        <v>11036000</v>
      </c>
      <c r="AK373" s="5">
        <v>12092000</v>
      </c>
      <c r="AL373" s="5">
        <v>12987000</v>
      </c>
      <c r="AM373" s="5">
        <v>12986000</v>
      </c>
      <c r="AN373" s="5">
        <v>12985000</v>
      </c>
      <c r="AO373" s="5">
        <v>13985000</v>
      </c>
      <c r="AP373" s="5">
        <v>13985000</v>
      </c>
      <c r="AQ373" s="5">
        <v>13985000</v>
      </c>
      <c r="AR373" s="5">
        <v>13984000</v>
      </c>
      <c r="AS373" s="5">
        <v>13984000</v>
      </c>
      <c r="AT373" s="5">
        <v>13975000</v>
      </c>
      <c r="AU373" s="5">
        <v>13970000</v>
      </c>
      <c r="AV373" s="5">
        <v>13960000</v>
      </c>
      <c r="AW373" s="5">
        <v>14050000</v>
      </c>
      <c r="AX373" s="5">
        <v>14105000</v>
      </c>
      <c r="AY373" s="5">
        <v>14123000</v>
      </c>
      <c r="AZ373" s="5">
        <v>14137000</v>
      </c>
      <c r="BA373" s="5">
        <v>14925000</v>
      </c>
      <c r="BB373" s="5">
        <v>14920000</v>
      </c>
      <c r="BC373" s="5">
        <v>14900000</v>
      </c>
      <c r="BD373" s="5">
        <v>15100000</v>
      </c>
      <c r="BE373" s="5">
        <v>15600000</v>
      </c>
      <c r="BF373" s="5">
        <v>15900000</v>
      </c>
      <c r="BG373" s="5">
        <v>16800000</v>
      </c>
      <c r="BH373" s="5">
        <v>16800000</v>
      </c>
      <c r="BI373" s="5">
        <v>16800000</v>
      </c>
      <c r="BJ373" s="5">
        <v>16800000</v>
      </c>
    </row>
    <row r="374" spans="1:63" x14ac:dyDescent="0.25">
      <c r="A374" t="s">
        <v>169</v>
      </c>
      <c r="B374" t="s">
        <v>170</v>
      </c>
      <c r="C374" t="s">
        <v>149</v>
      </c>
      <c r="D374" t="s">
        <v>48</v>
      </c>
      <c r="E374" s="19" t="str">
        <f t="shared" si="5"/>
        <v>number</v>
      </c>
      <c r="F374" s="4" t="s">
        <v>49</v>
      </c>
      <c r="G374" s="5">
        <v>23676509.765625</v>
      </c>
      <c r="H374" s="5">
        <v>24400000</v>
      </c>
      <c r="I374" s="5">
        <v>26516910.15625</v>
      </c>
      <c r="J374" s="5">
        <v>27471070.3125</v>
      </c>
      <c r="K374" s="5">
        <v>29570130.859375</v>
      </c>
      <c r="L374" s="5">
        <v>27105990.234375</v>
      </c>
      <c r="M374" s="5">
        <v>29212869.140625</v>
      </c>
      <c r="N374" s="5">
        <v>29171949.21875</v>
      </c>
      <c r="O374" s="5">
        <v>34714031.25</v>
      </c>
      <c r="P374" s="5">
        <v>31880470.703125</v>
      </c>
      <c r="Q374" s="5">
        <v>30327560.546875</v>
      </c>
      <c r="R374" s="5">
        <v>26000000</v>
      </c>
      <c r="S374" s="5">
        <v>31150000</v>
      </c>
      <c r="T374" s="5">
        <v>27000000</v>
      </c>
      <c r="U374" s="5">
        <v>26000000</v>
      </c>
      <c r="V374" s="5">
        <v>26000000</v>
      </c>
      <c r="W374" s="5">
        <v>20611000</v>
      </c>
      <c r="X374" s="5">
        <v>18855000</v>
      </c>
      <c r="Y374" s="5">
        <v>17716000</v>
      </c>
      <c r="Z374" s="5">
        <v>19603000</v>
      </c>
      <c r="AA374" s="5">
        <v>16466000</v>
      </c>
      <c r="AB374" s="5">
        <v>17432000</v>
      </c>
      <c r="AC374" s="5">
        <v>17505000</v>
      </c>
      <c r="AD374" s="5">
        <v>21000000</v>
      </c>
      <c r="AE374" s="5">
        <v>23000000</v>
      </c>
      <c r="AF374" s="5">
        <v>27860000</v>
      </c>
      <c r="AG374" s="5">
        <v>27882000</v>
      </c>
      <c r="AH374" s="5">
        <v>28112000</v>
      </c>
      <c r="AI374" s="5">
        <v>28088000</v>
      </c>
      <c r="AJ374" s="5">
        <v>28174000</v>
      </c>
      <c r="AK374" s="5">
        <v>30000000</v>
      </c>
      <c r="AL374" s="5">
        <v>30100000</v>
      </c>
      <c r="AM374" s="5">
        <v>30100000</v>
      </c>
      <c r="AN374" s="5">
        <v>31000000</v>
      </c>
      <c r="AO374" s="5">
        <v>32900000</v>
      </c>
      <c r="AP374" s="5">
        <v>33100000</v>
      </c>
      <c r="AQ374" s="5">
        <v>33200000</v>
      </c>
      <c r="AR374" s="5">
        <v>34000000</v>
      </c>
      <c r="AS374" s="5">
        <v>35000000</v>
      </c>
      <c r="AT374" s="5">
        <v>35000000</v>
      </c>
      <c r="AU374" s="5">
        <v>33000000</v>
      </c>
      <c r="AV374" s="5">
        <v>34000000</v>
      </c>
      <c r="AW374" s="5">
        <v>35000000</v>
      </c>
      <c r="AX374" s="5">
        <v>35000000</v>
      </c>
      <c r="AY374" s="5">
        <v>36000000</v>
      </c>
      <c r="AZ374" s="5">
        <v>36800000</v>
      </c>
      <c r="BA374" s="5">
        <v>37000000</v>
      </c>
      <c r="BB374" s="5">
        <v>36000000</v>
      </c>
      <c r="BC374" s="5">
        <v>32000000</v>
      </c>
      <c r="BD374" s="5">
        <v>33000000</v>
      </c>
      <c r="BE374" s="5">
        <v>34000000</v>
      </c>
      <c r="BF374" s="5">
        <v>35000000</v>
      </c>
      <c r="BG374" s="5">
        <v>34000000</v>
      </c>
      <c r="BH374" s="5">
        <v>34000000</v>
      </c>
      <c r="BI374" s="5">
        <v>34000000</v>
      </c>
      <c r="BJ374" s="5">
        <v>34000000</v>
      </c>
    </row>
    <row r="375" spans="1:63" x14ac:dyDescent="0.25">
      <c r="A375" t="s">
        <v>173</v>
      </c>
      <c r="B375" t="s">
        <v>174</v>
      </c>
      <c r="C375" t="s">
        <v>149</v>
      </c>
      <c r="D375" t="s">
        <v>48</v>
      </c>
      <c r="E375" s="19" t="str">
        <f t="shared" si="5"/>
        <v>number</v>
      </c>
      <c r="F375" s="4" t="s">
        <v>49</v>
      </c>
      <c r="G375" s="5">
        <v>2933000</v>
      </c>
      <c r="H375" s="5">
        <v>2933000</v>
      </c>
      <c r="I375" s="5">
        <v>3033000</v>
      </c>
      <c r="J375" s="5">
        <v>3033000</v>
      </c>
      <c r="K375" s="5">
        <v>3132000</v>
      </c>
      <c r="L375" s="5">
        <v>3132000</v>
      </c>
      <c r="M375" s="5">
        <v>3232000</v>
      </c>
      <c r="N375" s="5">
        <v>3401000</v>
      </c>
      <c r="O375" s="5">
        <v>3187000</v>
      </c>
      <c r="P375" s="5">
        <v>3148000</v>
      </c>
      <c r="Q375" s="5">
        <v>3229000</v>
      </c>
      <c r="R375" s="5">
        <v>3229000</v>
      </c>
      <c r="S375" s="5">
        <v>3279000</v>
      </c>
      <c r="T375" s="5">
        <v>3329000</v>
      </c>
      <c r="U375" s="5">
        <v>3328000</v>
      </c>
      <c r="V375" s="5">
        <v>3326000</v>
      </c>
      <c r="W375" s="5">
        <v>3124000</v>
      </c>
      <c r="X375" s="5">
        <v>3123000</v>
      </c>
      <c r="Y375" s="5">
        <v>3122000</v>
      </c>
      <c r="Z375" s="5">
        <v>3121000</v>
      </c>
      <c r="AA375" s="5">
        <v>3120000</v>
      </c>
      <c r="AB375" s="5">
        <v>3118000</v>
      </c>
      <c r="AC375" s="5">
        <v>3116000</v>
      </c>
      <c r="AD375" s="5">
        <v>3114000</v>
      </c>
      <c r="AE375" s="5">
        <v>3110000</v>
      </c>
      <c r="AF375" s="5">
        <v>3107000</v>
      </c>
      <c r="AG375" s="5">
        <v>3104000</v>
      </c>
      <c r="AH375" s="5">
        <v>3098000</v>
      </c>
      <c r="AI375" s="5">
        <v>3094000</v>
      </c>
      <c r="AJ375" s="5">
        <v>3092000</v>
      </c>
      <c r="AK375" s="5">
        <v>2973000</v>
      </c>
      <c r="AL375" s="5">
        <v>3044000</v>
      </c>
      <c r="AM375" s="5">
        <v>3082000</v>
      </c>
      <c r="AN375" s="5">
        <v>3178000</v>
      </c>
      <c r="AO375" s="5">
        <v>3077000</v>
      </c>
      <c r="AP375" s="5">
        <v>3217000</v>
      </c>
      <c r="AQ375" s="5">
        <v>2938000</v>
      </c>
      <c r="AR375" s="5">
        <v>2685000</v>
      </c>
      <c r="AS375" s="5">
        <v>3407000</v>
      </c>
      <c r="AT375" s="5">
        <v>3322000</v>
      </c>
      <c r="AU375" s="5">
        <v>3099000</v>
      </c>
      <c r="AV375" s="5">
        <v>3050000</v>
      </c>
      <c r="AW375" s="5">
        <v>2932000</v>
      </c>
      <c r="AX375" s="5">
        <v>2987000</v>
      </c>
      <c r="AY375" s="5">
        <v>3126000</v>
      </c>
      <c r="AZ375" s="5">
        <v>2836000</v>
      </c>
      <c r="BA375" s="5">
        <v>2850000</v>
      </c>
      <c r="BB375" s="5">
        <v>3620000</v>
      </c>
      <c r="BC375" s="5">
        <v>3830000</v>
      </c>
      <c r="BD375" s="5">
        <v>3800000</v>
      </c>
      <c r="BE375" s="5">
        <v>3300000</v>
      </c>
      <c r="BF375" s="5">
        <v>3300000</v>
      </c>
      <c r="BG375" s="5">
        <v>3200000</v>
      </c>
      <c r="BH375" s="5">
        <v>3200000</v>
      </c>
      <c r="BI375" s="5">
        <v>3200000</v>
      </c>
      <c r="BJ375" s="5">
        <v>3200000</v>
      </c>
    </row>
    <row r="376" spans="1:63" x14ac:dyDescent="0.25">
      <c r="A376" s="4" t="s">
        <v>157</v>
      </c>
      <c r="B376" s="4" t="s">
        <v>158</v>
      </c>
      <c r="C376" s="4" t="s">
        <v>7</v>
      </c>
      <c r="D376" s="4" t="s">
        <v>150</v>
      </c>
      <c r="E376" s="19" t="str">
        <f t="shared" si="5"/>
        <v>number</v>
      </c>
      <c r="F376" s="3">
        <v>5111</v>
      </c>
      <c r="G376" s="5">
        <v>930000</v>
      </c>
      <c r="H376" s="5">
        <v>935000</v>
      </c>
      <c r="I376" s="5">
        <v>940600</v>
      </c>
      <c r="J376" s="5">
        <v>945000</v>
      </c>
      <c r="K376" s="5">
        <v>951200</v>
      </c>
      <c r="L376" s="5">
        <v>957500</v>
      </c>
      <c r="M376" s="5">
        <v>963800</v>
      </c>
      <c r="N376" s="5">
        <v>969000</v>
      </c>
      <c r="O376" s="5">
        <v>974800</v>
      </c>
      <c r="P376" s="5">
        <v>980600</v>
      </c>
      <c r="Q376" s="5">
        <v>986500</v>
      </c>
      <c r="R376" s="5">
        <v>990000</v>
      </c>
      <c r="S376" s="5">
        <v>992400</v>
      </c>
      <c r="T376" s="5">
        <v>970000</v>
      </c>
      <c r="U376" s="5">
        <v>950000</v>
      </c>
      <c r="V376" s="5">
        <v>960000</v>
      </c>
      <c r="W376" s="5">
        <v>950000</v>
      </c>
      <c r="X376" s="5">
        <v>960000</v>
      </c>
      <c r="Y376" s="5">
        <v>970000</v>
      </c>
      <c r="Z376" s="5">
        <v>980000</v>
      </c>
      <c r="AA376" s="5">
        <v>990000</v>
      </c>
      <c r="AB376" s="5">
        <v>1000000</v>
      </c>
      <c r="AC376" s="5">
        <v>1010000</v>
      </c>
      <c r="AD376" s="5">
        <v>1020000</v>
      </c>
      <c r="AE376" s="5">
        <v>1010000</v>
      </c>
      <c r="AF376" s="5">
        <v>1000000</v>
      </c>
      <c r="AG376" s="5">
        <v>1020000</v>
      </c>
      <c r="AH376" s="5">
        <v>1030000</v>
      </c>
      <c r="AI376" s="5">
        <v>1040000</v>
      </c>
      <c r="AJ376" s="5">
        <v>1050000</v>
      </c>
      <c r="AK376" s="5">
        <v>1060000</v>
      </c>
      <c r="AL376" s="5">
        <v>1070000</v>
      </c>
      <c r="AM376" s="5">
        <v>320000</v>
      </c>
      <c r="AN376" s="5">
        <v>335000</v>
      </c>
      <c r="AO376" s="5">
        <v>345000</v>
      </c>
      <c r="AP376" s="5">
        <v>355000</v>
      </c>
      <c r="AQ376" s="5">
        <v>365000</v>
      </c>
      <c r="AR376" s="5">
        <v>375000</v>
      </c>
      <c r="AS376" s="5">
        <v>390000</v>
      </c>
      <c r="AT376" s="5">
        <v>400000</v>
      </c>
      <c r="AU376" s="5">
        <v>410000</v>
      </c>
      <c r="AV376" s="5">
        <v>420000</v>
      </c>
      <c r="AW376" s="5">
        <v>435000</v>
      </c>
      <c r="AX376" s="5">
        <v>445000</v>
      </c>
      <c r="AY376" s="5">
        <v>458576</v>
      </c>
      <c r="AZ376" s="5">
        <v>436622</v>
      </c>
      <c r="BA376" s="5">
        <v>615197</v>
      </c>
      <c r="BB376" s="5">
        <v>1009040</v>
      </c>
      <c r="BC376" s="5">
        <v>807581</v>
      </c>
      <c r="BD376" s="5">
        <v>1102119</v>
      </c>
      <c r="BE376" s="5">
        <v>979318</v>
      </c>
      <c r="BF376" s="5">
        <v>915518</v>
      </c>
      <c r="BG376" s="5">
        <v>1098312</v>
      </c>
      <c r="BH376" s="5">
        <v>1164100</v>
      </c>
      <c r="BI376" s="5">
        <v>1228023</v>
      </c>
      <c r="BJ376" s="5">
        <v>1209321</v>
      </c>
      <c r="BK376" s="5">
        <v>1210663</v>
      </c>
    </row>
    <row r="377" spans="1:63" x14ac:dyDescent="0.25">
      <c r="A377" s="4" t="s">
        <v>159</v>
      </c>
      <c r="B377" s="4" t="s">
        <v>160</v>
      </c>
      <c r="C377" s="4" t="s">
        <v>7</v>
      </c>
      <c r="D377" s="4" t="s">
        <v>150</v>
      </c>
      <c r="E377" s="19" t="str">
        <f t="shared" si="5"/>
        <v>number</v>
      </c>
      <c r="F377" s="3">
        <v>5111</v>
      </c>
      <c r="G377" s="5">
        <v>350000</v>
      </c>
      <c r="H377" s="5">
        <v>360000</v>
      </c>
      <c r="I377" s="5">
        <v>380000</v>
      </c>
      <c r="J377" s="5">
        <v>400000</v>
      </c>
      <c r="K377" s="5">
        <v>420000</v>
      </c>
      <c r="L377" s="5">
        <v>440000</v>
      </c>
      <c r="M377" s="5">
        <v>460000</v>
      </c>
      <c r="N377" s="5">
        <v>480000</v>
      </c>
      <c r="O377" s="5">
        <v>516000</v>
      </c>
      <c r="P377" s="5">
        <v>495000</v>
      </c>
      <c r="Q377" s="5">
        <v>510000</v>
      </c>
      <c r="R377" s="5">
        <v>520000</v>
      </c>
      <c r="S377" s="5">
        <v>530000</v>
      </c>
      <c r="T377" s="5">
        <v>550000</v>
      </c>
      <c r="U377" s="5">
        <v>560000</v>
      </c>
      <c r="V377" s="5">
        <v>580000</v>
      </c>
      <c r="W377" s="5">
        <v>600000</v>
      </c>
      <c r="X377" s="5">
        <v>607000</v>
      </c>
      <c r="Y377" s="5">
        <v>607500</v>
      </c>
      <c r="Z377" s="5">
        <v>608000</v>
      </c>
      <c r="AA377" s="5">
        <v>608500</v>
      </c>
      <c r="AB377" s="5">
        <v>610000</v>
      </c>
      <c r="AC377" s="5">
        <v>680000</v>
      </c>
      <c r="AD377" s="5">
        <v>774400</v>
      </c>
      <c r="AE377" s="5">
        <v>790000</v>
      </c>
      <c r="AF377" s="5">
        <v>810000</v>
      </c>
      <c r="AG377" s="5">
        <v>790000</v>
      </c>
      <c r="AH377" s="5">
        <v>800000</v>
      </c>
      <c r="AI377" s="5">
        <v>830000</v>
      </c>
      <c r="AJ377" s="5">
        <v>850000</v>
      </c>
      <c r="AK377" s="5">
        <v>800000</v>
      </c>
      <c r="AL377" s="5">
        <v>750000</v>
      </c>
      <c r="AM377" s="5">
        <v>724700</v>
      </c>
      <c r="AN377" s="5">
        <v>762500</v>
      </c>
      <c r="AO377" s="5">
        <v>787700</v>
      </c>
      <c r="AP377" s="5">
        <v>795600</v>
      </c>
      <c r="AQ377" s="5">
        <v>791600</v>
      </c>
      <c r="AR377" s="5">
        <v>799500</v>
      </c>
      <c r="AS377" s="5">
        <v>811500</v>
      </c>
      <c r="AT377" s="5">
        <v>717500</v>
      </c>
      <c r="AU377" s="5">
        <v>819123</v>
      </c>
      <c r="AV377" s="5">
        <v>846555</v>
      </c>
      <c r="AW377" s="5">
        <v>895094</v>
      </c>
      <c r="AX377" s="5">
        <v>1193618</v>
      </c>
      <c r="AY377" s="5">
        <v>931308</v>
      </c>
      <c r="AZ377" s="5">
        <v>1057900</v>
      </c>
      <c r="BA377" s="5">
        <v>3156492</v>
      </c>
      <c r="BB377" s="5">
        <v>3552347</v>
      </c>
      <c r="BC377" s="5">
        <v>2971111</v>
      </c>
      <c r="BD377" s="5">
        <v>3030600</v>
      </c>
      <c r="BE377" s="5">
        <v>3091200</v>
      </c>
      <c r="BF377" s="5">
        <v>2864732</v>
      </c>
      <c r="BG377" s="5">
        <v>2899244</v>
      </c>
      <c r="BH377" s="5">
        <v>2783587</v>
      </c>
      <c r="BI377" s="5">
        <v>3059840</v>
      </c>
      <c r="BJ377" s="5">
        <v>3222593</v>
      </c>
      <c r="BK377" s="5">
        <v>3338757</v>
      </c>
    </row>
    <row r="378" spans="1:63" x14ac:dyDescent="0.25">
      <c r="A378" s="4" t="s">
        <v>147</v>
      </c>
      <c r="B378" s="4" t="s">
        <v>148</v>
      </c>
      <c r="C378" s="4" t="s">
        <v>149</v>
      </c>
      <c r="D378" s="4" t="s">
        <v>150</v>
      </c>
      <c r="E378" s="19" t="str">
        <f t="shared" si="5"/>
        <v>number</v>
      </c>
      <c r="F378" s="3">
        <v>5111</v>
      </c>
      <c r="G378" s="5">
        <v>12000</v>
      </c>
      <c r="H378" s="5">
        <v>12000</v>
      </c>
      <c r="I378" s="5">
        <v>12000</v>
      </c>
      <c r="J378" s="5">
        <v>12000</v>
      </c>
      <c r="K378" s="5">
        <v>12000</v>
      </c>
      <c r="L378" s="5">
        <v>12000</v>
      </c>
      <c r="M378" s="5">
        <v>12000</v>
      </c>
      <c r="N378" s="5">
        <v>12000</v>
      </c>
      <c r="O378" s="5">
        <v>12000</v>
      </c>
      <c r="P378" s="5">
        <v>12000</v>
      </c>
      <c r="Q378" s="5">
        <v>12000</v>
      </c>
      <c r="R378" s="5">
        <v>12000</v>
      </c>
      <c r="S378" s="5">
        <v>12000</v>
      </c>
      <c r="T378" s="5">
        <v>12000</v>
      </c>
      <c r="U378" s="5">
        <v>12000</v>
      </c>
      <c r="V378" s="5">
        <v>12000</v>
      </c>
      <c r="W378" s="5">
        <v>11000</v>
      </c>
      <c r="X378" s="5">
        <v>11000</v>
      </c>
      <c r="Y378" s="5">
        <v>11000</v>
      </c>
      <c r="Z378" s="5">
        <v>11000</v>
      </c>
      <c r="AA378" s="5">
        <v>11000</v>
      </c>
      <c r="AB378" s="5">
        <v>11000</v>
      </c>
      <c r="AC378" s="5">
        <v>11000</v>
      </c>
      <c r="AD378" s="5">
        <v>11000</v>
      </c>
      <c r="AE378" s="5">
        <v>11000</v>
      </c>
      <c r="AF378" s="5">
        <v>11000</v>
      </c>
      <c r="AG378" s="5">
        <v>12000</v>
      </c>
      <c r="AH378" s="5">
        <v>12000</v>
      </c>
      <c r="AI378" s="5">
        <v>12000</v>
      </c>
      <c r="AJ378" s="5">
        <v>12182</v>
      </c>
      <c r="AK378" s="5">
        <v>12366</v>
      </c>
      <c r="AL378" s="5">
        <v>12554</v>
      </c>
      <c r="AM378" s="5">
        <v>12744</v>
      </c>
      <c r="AN378" s="5">
        <v>12937</v>
      </c>
      <c r="AO378" s="5">
        <v>13133</v>
      </c>
      <c r="AP378" s="5">
        <v>13332</v>
      </c>
      <c r="AQ378" s="5">
        <v>13534</v>
      </c>
      <c r="AR378" s="5">
        <v>13739</v>
      </c>
      <c r="AS378" s="5">
        <v>13947</v>
      </c>
      <c r="AT378" s="5">
        <v>14158</v>
      </c>
      <c r="AU378" s="5">
        <v>15059</v>
      </c>
      <c r="AV378" s="5">
        <v>15360</v>
      </c>
      <c r="AW378" s="5">
        <v>14811</v>
      </c>
      <c r="AX378" s="5">
        <v>15103</v>
      </c>
      <c r="AY378" s="5">
        <v>15401</v>
      </c>
      <c r="AZ378" s="5">
        <v>15705</v>
      </c>
      <c r="BA378" s="5">
        <v>16016</v>
      </c>
      <c r="BB378" s="5">
        <v>16331</v>
      </c>
      <c r="BC378" s="5">
        <v>16653</v>
      </c>
      <c r="BD378" s="5">
        <v>16982</v>
      </c>
      <c r="BE378" s="5">
        <v>17317</v>
      </c>
      <c r="BF378" s="5">
        <v>17658</v>
      </c>
      <c r="BG378" s="5">
        <v>17665</v>
      </c>
      <c r="BH378" s="5">
        <v>18364</v>
      </c>
      <c r="BI378" s="5">
        <v>18727</v>
      </c>
      <c r="BJ378" s="5">
        <v>19097</v>
      </c>
      <c r="BK378" s="5">
        <v>19475</v>
      </c>
    </row>
    <row r="379" spans="1:63" x14ac:dyDescent="0.25">
      <c r="A379" s="4" t="s">
        <v>155</v>
      </c>
      <c r="B379" s="4" t="s">
        <v>156</v>
      </c>
      <c r="C379" s="4" t="s">
        <v>149</v>
      </c>
      <c r="D379" s="4" t="s">
        <v>150</v>
      </c>
      <c r="E379" s="19" t="str">
        <f t="shared" si="5"/>
        <v>number</v>
      </c>
      <c r="F379" s="3">
        <v>5111</v>
      </c>
      <c r="G379" s="5">
        <v>300000</v>
      </c>
      <c r="H379" s="5">
        <v>320000</v>
      </c>
      <c r="I379" s="5">
        <v>350000</v>
      </c>
      <c r="J379" s="5">
        <v>350000</v>
      </c>
      <c r="K379" s="5">
        <v>350000</v>
      </c>
      <c r="L379" s="5">
        <v>350000</v>
      </c>
      <c r="M379" s="5">
        <v>355000</v>
      </c>
      <c r="N379" s="5">
        <v>355000</v>
      </c>
      <c r="O379" s="5">
        <v>370000</v>
      </c>
      <c r="P379" s="5">
        <v>370000</v>
      </c>
      <c r="Q379" s="5">
        <v>450000</v>
      </c>
      <c r="R379" s="5">
        <v>560000</v>
      </c>
      <c r="S379" s="5">
        <v>560000</v>
      </c>
      <c r="T379" s="5">
        <v>545000</v>
      </c>
      <c r="U379" s="5">
        <v>518000</v>
      </c>
      <c r="V379" s="5">
        <v>367000</v>
      </c>
      <c r="W379" s="5">
        <v>400000</v>
      </c>
      <c r="X379" s="5">
        <v>410000</v>
      </c>
      <c r="Y379" s="5">
        <v>420000</v>
      </c>
      <c r="Z379" s="5">
        <v>430000</v>
      </c>
      <c r="AA379" s="5">
        <v>445000</v>
      </c>
      <c r="AB379" s="5">
        <v>460000</v>
      </c>
      <c r="AC379" s="5">
        <v>477500</v>
      </c>
      <c r="AD379" s="5">
        <v>459000</v>
      </c>
      <c r="AE379" s="5">
        <v>481060</v>
      </c>
      <c r="AF379" s="5">
        <v>487500</v>
      </c>
      <c r="AG379" s="5">
        <v>501825</v>
      </c>
      <c r="AH379" s="5">
        <v>517200</v>
      </c>
      <c r="AI379" s="5">
        <v>532800</v>
      </c>
      <c r="AJ379" s="5">
        <v>548810</v>
      </c>
      <c r="AK379" s="5">
        <v>565274</v>
      </c>
      <c r="AL379" s="5">
        <v>561395</v>
      </c>
      <c r="AM379" s="5">
        <v>578237</v>
      </c>
      <c r="AN379" s="5">
        <v>595583</v>
      </c>
      <c r="AO379" s="5">
        <v>613450</v>
      </c>
      <c r="AP379" s="5">
        <v>631854</v>
      </c>
      <c r="AQ379" s="5">
        <v>677085</v>
      </c>
      <c r="AR379" s="5">
        <v>727100</v>
      </c>
      <c r="AS379" s="5">
        <v>777100</v>
      </c>
      <c r="AT379" s="5">
        <v>827000</v>
      </c>
      <c r="AU379" s="5">
        <v>877000</v>
      </c>
      <c r="AV379" s="5">
        <v>927000</v>
      </c>
      <c r="AW379" s="5">
        <v>977000</v>
      </c>
      <c r="AX379" s="5">
        <v>1027000</v>
      </c>
      <c r="AY379" s="5">
        <v>1077000</v>
      </c>
      <c r="AZ379" s="5">
        <v>1127000</v>
      </c>
      <c r="BA379" s="5">
        <v>1326604</v>
      </c>
      <c r="BB379" s="5">
        <v>1358443</v>
      </c>
      <c r="BC379" s="5">
        <v>1391045</v>
      </c>
      <c r="BD379" s="5">
        <v>1400000</v>
      </c>
      <c r="BE379" s="5">
        <v>1435000</v>
      </c>
      <c r="BF379" s="5">
        <v>1450000</v>
      </c>
      <c r="BG379" s="5">
        <v>1500000</v>
      </c>
      <c r="BH379" s="5">
        <v>1631480</v>
      </c>
      <c r="BI379" s="5">
        <v>6413521</v>
      </c>
      <c r="BJ379" s="5">
        <v>6835531</v>
      </c>
      <c r="BK379" s="5">
        <v>7285309</v>
      </c>
    </row>
    <row r="380" spans="1:63" x14ac:dyDescent="0.25">
      <c r="A380" s="4" t="s">
        <v>161</v>
      </c>
      <c r="B380" s="4" t="s">
        <v>162</v>
      </c>
      <c r="C380" s="4" t="s">
        <v>149</v>
      </c>
      <c r="D380" s="4" t="s">
        <v>150</v>
      </c>
      <c r="E380" s="19" t="str">
        <f t="shared" si="5"/>
        <v>number</v>
      </c>
      <c r="F380" s="3">
        <v>5111</v>
      </c>
      <c r="G380" s="5">
        <v>159000</v>
      </c>
      <c r="H380" s="5">
        <v>155000</v>
      </c>
      <c r="I380" s="5">
        <v>168104</v>
      </c>
      <c r="J380" s="5">
        <v>168000</v>
      </c>
      <c r="K380" s="5">
        <v>208569</v>
      </c>
      <c r="L380" s="5">
        <v>217000</v>
      </c>
      <c r="M380" s="5">
        <v>224000</v>
      </c>
      <c r="N380" s="5">
        <v>231000</v>
      </c>
      <c r="O380" s="5">
        <v>217700</v>
      </c>
      <c r="P380" s="5">
        <v>217700</v>
      </c>
      <c r="Q380" s="5">
        <v>215000</v>
      </c>
      <c r="R380" s="5">
        <v>180000</v>
      </c>
      <c r="S380" s="5">
        <v>160000</v>
      </c>
      <c r="T380" s="5">
        <v>170000</v>
      </c>
      <c r="U380" s="5">
        <v>180000</v>
      </c>
      <c r="V380" s="5">
        <v>190000</v>
      </c>
      <c r="W380" s="5">
        <v>200000</v>
      </c>
      <c r="X380" s="5">
        <v>220000</v>
      </c>
      <c r="Y380" s="5">
        <v>219000</v>
      </c>
      <c r="Z380" s="5">
        <v>231000</v>
      </c>
      <c r="AA380" s="5">
        <v>240000</v>
      </c>
      <c r="AB380" s="5">
        <v>239400</v>
      </c>
      <c r="AC380" s="5">
        <v>217000</v>
      </c>
      <c r="AD380" s="5">
        <v>219600</v>
      </c>
      <c r="AE380" s="5">
        <v>230000</v>
      </c>
      <c r="AF380" s="5">
        <v>241000</v>
      </c>
      <c r="AG380" s="5">
        <v>225600</v>
      </c>
      <c r="AH380" s="5">
        <v>231138</v>
      </c>
      <c r="AI380" s="5">
        <v>200870</v>
      </c>
      <c r="AJ380" s="5">
        <v>245000</v>
      </c>
      <c r="AK380" s="5">
        <v>183068</v>
      </c>
      <c r="AL380" s="5">
        <v>194717</v>
      </c>
      <c r="AM380" s="5">
        <v>208649</v>
      </c>
      <c r="AN380" s="5">
        <v>224981</v>
      </c>
      <c r="AO380" s="5">
        <v>244023</v>
      </c>
      <c r="AP380" s="5">
        <v>266153</v>
      </c>
      <c r="AQ380" s="5">
        <v>291843</v>
      </c>
      <c r="AR380" s="5">
        <v>321645</v>
      </c>
      <c r="AS380" s="5">
        <v>356263</v>
      </c>
      <c r="AT380" s="5">
        <v>396529</v>
      </c>
      <c r="AU380" s="5">
        <v>443485</v>
      </c>
      <c r="AV380" s="5">
        <v>590856</v>
      </c>
      <c r="AW380" s="5">
        <v>664654</v>
      </c>
      <c r="AX380" s="5">
        <v>747670</v>
      </c>
      <c r="AY380" s="5">
        <v>841054</v>
      </c>
      <c r="AZ380" s="5">
        <v>674000</v>
      </c>
      <c r="BA380" s="5">
        <v>758183</v>
      </c>
      <c r="BB380" s="5">
        <v>852880</v>
      </c>
      <c r="BC380" s="5">
        <v>869305</v>
      </c>
      <c r="BD380" s="5">
        <v>904425</v>
      </c>
      <c r="BE380" s="5">
        <v>922514</v>
      </c>
      <c r="BF380" s="5">
        <v>940964</v>
      </c>
      <c r="BG380" s="5">
        <v>959783</v>
      </c>
      <c r="BH380" s="5">
        <v>978979</v>
      </c>
      <c r="BI380" s="5">
        <v>998558</v>
      </c>
      <c r="BJ380" s="5">
        <v>1028609</v>
      </c>
      <c r="BK380" s="5">
        <v>1192900</v>
      </c>
    </row>
    <row r="381" spans="1:63" x14ac:dyDescent="0.25">
      <c r="A381" s="4" t="s">
        <v>163</v>
      </c>
      <c r="B381" s="4" t="s">
        <v>164</v>
      </c>
      <c r="C381" s="4" t="s">
        <v>149</v>
      </c>
      <c r="D381" s="4" t="s">
        <v>150</v>
      </c>
      <c r="E381" s="19" t="str">
        <f t="shared" si="5"/>
        <v>number</v>
      </c>
      <c r="F381" s="3">
        <v>5111</v>
      </c>
      <c r="G381" s="5">
        <v>550000</v>
      </c>
      <c r="H381" s="5">
        <v>570000</v>
      </c>
      <c r="I381" s="5">
        <v>590000</v>
      </c>
      <c r="J381" s="5">
        <v>610000</v>
      </c>
      <c r="K381" s="5">
        <v>630000</v>
      </c>
      <c r="L381" s="5">
        <v>650000</v>
      </c>
      <c r="M381" s="5">
        <v>660000</v>
      </c>
      <c r="N381" s="5">
        <v>700000</v>
      </c>
      <c r="O381" s="5">
        <v>700000</v>
      </c>
      <c r="P381" s="5">
        <v>728000</v>
      </c>
      <c r="Q381" s="5">
        <v>710000</v>
      </c>
      <c r="R381" s="5">
        <v>705000</v>
      </c>
      <c r="S381" s="5">
        <v>700000</v>
      </c>
      <c r="T381" s="5">
        <v>670000</v>
      </c>
      <c r="U381" s="5">
        <v>700000</v>
      </c>
      <c r="V381" s="5">
        <v>707000</v>
      </c>
      <c r="W381" s="5">
        <v>714000</v>
      </c>
      <c r="X381" s="5">
        <v>728000</v>
      </c>
      <c r="Y381" s="5">
        <v>729000</v>
      </c>
      <c r="Z381" s="5">
        <v>734100</v>
      </c>
      <c r="AA381" s="5">
        <v>739100</v>
      </c>
      <c r="AB381" s="5">
        <v>750000</v>
      </c>
      <c r="AC381" s="5">
        <v>770000</v>
      </c>
      <c r="AD381" s="5">
        <v>780000</v>
      </c>
      <c r="AE381" s="5">
        <v>790000</v>
      </c>
      <c r="AF381" s="5">
        <v>820000</v>
      </c>
      <c r="AG381" s="5">
        <v>840000</v>
      </c>
      <c r="AH381" s="5">
        <v>870000</v>
      </c>
      <c r="AI381" s="5">
        <v>910000</v>
      </c>
      <c r="AJ381" s="5">
        <v>950000</v>
      </c>
      <c r="AK381" s="5">
        <v>990000</v>
      </c>
      <c r="AL381" s="5">
        <v>1080000</v>
      </c>
      <c r="AM381" s="5">
        <v>1091000</v>
      </c>
      <c r="AN381" s="5">
        <v>1102000</v>
      </c>
      <c r="AO381" s="5">
        <v>1113000</v>
      </c>
      <c r="AP381" s="5">
        <v>1113000</v>
      </c>
      <c r="AQ381" s="5">
        <v>1162000</v>
      </c>
      <c r="AR381" s="5">
        <v>1185000</v>
      </c>
      <c r="AS381" s="5">
        <v>1304000</v>
      </c>
      <c r="AT381" s="5">
        <v>1356000</v>
      </c>
      <c r="AU381" s="5">
        <v>1411000</v>
      </c>
      <c r="AV381" s="5">
        <v>1467000</v>
      </c>
      <c r="AW381" s="5">
        <v>1511000</v>
      </c>
      <c r="AX381" s="5">
        <v>1556000</v>
      </c>
      <c r="AY381" s="5">
        <v>1603000</v>
      </c>
      <c r="AZ381" s="5">
        <v>1494000</v>
      </c>
      <c r="BA381" s="5">
        <v>1494000</v>
      </c>
      <c r="BB381" s="5">
        <v>1341460</v>
      </c>
      <c r="BC381" s="5">
        <v>1350850</v>
      </c>
      <c r="BD381" s="5">
        <v>1360306</v>
      </c>
      <c r="BE381" s="5">
        <v>1369828</v>
      </c>
      <c r="BF381" s="5">
        <v>1379417</v>
      </c>
      <c r="BG381" s="5">
        <v>1389000</v>
      </c>
      <c r="BH381" s="5">
        <v>1525000</v>
      </c>
      <c r="BI381" s="5">
        <v>1418000</v>
      </c>
      <c r="BJ381" s="5">
        <v>1471000</v>
      </c>
      <c r="BK381" s="5">
        <v>1479648</v>
      </c>
    </row>
    <row r="382" spans="1:63" x14ac:dyDescent="0.25">
      <c r="A382" s="4" t="s">
        <v>167</v>
      </c>
      <c r="B382" s="4" t="s">
        <v>168</v>
      </c>
      <c r="C382" s="4" t="s">
        <v>149</v>
      </c>
      <c r="D382" s="4" t="s">
        <v>150</v>
      </c>
      <c r="E382" s="19" t="str">
        <f t="shared" si="5"/>
        <v>number</v>
      </c>
      <c r="F382" s="3">
        <v>5111</v>
      </c>
      <c r="G382" s="5">
        <v>359000</v>
      </c>
      <c r="H382" s="5">
        <v>400000</v>
      </c>
      <c r="I382" s="5">
        <v>450000</v>
      </c>
      <c r="J382" s="5">
        <v>550000</v>
      </c>
      <c r="K382" s="5">
        <v>650000</v>
      </c>
      <c r="L382" s="5">
        <v>750000</v>
      </c>
      <c r="M382" s="5">
        <v>850000</v>
      </c>
      <c r="N382" s="5">
        <v>950000</v>
      </c>
      <c r="O382" s="5">
        <v>1150000</v>
      </c>
      <c r="P382" s="5">
        <v>1268240</v>
      </c>
      <c r="Q382" s="5">
        <v>1250130</v>
      </c>
      <c r="R382" s="5">
        <v>1250130</v>
      </c>
      <c r="S382" s="5">
        <v>1032710</v>
      </c>
      <c r="T382" s="5">
        <v>851535</v>
      </c>
      <c r="U382" s="5">
        <v>916759</v>
      </c>
      <c r="V382" s="5">
        <v>1039960</v>
      </c>
      <c r="W382" s="5">
        <v>1329840</v>
      </c>
      <c r="X382" s="5">
        <v>1358830</v>
      </c>
      <c r="Y382" s="5">
        <v>1387820</v>
      </c>
      <c r="Z382" s="5">
        <v>1416810</v>
      </c>
      <c r="AA382" s="5">
        <v>1445800</v>
      </c>
      <c r="AB382" s="5">
        <v>1474790</v>
      </c>
      <c r="AC382" s="5">
        <v>1503780</v>
      </c>
      <c r="AD382" s="5">
        <v>1213890</v>
      </c>
      <c r="AE382" s="5">
        <v>1203020</v>
      </c>
      <c r="AF382" s="5">
        <v>1224760</v>
      </c>
      <c r="AG382" s="5">
        <v>1240680</v>
      </c>
      <c r="AH382" s="5">
        <v>1256810</v>
      </c>
      <c r="AI382" s="5">
        <v>1273150</v>
      </c>
      <c r="AJ382" s="5">
        <v>1289700</v>
      </c>
      <c r="AK382" s="5">
        <v>1306470</v>
      </c>
      <c r="AL382" s="5">
        <v>1323450</v>
      </c>
      <c r="AM382" s="5">
        <v>1340660</v>
      </c>
      <c r="AN382" s="5">
        <v>1358080</v>
      </c>
      <c r="AO382" s="5">
        <v>1375740</v>
      </c>
      <c r="AP382" s="5">
        <v>1393620</v>
      </c>
      <c r="AQ382" s="5">
        <v>1411740</v>
      </c>
      <c r="AR382" s="5">
        <v>1430100</v>
      </c>
      <c r="AS382" s="5">
        <v>1448690</v>
      </c>
      <c r="AT382" s="5">
        <v>1467520</v>
      </c>
      <c r="AU382" s="5">
        <v>1486600</v>
      </c>
      <c r="AV382" s="5">
        <v>1505920</v>
      </c>
      <c r="AW382" s="5">
        <v>1525500</v>
      </c>
      <c r="AX382" s="5">
        <v>1545330</v>
      </c>
      <c r="AY382" s="5">
        <v>1565420</v>
      </c>
      <c r="AZ382" s="5">
        <v>1585770</v>
      </c>
      <c r="BA382" s="5">
        <v>1606385</v>
      </c>
      <c r="BB382" s="5">
        <v>1627268</v>
      </c>
      <c r="BC382" s="5">
        <v>1654380</v>
      </c>
      <c r="BD382" s="5">
        <v>1633569</v>
      </c>
      <c r="BE382" s="5">
        <v>1655051</v>
      </c>
      <c r="BF382" s="5">
        <v>1676567</v>
      </c>
      <c r="BG382" s="5">
        <v>1698110</v>
      </c>
      <c r="BH382" s="5">
        <v>1720185</v>
      </c>
      <c r="BI382" s="5">
        <v>1742548</v>
      </c>
      <c r="BJ382" s="5">
        <v>1765201</v>
      </c>
      <c r="BK382" s="5">
        <v>1788149</v>
      </c>
    </row>
    <row r="383" spans="1:63" x14ac:dyDescent="0.25">
      <c r="A383" s="4" t="s">
        <v>169</v>
      </c>
      <c r="B383" s="4" t="s">
        <v>170</v>
      </c>
      <c r="C383" s="4" t="s">
        <v>149</v>
      </c>
      <c r="D383" s="4" t="s">
        <v>150</v>
      </c>
      <c r="E383" s="19" t="str">
        <f t="shared" si="5"/>
        <v>number</v>
      </c>
      <c r="F383" s="3">
        <v>5111</v>
      </c>
      <c r="G383" s="5">
        <v>14000</v>
      </c>
      <c r="H383" s="5">
        <v>14500</v>
      </c>
      <c r="I383" s="5">
        <v>14500</v>
      </c>
      <c r="J383" s="5">
        <v>15000</v>
      </c>
      <c r="K383" s="5">
        <v>16000</v>
      </c>
      <c r="L383" s="5">
        <v>16500</v>
      </c>
      <c r="M383" s="5">
        <v>17000</v>
      </c>
      <c r="N383" s="5">
        <v>18000</v>
      </c>
      <c r="O383" s="5">
        <v>18000</v>
      </c>
      <c r="P383" s="5">
        <v>19000</v>
      </c>
      <c r="Q383" s="5">
        <v>20000</v>
      </c>
      <c r="R383" s="5">
        <v>19000</v>
      </c>
      <c r="S383" s="5">
        <v>18000</v>
      </c>
      <c r="T383" s="5">
        <v>17600</v>
      </c>
      <c r="U383" s="5">
        <v>17500</v>
      </c>
      <c r="V383" s="5">
        <v>17000</v>
      </c>
      <c r="W383" s="5">
        <v>17000</v>
      </c>
      <c r="X383" s="5">
        <v>17000</v>
      </c>
      <c r="Y383" s="5">
        <v>17000</v>
      </c>
      <c r="Z383" s="5">
        <v>17200</v>
      </c>
      <c r="AA383" s="5">
        <v>17400</v>
      </c>
      <c r="AB383" s="5">
        <v>17700</v>
      </c>
      <c r="AC383" s="5">
        <v>17800</v>
      </c>
      <c r="AD383" s="5">
        <v>17800</v>
      </c>
      <c r="AE383" s="5">
        <v>17850</v>
      </c>
      <c r="AF383" s="5">
        <v>17900</v>
      </c>
      <c r="AG383" s="5">
        <v>18000</v>
      </c>
      <c r="AH383" s="5">
        <v>18000</v>
      </c>
      <c r="AI383" s="5">
        <v>18000</v>
      </c>
      <c r="AJ383" s="5">
        <v>18000</v>
      </c>
      <c r="AK383" s="5">
        <v>18000</v>
      </c>
      <c r="AL383" s="5">
        <v>18000</v>
      </c>
      <c r="AM383" s="5">
        <v>18000</v>
      </c>
      <c r="AN383" s="5">
        <v>18000</v>
      </c>
      <c r="AO383" s="5">
        <v>14881</v>
      </c>
      <c r="AP383" s="5">
        <v>19105</v>
      </c>
      <c r="AQ383" s="5">
        <v>20000</v>
      </c>
      <c r="AR383" s="5">
        <v>40000</v>
      </c>
      <c r="AS383" s="5">
        <v>60000</v>
      </c>
      <c r="AT383" s="5">
        <v>80000</v>
      </c>
      <c r="AU383" s="5">
        <v>100000</v>
      </c>
      <c r="AV383" s="5">
        <v>120000</v>
      </c>
      <c r="AW383" s="5">
        <v>140000</v>
      </c>
      <c r="AX383" s="5">
        <v>160000</v>
      </c>
      <c r="AY383" s="5">
        <v>180000</v>
      </c>
      <c r="AZ383" s="5">
        <v>200000</v>
      </c>
      <c r="BA383" s="5">
        <v>220000</v>
      </c>
      <c r="BB383" s="5">
        <v>240000</v>
      </c>
      <c r="BC383" s="5">
        <v>260000</v>
      </c>
      <c r="BD383" s="5">
        <v>277727</v>
      </c>
      <c r="BE383" s="5">
        <v>278005</v>
      </c>
      <c r="BF383" s="5">
        <v>278283</v>
      </c>
      <c r="BG383" s="5">
        <v>278561</v>
      </c>
      <c r="BH383" s="5">
        <v>279215</v>
      </c>
      <c r="BI383" s="5">
        <v>279534</v>
      </c>
      <c r="BJ383" s="5">
        <v>279963</v>
      </c>
      <c r="BK383" s="5">
        <v>282000</v>
      </c>
    </row>
    <row r="384" spans="1:63" x14ac:dyDescent="0.25">
      <c r="A384" s="4" t="s">
        <v>173</v>
      </c>
      <c r="B384" s="4" t="s">
        <v>174</v>
      </c>
      <c r="C384" s="4" t="s">
        <v>149</v>
      </c>
      <c r="D384" s="4" t="s">
        <v>150</v>
      </c>
      <c r="E384" s="19" t="str">
        <f t="shared" si="5"/>
        <v>number</v>
      </c>
      <c r="F384" s="3">
        <v>5111</v>
      </c>
      <c r="G384" s="5">
        <v>2800</v>
      </c>
      <c r="H384" s="5">
        <v>9500</v>
      </c>
      <c r="I384" s="5">
        <v>2700</v>
      </c>
      <c r="J384" s="5">
        <v>27000</v>
      </c>
      <c r="K384" s="5">
        <v>30000</v>
      </c>
      <c r="L384" s="5">
        <v>33000</v>
      </c>
      <c r="M384" s="5">
        <v>11000</v>
      </c>
      <c r="N384" s="5">
        <v>8300</v>
      </c>
      <c r="O384" s="5">
        <v>6800</v>
      </c>
      <c r="P384" s="5">
        <v>7000</v>
      </c>
      <c r="Q384" s="5">
        <v>7000</v>
      </c>
      <c r="R384" s="5">
        <v>5300</v>
      </c>
      <c r="S384" s="5">
        <v>5700</v>
      </c>
      <c r="T384" s="5">
        <v>5700</v>
      </c>
      <c r="U384" s="5">
        <v>6000</v>
      </c>
      <c r="V384" s="5">
        <v>6100</v>
      </c>
      <c r="W384" s="5">
        <v>7000</v>
      </c>
      <c r="X384" s="5">
        <v>7000</v>
      </c>
      <c r="Y384" s="5">
        <v>6000</v>
      </c>
      <c r="Z384" s="5">
        <v>6000</v>
      </c>
      <c r="AA384" s="5">
        <v>6000</v>
      </c>
      <c r="AB384" s="5">
        <v>6200</v>
      </c>
      <c r="AC384" s="5">
        <v>6000</v>
      </c>
      <c r="AD384" s="5">
        <v>6000</v>
      </c>
      <c r="AE384" s="5">
        <v>6000</v>
      </c>
      <c r="AF384" s="5">
        <v>7000</v>
      </c>
      <c r="AG384" s="5">
        <v>7000</v>
      </c>
      <c r="AH384" s="5">
        <v>15000</v>
      </c>
      <c r="AI384" s="5">
        <v>7000</v>
      </c>
      <c r="AJ384" s="5">
        <v>5000</v>
      </c>
      <c r="AK384" s="5">
        <v>5000</v>
      </c>
      <c r="AL384" s="5">
        <v>5000</v>
      </c>
      <c r="AM384" s="5">
        <v>5000</v>
      </c>
      <c r="AN384" s="5">
        <v>5000</v>
      </c>
      <c r="AO384" s="5">
        <v>5000</v>
      </c>
      <c r="AP384" s="5">
        <v>5000</v>
      </c>
      <c r="AQ384" s="5">
        <v>4000</v>
      </c>
      <c r="AR384" s="5">
        <v>4000</v>
      </c>
      <c r="AS384" s="5">
        <v>3900</v>
      </c>
      <c r="AT384" s="5">
        <v>4000</v>
      </c>
      <c r="AU384" s="5">
        <v>4000</v>
      </c>
      <c r="AV384" s="5">
        <v>4000</v>
      </c>
      <c r="AW384" s="5">
        <v>4008</v>
      </c>
      <c r="AX384" s="5">
        <v>4044</v>
      </c>
      <c r="AY384" s="5">
        <v>4085</v>
      </c>
      <c r="AZ384" s="5">
        <v>4105</v>
      </c>
      <c r="BA384" s="5">
        <v>4611</v>
      </c>
      <c r="BB384" s="5">
        <v>4696</v>
      </c>
      <c r="BC384" s="5">
        <v>4715</v>
      </c>
      <c r="BD384" s="5">
        <v>4740</v>
      </c>
      <c r="BE384" s="5">
        <v>4770</v>
      </c>
      <c r="BF384" s="5">
        <v>4794</v>
      </c>
      <c r="BG384" s="5">
        <v>4818</v>
      </c>
      <c r="BH384" s="5">
        <v>4842</v>
      </c>
      <c r="BI384" s="5">
        <v>4854</v>
      </c>
      <c r="BJ384" s="5">
        <v>4771</v>
      </c>
      <c r="BK384" s="5">
        <v>4765</v>
      </c>
    </row>
    <row r="385" spans="1:63" x14ac:dyDescent="0.25">
      <c r="A385" s="4" t="s">
        <v>5</v>
      </c>
      <c r="B385" s="4" t="s">
        <v>6</v>
      </c>
      <c r="C385" s="4" t="s">
        <v>7</v>
      </c>
      <c r="D385" s="4" t="s">
        <v>50</v>
      </c>
      <c r="E385" s="19" t="str">
        <f t="shared" si="5"/>
        <v>number</v>
      </c>
      <c r="F385" s="3">
        <v>5111</v>
      </c>
      <c r="G385" s="5">
        <v>1325000</v>
      </c>
      <c r="H385" s="5">
        <v>1430000</v>
      </c>
      <c r="I385" s="5">
        <v>1500000</v>
      </c>
      <c r="J385" s="5">
        <v>1650000</v>
      </c>
      <c r="K385" s="5">
        <v>1800000</v>
      </c>
      <c r="L385" s="5">
        <v>1900000</v>
      </c>
      <c r="M385" s="5">
        <v>2096323</v>
      </c>
      <c r="N385" s="5">
        <v>2095222</v>
      </c>
      <c r="O385" s="5">
        <v>2300000</v>
      </c>
      <c r="P385" s="5">
        <v>2514177</v>
      </c>
      <c r="Q385" s="5">
        <v>2727000</v>
      </c>
      <c r="R385" s="5">
        <v>2800000</v>
      </c>
      <c r="S385" s="5">
        <v>2850000</v>
      </c>
      <c r="T385" s="5">
        <v>2900000</v>
      </c>
      <c r="U385" s="5">
        <v>2950000</v>
      </c>
      <c r="V385" s="5">
        <v>2750000</v>
      </c>
      <c r="W385" s="5">
        <v>2800000</v>
      </c>
      <c r="X385" s="5">
        <v>2900000</v>
      </c>
      <c r="Y385" s="5">
        <v>3000000</v>
      </c>
      <c r="Z385" s="5">
        <v>3100000</v>
      </c>
      <c r="AA385" s="5">
        <v>3150000</v>
      </c>
      <c r="AB385" s="5">
        <v>3200000</v>
      </c>
      <c r="AC385" s="5">
        <v>3250000</v>
      </c>
      <c r="AD385" s="5">
        <v>3300000</v>
      </c>
      <c r="AE385" s="5">
        <v>3350000</v>
      </c>
      <c r="AF385" s="5">
        <v>3400000</v>
      </c>
      <c r="AG385" s="5">
        <v>3300000</v>
      </c>
      <c r="AH385" s="5">
        <v>3200000</v>
      </c>
      <c r="AI385" s="5">
        <v>3100000</v>
      </c>
      <c r="AJ385" s="5">
        <v>3100000</v>
      </c>
      <c r="AK385" s="5">
        <v>3150000</v>
      </c>
      <c r="AL385" s="5">
        <v>3200000</v>
      </c>
      <c r="AM385" s="5">
        <v>3100000</v>
      </c>
      <c r="AN385" s="5">
        <v>3000000</v>
      </c>
      <c r="AO385" s="5">
        <v>3000000</v>
      </c>
      <c r="AP385" s="5">
        <v>3309000</v>
      </c>
      <c r="AQ385" s="5">
        <v>3556000</v>
      </c>
      <c r="AR385" s="5">
        <v>3898000</v>
      </c>
      <c r="AS385" s="5">
        <v>3900000</v>
      </c>
      <c r="AT385" s="5">
        <v>4042000</v>
      </c>
      <c r="AU385" s="5">
        <v>4000000</v>
      </c>
      <c r="AV385" s="5">
        <v>3900000</v>
      </c>
      <c r="AW385" s="5">
        <v>3800000</v>
      </c>
      <c r="AX385" s="5">
        <v>3680500</v>
      </c>
      <c r="AY385" s="5">
        <v>4015424</v>
      </c>
      <c r="AZ385" s="5">
        <v>4105750</v>
      </c>
      <c r="BA385" s="5">
        <v>4198109</v>
      </c>
      <c r="BB385" s="5">
        <v>4292545</v>
      </c>
      <c r="BC385" s="5">
        <v>4389105</v>
      </c>
      <c r="BD385" s="5">
        <v>4487838</v>
      </c>
      <c r="BE385" s="5">
        <v>4586570</v>
      </c>
      <c r="BF385" s="5">
        <v>4687475</v>
      </c>
      <c r="BG385" s="5">
        <v>4790599</v>
      </c>
      <c r="BH385" s="5">
        <v>4895000</v>
      </c>
      <c r="BI385" s="5">
        <v>4987700</v>
      </c>
      <c r="BJ385" s="5">
        <v>4965144</v>
      </c>
      <c r="BK385" s="5">
        <v>4988036</v>
      </c>
    </row>
    <row r="386" spans="1:63" x14ac:dyDescent="0.25">
      <c r="A386" s="4" t="s">
        <v>151</v>
      </c>
      <c r="B386" s="4" t="s">
        <v>152</v>
      </c>
      <c r="C386" s="4" t="s">
        <v>7</v>
      </c>
      <c r="D386" s="4" t="s">
        <v>50</v>
      </c>
      <c r="E386" s="19" t="str">
        <f t="shared" ref="E386:E449" si="6">IF(_xlfn.ISFORMULA(G386),"formula","number")</f>
        <v>number</v>
      </c>
      <c r="F386" s="3">
        <v>5111</v>
      </c>
      <c r="G386" s="5">
        <v>430000</v>
      </c>
      <c r="H386" s="5">
        <v>449665</v>
      </c>
      <c r="I386" s="5">
        <v>458860</v>
      </c>
      <c r="J386" s="5">
        <v>480000</v>
      </c>
      <c r="K386" s="5">
        <v>516300</v>
      </c>
      <c r="L386" s="5">
        <v>521400</v>
      </c>
      <c r="M386" s="5">
        <v>583400</v>
      </c>
      <c r="N386" s="5">
        <v>596488</v>
      </c>
      <c r="O386" s="5">
        <v>660410</v>
      </c>
      <c r="P386" s="5">
        <v>685407</v>
      </c>
      <c r="Q386" s="5">
        <v>682905</v>
      </c>
      <c r="R386" s="5">
        <v>724780</v>
      </c>
      <c r="S386" s="5">
        <v>756096</v>
      </c>
      <c r="T386" s="5">
        <v>761022</v>
      </c>
      <c r="U386" s="5">
        <v>784020</v>
      </c>
      <c r="V386" s="5">
        <v>778000</v>
      </c>
      <c r="W386" s="5">
        <v>792000</v>
      </c>
      <c r="X386" s="5">
        <v>799000</v>
      </c>
      <c r="Y386" s="5">
        <v>819000</v>
      </c>
      <c r="Z386" s="5">
        <v>600000</v>
      </c>
      <c r="AA386" s="5">
        <v>421600</v>
      </c>
      <c r="AB386" s="5">
        <v>430600</v>
      </c>
      <c r="AC386" s="5">
        <v>408800</v>
      </c>
      <c r="AD386" s="5">
        <v>414800</v>
      </c>
      <c r="AE386" s="5">
        <v>377670</v>
      </c>
      <c r="AF386" s="5">
        <v>479200</v>
      </c>
      <c r="AG386" s="5">
        <v>421857</v>
      </c>
      <c r="AH386" s="5">
        <v>429243</v>
      </c>
      <c r="AI386" s="5">
        <v>423064</v>
      </c>
      <c r="AJ386" s="5">
        <v>431839</v>
      </c>
      <c r="AK386" s="5">
        <v>436761</v>
      </c>
      <c r="AL386" s="5">
        <v>439922</v>
      </c>
      <c r="AM386" s="5">
        <v>418974</v>
      </c>
      <c r="AN386" s="5">
        <v>374871</v>
      </c>
      <c r="AO386" s="5">
        <v>393615</v>
      </c>
      <c r="AP386" s="5">
        <v>383522</v>
      </c>
      <c r="AQ386" s="5">
        <v>393110</v>
      </c>
      <c r="AR386" s="5">
        <v>386108</v>
      </c>
      <c r="AS386" s="5">
        <v>355416</v>
      </c>
      <c r="AT386" s="5">
        <v>358492</v>
      </c>
      <c r="AU386" s="5">
        <v>360440</v>
      </c>
      <c r="AV386" s="5">
        <v>324000</v>
      </c>
      <c r="AW386" s="5">
        <v>355222</v>
      </c>
      <c r="AX386" s="5">
        <v>374475</v>
      </c>
      <c r="AY386" s="5">
        <v>395741</v>
      </c>
      <c r="AZ386" s="5">
        <v>433800</v>
      </c>
      <c r="BA386" s="5">
        <v>479106</v>
      </c>
      <c r="BB386" s="5">
        <v>471614</v>
      </c>
      <c r="BC386" s="5">
        <v>554234</v>
      </c>
      <c r="BD386" s="5">
        <v>596412</v>
      </c>
      <c r="BE386" s="5">
        <v>653580</v>
      </c>
      <c r="BF386" s="5">
        <v>609430</v>
      </c>
      <c r="BG386" s="5">
        <v>759191</v>
      </c>
      <c r="BH386" s="5">
        <v>826062</v>
      </c>
      <c r="BI386" s="5">
        <v>796530</v>
      </c>
      <c r="BJ386" s="5">
        <v>623031</v>
      </c>
      <c r="BK386" s="5">
        <v>526603</v>
      </c>
    </row>
    <row r="387" spans="1:63" x14ac:dyDescent="0.25">
      <c r="A387" s="4" t="s">
        <v>157</v>
      </c>
      <c r="B387" s="4" t="s">
        <v>158</v>
      </c>
      <c r="C387" s="4" t="s">
        <v>7</v>
      </c>
      <c r="D387" s="4" t="s">
        <v>50</v>
      </c>
      <c r="E387" s="19" t="str">
        <f t="shared" si="6"/>
        <v>number</v>
      </c>
      <c r="F387" s="3">
        <v>5111</v>
      </c>
      <c r="G387" s="5">
        <v>24900000</v>
      </c>
      <c r="H387" s="5">
        <v>25052000</v>
      </c>
      <c r="I387" s="5">
        <v>25146608</v>
      </c>
      <c r="J387" s="5">
        <v>25269904</v>
      </c>
      <c r="K387" s="5">
        <v>25424896</v>
      </c>
      <c r="L387" s="5">
        <v>25603904</v>
      </c>
      <c r="M387" s="5">
        <v>25782896</v>
      </c>
      <c r="N387" s="5">
        <v>25960704</v>
      </c>
      <c r="O387" s="5">
        <v>26108304</v>
      </c>
      <c r="P387" s="5">
        <v>26231504</v>
      </c>
      <c r="Q387" s="5">
        <v>26589696</v>
      </c>
      <c r="R387" s="5">
        <v>26353696</v>
      </c>
      <c r="S387" s="5">
        <v>26757008</v>
      </c>
      <c r="T387" s="5">
        <v>26926000</v>
      </c>
      <c r="U387" s="5">
        <v>25879008</v>
      </c>
      <c r="V387" s="5">
        <v>25452000</v>
      </c>
      <c r="W387" s="5">
        <v>25655008</v>
      </c>
      <c r="X387" s="5">
        <v>25864000</v>
      </c>
      <c r="Y387" s="5">
        <v>25900000</v>
      </c>
      <c r="Z387" s="5">
        <v>26000000</v>
      </c>
      <c r="AA387" s="5">
        <v>26100000</v>
      </c>
      <c r="AB387" s="5">
        <v>26200000</v>
      </c>
      <c r="AC387" s="5">
        <v>27000000</v>
      </c>
      <c r="AD387" s="5">
        <v>26000000</v>
      </c>
      <c r="AE387" s="5">
        <v>28000000</v>
      </c>
      <c r="AF387" s="5">
        <v>30000000</v>
      </c>
      <c r="AG387" s="5">
        <v>27000000</v>
      </c>
      <c r="AH387" s="5">
        <v>27000000</v>
      </c>
      <c r="AI387" s="5">
        <v>28900000</v>
      </c>
      <c r="AJ387" s="5">
        <v>30000000</v>
      </c>
      <c r="AK387" s="5">
        <v>30000000</v>
      </c>
      <c r="AL387" s="5">
        <v>31000000</v>
      </c>
      <c r="AM387" s="5">
        <v>29450000</v>
      </c>
      <c r="AN387" s="5">
        <v>29450000</v>
      </c>
      <c r="AO387" s="5">
        <v>29825030</v>
      </c>
      <c r="AP387" s="5">
        <v>31207040</v>
      </c>
      <c r="AQ387" s="5">
        <v>32612350</v>
      </c>
      <c r="AR387" s="5">
        <v>35371768</v>
      </c>
      <c r="AS387" s="5">
        <v>35095232</v>
      </c>
      <c r="AT387" s="5">
        <v>33075330</v>
      </c>
      <c r="AU387" s="5">
        <v>35383312</v>
      </c>
      <c r="AV387" s="5">
        <v>40638800</v>
      </c>
      <c r="AW387" s="5">
        <v>39000000</v>
      </c>
      <c r="AX387" s="5">
        <v>38749312</v>
      </c>
      <c r="AY387" s="5">
        <v>40390096</v>
      </c>
      <c r="AZ387" s="5">
        <v>43124584</v>
      </c>
      <c r="BA387" s="5">
        <v>47570680</v>
      </c>
      <c r="BB387" s="5">
        <v>49000000</v>
      </c>
      <c r="BC387" s="5">
        <v>50884004</v>
      </c>
      <c r="BD387" s="5">
        <v>53382192</v>
      </c>
      <c r="BE387" s="5">
        <v>52129016</v>
      </c>
      <c r="BF387" s="5">
        <v>53990060</v>
      </c>
      <c r="BG387" s="5">
        <v>55027080</v>
      </c>
      <c r="BH387" s="5">
        <v>56706389</v>
      </c>
      <c r="BI387" s="5">
        <v>57829953</v>
      </c>
      <c r="BJ387" s="5">
        <v>59486667</v>
      </c>
      <c r="BK387" s="5">
        <v>60926913</v>
      </c>
    </row>
    <row r="388" spans="1:63" x14ac:dyDescent="0.25">
      <c r="A388" s="4" t="s">
        <v>159</v>
      </c>
      <c r="B388" s="4" t="s">
        <v>160</v>
      </c>
      <c r="C388" s="4" t="s">
        <v>7</v>
      </c>
      <c r="D388" s="4" t="s">
        <v>50</v>
      </c>
      <c r="E388" s="19" t="str">
        <f t="shared" si="6"/>
        <v>number</v>
      </c>
      <c r="F388" s="3">
        <v>5111</v>
      </c>
      <c r="G388" s="5">
        <v>7200000</v>
      </c>
      <c r="H388" s="5">
        <v>7366000</v>
      </c>
      <c r="I388" s="5">
        <v>6800000</v>
      </c>
      <c r="J388" s="5">
        <v>7398000</v>
      </c>
      <c r="K388" s="5">
        <v>7500000</v>
      </c>
      <c r="L388" s="5">
        <v>7740000</v>
      </c>
      <c r="M388" s="5">
        <v>7730000</v>
      </c>
      <c r="N388" s="5">
        <v>7750000</v>
      </c>
      <c r="O388" s="5">
        <v>7800000</v>
      </c>
      <c r="P388" s="5">
        <v>8600000</v>
      </c>
      <c r="Q388" s="5">
        <v>8900000</v>
      </c>
      <c r="R388" s="5">
        <v>9200000</v>
      </c>
      <c r="S388" s="5">
        <v>9381000</v>
      </c>
      <c r="T388" s="5">
        <v>9616000</v>
      </c>
      <c r="U388" s="5">
        <v>9712000</v>
      </c>
      <c r="V388" s="5">
        <v>9500000</v>
      </c>
      <c r="W388" s="5">
        <v>9400000</v>
      </c>
      <c r="X388" s="5">
        <v>10200000</v>
      </c>
      <c r="Y388" s="5">
        <v>11453400</v>
      </c>
      <c r="Z388" s="5">
        <v>10000000</v>
      </c>
      <c r="AA388" s="5">
        <v>9800000</v>
      </c>
      <c r="AB388" s="5">
        <v>11000000</v>
      </c>
      <c r="AC388" s="5">
        <v>12500000</v>
      </c>
      <c r="AD388" s="5">
        <v>13082000</v>
      </c>
      <c r="AE388" s="5">
        <v>12500000</v>
      </c>
      <c r="AF388" s="5">
        <v>12600000</v>
      </c>
      <c r="AG388" s="5">
        <v>12645000</v>
      </c>
      <c r="AH388" s="5">
        <v>13050000</v>
      </c>
      <c r="AI388" s="5">
        <v>13457000</v>
      </c>
      <c r="AJ388" s="5">
        <v>13793000</v>
      </c>
      <c r="AK388" s="5">
        <v>13074800</v>
      </c>
      <c r="AL388" s="5">
        <v>13000000</v>
      </c>
      <c r="AM388" s="5">
        <v>13000000</v>
      </c>
      <c r="AN388" s="5">
        <v>13000000</v>
      </c>
      <c r="AO388" s="5">
        <v>12779000</v>
      </c>
      <c r="AP388" s="5">
        <v>11511700</v>
      </c>
      <c r="AQ388" s="5">
        <v>11408500</v>
      </c>
      <c r="AR388" s="5">
        <v>11687000</v>
      </c>
      <c r="AS388" s="5">
        <v>12787700</v>
      </c>
      <c r="AT388" s="5">
        <v>11444800</v>
      </c>
      <c r="AU388" s="5">
        <v>11475861</v>
      </c>
      <c r="AV388" s="5">
        <v>11939977</v>
      </c>
      <c r="AW388" s="5">
        <v>12531324</v>
      </c>
      <c r="AX388" s="5">
        <v>13022412</v>
      </c>
      <c r="AY388" s="5">
        <v>13019049</v>
      </c>
      <c r="AZ388" s="5">
        <v>12416271</v>
      </c>
      <c r="BA388" s="5">
        <v>17537332</v>
      </c>
      <c r="BB388" s="5">
        <v>18383184</v>
      </c>
      <c r="BC388" s="5">
        <v>17467774</v>
      </c>
      <c r="BD388" s="5">
        <v>17862852</v>
      </c>
      <c r="BE388" s="5">
        <v>18173500</v>
      </c>
      <c r="BF388" s="5">
        <v>19129800</v>
      </c>
      <c r="BG388" s="5">
        <v>18138500</v>
      </c>
      <c r="BH388" s="5">
        <v>18247632</v>
      </c>
      <c r="BI388" s="5">
        <v>18728076</v>
      </c>
      <c r="BJ388" s="5">
        <v>20529190</v>
      </c>
      <c r="BK388" s="5">
        <v>18338809</v>
      </c>
    </row>
    <row r="389" spans="1:63" x14ac:dyDescent="0.25">
      <c r="A389" s="4" t="s">
        <v>165</v>
      </c>
      <c r="B389" s="4" t="s">
        <v>166</v>
      </c>
      <c r="C389" s="4" t="s">
        <v>7</v>
      </c>
      <c r="D389" s="4" t="s">
        <v>50</v>
      </c>
      <c r="E389" s="25" t="str">
        <f t="shared" si="6"/>
        <v>number</v>
      </c>
      <c r="F389" s="3">
        <v>5111</v>
      </c>
      <c r="G389" s="5">
        <v>950000</v>
      </c>
      <c r="H389" s="5">
        <v>1000000</v>
      </c>
      <c r="I389" s="5">
        <v>1000000</v>
      </c>
      <c r="J389" s="5">
        <v>1050000</v>
      </c>
      <c r="K389" s="5">
        <v>1100000</v>
      </c>
      <c r="L389" s="5">
        <v>1134000</v>
      </c>
      <c r="M389" s="5">
        <v>1135074</v>
      </c>
      <c r="N389" s="5">
        <v>1184154</v>
      </c>
      <c r="O389" s="5">
        <v>1223846</v>
      </c>
      <c r="P389" s="5">
        <v>1259829</v>
      </c>
      <c r="Q389" s="5">
        <v>1338238</v>
      </c>
      <c r="R389" s="5">
        <v>1262422</v>
      </c>
      <c r="S389" s="5">
        <v>1355613</v>
      </c>
      <c r="T389" s="5">
        <v>1403000</v>
      </c>
      <c r="U389" s="5">
        <v>1422128</v>
      </c>
      <c r="V389" s="5">
        <v>1325775</v>
      </c>
      <c r="W389" s="5">
        <v>1350000</v>
      </c>
      <c r="X389" s="5">
        <v>1370000</v>
      </c>
      <c r="Y389" s="5">
        <v>1380000</v>
      </c>
      <c r="Z389" s="5">
        <v>1400000</v>
      </c>
      <c r="AA389" s="5">
        <v>1420000</v>
      </c>
      <c r="AB389" s="5">
        <v>1350000</v>
      </c>
      <c r="AC389" s="5">
        <v>1280000</v>
      </c>
      <c r="AD389" s="5">
        <v>1320000</v>
      </c>
      <c r="AE389" s="5">
        <v>1330000</v>
      </c>
      <c r="AF389" s="5">
        <v>1100000</v>
      </c>
      <c r="AG389" s="5">
        <v>1000000</v>
      </c>
      <c r="AH389" s="5">
        <v>1000000</v>
      </c>
      <c r="AI389" s="5">
        <v>950000</v>
      </c>
      <c r="AJ389" s="5">
        <v>920000</v>
      </c>
      <c r="AK389" s="5">
        <v>900000</v>
      </c>
      <c r="AL389" s="5">
        <v>950000</v>
      </c>
      <c r="AM389" s="5">
        <v>1000000</v>
      </c>
      <c r="AN389" s="5">
        <v>950000</v>
      </c>
      <c r="AO389" s="5">
        <v>900000</v>
      </c>
      <c r="AP389" s="5">
        <v>920000</v>
      </c>
      <c r="AQ389" s="5">
        <v>880000</v>
      </c>
      <c r="AR389" s="5">
        <v>850000</v>
      </c>
      <c r="AS389" s="5">
        <v>800000</v>
      </c>
      <c r="AT389" s="5">
        <v>780000</v>
      </c>
      <c r="AU389" s="5">
        <v>722199</v>
      </c>
      <c r="AV389" s="5">
        <v>872000</v>
      </c>
      <c r="AW389" s="5">
        <v>961000</v>
      </c>
      <c r="AX389" s="5">
        <v>1106159</v>
      </c>
      <c r="AY389" s="5">
        <v>1243000</v>
      </c>
      <c r="AZ389" s="5">
        <v>1053000</v>
      </c>
      <c r="BA389" s="5">
        <v>1308000</v>
      </c>
      <c r="BB389" s="5">
        <v>1358000</v>
      </c>
      <c r="BC389" s="5">
        <v>1277044</v>
      </c>
      <c r="BD389" s="5">
        <v>1277044</v>
      </c>
      <c r="BE389" s="5">
        <v>1395433</v>
      </c>
      <c r="BF389" s="5">
        <v>1541000</v>
      </c>
      <c r="BG389" s="5">
        <v>1680000</v>
      </c>
      <c r="BH389" s="5">
        <v>1798000</v>
      </c>
      <c r="BI389" s="5">
        <v>1682017</v>
      </c>
      <c r="BJ389" s="5">
        <v>1657766</v>
      </c>
      <c r="BK389" s="5">
        <v>1754144</v>
      </c>
    </row>
    <row r="390" spans="1:63" x14ac:dyDescent="0.25">
      <c r="A390" s="4" t="s">
        <v>171</v>
      </c>
      <c r="B390" s="4" t="s">
        <v>172</v>
      </c>
      <c r="C390" s="4" t="s">
        <v>7</v>
      </c>
      <c r="D390" s="4" t="s">
        <v>50</v>
      </c>
      <c r="E390" s="19" t="str">
        <f t="shared" si="6"/>
        <v>number</v>
      </c>
      <c r="F390" s="3">
        <v>5111</v>
      </c>
      <c r="G390" s="5">
        <v>420000</v>
      </c>
      <c r="H390" s="5">
        <v>443000</v>
      </c>
      <c r="I390" s="5">
        <v>500379</v>
      </c>
      <c r="J390" s="5">
        <v>516300</v>
      </c>
      <c r="K390" s="5">
        <v>521400</v>
      </c>
      <c r="L390" s="5">
        <v>614722</v>
      </c>
      <c r="M390" s="5">
        <v>682104</v>
      </c>
      <c r="N390" s="5">
        <v>625152</v>
      </c>
      <c r="O390" s="5">
        <v>675523</v>
      </c>
      <c r="P390" s="5">
        <v>709354</v>
      </c>
      <c r="Q390" s="5">
        <v>748157</v>
      </c>
      <c r="R390" s="5">
        <v>742512</v>
      </c>
      <c r="S390" s="5">
        <v>739902</v>
      </c>
      <c r="T390" s="5">
        <v>705347</v>
      </c>
      <c r="U390" s="5">
        <v>686813</v>
      </c>
      <c r="V390" s="5">
        <v>637641</v>
      </c>
      <c r="W390" s="5">
        <v>628731</v>
      </c>
      <c r="X390" s="5">
        <v>647206</v>
      </c>
      <c r="Y390" s="5">
        <v>631353</v>
      </c>
      <c r="Z390" s="5">
        <v>634321</v>
      </c>
      <c r="AA390" s="5">
        <v>610627</v>
      </c>
      <c r="AB390" s="5">
        <v>626615</v>
      </c>
      <c r="AC390" s="5">
        <v>647090</v>
      </c>
      <c r="AD390" s="5">
        <v>628143</v>
      </c>
      <c r="AE390" s="5">
        <v>650025</v>
      </c>
      <c r="AF390" s="5">
        <v>614230</v>
      </c>
      <c r="AG390" s="5">
        <v>582700</v>
      </c>
      <c r="AH390" s="5">
        <v>579230</v>
      </c>
      <c r="AI390" s="5">
        <v>594059</v>
      </c>
      <c r="AJ390" s="5">
        <v>581812</v>
      </c>
      <c r="AK390" s="5">
        <v>600000</v>
      </c>
      <c r="AL390" s="5">
        <v>550000</v>
      </c>
      <c r="AM390" s="5">
        <v>500000</v>
      </c>
      <c r="AN390" s="5">
        <v>453827</v>
      </c>
      <c r="AO390" s="5">
        <v>465173</v>
      </c>
      <c r="AP390" s="5">
        <v>500000</v>
      </c>
      <c r="AQ390" s="5">
        <v>570000</v>
      </c>
      <c r="AR390" s="5">
        <v>657137</v>
      </c>
      <c r="AS390" s="5">
        <v>748976</v>
      </c>
      <c r="AT390" s="5">
        <v>732123</v>
      </c>
      <c r="AU390" s="5">
        <v>815898</v>
      </c>
      <c r="AV390" s="5">
        <v>815450</v>
      </c>
      <c r="AW390" s="5">
        <v>991697</v>
      </c>
      <c r="AX390" s="5">
        <v>1003720</v>
      </c>
      <c r="AY390" s="5">
        <v>1006572</v>
      </c>
      <c r="AZ390" s="5">
        <v>1122179</v>
      </c>
      <c r="BA390" s="5">
        <v>1147152</v>
      </c>
      <c r="BB390" s="5">
        <v>1194895</v>
      </c>
      <c r="BC390" s="5">
        <v>1218518</v>
      </c>
      <c r="BD390" s="5">
        <v>1334820</v>
      </c>
      <c r="BE390" s="5">
        <v>1143231</v>
      </c>
      <c r="BF390" s="5">
        <v>1135141</v>
      </c>
      <c r="BG390" s="5">
        <v>1132231</v>
      </c>
      <c r="BH390" s="5">
        <v>1144000</v>
      </c>
      <c r="BI390" s="5">
        <v>1349792</v>
      </c>
      <c r="BJ390" s="5">
        <v>1214244</v>
      </c>
      <c r="BK390" s="5">
        <v>1221489</v>
      </c>
    </row>
    <row r="391" spans="1:63" x14ac:dyDescent="0.25">
      <c r="A391" s="4" t="s">
        <v>175</v>
      </c>
      <c r="B391" s="4" t="s">
        <v>176</v>
      </c>
      <c r="C391" s="4" t="s">
        <v>7</v>
      </c>
      <c r="D391" s="4" t="s">
        <v>50</v>
      </c>
      <c r="E391" s="19" t="str">
        <f t="shared" si="6"/>
        <v>number</v>
      </c>
      <c r="F391" s="3">
        <v>5111</v>
      </c>
      <c r="G391" s="5">
        <v>12527000</v>
      </c>
      <c r="H391" s="5">
        <v>12600000</v>
      </c>
      <c r="I391" s="5">
        <v>12600000</v>
      </c>
      <c r="J391" s="5">
        <v>12600000</v>
      </c>
      <c r="K391" s="5">
        <v>12500000</v>
      </c>
      <c r="L391" s="5">
        <v>10445852</v>
      </c>
      <c r="M391" s="5">
        <v>10538274</v>
      </c>
      <c r="N391" s="5">
        <v>10697654</v>
      </c>
      <c r="O391" s="5">
        <v>11007313</v>
      </c>
      <c r="P391" s="5">
        <v>11300000</v>
      </c>
      <c r="Q391" s="5">
        <v>11234298</v>
      </c>
      <c r="R391" s="5">
        <v>11500000</v>
      </c>
      <c r="S391" s="5">
        <v>11900000</v>
      </c>
      <c r="T391" s="5">
        <v>12300000</v>
      </c>
      <c r="U391" s="5">
        <v>12700000</v>
      </c>
      <c r="V391" s="5">
        <v>12774000</v>
      </c>
      <c r="W391" s="5">
        <v>13060000</v>
      </c>
      <c r="X391" s="5">
        <v>13135000</v>
      </c>
      <c r="Y391" s="5">
        <v>14167000</v>
      </c>
      <c r="Z391" s="5">
        <v>13575000</v>
      </c>
      <c r="AA391" s="5">
        <v>12900000</v>
      </c>
      <c r="AB391" s="5">
        <v>12900000</v>
      </c>
      <c r="AC391" s="5">
        <v>13100000</v>
      </c>
      <c r="AD391" s="5">
        <v>12900000</v>
      </c>
      <c r="AE391" s="5">
        <v>12000000</v>
      </c>
      <c r="AF391" s="5">
        <v>12000000</v>
      </c>
      <c r="AG391" s="5">
        <v>12200000</v>
      </c>
      <c r="AH391" s="5">
        <v>12400000</v>
      </c>
      <c r="AI391" s="5">
        <v>12800000</v>
      </c>
      <c r="AJ391" s="5">
        <v>13300000</v>
      </c>
      <c r="AK391" s="5">
        <v>13500000</v>
      </c>
      <c r="AL391" s="5">
        <v>13500000</v>
      </c>
      <c r="AM391" s="5">
        <v>13100000</v>
      </c>
      <c r="AN391" s="5">
        <v>12500000</v>
      </c>
      <c r="AO391" s="5">
        <v>12600000</v>
      </c>
      <c r="AP391" s="5">
        <v>13000000</v>
      </c>
      <c r="AQ391" s="5">
        <v>13400000</v>
      </c>
      <c r="AR391" s="5">
        <v>13700000</v>
      </c>
      <c r="AS391" s="5">
        <v>13800000</v>
      </c>
      <c r="AT391" s="5">
        <v>13600000</v>
      </c>
      <c r="AU391" s="5">
        <v>13500000</v>
      </c>
      <c r="AV391" s="5">
        <v>13635000</v>
      </c>
      <c r="AW391" s="5">
        <v>13538000</v>
      </c>
      <c r="AX391" s="5">
        <v>13512000</v>
      </c>
      <c r="AY391" s="5">
        <v>13790000</v>
      </c>
      <c r="AZ391" s="5">
        <v>13532000</v>
      </c>
      <c r="BA391" s="5">
        <v>13911358</v>
      </c>
      <c r="BB391" s="5">
        <v>13865431</v>
      </c>
      <c r="BC391" s="5">
        <v>13761161</v>
      </c>
      <c r="BD391" s="5">
        <v>13731044</v>
      </c>
      <c r="BE391" s="5">
        <v>13688328</v>
      </c>
      <c r="BF391" s="5">
        <v>13887898</v>
      </c>
      <c r="BG391" s="5">
        <v>13861194</v>
      </c>
      <c r="BH391" s="5">
        <v>13915301</v>
      </c>
      <c r="BI391" s="5">
        <v>13694582</v>
      </c>
      <c r="BJ391" s="5">
        <v>13400272</v>
      </c>
      <c r="BK391" s="5">
        <v>12953388</v>
      </c>
    </row>
    <row r="392" spans="1:63" x14ac:dyDescent="0.25">
      <c r="A392" s="4" t="s">
        <v>177</v>
      </c>
      <c r="B392" s="4" t="s">
        <v>178</v>
      </c>
      <c r="C392" s="4" t="s">
        <v>7</v>
      </c>
      <c r="D392" s="4" t="s">
        <v>50</v>
      </c>
      <c r="E392" s="19" t="str">
        <f t="shared" si="6"/>
        <v>number</v>
      </c>
      <c r="F392" s="3">
        <v>5111</v>
      </c>
      <c r="G392" s="5">
        <v>8063658</v>
      </c>
      <c r="H392" s="5">
        <v>8224500</v>
      </c>
      <c r="I392" s="5">
        <v>8549000</v>
      </c>
      <c r="J392" s="5">
        <v>8837000</v>
      </c>
      <c r="K392" s="5">
        <v>10052000</v>
      </c>
      <c r="L392" s="5">
        <v>9276000</v>
      </c>
      <c r="M392" s="5">
        <v>9485000</v>
      </c>
      <c r="N392" s="5">
        <v>9698000</v>
      </c>
      <c r="O392" s="5">
        <v>9916000</v>
      </c>
      <c r="P392" s="5">
        <v>10139000</v>
      </c>
      <c r="Q392" s="5">
        <v>10367000</v>
      </c>
      <c r="R392" s="5">
        <v>10600000</v>
      </c>
      <c r="S392" s="5">
        <v>10840000</v>
      </c>
      <c r="T392" s="5">
        <v>11084000</v>
      </c>
      <c r="U392" s="5">
        <v>11333300</v>
      </c>
      <c r="V392" s="5">
        <v>11588200</v>
      </c>
      <c r="W392" s="5">
        <v>11848900</v>
      </c>
      <c r="X392" s="5">
        <v>12115500</v>
      </c>
      <c r="Y392" s="5">
        <v>12388000</v>
      </c>
      <c r="Z392" s="5">
        <v>12577600</v>
      </c>
      <c r="AA392" s="5">
        <v>12881028</v>
      </c>
      <c r="AB392" s="5">
        <v>13177292</v>
      </c>
      <c r="AC392" s="5">
        <v>13480367</v>
      </c>
      <c r="AD392" s="5">
        <v>12492646</v>
      </c>
      <c r="AE392" s="5">
        <v>12599630</v>
      </c>
      <c r="AF392" s="5">
        <v>12687800</v>
      </c>
      <c r="AG392" s="5">
        <v>12776642</v>
      </c>
      <c r="AH392" s="5">
        <v>12866079</v>
      </c>
      <c r="AI392" s="5">
        <v>12956142</v>
      </c>
      <c r="AJ392" s="5">
        <v>13046835</v>
      </c>
      <c r="AK392" s="5">
        <v>13138162</v>
      </c>
      <c r="AL392" s="5">
        <v>13230100</v>
      </c>
      <c r="AM392" s="5">
        <v>13322700</v>
      </c>
      <c r="AN392" s="5">
        <v>13416000</v>
      </c>
      <c r="AO392" s="5">
        <v>15644800</v>
      </c>
      <c r="AP392" s="5">
        <v>13604500</v>
      </c>
      <c r="AQ392" s="5">
        <v>13699700</v>
      </c>
      <c r="AR392" s="5">
        <v>13795600</v>
      </c>
      <c r="AS392" s="5">
        <v>17250762</v>
      </c>
      <c r="AT392" s="5">
        <v>16713000</v>
      </c>
      <c r="AU392" s="5">
        <v>17037000</v>
      </c>
      <c r="AV392" s="5">
        <v>17367000</v>
      </c>
      <c r="AW392" s="5">
        <v>17704000</v>
      </c>
      <c r="AX392" s="5">
        <v>17472118</v>
      </c>
      <c r="AY392" s="5">
        <v>17719092</v>
      </c>
      <c r="AZ392" s="5">
        <v>18500000</v>
      </c>
      <c r="BA392" s="5">
        <v>18500000</v>
      </c>
      <c r="BB392" s="5">
        <v>18800000</v>
      </c>
      <c r="BC392" s="5">
        <v>19100000</v>
      </c>
      <c r="BD392" s="5">
        <v>19245648</v>
      </c>
      <c r="BE392" s="5">
        <v>21300000</v>
      </c>
      <c r="BF392" s="5">
        <v>22800000</v>
      </c>
      <c r="BG392" s="5">
        <v>24531672</v>
      </c>
      <c r="BH392" s="5">
        <v>25800000</v>
      </c>
      <c r="BI392" s="5">
        <v>26713644</v>
      </c>
      <c r="BJ392" s="5">
        <v>26697483</v>
      </c>
      <c r="BK392" s="5">
        <v>26399523</v>
      </c>
    </row>
    <row r="393" spans="1:63" x14ac:dyDescent="0.25">
      <c r="A393" s="4" t="s">
        <v>179</v>
      </c>
      <c r="B393" s="4" t="s">
        <v>180</v>
      </c>
      <c r="C393" s="4" t="s">
        <v>7</v>
      </c>
      <c r="D393" s="4" t="s">
        <v>50</v>
      </c>
      <c r="E393" s="19" t="str">
        <f t="shared" si="6"/>
        <v>number</v>
      </c>
      <c r="F393" s="3">
        <v>5111</v>
      </c>
      <c r="G393" s="5">
        <v>3618000</v>
      </c>
      <c r="H393" s="5">
        <v>3382762</v>
      </c>
      <c r="I393" s="5">
        <v>3464603</v>
      </c>
      <c r="J393" s="5">
        <v>3463937</v>
      </c>
      <c r="K393" s="5">
        <v>3496797</v>
      </c>
      <c r="L393" s="5">
        <v>3496797</v>
      </c>
      <c r="M393" s="5">
        <v>3626643</v>
      </c>
      <c r="N393" s="5">
        <v>3682325</v>
      </c>
      <c r="O393" s="5">
        <v>3971000</v>
      </c>
      <c r="P393" s="5">
        <v>4280500</v>
      </c>
      <c r="Q393" s="5">
        <v>4223900</v>
      </c>
      <c r="R393" s="5">
        <v>4472600</v>
      </c>
      <c r="S393" s="5">
        <v>4628700</v>
      </c>
      <c r="T393" s="5">
        <v>4773300</v>
      </c>
      <c r="U393" s="5">
        <v>4867900</v>
      </c>
      <c r="V393" s="5">
        <v>4989500</v>
      </c>
      <c r="W393" s="5">
        <v>4911100</v>
      </c>
      <c r="X393" s="5">
        <v>5245600</v>
      </c>
      <c r="Y393" s="5">
        <v>5242200</v>
      </c>
      <c r="Z393" s="5">
        <v>4770600</v>
      </c>
      <c r="AA393" s="5">
        <v>4745400</v>
      </c>
      <c r="AB393" s="5">
        <v>4821100</v>
      </c>
      <c r="AC393" s="5">
        <v>4871300</v>
      </c>
      <c r="AD393" s="5">
        <v>4993100</v>
      </c>
      <c r="AE393" s="5">
        <v>5000000</v>
      </c>
      <c r="AF393" s="5">
        <v>5200000</v>
      </c>
      <c r="AG393" s="5">
        <v>3905200</v>
      </c>
      <c r="AH393" s="5">
        <v>4259800</v>
      </c>
      <c r="AI393" s="5">
        <v>4416500</v>
      </c>
      <c r="AJ393" s="5">
        <v>4913200</v>
      </c>
      <c r="AK393" s="5">
        <v>5121000</v>
      </c>
      <c r="AL393" s="5">
        <v>5209000</v>
      </c>
      <c r="AM393" s="5">
        <v>5370000</v>
      </c>
      <c r="AN393" s="5">
        <v>5106000</v>
      </c>
      <c r="AO393" s="5">
        <v>5233000</v>
      </c>
      <c r="AP393" s="5">
        <v>5301000</v>
      </c>
      <c r="AQ393" s="5">
        <v>5460000</v>
      </c>
      <c r="AR393" s="5">
        <v>5651000</v>
      </c>
      <c r="AS393" s="5">
        <v>5820000</v>
      </c>
      <c r="AT393" s="5">
        <v>5965500</v>
      </c>
      <c r="AU393" s="5">
        <v>6144000</v>
      </c>
      <c r="AV393" s="5">
        <v>6328000</v>
      </c>
      <c r="AW393" s="5">
        <v>6519000</v>
      </c>
      <c r="AX393" s="5">
        <v>6567000</v>
      </c>
      <c r="AY393" s="5">
        <v>6770000</v>
      </c>
      <c r="AZ393" s="5">
        <v>6973100</v>
      </c>
      <c r="BA393" s="5">
        <v>7182293</v>
      </c>
      <c r="BB393" s="5">
        <v>11408740</v>
      </c>
      <c r="BC393" s="5">
        <v>11751002</v>
      </c>
      <c r="BD393" s="5">
        <v>12103532</v>
      </c>
      <c r="BE393" s="5">
        <v>12466638</v>
      </c>
      <c r="BF393" s="5">
        <v>12805900</v>
      </c>
      <c r="BG393" s="5">
        <v>12985900</v>
      </c>
      <c r="BH393" s="5">
        <v>13623000</v>
      </c>
      <c r="BI393" s="5">
        <v>14171809</v>
      </c>
      <c r="BJ393" s="5">
        <v>14805324</v>
      </c>
      <c r="BK393" s="5">
        <v>15393187</v>
      </c>
    </row>
    <row r="394" spans="1:63" x14ac:dyDescent="0.25">
      <c r="A394" s="4" t="s">
        <v>147</v>
      </c>
      <c r="B394" s="4" t="s">
        <v>148</v>
      </c>
      <c r="C394" s="4" t="s">
        <v>149</v>
      </c>
      <c r="D394" s="4" t="s">
        <v>50</v>
      </c>
      <c r="E394" s="19" t="str">
        <f t="shared" si="6"/>
        <v>number</v>
      </c>
      <c r="F394" s="3">
        <v>5111</v>
      </c>
      <c r="G394" s="5">
        <v>1800000</v>
      </c>
      <c r="H394" s="5">
        <v>1840000</v>
      </c>
      <c r="I394" s="5">
        <v>1840000</v>
      </c>
      <c r="J394" s="5">
        <v>2000000</v>
      </c>
      <c r="K394" s="5">
        <v>2300000</v>
      </c>
      <c r="L394" s="5">
        <v>2340000</v>
      </c>
      <c r="M394" s="5">
        <v>2400000</v>
      </c>
      <c r="N394" s="5">
        <v>2425000</v>
      </c>
      <c r="O394" s="5">
        <v>2500000</v>
      </c>
      <c r="P394" s="5">
        <v>2550000</v>
      </c>
      <c r="Q394" s="5">
        <v>2601000</v>
      </c>
      <c r="R394" s="5">
        <v>2400000</v>
      </c>
      <c r="S394" s="5">
        <v>2300000</v>
      </c>
      <c r="T394" s="5">
        <v>2435000</v>
      </c>
      <c r="U394" s="5">
        <v>2500000</v>
      </c>
      <c r="V394" s="5">
        <v>2550000</v>
      </c>
      <c r="W394" s="5">
        <v>2600000</v>
      </c>
      <c r="X394" s="5">
        <v>2653000</v>
      </c>
      <c r="Y394" s="5">
        <v>2706000</v>
      </c>
      <c r="Z394" s="5">
        <v>2760000</v>
      </c>
      <c r="AA394" s="5">
        <v>2815000</v>
      </c>
      <c r="AB394" s="5">
        <v>2871000</v>
      </c>
      <c r="AC394" s="5">
        <v>2928000</v>
      </c>
      <c r="AD394" s="5">
        <v>2986000</v>
      </c>
      <c r="AE394" s="5">
        <v>3566000</v>
      </c>
      <c r="AF394" s="5">
        <v>3637000</v>
      </c>
      <c r="AG394" s="5">
        <v>3711000</v>
      </c>
      <c r="AH394" s="5">
        <v>3785000</v>
      </c>
      <c r="AI394" s="5">
        <v>3860000</v>
      </c>
      <c r="AJ394" s="5">
        <v>3860000</v>
      </c>
      <c r="AK394" s="5">
        <v>4015000</v>
      </c>
      <c r="AL394" s="5">
        <v>4095900</v>
      </c>
      <c r="AM394" s="5">
        <v>4177500</v>
      </c>
      <c r="AN394" s="5">
        <v>4260900</v>
      </c>
      <c r="AO394" s="5">
        <v>4345900</v>
      </c>
      <c r="AP394" s="5">
        <v>4432900</v>
      </c>
      <c r="AQ394" s="5">
        <v>4521500</v>
      </c>
      <c r="AR394" s="5">
        <v>4611871</v>
      </c>
      <c r="AS394" s="5">
        <v>4704138</v>
      </c>
      <c r="AT394" s="5">
        <v>4798223</v>
      </c>
      <c r="AU394" s="5">
        <v>4894190</v>
      </c>
      <c r="AV394" s="5">
        <v>4992076</v>
      </c>
      <c r="AW394" s="5">
        <v>7311544</v>
      </c>
      <c r="AX394" s="5">
        <v>7457754</v>
      </c>
      <c r="AY394" s="5">
        <v>7606887</v>
      </c>
      <c r="AZ394" s="5">
        <v>7759005</v>
      </c>
      <c r="BA394" s="5">
        <v>7914160</v>
      </c>
      <c r="BB394" s="5">
        <v>8072420</v>
      </c>
      <c r="BC394" s="5">
        <v>8233845</v>
      </c>
      <c r="BD394" s="5">
        <v>8398499</v>
      </c>
      <c r="BE394" s="5">
        <v>8566448</v>
      </c>
      <c r="BF394" s="5">
        <v>8737755</v>
      </c>
      <c r="BG394" s="5">
        <v>8912532</v>
      </c>
      <c r="BH394" s="5">
        <v>9090700</v>
      </c>
      <c r="BI394" s="5">
        <v>9272510</v>
      </c>
      <c r="BJ394" s="5">
        <v>9457934</v>
      </c>
      <c r="BK394" s="5">
        <v>9647073</v>
      </c>
    </row>
    <row r="395" spans="1:63" x14ac:dyDescent="0.25">
      <c r="A395" s="4" t="s">
        <v>153</v>
      </c>
      <c r="B395" s="4" t="s">
        <v>154</v>
      </c>
      <c r="C395" s="4" t="s">
        <v>149</v>
      </c>
      <c r="D395" s="4" t="s">
        <v>50</v>
      </c>
      <c r="E395" s="19" t="str">
        <f t="shared" si="6"/>
        <v>number</v>
      </c>
      <c r="F395" s="3">
        <v>5111</v>
      </c>
      <c r="G395" s="5">
        <v>1750000</v>
      </c>
      <c r="H395" s="5">
        <v>1750000</v>
      </c>
      <c r="I395" s="5">
        <v>1850000</v>
      </c>
      <c r="J395" s="5">
        <v>1600000</v>
      </c>
      <c r="K395" s="5">
        <v>1740000</v>
      </c>
      <c r="L395" s="5">
        <v>1882000</v>
      </c>
      <c r="M395" s="5">
        <v>1850000</v>
      </c>
      <c r="N395" s="5">
        <v>1900000</v>
      </c>
      <c r="O395" s="5">
        <v>2100000</v>
      </c>
      <c r="P395" s="5">
        <v>2325000</v>
      </c>
      <c r="Q395" s="5">
        <v>2500000</v>
      </c>
      <c r="R395" s="5">
        <v>2325000</v>
      </c>
      <c r="S395" s="5">
        <v>2325000</v>
      </c>
      <c r="T395" s="5">
        <v>2400000</v>
      </c>
      <c r="U395" s="5">
        <v>2600000</v>
      </c>
      <c r="V395" s="5">
        <v>2750000</v>
      </c>
      <c r="W395" s="5">
        <v>2917250</v>
      </c>
      <c r="X395" s="5">
        <v>3000000</v>
      </c>
      <c r="Y395" s="5">
        <v>3100000</v>
      </c>
      <c r="Z395" s="5">
        <v>3681030</v>
      </c>
      <c r="AA395" s="5">
        <v>3782385</v>
      </c>
      <c r="AB395" s="5">
        <v>3511900</v>
      </c>
      <c r="AC395" s="5">
        <v>3430900</v>
      </c>
      <c r="AD395" s="5">
        <v>3561000</v>
      </c>
      <c r="AE395" s="5">
        <v>4151370</v>
      </c>
      <c r="AF395" s="5">
        <v>4255154</v>
      </c>
      <c r="AG395" s="5">
        <v>4361540</v>
      </c>
      <c r="AH395" s="5">
        <v>4470575</v>
      </c>
      <c r="AI395" s="5">
        <v>4582000</v>
      </c>
      <c r="AJ395" s="5">
        <v>4697000</v>
      </c>
      <c r="AK395" s="5">
        <v>4700000</v>
      </c>
      <c r="AL395" s="5">
        <v>4700000</v>
      </c>
      <c r="AM395" s="5">
        <v>4700000</v>
      </c>
      <c r="AN395" s="5">
        <v>4700000</v>
      </c>
      <c r="AO395" s="5">
        <v>4650000</v>
      </c>
      <c r="AP395" s="5">
        <v>4623000</v>
      </c>
      <c r="AQ395" s="5">
        <v>4737000</v>
      </c>
      <c r="AR395" s="5">
        <v>4846000</v>
      </c>
      <c r="AS395" s="5">
        <v>5500000</v>
      </c>
      <c r="AT395" s="5">
        <v>5882000</v>
      </c>
      <c r="AU395" s="5">
        <v>5800000</v>
      </c>
      <c r="AV395" s="5">
        <v>5600000</v>
      </c>
      <c r="AW395" s="5">
        <v>5800000</v>
      </c>
      <c r="AX395" s="5">
        <v>5900000</v>
      </c>
      <c r="AY395" s="5">
        <v>6000000</v>
      </c>
      <c r="AZ395" s="5">
        <v>6000000</v>
      </c>
      <c r="BA395" s="5">
        <v>6000000</v>
      </c>
      <c r="BB395" s="5">
        <v>5046000</v>
      </c>
      <c r="BC395" s="5">
        <v>5000300</v>
      </c>
      <c r="BD395" s="5">
        <v>4843104</v>
      </c>
      <c r="BE395" s="5">
        <v>5084754</v>
      </c>
      <c r="BF395" s="5">
        <v>5527128</v>
      </c>
      <c r="BG395" s="5">
        <v>5805297</v>
      </c>
      <c r="BH395" s="5">
        <v>5950000</v>
      </c>
      <c r="BI395" s="5">
        <v>6066080</v>
      </c>
      <c r="BJ395" s="5">
        <v>5808947</v>
      </c>
      <c r="BK395" s="5">
        <v>5798545</v>
      </c>
    </row>
    <row r="396" spans="1:63" x14ac:dyDescent="0.25">
      <c r="A396" s="4" t="s">
        <v>155</v>
      </c>
      <c r="B396" s="4" t="s">
        <v>156</v>
      </c>
      <c r="C396" s="4" t="s">
        <v>149</v>
      </c>
      <c r="D396" s="4" t="s">
        <v>50</v>
      </c>
      <c r="E396" s="19" t="str">
        <f t="shared" si="6"/>
        <v>number</v>
      </c>
      <c r="F396" s="3">
        <v>5111</v>
      </c>
      <c r="G396" s="5">
        <v>4130000</v>
      </c>
      <c r="H396" s="5">
        <v>4190000</v>
      </c>
      <c r="I396" s="5">
        <v>4250000</v>
      </c>
      <c r="J396" s="5">
        <v>4310000</v>
      </c>
      <c r="K396" s="5">
        <v>4370000</v>
      </c>
      <c r="L396" s="5">
        <v>4500000</v>
      </c>
      <c r="M396" s="5">
        <v>4565000</v>
      </c>
      <c r="N396" s="5">
        <v>4630000</v>
      </c>
      <c r="O396" s="5">
        <v>4500000</v>
      </c>
      <c r="P396" s="5">
        <v>4500000</v>
      </c>
      <c r="Q396" s="5">
        <v>4500000</v>
      </c>
      <c r="R396" s="5">
        <v>4690000</v>
      </c>
      <c r="S396" s="5">
        <v>4000000</v>
      </c>
      <c r="T396" s="5">
        <v>2970000</v>
      </c>
      <c r="U396" s="5">
        <v>3250000</v>
      </c>
      <c r="V396" s="5">
        <v>3636000</v>
      </c>
      <c r="W396" s="5">
        <v>4068000</v>
      </c>
      <c r="X396" s="5">
        <v>4163000</v>
      </c>
      <c r="Y396" s="5">
        <v>4260000</v>
      </c>
      <c r="Z396" s="5">
        <v>4360000</v>
      </c>
      <c r="AA396" s="5">
        <v>4461000</v>
      </c>
      <c r="AB396" s="5">
        <v>4565000</v>
      </c>
      <c r="AC396" s="5">
        <v>4672000</v>
      </c>
      <c r="AD396" s="5">
        <v>3705000</v>
      </c>
      <c r="AE396" s="5">
        <v>3794000</v>
      </c>
      <c r="AF396" s="5">
        <v>3885500</v>
      </c>
      <c r="AG396" s="5">
        <v>4002065</v>
      </c>
      <c r="AH396" s="5">
        <v>4098400</v>
      </c>
      <c r="AI396" s="5">
        <v>4196500</v>
      </c>
      <c r="AJ396" s="5">
        <v>4297300</v>
      </c>
      <c r="AK396" s="5">
        <v>4400435</v>
      </c>
      <c r="AL396" s="5">
        <v>4506044</v>
      </c>
      <c r="AM396" s="5">
        <v>4614200</v>
      </c>
      <c r="AN396" s="5">
        <v>4653100</v>
      </c>
      <c r="AO396" s="5">
        <v>4746390</v>
      </c>
      <c r="AP396" s="5">
        <v>4860300</v>
      </c>
      <c r="AQ396" s="5">
        <v>5451262</v>
      </c>
      <c r="AR396" s="5">
        <v>5581787</v>
      </c>
      <c r="AS396" s="5">
        <v>5711730</v>
      </c>
      <c r="AT396" s="5">
        <v>5851710</v>
      </c>
      <c r="AU396" s="5">
        <v>5992160</v>
      </c>
      <c r="AV396" s="5">
        <v>6128000</v>
      </c>
      <c r="AW396" s="5">
        <v>6268000</v>
      </c>
      <c r="AX396" s="5">
        <v>6400000</v>
      </c>
      <c r="AY396" s="5">
        <v>6540000</v>
      </c>
      <c r="AZ396" s="5">
        <v>6680000</v>
      </c>
      <c r="BA396" s="5">
        <v>6909586</v>
      </c>
      <c r="BB396" s="5">
        <v>7075416</v>
      </c>
      <c r="BC396" s="5">
        <v>7245226</v>
      </c>
      <c r="BD396" s="5">
        <v>7419100</v>
      </c>
      <c r="BE396" s="5">
        <v>7650000</v>
      </c>
      <c r="BF396" s="5">
        <v>7800000</v>
      </c>
      <c r="BG396" s="5">
        <v>7800000</v>
      </c>
      <c r="BH396" s="5">
        <v>8157404</v>
      </c>
      <c r="BI396" s="5">
        <v>24892098</v>
      </c>
      <c r="BJ396" s="5">
        <v>26211379</v>
      </c>
      <c r="BK396" s="5">
        <v>27603203</v>
      </c>
    </row>
    <row r="397" spans="1:63" x14ac:dyDescent="0.25">
      <c r="A397" s="4" t="s">
        <v>161</v>
      </c>
      <c r="B397" s="4" t="s">
        <v>162</v>
      </c>
      <c r="C397" s="4" t="s">
        <v>149</v>
      </c>
      <c r="D397" s="4" t="s">
        <v>50</v>
      </c>
      <c r="E397" s="19" t="str">
        <f t="shared" si="6"/>
        <v>number</v>
      </c>
      <c r="F397" s="3">
        <v>5111</v>
      </c>
      <c r="G397" s="5">
        <v>3513000</v>
      </c>
      <c r="H397" s="5">
        <v>3862500</v>
      </c>
      <c r="I397" s="5">
        <v>3923104</v>
      </c>
      <c r="J397" s="5">
        <v>4262000</v>
      </c>
      <c r="K397" s="5">
        <v>4640433</v>
      </c>
      <c r="L397" s="5">
        <v>4773000</v>
      </c>
      <c r="M397" s="5">
        <v>4895000</v>
      </c>
      <c r="N397" s="5">
        <v>4752000</v>
      </c>
      <c r="O397" s="5">
        <v>5381000</v>
      </c>
      <c r="P397" s="5">
        <v>5310000</v>
      </c>
      <c r="Q397" s="5">
        <v>5510000</v>
      </c>
      <c r="R397" s="5">
        <v>4773000</v>
      </c>
      <c r="S397" s="5">
        <v>4500000</v>
      </c>
      <c r="T397" s="5">
        <v>3640000</v>
      </c>
      <c r="U397" s="5">
        <v>3886000</v>
      </c>
      <c r="V397" s="5">
        <v>4080000</v>
      </c>
      <c r="W397" s="5">
        <v>4076000</v>
      </c>
      <c r="X397" s="5">
        <v>4404000</v>
      </c>
      <c r="Y397" s="5">
        <v>4765000</v>
      </c>
      <c r="Z397" s="5">
        <v>5850000</v>
      </c>
      <c r="AA397" s="5">
        <v>6396000</v>
      </c>
      <c r="AB397" s="5">
        <v>6663000</v>
      </c>
      <c r="AC397" s="5">
        <v>5676000</v>
      </c>
      <c r="AD397" s="5">
        <v>4899000</v>
      </c>
      <c r="AE397" s="5">
        <v>4344000</v>
      </c>
      <c r="AF397" s="5">
        <v>4475000</v>
      </c>
      <c r="AG397" s="5">
        <v>4598000</v>
      </c>
      <c r="AH397" s="5">
        <v>4703000</v>
      </c>
      <c r="AI397" s="5">
        <v>4826000</v>
      </c>
      <c r="AJ397" s="5">
        <v>4996000</v>
      </c>
      <c r="AK397" s="5">
        <v>5092130</v>
      </c>
      <c r="AL397" s="5">
        <v>5129394</v>
      </c>
      <c r="AM397" s="5">
        <v>5178741</v>
      </c>
      <c r="AN397" s="5">
        <v>5240860</v>
      </c>
      <c r="AO397" s="5">
        <v>5316527</v>
      </c>
      <c r="AP397" s="5">
        <v>5406641</v>
      </c>
      <c r="AQ397" s="5">
        <v>5512240</v>
      </c>
      <c r="AR397" s="5">
        <v>5634512</v>
      </c>
      <c r="AS397" s="5">
        <v>5774818</v>
      </c>
      <c r="AT397" s="5">
        <v>5934736</v>
      </c>
      <c r="AU397" s="5">
        <v>6116077</v>
      </c>
      <c r="AV397" s="5">
        <v>6818343</v>
      </c>
      <c r="AW397" s="5">
        <v>7022894</v>
      </c>
      <c r="AX397" s="5">
        <v>7233580</v>
      </c>
      <c r="AY397" s="5">
        <v>7450588</v>
      </c>
      <c r="AZ397" s="5">
        <v>7532000</v>
      </c>
      <c r="BA397" s="5">
        <v>7904329</v>
      </c>
      <c r="BB397" s="5">
        <v>8141459</v>
      </c>
      <c r="BC397" s="5">
        <v>8395703</v>
      </c>
      <c r="BD397" s="5">
        <v>8896392</v>
      </c>
      <c r="BE397" s="5">
        <v>9163284</v>
      </c>
      <c r="BF397" s="5">
        <v>9438182</v>
      </c>
      <c r="BG397" s="5">
        <v>9721328</v>
      </c>
      <c r="BH397" s="5">
        <v>10012968</v>
      </c>
      <c r="BI397" s="5">
        <v>10313357</v>
      </c>
      <c r="BJ397" s="5">
        <v>10941300</v>
      </c>
      <c r="BK397" s="5">
        <v>11415900</v>
      </c>
    </row>
    <row r="398" spans="1:63" x14ac:dyDescent="0.25">
      <c r="A398" s="4" t="s">
        <v>163</v>
      </c>
      <c r="B398" s="4" t="s">
        <v>164</v>
      </c>
      <c r="C398" s="4" t="s">
        <v>149</v>
      </c>
      <c r="D398" s="4" t="s">
        <v>50</v>
      </c>
      <c r="E398" s="19" t="str">
        <f t="shared" si="6"/>
        <v>number</v>
      </c>
      <c r="F398" s="3">
        <v>5111</v>
      </c>
      <c r="G398" s="5">
        <v>2150000</v>
      </c>
      <c r="H398" s="5">
        <v>2200000</v>
      </c>
      <c r="I398" s="5">
        <v>2240000</v>
      </c>
      <c r="J398" s="5">
        <v>2290000</v>
      </c>
      <c r="K398" s="5">
        <v>2340000</v>
      </c>
      <c r="L398" s="5">
        <v>2390000</v>
      </c>
      <c r="M398" s="5">
        <v>2440000</v>
      </c>
      <c r="N398" s="5">
        <v>2500000</v>
      </c>
      <c r="O398" s="5">
        <v>1920000</v>
      </c>
      <c r="P398" s="5">
        <v>1800000</v>
      </c>
      <c r="Q398" s="5">
        <v>1850000</v>
      </c>
      <c r="R398" s="5">
        <v>1550000</v>
      </c>
      <c r="S398" s="5">
        <v>1500000</v>
      </c>
      <c r="T398" s="5">
        <v>1115000</v>
      </c>
      <c r="U398" s="5">
        <v>1103000</v>
      </c>
      <c r="V398" s="5">
        <v>1146000</v>
      </c>
      <c r="W398" s="5">
        <v>1192000</v>
      </c>
      <c r="X398" s="5">
        <v>1126000</v>
      </c>
      <c r="Y398" s="5">
        <v>1193000</v>
      </c>
      <c r="Z398" s="5">
        <v>1197000</v>
      </c>
      <c r="AA398" s="5">
        <v>1397000</v>
      </c>
      <c r="AB398" s="5">
        <v>1500000</v>
      </c>
      <c r="AC398" s="5">
        <v>1200000</v>
      </c>
      <c r="AD398" s="5">
        <v>1100000</v>
      </c>
      <c r="AE398" s="5">
        <v>1200000</v>
      </c>
      <c r="AF398" s="5">
        <v>1200000</v>
      </c>
      <c r="AG398" s="5">
        <v>1220000</v>
      </c>
      <c r="AH398" s="5">
        <v>1260000</v>
      </c>
      <c r="AI398" s="5">
        <v>1300000</v>
      </c>
      <c r="AJ398" s="5">
        <v>1350000</v>
      </c>
      <c r="AK398" s="5">
        <v>1400000</v>
      </c>
      <c r="AL398" s="5">
        <v>1200000</v>
      </c>
      <c r="AM398" s="5">
        <v>1200000</v>
      </c>
      <c r="AN398" s="5">
        <v>1100000</v>
      </c>
      <c r="AO398" s="5">
        <v>1111000</v>
      </c>
      <c r="AP398" s="5">
        <v>1122000</v>
      </c>
      <c r="AQ398" s="5">
        <v>1353000</v>
      </c>
      <c r="AR398" s="5">
        <v>1394000</v>
      </c>
      <c r="AS398" s="5">
        <v>1475330</v>
      </c>
      <c r="AT398" s="5">
        <v>1519590</v>
      </c>
      <c r="AU398" s="5">
        <v>1565178</v>
      </c>
      <c r="AV398" s="5">
        <v>1563665</v>
      </c>
      <c r="AW398" s="5">
        <v>1600000</v>
      </c>
      <c r="AX398" s="5">
        <v>1369000</v>
      </c>
      <c r="AY398" s="5">
        <v>1382000</v>
      </c>
      <c r="AZ398" s="5">
        <v>1700000</v>
      </c>
      <c r="BA398" s="5">
        <v>1397000</v>
      </c>
      <c r="BB398" s="5">
        <v>1421000</v>
      </c>
      <c r="BC398" s="5">
        <v>1699000</v>
      </c>
      <c r="BD398" s="5">
        <v>1701112</v>
      </c>
      <c r="BE398" s="5">
        <v>1724797</v>
      </c>
      <c r="BF398" s="5">
        <v>1749076</v>
      </c>
      <c r="BG398" s="5">
        <v>1773543</v>
      </c>
      <c r="BH398" s="5">
        <v>1850000</v>
      </c>
      <c r="BI398" s="5">
        <v>1849000</v>
      </c>
      <c r="BJ398" s="5">
        <v>1953000</v>
      </c>
      <c r="BK398" s="5">
        <v>1945658</v>
      </c>
    </row>
    <row r="399" spans="1:63" x14ac:dyDescent="0.25">
      <c r="A399" s="4" t="s">
        <v>167</v>
      </c>
      <c r="B399" s="4" t="s">
        <v>168</v>
      </c>
      <c r="C399" s="4" t="s">
        <v>149</v>
      </c>
      <c r="D399" s="4" t="s">
        <v>50</v>
      </c>
      <c r="E399" s="19" t="str">
        <f t="shared" si="6"/>
        <v>number</v>
      </c>
      <c r="F399" s="3">
        <v>5111</v>
      </c>
      <c r="G399" s="5">
        <v>3490000</v>
      </c>
      <c r="H399" s="5">
        <v>3600000</v>
      </c>
      <c r="I399" s="5">
        <v>3590000</v>
      </c>
      <c r="J399" s="5">
        <v>3970000</v>
      </c>
      <c r="K399" s="5">
        <v>4100000</v>
      </c>
      <c r="L399" s="5">
        <v>4200000</v>
      </c>
      <c r="M399" s="5">
        <v>4320000</v>
      </c>
      <c r="N399" s="5">
        <v>4450000</v>
      </c>
      <c r="O399" s="5">
        <v>4130000</v>
      </c>
      <c r="P399" s="5">
        <v>4000000</v>
      </c>
      <c r="Q399" s="5">
        <v>4100000</v>
      </c>
      <c r="R399" s="5">
        <v>4220000</v>
      </c>
      <c r="S399" s="5">
        <v>2732880</v>
      </c>
      <c r="T399" s="5">
        <v>3006160</v>
      </c>
      <c r="U399" s="5">
        <v>3252670</v>
      </c>
      <c r="V399" s="5">
        <v>3464090</v>
      </c>
      <c r="W399" s="5">
        <v>3671940</v>
      </c>
      <c r="X399" s="5">
        <v>3881240</v>
      </c>
      <c r="Y399" s="5">
        <v>4125760</v>
      </c>
      <c r="Z399" s="5">
        <v>4381560</v>
      </c>
      <c r="AA399" s="5">
        <v>4648830</v>
      </c>
      <c r="AB399" s="5">
        <v>4956360</v>
      </c>
      <c r="AC399" s="5">
        <v>5267870</v>
      </c>
      <c r="AD399" s="5">
        <v>3586950</v>
      </c>
      <c r="AE399" s="5">
        <v>2792960</v>
      </c>
      <c r="AF399" s="5">
        <v>2424670</v>
      </c>
      <c r="AG399" s="5">
        <v>2570150</v>
      </c>
      <c r="AH399" s="5">
        <v>2724360</v>
      </c>
      <c r="AI399" s="5">
        <v>2887820</v>
      </c>
      <c r="AJ399" s="5">
        <v>3061090</v>
      </c>
      <c r="AK399" s="5">
        <v>3244760</v>
      </c>
      <c r="AL399" s="5">
        <v>3439440</v>
      </c>
      <c r="AM399" s="5">
        <v>3645810</v>
      </c>
      <c r="AN399" s="5">
        <v>3864560</v>
      </c>
      <c r="AO399" s="5">
        <v>4096430</v>
      </c>
      <c r="AP399" s="5">
        <v>4342220</v>
      </c>
      <c r="AQ399" s="5">
        <v>4602750</v>
      </c>
      <c r="AR399" s="5">
        <v>4878920</v>
      </c>
      <c r="AS399" s="5">
        <v>5171650</v>
      </c>
      <c r="AT399" s="5">
        <v>5481950</v>
      </c>
      <c r="AU399" s="5">
        <v>5810870</v>
      </c>
      <c r="AV399" s="5">
        <v>6159520</v>
      </c>
      <c r="AW399" s="5">
        <v>6529090</v>
      </c>
      <c r="AX399" s="5">
        <v>6929840</v>
      </c>
      <c r="AY399" s="5">
        <v>7336090</v>
      </c>
      <c r="AZ399" s="5">
        <v>7776250</v>
      </c>
      <c r="BA399" s="5">
        <v>8242830</v>
      </c>
      <c r="BB399" s="5">
        <v>8737398</v>
      </c>
      <c r="BC399" s="5">
        <v>9261642</v>
      </c>
      <c r="BD399" s="5">
        <v>9817340</v>
      </c>
      <c r="BE399" s="5">
        <v>9552611</v>
      </c>
      <c r="BF399" s="5">
        <v>10125768</v>
      </c>
      <c r="BG399" s="5">
        <v>10733314</v>
      </c>
      <c r="BH399" s="5">
        <v>11377312</v>
      </c>
      <c r="BI399" s="5">
        <v>12059951</v>
      </c>
      <c r="BJ399" s="5">
        <v>12783548</v>
      </c>
      <c r="BK399" s="5">
        <v>13550561</v>
      </c>
    </row>
    <row r="400" spans="1:63" x14ac:dyDescent="0.25">
      <c r="A400" s="4" t="s">
        <v>169</v>
      </c>
      <c r="B400" s="4" t="s">
        <v>170</v>
      </c>
      <c r="C400" s="4" t="s">
        <v>149</v>
      </c>
      <c r="D400" s="4" t="s">
        <v>50</v>
      </c>
      <c r="E400" s="19" t="str">
        <f t="shared" si="6"/>
        <v>number</v>
      </c>
      <c r="F400" s="3">
        <v>5111</v>
      </c>
      <c r="G400" s="5">
        <v>6028000</v>
      </c>
      <c r="H400" s="5">
        <v>6311000</v>
      </c>
      <c r="I400" s="5">
        <v>6627000</v>
      </c>
      <c r="J400" s="5">
        <v>6946000</v>
      </c>
      <c r="K400" s="5">
        <v>7236000</v>
      </c>
      <c r="L400" s="5">
        <v>7516000</v>
      </c>
      <c r="M400" s="5">
        <v>7828000</v>
      </c>
      <c r="N400" s="5">
        <v>8190000</v>
      </c>
      <c r="O400" s="5">
        <v>8578000</v>
      </c>
      <c r="P400" s="5">
        <v>8887000</v>
      </c>
      <c r="Q400" s="5">
        <v>9203000</v>
      </c>
      <c r="R400" s="5">
        <v>9550000</v>
      </c>
      <c r="S400" s="5">
        <v>9975000</v>
      </c>
      <c r="T400" s="5">
        <v>10253000</v>
      </c>
      <c r="U400" s="5">
        <v>10548000</v>
      </c>
      <c r="V400" s="5">
        <v>10962000</v>
      </c>
      <c r="W400" s="5">
        <v>11223000</v>
      </c>
      <c r="X400" s="5">
        <v>11576000</v>
      </c>
      <c r="Y400" s="5">
        <v>11877000</v>
      </c>
      <c r="Z400" s="5">
        <v>12108000</v>
      </c>
      <c r="AA400" s="5">
        <v>12214000</v>
      </c>
      <c r="AB400" s="5">
        <v>12386000</v>
      </c>
      <c r="AC400" s="5">
        <v>12584000</v>
      </c>
      <c r="AD400" s="5">
        <v>12702000</v>
      </c>
      <c r="AE400" s="5">
        <v>12908000</v>
      </c>
      <c r="AF400" s="5">
        <v>13156000</v>
      </c>
      <c r="AG400" s="5">
        <v>13415000</v>
      </c>
      <c r="AH400" s="5">
        <v>13759000</v>
      </c>
      <c r="AI400" s="5">
        <v>13957940</v>
      </c>
      <c r="AJ400" s="5">
        <v>13947000</v>
      </c>
      <c r="AK400" s="5">
        <v>14016740</v>
      </c>
      <c r="AL400" s="5">
        <v>14086820</v>
      </c>
      <c r="AM400" s="5">
        <v>14807320</v>
      </c>
      <c r="AN400" s="5">
        <v>14881350</v>
      </c>
      <c r="AO400" s="5">
        <v>15000000</v>
      </c>
      <c r="AP400" s="5">
        <v>15050000</v>
      </c>
      <c r="AQ400" s="5">
        <v>15073000</v>
      </c>
      <c r="AR400" s="5">
        <v>15088100</v>
      </c>
      <c r="AS400" s="5">
        <v>15103200</v>
      </c>
      <c r="AT400" s="5">
        <v>15118300</v>
      </c>
      <c r="AU400" s="5">
        <v>15133400</v>
      </c>
      <c r="AV400" s="5">
        <v>15148600</v>
      </c>
      <c r="AW400" s="5">
        <v>15163700</v>
      </c>
      <c r="AX400" s="5">
        <v>15700000</v>
      </c>
      <c r="AY400" s="5">
        <v>15875266</v>
      </c>
      <c r="AZ400" s="5">
        <v>16013382</v>
      </c>
      <c r="BA400" s="5">
        <v>16152700</v>
      </c>
      <c r="BB400" s="5">
        <v>16293200</v>
      </c>
      <c r="BC400" s="5">
        <v>16434978</v>
      </c>
      <c r="BD400" s="5">
        <v>16577962</v>
      </c>
      <c r="BE400" s="5">
        <v>19041270</v>
      </c>
      <c r="BF400" s="5">
        <v>19206928</v>
      </c>
      <c r="BG400" s="5">
        <v>19374029</v>
      </c>
      <c r="BH400" s="5">
        <v>19753249</v>
      </c>
      <c r="BI400" s="5">
        <v>20184763</v>
      </c>
      <c r="BJ400" s="5">
        <v>20554661</v>
      </c>
      <c r="BK400" s="5">
        <v>20773358</v>
      </c>
    </row>
    <row r="401" spans="1:63" x14ac:dyDescent="0.25">
      <c r="A401" s="4" t="s">
        <v>173</v>
      </c>
      <c r="B401" s="4" t="s">
        <v>174</v>
      </c>
      <c r="C401" s="4" t="s">
        <v>149</v>
      </c>
      <c r="D401" s="4" t="s">
        <v>50</v>
      </c>
      <c r="E401" s="19" t="str">
        <f t="shared" si="6"/>
        <v>number</v>
      </c>
      <c r="F401" s="3">
        <v>5111</v>
      </c>
      <c r="G401" s="5">
        <v>1960000</v>
      </c>
      <c r="H401" s="5">
        <v>1816000</v>
      </c>
      <c r="I401" s="5">
        <v>1918000</v>
      </c>
      <c r="J401" s="5">
        <v>1967000</v>
      </c>
      <c r="K401" s="5">
        <v>2219000</v>
      </c>
      <c r="L401" s="5">
        <v>2424000</v>
      </c>
      <c r="M401" s="5">
        <v>2477000</v>
      </c>
      <c r="N401" s="5">
        <v>2527000</v>
      </c>
      <c r="O401" s="5">
        <v>2556000</v>
      </c>
      <c r="P401" s="5">
        <v>2615000</v>
      </c>
      <c r="Q401" s="5">
        <v>2674000</v>
      </c>
      <c r="R401" s="5">
        <v>2508000</v>
      </c>
      <c r="S401" s="5">
        <v>2250000</v>
      </c>
      <c r="T401" s="5">
        <v>2318000</v>
      </c>
      <c r="U401" s="5">
        <v>2380000</v>
      </c>
      <c r="V401" s="5">
        <v>2440000</v>
      </c>
      <c r="W401" s="5">
        <v>2514000</v>
      </c>
      <c r="X401" s="5">
        <v>2533000</v>
      </c>
      <c r="Y401" s="5">
        <v>2500000</v>
      </c>
      <c r="Z401" s="5">
        <v>2238000</v>
      </c>
      <c r="AA401" s="5">
        <v>2261000</v>
      </c>
      <c r="AB401" s="5">
        <v>2329000</v>
      </c>
      <c r="AC401" s="5">
        <v>2200000</v>
      </c>
      <c r="AD401" s="5">
        <v>2200000</v>
      </c>
      <c r="AE401" s="5">
        <v>2200000</v>
      </c>
      <c r="AF401" s="5">
        <v>2300000</v>
      </c>
      <c r="AG401" s="5">
        <v>2500000</v>
      </c>
      <c r="AH401" s="5">
        <v>2465000</v>
      </c>
      <c r="AI401" s="5">
        <v>2548000</v>
      </c>
      <c r="AJ401" s="5">
        <v>2465000</v>
      </c>
      <c r="AK401" s="5">
        <v>2539000</v>
      </c>
      <c r="AL401" s="5">
        <v>2602000</v>
      </c>
      <c r="AM401" s="5">
        <v>2693000</v>
      </c>
      <c r="AN401" s="5">
        <v>2760000</v>
      </c>
      <c r="AO401" s="5">
        <v>2800000</v>
      </c>
      <c r="AP401" s="5">
        <v>2870000</v>
      </c>
      <c r="AQ401" s="5">
        <v>2898000</v>
      </c>
      <c r="AR401" s="5">
        <v>2912000</v>
      </c>
      <c r="AS401" s="5">
        <v>2927000</v>
      </c>
      <c r="AT401" s="5">
        <v>2986000</v>
      </c>
      <c r="AU401" s="5">
        <v>3061000</v>
      </c>
      <c r="AV401" s="5">
        <v>2996937</v>
      </c>
      <c r="AW401" s="5">
        <v>3017513</v>
      </c>
      <c r="AX401" s="5">
        <v>3039472</v>
      </c>
      <c r="AY401" s="5">
        <v>3090720</v>
      </c>
      <c r="AZ401" s="5">
        <v>3136959</v>
      </c>
      <c r="BA401" s="5">
        <v>3163410</v>
      </c>
      <c r="BB401" s="5">
        <v>3210210</v>
      </c>
      <c r="BC401" s="5">
        <v>3260880</v>
      </c>
      <c r="BD401" s="5">
        <v>3313055</v>
      </c>
      <c r="BE401" s="5">
        <v>3345540</v>
      </c>
      <c r="BF401" s="5">
        <v>3378995</v>
      </c>
      <c r="BG401" s="5">
        <v>3429680</v>
      </c>
      <c r="BH401" s="5">
        <v>3481126</v>
      </c>
      <c r="BI401" s="5">
        <v>3528795</v>
      </c>
      <c r="BJ401" s="5">
        <v>3540588</v>
      </c>
      <c r="BK401" s="5">
        <v>3573948</v>
      </c>
    </row>
    <row r="402" spans="1:63" x14ac:dyDescent="0.25">
      <c r="A402" s="4" t="s">
        <v>5</v>
      </c>
      <c r="B402" s="4" t="s">
        <v>6</v>
      </c>
      <c r="C402" s="4" t="s">
        <v>7</v>
      </c>
      <c r="D402" s="4" t="s">
        <v>51</v>
      </c>
      <c r="E402" s="19" t="str">
        <f t="shared" si="6"/>
        <v>number</v>
      </c>
      <c r="F402" s="3">
        <v>5111</v>
      </c>
      <c r="G402" s="5">
        <v>1325000</v>
      </c>
      <c r="H402" s="5">
        <v>1430000</v>
      </c>
      <c r="I402" s="5">
        <v>1500000</v>
      </c>
      <c r="J402" s="5">
        <v>1650000</v>
      </c>
      <c r="K402" s="5">
        <v>1800000</v>
      </c>
      <c r="L402" s="5">
        <v>1900000</v>
      </c>
      <c r="M402" s="5">
        <v>2096323</v>
      </c>
      <c r="N402" s="5">
        <v>2095222</v>
      </c>
      <c r="O402" s="5">
        <v>2300000</v>
      </c>
      <c r="P402" s="5">
        <v>2514177</v>
      </c>
      <c r="Q402" s="5">
        <v>2727000</v>
      </c>
      <c r="R402" s="5">
        <v>2800000</v>
      </c>
      <c r="S402" s="5">
        <v>2850000</v>
      </c>
      <c r="T402" s="5">
        <v>2900000</v>
      </c>
      <c r="U402" s="5">
        <v>2950000</v>
      </c>
      <c r="V402" s="5">
        <v>2750000</v>
      </c>
      <c r="W402" s="5">
        <v>2800000</v>
      </c>
      <c r="X402" s="5">
        <v>2900000</v>
      </c>
      <c r="Y402" s="5">
        <v>3000000</v>
      </c>
      <c r="Z402" s="5">
        <v>3100000</v>
      </c>
      <c r="AA402" s="5">
        <v>3150000</v>
      </c>
      <c r="AB402" s="5">
        <v>3200000</v>
      </c>
      <c r="AC402" s="5">
        <v>3250000</v>
      </c>
      <c r="AD402" s="5">
        <v>3300000</v>
      </c>
      <c r="AE402" s="5">
        <v>3350000</v>
      </c>
      <c r="AF402" s="5">
        <v>3400000</v>
      </c>
      <c r="AG402" s="5">
        <v>3300000</v>
      </c>
      <c r="AH402" s="5">
        <v>3200000</v>
      </c>
      <c r="AI402" s="5">
        <v>3100000</v>
      </c>
      <c r="AJ402" s="5">
        <v>3100000</v>
      </c>
      <c r="AK402" s="5">
        <v>3150000</v>
      </c>
      <c r="AL402" s="5">
        <v>3200000</v>
      </c>
      <c r="AM402" s="5">
        <v>3100000</v>
      </c>
      <c r="AN402" s="5">
        <v>3000000</v>
      </c>
      <c r="AO402" s="5">
        <v>3000000</v>
      </c>
      <c r="AP402" s="5">
        <v>3309000</v>
      </c>
      <c r="AQ402" s="5">
        <v>3556000</v>
      </c>
      <c r="AR402" s="5">
        <v>3898000</v>
      </c>
      <c r="AS402" s="5">
        <v>3900000</v>
      </c>
      <c r="AT402" s="5">
        <v>4042000</v>
      </c>
      <c r="AU402" s="5">
        <v>4000000</v>
      </c>
      <c r="AV402" s="5">
        <v>3900000</v>
      </c>
      <c r="AW402" s="5">
        <v>3800000</v>
      </c>
      <c r="AX402" s="5">
        <v>3680500</v>
      </c>
      <c r="AY402" s="5">
        <v>4015424</v>
      </c>
      <c r="AZ402" s="5">
        <v>4105750</v>
      </c>
      <c r="BA402" s="5">
        <v>4198109</v>
      </c>
      <c r="BB402" s="5">
        <v>4292545</v>
      </c>
      <c r="BC402" s="5">
        <v>4389105</v>
      </c>
      <c r="BD402" s="5">
        <v>4487838</v>
      </c>
      <c r="BE402" s="5">
        <v>4586570</v>
      </c>
      <c r="BF402" s="5">
        <v>4687475</v>
      </c>
      <c r="BG402" s="5">
        <v>4790599</v>
      </c>
      <c r="BH402" s="5">
        <v>4895000</v>
      </c>
      <c r="BI402" s="5">
        <v>4987700</v>
      </c>
      <c r="BJ402" s="5">
        <v>4965144</v>
      </c>
      <c r="BK402" s="5">
        <v>4988036</v>
      </c>
    </row>
    <row r="403" spans="1:63" x14ac:dyDescent="0.25">
      <c r="A403" s="4" t="s">
        <v>151</v>
      </c>
      <c r="B403" s="4" t="s">
        <v>152</v>
      </c>
      <c r="C403" s="4" t="s">
        <v>7</v>
      </c>
      <c r="D403" s="4" t="s">
        <v>51</v>
      </c>
      <c r="E403" s="19" t="str">
        <f t="shared" si="6"/>
        <v>number</v>
      </c>
      <c r="F403" s="3">
        <v>5111</v>
      </c>
      <c r="G403" s="5">
        <v>430000</v>
      </c>
      <c r="H403" s="5">
        <v>449665</v>
      </c>
      <c r="I403" s="5">
        <v>458860</v>
      </c>
      <c r="J403" s="5">
        <v>480000</v>
      </c>
      <c r="K403" s="5">
        <v>516300</v>
      </c>
      <c r="L403" s="5">
        <v>521400</v>
      </c>
      <c r="M403" s="5">
        <v>583400</v>
      </c>
      <c r="N403" s="5">
        <v>596488</v>
      </c>
      <c r="O403" s="5">
        <v>660410</v>
      </c>
      <c r="P403" s="5">
        <v>685407</v>
      </c>
      <c r="Q403" s="5">
        <v>682905</v>
      </c>
      <c r="R403" s="5">
        <v>724780</v>
      </c>
      <c r="S403" s="5">
        <v>756096</v>
      </c>
      <c r="T403" s="5">
        <v>761022</v>
      </c>
      <c r="U403" s="5">
        <v>784020</v>
      </c>
      <c r="V403" s="5">
        <v>778000</v>
      </c>
      <c r="W403" s="5">
        <v>792000</v>
      </c>
      <c r="X403" s="5">
        <v>799000</v>
      </c>
      <c r="Y403" s="5">
        <v>819000</v>
      </c>
      <c r="Z403" s="5">
        <v>600000</v>
      </c>
      <c r="AA403" s="5">
        <v>421600</v>
      </c>
      <c r="AB403" s="5">
        <v>430600</v>
      </c>
      <c r="AC403" s="5">
        <v>408800</v>
      </c>
      <c r="AD403" s="5">
        <v>414800</v>
      </c>
      <c r="AE403" s="5">
        <v>377670</v>
      </c>
      <c r="AF403" s="5">
        <v>479200</v>
      </c>
      <c r="AG403" s="5">
        <v>421857</v>
      </c>
      <c r="AH403" s="5">
        <v>429243</v>
      </c>
      <c r="AI403" s="5">
        <v>423064</v>
      </c>
      <c r="AJ403" s="5">
        <v>431839</v>
      </c>
      <c r="AK403" s="5">
        <v>436761</v>
      </c>
      <c r="AL403" s="5">
        <v>439922</v>
      </c>
      <c r="AM403" s="5">
        <v>418974</v>
      </c>
      <c r="AN403" s="5">
        <v>374871</v>
      </c>
      <c r="AO403" s="5">
        <v>393615</v>
      </c>
      <c r="AP403" s="5">
        <v>383522</v>
      </c>
      <c r="AQ403" s="5">
        <v>393110</v>
      </c>
      <c r="AR403" s="5">
        <v>386108</v>
      </c>
      <c r="AS403" s="5">
        <v>355416</v>
      </c>
      <c r="AT403" s="5">
        <v>358492</v>
      </c>
      <c r="AU403" s="5">
        <v>360440</v>
      </c>
      <c r="AV403" s="5">
        <v>324000</v>
      </c>
      <c r="AW403" s="5">
        <v>355222</v>
      </c>
      <c r="AX403" s="5">
        <v>374475</v>
      </c>
      <c r="AY403" s="5">
        <v>395741</v>
      </c>
      <c r="AZ403" s="5">
        <v>433800</v>
      </c>
      <c r="BA403" s="5">
        <v>479106</v>
      </c>
      <c r="BB403" s="5">
        <v>471614</v>
      </c>
      <c r="BC403" s="5">
        <v>554234</v>
      </c>
      <c r="BD403" s="5">
        <v>596412</v>
      </c>
      <c r="BE403" s="5">
        <v>653580</v>
      </c>
      <c r="BF403" s="5">
        <v>609430</v>
      </c>
      <c r="BG403" s="5">
        <v>759191</v>
      </c>
      <c r="BH403" s="5">
        <v>826062</v>
      </c>
      <c r="BI403" s="5">
        <v>796530</v>
      </c>
      <c r="BJ403" s="5">
        <v>623031</v>
      </c>
      <c r="BK403" s="5">
        <v>526603</v>
      </c>
    </row>
    <row r="404" spans="1:63" x14ac:dyDescent="0.25">
      <c r="A404" s="4" t="s">
        <v>157</v>
      </c>
      <c r="B404" s="4" t="s">
        <v>158</v>
      </c>
      <c r="C404" s="4" t="s">
        <v>7</v>
      </c>
      <c r="D404" s="4" t="s">
        <v>51</v>
      </c>
      <c r="E404" s="19" t="str">
        <f t="shared" si="6"/>
        <v>number</v>
      </c>
      <c r="F404" s="3">
        <v>5111</v>
      </c>
      <c r="G404" s="5">
        <v>24900000</v>
      </c>
      <c r="H404" s="5">
        <v>25052000</v>
      </c>
      <c r="I404" s="5">
        <v>25146608</v>
      </c>
      <c r="J404" s="5">
        <v>25269904</v>
      </c>
      <c r="K404" s="5">
        <v>25424896</v>
      </c>
      <c r="L404" s="5">
        <v>25603904</v>
      </c>
      <c r="M404" s="5">
        <v>25782896</v>
      </c>
      <c r="N404" s="5">
        <v>25960704</v>
      </c>
      <c r="O404" s="5">
        <v>26108304</v>
      </c>
      <c r="P404" s="5">
        <v>26231504</v>
      </c>
      <c r="Q404" s="5">
        <v>26589696</v>
      </c>
      <c r="R404" s="5">
        <v>26353696</v>
      </c>
      <c r="S404" s="5">
        <v>26757008</v>
      </c>
      <c r="T404" s="5">
        <v>26926000</v>
      </c>
      <c r="U404" s="5">
        <v>25879008</v>
      </c>
      <c r="V404" s="5">
        <v>25452000</v>
      </c>
      <c r="W404" s="5">
        <v>25655008</v>
      </c>
      <c r="X404" s="5">
        <v>25864000</v>
      </c>
      <c r="Y404" s="5">
        <v>25900000</v>
      </c>
      <c r="Z404" s="5">
        <v>26000000</v>
      </c>
      <c r="AA404" s="5">
        <v>26100000</v>
      </c>
      <c r="AB404" s="5">
        <v>26200000</v>
      </c>
      <c r="AC404" s="5">
        <v>27000000</v>
      </c>
      <c r="AD404" s="5">
        <v>26000000</v>
      </c>
      <c r="AE404" s="5">
        <v>28000000</v>
      </c>
      <c r="AF404" s="5">
        <v>30000000</v>
      </c>
      <c r="AG404" s="5">
        <v>27000000</v>
      </c>
      <c r="AH404" s="5">
        <v>27000000</v>
      </c>
      <c r="AI404" s="5">
        <v>28900000</v>
      </c>
      <c r="AJ404" s="5">
        <v>30000000</v>
      </c>
      <c r="AK404" s="5">
        <v>30000000</v>
      </c>
      <c r="AL404" s="5">
        <v>31000000</v>
      </c>
      <c r="AM404" s="5">
        <v>29450000</v>
      </c>
      <c r="AN404" s="5">
        <v>29450000</v>
      </c>
      <c r="AO404" s="5">
        <v>29825030</v>
      </c>
      <c r="AP404" s="5">
        <v>31207040</v>
      </c>
      <c r="AQ404" s="5">
        <v>32612350</v>
      </c>
      <c r="AR404" s="5">
        <v>35371768</v>
      </c>
      <c r="AS404" s="5">
        <v>35095232</v>
      </c>
      <c r="AT404" s="5">
        <v>33075330</v>
      </c>
      <c r="AU404" s="5">
        <v>35383312</v>
      </c>
      <c r="AV404" s="5">
        <v>40638800</v>
      </c>
      <c r="AW404" s="5">
        <v>39000000</v>
      </c>
      <c r="AX404" s="5">
        <v>38749312</v>
      </c>
      <c r="AY404" s="5">
        <v>40390096</v>
      </c>
      <c r="AZ404" s="5">
        <v>43124584</v>
      </c>
      <c r="BA404" s="5">
        <v>47570680</v>
      </c>
      <c r="BB404" s="5">
        <v>49000000</v>
      </c>
      <c r="BC404" s="5">
        <v>50884004</v>
      </c>
      <c r="BD404" s="5">
        <v>53382192</v>
      </c>
      <c r="BE404" s="5">
        <v>52129016</v>
      </c>
      <c r="BF404" s="5">
        <v>53990060</v>
      </c>
      <c r="BG404" s="5">
        <v>55027080</v>
      </c>
      <c r="BH404" s="5">
        <v>56706389</v>
      </c>
      <c r="BI404" s="5">
        <v>57829953</v>
      </c>
      <c r="BJ404" s="5">
        <v>59486667</v>
      </c>
      <c r="BK404" s="5">
        <v>60926913</v>
      </c>
    </row>
    <row r="405" spans="1:63" x14ac:dyDescent="0.25">
      <c r="A405" s="4" t="s">
        <v>159</v>
      </c>
      <c r="B405" s="4" t="s">
        <v>160</v>
      </c>
      <c r="C405" s="4" t="s">
        <v>7</v>
      </c>
      <c r="D405" s="4" t="s">
        <v>51</v>
      </c>
      <c r="E405" s="19" t="str">
        <f t="shared" si="6"/>
        <v>number</v>
      </c>
      <c r="F405" s="3">
        <v>5111</v>
      </c>
      <c r="G405" s="5">
        <v>7200000</v>
      </c>
      <c r="H405" s="5">
        <v>7366000</v>
      </c>
      <c r="I405" s="5">
        <v>6800000</v>
      </c>
      <c r="J405" s="5">
        <v>7398000</v>
      </c>
      <c r="K405" s="5">
        <v>7500000</v>
      </c>
      <c r="L405" s="5">
        <v>7740000</v>
      </c>
      <c r="M405" s="5">
        <v>7730000</v>
      </c>
      <c r="N405" s="5">
        <v>7750000</v>
      </c>
      <c r="O405" s="5">
        <v>7800000</v>
      </c>
      <c r="P405" s="5">
        <v>8600000</v>
      </c>
      <c r="Q405" s="5">
        <v>8900000</v>
      </c>
      <c r="R405" s="5">
        <v>9200000</v>
      </c>
      <c r="S405" s="5">
        <v>9381000</v>
      </c>
      <c r="T405" s="5">
        <v>9616000</v>
      </c>
      <c r="U405" s="5">
        <v>9712000</v>
      </c>
      <c r="V405" s="5">
        <v>9500000</v>
      </c>
      <c r="W405" s="5">
        <v>9400000</v>
      </c>
      <c r="X405" s="5">
        <v>10200000</v>
      </c>
      <c r="Y405" s="5">
        <v>11453400</v>
      </c>
      <c r="Z405" s="5">
        <v>10000000</v>
      </c>
      <c r="AA405" s="5">
        <v>9800000</v>
      </c>
      <c r="AB405" s="5">
        <v>11000000</v>
      </c>
      <c r="AC405" s="5">
        <v>12500000</v>
      </c>
      <c r="AD405" s="5">
        <v>13082000</v>
      </c>
      <c r="AE405" s="5">
        <v>12500000</v>
      </c>
      <c r="AF405" s="5">
        <v>12600000</v>
      </c>
      <c r="AG405" s="5">
        <v>12645000</v>
      </c>
      <c r="AH405" s="5">
        <v>13050000</v>
      </c>
      <c r="AI405" s="5">
        <v>13457000</v>
      </c>
      <c r="AJ405" s="5">
        <v>13793000</v>
      </c>
      <c r="AK405" s="5">
        <v>13074800</v>
      </c>
      <c r="AL405" s="5">
        <v>13000000</v>
      </c>
      <c r="AM405" s="5">
        <v>13000000</v>
      </c>
      <c r="AN405" s="5">
        <v>13000000</v>
      </c>
      <c r="AO405" s="5">
        <v>12779000</v>
      </c>
      <c r="AP405" s="5">
        <v>11511700</v>
      </c>
      <c r="AQ405" s="5">
        <v>11408500</v>
      </c>
      <c r="AR405" s="5">
        <v>11687000</v>
      </c>
      <c r="AS405" s="5">
        <v>12787700</v>
      </c>
      <c r="AT405" s="5">
        <v>11444800</v>
      </c>
      <c r="AU405" s="5">
        <v>11475861</v>
      </c>
      <c r="AV405" s="5">
        <v>11939977</v>
      </c>
      <c r="AW405" s="5">
        <v>12531324</v>
      </c>
      <c r="AX405" s="5">
        <v>13022412</v>
      </c>
      <c r="AY405" s="5">
        <v>13019049</v>
      </c>
      <c r="AZ405" s="5">
        <v>12416271</v>
      </c>
      <c r="BA405" s="5">
        <v>17537332</v>
      </c>
      <c r="BB405" s="5">
        <v>18383184</v>
      </c>
      <c r="BC405" s="5">
        <v>17467774</v>
      </c>
      <c r="BD405" s="5">
        <v>17862852</v>
      </c>
      <c r="BE405" s="5">
        <v>18173500</v>
      </c>
      <c r="BF405" s="5">
        <v>19129800</v>
      </c>
      <c r="BG405" s="5">
        <v>18138500</v>
      </c>
      <c r="BH405" s="5">
        <v>18247632</v>
      </c>
      <c r="BI405" s="5">
        <v>18728076</v>
      </c>
      <c r="BJ405" s="5">
        <v>20529190</v>
      </c>
      <c r="BK405" s="5">
        <v>18338809</v>
      </c>
    </row>
    <row r="406" spans="1:63" x14ac:dyDescent="0.25">
      <c r="A406" s="4" t="s">
        <v>165</v>
      </c>
      <c r="B406" s="4" t="s">
        <v>166</v>
      </c>
      <c r="C406" s="4" t="s">
        <v>7</v>
      </c>
      <c r="D406" s="4" t="s">
        <v>51</v>
      </c>
      <c r="E406" s="19" t="str">
        <f t="shared" si="6"/>
        <v>number</v>
      </c>
      <c r="F406" s="3">
        <v>5111</v>
      </c>
      <c r="G406" s="5">
        <v>950000</v>
      </c>
      <c r="H406" s="5">
        <v>1000000</v>
      </c>
      <c r="I406" s="5">
        <v>1000000</v>
      </c>
      <c r="J406" s="5">
        <v>1050000</v>
      </c>
      <c r="K406" s="5">
        <v>1100000</v>
      </c>
      <c r="L406" s="5">
        <v>1134000</v>
      </c>
      <c r="M406" s="5">
        <v>1135074</v>
      </c>
      <c r="N406" s="5">
        <v>1184154</v>
      </c>
      <c r="O406" s="5">
        <v>1223846</v>
      </c>
      <c r="P406" s="5">
        <v>1259829</v>
      </c>
      <c r="Q406" s="5">
        <v>1338238</v>
      </c>
      <c r="R406" s="5">
        <v>1262422</v>
      </c>
      <c r="S406" s="5">
        <v>1355613</v>
      </c>
      <c r="T406" s="5">
        <v>1403000</v>
      </c>
      <c r="U406" s="5">
        <v>1422128</v>
      </c>
      <c r="V406" s="5">
        <v>1325775</v>
      </c>
      <c r="W406" s="5">
        <v>1350000</v>
      </c>
      <c r="X406" s="5">
        <v>1370000</v>
      </c>
      <c r="Y406" s="5">
        <v>1380000</v>
      </c>
      <c r="Z406" s="5">
        <v>1400000</v>
      </c>
      <c r="AA406" s="5">
        <v>1420000</v>
      </c>
      <c r="AB406" s="5">
        <v>1350000</v>
      </c>
      <c r="AC406" s="5">
        <v>1280000</v>
      </c>
      <c r="AD406" s="5">
        <v>1320000</v>
      </c>
      <c r="AE406" s="5">
        <v>1330000</v>
      </c>
      <c r="AF406" s="5">
        <v>1100000</v>
      </c>
      <c r="AG406" s="5">
        <v>1000000</v>
      </c>
      <c r="AH406" s="5">
        <v>1000000</v>
      </c>
      <c r="AI406" s="5">
        <v>950000</v>
      </c>
      <c r="AJ406" s="5">
        <v>920000</v>
      </c>
      <c r="AK406" s="5">
        <v>900000</v>
      </c>
      <c r="AL406" s="5">
        <v>950000</v>
      </c>
      <c r="AM406" s="5">
        <v>1000000</v>
      </c>
      <c r="AN406" s="5">
        <v>950000</v>
      </c>
      <c r="AO406" s="5">
        <v>900000</v>
      </c>
      <c r="AP406" s="5">
        <v>920000</v>
      </c>
      <c r="AQ406" s="5">
        <v>880000</v>
      </c>
      <c r="AR406" s="5">
        <v>850000</v>
      </c>
      <c r="AS406" s="5">
        <v>800000</v>
      </c>
      <c r="AT406" s="5">
        <v>780000</v>
      </c>
      <c r="AU406" s="5">
        <v>722199</v>
      </c>
      <c r="AV406" s="5">
        <v>872000</v>
      </c>
      <c r="AW406" s="5">
        <v>961000</v>
      </c>
      <c r="AX406" s="5">
        <v>1106159</v>
      </c>
      <c r="AY406" s="5">
        <v>1243000</v>
      </c>
      <c r="AZ406" s="5">
        <v>1053000</v>
      </c>
      <c r="BA406" s="5">
        <v>1308000</v>
      </c>
      <c r="BB406" s="5">
        <v>1358000</v>
      </c>
      <c r="BC406" s="5">
        <v>1277044</v>
      </c>
      <c r="BD406" s="5">
        <v>1277044</v>
      </c>
      <c r="BE406" s="5">
        <v>1395433</v>
      </c>
      <c r="BF406" s="5">
        <v>1541000</v>
      </c>
      <c r="BG406" s="5">
        <v>1680000</v>
      </c>
      <c r="BH406" s="5">
        <v>1798000</v>
      </c>
      <c r="BI406" s="5">
        <v>1682017</v>
      </c>
      <c r="BJ406" s="5">
        <v>1657766</v>
      </c>
      <c r="BK406" s="5">
        <v>1754144</v>
      </c>
    </row>
    <row r="407" spans="1:63" x14ac:dyDescent="0.25">
      <c r="A407" s="4" t="s">
        <v>171</v>
      </c>
      <c r="B407" s="4" t="s">
        <v>172</v>
      </c>
      <c r="C407" s="4" t="s">
        <v>7</v>
      </c>
      <c r="D407" s="4" t="s">
        <v>51</v>
      </c>
      <c r="E407" s="19" t="str">
        <f t="shared" si="6"/>
        <v>number</v>
      </c>
      <c r="F407" s="3">
        <v>5111</v>
      </c>
      <c r="G407" s="5">
        <v>420000</v>
      </c>
      <c r="H407" s="5">
        <v>443000</v>
      </c>
      <c r="I407" s="5">
        <v>500379</v>
      </c>
      <c r="J407" s="5">
        <v>516300</v>
      </c>
      <c r="K407" s="5">
        <v>521400</v>
      </c>
      <c r="L407" s="5">
        <v>614722</v>
      </c>
      <c r="M407" s="5">
        <v>682104</v>
      </c>
      <c r="N407" s="5">
        <v>625152</v>
      </c>
      <c r="O407" s="5">
        <v>675523</v>
      </c>
      <c r="P407" s="5">
        <v>709354</v>
      </c>
      <c r="Q407" s="5">
        <v>748157</v>
      </c>
      <c r="R407" s="5">
        <v>742512</v>
      </c>
      <c r="S407" s="5">
        <v>739902</v>
      </c>
      <c r="T407" s="5">
        <v>705347</v>
      </c>
      <c r="U407" s="5">
        <v>686813</v>
      </c>
      <c r="V407" s="5">
        <v>637641</v>
      </c>
      <c r="W407" s="5">
        <v>628731</v>
      </c>
      <c r="X407" s="5">
        <v>647206</v>
      </c>
      <c r="Y407" s="5">
        <v>631353</v>
      </c>
      <c r="Z407" s="5">
        <v>634321</v>
      </c>
      <c r="AA407" s="5">
        <v>610627</v>
      </c>
      <c r="AB407" s="5">
        <v>626615</v>
      </c>
      <c r="AC407" s="5">
        <v>647090</v>
      </c>
      <c r="AD407" s="5">
        <v>628143</v>
      </c>
      <c r="AE407" s="5">
        <v>650025</v>
      </c>
      <c r="AF407" s="5">
        <v>614230</v>
      </c>
      <c r="AG407" s="5">
        <v>582700</v>
      </c>
      <c r="AH407" s="5">
        <v>579230</v>
      </c>
      <c r="AI407" s="5">
        <v>594059</v>
      </c>
      <c r="AJ407" s="5">
        <v>581812</v>
      </c>
      <c r="AK407" s="5">
        <v>600000</v>
      </c>
      <c r="AL407" s="5">
        <v>550000</v>
      </c>
      <c r="AM407" s="5">
        <v>500000</v>
      </c>
      <c r="AN407" s="5">
        <v>453827</v>
      </c>
      <c r="AO407" s="5">
        <v>465173</v>
      </c>
      <c r="AP407" s="5">
        <v>500000</v>
      </c>
      <c r="AQ407" s="5">
        <v>570000</v>
      </c>
      <c r="AR407" s="5">
        <v>657137</v>
      </c>
      <c r="AS407" s="5">
        <v>748976</v>
      </c>
      <c r="AT407" s="5">
        <v>732123</v>
      </c>
      <c r="AU407" s="5">
        <v>815898</v>
      </c>
      <c r="AV407" s="5">
        <v>815450</v>
      </c>
      <c r="AW407" s="5">
        <v>991697</v>
      </c>
      <c r="AX407" s="5">
        <v>1003720</v>
      </c>
      <c r="AY407" s="5">
        <v>1006572</v>
      </c>
      <c r="AZ407" s="5">
        <v>1122179</v>
      </c>
      <c r="BA407" s="5">
        <v>1147152</v>
      </c>
      <c r="BB407" s="5">
        <v>1194895</v>
      </c>
      <c r="BC407" s="5">
        <v>1218518</v>
      </c>
      <c r="BD407" s="5">
        <v>1334820</v>
      </c>
      <c r="BE407" s="5">
        <v>1143231</v>
      </c>
      <c r="BF407" s="5">
        <v>1135141</v>
      </c>
      <c r="BG407" s="5">
        <v>1132231</v>
      </c>
      <c r="BH407" s="5">
        <v>1144000</v>
      </c>
      <c r="BI407" s="5">
        <v>1349792</v>
      </c>
      <c r="BJ407" s="5">
        <v>1214244</v>
      </c>
      <c r="BK407" s="5">
        <v>1221489</v>
      </c>
    </row>
    <row r="408" spans="1:63" x14ac:dyDescent="0.25">
      <c r="A408" s="4" t="s">
        <v>175</v>
      </c>
      <c r="B408" s="4" t="s">
        <v>176</v>
      </c>
      <c r="C408" s="4" t="s">
        <v>7</v>
      </c>
      <c r="D408" s="4" t="s">
        <v>51</v>
      </c>
      <c r="E408" s="19" t="str">
        <f t="shared" si="6"/>
        <v>number</v>
      </c>
      <c r="F408" s="3">
        <v>5111</v>
      </c>
      <c r="G408" s="5">
        <v>12527000</v>
      </c>
      <c r="H408" s="5">
        <v>12600000</v>
      </c>
      <c r="I408" s="5">
        <v>12600000</v>
      </c>
      <c r="J408" s="5">
        <v>12600000</v>
      </c>
      <c r="K408" s="5">
        <v>12500000</v>
      </c>
      <c r="L408" s="5">
        <v>10445852</v>
      </c>
      <c r="M408" s="5">
        <v>10538274</v>
      </c>
      <c r="N408" s="5">
        <v>10697654</v>
      </c>
      <c r="O408" s="5">
        <v>11007313</v>
      </c>
      <c r="P408" s="5">
        <v>11300000</v>
      </c>
      <c r="Q408" s="5">
        <v>11234298</v>
      </c>
      <c r="R408" s="5">
        <v>11500000</v>
      </c>
      <c r="S408" s="5">
        <v>11900000</v>
      </c>
      <c r="T408" s="5">
        <v>12300000</v>
      </c>
      <c r="U408" s="5">
        <v>12700000</v>
      </c>
      <c r="V408" s="5">
        <v>12774000</v>
      </c>
      <c r="W408" s="5">
        <v>13060000</v>
      </c>
      <c r="X408" s="5">
        <v>13135000</v>
      </c>
      <c r="Y408" s="5">
        <v>14167000</v>
      </c>
      <c r="Z408" s="5">
        <v>13575000</v>
      </c>
      <c r="AA408" s="5">
        <v>12900000</v>
      </c>
      <c r="AB408" s="5">
        <v>12900000</v>
      </c>
      <c r="AC408" s="5">
        <v>13100000</v>
      </c>
      <c r="AD408" s="5">
        <v>12900000</v>
      </c>
      <c r="AE408" s="5">
        <v>12000000</v>
      </c>
      <c r="AF408" s="5">
        <v>12000000</v>
      </c>
      <c r="AG408" s="5">
        <v>12200000</v>
      </c>
      <c r="AH408" s="5">
        <v>12400000</v>
      </c>
      <c r="AI408" s="5">
        <v>12800000</v>
      </c>
      <c r="AJ408" s="5">
        <v>13300000</v>
      </c>
      <c r="AK408" s="5">
        <v>13500000</v>
      </c>
      <c r="AL408" s="5">
        <v>13500000</v>
      </c>
      <c r="AM408" s="5">
        <v>13100000</v>
      </c>
      <c r="AN408" s="5">
        <v>12500000</v>
      </c>
      <c r="AO408" s="5">
        <v>12600000</v>
      </c>
      <c r="AP408" s="5">
        <v>13000000</v>
      </c>
      <c r="AQ408" s="5">
        <v>13400000</v>
      </c>
      <c r="AR408" s="5">
        <v>13700000</v>
      </c>
      <c r="AS408" s="5">
        <v>13800000</v>
      </c>
      <c r="AT408" s="5">
        <v>13600000</v>
      </c>
      <c r="AU408" s="5">
        <v>13500000</v>
      </c>
      <c r="AV408" s="5">
        <v>13635000</v>
      </c>
      <c r="AW408" s="5">
        <v>13538000</v>
      </c>
      <c r="AX408" s="5">
        <v>13512000</v>
      </c>
      <c r="AY408" s="5">
        <v>13790000</v>
      </c>
      <c r="AZ408" s="5">
        <v>13532000</v>
      </c>
      <c r="BA408" s="5">
        <v>13911358</v>
      </c>
      <c r="BB408" s="5">
        <v>13865431</v>
      </c>
      <c r="BC408" s="5">
        <v>13761161</v>
      </c>
      <c r="BD408" s="5">
        <v>13731044</v>
      </c>
      <c r="BE408" s="5">
        <v>13688328</v>
      </c>
      <c r="BF408" s="5">
        <v>13887898</v>
      </c>
      <c r="BG408" s="5">
        <v>13861194</v>
      </c>
      <c r="BH408" s="5">
        <v>13915301</v>
      </c>
      <c r="BI408" s="5">
        <v>13694582</v>
      </c>
      <c r="BJ408" s="5">
        <v>13400272</v>
      </c>
      <c r="BK408" s="5">
        <v>12953388</v>
      </c>
    </row>
    <row r="409" spans="1:63" x14ac:dyDescent="0.25">
      <c r="A409" s="4" t="s">
        <v>177</v>
      </c>
      <c r="B409" s="4" t="s">
        <v>178</v>
      </c>
      <c r="C409" s="4" t="s">
        <v>7</v>
      </c>
      <c r="D409" s="4" t="s">
        <v>51</v>
      </c>
      <c r="E409" s="19" t="str">
        <f t="shared" si="6"/>
        <v>number</v>
      </c>
      <c r="F409" s="3">
        <v>5111</v>
      </c>
      <c r="G409" s="5">
        <v>8063658</v>
      </c>
      <c r="H409" s="5">
        <v>8224500</v>
      </c>
      <c r="I409" s="5">
        <v>8549000</v>
      </c>
      <c r="J409" s="5">
        <v>8837000</v>
      </c>
      <c r="K409" s="5">
        <v>10052000</v>
      </c>
      <c r="L409" s="5">
        <v>9276000</v>
      </c>
      <c r="M409" s="5">
        <v>9485000</v>
      </c>
      <c r="N409" s="5">
        <v>9698000</v>
      </c>
      <c r="O409" s="5">
        <v>9916000</v>
      </c>
      <c r="P409" s="5">
        <v>10139000</v>
      </c>
      <c r="Q409" s="5">
        <v>10367000</v>
      </c>
      <c r="R409" s="5">
        <v>10600000</v>
      </c>
      <c r="S409" s="5">
        <v>10840000</v>
      </c>
      <c r="T409" s="5">
        <v>11084000</v>
      </c>
      <c r="U409" s="5">
        <v>11333300</v>
      </c>
      <c r="V409" s="5">
        <v>11588200</v>
      </c>
      <c r="W409" s="5">
        <v>11848900</v>
      </c>
      <c r="X409" s="5">
        <v>12115500</v>
      </c>
      <c r="Y409" s="5">
        <v>12388000</v>
      </c>
      <c r="Z409" s="5">
        <v>12577600</v>
      </c>
      <c r="AA409" s="5">
        <v>12881028</v>
      </c>
      <c r="AB409" s="5">
        <v>13177292</v>
      </c>
      <c r="AC409" s="5">
        <v>13480367</v>
      </c>
      <c r="AD409" s="5">
        <v>12492646</v>
      </c>
      <c r="AE409" s="5">
        <v>12599630</v>
      </c>
      <c r="AF409" s="5">
        <v>12687800</v>
      </c>
      <c r="AG409" s="5">
        <v>12776642</v>
      </c>
      <c r="AH409" s="5">
        <v>12866079</v>
      </c>
      <c r="AI409" s="5">
        <v>12956142</v>
      </c>
      <c r="AJ409" s="5">
        <v>13046835</v>
      </c>
      <c r="AK409" s="5">
        <v>13138162</v>
      </c>
      <c r="AL409" s="5">
        <v>13230100</v>
      </c>
      <c r="AM409" s="5">
        <v>13322700</v>
      </c>
      <c r="AN409" s="5">
        <v>13416000</v>
      </c>
      <c r="AO409" s="5">
        <v>15644800</v>
      </c>
      <c r="AP409" s="5">
        <v>13604500</v>
      </c>
      <c r="AQ409" s="5">
        <v>13699700</v>
      </c>
      <c r="AR409" s="5">
        <v>13795600</v>
      </c>
      <c r="AS409" s="5">
        <v>17250762</v>
      </c>
      <c r="AT409" s="5">
        <v>16713000</v>
      </c>
      <c r="AU409" s="5">
        <v>17037000</v>
      </c>
      <c r="AV409" s="5">
        <v>17367000</v>
      </c>
      <c r="AW409" s="5">
        <v>17704000</v>
      </c>
      <c r="AX409" s="5">
        <v>17472118</v>
      </c>
      <c r="AY409" s="5">
        <v>17719092</v>
      </c>
      <c r="AZ409" s="5">
        <v>18500000</v>
      </c>
      <c r="BA409" s="5">
        <v>18500000</v>
      </c>
      <c r="BB409" s="5">
        <v>18800000</v>
      </c>
      <c r="BC409" s="5">
        <v>19100000</v>
      </c>
      <c r="BD409" s="5">
        <v>19245648</v>
      </c>
      <c r="BE409" s="5">
        <v>21300000</v>
      </c>
      <c r="BF409" s="5">
        <v>22800000</v>
      </c>
      <c r="BG409" s="5">
        <v>24531672</v>
      </c>
      <c r="BH409" s="5">
        <v>25800000</v>
      </c>
      <c r="BI409" s="5">
        <v>26713644</v>
      </c>
      <c r="BJ409" s="5">
        <v>26697483</v>
      </c>
      <c r="BK409" s="5">
        <v>26399523</v>
      </c>
    </row>
    <row r="410" spans="1:63" x14ac:dyDescent="0.25">
      <c r="A410" s="4" t="s">
        <v>179</v>
      </c>
      <c r="B410" s="4" t="s">
        <v>180</v>
      </c>
      <c r="C410" s="4" t="s">
        <v>7</v>
      </c>
      <c r="D410" s="4" t="s">
        <v>51</v>
      </c>
      <c r="E410" s="19" t="str">
        <f t="shared" si="6"/>
        <v>number</v>
      </c>
      <c r="F410" s="3">
        <v>5111</v>
      </c>
      <c r="G410" s="5">
        <v>3618000</v>
      </c>
      <c r="H410" s="5">
        <v>3382762</v>
      </c>
      <c r="I410" s="5">
        <v>3464603</v>
      </c>
      <c r="J410" s="5">
        <v>3463937</v>
      </c>
      <c r="K410" s="5">
        <v>3496797</v>
      </c>
      <c r="L410" s="5">
        <v>3496797</v>
      </c>
      <c r="M410" s="5">
        <v>3626643</v>
      </c>
      <c r="N410" s="5">
        <v>3682325</v>
      </c>
      <c r="O410" s="5">
        <v>3971000</v>
      </c>
      <c r="P410" s="5">
        <v>4280500</v>
      </c>
      <c r="Q410" s="5">
        <v>4223900</v>
      </c>
      <c r="R410" s="5">
        <v>4472600</v>
      </c>
      <c r="S410" s="5">
        <v>4628700</v>
      </c>
      <c r="T410" s="5">
        <v>4773300</v>
      </c>
      <c r="U410" s="5">
        <v>4867900</v>
      </c>
      <c r="V410" s="5">
        <v>4989500</v>
      </c>
      <c r="W410" s="5">
        <v>4911100</v>
      </c>
      <c r="X410" s="5">
        <v>5245600</v>
      </c>
      <c r="Y410" s="5">
        <v>5242200</v>
      </c>
      <c r="Z410" s="5">
        <v>4770600</v>
      </c>
      <c r="AA410" s="5">
        <v>4745400</v>
      </c>
      <c r="AB410" s="5">
        <v>4821100</v>
      </c>
      <c r="AC410" s="5">
        <v>4871300</v>
      </c>
      <c r="AD410" s="5">
        <v>4993100</v>
      </c>
      <c r="AE410" s="5">
        <v>5000000</v>
      </c>
      <c r="AF410" s="5">
        <v>5200000</v>
      </c>
      <c r="AG410" s="5">
        <v>3905200</v>
      </c>
      <c r="AH410" s="5">
        <v>4259800</v>
      </c>
      <c r="AI410" s="5">
        <v>4416500</v>
      </c>
      <c r="AJ410" s="5">
        <v>4913200</v>
      </c>
      <c r="AK410" s="5">
        <v>5121000</v>
      </c>
      <c r="AL410" s="5">
        <v>5209000</v>
      </c>
      <c r="AM410" s="5">
        <v>5370000</v>
      </c>
      <c r="AN410" s="5">
        <v>5106000</v>
      </c>
      <c r="AO410" s="5">
        <v>5233000</v>
      </c>
      <c r="AP410" s="5">
        <v>5301000</v>
      </c>
      <c r="AQ410" s="5">
        <v>5460000</v>
      </c>
      <c r="AR410" s="5">
        <v>5651000</v>
      </c>
      <c r="AS410" s="5">
        <v>5820000</v>
      </c>
      <c r="AT410" s="5">
        <v>5965500</v>
      </c>
      <c r="AU410" s="5">
        <v>6144000</v>
      </c>
      <c r="AV410" s="5">
        <v>6328000</v>
      </c>
      <c r="AW410" s="5">
        <v>6519000</v>
      </c>
      <c r="AX410" s="5">
        <v>6567000</v>
      </c>
      <c r="AY410" s="5">
        <v>6770000</v>
      </c>
      <c r="AZ410" s="5">
        <v>6973100</v>
      </c>
      <c r="BA410" s="5">
        <v>7182293</v>
      </c>
      <c r="BB410" s="5">
        <v>11408740</v>
      </c>
      <c r="BC410" s="5">
        <v>11751002</v>
      </c>
      <c r="BD410" s="5">
        <v>12103532</v>
      </c>
      <c r="BE410" s="5">
        <v>12466638</v>
      </c>
      <c r="BF410" s="5">
        <v>12805900</v>
      </c>
      <c r="BG410" s="5">
        <v>12985900</v>
      </c>
      <c r="BH410" s="5">
        <v>13623000</v>
      </c>
      <c r="BI410" s="5">
        <v>14171809</v>
      </c>
      <c r="BJ410" s="5">
        <v>14805324</v>
      </c>
      <c r="BK410" s="5">
        <v>15393187</v>
      </c>
    </row>
    <row r="411" spans="1:63" x14ac:dyDescent="0.25">
      <c r="A411" s="4" t="s">
        <v>147</v>
      </c>
      <c r="B411" s="4" t="s">
        <v>148</v>
      </c>
      <c r="C411" s="4" t="s">
        <v>149</v>
      </c>
      <c r="D411" s="4" t="s">
        <v>51</v>
      </c>
      <c r="E411" s="19" t="str">
        <f t="shared" si="6"/>
        <v>number</v>
      </c>
      <c r="F411" s="3">
        <v>5111</v>
      </c>
      <c r="G411" s="5">
        <v>1800000</v>
      </c>
      <c r="H411" s="5">
        <v>1840000</v>
      </c>
      <c r="I411" s="5">
        <v>1840000</v>
      </c>
      <c r="J411" s="5">
        <v>2000000</v>
      </c>
      <c r="K411" s="5">
        <v>2300000</v>
      </c>
      <c r="L411" s="5">
        <v>2340000</v>
      </c>
      <c r="M411" s="5">
        <v>2400000</v>
      </c>
      <c r="N411" s="5">
        <v>2425000</v>
      </c>
      <c r="O411" s="5">
        <v>2500000</v>
      </c>
      <c r="P411" s="5">
        <v>2550000</v>
      </c>
      <c r="Q411" s="5">
        <v>2601000</v>
      </c>
      <c r="R411" s="5">
        <v>2400000</v>
      </c>
      <c r="S411" s="5">
        <v>2300000</v>
      </c>
      <c r="T411" s="5">
        <v>2435000</v>
      </c>
      <c r="U411" s="5">
        <v>2500000</v>
      </c>
      <c r="V411" s="5">
        <v>2550000</v>
      </c>
      <c r="W411" s="5">
        <v>2600000</v>
      </c>
      <c r="X411" s="5">
        <v>2653000</v>
      </c>
      <c r="Y411" s="5">
        <v>2706000</v>
      </c>
      <c r="Z411" s="5">
        <v>2760000</v>
      </c>
      <c r="AA411" s="5">
        <v>2815000</v>
      </c>
      <c r="AB411" s="5">
        <v>2871000</v>
      </c>
      <c r="AC411" s="5">
        <v>2928000</v>
      </c>
      <c r="AD411" s="5">
        <v>2986000</v>
      </c>
      <c r="AE411" s="5">
        <v>3566000</v>
      </c>
      <c r="AF411" s="5">
        <v>3637000</v>
      </c>
      <c r="AG411" s="5">
        <v>3711000</v>
      </c>
      <c r="AH411" s="5">
        <v>3785000</v>
      </c>
      <c r="AI411" s="5">
        <v>3860000</v>
      </c>
      <c r="AJ411" s="5">
        <v>3860000</v>
      </c>
      <c r="AK411" s="5">
        <v>4015000</v>
      </c>
      <c r="AL411" s="5">
        <v>4095900</v>
      </c>
      <c r="AM411" s="5">
        <v>4177500</v>
      </c>
      <c r="AN411" s="5">
        <v>4260900</v>
      </c>
      <c r="AO411" s="5">
        <v>4345900</v>
      </c>
      <c r="AP411" s="5">
        <v>4432900</v>
      </c>
      <c r="AQ411" s="5">
        <v>4521500</v>
      </c>
      <c r="AR411" s="5">
        <v>4611871</v>
      </c>
      <c r="AS411" s="5">
        <v>4704138</v>
      </c>
      <c r="AT411" s="5">
        <v>4798223</v>
      </c>
      <c r="AU411" s="5">
        <v>4894190</v>
      </c>
      <c r="AV411" s="5">
        <v>4992076</v>
      </c>
      <c r="AW411" s="5">
        <v>7311544</v>
      </c>
      <c r="AX411" s="5">
        <v>7457754</v>
      </c>
      <c r="AY411" s="5">
        <v>7606887</v>
      </c>
      <c r="AZ411" s="5">
        <v>7759005</v>
      </c>
      <c r="BA411" s="5">
        <v>7914160</v>
      </c>
      <c r="BB411" s="5">
        <v>8072420</v>
      </c>
      <c r="BC411" s="5">
        <v>8233845</v>
      </c>
      <c r="BD411" s="5">
        <v>8398499</v>
      </c>
      <c r="BE411" s="5">
        <v>8566448</v>
      </c>
      <c r="BF411" s="5">
        <v>8737755</v>
      </c>
      <c r="BG411" s="5">
        <v>8912532</v>
      </c>
      <c r="BH411" s="5">
        <v>9090700</v>
      </c>
      <c r="BI411" s="5">
        <v>9272510</v>
      </c>
      <c r="BJ411" s="5">
        <v>9457934</v>
      </c>
      <c r="BK411" s="5">
        <v>9647073</v>
      </c>
    </row>
    <row r="412" spans="1:63" x14ac:dyDescent="0.25">
      <c r="A412" s="4" t="s">
        <v>153</v>
      </c>
      <c r="B412" s="4" t="s">
        <v>154</v>
      </c>
      <c r="C412" s="4" t="s">
        <v>149</v>
      </c>
      <c r="D412" s="4" t="s">
        <v>51</v>
      </c>
      <c r="E412" s="19" t="str">
        <f t="shared" si="6"/>
        <v>number</v>
      </c>
      <c r="F412" s="3">
        <v>5111</v>
      </c>
      <c r="G412" s="5">
        <v>1750000</v>
      </c>
      <c r="H412" s="5">
        <v>1750000</v>
      </c>
      <c r="I412" s="5">
        <v>1850000</v>
      </c>
      <c r="J412" s="5">
        <v>1600000</v>
      </c>
      <c r="K412" s="5">
        <v>1740000</v>
      </c>
      <c r="L412" s="5">
        <v>1882000</v>
      </c>
      <c r="M412" s="5">
        <v>1850000</v>
      </c>
      <c r="N412" s="5">
        <v>1900000</v>
      </c>
      <c r="O412" s="5">
        <v>2100000</v>
      </c>
      <c r="P412" s="5">
        <v>2325000</v>
      </c>
      <c r="Q412" s="5">
        <v>2500000</v>
      </c>
      <c r="R412" s="5">
        <v>2325000</v>
      </c>
      <c r="S412" s="5">
        <v>2325000</v>
      </c>
      <c r="T412" s="5">
        <v>2400000</v>
      </c>
      <c r="U412" s="5">
        <v>2600000</v>
      </c>
      <c r="V412" s="5">
        <v>2750000</v>
      </c>
      <c r="W412" s="5">
        <v>2917250</v>
      </c>
      <c r="X412" s="5">
        <v>3000000</v>
      </c>
      <c r="Y412" s="5">
        <v>3100000</v>
      </c>
      <c r="Z412" s="5">
        <v>3681030</v>
      </c>
      <c r="AA412" s="5">
        <v>3782385</v>
      </c>
      <c r="AB412" s="5">
        <v>3511900</v>
      </c>
      <c r="AC412" s="5">
        <v>3430900</v>
      </c>
      <c r="AD412" s="5">
        <v>3561000</v>
      </c>
      <c r="AE412" s="5">
        <v>4151370</v>
      </c>
      <c r="AF412" s="5">
        <v>4255154</v>
      </c>
      <c r="AG412" s="5">
        <v>4361540</v>
      </c>
      <c r="AH412" s="5">
        <v>4470575</v>
      </c>
      <c r="AI412" s="5">
        <v>4582000</v>
      </c>
      <c r="AJ412" s="5">
        <v>4697000</v>
      </c>
      <c r="AK412" s="5">
        <v>4700000</v>
      </c>
      <c r="AL412" s="5">
        <v>4700000</v>
      </c>
      <c r="AM412" s="5">
        <v>4700000</v>
      </c>
      <c r="AN412" s="5">
        <v>4700000</v>
      </c>
      <c r="AO412" s="5">
        <v>4650000</v>
      </c>
      <c r="AP412" s="5">
        <v>4623000</v>
      </c>
      <c r="AQ412" s="5">
        <v>4737000</v>
      </c>
      <c r="AR412" s="5">
        <v>4846000</v>
      </c>
      <c r="AS412" s="5">
        <v>5500000</v>
      </c>
      <c r="AT412" s="5">
        <v>5882000</v>
      </c>
      <c r="AU412" s="5">
        <v>5800000</v>
      </c>
      <c r="AV412" s="5">
        <v>5600000</v>
      </c>
      <c r="AW412" s="5">
        <v>5800000</v>
      </c>
      <c r="AX412" s="5">
        <v>5900000</v>
      </c>
      <c r="AY412" s="5">
        <v>6000000</v>
      </c>
      <c r="AZ412" s="5">
        <v>6000000</v>
      </c>
      <c r="BA412" s="5">
        <v>6000000</v>
      </c>
      <c r="BB412" s="5">
        <v>5046000</v>
      </c>
      <c r="BC412" s="5">
        <v>5000300</v>
      </c>
      <c r="BD412" s="5">
        <v>4843104</v>
      </c>
      <c r="BE412" s="5">
        <v>5084754</v>
      </c>
      <c r="BF412" s="5">
        <v>5527128</v>
      </c>
      <c r="BG412" s="5">
        <v>5805297</v>
      </c>
      <c r="BH412" s="5">
        <v>5950000</v>
      </c>
      <c r="BI412" s="5">
        <v>6066080</v>
      </c>
      <c r="BJ412" s="5">
        <v>5808947</v>
      </c>
      <c r="BK412" s="5">
        <v>5798545</v>
      </c>
    </row>
    <row r="413" spans="1:63" x14ac:dyDescent="0.25">
      <c r="A413" s="4" t="s">
        <v>155</v>
      </c>
      <c r="B413" s="4" t="s">
        <v>156</v>
      </c>
      <c r="C413" s="4" t="s">
        <v>149</v>
      </c>
      <c r="D413" s="4" t="s">
        <v>51</v>
      </c>
      <c r="E413" s="19" t="str">
        <f t="shared" si="6"/>
        <v>number</v>
      </c>
      <c r="F413" s="3">
        <v>5111</v>
      </c>
      <c r="G413" s="5">
        <v>4130000</v>
      </c>
      <c r="H413" s="5">
        <v>4190000</v>
      </c>
      <c r="I413" s="5">
        <v>4250000</v>
      </c>
      <c r="J413" s="5">
        <v>4310000</v>
      </c>
      <c r="K413" s="5">
        <v>4370000</v>
      </c>
      <c r="L413" s="5">
        <v>4500000</v>
      </c>
      <c r="M413" s="5">
        <v>4565000</v>
      </c>
      <c r="N413" s="5">
        <v>4630000</v>
      </c>
      <c r="O413" s="5">
        <v>4500000</v>
      </c>
      <c r="P413" s="5">
        <v>4500000</v>
      </c>
      <c r="Q413" s="5">
        <v>4500000</v>
      </c>
      <c r="R413" s="5">
        <v>4690000</v>
      </c>
      <c r="S413" s="5">
        <v>4000000</v>
      </c>
      <c r="T413" s="5">
        <v>2970000</v>
      </c>
      <c r="U413" s="5">
        <v>3250000</v>
      </c>
      <c r="V413" s="5">
        <v>3636000</v>
      </c>
      <c r="W413" s="5">
        <v>4068000</v>
      </c>
      <c r="X413" s="5">
        <v>4163000</v>
      </c>
      <c r="Y413" s="5">
        <v>4260000</v>
      </c>
      <c r="Z413" s="5">
        <v>4360000</v>
      </c>
      <c r="AA413" s="5">
        <v>4461000</v>
      </c>
      <c r="AB413" s="5">
        <v>4565000</v>
      </c>
      <c r="AC413" s="5">
        <v>4672000</v>
      </c>
      <c r="AD413" s="5">
        <v>3705000</v>
      </c>
      <c r="AE413" s="5">
        <v>3794000</v>
      </c>
      <c r="AF413" s="5">
        <v>3885500</v>
      </c>
      <c r="AG413" s="5">
        <v>4002065</v>
      </c>
      <c r="AH413" s="5">
        <v>4098400</v>
      </c>
      <c r="AI413" s="5">
        <v>4196500</v>
      </c>
      <c r="AJ413" s="5">
        <v>4297300</v>
      </c>
      <c r="AK413" s="5">
        <v>4400435</v>
      </c>
      <c r="AL413" s="5">
        <v>4506044</v>
      </c>
      <c r="AM413" s="5">
        <v>4614200</v>
      </c>
      <c r="AN413" s="5">
        <v>4653100</v>
      </c>
      <c r="AO413" s="5">
        <v>4746390</v>
      </c>
      <c r="AP413" s="5">
        <v>4860300</v>
      </c>
      <c r="AQ413" s="5">
        <v>5451262</v>
      </c>
      <c r="AR413" s="5">
        <v>5581787</v>
      </c>
      <c r="AS413" s="5">
        <v>5711730</v>
      </c>
      <c r="AT413" s="5">
        <v>5851710</v>
      </c>
      <c r="AU413" s="5">
        <v>5992160</v>
      </c>
      <c r="AV413" s="5">
        <v>6128000</v>
      </c>
      <c r="AW413" s="5">
        <v>6268000</v>
      </c>
      <c r="AX413" s="5">
        <v>6400000</v>
      </c>
      <c r="AY413" s="5">
        <v>6540000</v>
      </c>
      <c r="AZ413" s="5">
        <v>6680000</v>
      </c>
      <c r="BA413" s="5">
        <v>6909586</v>
      </c>
      <c r="BB413" s="5">
        <v>7075416</v>
      </c>
      <c r="BC413" s="5">
        <v>7245226</v>
      </c>
      <c r="BD413" s="5">
        <v>7419100</v>
      </c>
      <c r="BE413" s="5">
        <v>7650000</v>
      </c>
      <c r="BF413" s="5">
        <v>7800000</v>
      </c>
      <c r="BG413" s="5">
        <v>7800000</v>
      </c>
      <c r="BH413" s="5">
        <v>8157404</v>
      </c>
      <c r="BI413" s="5">
        <v>24892098</v>
      </c>
      <c r="BJ413" s="5">
        <v>26211379</v>
      </c>
      <c r="BK413" s="5">
        <v>27603203</v>
      </c>
    </row>
    <row r="414" spans="1:63" x14ac:dyDescent="0.25">
      <c r="A414" s="4" t="s">
        <v>161</v>
      </c>
      <c r="B414" s="4" t="s">
        <v>162</v>
      </c>
      <c r="C414" s="4" t="s">
        <v>149</v>
      </c>
      <c r="D414" s="4" t="s">
        <v>51</v>
      </c>
      <c r="E414" s="19" t="str">
        <f t="shared" si="6"/>
        <v>number</v>
      </c>
      <c r="F414" s="3">
        <v>5111</v>
      </c>
      <c r="G414" s="5">
        <v>3513000</v>
      </c>
      <c r="H414" s="5">
        <v>3862500</v>
      </c>
      <c r="I414" s="5">
        <v>3923104</v>
      </c>
      <c r="J414" s="5">
        <v>4262000</v>
      </c>
      <c r="K414" s="5">
        <v>4640433</v>
      </c>
      <c r="L414" s="5">
        <v>4773000</v>
      </c>
      <c r="M414" s="5">
        <v>4895000</v>
      </c>
      <c r="N414" s="5">
        <v>4752000</v>
      </c>
      <c r="O414" s="5">
        <v>5381000</v>
      </c>
      <c r="P414" s="5">
        <v>5310000</v>
      </c>
      <c r="Q414" s="5">
        <v>5510000</v>
      </c>
      <c r="R414" s="5">
        <v>4773000</v>
      </c>
      <c r="S414" s="5">
        <v>4500000</v>
      </c>
      <c r="T414" s="5">
        <v>3640000</v>
      </c>
      <c r="U414" s="5">
        <v>3886000</v>
      </c>
      <c r="V414" s="5">
        <v>4080000</v>
      </c>
      <c r="W414" s="5">
        <v>4076000</v>
      </c>
      <c r="X414" s="5">
        <v>4404000</v>
      </c>
      <c r="Y414" s="5">
        <v>4765000</v>
      </c>
      <c r="Z414" s="5">
        <v>5850000</v>
      </c>
      <c r="AA414" s="5">
        <v>6396000</v>
      </c>
      <c r="AB414" s="5">
        <v>6663000</v>
      </c>
      <c r="AC414" s="5">
        <v>5676000</v>
      </c>
      <c r="AD414" s="5">
        <v>4899000</v>
      </c>
      <c r="AE414" s="5">
        <v>4344000</v>
      </c>
      <c r="AF414" s="5">
        <v>4475000</v>
      </c>
      <c r="AG414" s="5">
        <v>4598000</v>
      </c>
      <c r="AH414" s="5">
        <v>4703000</v>
      </c>
      <c r="AI414" s="5">
        <v>4826000</v>
      </c>
      <c r="AJ414" s="5">
        <v>4996000</v>
      </c>
      <c r="AK414" s="5">
        <v>5092130</v>
      </c>
      <c r="AL414" s="5">
        <v>5129394</v>
      </c>
      <c r="AM414" s="5">
        <v>5178741</v>
      </c>
      <c r="AN414" s="5">
        <v>5240860</v>
      </c>
      <c r="AO414" s="5">
        <v>5316527</v>
      </c>
      <c r="AP414" s="5">
        <v>5406641</v>
      </c>
      <c r="AQ414" s="5">
        <v>5512240</v>
      </c>
      <c r="AR414" s="5">
        <v>5634512</v>
      </c>
      <c r="AS414" s="5">
        <v>5774818</v>
      </c>
      <c r="AT414" s="5">
        <v>5934736</v>
      </c>
      <c r="AU414" s="5">
        <v>6116077</v>
      </c>
      <c r="AV414" s="5">
        <v>6818343</v>
      </c>
      <c r="AW414" s="5">
        <v>7022894</v>
      </c>
      <c r="AX414" s="5">
        <v>7233580</v>
      </c>
      <c r="AY414" s="5">
        <v>7450588</v>
      </c>
      <c r="AZ414" s="5">
        <v>7532000</v>
      </c>
      <c r="BA414" s="5">
        <v>7904329</v>
      </c>
      <c r="BB414" s="5">
        <v>8141459</v>
      </c>
      <c r="BC414" s="5">
        <v>8395703</v>
      </c>
      <c r="BD414" s="5">
        <v>8896392</v>
      </c>
      <c r="BE414" s="5">
        <v>9163284</v>
      </c>
      <c r="BF414" s="5">
        <v>9438182</v>
      </c>
      <c r="BG414" s="5">
        <v>9721328</v>
      </c>
      <c r="BH414" s="5">
        <v>10012968</v>
      </c>
      <c r="BI414" s="5">
        <v>10313357</v>
      </c>
      <c r="BJ414" s="5">
        <v>10941300</v>
      </c>
      <c r="BK414" s="5">
        <v>11415900</v>
      </c>
    </row>
    <row r="415" spans="1:63" x14ac:dyDescent="0.25">
      <c r="A415" s="4" t="s">
        <v>163</v>
      </c>
      <c r="B415" s="4" t="s">
        <v>164</v>
      </c>
      <c r="C415" s="4" t="s">
        <v>149</v>
      </c>
      <c r="D415" s="4" t="s">
        <v>51</v>
      </c>
      <c r="E415" s="19" t="str">
        <f t="shared" si="6"/>
        <v>number</v>
      </c>
      <c r="F415" s="3">
        <v>5111</v>
      </c>
      <c r="G415" s="5">
        <v>2150000</v>
      </c>
      <c r="H415" s="5">
        <v>2200000</v>
      </c>
      <c r="I415" s="5">
        <v>2240000</v>
      </c>
      <c r="J415" s="5">
        <v>2290000</v>
      </c>
      <c r="K415" s="5">
        <v>2340000</v>
      </c>
      <c r="L415" s="5">
        <v>2390000</v>
      </c>
      <c r="M415" s="5">
        <v>2440000</v>
      </c>
      <c r="N415" s="5">
        <v>2500000</v>
      </c>
      <c r="O415" s="5">
        <v>1920000</v>
      </c>
      <c r="P415" s="5">
        <v>1800000</v>
      </c>
      <c r="Q415" s="5">
        <v>1850000</v>
      </c>
      <c r="R415" s="5">
        <v>1550000</v>
      </c>
      <c r="S415" s="5">
        <v>1500000</v>
      </c>
      <c r="T415" s="5">
        <v>1115000</v>
      </c>
      <c r="U415" s="5">
        <v>1103000</v>
      </c>
      <c r="V415" s="5">
        <v>1146000</v>
      </c>
      <c r="W415" s="5">
        <v>1192000</v>
      </c>
      <c r="X415" s="5">
        <v>1126000</v>
      </c>
      <c r="Y415" s="5">
        <v>1193000</v>
      </c>
      <c r="Z415" s="5">
        <v>1197000</v>
      </c>
      <c r="AA415" s="5">
        <v>1397000</v>
      </c>
      <c r="AB415" s="5">
        <v>1500000</v>
      </c>
      <c r="AC415" s="5">
        <v>1200000</v>
      </c>
      <c r="AD415" s="5">
        <v>1100000</v>
      </c>
      <c r="AE415" s="5">
        <v>1200000</v>
      </c>
      <c r="AF415" s="5">
        <v>1200000</v>
      </c>
      <c r="AG415" s="5">
        <v>1220000</v>
      </c>
      <c r="AH415" s="5">
        <v>1260000</v>
      </c>
      <c r="AI415" s="5">
        <v>1300000</v>
      </c>
      <c r="AJ415" s="5">
        <v>1350000</v>
      </c>
      <c r="AK415" s="5">
        <v>1400000</v>
      </c>
      <c r="AL415" s="5">
        <v>1200000</v>
      </c>
      <c r="AM415" s="5">
        <v>1200000</v>
      </c>
      <c r="AN415" s="5">
        <v>1100000</v>
      </c>
      <c r="AO415" s="5">
        <v>1111000</v>
      </c>
      <c r="AP415" s="5">
        <v>1122000</v>
      </c>
      <c r="AQ415" s="5">
        <v>1353000</v>
      </c>
      <c r="AR415" s="5">
        <v>1394000</v>
      </c>
      <c r="AS415" s="5">
        <v>1475330</v>
      </c>
      <c r="AT415" s="5">
        <v>1519590</v>
      </c>
      <c r="AU415" s="5">
        <v>1565178</v>
      </c>
      <c r="AV415" s="5">
        <v>1563665</v>
      </c>
      <c r="AW415" s="5">
        <v>1600000</v>
      </c>
      <c r="AX415" s="5">
        <v>1369000</v>
      </c>
      <c r="AY415" s="5">
        <v>1382000</v>
      </c>
      <c r="AZ415" s="5">
        <v>1700000</v>
      </c>
      <c r="BA415" s="5">
        <v>1397000</v>
      </c>
      <c r="BB415" s="5">
        <v>1421000</v>
      </c>
      <c r="BC415" s="5">
        <v>1699000</v>
      </c>
      <c r="BD415" s="5">
        <v>1701112</v>
      </c>
      <c r="BE415" s="5">
        <v>1724797</v>
      </c>
      <c r="BF415" s="5">
        <v>1749076</v>
      </c>
      <c r="BG415" s="5">
        <v>1773543</v>
      </c>
      <c r="BH415" s="5">
        <v>1850000</v>
      </c>
      <c r="BI415" s="5">
        <v>1849000</v>
      </c>
      <c r="BJ415" s="5">
        <v>1953000</v>
      </c>
      <c r="BK415" s="5">
        <v>1945658</v>
      </c>
    </row>
    <row r="416" spans="1:63" x14ac:dyDescent="0.25">
      <c r="A416" s="4" t="s">
        <v>167</v>
      </c>
      <c r="B416" s="4" t="s">
        <v>168</v>
      </c>
      <c r="C416" s="4" t="s">
        <v>149</v>
      </c>
      <c r="D416" s="4" t="s">
        <v>51</v>
      </c>
      <c r="E416" s="19" t="str">
        <f t="shared" si="6"/>
        <v>number</v>
      </c>
      <c r="F416" s="3">
        <v>5111</v>
      </c>
      <c r="G416" s="5">
        <v>3490000</v>
      </c>
      <c r="H416" s="5">
        <v>3600000</v>
      </c>
      <c r="I416" s="5">
        <v>3590000</v>
      </c>
      <c r="J416" s="5">
        <v>3970000</v>
      </c>
      <c r="K416" s="5">
        <v>4100000</v>
      </c>
      <c r="L416" s="5">
        <v>4200000</v>
      </c>
      <c r="M416" s="5">
        <v>4320000</v>
      </c>
      <c r="N416" s="5">
        <v>4450000</v>
      </c>
      <c r="O416" s="5">
        <v>4130000</v>
      </c>
      <c r="P416" s="5">
        <v>4000000</v>
      </c>
      <c r="Q416" s="5">
        <v>4100000</v>
      </c>
      <c r="R416" s="5">
        <v>4220000</v>
      </c>
      <c r="S416" s="5">
        <v>2732880</v>
      </c>
      <c r="T416" s="5">
        <v>3006160</v>
      </c>
      <c r="U416" s="5">
        <v>3252670</v>
      </c>
      <c r="V416" s="5">
        <v>3464090</v>
      </c>
      <c r="W416" s="5">
        <v>3671940</v>
      </c>
      <c r="X416" s="5">
        <v>3881240</v>
      </c>
      <c r="Y416" s="5">
        <v>4125760</v>
      </c>
      <c r="Z416" s="5">
        <v>4381560</v>
      </c>
      <c r="AA416" s="5">
        <v>4648830</v>
      </c>
      <c r="AB416" s="5">
        <v>4956360</v>
      </c>
      <c r="AC416" s="5">
        <v>5267870</v>
      </c>
      <c r="AD416" s="5">
        <v>3586950</v>
      </c>
      <c r="AE416" s="5">
        <v>2792960</v>
      </c>
      <c r="AF416" s="5">
        <v>2424670</v>
      </c>
      <c r="AG416" s="5">
        <v>2570150</v>
      </c>
      <c r="AH416" s="5">
        <v>2724360</v>
      </c>
      <c r="AI416" s="5">
        <v>2887820</v>
      </c>
      <c r="AJ416" s="5">
        <v>3061090</v>
      </c>
      <c r="AK416" s="5">
        <v>3244760</v>
      </c>
      <c r="AL416" s="5">
        <v>3439440</v>
      </c>
      <c r="AM416" s="5">
        <v>3645810</v>
      </c>
      <c r="AN416" s="5">
        <v>3864560</v>
      </c>
      <c r="AO416" s="5">
        <v>4096430</v>
      </c>
      <c r="AP416" s="5">
        <v>4342220</v>
      </c>
      <c r="AQ416" s="5">
        <v>4602750</v>
      </c>
      <c r="AR416" s="5">
        <v>4878920</v>
      </c>
      <c r="AS416" s="5">
        <v>5171650</v>
      </c>
      <c r="AT416" s="5">
        <v>5481950</v>
      </c>
      <c r="AU416" s="5">
        <v>5810870</v>
      </c>
      <c r="AV416" s="5">
        <v>6159520</v>
      </c>
      <c r="AW416" s="5">
        <v>6529090</v>
      </c>
      <c r="AX416" s="5">
        <v>6929840</v>
      </c>
      <c r="AY416" s="5">
        <v>7336090</v>
      </c>
      <c r="AZ416" s="5">
        <v>7776250</v>
      </c>
      <c r="BA416" s="5">
        <v>8242830</v>
      </c>
      <c r="BB416" s="5">
        <v>8737398</v>
      </c>
      <c r="BC416" s="5">
        <v>9261642</v>
      </c>
      <c r="BD416" s="5">
        <v>9817340</v>
      </c>
      <c r="BE416" s="5">
        <v>9552611</v>
      </c>
      <c r="BF416" s="5">
        <v>10125768</v>
      </c>
      <c r="BG416" s="5">
        <v>10733314</v>
      </c>
      <c r="BH416" s="5">
        <v>11377312</v>
      </c>
      <c r="BI416" s="5">
        <v>12059951</v>
      </c>
      <c r="BJ416" s="5">
        <v>12783548</v>
      </c>
      <c r="BK416" s="5">
        <v>13550561</v>
      </c>
    </row>
    <row r="417" spans="1:63" x14ac:dyDescent="0.25">
      <c r="A417" s="4" t="s">
        <v>169</v>
      </c>
      <c r="B417" s="4" t="s">
        <v>170</v>
      </c>
      <c r="C417" s="4" t="s">
        <v>149</v>
      </c>
      <c r="D417" s="4" t="s">
        <v>51</v>
      </c>
      <c r="E417" s="19" t="str">
        <f t="shared" si="6"/>
        <v>number</v>
      </c>
      <c r="F417" s="3">
        <v>5111</v>
      </c>
      <c r="G417" s="5">
        <v>6028000</v>
      </c>
      <c r="H417" s="5">
        <v>6311000</v>
      </c>
      <c r="I417" s="5">
        <v>6627000</v>
      </c>
      <c r="J417" s="5">
        <v>6946000</v>
      </c>
      <c r="K417" s="5">
        <v>7236000</v>
      </c>
      <c r="L417" s="5">
        <v>7516000</v>
      </c>
      <c r="M417" s="5">
        <v>7828000</v>
      </c>
      <c r="N417" s="5">
        <v>8190000</v>
      </c>
      <c r="O417" s="5">
        <v>8578000</v>
      </c>
      <c r="P417" s="5">
        <v>8887000</v>
      </c>
      <c r="Q417" s="5">
        <v>9203000</v>
      </c>
      <c r="R417" s="5">
        <v>9550000</v>
      </c>
      <c r="S417" s="5">
        <v>9975000</v>
      </c>
      <c r="T417" s="5">
        <v>10253000</v>
      </c>
      <c r="U417" s="5">
        <v>10548000</v>
      </c>
      <c r="V417" s="5">
        <v>10962000</v>
      </c>
      <c r="W417" s="5">
        <v>11223000</v>
      </c>
      <c r="X417" s="5">
        <v>11576000</v>
      </c>
      <c r="Y417" s="5">
        <v>11877000</v>
      </c>
      <c r="Z417" s="5">
        <v>12108000</v>
      </c>
      <c r="AA417" s="5">
        <v>12214000</v>
      </c>
      <c r="AB417" s="5">
        <v>12386000</v>
      </c>
      <c r="AC417" s="5">
        <v>12584000</v>
      </c>
      <c r="AD417" s="5">
        <v>12702000</v>
      </c>
      <c r="AE417" s="5">
        <v>12908000</v>
      </c>
      <c r="AF417" s="5">
        <v>13156000</v>
      </c>
      <c r="AG417" s="5">
        <v>13415000</v>
      </c>
      <c r="AH417" s="5">
        <v>13759000</v>
      </c>
      <c r="AI417" s="5">
        <v>13957940</v>
      </c>
      <c r="AJ417" s="5">
        <v>13947000</v>
      </c>
      <c r="AK417" s="5">
        <v>14016740</v>
      </c>
      <c r="AL417" s="5">
        <v>14086820</v>
      </c>
      <c r="AM417" s="5">
        <v>14807320</v>
      </c>
      <c r="AN417" s="5">
        <v>14881350</v>
      </c>
      <c r="AO417" s="5">
        <v>15000000</v>
      </c>
      <c r="AP417" s="5">
        <v>15050000</v>
      </c>
      <c r="AQ417" s="5">
        <v>15073000</v>
      </c>
      <c r="AR417" s="5">
        <v>15088100</v>
      </c>
      <c r="AS417" s="5">
        <v>15103200</v>
      </c>
      <c r="AT417" s="5">
        <v>15118300</v>
      </c>
      <c r="AU417" s="5">
        <v>15133400</v>
      </c>
      <c r="AV417" s="5">
        <v>15148600</v>
      </c>
      <c r="AW417" s="5">
        <v>15163700</v>
      </c>
      <c r="AX417" s="5">
        <v>15700000</v>
      </c>
      <c r="AY417" s="5">
        <v>15875266</v>
      </c>
      <c r="AZ417" s="5">
        <v>16013382</v>
      </c>
      <c r="BA417" s="5">
        <v>16152700</v>
      </c>
      <c r="BB417" s="5">
        <v>16293200</v>
      </c>
      <c r="BC417" s="5">
        <v>16434978</v>
      </c>
      <c r="BD417" s="5">
        <v>16577962</v>
      </c>
      <c r="BE417" s="5">
        <v>19041270</v>
      </c>
      <c r="BF417" s="5">
        <v>19206928</v>
      </c>
      <c r="BG417" s="5">
        <v>19374029</v>
      </c>
      <c r="BH417" s="5">
        <v>19753249</v>
      </c>
      <c r="BI417" s="5">
        <v>20184763</v>
      </c>
      <c r="BJ417" s="5">
        <v>20554661</v>
      </c>
      <c r="BK417" s="5">
        <v>20773358</v>
      </c>
    </row>
    <row r="418" spans="1:63" x14ac:dyDescent="0.25">
      <c r="A418" s="4" t="s">
        <v>173</v>
      </c>
      <c r="B418" s="4" t="s">
        <v>174</v>
      </c>
      <c r="C418" s="4" t="s">
        <v>149</v>
      </c>
      <c r="D418" s="4" t="s">
        <v>51</v>
      </c>
      <c r="E418" s="19" t="str">
        <f t="shared" si="6"/>
        <v>number</v>
      </c>
      <c r="F418" s="3">
        <v>5111</v>
      </c>
      <c r="G418" s="5">
        <v>1960000</v>
      </c>
      <c r="H418" s="5">
        <v>1816000</v>
      </c>
      <c r="I418" s="5">
        <v>1918000</v>
      </c>
      <c r="J418" s="5">
        <v>1967000</v>
      </c>
      <c r="K418" s="5">
        <v>2219000</v>
      </c>
      <c r="L418" s="5">
        <v>2424000</v>
      </c>
      <c r="M418" s="5">
        <v>2477000</v>
      </c>
      <c r="N418" s="5">
        <v>2527000</v>
      </c>
      <c r="O418" s="5">
        <v>2556000</v>
      </c>
      <c r="P418" s="5">
        <v>2615000</v>
      </c>
      <c r="Q418" s="5">
        <v>2674000</v>
      </c>
      <c r="R418" s="5">
        <v>2508000</v>
      </c>
      <c r="S418" s="5">
        <v>2250000</v>
      </c>
      <c r="T418" s="5">
        <v>2318000</v>
      </c>
      <c r="U418" s="5">
        <v>2380000</v>
      </c>
      <c r="V418" s="5">
        <v>2440000</v>
      </c>
      <c r="W418" s="5">
        <v>2514000</v>
      </c>
      <c r="X418" s="5">
        <v>2533000</v>
      </c>
      <c r="Y418" s="5">
        <v>2500000</v>
      </c>
      <c r="Z418" s="5">
        <v>2238000</v>
      </c>
      <c r="AA418" s="5">
        <v>2261000</v>
      </c>
      <c r="AB418" s="5">
        <v>2329000</v>
      </c>
      <c r="AC418" s="5">
        <v>2200000</v>
      </c>
      <c r="AD418" s="5">
        <v>2200000</v>
      </c>
      <c r="AE418" s="5">
        <v>2200000</v>
      </c>
      <c r="AF418" s="5">
        <v>2300000</v>
      </c>
      <c r="AG418" s="5">
        <v>2500000</v>
      </c>
      <c r="AH418" s="5">
        <v>2465000</v>
      </c>
      <c r="AI418" s="5">
        <v>2548000</v>
      </c>
      <c r="AJ418" s="5">
        <v>2465000</v>
      </c>
      <c r="AK418" s="5">
        <v>2539000</v>
      </c>
      <c r="AL418" s="5">
        <v>2602000</v>
      </c>
      <c r="AM418" s="5">
        <v>2693000</v>
      </c>
      <c r="AN418" s="5">
        <v>2760000</v>
      </c>
      <c r="AO418" s="5">
        <v>2800000</v>
      </c>
      <c r="AP418" s="5">
        <v>2870000</v>
      </c>
      <c r="AQ418" s="5">
        <v>2898000</v>
      </c>
      <c r="AR418" s="5">
        <v>2912000</v>
      </c>
      <c r="AS418" s="5">
        <v>2927000</v>
      </c>
      <c r="AT418" s="5">
        <v>2986000</v>
      </c>
      <c r="AU418" s="5">
        <v>3061000</v>
      </c>
      <c r="AV418" s="5">
        <v>2996937</v>
      </c>
      <c r="AW418" s="5">
        <v>3017513</v>
      </c>
      <c r="AX418" s="5">
        <v>3039472</v>
      </c>
      <c r="AY418" s="5">
        <v>3090720</v>
      </c>
      <c r="AZ418" s="5">
        <v>3136959</v>
      </c>
      <c r="BA418" s="5">
        <v>3163410</v>
      </c>
      <c r="BB418" s="5">
        <v>3210210</v>
      </c>
      <c r="BC418" s="5">
        <v>3260880</v>
      </c>
      <c r="BD418" s="5">
        <v>3313055</v>
      </c>
      <c r="BE418" s="5">
        <v>3345540</v>
      </c>
      <c r="BF418" s="5">
        <v>3378995</v>
      </c>
      <c r="BG418" s="5">
        <v>3429680</v>
      </c>
      <c r="BH418" s="5">
        <v>3481126</v>
      </c>
      <c r="BI418" s="5">
        <v>3528795</v>
      </c>
      <c r="BJ418" s="5">
        <v>3540588</v>
      </c>
      <c r="BK418" s="5">
        <v>3573948</v>
      </c>
    </row>
    <row r="419" spans="1:63" x14ac:dyDescent="0.25">
      <c r="A419" t="s">
        <v>5</v>
      </c>
      <c r="B419" t="s">
        <v>6</v>
      </c>
      <c r="C419" t="s">
        <v>7</v>
      </c>
      <c r="D419" t="s">
        <v>52</v>
      </c>
      <c r="E419" s="19" t="str">
        <f t="shared" si="6"/>
        <v>number</v>
      </c>
      <c r="F419" s="4" t="s">
        <v>53</v>
      </c>
      <c r="G419" s="5">
        <v>544000</v>
      </c>
      <c r="H419" s="5">
        <v>543000</v>
      </c>
      <c r="I419" s="5">
        <v>515000</v>
      </c>
      <c r="J419" s="5">
        <v>564000</v>
      </c>
      <c r="K419" s="5">
        <v>562000</v>
      </c>
      <c r="L419" s="5">
        <v>502000</v>
      </c>
      <c r="M419" s="5">
        <v>515000</v>
      </c>
      <c r="N419" s="5">
        <v>526148</v>
      </c>
      <c r="O419" s="5">
        <v>648090</v>
      </c>
      <c r="P419" s="5">
        <v>575915</v>
      </c>
      <c r="Q419" s="5">
        <v>522928</v>
      </c>
      <c r="R419" s="5">
        <v>513417</v>
      </c>
      <c r="S419" s="5">
        <v>548578</v>
      </c>
      <c r="T419" s="5">
        <v>513764</v>
      </c>
      <c r="U419" s="5">
        <v>558000</v>
      </c>
      <c r="V419" s="5">
        <v>563000</v>
      </c>
      <c r="W419" s="5">
        <v>430000</v>
      </c>
      <c r="X419" s="5">
        <v>475000</v>
      </c>
      <c r="Y419" s="5">
        <v>361000</v>
      </c>
      <c r="Z419" s="5">
        <v>435000</v>
      </c>
      <c r="AA419" s="5">
        <v>316000</v>
      </c>
      <c r="AB419" s="5">
        <v>315000</v>
      </c>
      <c r="AC419" s="5">
        <v>337000</v>
      </c>
      <c r="AD419" s="5">
        <v>321000</v>
      </c>
      <c r="AE419" s="5">
        <v>308000</v>
      </c>
      <c r="AF419" s="5">
        <v>341400</v>
      </c>
      <c r="AG419" s="5">
        <v>364400</v>
      </c>
      <c r="AH419" s="5">
        <v>334400</v>
      </c>
      <c r="AI419" s="5">
        <v>272400</v>
      </c>
      <c r="AJ419" s="5">
        <v>248500</v>
      </c>
      <c r="AK419" s="5">
        <v>372060</v>
      </c>
      <c r="AL419" s="5">
        <v>401800</v>
      </c>
      <c r="AM419" s="5">
        <v>322000</v>
      </c>
      <c r="AN419" s="5">
        <v>285000</v>
      </c>
      <c r="AO419" s="5">
        <v>296000</v>
      </c>
      <c r="AP419" s="5">
        <v>518728</v>
      </c>
      <c r="AQ419" s="5">
        <v>448151</v>
      </c>
      <c r="AR419" s="5">
        <v>609612</v>
      </c>
      <c r="AS419" s="5">
        <v>541183</v>
      </c>
      <c r="AT419" s="5">
        <v>519635</v>
      </c>
      <c r="AU419" s="5">
        <v>601120</v>
      </c>
      <c r="AV419" s="5">
        <v>733819</v>
      </c>
      <c r="AW419" s="5">
        <v>736538</v>
      </c>
      <c r="AX419" s="5">
        <v>742343</v>
      </c>
      <c r="AY419" s="5">
        <v>914886</v>
      </c>
      <c r="AZ419" s="5">
        <v>723305</v>
      </c>
      <c r="BA419" s="5">
        <v>780963</v>
      </c>
      <c r="BB419" s="5">
        <v>754711</v>
      </c>
      <c r="BC419" s="5">
        <v>1056844</v>
      </c>
      <c r="BD419" s="5">
        <v>1181944</v>
      </c>
      <c r="BE419" s="5">
        <v>1412826</v>
      </c>
      <c r="BF419" s="5">
        <v>509533</v>
      </c>
      <c r="BG419" s="5">
        <v>1674469</v>
      </c>
      <c r="BH419" s="5">
        <v>1823795</v>
      </c>
      <c r="BI419" s="5">
        <v>2020603</v>
      </c>
      <c r="BJ419" s="5">
        <v>1636995</v>
      </c>
    </row>
    <row r="420" spans="1:63" x14ac:dyDescent="0.25">
      <c r="A420" t="s">
        <v>151</v>
      </c>
      <c r="B420" t="s">
        <v>152</v>
      </c>
      <c r="C420" t="s">
        <v>7</v>
      </c>
      <c r="D420" t="s">
        <v>52</v>
      </c>
      <c r="E420" s="19" t="str">
        <f t="shared" si="6"/>
        <v>number</v>
      </c>
      <c r="F420" s="4" t="s">
        <v>53</v>
      </c>
      <c r="G420" s="5">
        <v>130000</v>
      </c>
      <c r="H420" s="5">
        <v>129150</v>
      </c>
      <c r="I420" s="5">
        <v>130080</v>
      </c>
      <c r="J420" s="5">
        <v>148680</v>
      </c>
      <c r="K420" s="5">
        <v>148278</v>
      </c>
      <c r="L420" s="5">
        <v>152037</v>
      </c>
      <c r="M420" s="5">
        <v>154700</v>
      </c>
      <c r="N420" s="5">
        <v>164900</v>
      </c>
      <c r="O420" s="5">
        <v>162233</v>
      </c>
      <c r="P420" s="5">
        <v>168887</v>
      </c>
      <c r="Q420" s="5">
        <v>171722</v>
      </c>
      <c r="R420" s="5">
        <v>155486</v>
      </c>
      <c r="S420" s="5">
        <v>175827</v>
      </c>
      <c r="T420" s="5">
        <v>143009</v>
      </c>
      <c r="U420" s="5">
        <v>179475</v>
      </c>
      <c r="V420" s="5">
        <v>181600</v>
      </c>
      <c r="W420" s="5">
        <v>185500</v>
      </c>
      <c r="X420" s="5">
        <v>202042</v>
      </c>
      <c r="Y420" s="5">
        <v>213400</v>
      </c>
      <c r="Z420" s="5">
        <v>216600</v>
      </c>
      <c r="AA420" s="5">
        <v>227000</v>
      </c>
      <c r="AB420" s="5">
        <v>221000</v>
      </c>
      <c r="AC420" s="5">
        <v>227000</v>
      </c>
      <c r="AD420" s="5">
        <v>224000</v>
      </c>
      <c r="AE420" s="5">
        <v>256000</v>
      </c>
      <c r="AF420" s="5">
        <v>266000</v>
      </c>
      <c r="AG420" s="5">
        <v>279300</v>
      </c>
      <c r="AH420" s="5">
        <v>291700</v>
      </c>
      <c r="AI420" s="5">
        <v>295900</v>
      </c>
      <c r="AJ420" s="5">
        <v>293300</v>
      </c>
      <c r="AK420" s="5">
        <v>299800</v>
      </c>
      <c r="AL420" s="5">
        <v>306100</v>
      </c>
      <c r="AM420" s="5">
        <v>299700</v>
      </c>
      <c r="AN420" s="5">
        <v>224724</v>
      </c>
      <c r="AO420" s="5">
        <v>269037</v>
      </c>
      <c r="AP420" s="5">
        <v>272649</v>
      </c>
      <c r="AQ420" s="5">
        <v>304757</v>
      </c>
      <c r="AR420" s="5">
        <v>260539</v>
      </c>
      <c r="AS420" s="5">
        <v>264518</v>
      </c>
      <c r="AT420" s="5">
        <v>254735</v>
      </c>
      <c r="AU420" s="5">
        <v>283645</v>
      </c>
      <c r="AV420" s="5">
        <v>292395</v>
      </c>
      <c r="AW420" s="5">
        <v>282588</v>
      </c>
      <c r="AX420" s="5">
        <v>290589</v>
      </c>
      <c r="AY420" s="5">
        <v>296951</v>
      </c>
      <c r="AZ420" s="5">
        <v>296904</v>
      </c>
      <c r="BA420" s="5">
        <v>302211</v>
      </c>
      <c r="BB420" s="5">
        <v>298181</v>
      </c>
      <c r="BC420" s="5">
        <v>310616</v>
      </c>
      <c r="BD420" s="5">
        <v>322753</v>
      </c>
      <c r="BE420" s="5">
        <v>337763</v>
      </c>
      <c r="BF420" s="5">
        <v>257023</v>
      </c>
      <c r="BG420" s="5">
        <v>254211</v>
      </c>
      <c r="BH420" s="5">
        <v>236918</v>
      </c>
      <c r="BI420" s="5">
        <v>251404</v>
      </c>
      <c r="BJ420" s="5">
        <v>441192</v>
      </c>
    </row>
    <row r="421" spans="1:63" x14ac:dyDescent="0.25">
      <c r="A421" t="s">
        <v>157</v>
      </c>
      <c r="B421" t="s">
        <v>158</v>
      </c>
      <c r="C421" t="s">
        <v>7</v>
      </c>
      <c r="D421" t="s">
        <v>52</v>
      </c>
      <c r="E421" s="19" t="str">
        <f t="shared" si="6"/>
        <v>number</v>
      </c>
      <c r="F421" s="4" t="s">
        <v>53</v>
      </c>
      <c r="AM421" s="5">
        <v>5304825</v>
      </c>
      <c r="AN421" s="5">
        <v>5255336</v>
      </c>
      <c r="AO421" s="5">
        <v>6751322</v>
      </c>
      <c r="AP421" s="5">
        <v>9390324</v>
      </c>
      <c r="AQ421" s="5">
        <v>9484807</v>
      </c>
      <c r="AR421" s="5">
        <v>7210329</v>
      </c>
      <c r="AS421" s="5">
        <v>8392918</v>
      </c>
      <c r="AT421" s="5">
        <v>8019830</v>
      </c>
      <c r="AU421" s="5">
        <v>9585753</v>
      </c>
      <c r="AV421" s="5">
        <v>9000335</v>
      </c>
      <c r="AW421" s="5">
        <v>9532780</v>
      </c>
      <c r="AX421" s="5">
        <v>10140082</v>
      </c>
      <c r="AY421" s="5">
        <v>12749986</v>
      </c>
      <c r="AZ421" s="5">
        <v>12672350</v>
      </c>
      <c r="BA421" s="5">
        <v>12235743</v>
      </c>
      <c r="BB421" s="5">
        <v>13259750</v>
      </c>
      <c r="BC421" s="5">
        <v>15534229</v>
      </c>
      <c r="BD421" s="5">
        <v>17761202</v>
      </c>
      <c r="BE421" s="5">
        <v>18809963</v>
      </c>
      <c r="BF421" s="5">
        <v>19651152</v>
      </c>
      <c r="BG421" s="5">
        <v>21575457</v>
      </c>
      <c r="BH421" s="5">
        <v>23607662</v>
      </c>
      <c r="BI421" s="5">
        <v>25495127</v>
      </c>
      <c r="BJ421" s="5">
        <v>25384725</v>
      </c>
    </row>
    <row r="422" spans="1:63" x14ac:dyDescent="0.25">
      <c r="A422" t="s">
        <v>159</v>
      </c>
      <c r="B422" t="s">
        <v>160</v>
      </c>
      <c r="C422" t="s">
        <v>7</v>
      </c>
      <c r="D422" t="s">
        <v>52</v>
      </c>
      <c r="E422" s="19" t="str">
        <f t="shared" si="6"/>
        <v>number</v>
      </c>
      <c r="F422" s="4" t="s">
        <v>53</v>
      </c>
      <c r="G422" s="5">
        <v>1376218</v>
      </c>
      <c r="H422" s="5">
        <v>1520717</v>
      </c>
      <c r="I422" s="5">
        <v>1711045</v>
      </c>
      <c r="J422" s="5">
        <v>1718408</v>
      </c>
      <c r="K422" s="5">
        <v>1794258</v>
      </c>
      <c r="L422" s="5">
        <v>1617546</v>
      </c>
      <c r="M422" s="5">
        <v>2005760</v>
      </c>
      <c r="N422" s="5">
        <v>2330767</v>
      </c>
      <c r="O422" s="5">
        <v>2324274</v>
      </c>
      <c r="P422" s="5">
        <v>2089966</v>
      </c>
      <c r="Q422" s="5">
        <v>2007843</v>
      </c>
      <c r="R422" s="5">
        <v>2214950</v>
      </c>
      <c r="S422" s="5">
        <v>2445860</v>
      </c>
      <c r="T422" s="5">
        <v>2541882</v>
      </c>
      <c r="U422" s="5">
        <v>2627749</v>
      </c>
      <c r="V422" s="5">
        <v>3236349</v>
      </c>
      <c r="W422" s="5">
        <v>3177352</v>
      </c>
      <c r="X422" s="5">
        <v>2778901</v>
      </c>
      <c r="Y422" s="5">
        <v>2377734</v>
      </c>
      <c r="Z422" s="5">
        <v>2231089</v>
      </c>
      <c r="AA422" s="5">
        <v>2229399</v>
      </c>
      <c r="AB422" s="5">
        <v>2946815</v>
      </c>
      <c r="AC422" s="5">
        <v>2713320</v>
      </c>
      <c r="AD422" s="5">
        <v>1739552</v>
      </c>
      <c r="AE422" s="5">
        <v>2915624</v>
      </c>
      <c r="AF422" s="5">
        <v>3385292</v>
      </c>
      <c r="AG422" s="5">
        <v>2896914</v>
      </c>
      <c r="AH422" s="5">
        <v>3300425</v>
      </c>
      <c r="AI422" s="5">
        <v>3160756</v>
      </c>
      <c r="AJ422" s="5">
        <v>2788475</v>
      </c>
      <c r="AK422" s="5">
        <v>2923992</v>
      </c>
      <c r="AL422" s="5">
        <v>2997899</v>
      </c>
      <c r="AM422" s="5">
        <v>2539301</v>
      </c>
      <c r="AN422" s="5">
        <v>3624079</v>
      </c>
      <c r="AO422" s="5">
        <v>3229877</v>
      </c>
      <c r="AP422" s="5">
        <v>2669157</v>
      </c>
      <c r="AQ422" s="5">
        <v>2700368</v>
      </c>
      <c r="AR422" s="5">
        <v>2927285</v>
      </c>
      <c r="AS422" s="5">
        <v>2802247</v>
      </c>
      <c r="AT422" s="5">
        <v>2591351</v>
      </c>
      <c r="AU422" s="5">
        <v>3369648</v>
      </c>
      <c r="AV422" s="5">
        <v>3045518</v>
      </c>
      <c r="AW422" s="5">
        <v>3351497</v>
      </c>
      <c r="AX422" s="5">
        <v>3199022</v>
      </c>
      <c r="AY422" s="5">
        <v>3585080</v>
      </c>
      <c r="AZ422" s="5">
        <v>3936258</v>
      </c>
      <c r="BA422" s="5">
        <v>3613843</v>
      </c>
      <c r="BB422" s="5">
        <v>2866116</v>
      </c>
      <c r="BC422" s="5">
        <v>2898884</v>
      </c>
      <c r="BD422" s="5">
        <v>4347437</v>
      </c>
      <c r="BE422" s="5">
        <v>4058581</v>
      </c>
      <c r="BF422" s="5">
        <v>4711585</v>
      </c>
      <c r="BG422" s="5">
        <v>4536942</v>
      </c>
      <c r="BH422" s="5">
        <v>4227179</v>
      </c>
      <c r="BI422" s="5">
        <v>4523125</v>
      </c>
      <c r="BJ422" s="5">
        <v>3910292</v>
      </c>
    </row>
    <row r="423" spans="1:63" x14ac:dyDescent="0.25">
      <c r="A423" t="s">
        <v>165</v>
      </c>
      <c r="B423" t="s">
        <v>166</v>
      </c>
      <c r="C423" t="s">
        <v>7</v>
      </c>
      <c r="D423" t="s">
        <v>52</v>
      </c>
      <c r="E423" s="19" t="str">
        <f t="shared" si="6"/>
        <v>number</v>
      </c>
      <c r="F423" s="4" t="s">
        <v>53</v>
      </c>
      <c r="G423" s="5">
        <v>641800</v>
      </c>
      <c r="H423" s="5">
        <v>603000</v>
      </c>
      <c r="I423" s="5">
        <v>653000</v>
      </c>
      <c r="J423" s="5">
        <v>661000</v>
      </c>
      <c r="K423" s="5">
        <v>684000</v>
      </c>
      <c r="L423" s="5">
        <v>724000</v>
      </c>
      <c r="M423" s="5">
        <v>791624</v>
      </c>
      <c r="N423" s="5">
        <v>718758</v>
      </c>
      <c r="O423" s="5">
        <v>719867</v>
      </c>
      <c r="P423" s="5">
        <v>685874</v>
      </c>
      <c r="Q423" s="5">
        <v>649343</v>
      </c>
      <c r="R423" s="5">
        <v>758000</v>
      </c>
      <c r="S423" s="5">
        <v>900000</v>
      </c>
      <c r="T423" s="5">
        <v>801000</v>
      </c>
      <c r="U423" s="5">
        <v>542000</v>
      </c>
      <c r="V423" s="5">
        <v>756000</v>
      </c>
      <c r="W423" s="5">
        <v>738000</v>
      </c>
      <c r="X423" s="5">
        <v>682000</v>
      </c>
      <c r="Y423" s="5">
        <v>621940</v>
      </c>
      <c r="Z423" s="5">
        <v>663000</v>
      </c>
      <c r="AA423" s="5">
        <v>663000</v>
      </c>
      <c r="AB423" s="5">
        <v>633000</v>
      </c>
      <c r="AC423" s="5">
        <v>623000</v>
      </c>
      <c r="AD423" s="5">
        <v>665000</v>
      </c>
      <c r="AE423" s="5">
        <v>746000</v>
      </c>
      <c r="AF423" s="5">
        <v>829000</v>
      </c>
      <c r="AG423" s="5">
        <v>569000</v>
      </c>
      <c r="AH423" s="5">
        <v>562000</v>
      </c>
      <c r="AI423" s="5">
        <v>607000</v>
      </c>
      <c r="AJ423" s="5">
        <v>738050</v>
      </c>
      <c r="AK423" s="5">
        <v>550957</v>
      </c>
      <c r="AL423" s="5">
        <v>244584</v>
      </c>
      <c r="AM423" s="5">
        <v>765316</v>
      </c>
      <c r="AN423" s="5">
        <v>791069</v>
      </c>
      <c r="AO423" s="5">
        <v>1126497</v>
      </c>
      <c r="AP423" s="5">
        <v>1378451</v>
      </c>
      <c r="AQ423" s="5">
        <v>1529981</v>
      </c>
      <c r="AR423" s="5">
        <v>1687221</v>
      </c>
      <c r="AS423" s="5">
        <v>1813611</v>
      </c>
      <c r="AT423" s="5">
        <v>1587548</v>
      </c>
      <c r="AU423" s="5">
        <v>1507208</v>
      </c>
      <c r="AV423" s="5">
        <v>1361337</v>
      </c>
      <c r="AW423" s="5">
        <v>1514953</v>
      </c>
      <c r="AX423" s="5">
        <v>1327853</v>
      </c>
      <c r="AY423" s="5">
        <v>1142170</v>
      </c>
      <c r="AZ423" s="5">
        <v>1725608</v>
      </c>
      <c r="BA423" s="5">
        <v>1438604</v>
      </c>
      <c r="BB423" s="5">
        <v>1455084</v>
      </c>
      <c r="BC423" s="5">
        <v>2239000</v>
      </c>
      <c r="BD423" s="5">
        <v>2802582</v>
      </c>
      <c r="BE423" s="5">
        <v>2931941</v>
      </c>
      <c r="BF423" s="5">
        <v>2758683</v>
      </c>
      <c r="BG423" s="5">
        <v>1459320</v>
      </c>
      <c r="BH423" s="5">
        <v>1718167</v>
      </c>
      <c r="BI423" s="5">
        <v>1503910</v>
      </c>
      <c r="BJ423" s="5">
        <v>1712121</v>
      </c>
    </row>
    <row r="424" spans="1:63" x14ac:dyDescent="0.25">
      <c r="A424" t="s">
        <v>171</v>
      </c>
      <c r="B424" t="s">
        <v>172</v>
      </c>
      <c r="C424" t="s">
        <v>7</v>
      </c>
      <c r="D424" t="s">
        <v>52</v>
      </c>
      <c r="E424" s="19" t="str">
        <f t="shared" si="6"/>
        <v>number</v>
      </c>
      <c r="F424" s="4" t="s">
        <v>53</v>
      </c>
      <c r="G424" s="5">
        <v>133290</v>
      </c>
      <c r="H424" s="5">
        <v>241286</v>
      </c>
      <c r="I424" s="5">
        <v>138927</v>
      </c>
      <c r="J424" s="5">
        <v>171009</v>
      </c>
      <c r="K424" s="5">
        <v>177702</v>
      </c>
      <c r="L424" s="5">
        <v>195570</v>
      </c>
      <c r="M424" s="5">
        <v>202304</v>
      </c>
      <c r="N424" s="5">
        <v>167606</v>
      </c>
      <c r="O424" s="5">
        <v>170692</v>
      </c>
      <c r="P424" s="5">
        <v>224801</v>
      </c>
      <c r="Q424" s="5">
        <v>202435</v>
      </c>
      <c r="R424" s="5">
        <v>200886</v>
      </c>
      <c r="S424" s="5">
        <v>204248</v>
      </c>
      <c r="T424" s="5">
        <v>191488</v>
      </c>
      <c r="U424" s="5">
        <v>219392</v>
      </c>
      <c r="V424" s="5">
        <v>234042</v>
      </c>
      <c r="W424" s="5">
        <v>251013</v>
      </c>
      <c r="X424" s="5">
        <v>268321</v>
      </c>
      <c r="Y424" s="5">
        <v>254496</v>
      </c>
      <c r="Z424" s="5">
        <v>272570</v>
      </c>
      <c r="AA424" s="5">
        <v>286273</v>
      </c>
      <c r="AB424" s="5">
        <v>315917</v>
      </c>
      <c r="AC424" s="5">
        <v>310385</v>
      </c>
      <c r="AD424" s="5">
        <v>296475</v>
      </c>
      <c r="AE424" s="5">
        <v>336601</v>
      </c>
      <c r="AF424" s="5">
        <v>297331</v>
      </c>
      <c r="AG424" s="5">
        <v>292285</v>
      </c>
      <c r="AH424" s="5">
        <v>291592</v>
      </c>
      <c r="AI424" s="5">
        <v>261500</v>
      </c>
      <c r="AJ424" s="5">
        <v>264908</v>
      </c>
      <c r="AK424" s="5">
        <v>340703</v>
      </c>
      <c r="AL424" s="5">
        <v>239705</v>
      </c>
      <c r="AM424" s="5">
        <v>233530</v>
      </c>
      <c r="AN424" s="5">
        <v>130110</v>
      </c>
      <c r="AO424" s="5">
        <v>142428</v>
      </c>
      <c r="AP424" s="5">
        <v>183452</v>
      </c>
      <c r="AQ424" s="5">
        <v>223433</v>
      </c>
      <c r="AR424" s="5">
        <v>194226</v>
      </c>
      <c r="AS424" s="5">
        <v>179004</v>
      </c>
      <c r="AT424" s="5">
        <v>239705</v>
      </c>
      <c r="AU424" s="5">
        <v>284711</v>
      </c>
      <c r="AV424" s="5">
        <v>308447</v>
      </c>
      <c r="AW424" s="5">
        <v>297669</v>
      </c>
      <c r="AX424" s="5">
        <v>318944</v>
      </c>
      <c r="AY424" s="5">
        <v>413314</v>
      </c>
      <c r="AZ424" s="5">
        <v>370523</v>
      </c>
      <c r="BA424" s="5">
        <v>356303</v>
      </c>
      <c r="BB424" s="5">
        <v>464918</v>
      </c>
      <c r="BC424" s="5">
        <v>619246</v>
      </c>
      <c r="BD424" s="5">
        <v>742308</v>
      </c>
      <c r="BE424" s="5">
        <v>852929</v>
      </c>
      <c r="BF424" s="5">
        <v>876038</v>
      </c>
      <c r="BG424" s="5">
        <v>993556</v>
      </c>
      <c r="BH424" s="5">
        <v>869206</v>
      </c>
      <c r="BI424" s="5">
        <v>686490</v>
      </c>
      <c r="BJ424" s="5">
        <v>736890</v>
      </c>
    </row>
    <row r="425" spans="1:63" x14ac:dyDescent="0.25">
      <c r="A425" t="s">
        <v>175</v>
      </c>
      <c r="B425" t="s">
        <v>176</v>
      </c>
      <c r="C425" t="s">
        <v>7</v>
      </c>
      <c r="D425" t="s">
        <v>52</v>
      </c>
      <c r="E425" s="19" t="str">
        <f t="shared" si="6"/>
        <v>number</v>
      </c>
      <c r="F425" s="4" t="s">
        <v>53</v>
      </c>
      <c r="G425" s="5">
        <v>6696635</v>
      </c>
      <c r="H425" s="5">
        <v>7089341</v>
      </c>
      <c r="I425" s="5">
        <v>7458814</v>
      </c>
      <c r="J425" s="5">
        <v>5838900</v>
      </c>
      <c r="K425" s="5">
        <v>5844000</v>
      </c>
      <c r="L425" s="5">
        <v>6183711</v>
      </c>
      <c r="M425" s="5">
        <v>11867534</v>
      </c>
      <c r="N425" s="5">
        <v>7003409</v>
      </c>
      <c r="O425" s="5">
        <v>7050700</v>
      </c>
      <c r="P425" s="5">
        <v>8137697</v>
      </c>
      <c r="Q425" s="5">
        <v>11027700</v>
      </c>
      <c r="R425" s="5">
        <v>11950910</v>
      </c>
      <c r="S425" s="5">
        <v>6467880</v>
      </c>
      <c r="T425" s="5">
        <v>13579863</v>
      </c>
      <c r="U425" s="5">
        <v>11557896</v>
      </c>
      <c r="V425" s="5">
        <v>10273015</v>
      </c>
      <c r="W425" s="5">
        <v>12302690</v>
      </c>
      <c r="X425" s="5">
        <v>12755400</v>
      </c>
      <c r="Y425" s="5">
        <v>11201720</v>
      </c>
      <c r="Z425" s="5">
        <v>13377880</v>
      </c>
      <c r="AA425" s="5">
        <v>18004771</v>
      </c>
      <c r="AB425" s="5">
        <v>11762871</v>
      </c>
      <c r="AC425" s="5">
        <v>6673572</v>
      </c>
      <c r="AD425" s="5">
        <v>7927492</v>
      </c>
      <c r="AE425" s="5">
        <v>11062037</v>
      </c>
      <c r="AF425" s="5">
        <v>11691051</v>
      </c>
      <c r="AG425" s="5">
        <v>12096954</v>
      </c>
      <c r="AH425" s="5">
        <v>12140142</v>
      </c>
      <c r="AI425" s="5">
        <v>15341300</v>
      </c>
      <c r="AJ425" s="5">
        <v>11558395</v>
      </c>
      <c r="AK425" s="5">
        <v>11292461</v>
      </c>
      <c r="AL425" s="5">
        <v>5056344</v>
      </c>
      <c r="AM425" s="5">
        <v>12805481</v>
      </c>
      <c r="AN425" s="5">
        <v>15985650</v>
      </c>
      <c r="AO425" s="5">
        <v>7514370</v>
      </c>
      <c r="AP425" s="5">
        <v>13670063</v>
      </c>
      <c r="AQ425" s="5">
        <v>13254450</v>
      </c>
      <c r="AR425" s="5">
        <v>10232324</v>
      </c>
      <c r="AS425" s="5">
        <v>10059490</v>
      </c>
      <c r="AT425" s="5">
        <v>14549004</v>
      </c>
      <c r="AU425" s="5">
        <v>10714780</v>
      </c>
      <c r="AV425" s="5">
        <v>13048251</v>
      </c>
      <c r="AW425" s="5">
        <v>11819173</v>
      </c>
      <c r="AX425" s="5">
        <v>12026911</v>
      </c>
      <c r="AY425" s="5">
        <v>14175161</v>
      </c>
      <c r="AZ425" s="5">
        <v>9452314</v>
      </c>
      <c r="BA425" s="5">
        <v>9507877</v>
      </c>
      <c r="BB425" s="5">
        <v>15339490</v>
      </c>
      <c r="BC425" s="5">
        <v>14570886</v>
      </c>
      <c r="BD425" s="5">
        <v>14700993</v>
      </c>
      <c r="BE425" s="5">
        <v>12928413</v>
      </c>
      <c r="BF425" s="5">
        <v>14556219</v>
      </c>
      <c r="BG425" s="5">
        <v>14154626</v>
      </c>
      <c r="BH425" s="5">
        <v>16619965</v>
      </c>
      <c r="BI425" s="5">
        <v>11926047</v>
      </c>
      <c r="BJ425" s="5">
        <v>10167084</v>
      </c>
    </row>
    <row r="426" spans="1:63" x14ac:dyDescent="0.25">
      <c r="A426" t="s">
        <v>177</v>
      </c>
      <c r="B426" t="s">
        <v>178</v>
      </c>
      <c r="C426" t="s">
        <v>7</v>
      </c>
      <c r="D426" t="s">
        <v>52</v>
      </c>
      <c r="E426" s="19" t="str">
        <f t="shared" si="6"/>
        <v>number</v>
      </c>
      <c r="F426" s="4" t="s">
        <v>53</v>
      </c>
      <c r="G426" s="5">
        <v>1015200</v>
      </c>
      <c r="H426" s="5">
        <v>1031678</v>
      </c>
      <c r="I426" s="5">
        <v>1377714</v>
      </c>
      <c r="J426" s="5">
        <v>1132828</v>
      </c>
      <c r="K426" s="5">
        <v>1122892</v>
      </c>
      <c r="L426" s="5">
        <v>1346427</v>
      </c>
      <c r="M426" s="5">
        <v>1160095</v>
      </c>
      <c r="N426" s="5">
        <v>985114</v>
      </c>
      <c r="O426" s="5">
        <v>1086208</v>
      </c>
      <c r="P426" s="5">
        <v>1003094</v>
      </c>
      <c r="Q426" s="5">
        <v>1229561</v>
      </c>
      <c r="R426" s="5">
        <v>1200069</v>
      </c>
      <c r="S426" s="5">
        <v>1572340</v>
      </c>
      <c r="T426" s="5">
        <v>1376313</v>
      </c>
      <c r="U426" s="5">
        <v>2138000</v>
      </c>
      <c r="V426" s="5">
        <v>2386000</v>
      </c>
      <c r="W426" s="5">
        <v>2639000</v>
      </c>
      <c r="X426" s="5">
        <v>2750909</v>
      </c>
      <c r="Y426" s="5">
        <v>3227050</v>
      </c>
      <c r="Z426" s="5">
        <v>2960500</v>
      </c>
      <c r="AA426" s="5">
        <v>2843000</v>
      </c>
      <c r="AB426" s="5">
        <v>3006500</v>
      </c>
      <c r="AC426" s="5">
        <v>2873831</v>
      </c>
      <c r="AD426" s="5">
        <v>3142085</v>
      </c>
      <c r="AE426" s="5">
        <v>3622492</v>
      </c>
      <c r="AF426" s="5">
        <v>3778232</v>
      </c>
      <c r="AG426" s="5">
        <v>4034615</v>
      </c>
      <c r="AH426" s="5">
        <v>3664265</v>
      </c>
      <c r="AI426" s="5">
        <v>4785811</v>
      </c>
      <c r="AJ426" s="5">
        <v>3960300</v>
      </c>
      <c r="AK426" s="5">
        <v>3857815</v>
      </c>
      <c r="AL426" s="5">
        <v>3538050</v>
      </c>
      <c r="AM426" s="5">
        <v>3916590</v>
      </c>
      <c r="AN426" s="5">
        <v>2952900</v>
      </c>
      <c r="AO426" s="5">
        <v>4654388</v>
      </c>
      <c r="AP426" s="5">
        <v>4873871</v>
      </c>
      <c r="AQ426" s="5">
        <v>3364467</v>
      </c>
      <c r="AR426" s="5">
        <v>4466758</v>
      </c>
      <c r="AS426" s="5">
        <v>4009881</v>
      </c>
      <c r="AT426" s="5">
        <v>3622924</v>
      </c>
      <c r="AU426" s="5">
        <v>4537215</v>
      </c>
      <c r="AV426" s="5">
        <v>6371104</v>
      </c>
      <c r="AW426" s="5">
        <v>4109643</v>
      </c>
      <c r="AX426" s="5">
        <v>6706622</v>
      </c>
      <c r="AY426" s="5">
        <v>5394302</v>
      </c>
      <c r="AZ426" s="5">
        <v>5745560</v>
      </c>
      <c r="BA426" s="5">
        <v>6402080</v>
      </c>
      <c r="BB426" s="5">
        <v>7651930</v>
      </c>
      <c r="BC426" s="5">
        <v>5807305</v>
      </c>
      <c r="BD426" s="5">
        <v>8643198</v>
      </c>
      <c r="BE426" s="5">
        <v>7955143</v>
      </c>
      <c r="BF426" s="5">
        <v>8119819</v>
      </c>
      <c r="BG426" s="5">
        <v>8867188</v>
      </c>
      <c r="BH426" s="5">
        <v>10835445</v>
      </c>
      <c r="BI426" s="5">
        <v>10038541</v>
      </c>
      <c r="BJ426" s="5">
        <v>10091959</v>
      </c>
    </row>
    <row r="427" spans="1:63" x14ac:dyDescent="0.25">
      <c r="A427" t="s">
        <v>179</v>
      </c>
      <c r="B427" t="s">
        <v>180</v>
      </c>
      <c r="C427" t="s">
        <v>7</v>
      </c>
      <c r="D427" t="s">
        <v>52</v>
      </c>
      <c r="E427" s="19" t="str">
        <f t="shared" si="6"/>
        <v>number</v>
      </c>
      <c r="F427" s="4" t="s">
        <v>53</v>
      </c>
      <c r="G427" s="5">
        <v>895200</v>
      </c>
      <c r="H427" s="5">
        <v>902000</v>
      </c>
      <c r="I427" s="5">
        <v>912650</v>
      </c>
      <c r="J427" s="5">
        <v>923300</v>
      </c>
      <c r="K427" s="5">
        <v>1057750</v>
      </c>
      <c r="L427" s="5">
        <v>1071083</v>
      </c>
      <c r="M427" s="5">
        <v>1082153</v>
      </c>
      <c r="N427" s="5">
        <v>1292642</v>
      </c>
      <c r="O427" s="5">
        <v>1624151</v>
      </c>
      <c r="P427" s="5">
        <v>1652360</v>
      </c>
      <c r="Q427" s="5">
        <v>1448000</v>
      </c>
      <c r="R427" s="5">
        <v>1535600</v>
      </c>
      <c r="S427" s="5">
        <v>1466600</v>
      </c>
      <c r="T427" s="5">
        <v>1389000</v>
      </c>
      <c r="U427" s="5">
        <v>1749000</v>
      </c>
      <c r="V427" s="5">
        <v>1681000</v>
      </c>
      <c r="W427" s="5">
        <v>1522000</v>
      </c>
      <c r="X427" s="5">
        <v>1545600</v>
      </c>
      <c r="Y427" s="5">
        <v>1270000</v>
      </c>
      <c r="Z427" s="5">
        <v>1078000</v>
      </c>
      <c r="AA427" s="5">
        <v>1165000</v>
      </c>
      <c r="AB427" s="5">
        <v>1093000</v>
      </c>
      <c r="AC427" s="5">
        <v>1399000</v>
      </c>
      <c r="AD427" s="5">
        <v>944000</v>
      </c>
      <c r="AE427" s="5">
        <v>1170974</v>
      </c>
      <c r="AF427" s="5">
        <v>1057985</v>
      </c>
      <c r="AG427" s="5">
        <v>1220000</v>
      </c>
      <c r="AH427" s="5">
        <v>1398000</v>
      </c>
      <c r="AI427" s="5">
        <v>1635726</v>
      </c>
      <c r="AJ427" s="5">
        <v>1580000</v>
      </c>
      <c r="AK427" s="5">
        <v>1576000</v>
      </c>
      <c r="AL427" s="5">
        <v>1742800</v>
      </c>
      <c r="AM427" s="5">
        <v>1880000</v>
      </c>
      <c r="AN427" s="5">
        <v>1936000</v>
      </c>
      <c r="AO427" s="5">
        <v>2030000</v>
      </c>
      <c r="AP427" s="5">
        <v>1588000</v>
      </c>
      <c r="AQ427" s="5">
        <v>1625000</v>
      </c>
      <c r="AR427" s="5">
        <v>2085000</v>
      </c>
      <c r="AS427" s="5">
        <v>2178000</v>
      </c>
      <c r="AT427" s="5">
        <v>2112000</v>
      </c>
      <c r="AU427" s="5">
        <v>2309000</v>
      </c>
      <c r="AV427" s="5">
        <v>2368000</v>
      </c>
      <c r="AW427" s="5">
        <v>2508000</v>
      </c>
      <c r="AX427" s="5">
        <v>2274000</v>
      </c>
      <c r="AY427" s="5">
        <v>2526000</v>
      </c>
      <c r="AZ427" s="5">
        <v>2557029</v>
      </c>
      <c r="BA427" s="5">
        <v>2632381</v>
      </c>
      <c r="BB427" s="5">
        <v>3129052</v>
      </c>
      <c r="BC427" s="5">
        <v>3204738</v>
      </c>
      <c r="BD427" s="5">
        <v>3270391</v>
      </c>
      <c r="BE427" s="5">
        <v>3500763</v>
      </c>
      <c r="BF427" s="5">
        <v>3546438</v>
      </c>
      <c r="BG427" s="5">
        <v>3508500</v>
      </c>
      <c r="BH427" s="5">
        <v>3557486</v>
      </c>
      <c r="BI427" s="5">
        <v>3441699</v>
      </c>
      <c r="BJ427" s="5">
        <v>3481378</v>
      </c>
    </row>
    <row r="428" spans="1:63" x14ac:dyDescent="0.25">
      <c r="A428" t="s">
        <v>147</v>
      </c>
      <c r="B428" t="s">
        <v>148</v>
      </c>
      <c r="C428" t="s">
        <v>149</v>
      </c>
      <c r="D428" t="s">
        <v>52</v>
      </c>
      <c r="E428" s="19" t="str">
        <f t="shared" si="6"/>
        <v>number</v>
      </c>
      <c r="F428" s="4" t="s">
        <v>53</v>
      </c>
      <c r="G428" s="5">
        <v>726079</v>
      </c>
      <c r="H428" s="5">
        <v>895048</v>
      </c>
      <c r="I428" s="5">
        <v>918153</v>
      </c>
      <c r="J428" s="5">
        <v>1010600</v>
      </c>
      <c r="K428" s="5">
        <v>953407</v>
      </c>
      <c r="L428" s="5">
        <v>1000000</v>
      </c>
      <c r="M428" s="5">
        <v>1035155</v>
      </c>
      <c r="N428" s="5">
        <v>1084696</v>
      </c>
      <c r="O428" s="5">
        <v>1037041</v>
      </c>
      <c r="P428" s="5">
        <v>1065118</v>
      </c>
      <c r="Q428" s="5">
        <v>883608</v>
      </c>
      <c r="R428" s="5">
        <v>880284</v>
      </c>
      <c r="S428" s="5">
        <v>831365</v>
      </c>
      <c r="T428" s="5">
        <v>1086580</v>
      </c>
      <c r="U428" s="5">
        <v>1254319</v>
      </c>
      <c r="V428" s="5">
        <v>995823</v>
      </c>
      <c r="W428" s="5">
        <v>1109843</v>
      </c>
      <c r="X428" s="5">
        <v>1169854</v>
      </c>
      <c r="Y428" s="5">
        <v>1180823</v>
      </c>
      <c r="Z428" s="5">
        <v>1047988</v>
      </c>
      <c r="AA428" s="5">
        <v>1270034</v>
      </c>
      <c r="AB428" s="5">
        <v>1209967</v>
      </c>
      <c r="AC428" s="5">
        <v>1119418</v>
      </c>
      <c r="AD428" s="5">
        <v>1089368</v>
      </c>
      <c r="AE428" s="5">
        <v>1583270</v>
      </c>
      <c r="AF428" s="5">
        <v>1889857</v>
      </c>
      <c r="AG428" s="5">
        <v>1637101</v>
      </c>
      <c r="AH428" s="5">
        <v>2100562</v>
      </c>
      <c r="AI428" s="5">
        <v>1951671</v>
      </c>
      <c r="AJ428" s="5">
        <v>1517900</v>
      </c>
      <c r="AK428" s="5">
        <v>2454900</v>
      </c>
      <c r="AL428" s="5">
        <v>2478600</v>
      </c>
      <c r="AM428" s="5">
        <v>2527355</v>
      </c>
      <c r="AN428" s="5">
        <v>2232037</v>
      </c>
      <c r="AO428" s="5">
        <v>2307988</v>
      </c>
      <c r="AP428" s="5">
        <v>2481805</v>
      </c>
      <c r="AQ428" s="5">
        <v>2013552</v>
      </c>
      <c r="AR428" s="5">
        <v>2656756</v>
      </c>
      <c r="AS428" s="5">
        <v>2699886</v>
      </c>
      <c r="AT428" s="5">
        <v>2279247</v>
      </c>
      <c r="AU428" s="5">
        <v>3109092</v>
      </c>
      <c r="AV428" s="5">
        <v>3119050</v>
      </c>
      <c r="AW428" s="5">
        <v>3564281</v>
      </c>
      <c r="AX428" s="5">
        <v>2901973</v>
      </c>
      <c r="AY428" s="5">
        <v>3649533</v>
      </c>
      <c r="AZ428" s="5">
        <v>3680674</v>
      </c>
      <c r="BA428" s="5">
        <v>3108811</v>
      </c>
      <c r="BB428" s="5">
        <v>4358518</v>
      </c>
      <c r="BC428" s="5">
        <v>3626638</v>
      </c>
      <c r="BD428" s="5">
        <v>4560546</v>
      </c>
      <c r="BE428" s="5">
        <v>3666404</v>
      </c>
      <c r="BF428" s="5">
        <v>4898544</v>
      </c>
      <c r="BG428" s="5">
        <v>4869722</v>
      </c>
      <c r="BH428" s="5">
        <v>4469300</v>
      </c>
      <c r="BI428" s="5">
        <v>4189665</v>
      </c>
      <c r="BJ428" s="5">
        <v>4736594</v>
      </c>
    </row>
    <row r="429" spans="1:63" x14ac:dyDescent="0.25">
      <c r="A429" t="s">
        <v>153</v>
      </c>
      <c r="B429" t="s">
        <v>154</v>
      </c>
      <c r="C429" t="s">
        <v>149</v>
      </c>
      <c r="D429" t="s">
        <v>52</v>
      </c>
      <c r="E429" s="19" t="str">
        <f t="shared" si="6"/>
        <v>number</v>
      </c>
      <c r="F429" s="4" t="s">
        <v>53</v>
      </c>
      <c r="G429" s="5">
        <v>703583</v>
      </c>
      <c r="H429" s="5">
        <v>689048</v>
      </c>
      <c r="I429" s="5">
        <v>700750</v>
      </c>
      <c r="J429" s="5">
        <v>694099</v>
      </c>
      <c r="K429" s="5">
        <v>673250</v>
      </c>
      <c r="L429" s="5">
        <v>725794</v>
      </c>
      <c r="M429" s="5">
        <v>631191</v>
      </c>
      <c r="N429" s="5">
        <v>643847</v>
      </c>
      <c r="O429" s="5">
        <v>788129</v>
      </c>
      <c r="P429" s="5">
        <v>737727</v>
      </c>
      <c r="Q429" s="5">
        <v>798840</v>
      </c>
      <c r="R429" s="5">
        <v>777845</v>
      </c>
      <c r="S429" s="5">
        <v>769867</v>
      </c>
      <c r="T429" s="5">
        <v>860079</v>
      </c>
      <c r="U429" s="5">
        <v>1102526</v>
      </c>
      <c r="V429" s="5">
        <v>834899</v>
      </c>
      <c r="W429" s="5">
        <v>846930</v>
      </c>
      <c r="X429" s="5">
        <v>887449</v>
      </c>
      <c r="Y429" s="5">
        <v>872186</v>
      </c>
      <c r="Z429" s="5">
        <v>891774</v>
      </c>
      <c r="AA429" s="5">
        <v>834621</v>
      </c>
      <c r="AB429" s="5">
        <v>961200</v>
      </c>
      <c r="AC429" s="5">
        <v>889155</v>
      </c>
      <c r="AD429" s="5">
        <v>657375</v>
      </c>
      <c r="AE429" s="5">
        <v>815330</v>
      </c>
      <c r="AF429" s="5">
        <v>1094453</v>
      </c>
      <c r="AG429" s="5">
        <v>714801</v>
      </c>
      <c r="AH429" s="5">
        <v>899635</v>
      </c>
      <c r="AI429" s="5">
        <v>857532</v>
      </c>
      <c r="AJ429" s="5">
        <v>816296</v>
      </c>
      <c r="AK429" s="5">
        <v>994977</v>
      </c>
      <c r="AL429" s="5">
        <v>1019088</v>
      </c>
      <c r="AM429" s="5">
        <v>986600</v>
      </c>
      <c r="AN429" s="5">
        <v>960809</v>
      </c>
      <c r="AO429" s="5">
        <v>1179863</v>
      </c>
      <c r="AP429" s="5">
        <v>1296414</v>
      </c>
      <c r="AQ429" s="5">
        <v>1267564</v>
      </c>
      <c r="AR429" s="5">
        <v>1411781</v>
      </c>
      <c r="AS429" s="5">
        <v>1185286</v>
      </c>
      <c r="AT429" s="5">
        <v>1275033</v>
      </c>
      <c r="AU429" s="5">
        <v>1356270</v>
      </c>
      <c r="AV429" s="5">
        <v>1498929</v>
      </c>
      <c r="AW429" s="5">
        <v>1587075</v>
      </c>
      <c r="AX429" s="5">
        <v>1684567</v>
      </c>
      <c r="AY429" s="5">
        <v>1873821</v>
      </c>
      <c r="AZ429" s="5">
        <v>2096108</v>
      </c>
      <c r="BA429" s="5">
        <v>2368430</v>
      </c>
      <c r="BB429" s="5">
        <v>2474096</v>
      </c>
      <c r="BC429" s="5">
        <v>2820274</v>
      </c>
      <c r="BD429" s="5">
        <v>3011835</v>
      </c>
      <c r="BE429" s="5">
        <v>2988076</v>
      </c>
      <c r="BF429" s="5">
        <v>3229408</v>
      </c>
      <c r="BG429" s="5">
        <v>3197150</v>
      </c>
      <c r="BH429" s="5">
        <v>3358210</v>
      </c>
      <c r="BI429" s="5">
        <v>3663537</v>
      </c>
      <c r="BJ429" s="5">
        <v>3963302</v>
      </c>
    </row>
    <row r="430" spans="1:63" x14ac:dyDescent="0.25">
      <c r="A430" t="s">
        <v>155</v>
      </c>
      <c r="B430" t="s">
        <v>156</v>
      </c>
      <c r="C430" t="s">
        <v>149</v>
      </c>
      <c r="D430" t="s">
        <v>52</v>
      </c>
      <c r="E430" s="19" t="str">
        <f t="shared" si="6"/>
        <v>number</v>
      </c>
      <c r="F430" s="4" t="s">
        <v>53</v>
      </c>
      <c r="G430" s="5">
        <v>755600</v>
      </c>
      <c r="H430" s="5">
        <v>695100</v>
      </c>
      <c r="I430" s="5">
        <v>950000</v>
      </c>
      <c r="J430" s="5">
        <v>770100</v>
      </c>
      <c r="K430" s="5">
        <v>664000</v>
      </c>
      <c r="L430" s="5">
        <v>703855</v>
      </c>
      <c r="M430" s="5">
        <v>725205</v>
      </c>
      <c r="N430" s="5">
        <v>721400</v>
      </c>
      <c r="O430" s="5">
        <v>715350</v>
      </c>
      <c r="P430" s="5">
        <v>676354</v>
      </c>
      <c r="Q430" s="5">
        <v>663885</v>
      </c>
      <c r="R430" s="5">
        <v>485010</v>
      </c>
      <c r="S430" s="5">
        <v>468000</v>
      </c>
      <c r="T430" s="5">
        <v>593830</v>
      </c>
      <c r="U430" s="5">
        <v>590950</v>
      </c>
      <c r="V430" s="5">
        <v>590000</v>
      </c>
      <c r="W430" s="5">
        <v>619500</v>
      </c>
      <c r="X430" s="5">
        <v>640700</v>
      </c>
      <c r="Y430" s="5">
        <v>549700</v>
      </c>
      <c r="Z430" s="5">
        <v>572800</v>
      </c>
      <c r="AA430" s="5">
        <v>401400</v>
      </c>
      <c r="AB430" s="5">
        <v>392900</v>
      </c>
      <c r="AC430" s="5">
        <v>449729</v>
      </c>
      <c r="AD430" s="5">
        <v>354966</v>
      </c>
      <c r="AE430" s="5">
        <v>704919</v>
      </c>
      <c r="AF430" s="5">
        <v>634644</v>
      </c>
      <c r="AG430" s="5">
        <v>548556</v>
      </c>
      <c r="AH430" s="5">
        <v>808086</v>
      </c>
      <c r="AI430" s="5">
        <v>616841</v>
      </c>
      <c r="AJ430" s="5">
        <v>601390</v>
      </c>
      <c r="AK430" s="5">
        <v>812000</v>
      </c>
      <c r="AL430" s="5">
        <v>976310</v>
      </c>
      <c r="AM430" s="5">
        <v>617078</v>
      </c>
      <c r="AN430" s="5">
        <v>1174869</v>
      </c>
      <c r="AO430" s="5">
        <v>907316</v>
      </c>
      <c r="AP430" s="5">
        <v>877738</v>
      </c>
      <c r="AQ430" s="5">
        <v>985833</v>
      </c>
      <c r="AR430" s="5">
        <v>1291715</v>
      </c>
      <c r="AS430" s="5">
        <v>1249798</v>
      </c>
      <c r="AT430" s="5">
        <v>930038</v>
      </c>
      <c r="AU430" s="5">
        <v>1321294</v>
      </c>
      <c r="AV430" s="5">
        <v>1212390</v>
      </c>
      <c r="AW430" s="5">
        <v>1618139</v>
      </c>
      <c r="AX430" s="5">
        <v>1212903</v>
      </c>
      <c r="AY430" s="5">
        <v>1824463</v>
      </c>
      <c r="AZ430" s="5">
        <v>1998148</v>
      </c>
      <c r="BA430" s="5">
        <v>1972035</v>
      </c>
      <c r="BB430" s="5">
        <v>1927679</v>
      </c>
      <c r="BC430" s="5">
        <v>1581067</v>
      </c>
      <c r="BD430" s="5">
        <v>3247583</v>
      </c>
      <c r="BE430" s="5">
        <v>1657180</v>
      </c>
      <c r="BF430" s="5">
        <v>3172411</v>
      </c>
      <c r="BG430" s="5">
        <v>2622545</v>
      </c>
      <c r="BH430" s="5">
        <v>2748668</v>
      </c>
      <c r="BI430" s="5">
        <v>2452528</v>
      </c>
      <c r="BJ430" s="5">
        <v>2873660</v>
      </c>
    </row>
    <row r="431" spans="1:63" x14ac:dyDescent="0.25">
      <c r="A431" t="s">
        <v>161</v>
      </c>
      <c r="B431" t="s">
        <v>162</v>
      </c>
      <c r="C431" t="s">
        <v>149</v>
      </c>
      <c r="D431" t="s">
        <v>52</v>
      </c>
      <c r="E431" s="19" t="str">
        <f t="shared" si="6"/>
        <v>number</v>
      </c>
      <c r="F431" s="4" t="s">
        <v>53</v>
      </c>
      <c r="G431" s="5">
        <v>1106550</v>
      </c>
      <c r="H431" s="5">
        <v>1168200</v>
      </c>
      <c r="I431" s="5">
        <v>1058200</v>
      </c>
      <c r="J431" s="5">
        <v>947700</v>
      </c>
      <c r="K431" s="5">
        <v>991700</v>
      </c>
      <c r="L431" s="5">
        <v>1053013</v>
      </c>
      <c r="M431" s="5">
        <v>1153900</v>
      </c>
      <c r="N431" s="5">
        <v>1013900</v>
      </c>
      <c r="O431" s="5">
        <v>1179058</v>
      </c>
      <c r="P431" s="5">
        <v>991241</v>
      </c>
      <c r="Q431" s="5">
        <v>983742</v>
      </c>
      <c r="R431" s="5">
        <v>817000</v>
      </c>
      <c r="S431" s="5">
        <v>890000</v>
      </c>
      <c r="T431" s="5">
        <v>1154000</v>
      </c>
      <c r="U431" s="5">
        <v>1306628</v>
      </c>
      <c r="V431" s="5">
        <v>1183620</v>
      </c>
      <c r="W431" s="5">
        <v>1075000</v>
      </c>
      <c r="X431" s="5">
        <v>1212502</v>
      </c>
      <c r="Y431" s="5">
        <v>1081330</v>
      </c>
      <c r="Z431" s="5">
        <v>967911</v>
      </c>
      <c r="AA431" s="5">
        <v>1197000</v>
      </c>
      <c r="AB431" s="5">
        <v>1281686</v>
      </c>
      <c r="AC431" s="5">
        <v>1481621</v>
      </c>
      <c r="AD431" s="5">
        <v>1113368</v>
      </c>
      <c r="AE431" s="5">
        <v>1724909</v>
      </c>
      <c r="AF431" s="5">
        <v>1727744</v>
      </c>
      <c r="AG431" s="5">
        <v>1639653</v>
      </c>
      <c r="AH431" s="5">
        <v>2196345</v>
      </c>
      <c r="AI431" s="5">
        <v>2156710</v>
      </c>
      <c r="AJ431" s="5">
        <v>1771419</v>
      </c>
      <c r="AK431" s="5">
        <v>2414210</v>
      </c>
      <c r="AL431" s="5">
        <v>1809362</v>
      </c>
      <c r="AM431" s="5">
        <v>2227998</v>
      </c>
      <c r="AN431" s="5">
        <v>2457451</v>
      </c>
      <c r="AO431" s="5">
        <v>2188973</v>
      </c>
      <c r="AP431" s="5">
        <v>2219312</v>
      </c>
      <c r="AQ431" s="5">
        <v>2137259</v>
      </c>
      <c r="AR431" s="5">
        <v>2548019</v>
      </c>
      <c r="AS431" s="5">
        <v>2893716</v>
      </c>
      <c r="AT431" s="5">
        <v>2310196</v>
      </c>
      <c r="AU431" s="5">
        <v>2584033</v>
      </c>
      <c r="AV431" s="5">
        <v>2518354</v>
      </c>
      <c r="AW431" s="5">
        <v>3409360</v>
      </c>
      <c r="AX431" s="5">
        <v>2845020</v>
      </c>
      <c r="AY431" s="5">
        <v>3398743</v>
      </c>
      <c r="AZ431" s="5">
        <v>3693357</v>
      </c>
      <c r="BA431" s="5">
        <v>3885587</v>
      </c>
      <c r="BB431" s="5">
        <v>4814996</v>
      </c>
      <c r="BC431" s="5">
        <v>6057354</v>
      </c>
      <c r="BD431" s="5">
        <v>5338937</v>
      </c>
      <c r="BE431" s="5">
        <v>5777865</v>
      </c>
      <c r="BF431" s="5">
        <v>6555027</v>
      </c>
      <c r="BG431" s="5">
        <v>6993980</v>
      </c>
      <c r="BH431" s="5">
        <v>6980875</v>
      </c>
      <c r="BI431" s="5">
        <v>8055035</v>
      </c>
      <c r="BJ431" s="5">
        <v>8849690</v>
      </c>
    </row>
    <row r="432" spans="1:63" x14ac:dyDescent="0.25">
      <c r="A432" t="s">
        <v>163</v>
      </c>
      <c r="B432" t="s">
        <v>164</v>
      </c>
      <c r="C432" t="s">
        <v>149</v>
      </c>
      <c r="D432" t="s">
        <v>52</v>
      </c>
      <c r="E432" s="19" t="str">
        <f t="shared" si="6"/>
        <v>number</v>
      </c>
      <c r="F432" s="4" t="s">
        <v>53</v>
      </c>
      <c r="G432" s="5">
        <v>91000</v>
      </c>
      <c r="H432" s="5">
        <v>93200</v>
      </c>
      <c r="I432" s="5">
        <v>94595</v>
      </c>
      <c r="J432" s="5">
        <v>95000</v>
      </c>
      <c r="K432" s="5">
        <v>104750</v>
      </c>
      <c r="L432" s="5">
        <v>95100</v>
      </c>
      <c r="M432" s="5">
        <v>96530</v>
      </c>
      <c r="N432" s="5">
        <v>99964</v>
      </c>
      <c r="O432" s="5">
        <v>114957</v>
      </c>
      <c r="P432" s="5">
        <v>88630</v>
      </c>
      <c r="Q432" s="5">
        <v>55590</v>
      </c>
      <c r="R432" s="5">
        <v>43900</v>
      </c>
      <c r="S432" s="5">
        <v>29800</v>
      </c>
      <c r="T432" s="5">
        <v>55310</v>
      </c>
      <c r="U432" s="5">
        <v>51660</v>
      </c>
      <c r="V432" s="5">
        <v>44890</v>
      </c>
      <c r="W432" s="5">
        <v>29100</v>
      </c>
      <c r="X432" s="5">
        <v>39430</v>
      </c>
      <c r="Y432" s="5">
        <v>37700</v>
      </c>
      <c r="Z432" s="5">
        <v>47230</v>
      </c>
      <c r="AA432" s="5">
        <v>59600</v>
      </c>
      <c r="AB432" s="5">
        <v>61620</v>
      </c>
      <c r="AC432" s="5">
        <v>47640</v>
      </c>
      <c r="AD432" s="5">
        <v>51840</v>
      </c>
      <c r="AE432" s="5">
        <v>107850</v>
      </c>
      <c r="AF432" s="5">
        <v>126850</v>
      </c>
      <c r="AG432" s="5">
        <v>151790</v>
      </c>
      <c r="AH432" s="5">
        <v>174256</v>
      </c>
      <c r="AI432" s="5">
        <v>183734</v>
      </c>
      <c r="AJ432" s="5">
        <v>103443</v>
      </c>
      <c r="AK432" s="5">
        <v>105125</v>
      </c>
      <c r="AL432" s="5">
        <v>106573</v>
      </c>
      <c r="AM432" s="5">
        <v>168682</v>
      </c>
      <c r="AN432" s="5">
        <v>206955</v>
      </c>
      <c r="AO432" s="5">
        <v>221695</v>
      </c>
      <c r="AP432" s="5">
        <v>234449</v>
      </c>
      <c r="AQ432" s="5">
        <v>153762</v>
      </c>
      <c r="AR432" s="5">
        <v>189502</v>
      </c>
      <c r="AS432" s="5">
        <v>193962</v>
      </c>
      <c r="AT432" s="5">
        <v>179707</v>
      </c>
      <c r="AU432" s="5">
        <v>124189</v>
      </c>
      <c r="AV432" s="5">
        <v>112767</v>
      </c>
      <c r="AW432" s="5">
        <v>180350</v>
      </c>
      <c r="AX432" s="5">
        <v>115017</v>
      </c>
      <c r="AY432" s="5">
        <v>170771</v>
      </c>
      <c r="AZ432" s="5">
        <v>167333</v>
      </c>
      <c r="BA432" s="5">
        <v>182406</v>
      </c>
      <c r="BB432" s="5">
        <v>189537</v>
      </c>
      <c r="BC432" s="5">
        <v>170503</v>
      </c>
      <c r="BD432" s="5">
        <v>278409</v>
      </c>
      <c r="BE432" s="5">
        <v>199046</v>
      </c>
      <c r="BF432" s="5">
        <v>343812</v>
      </c>
      <c r="BG432" s="5">
        <v>311728</v>
      </c>
      <c r="BH432" s="5">
        <v>373295</v>
      </c>
      <c r="BI432" s="5">
        <v>426259</v>
      </c>
      <c r="BJ432" s="5">
        <v>320644</v>
      </c>
    </row>
    <row r="433" spans="1:62" x14ac:dyDescent="0.25">
      <c r="A433" t="s">
        <v>167</v>
      </c>
      <c r="B433" t="s">
        <v>168</v>
      </c>
      <c r="C433" t="s">
        <v>149</v>
      </c>
      <c r="D433" t="s">
        <v>52</v>
      </c>
      <c r="E433" s="19" t="str">
        <f t="shared" si="6"/>
        <v>number</v>
      </c>
      <c r="F433" s="4" t="s">
        <v>53</v>
      </c>
      <c r="G433" s="5">
        <v>1064534</v>
      </c>
      <c r="H433" s="5">
        <v>1269397</v>
      </c>
      <c r="I433" s="5">
        <v>1336449</v>
      </c>
      <c r="J433" s="5">
        <v>1345929</v>
      </c>
      <c r="K433" s="5">
        <v>1070392</v>
      </c>
      <c r="L433" s="5">
        <v>1142666</v>
      </c>
      <c r="M433" s="5">
        <v>1378187</v>
      </c>
      <c r="N433" s="5">
        <v>989433</v>
      </c>
      <c r="O433" s="5">
        <v>1424953</v>
      </c>
      <c r="P433" s="5">
        <v>1140650</v>
      </c>
      <c r="Q433" s="5">
        <v>1255710</v>
      </c>
      <c r="R433" s="5">
        <v>1162245</v>
      </c>
      <c r="S433" s="5">
        <v>803477</v>
      </c>
      <c r="T433" s="5">
        <v>1137773</v>
      </c>
      <c r="U433" s="5">
        <v>870820</v>
      </c>
      <c r="V433" s="5">
        <v>1348600</v>
      </c>
      <c r="W433" s="5">
        <v>1507400</v>
      </c>
      <c r="X433" s="5">
        <v>1537562</v>
      </c>
      <c r="Y433" s="5">
        <v>1642628</v>
      </c>
      <c r="Z433" s="5">
        <v>1775000</v>
      </c>
      <c r="AA433" s="5">
        <v>1688000</v>
      </c>
      <c r="AB433" s="5">
        <v>1704213</v>
      </c>
      <c r="AC433" s="5">
        <v>1721945</v>
      </c>
      <c r="AD433" s="5">
        <v>1070306</v>
      </c>
      <c r="AE433" s="5">
        <v>1848576</v>
      </c>
      <c r="AF433" s="5">
        <v>1834229</v>
      </c>
      <c r="AG433" s="5">
        <v>1439055</v>
      </c>
      <c r="AH433" s="5">
        <v>2389287</v>
      </c>
      <c r="AI433" s="5">
        <v>1839930</v>
      </c>
      <c r="AJ433" s="5">
        <v>2135448</v>
      </c>
      <c r="AK433" s="5">
        <v>2221529</v>
      </c>
      <c r="AL433" s="5">
        <v>2332800</v>
      </c>
      <c r="AM433" s="5">
        <v>2267300</v>
      </c>
      <c r="AN433" s="5">
        <v>1864700</v>
      </c>
      <c r="AO433" s="5">
        <v>2246328</v>
      </c>
      <c r="AP433" s="5">
        <v>2089056</v>
      </c>
      <c r="AQ433" s="5">
        <v>1850285</v>
      </c>
      <c r="AR433" s="5">
        <v>2977968</v>
      </c>
      <c r="AS433" s="5">
        <v>2843740</v>
      </c>
      <c r="AT433" s="5">
        <v>2126435</v>
      </c>
      <c r="AU433" s="5">
        <v>3110006</v>
      </c>
      <c r="AV433" s="5">
        <v>3324123</v>
      </c>
      <c r="AW433" s="5">
        <v>3368540</v>
      </c>
      <c r="AX433" s="5">
        <v>2684271</v>
      </c>
      <c r="AY433" s="5">
        <v>3667083</v>
      </c>
      <c r="AZ433" s="5">
        <v>4028571</v>
      </c>
      <c r="BA433" s="5">
        <v>3847038</v>
      </c>
      <c r="BB433" s="5">
        <v>4883823</v>
      </c>
      <c r="BC433" s="5">
        <v>3508043</v>
      </c>
      <c r="BD433" s="5">
        <v>5234226</v>
      </c>
      <c r="BE433" s="5">
        <v>3619099</v>
      </c>
      <c r="BF433" s="5">
        <v>5329342</v>
      </c>
      <c r="BG433" s="5">
        <v>4347845</v>
      </c>
      <c r="BH433" s="5">
        <v>4901218</v>
      </c>
      <c r="BI433" s="5">
        <v>5466671</v>
      </c>
      <c r="BJ433" s="5">
        <v>5778293</v>
      </c>
    </row>
    <row r="434" spans="1:62" x14ac:dyDescent="0.25">
      <c r="A434" t="s">
        <v>169</v>
      </c>
      <c r="B434" t="s">
        <v>170</v>
      </c>
      <c r="C434" t="s">
        <v>149</v>
      </c>
      <c r="D434" t="s">
        <v>52</v>
      </c>
      <c r="E434" s="19" t="str">
        <f t="shared" si="6"/>
        <v>number</v>
      </c>
      <c r="F434" s="4" t="s">
        <v>53</v>
      </c>
      <c r="G434" s="5">
        <v>7891000</v>
      </c>
      <c r="H434" s="5">
        <v>8324000</v>
      </c>
      <c r="I434" s="5">
        <v>8203000</v>
      </c>
      <c r="J434" s="5">
        <v>8105000</v>
      </c>
      <c r="K434" s="5">
        <v>8413000</v>
      </c>
      <c r="L434" s="5">
        <v>6140000</v>
      </c>
      <c r="M434" s="5">
        <v>7375000</v>
      </c>
      <c r="N434" s="5">
        <v>7408000</v>
      </c>
      <c r="O434" s="5">
        <v>8799000</v>
      </c>
      <c r="P434" s="5">
        <v>8981000</v>
      </c>
      <c r="Q434" s="5">
        <v>8328000</v>
      </c>
      <c r="R434" s="5">
        <v>5809000</v>
      </c>
      <c r="S434" s="5">
        <v>8243000</v>
      </c>
      <c r="T434" s="5">
        <v>10285000</v>
      </c>
      <c r="U434" s="5">
        <v>8348000</v>
      </c>
      <c r="V434" s="5">
        <v>7161000</v>
      </c>
      <c r="W434" s="5">
        <v>6957000</v>
      </c>
      <c r="X434" s="5">
        <v>6004000</v>
      </c>
      <c r="Y434" s="5">
        <v>6439000</v>
      </c>
      <c r="Z434" s="5">
        <v>7788000</v>
      </c>
      <c r="AA434" s="5">
        <v>8053000</v>
      </c>
      <c r="AB434" s="5">
        <v>8468000</v>
      </c>
      <c r="AC434" s="5">
        <v>8828000</v>
      </c>
      <c r="AD434" s="5">
        <v>10503000</v>
      </c>
      <c r="AE434" s="5">
        <v>11889000</v>
      </c>
      <c r="AF434" s="5">
        <v>14661322</v>
      </c>
      <c r="AG434" s="5">
        <v>15917000</v>
      </c>
      <c r="AH434" s="5">
        <v>16560000</v>
      </c>
      <c r="AI434" s="5">
        <v>18007000</v>
      </c>
      <c r="AJ434" s="5">
        <v>17678000</v>
      </c>
      <c r="AK434" s="5">
        <v>18615000</v>
      </c>
      <c r="AL434" s="5">
        <v>19597000</v>
      </c>
      <c r="AM434" s="5">
        <v>20090600</v>
      </c>
      <c r="AN434" s="5">
        <v>20373200</v>
      </c>
      <c r="AO434" s="5">
        <v>22512600</v>
      </c>
      <c r="AP434" s="5">
        <v>21665000</v>
      </c>
      <c r="AQ434" s="5">
        <v>21853000</v>
      </c>
      <c r="AR434" s="5">
        <v>22040000</v>
      </c>
      <c r="AS434" s="5">
        <v>22405000</v>
      </c>
      <c r="AT434" s="5">
        <v>21370000</v>
      </c>
      <c r="AU434" s="5">
        <v>20090000</v>
      </c>
      <c r="AV434" s="5">
        <v>21373000</v>
      </c>
      <c r="AW434" s="5">
        <v>22736000</v>
      </c>
      <c r="AX434" s="5">
        <v>24321000</v>
      </c>
      <c r="AY434" s="5">
        <v>26031000</v>
      </c>
      <c r="AZ434" s="5">
        <v>28864000</v>
      </c>
      <c r="BA434" s="5">
        <v>27171000</v>
      </c>
      <c r="BB434" s="5">
        <v>30209000</v>
      </c>
      <c r="BC434" s="5">
        <v>21267630</v>
      </c>
      <c r="BD434" s="5">
        <v>24647407</v>
      </c>
      <c r="BE434" s="5">
        <v>20699347</v>
      </c>
      <c r="BF434" s="5">
        <v>21426953</v>
      </c>
      <c r="BG434" s="5">
        <v>19617505</v>
      </c>
      <c r="BH434" s="5">
        <v>24495794</v>
      </c>
      <c r="BI434" s="5">
        <v>25451082</v>
      </c>
      <c r="BJ434" s="5">
        <v>25035578</v>
      </c>
    </row>
    <row r="435" spans="1:62" x14ac:dyDescent="0.25">
      <c r="A435" t="s">
        <v>173</v>
      </c>
      <c r="B435" t="s">
        <v>174</v>
      </c>
      <c r="C435" t="s">
        <v>149</v>
      </c>
      <c r="D435" t="s">
        <v>52</v>
      </c>
      <c r="E435" s="19" t="str">
        <f t="shared" si="6"/>
        <v>number</v>
      </c>
      <c r="F435" s="4" t="s">
        <v>53</v>
      </c>
      <c r="G435" s="5">
        <v>528113</v>
      </c>
      <c r="H435" s="5">
        <v>537800</v>
      </c>
      <c r="I435" s="5">
        <v>620300</v>
      </c>
      <c r="J435" s="5">
        <v>686000</v>
      </c>
      <c r="K435" s="5">
        <v>723168</v>
      </c>
      <c r="L435" s="5">
        <v>595250</v>
      </c>
      <c r="M435" s="5">
        <v>855300</v>
      </c>
      <c r="N435" s="5">
        <v>537200</v>
      </c>
      <c r="O435" s="5">
        <v>843910</v>
      </c>
      <c r="P435" s="5">
        <v>533538</v>
      </c>
      <c r="Q435" s="5">
        <v>733603</v>
      </c>
      <c r="R435" s="5">
        <v>383900</v>
      </c>
      <c r="S435" s="5">
        <v>611468</v>
      </c>
      <c r="T435" s="5">
        <v>959176</v>
      </c>
      <c r="U435" s="5">
        <v>789550</v>
      </c>
      <c r="V435" s="5">
        <v>730300</v>
      </c>
      <c r="W435" s="5">
        <v>542029</v>
      </c>
      <c r="X435" s="5">
        <v>1007066</v>
      </c>
      <c r="Y435" s="5">
        <v>664187</v>
      </c>
      <c r="Z435" s="5">
        <v>675935</v>
      </c>
      <c r="AA435" s="5">
        <v>1209357</v>
      </c>
      <c r="AB435" s="5">
        <v>781530</v>
      </c>
      <c r="AC435" s="5">
        <v>523134</v>
      </c>
      <c r="AD435" s="5">
        <v>709278</v>
      </c>
      <c r="AE435" s="5">
        <v>1248822</v>
      </c>
      <c r="AF435" s="5">
        <v>887042</v>
      </c>
      <c r="AG435" s="5">
        <v>1053882</v>
      </c>
      <c r="AH435" s="5">
        <v>866900</v>
      </c>
      <c r="AI435" s="5">
        <v>1066787</v>
      </c>
      <c r="AJ435" s="5">
        <v>977080</v>
      </c>
      <c r="AK435" s="5">
        <v>1021134</v>
      </c>
      <c r="AL435" s="5">
        <v>973178</v>
      </c>
      <c r="AM435" s="5">
        <v>1185204</v>
      </c>
      <c r="AN435" s="5">
        <v>1066462</v>
      </c>
      <c r="AO435" s="5">
        <v>1186701</v>
      </c>
      <c r="AP435" s="5">
        <v>976079</v>
      </c>
      <c r="AQ435" s="5">
        <v>801217</v>
      </c>
      <c r="AR435" s="5">
        <v>730335</v>
      </c>
      <c r="AS435" s="5">
        <v>1255629</v>
      </c>
      <c r="AT435" s="5">
        <v>1025921</v>
      </c>
      <c r="AU435" s="5">
        <v>1022611</v>
      </c>
      <c r="AV435" s="5">
        <v>785396</v>
      </c>
      <c r="AW435" s="5">
        <v>1451891</v>
      </c>
      <c r="AX435" s="5">
        <v>1053583</v>
      </c>
      <c r="AY435" s="5">
        <v>1432831</v>
      </c>
      <c r="AZ435" s="5">
        <v>988315</v>
      </c>
      <c r="BA435" s="5">
        <v>772239</v>
      </c>
      <c r="BB435" s="5">
        <v>1739656</v>
      </c>
      <c r="BC435" s="5">
        <v>1831567</v>
      </c>
      <c r="BD435" s="5">
        <v>1767822</v>
      </c>
      <c r="BE435" s="5">
        <v>1099275</v>
      </c>
      <c r="BF435" s="5">
        <v>1499757</v>
      </c>
      <c r="BG435" s="5">
        <v>1270937</v>
      </c>
      <c r="BH435" s="5">
        <v>1251248</v>
      </c>
      <c r="BI435" s="5">
        <v>2152246</v>
      </c>
      <c r="BJ435" s="5">
        <v>1977006</v>
      </c>
    </row>
    <row r="436" spans="1:62" x14ac:dyDescent="0.25">
      <c r="A436" t="s">
        <v>5</v>
      </c>
      <c r="B436" t="s">
        <v>6</v>
      </c>
      <c r="C436" t="s">
        <v>7</v>
      </c>
      <c r="D436" t="s">
        <v>54</v>
      </c>
      <c r="E436" s="19" t="str">
        <f t="shared" si="6"/>
        <v>number</v>
      </c>
      <c r="F436" s="4" t="s">
        <v>55</v>
      </c>
      <c r="G436" s="5">
        <v>828</v>
      </c>
      <c r="H436" s="5">
        <v>830.3</v>
      </c>
      <c r="I436" s="5">
        <v>798.4</v>
      </c>
      <c r="J436" s="5">
        <v>875.8</v>
      </c>
      <c r="K436" s="5">
        <v>932</v>
      </c>
      <c r="L436" s="5">
        <v>824.3</v>
      </c>
      <c r="M436" s="5">
        <v>814.6</v>
      </c>
      <c r="N436" s="5">
        <v>805.7</v>
      </c>
      <c r="O436" s="5">
        <v>898.9</v>
      </c>
      <c r="P436" s="5">
        <v>911.3</v>
      </c>
      <c r="Q436" s="5">
        <v>805.7</v>
      </c>
      <c r="R436" s="5">
        <v>780.3</v>
      </c>
      <c r="S436" s="5">
        <v>764</v>
      </c>
      <c r="T436" s="5">
        <v>712.6</v>
      </c>
      <c r="U436" s="5">
        <v>773.9</v>
      </c>
      <c r="V436" s="5">
        <v>775.5</v>
      </c>
      <c r="W436" s="5">
        <v>603.1</v>
      </c>
      <c r="X436" s="5">
        <v>667.1</v>
      </c>
      <c r="Y436" s="5">
        <v>509.2</v>
      </c>
      <c r="Z436" s="5">
        <v>617.9</v>
      </c>
      <c r="AA436" s="5">
        <v>451.1</v>
      </c>
      <c r="AB436" s="5">
        <v>450.6</v>
      </c>
      <c r="AC436" s="5">
        <v>484.6</v>
      </c>
      <c r="AD436" s="5">
        <v>466</v>
      </c>
      <c r="AE436" s="5">
        <v>449.1</v>
      </c>
      <c r="AF436" s="5">
        <v>379.8</v>
      </c>
      <c r="AG436" s="5">
        <v>381.2</v>
      </c>
      <c r="AH436" s="5">
        <v>332.4</v>
      </c>
      <c r="AI436" s="5">
        <v>277.39999999999998</v>
      </c>
      <c r="AJ436" s="5">
        <v>320.89999999999998</v>
      </c>
      <c r="AK436" s="5">
        <v>417.5</v>
      </c>
      <c r="AL436" s="5">
        <v>397.1</v>
      </c>
      <c r="AM436" s="5">
        <v>268</v>
      </c>
      <c r="AN436" s="5">
        <v>298.39999999999998</v>
      </c>
      <c r="AO436" s="5">
        <v>401.5</v>
      </c>
      <c r="AP436" s="5">
        <v>652.6</v>
      </c>
      <c r="AQ436" s="5">
        <v>566.79999999999995</v>
      </c>
      <c r="AR436" s="5">
        <v>701.6</v>
      </c>
      <c r="AS436" s="5">
        <v>620.4</v>
      </c>
      <c r="AT436" s="5">
        <v>564.4</v>
      </c>
      <c r="AU436" s="5">
        <v>585.4</v>
      </c>
      <c r="AV436" s="5">
        <v>627.20000000000005</v>
      </c>
      <c r="AW436" s="5">
        <v>646.1</v>
      </c>
      <c r="AX436" s="5">
        <v>491.7</v>
      </c>
      <c r="AY436" s="5">
        <v>583.4</v>
      </c>
      <c r="AZ436" s="5">
        <v>445.9</v>
      </c>
      <c r="BA436" s="5">
        <v>464.3</v>
      </c>
      <c r="BB436" s="5">
        <v>652.70000000000005</v>
      </c>
      <c r="BC436" s="5">
        <v>571.4</v>
      </c>
      <c r="BD436" s="5">
        <v>629.29999999999995</v>
      </c>
      <c r="BE436" s="5">
        <v>662.4</v>
      </c>
      <c r="BF436" s="5">
        <v>552</v>
      </c>
      <c r="BG436" s="5">
        <v>814.3</v>
      </c>
      <c r="BH436" s="5">
        <v>888.3</v>
      </c>
      <c r="BI436" s="5">
        <v>981.8</v>
      </c>
      <c r="BJ436" s="5">
        <v>934.7</v>
      </c>
    </row>
    <row r="437" spans="1:62" x14ac:dyDescent="0.25">
      <c r="A437" t="s">
        <v>151</v>
      </c>
      <c r="B437" t="s">
        <v>152</v>
      </c>
      <c r="C437" t="s">
        <v>7</v>
      </c>
      <c r="D437" t="s">
        <v>54</v>
      </c>
      <c r="E437" s="19" t="str">
        <f t="shared" si="6"/>
        <v>number</v>
      </c>
      <c r="F437" s="4" t="s">
        <v>55</v>
      </c>
      <c r="G437" s="5">
        <v>946.2</v>
      </c>
      <c r="H437" s="5">
        <v>1010.6</v>
      </c>
      <c r="I437" s="5">
        <v>919.6</v>
      </c>
      <c r="J437" s="5">
        <v>991.9</v>
      </c>
      <c r="K437" s="5">
        <v>983.6</v>
      </c>
      <c r="L437" s="5">
        <v>975.8</v>
      </c>
      <c r="M437" s="5">
        <v>997.3</v>
      </c>
      <c r="N437" s="5">
        <v>1045.7</v>
      </c>
      <c r="O437" s="5">
        <v>1066.5999999999999</v>
      </c>
      <c r="P437" s="5">
        <v>1092.3</v>
      </c>
      <c r="Q437" s="5">
        <v>1110.7</v>
      </c>
      <c r="R437" s="5">
        <v>1024.8</v>
      </c>
      <c r="S437" s="5">
        <v>1110</v>
      </c>
      <c r="T437" s="5">
        <v>973.3</v>
      </c>
      <c r="U437" s="5">
        <v>1104.7</v>
      </c>
      <c r="V437" s="5">
        <v>1104.8</v>
      </c>
      <c r="W437" s="5">
        <v>1110.0999999999999</v>
      </c>
      <c r="X437" s="5">
        <v>1234.2</v>
      </c>
      <c r="Y437" s="5">
        <v>1100</v>
      </c>
      <c r="Z437" s="5">
        <v>1063.5</v>
      </c>
      <c r="AA437" s="5">
        <v>1080.4000000000001</v>
      </c>
      <c r="AB437" s="5">
        <v>1075.4000000000001</v>
      </c>
      <c r="AC437" s="5">
        <v>1094</v>
      </c>
      <c r="AD437" s="5">
        <v>1108.9000000000001</v>
      </c>
      <c r="AE437" s="5">
        <v>1152.5</v>
      </c>
      <c r="AF437" s="5">
        <v>1213.5</v>
      </c>
      <c r="AG437" s="5">
        <v>1228.2</v>
      </c>
      <c r="AH437" s="5">
        <v>1194.3</v>
      </c>
      <c r="AI437" s="5">
        <v>1369</v>
      </c>
      <c r="AJ437" s="5">
        <v>1348.5</v>
      </c>
      <c r="AK437" s="5">
        <v>1368.9</v>
      </c>
      <c r="AL437" s="5">
        <v>1391.4</v>
      </c>
      <c r="AM437" s="5">
        <v>1393.7</v>
      </c>
      <c r="AN437" s="5">
        <v>1274.7</v>
      </c>
      <c r="AO437" s="5">
        <v>1331.9</v>
      </c>
      <c r="AP437" s="5">
        <v>1386</v>
      </c>
      <c r="AQ437" s="5">
        <v>1433.6</v>
      </c>
      <c r="AR437" s="5">
        <v>1275.9000000000001</v>
      </c>
      <c r="AS437" s="5">
        <v>1309.5</v>
      </c>
      <c r="AT437" s="5">
        <v>1228.4000000000001</v>
      </c>
      <c r="AU437" s="5">
        <v>1283.5</v>
      </c>
      <c r="AV437" s="5">
        <v>1308.8</v>
      </c>
      <c r="AW437" s="5">
        <v>1284.5</v>
      </c>
      <c r="AX437" s="5">
        <v>1328.1</v>
      </c>
      <c r="AY437" s="5">
        <v>1344.3</v>
      </c>
      <c r="AZ437" s="5">
        <v>1277</v>
      </c>
      <c r="BA437" s="5">
        <v>1304</v>
      </c>
      <c r="BB437" s="5">
        <v>1280.8</v>
      </c>
      <c r="BC437" s="5">
        <v>1295.9000000000001</v>
      </c>
      <c r="BD437" s="5">
        <v>1227.0999999999999</v>
      </c>
      <c r="BE437" s="5">
        <v>1145.2</v>
      </c>
      <c r="BF437" s="5">
        <v>1106.9000000000001</v>
      </c>
      <c r="BG437" s="5">
        <v>1178.5</v>
      </c>
      <c r="BH437" s="5">
        <v>1332.4</v>
      </c>
      <c r="BI437" s="5">
        <v>1204</v>
      </c>
      <c r="BJ437" s="5">
        <v>1519.6</v>
      </c>
    </row>
    <row r="438" spans="1:62" x14ac:dyDescent="0.25">
      <c r="A438" t="s">
        <v>157</v>
      </c>
      <c r="B438" t="s">
        <v>158</v>
      </c>
      <c r="C438" t="s">
        <v>7</v>
      </c>
      <c r="D438" t="s">
        <v>54</v>
      </c>
      <c r="E438" s="19" t="str">
        <f t="shared" si="6"/>
        <v>number</v>
      </c>
      <c r="F438" s="4" t="s">
        <v>55</v>
      </c>
      <c r="AM438" s="5">
        <v>1313</v>
      </c>
      <c r="AN438" s="5">
        <v>974.5</v>
      </c>
      <c r="AO438" s="5">
        <v>1033.5</v>
      </c>
      <c r="AP438" s="5">
        <v>1213.5999999999999</v>
      </c>
      <c r="AQ438" s="5">
        <v>1263.9000000000001</v>
      </c>
      <c r="AR438" s="5">
        <v>1140.9000000000001</v>
      </c>
      <c r="AS438" s="5">
        <v>1124.5999999999999</v>
      </c>
      <c r="AT438" s="5">
        <v>1116.3</v>
      </c>
      <c r="AU438" s="5">
        <v>1198</v>
      </c>
      <c r="AV438" s="5">
        <v>1353.7</v>
      </c>
      <c r="AW438" s="5">
        <v>1123.3</v>
      </c>
      <c r="AX438" s="5">
        <v>1162.5999999999999</v>
      </c>
      <c r="AY438" s="5">
        <v>1361.4</v>
      </c>
      <c r="AZ438" s="5">
        <v>1563.3</v>
      </c>
      <c r="BA438" s="5">
        <v>1439</v>
      </c>
      <c r="BB438" s="5">
        <v>1446.3</v>
      </c>
      <c r="BC438" s="5">
        <v>1682.5</v>
      </c>
      <c r="BD438" s="5">
        <v>1832.8</v>
      </c>
      <c r="BE438" s="5">
        <v>1961.6</v>
      </c>
      <c r="BF438" s="5">
        <v>2046.8</v>
      </c>
      <c r="BG438" s="5">
        <v>2193.1</v>
      </c>
      <c r="BH438" s="5">
        <v>2325.4</v>
      </c>
      <c r="BI438" s="5">
        <v>2556.1</v>
      </c>
      <c r="BJ438" s="5">
        <v>2484</v>
      </c>
    </row>
    <row r="439" spans="1:62" x14ac:dyDescent="0.25">
      <c r="A439" t="s">
        <v>159</v>
      </c>
      <c r="B439" t="s">
        <v>160</v>
      </c>
      <c r="C439" t="s">
        <v>7</v>
      </c>
      <c r="D439" t="s">
        <v>54</v>
      </c>
      <c r="E439" s="19" t="str">
        <f t="shared" si="6"/>
        <v>number</v>
      </c>
      <c r="F439" s="4" t="s">
        <v>55</v>
      </c>
      <c r="G439" s="5">
        <v>1244.7</v>
      </c>
      <c r="H439" s="5">
        <v>1206.7</v>
      </c>
      <c r="I439" s="5">
        <v>1249.7</v>
      </c>
      <c r="J439" s="5">
        <v>1199.5999999999999</v>
      </c>
      <c r="K439" s="5">
        <v>1143</v>
      </c>
      <c r="L439" s="5">
        <v>1139.9000000000001</v>
      </c>
      <c r="M439" s="5">
        <v>1235.3</v>
      </c>
      <c r="N439" s="5">
        <v>1286.7</v>
      </c>
      <c r="O439" s="5">
        <v>1303</v>
      </c>
      <c r="P439" s="5">
        <v>1278.2</v>
      </c>
      <c r="Q439" s="5">
        <v>1270.2</v>
      </c>
      <c r="R439" s="5">
        <v>1286.5</v>
      </c>
      <c r="S439" s="5">
        <v>1306.3</v>
      </c>
      <c r="T439" s="5">
        <v>1352.2</v>
      </c>
      <c r="U439" s="5">
        <v>1396.8</v>
      </c>
      <c r="V439" s="5">
        <v>1582.8</v>
      </c>
      <c r="W439" s="5">
        <v>1550.8</v>
      </c>
      <c r="X439" s="5">
        <v>1409.5</v>
      </c>
      <c r="Y439" s="5">
        <v>1282.7</v>
      </c>
      <c r="Z439" s="5">
        <v>1241.7</v>
      </c>
      <c r="AA439" s="5">
        <v>1561.6</v>
      </c>
      <c r="AB439" s="5">
        <v>1962.7</v>
      </c>
      <c r="AC439" s="5">
        <v>1675.9</v>
      </c>
      <c r="AD439" s="5">
        <v>1343.1</v>
      </c>
      <c r="AE439" s="5">
        <v>1633.8</v>
      </c>
      <c r="AF439" s="5">
        <v>1886.2</v>
      </c>
      <c r="AG439" s="5">
        <v>1568.5</v>
      </c>
      <c r="AH439" s="5">
        <v>1745.6</v>
      </c>
      <c r="AI439" s="5">
        <v>1723</v>
      </c>
      <c r="AJ439" s="5">
        <v>1561.8</v>
      </c>
      <c r="AK439" s="5">
        <v>1712.4</v>
      </c>
      <c r="AL439" s="5">
        <v>1661.1</v>
      </c>
      <c r="AM439" s="5">
        <v>1461.2</v>
      </c>
      <c r="AN439" s="5">
        <v>1918.2</v>
      </c>
      <c r="AO439" s="5">
        <v>1753.1</v>
      </c>
      <c r="AP439" s="5">
        <v>1402.6</v>
      </c>
      <c r="AQ439" s="5">
        <v>1397.2</v>
      </c>
      <c r="AR439" s="5">
        <v>1590</v>
      </c>
      <c r="AS439" s="5">
        <v>1427.7</v>
      </c>
      <c r="AT439" s="5">
        <v>1375</v>
      </c>
      <c r="AU439" s="5">
        <v>1639.6</v>
      </c>
      <c r="AV439" s="5">
        <v>1488.3</v>
      </c>
      <c r="AW439" s="5">
        <v>1593.9</v>
      </c>
      <c r="AX439" s="5">
        <v>1805.7</v>
      </c>
      <c r="AY439" s="5">
        <v>1646.1</v>
      </c>
      <c r="AZ439" s="5">
        <v>1646.4</v>
      </c>
      <c r="BA439" s="5">
        <v>1773.1</v>
      </c>
      <c r="BB439" s="5">
        <v>1417.6</v>
      </c>
      <c r="BC439" s="5">
        <v>1242.8</v>
      </c>
      <c r="BD439" s="5">
        <v>1710.1</v>
      </c>
      <c r="BE439" s="5">
        <v>1514.6</v>
      </c>
      <c r="BF439" s="5">
        <v>1744.8</v>
      </c>
      <c r="BG439" s="5">
        <v>1661.5</v>
      </c>
      <c r="BH439" s="5">
        <v>1583.4</v>
      </c>
      <c r="BI439" s="5">
        <v>1772.7</v>
      </c>
      <c r="BJ439" s="5">
        <v>1390.7</v>
      </c>
    </row>
    <row r="440" spans="1:62" x14ac:dyDescent="0.25">
      <c r="A440" t="s">
        <v>165</v>
      </c>
      <c r="B440" t="s">
        <v>166</v>
      </c>
      <c r="C440" t="s">
        <v>7</v>
      </c>
      <c r="D440" t="s">
        <v>54</v>
      </c>
      <c r="E440" s="19" t="str">
        <f t="shared" si="6"/>
        <v>number</v>
      </c>
      <c r="F440" s="4" t="s">
        <v>55</v>
      </c>
      <c r="G440" s="5">
        <v>877.4</v>
      </c>
      <c r="H440" s="5">
        <v>858.2</v>
      </c>
      <c r="I440" s="5">
        <v>911.1</v>
      </c>
      <c r="J440" s="5">
        <v>926.5</v>
      </c>
      <c r="K440" s="5">
        <v>935.7</v>
      </c>
      <c r="L440" s="5">
        <v>923.5</v>
      </c>
      <c r="M440" s="5">
        <v>960.7</v>
      </c>
      <c r="N440" s="5">
        <v>948.7</v>
      </c>
      <c r="O440" s="5">
        <v>887.2</v>
      </c>
      <c r="P440" s="5">
        <v>1000</v>
      </c>
      <c r="Q440" s="5">
        <v>941.1</v>
      </c>
      <c r="R440" s="5">
        <v>979.3</v>
      </c>
      <c r="S440" s="5">
        <v>873.8</v>
      </c>
      <c r="T440" s="5">
        <v>777.7</v>
      </c>
      <c r="U440" s="5">
        <v>571.70000000000005</v>
      </c>
      <c r="V440" s="5">
        <v>795.8</v>
      </c>
      <c r="W440" s="5">
        <v>772.8</v>
      </c>
      <c r="X440" s="5">
        <v>710.4</v>
      </c>
      <c r="Y440" s="5">
        <v>622.79999999999995</v>
      </c>
      <c r="Z440" s="5">
        <v>595.70000000000005</v>
      </c>
      <c r="AA440" s="5">
        <v>591.70000000000005</v>
      </c>
      <c r="AB440" s="5">
        <v>498.4</v>
      </c>
      <c r="AC440" s="5">
        <v>489</v>
      </c>
      <c r="AD440" s="5">
        <v>510</v>
      </c>
      <c r="AE440" s="5">
        <v>531.29999999999995</v>
      </c>
      <c r="AF440" s="5">
        <v>544</v>
      </c>
      <c r="AG440" s="5">
        <v>398.2</v>
      </c>
      <c r="AH440" s="5">
        <v>393.3</v>
      </c>
      <c r="AI440" s="5">
        <v>395.7</v>
      </c>
      <c r="AJ440" s="5">
        <v>476.7</v>
      </c>
      <c r="AK440" s="5">
        <v>344.2</v>
      </c>
      <c r="AL440" s="5">
        <v>177.6</v>
      </c>
      <c r="AM440" s="5">
        <v>564.70000000000005</v>
      </c>
      <c r="AN440" s="5">
        <v>520.4</v>
      </c>
      <c r="AO440" s="5">
        <v>652.4</v>
      </c>
      <c r="AP440" s="5">
        <v>821.8</v>
      </c>
      <c r="AQ440" s="5">
        <v>821.4</v>
      </c>
      <c r="AR440" s="5">
        <v>839</v>
      </c>
      <c r="AS440" s="5">
        <v>985.4</v>
      </c>
      <c r="AT440" s="5">
        <v>868.1</v>
      </c>
      <c r="AU440" s="5">
        <v>880.1</v>
      </c>
      <c r="AV440" s="5">
        <v>588.70000000000005</v>
      </c>
      <c r="AW440" s="5">
        <v>819.2</v>
      </c>
      <c r="AX440" s="5">
        <v>774.2</v>
      </c>
      <c r="AY440" s="5">
        <v>428.4</v>
      </c>
      <c r="AZ440" s="5">
        <v>692.4</v>
      </c>
      <c r="BA440" s="5">
        <v>581.4</v>
      </c>
      <c r="BB440" s="5">
        <v>533.5</v>
      </c>
      <c r="BC440" s="5">
        <v>884.3</v>
      </c>
      <c r="BD440" s="5">
        <v>1028.4000000000001</v>
      </c>
      <c r="BE440" s="5">
        <v>1041.0999999999999</v>
      </c>
      <c r="BF440" s="5">
        <v>1191.5999999999999</v>
      </c>
      <c r="BG440" s="5">
        <v>564.79999999999995</v>
      </c>
      <c r="BH440" s="5">
        <v>702.6</v>
      </c>
      <c r="BI440" s="5">
        <v>733.1</v>
      </c>
      <c r="BJ440" s="5">
        <v>823.8</v>
      </c>
    </row>
    <row r="441" spans="1:62" x14ac:dyDescent="0.25">
      <c r="A441" t="s">
        <v>171</v>
      </c>
      <c r="B441" t="s">
        <v>172</v>
      </c>
      <c r="C441" t="s">
        <v>7</v>
      </c>
      <c r="D441" t="s">
        <v>54</v>
      </c>
      <c r="E441" s="19" t="str">
        <f t="shared" si="6"/>
        <v>number</v>
      </c>
      <c r="F441" s="4" t="s">
        <v>55</v>
      </c>
      <c r="G441" s="5">
        <v>854</v>
      </c>
      <c r="H441" s="5">
        <v>1359.1</v>
      </c>
      <c r="I441" s="5">
        <v>1437.5</v>
      </c>
      <c r="J441" s="5">
        <v>1361.9</v>
      </c>
      <c r="K441" s="5">
        <v>1454.2</v>
      </c>
      <c r="L441" s="5">
        <v>1070</v>
      </c>
      <c r="M441" s="5">
        <v>1067.0999999999999</v>
      </c>
      <c r="N441" s="5">
        <v>958.6</v>
      </c>
      <c r="O441" s="5">
        <v>995.1</v>
      </c>
      <c r="P441" s="5">
        <v>1122.0999999999999</v>
      </c>
      <c r="Q441" s="5">
        <v>1074.4000000000001</v>
      </c>
      <c r="R441" s="5">
        <v>1066.9000000000001</v>
      </c>
      <c r="S441" s="5">
        <v>1049.0999999999999</v>
      </c>
      <c r="T441" s="5">
        <v>936</v>
      </c>
      <c r="U441" s="5">
        <v>1074.8</v>
      </c>
      <c r="V441" s="5">
        <v>1097.4000000000001</v>
      </c>
      <c r="W441" s="5">
        <v>1110.0999999999999</v>
      </c>
      <c r="X441" s="5">
        <v>1114.5</v>
      </c>
      <c r="Y441" s="5">
        <v>1086.3</v>
      </c>
      <c r="Z441" s="5">
        <v>1211.9000000000001</v>
      </c>
      <c r="AA441" s="5">
        <v>1105.3</v>
      </c>
      <c r="AB441" s="5">
        <v>1199.0999999999999</v>
      </c>
      <c r="AC441" s="5">
        <v>1157.7</v>
      </c>
      <c r="AD441" s="5">
        <v>1065.5</v>
      </c>
      <c r="AE441" s="5">
        <v>1226.3</v>
      </c>
      <c r="AF441" s="5">
        <v>1243.8</v>
      </c>
      <c r="AG441" s="5">
        <v>1282.9000000000001</v>
      </c>
      <c r="AH441" s="5">
        <v>1216.2</v>
      </c>
      <c r="AI441" s="5">
        <v>1154.5999999999999</v>
      </c>
      <c r="AJ441" s="5">
        <v>1042.5999999999999</v>
      </c>
      <c r="AK441" s="5">
        <v>1258.0999999999999</v>
      </c>
      <c r="AL441" s="5">
        <v>962.8</v>
      </c>
      <c r="AM441" s="5">
        <v>1458.6</v>
      </c>
      <c r="AN441" s="5">
        <v>1034.9000000000001</v>
      </c>
      <c r="AO441" s="5">
        <v>1139.2</v>
      </c>
      <c r="AP441" s="5">
        <v>1262.8</v>
      </c>
      <c r="AQ441" s="5">
        <v>1129.0999999999999</v>
      </c>
      <c r="AR441" s="5">
        <v>972.6</v>
      </c>
      <c r="AS441" s="5">
        <v>824.8</v>
      </c>
      <c r="AT441" s="5">
        <v>848.3</v>
      </c>
      <c r="AU441" s="5">
        <v>913</v>
      </c>
      <c r="AV441" s="5">
        <v>1028.4000000000001</v>
      </c>
      <c r="AW441" s="5">
        <v>944.3</v>
      </c>
      <c r="AX441" s="5">
        <v>959.3</v>
      </c>
      <c r="AY441" s="5">
        <v>1183.5999999999999</v>
      </c>
      <c r="AZ441" s="5">
        <v>1137.9000000000001</v>
      </c>
      <c r="BA441" s="5">
        <v>1015</v>
      </c>
      <c r="BB441" s="5">
        <v>1276</v>
      </c>
      <c r="BC441" s="5">
        <v>1738.5</v>
      </c>
      <c r="BD441" s="5">
        <v>1919.2</v>
      </c>
      <c r="BE441" s="5">
        <v>2086.8000000000002</v>
      </c>
      <c r="BF441" s="5">
        <v>2144.4</v>
      </c>
      <c r="BG441" s="5">
        <v>2144.4</v>
      </c>
      <c r="BH441" s="5">
        <v>1978.2</v>
      </c>
      <c r="BI441" s="5">
        <v>1502.5</v>
      </c>
      <c r="BJ441" s="5">
        <v>1522.5</v>
      </c>
    </row>
    <row r="442" spans="1:62" x14ac:dyDescent="0.25">
      <c r="A442" t="s">
        <v>175</v>
      </c>
      <c r="B442" t="s">
        <v>176</v>
      </c>
      <c r="C442" t="s">
        <v>7</v>
      </c>
      <c r="D442" t="s">
        <v>54</v>
      </c>
      <c r="E442" s="19" t="str">
        <f t="shared" si="6"/>
        <v>number</v>
      </c>
      <c r="F442" s="4" t="s">
        <v>55</v>
      </c>
      <c r="G442" s="5">
        <v>1099.0999999999999</v>
      </c>
      <c r="H442" s="5">
        <v>1142.0999999999999</v>
      </c>
      <c r="I442" s="5">
        <v>1128</v>
      </c>
      <c r="J442" s="5">
        <v>913.9</v>
      </c>
      <c r="K442" s="5">
        <v>911.4</v>
      </c>
      <c r="L442" s="5">
        <v>1010.4</v>
      </c>
      <c r="M442" s="5">
        <v>1725.6</v>
      </c>
      <c r="N442" s="5">
        <v>1006</v>
      </c>
      <c r="O442" s="5">
        <v>1041.0999999999999</v>
      </c>
      <c r="P442" s="5">
        <v>1187</v>
      </c>
      <c r="Q442" s="5">
        <v>1498.2</v>
      </c>
      <c r="R442" s="5">
        <v>1593.9</v>
      </c>
      <c r="S442" s="5">
        <v>1007.5</v>
      </c>
      <c r="T442" s="5">
        <v>1875.8</v>
      </c>
      <c r="U442" s="5">
        <v>1624.4</v>
      </c>
      <c r="V442" s="5">
        <v>1391.5</v>
      </c>
      <c r="W442" s="5">
        <v>1752</v>
      </c>
      <c r="X442" s="5">
        <v>1876.2</v>
      </c>
      <c r="Y442" s="5">
        <v>1609.6</v>
      </c>
      <c r="Z442" s="5">
        <v>2017.3</v>
      </c>
      <c r="AA442" s="5">
        <v>2680.3</v>
      </c>
      <c r="AB442" s="5">
        <v>1659.8</v>
      </c>
      <c r="AC442" s="5">
        <v>960.2</v>
      </c>
      <c r="AD442" s="5">
        <v>1083.9000000000001</v>
      </c>
      <c r="AE442" s="5">
        <v>1575.9</v>
      </c>
      <c r="AF442" s="5">
        <v>1589.4</v>
      </c>
      <c r="AG442" s="5">
        <v>1628.7</v>
      </c>
      <c r="AH442" s="5">
        <v>1671.5</v>
      </c>
      <c r="AI442" s="5">
        <v>2281.9</v>
      </c>
      <c r="AJ442" s="5">
        <v>1877.3</v>
      </c>
      <c r="AK442" s="5">
        <v>1986.3</v>
      </c>
      <c r="AL442" s="5">
        <v>944.7</v>
      </c>
      <c r="AM442" s="5">
        <v>2160.3000000000002</v>
      </c>
      <c r="AN442" s="5">
        <v>2585</v>
      </c>
      <c r="AO442" s="5">
        <v>1419.1</v>
      </c>
      <c r="AP442" s="5">
        <v>2490.1</v>
      </c>
      <c r="AQ442" s="5">
        <v>2271.6999999999998</v>
      </c>
      <c r="AR442" s="5">
        <v>2181.6999999999998</v>
      </c>
      <c r="AS442" s="5">
        <v>2191.1999999999998</v>
      </c>
      <c r="AT442" s="5">
        <v>2765.9</v>
      </c>
      <c r="AU442" s="5">
        <v>2424.1</v>
      </c>
      <c r="AV442" s="5">
        <v>2772.5</v>
      </c>
      <c r="AW442" s="5">
        <v>2536.8000000000002</v>
      </c>
      <c r="AX442" s="5">
        <v>2777.9</v>
      </c>
      <c r="AY442" s="5">
        <v>3309.4</v>
      </c>
      <c r="AZ442" s="5">
        <v>3141</v>
      </c>
      <c r="BA442" s="5">
        <v>2790.3</v>
      </c>
      <c r="BB442" s="5">
        <v>4063.2</v>
      </c>
      <c r="BC442" s="5">
        <v>4405.5</v>
      </c>
      <c r="BD442" s="5">
        <v>4149.3999999999996</v>
      </c>
      <c r="BE442" s="5">
        <v>4013.8</v>
      </c>
      <c r="BF442" s="5">
        <v>4239.6000000000004</v>
      </c>
      <c r="BG442" s="5">
        <v>4040.9</v>
      </c>
      <c r="BH442" s="5">
        <v>4894</v>
      </c>
      <c r="BI442" s="5">
        <v>3536.7</v>
      </c>
      <c r="BJ442" s="5">
        <v>3809.5</v>
      </c>
    </row>
    <row r="443" spans="1:62" x14ac:dyDescent="0.25">
      <c r="A443" t="s">
        <v>177</v>
      </c>
      <c r="B443" t="s">
        <v>178</v>
      </c>
      <c r="C443" t="s">
        <v>7</v>
      </c>
      <c r="D443" t="s">
        <v>54</v>
      </c>
      <c r="E443" s="19" t="str">
        <f t="shared" si="6"/>
        <v>number</v>
      </c>
      <c r="F443" s="4" t="s">
        <v>55</v>
      </c>
      <c r="G443" s="5">
        <v>805.7</v>
      </c>
      <c r="H443" s="5">
        <v>831.3</v>
      </c>
      <c r="I443" s="5">
        <v>958.6</v>
      </c>
      <c r="J443" s="5">
        <v>804.4</v>
      </c>
      <c r="K443" s="5">
        <v>801.4</v>
      </c>
      <c r="L443" s="5">
        <v>760.2</v>
      </c>
      <c r="M443" s="5">
        <v>702.5</v>
      </c>
      <c r="N443" s="5">
        <v>581.1</v>
      </c>
      <c r="O443" s="5">
        <v>638.5</v>
      </c>
      <c r="P443" s="5">
        <v>573.79999999999995</v>
      </c>
      <c r="Q443" s="5">
        <v>708.1</v>
      </c>
      <c r="R443" s="5">
        <v>668</v>
      </c>
      <c r="S443" s="5">
        <v>903</v>
      </c>
      <c r="T443" s="5">
        <v>764.6</v>
      </c>
      <c r="U443" s="5">
        <v>1052.2</v>
      </c>
      <c r="V443" s="5">
        <v>1007.6</v>
      </c>
      <c r="W443" s="5">
        <v>1005.9</v>
      </c>
      <c r="X443" s="5">
        <v>999.6</v>
      </c>
      <c r="Y443" s="5">
        <v>1166.3</v>
      </c>
      <c r="Z443" s="5">
        <v>1020.2</v>
      </c>
      <c r="AA443" s="5">
        <v>1003.1</v>
      </c>
      <c r="AB443" s="5">
        <v>1429.5</v>
      </c>
      <c r="AC443" s="5">
        <v>1300.9000000000001</v>
      </c>
      <c r="AD443" s="5">
        <v>1270.7</v>
      </c>
      <c r="AE443" s="5">
        <v>1366.8</v>
      </c>
      <c r="AF443" s="5">
        <v>1126.5999999999999</v>
      </c>
      <c r="AG443" s="5">
        <v>1274.3</v>
      </c>
      <c r="AH443" s="5">
        <v>1220.0999999999999</v>
      </c>
      <c r="AI443" s="5">
        <v>1489.2</v>
      </c>
      <c r="AJ443" s="5">
        <v>1506.5</v>
      </c>
      <c r="AK443" s="5">
        <v>1234.0999999999999</v>
      </c>
      <c r="AL443" s="5">
        <v>1087.5999999999999</v>
      </c>
      <c r="AM443" s="5">
        <v>1227.4000000000001</v>
      </c>
      <c r="AN443" s="5">
        <v>1151.7</v>
      </c>
      <c r="AO443" s="5">
        <v>1702.9</v>
      </c>
      <c r="AP443" s="5">
        <v>1588.2</v>
      </c>
      <c r="AQ443" s="5">
        <v>1101.3</v>
      </c>
      <c r="AR443" s="5">
        <v>1198.8</v>
      </c>
      <c r="AS443" s="5">
        <v>1766.5</v>
      </c>
      <c r="AT443" s="5">
        <v>1440.7</v>
      </c>
      <c r="AU443" s="5">
        <v>2043.6</v>
      </c>
      <c r="AV443" s="5">
        <v>1899.5</v>
      </c>
      <c r="AW443" s="5">
        <v>858.1</v>
      </c>
      <c r="AX443" s="5">
        <v>1370.6</v>
      </c>
      <c r="AY443" s="5">
        <v>1101.5999999999999</v>
      </c>
      <c r="AZ443" s="5">
        <v>1326.7</v>
      </c>
      <c r="BA443" s="5">
        <v>1427.3</v>
      </c>
      <c r="BB443" s="5">
        <v>1333.9</v>
      </c>
      <c r="BC443" s="5">
        <v>1110.4000000000001</v>
      </c>
      <c r="BD443" s="5">
        <v>1647.9</v>
      </c>
      <c r="BE443" s="5">
        <v>1390.4</v>
      </c>
      <c r="BF443" s="5">
        <v>1314.8</v>
      </c>
      <c r="BG443" s="5">
        <v>1418</v>
      </c>
      <c r="BH443" s="5">
        <v>1672.5</v>
      </c>
      <c r="BI443" s="5">
        <v>1618.4</v>
      </c>
      <c r="BJ443" s="5">
        <v>1540.7</v>
      </c>
    </row>
    <row r="444" spans="1:62" x14ac:dyDescent="0.25">
      <c r="A444" t="s">
        <v>179</v>
      </c>
      <c r="B444" t="s">
        <v>180</v>
      </c>
      <c r="C444" t="s">
        <v>7</v>
      </c>
      <c r="D444" t="s">
        <v>54</v>
      </c>
      <c r="E444" s="19" t="str">
        <f t="shared" si="6"/>
        <v>number</v>
      </c>
      <c r="F444" s="4" t="s">
        <v>55</v>
      </c>
      <c r="G444" s="5">
        <v>902.3</v>
      </c>
      <c r="H444" s="5">
        <v>903.7</v>
      </c>
      <c r="I444" s="5">
        <v>926.6</v>
      </c>
      <c r="J444" s="5">
        <v>884.4</v>
      </c>
      <c r="K444" s="5">
        <v>910.5</v>
      </c>
      <c r="L444" s="5">
        <v>908.9</v>
      </c>
      <c r="M444" s="5">
        <v>913.1</v>
      </c>
      <c r="N444" s="5">
        <v>1074.5</v>
      </c>
      <c r="O444" s="5">
        <v>1185.5</v>
      </c>
      <c r="P444" s="5">
        <v>1362.6</v>
      </c>
      <c r="Q444" s="5">
        <v>1087.9000000000001</v>
      </c>
      <c r="R444" s="5">
        <v>1227.5999999999999</v>
      </c>
      <c r="S444" s="5">
        <v>1173.5</v>
      </c>
      <c r="T444" s="5">
        <v>1079.8</v>
      </c>
      <c r="U444" s="5">
        <v>1350.8</v>
      </c>
      <c r="V444" s="5">
        <v>1217.2</v>
      </c>
      <c r="W444" s="5">
        <v>1205.4000000000001</v>
      </c>
      <c r="X444" s="5">
        <v>1210.0999999999999</v>
      </c>
      <c r="Y444" s="5">
        <v>1613.7</v>
      </c>
      <c r="Z444" s="5">
        <v>1491</v>
      </c>
      <c r="AA444" s="5">
        <v>1561.7</v>
      </c>
      <c r="AB444" s="5">
        <v>1309</v>
      </c>
      <c r="AC444" s="5">
        <v>1617.3</v>
      </c>
      <c r="AD444" s="5">
        <v>1041.9000000000001</v>
      </c>
      <c r="AE444" s="5">
        <v>1469.5</v>
      </c>
      <c r="AF444" s="5">
        <v>1181.3</v>
      </c>
      <c r="AG444" s="5">
        <v>1427.5</v>
      </c>
      <c r="AH444" s="5">
        <v>1438.3</v>
      </c>
      <c r="AI444" s="5">
        <v>1515.8</v>
      </c>
      <c r="AJ444" s="5">
        <v>1497.6</v>
      </c>
      <c r="AK444" s="5">
        <v>1434.1</v>
      </c>
      <c r="AL444" s="5">
        <v>1530.1</v>
      </c>
      <c r="AM444" s="5">
        <v>1541</v>
      </c>
      <c r="AN444" s="5">
        <v>1495</v>
      </c>
      <c r="AO444" s="5">
        <v>1571.2</v>
      </c>
      <c r="AP444" s="5">
        <v>1204.9000000000001</v>
      </c>
      <c r="AQ444" s="5">
        <v>1218.0999999999999</v>
      </c>
      <c r="AR444" s="5">
        <v>1526.4</v>
      </c>
      <c r="AS444" s="5">
        <v>1633.9</v>
      </c>
      <c r="AT444" s="5">
        <v>1539.4</v>
      </c>
      <c r="AU444" s="5">
        <v>1641.1</v>
      </c>
      <c r="AV444" s="5">
        <v>1638.8</v>
      </c>
      <c r="AW444" s="5">
        <v>1677.6</v>
      </c>
      <c r="AX444" s="5">
        <v>1468</v>
      </c>
      <c r="AY444" s="5">
        <v>1573.8</v>
      </c>
      <c r="AZ444" s="5">
        <v>1522.9</v>
      </c>
      <c r="BA444" s="5">
        <v>1526</v>
      </c>
      <c r="BB444" s="5">
        <v>1827.7</v>
      </c>
      <c r="BC444" s="5">
        <v>2038.6</v>
      </c>
      <c r="BD444" s="5">
        <v>1978.5</v>
      </c>
      <c r="BE444" s="5">
        <v>2056.9</v>
      </c>
      <c r="BF444" s="5">
        <v>2029.1</v>
      </c>
      <c r="BG444" s="5">
        <v>1997.5</v>
      </c>
      <c r="BH444" s="5">
        <v>2021.1</v>
      </c>
      <c r="BI444" s="5">
        <v>1930.5</v>
      </c>
      <c r="BJ444" s="5">
        <v>1906.2</v>
      </c>
    </row>
    <row r="445" spans="1:62" x14ac:dyDescent="0.25">
      <c r="A445" t="s">
        <v>147</v>
      </c>
      <c r="B445" t="s">
        <v>148</v>
      </c>
      <c r="C445" t="s">
        <v>149</v>
      </c>
      <c r="D445" t="s">
        <v>54</v>
      </c>
      <c r="E445" s="19" t="str">
        <f t="shared" si="6"/>
        <v>number</v>
      </c>
      <c r="F445" s="4" t="s">
        <v>55</v>
      </c>
      <c r="G445" s="5">
        <v>408.5</v>
      </c>
      <c r="H445" s="5">
        <v>477.9</v>
      </c>
      <c r="I445" s="5">
        <v>473.1</v>
      </c>
      <c r="J445" s="5">
        <v>522.5</v>
      </c>
      <c r="K445" s="5">
        <v>485.7</v>
      </c>
      <c r="L445" s="5">
        <v>495.4</v>
      </c>
      <c r="M445" s="5">
        <v>452.3</v>
      </c>
      <c r="N445" s="5">
        <v>625.79999999999995</v>
      </c>
      <c r="O445" s="5">
        <v>484.5</v>
      </c>
      <c r="P445" s="5">
        <v>516.6</v>
      </c>
      <c r="Q445" s="5">
        <v>444.5</v>
      </c>
      <c r="R445" s="5">
        <v>461.2</v>
      </c>
      <c r="S445" s="5">
        <v>436.6</v>
      </c>
      <c r="T445" s="5">
        <v>488.2</v>
      </c>
      <c r="U445" s="5">
        <v>558.1</v>
      </c>
      <c r="V445" s="5">
        <v>499.4</v>
      </c>
      <c r="W445" s="5">
        <v>528.79999999999995</v>
      </c>
      <c r="X445" s="5">
        <v>576.4</v>
      </c>
      <c r="Y445" s="5">
        <v>580.1</v>
      </c>
      <c r="Z445" s="5">
        <v>569.79999999999995</v>
      </c>
      <c r="AA445" s="5">
        <v>576.6</v>
      </c>
      <c r="AB445" s="5">
        <v>568.29999999999995</v>
      </c>
      <c r="AC445" s="5">
        <v>514.9</v>
      </c>
      <c r="AD445" s="5">
        <v>589.9</v>
      </c>
      <c r="AE445" s="5">
        <v>708.8</v>
      </c>
      <c r="AF445" s="5">
        <v>699.5</v>
      </c>
      <c r="AG445" s="5">
        <v>641.70000000000005</v>
      </c>
      <c r="AH445" s="5">
        <v>726.9</v>
      </c>
      <c r="AI445" s="5">
        <v>672.9</v>
      </c>
      <c r="AJ445" s="5">
        <v>600.20000000000005</v>
      </c>
      <c r="AK445" s="5">
        <v>876.6</v>
      </c>
      <c r="AL445" s="5">
        <v>871.5</v>
      </c>
      <c r="AM445" s="5">
        <v>936.2</v>
      </c>
      <c r="AN445" s="5">
        <v>787.9</v>
      </c>
      <c r="AO445" s="5">
        <v>851.1</v>
      </c>
      <c r="AP445" s="5">
        <v>916.5</v>
      </c>
      <c r="AQ445" s="5">
        <v>704.5</v>
      </c>
      <c r="AR445" s="5">
        <v>889</v>
      </c>
      <c r="AS445" s="5">
        <v>912.9</v>
      </c>
      <c r="AT445" s="5">
        <v>856.4</v>
      </c>
      <c r="AU445" s="5">
        <v>967.8</v>
      </c>
      <c r="AV445" s="5">
        <v>942.7</v>
      </c>
      <c r="AW445" s="5">
        <v>996.3</v>
      </c>
      <c r="AX445" s="5">
        <v>940.7</v>
      </c>
      <c r="AY445" s="5">
        <v>1127.2</v>
      </c>
      <c r="AZ445" s="5">
        <v>1203.9000000000001</v>
      </c>
      <c r="BA445" s="5">
        <v>936.1</v>
      </c>
      <c r="BB445" s="5">
        <v>1039.9000000000001</v>
      </c>
      <c r="BC445" s="5">
        <v>1002</v>
      </c>
      <c r="BD445" s="5">
        <v>1062.7</v>
      </c>
      <c r="BE445" s="5">
        <v>995.1</v>
      </c>
      <c r="BF445" s="5">
        <v>1203</v>
      </c>
      <c r="BG445" s="5">
        <v>1156.5</v>
      </c>
      <c r="BH445" s="5">
        <v>1225.8</v>
      </c>
      <c r="BI445" s="5">
        <v>1195.5999999999999</v>
      </c>
      <c r="BJ445" s="5">
        <v>1181.4000000000001</v>
      </c>
    </row>
    <row r="446" spans="1:62" x14ac:dyDescent="0.25">
      <c r="A446" t="s">
        <v>153</v>
      </c>
      <c r="B446" t="s">
        <v>154</v>
      </c>
      <c r="C446" t="s">
        <v>149</v>
      </c>
      <c r="D446" t="s">
        <v>54</v>
      </c>
      <c r="E446" s="19" t="str">
        <f t="shared" si="6"/>
        <v>number</v>
      </c>
      <c r="F446" s="4" t="s">
        <v>55</v>
      </c>
      <c r="G446" s="5">
        <v>863.9</v>
      </c>
      <c r="H446" s="5">
        <v>757.5</v>
      </c>
      <c r="I446" s="5">
        <v>775.4</v>
      </c>
      <c r="J446" s="5">
        <v>781.9</v>
      </c>
      <c r="K446" s="5">
        <v>768.6</v>
      </c>
      <c r="L446" s="5">
        <v>821</v>
      </c>
      <c r="M446" s="5">
        <v>760</v>
      </c>
      <c r="N446" s="5">
        <v>768.1</v>
      </c>
      <c r="O446" s="5">
        <v>838.6</v>
      </c>
      <c r="P446" s="5">
        <v>798.8</v>
      </c>
      <c r="Q446" s="5">
        <v>804.8</v>
      </c>
      <c r="R446" s="5">
        <v>820.2</v>
      </c>
      <c r="S446" s="5">
        <v>770.7</v>
      </c>
      <c r="T446" s="5">
        <v>881.9</v>
      </c>
      <c r="U446" s="5">
        <v>1057.5999999999999</v>
      </c>
      <c r="V446" s="5">
        <v>865.9</v>
      </c>
      <c r="W446" s="5">
        <v>862.7</v>
      </c>
      <c r="X446" s="5">
        <v>836.7</v>
      </c>
      <c r="Y446" s="5">
        <v>817.7</v>
      </c>
      <c r="Z446" s="5">
        <v>864.3</v>
      </c>
      <c r="AA446" s="5">
        <v>865</v>
      </c>
      <c r="AB446" s="5">
        <v>890.3</v>
      </c>
      <c r="AC446" s="5">
        <v>895.7</v>
      </c>
      <c r="AD446" s="5">
        <v>1076.5999999999999</v>
      </c>
      <c r="AE446" s="5">
        <v>1154.0999999999999</v>
      </c>
      <c r="AF446" s="5">
        <v>1381.5</v>
      </c>
      <c r="AG446" s="5">
        <v>1228</v>
      </c>
      <c r="AH446" s="5">
        <v>1165.9000000000001</v>
      </c>
      <c r="AI446" s="5">
        <v>1118.4000000000001</v>
      </c>
      <c r="AJ446" s="5">
        <v>1259.3</v>
      </c>
      <c r="AK446" s="5">
        <v>1179.5999999999999</v>
      </c>
      <c r="AL446" s="5">
        <v>1072.2</v>
      </c>
      <c r="AM446" s="5">
        <v>959.3</v>
      </c>
      <c r="AN446" s="5">
        <v>968.6</v>
      </c>
      <c r="AO446" s="5">
        <v>1172</v>
      </c>
      <c r="AP446" s="5">
        <v>1330</v>
      </c>
      <c r="AQ446" s="5">
        <v>1400.2</v>
      </c>
      <c r="AR446" s="5">
        <v>1408.9</v>
      </c>
      <c r="AS446" s="5">
        <v>1893.3</v>
      </c>
      <c r="AT446" s="5">
        <v>1763.5</v>
      </c>
      <c r="AU446" s="5">
        <v>1708.9</v>
      </c>
      <c r="AV446" s="5">
        <v>1682.7</v>
      </c>
      <c r="AW446" s="5">
        <v>1619.9</v>
      </c>
      <c r="AX446" s="5">
        <v>1563.2</v>
      </c>
      <c r="AY446" s="5">
        <v>1669.6</v>
      </c>
      <c r="AZ446" s="5">
        <v>1700.3</v>
      </c>
      <c r="BA446" s="5">
        <v>1676.3</v>
      </c>
      <c r="BB446" s="5">
        <v>1678.5</v>
      </c>
      <c r="BC446" s="5">
        <v>1722.9</v>
      </c>
      <c r="BD446" s="5">
        <v>1643</v>
      </c>
      <c r="BE446" s="5">
        <v>1714.8</v>
      </c>
      <c r="BF446" s="5">
        <v>1591.8</v>
      </c>
      <c r="BG446" s="5">
        <v>1676.6</v>
      </c>
      <c r="BH446" s="5">
        <v>1629.2</v>
      </c>
      <c r="BI446" s="5">
        <v>1610.6</v>
      </c>
      <c r="BJ446" s="5">
        <v>1643.7</v>
      </c>
    </row>
    <row r="447" spans="1:62" x14ac:dyDescent="0.25">
      <c r="A447" t="s">
        <v>155</v>
      </c>
      <c r="B447" t="s">
        <v>156</v>
      </c>
      <c r="C447" t="s">
        <v>149</v>
      </c>
      <c r="D447" t="s">
        <v>54</v>
      </c>
      <c r="E447" s="19" t="str">
        <f t="shared" si="6"/>
        <v>number</v>
      </c>
      <c r="F447" s="4" t="s">
        <v>55</v>
      </c>
      <c r="G447" s="5">
        <v>592.20000000000005</v>
      </c>
      <c r="H447" s="5">
        <v>544.1</v>
      </c>
      <c r="I447" s="5">
        <v>758.6</v>
      </c>
      <c r="J447" s="5">
        <v>635.4</v>
      </c>
      <c r="K447" s="5">
        <v>546.6</v>
      </c>
      <c r="L447" s="5">
        <v>658.7</v>
      </c>
      <c r="M447" s="5">
        <v>668.8</v>
      </c>
      <c r="N447" s="5">
        <v>669.3</v>
      </c>
      <c r="O447" s="5">
        <v>727.3</v>
      </c>
      <c r="P447" s="5">
        <v>705.7</v>
      </c>
      <c r="Q447" s="5">
        <v>634.9</v>
      </c>
      <c r="R447" s="5">
        <v>482.6</v>
      </c>
      <c r="S447" s="5">
        <v>512.70000000000005</v>
      </c>
      <c r="T447" s="5">
        <v>645.6</v>
      </c>
      <c r="U447" s="5">
        <v>578.79999999999995</v>
      </c>
      <c r="V447" s="5">
        <v>510.8</v>
      </c>
      <c r="W447" s="5">
        <v>523.29999999999995</v>
      </c>
      <c r="X447" s="5">
        <v>515.4</v>
      </c>
      <c r="Y447" s="5">
        <v>491.7</v>
      </c>
      <c r="Z447" s="5">
        <v>546.6</v>
      </c>
      <c r="AA447" s="5">
        <v>721.9</v>
      </c>
      <c r="AB447" s="5">
        <v>675.8</v>
      </c>
      <c r="AC447" s="5">
        <v>522.6</v>
      </c>
      <c r="AD447" s="5">
        <v>503.8</v>
      </c>
      <c r="AE447" s="5">
        <v>624.20000000000005</v>
      </c>
      <c r="AF447" s="5">
        <v>584</v>
      </c>
      <c r="AG447" s="5">
        <v>554.29999999999995</v>
      </c>
      <c r="AH447" s="5">
        <v>734.4</v>
      </c>
      <c r="AI447" s="5">
        <v>549.20000000000005</v>
      </c>
      <c r="AJ447" s="5">
        <v>559.20000000000005</v>
      </c>
      <c r="AK447" s="5">
        <v>618.6</v>
      </c>
      <c r="AL447" s="5">
        <v>729.9</v>
      </c>
      <c r="AM447" s="5">
        <v>501</v>
      </c>
      <c r="AN447" s="5">
        <v>746.5</v>
      </c>
      <c r="AO447" s="5">
        <v>581.79999999999995</v>
      </c>
      <c r="AP447" s="5">
        <v>601.29999999999995</v>
      </c>
      <c r="AQ447" s="5">
        <v>582</v>
      </c>
      <c r="AR447" s="5">
        <v>685.2</v>
      </c>
      <c r="AS447" s="5">
        <v>672.8</v>
      </c>
      <c r="AT447" s="5">
        <v>531.29999999999995</v>
      </c>
      <c r="AU447" s="5">
        <v>634.70000000000005</v>
      </c>
      <c r="AV447" s="5">
        <v>670.9</v>
      </c>
      <c r="AW447" s="5">
        <v>827.3</v>
      </c>
      <c r="AX447" s="5">
        <v>671.2</v>
      </c>
      <c r="AY447" s="5">
        <v>749.9</v>
      </c>
      <c r="AZ447" s="5">
        <v>766.8</v>
      </c>
      <c r="BA447" s="5">
        <v>799.3</v>
      </c>
      <c r="BB447" s="5">
        <v>775.2</v>
      </c>
      <c r="BC447" s="5">
        <v>598.29999999999995</v>
      </c>
      <c r="BD447" s="5">
        <v>762.8</v>
      </c>
      <c r="BE447" s="5">
        <v>632</v>
      </c>
      <c r="BF447" s="5">
        <v>934.8</v>
      </c>
      <c r="BG447" s="5">
        <v>822.8</v>
      </c>
      <c r="BH447" s="5">
        <v>855.7</v>
      </c>
      <c r="BI447" s="5">
        <v>801.9</v>
      </c>
      <c r="BJ447" s="5">
        <v>844.7</v>
      </c>
    </row>
    <row r="448" spans="1:62" x14ac:dyDescent="0.25">
      <c r="A448" t="s">
        <v>161</v>
      </c>
      <c r="B448" t="s">
        <v>162</v>
      </c>
      <c r="C448" t="s">
        <v>149</v>
      </c>
      <c r="D448" t="s">
        <v>54</v>
      </c>
      <c r="E448" s="19" t="str">
        <f t="shared" si="6"/>
        <v>number</v>
      </c>
      <c r="F448" s="4" t="s">
        <v>55</v>
      </c>
      <c r="G448" s="5">
        <v>707.5</v>
      </c>
      <c r="H448" s="5">
        <v>729.4</v>
      </c>
      <c r="I448" s="5">
        <v>644.79999999999995</v>
      </c>
      <c r="J448" s="5">
        <v>748.6</v>
      </c>
      <c r="K448" s="5">
        <v>811.9</v>
      </c>
      <c r="L448" s="5">
        <v>787.3</v>
      </c>
      <c r="M448" s="5">
        <v>748.2</v>
      </c>
      <c r="N448" s="5">
        <v>766.8</v>
      </c>
      <c r="O448" s="5">
        <v>872.9</v>
      </c>
      <c r="P448" s="5">
        <v>829.6</v>
      </c>
      <c r="Q448" s="5">
        <v>831.4</v>
      </c>
      <c r="R448" s="5">
        <v>687.9</v>
      </c>
      <c r="S448" s="5">
        <v>673.4</v>
      </c>
      <c r="T448" s="5">
        <v>796.2</v>
      </c>
      <c r="U448" s="5">
        <v>880.6</v>
      </c>
      <c r="V448" s="5">
        <v>679.1</v>
      </c>
      <c r="W448" s="5">
        <v>615.70000000000005</v>
      </c>
      <c r="X448" s="5">
        <v>1077.5</v>
      </c>
      <c r="Y448" s="5">
        <v>847.8</v>
      </c>
      <c r="Z448" s="5">
        <v>726.1</v>
      </c>
      <c r="AA448" s="5">
        <v>837.9</v>
      </c>
      <c r="AB448" s="5">
        <v>785</v>
      </c>
      <c r="AC448" s="5">
        <v>840.4</v>
      </c>
      <c r="AD448" s="5">
        <v>696.6</v>
      </c>
      <c r="AE448" s="5">
        <v>1084</v>
      </c>
      <c r="AF448" s="5">
        <v>1089.8</v>
      </c>
      <c r="AG448" s="5">
        <v>1033.4000000000001</v>
      </c>
      <c r="AH448" s="5">
        <v>962</v>
      </c>
      <c r="AI448" s="5">
        <v>939.7</v>
      </c>
      <c r="AJ448" s="5">
        <v>726.4</v>
      </c>
      <c r="AK448" s="5">
        <v>1055.3</v>
      </c>
      <c r="AL448" s="5">
        <v>738</v>
      </c>
      <c r="AM448" s="5">
        <v>762.8</v>
      </c>
      <c r="AN448" s="5">
        <v>817.8</v>
      </c>
      <c r="AO448" s="5">
        <v>810.1</v>
      </c>
      <c r="AP448" s="5">
        <v>1100.5999999999999</v>
      </c>
      <c r="AQ448" s="5">
        <v>1063.9000000000001</v>
      </c>
      <c r="AR448" s="5">
        <v>1204.2</v>
      </c>
      <c r="AS448" s="5">
        <v>1174.0999999999999</v>
      </c>
      <c r="AT448" s="5">
        <v>1006.5</v>
      </c>
      <c r="AU448" s="5">
        <v>986.3</v>
      </c>
      <c r="AV448" s="5">
        <v>788.6</v>
      </c>
      <c r="AW448" s="5">
        <v>981.4</v>
      </c>
      <c r="AX448" s="5">
        <v>1206.5</v>
      </c>
      <c r="AY448" s="5">
        <v>1089.5</v>
      </c>
      <c r="AZ448" s="5">
        <v>1124.8</v>
      </c>
      <c r="BA448" s="5">
        <v>1101.2</v>
      </c>
      <c r="BB448" s="5">
        <v>1397.7</v>
      </c>
      <c r="BC448" s="5">
        <v>1800.4</v>
      </c>
      <c r="BD448" s="5">
        <v>1452.8</v>
      </c>
      <c r="BE448" s="5">
        <v>1046.8</v>
      </c>
      <c r="BF448" s="5">
        <v>1506.8</v>
      </c>
      <c r="BG448" s="5">
        <v>1512.4</v>
      </c>
      <c r="BH448" s="5">
        <v>1550.7</v>
      </c>
      <c r="BI448" s="5">
        <v>1575.5</v>
      </c>
      <c r="BJ448" s="5">
        <v>1607.5</v>
      </c>
    </row>
    <row r="449" spans="1:63" x14ac:dyDescent="0.25">
      <c r="A449" t="s">
        <v>163</v>
      </c>
      <c r="B449" t="s">
        <v>164</v>
      </c>
      <c r="C449" t="s">
        <v>149</v>
      </c>
      <c r="D449" t="s">
        <v>54</v>
      </c>
      <c r="E449" s="19" t="str">
        <f t="shared" si="6"/>
        <v>number</v>
      </c>
      <c r="F449" s="4" t="s">
        <v>55</v>
      </c>
      <c r="G449" s="5">
        <v>369.8</v>
      </c>
      <c r="H449" s="5">
        <v>378.8</v>
      </c>
      <c r="I449" s="5">
        <v>374.5</v>
      </c>
      <c r="J449" s="5">
        <v>376.1</v>
      </c>
      <c r="K449" s="5">
        <v>340.5</v>
      </c>
      <c r="L449" s="5">
        <v>369.3</v>
      </c>
      <c r="M449" s="5">
        <v>374.9</v>
      </c>
      <c r="N449" s="5">
        <v>387.3</v>
      </c>
      <c r="O449" s="5">
        <v>399.1</v>
      </c>
      <c r="P449" s="5">
        <v>343</v>
      </c>
      <c r="Q449" s="5">
        <v>206.8</v>
      </c>
      <c r="R449" s="5">
        <v>209.9</v>
      </c>
      <c r="S449" s="5">
        <v>217</v>
      </c>
      <c r="T449" s="5">
        <v>330.2</v>
      </c>
      <c r="U449" s="5">
        <v>435.7</v>
      </c>
      <c r="V449" s="5">
        <v>558.79999999999995</v>
      </c>
      <c r="W449" s="5">
        <v>414.3</v>
      </c>
      <c r="X449" s="5">
        <v>328.2</v>
      </c>
      <c r="Y449" s="5">
        <v>308.10000000000002</v>
      </c>
      <c r="Z449" s="5">
        <v>422.3</v>
      </c>
      <c r="AA449" s="5">
        <v>420.4</v>
      </c>
      <c r="AB449" s="5">
        <v>451.1</v>
      </c>
      <c r="AC449" s="5">
        <v>464.3</v>
      </c>
      <c r="AD449" s="5">
        <v>501.3</v>
      </c>
      <c r="AE449" s="5">
        <v>638.70000000000005</v>
      </c>
      <c r="AF449" s="5">
        <v>699.1</v>
      </c>
      <c r="AG449" s="5">
        <v>1010.8</v>
      </c>
      <c r="AH449" s="5">
        <v>863.2</v>
      </c>
      <c r="AI449" s="5">
        <v>949.8</v>
      </c>
      <c r="AJ449" s="5">
        <v>869.8</v>
      </c>
      <c r="AK449" s="5">
        <v>673.7</v>
      </c>
      <c r="AL449" s="5">
        <v>862.1</v>
      </c>
      <c r="AM449" s="5">
        <v>849</v>
      </c>
      <c r="AN449" s="5">
        <v>668</v>
      </c>
      <c r="AO449" s="5">
        <v>772.4</v>
      </c>
      <c r="AP449" s="5">
        <v>849.7</v>
      </c>
      <c r="AQ449" s="5">
        <v>782.1</v>
      </c>
      <c r="AR449" s="5">
        <v>894.4</v>
      </c>
      <c r="AS449" s="5">
        <v>864.2</v>
      </c>
      <c r="AT449" s="5">
        <v>864.4</v>
      </c>
      <c r="AU449" s="5">
        <v>639.20000000000005</v>
      </c>
      <c r="AV449" s="5">
        <v>1011.8</v>
      </c>
      <c r="AW449" s="5">
        <v>797.9</v>
      </c>
      <c r="AX449" s="5">
        <v>637.5</v>
      </c>
      <c r="AY449" s="5">
        <v>841.2</v>
      </c>
      <c r="AZ449" s="5">
        <v>661.3</v>
      </c>
      <c r="BA449" s="5">
        <v>705.8</v>
      </c>
      <c r="BB449" s="5">
        <v>765.8</v>
      </c>
      <c r="BC449" s="5">
        <v>713.3</v>
      </c>
      <c r="BD449" s="5">
        <v>955.1</v>
      </c>
      <c r="BE449" s="5">
        <v>1374.4</v>
      </c>
      <c r="BF449" s="5">
        <v>1034.3</v>
      </c>
      <c r="BG449" s="5">
        <v>1196.9000000000001</v>
      </c>
      <c r="BH449" s="5">
        <v>1678.8</v>
      </c>
      <c r="BI449" s="5">
        <v>1600.7</v>
      </c>
      <c r="BJ449" s="5">
        <v>1221.5999999999999</v>
      </c>
    </row>
    <row r="450" spans="1:63" x14ac:dyDescent="0.25">
      <c r="A450" t="s">
        <v>167</v>
      </c>
      <c r="B450" t="s">
        <v>168</v>
      </c>
      <c r="C450" t="s">
        <v>149</v>
      </c>
      <c r="D450" t="s">
        <v>54</v>
      </c>
      <c r="E450" s="19" t="str">
        <f t="shared" ref="E450:E513" si="7">IF(_xlfn.ISFORMULA(G450),"formula","number")</f>
        <v>number</v>
      </c>
      <c r="F450" s="4" t="s">
        <v>55</v>
      </c>
      <c r="G450" s="5">
        <v>505.2</v>
      </c>
      <c r="H450" s="5">
        <v>547.79999999999995</v>
      </c>
      <c r="I450" s="5">
        <v>560.1</v>
      </c>
      <c r="J450" s="5">
        <v>599.29999999999995</v>
      </c>
      <c r="K450" s="5">
        <v>467.5</v>
      </c>
      <c r="L450" s="5">
        <v>496.2</v>
      </c>
      <c r="M450" s="5">
        <v>571.29999999999995</v>
      </c>
      <c r="N450" s="5">
        <v>394</v>
      </c>
      <c r="O450" s="5">
        <v>493.7</v>
      </c>
      <c r="P450" s="5">
        <v>390.2</v>
      </c>
      <c r="Q450" s="5">
        <v>424.8</v>
      </c>
      <c r="R450" s="5">
        <v>417.6</v>
      </c>
      <c r="S450" s="5">
        <v>323.89999999999998</v>
      </c>
      <c r="T450" s="5">
        <v>406</v>
      </c>
      <c r="U450" s="5">
        <v>346.4</v>
      </c>
      <c r="V450" s="5">
        <v>423.4</v>
      </c>
      <c r="W450" s="5">
        <v>431.3</v>
      </c>
      <c r="X450" s="5">
        <v>431.5</v>
      </c>
      <c r="Y450" s="5">
        <v>447</v>
      </c>
      <c r="Z450" s="5">
        <v>457.4</v>
      </c>
      <c r="AA450" s="5">
        <v>415.6</v>
      </c>
      <c r="AB450" s="5">
        <v>400.3</v>
      </c>
      <c r="AC450" s="5">
        <v>401.9</v>
      </c>
      <c r="AD450" s="5">
        <v>257.10000000000002</v>
      </c>
      <c r="AE450" s="5">
        <v>425</v>
      </c>
      <c r="AF450" s="5">
        <v>418.9</v>
      </c>
      <c r="AG450" s="5">
        <v>326.5</v>
      </c>
      <c r="AH450" s="5">
        <v>475.2</v>
      </c>
      <c r="AI450" s="5">
        <v>352.7</v>
      </c>
      <c r="AJ450" s="5">
        <v>310.3</v>
      </c>
      <c r="AK450" s="5">
        <v>336.8</v>
      </c>
      <c r="AL450" s="5">
        <v>309.3</v>
      </c>
      <c r="AM450" s="5">
        <v>326.3</v>
      </c>
      <c r="AN450" s="5">
        <v>267.89999999999998</v>
      </c>
      <c r="AO450" s="5">
        <v>312.3</v>
      </c>
      <c r="AP450" s="5">
        <v>291</v>
      </c>
      <c r="AQ450" s="5">
        <v>287.60000000000002</v>
      </c>
      <c r="AR450" s="5">
        <v>389.5</v>
      </c>
      <c r="AS450" s="5">
        <v>380.1</v>
      </c>
      <c r="AT450" s="5">
        <v>289.10000000000002</v>
      </c>
      <c r="AU450" s="5">
        <v>394.4</v>
      </c>
      <c r="AV450" s="5">
        <v>422.9</v>
      </c>
      <c r="AW450" s="5">
        <v>427.7</v>
      </c>
      <c r="AX450" s="5">
        <v>341.5</v>
      </c>
      <c r="AY450" s="5">
        <v>436.6</v>
      </c>
      <c r="AZ450" s="5">
        <v>449.6</v>
      </c>
      <c r="BA450" s="5">
        <v>424.8</v>
      </c>
      <c r="BB450" s="5">
        <v>496.5</v>
      </c>
      <c r="BC450" s="5">
        <v>386</v>
      </c>
      <c r="BD450" s="5">
        <v>492.9</v>
      </c>
      <c r="BE450" s="5">
        <v>363.1</v>
      </c>
      <c r="BF450" s="5">
        <v>520</v>
      </c>
      <c r="BG450" s="5">
        <v>406.8</v>
      </c>
      <c r="BH450" s="5">
        <v>446</v>
      </c>
      <c r="BI450" s="5">
        <v>551.5</v>
      </c>
      <c r="BJ450" s="5">
        <v>530.29999999999995</v>
      </c>
    </row>
    <row r="451" spans="1:63" x14ac:dyDescent="0.25">
      <c r="A451" t="s">
        <v>169</v>
      </c>
      <c r="B451" t="s">
        <v>170</v>
      </c>
      <c r="C451" t="s">
        <v>149</v>
      </c>
      <c r="D451" t="s">
        <v>54</v>
      </c>
      <c r="E451" s="19" t="str">
        <f t="shared" si="7"/>
        <v>number</v>
      </c>
      <c r="F451" s="4" t="s">
        <v>55</v>
      </c>
      <c r="G451" s="5">
        <v>743</v>
      </c>
      <c r="H451" s="5">
        <v>782.8</v>
      </c>
      <c r="I451" s="5">
        <v>763.7</v>
      </c>
      <c r="J451" s="5">
        <v>717.8</v>
      </c>
      <c r="K451" s="5">
        <v>687.1</v>
      </c>
      <c r="L451" s="5">
        <v>607.79999999999995</v>
      </c>
      <c r="M451" s="5">
        <v>693.5</v>
      </c>
      <c r="N451" s="5">
        <v>671.1</v>
      </c>
      <c r="O451" s="5">
        <v>611</v>
      </c>
      <c r="P451" s="5">
        <v>722.9</v>
      </c>
      <c r="Q451" s="5">
        <v>709.6</v>
      </c>
      <c r="R451" s="5">
        <v>654.9</v>
      </c>
      <c r="S451" s="5">
        <v>659.2</v>
      </c>
      <c r="T451" s="5">
        <v>996.1</v>
      </c>
      <c r="U451" s="5">
        <v>967.1</v>
      </c>
      <c r="V451" s="5">
        <v>725.2</v>
      </c>
      <c r="W451" s="5">
        <v>932.6</v>
      </c>
      <c r="X451" s="5">
        <v>916.1</v>
      </c>
      <c r="Y451" s="5">
        <v>1053.3</v>
      </c>
      <c r="Z451" s="5">
        <v>1087</v>
      </c>
      <c r="AA451" s="5">
        <v>1655.5</v>
      </c>
      <c r="AB451" s="5">
        <v>1632.9</v>
      </c>
      <c r="AC451" s="5">
        <v>1526</v>
      </c>
      <c r="AD451" s="5">
        <v>1266.3</v>
      </c>
      <c r="AE451" s="5">
        <v>1247.9000000000001</v>
      </c>
      <c r="AF451" s="5">
        <v>1156.7</v>
      </c>
      <c r="AG451" s="5">
        <v>1203</v>
      </c>
      <c r="AH451" s="5">
        <v>1305.5</v>
      </c>
      <c r="AI451" s="5">
        <v>1252.9000000000001</v>
      </c>
      <c r="AJ451" s="5">
        <v>1147.9000000000001</v>
      </c>
      <c r="AK451" s="5">
        <v>1094.0999999999999</v>
      </c>
      <c r="AL451" s="5">
        <v>1164</v>
      </c>
      <c r="AM451" s="5">
        <v>1153.0999999999999</v>
      </c>
      <c r="AN451" s="5">
        <v>1132.3</v>
      </c>
      <c r="AO451" s="5">
        <v>1210.5</v>
      </c>
      <c r="AP451" s="5">
        <v>1220.4000000000001</v>
      </c>
      <c r="AQ451" s="5">
        <v>1182.8</v>
      </c>
      <c r="AR451" s="5">
        <v>1201.8</v>
      </c>
      <c r="AS451" s="5">
        <v>1239.3</v>
      </c>
      <c r="AT451" s="5">
        <v>1171.5</v>
      </c>
      <c r="AU451" s="5">
        <v>1233.5999999999999</v>
      </c>
      <c r="AV451" s="5">
        <v>1255.2</v>
      </c>
      <c r="AW451" s="5">
        <v>1308.8</v>
      </c>
      <c r="AX451" s="5">
        <v>1372.8</v>
      </c>
      <c r="AY451" s="5">
        <v>1421.7</v>
      </c>
      <c r="AZ451" s="5">
        <v>1507.5</v>
      </c>
      <c r="BA451" s="5">
        <v>1399.8</v>
      </c>
      <c r="BB451" s="5">
        <v>1598.4</v>
      </c>
      <c r="BC451" s="5">
        <v>1531.1</v>
      </c>
      <c r="BD451" s="5">
        <v>1528.2</v>
      </c>
      <c r="BE451" s="5">
        <v>1334.6</v>
      </c>
      <c r="BF451" s="5">
        <v>1399.7</v>
      </c>
      <c r="BG451" s="5">
        <v>1234.7</v>
      </c>
      <c r="BH451" s="5">
        <v>1449.8</v>
      </c>
      <c r="BI451" s="5">
        <v>1443.5</v>
      </c>
      <c r="BJ451" s="5">
        <v>1443.6</v>
      </c>
    </row>
    <row r="452" spans="1:63" x14ac:dyDescent="0.25">
      <c r="A452" t="s">
        <v>173</v>
      </c>
      <c r="B452" t="s">
        <v>174</v>
      </c>
      <c r="C452" t="s">
        <v>149</v>
      </c>
      <c r="D452" t="s">
        <v>54</v>
      </c>
      <c r="E452" s="19" t="str">
        <f t="shared" si="7"/>
        <v>number</v>
      </c>
      <c r="F452" s="4" t="s">
        <v>55</v>
      </c>
      <c r="G452" s="5">
        <v>549.4</v>
      </c>
      <c r="H452" s="5">
        <v>544.29999999999995</v>
      </c>
      <c r="I452" s="5">
        <v>573.29999999999995</v>
      </c>
      <c r="J452" s="5">
        <v>588.29999999999995</v>
      </c>
      <c r="K452" s="5">
        <v>588.70000000000005</v>
      </c>
      <c r="L452" s="5">
        <v>530.79999999999995</v>
      </c>
      <c r="M452" s="5">
        <v>636.29999999999995</v>
      </c>
      <c r="N452" s="5">
        <v>461.2</v>
      </c>
      <c r="O452" s="5">
        <v>699</v>
      </c>
      <c r="P452" s="5">
        <v>475.6</v>
      </c>
      <c r="Q452" s="5">
        <v>655.7</v>
      </c>
      <c r="R452" s="5">
        <v>370.9</v>
      </c>
      <c r="S452" s="5">
        <v>508</v>
      </c>
      <c r="T452" s="5">
        <v>740.5</v>
      </c>
      <c r="U452" s="5">
        <v>708.2</v>
      </c>
      <c r="V452" s="5">
        <v>706.8</v>
      </c>
      <c r="W452" s="5">
        <v>508.1</v>
      </c>
      <c r="X452" s="5">
        <v>833.2</v>
      </c>
      <c r="Y452" s="5">
        <v>616.79999999999995</v>
      </c>
      <c r="Z452" s="5">
        <v>547.4</v>
      </c>
      <c r="AA452" s="5">
        <v>904.7</v>
      </c>
      <c r="AB452" s="5">
        <v>684.3</v>
      </c>
      <c r="AC452" s="5">
        <v>573.29999999999995</v>
      </c>
      <c r="AD452" s="5">
        <v>612.1</v>
      </c>
      <c r="AE452" s="5">
        <v>819.9</v>
      </c>
      <c r="AF452" s="5">
        <v>761.7</v>
      </c>
      <c r="AG452" s="5">
        <v>841.4</v>
      </c>
      <c r="AH452" s="5">
        <v>712.1</v>
      </c>
      <c r="AI452" s="5">
        <v>847.3</v>
      </c>
      <c r="AJ452" s="5">
        <v>795</v>
      </c>
      <c r="AK452" s="5">
        <v>822.6</v>
      </c>
      <c r="AL452" s="5">
        <v>798.6</v>
      </c>
      <c r="AM452" s="5">
        <v>836.5</v>
      </c>
      <c r="AN452" s="5">
        <v>757.7</v>
      </c>
      <c r="AO452" s="5">
        <v>872</v>
      </c>
      <c r="AP452" s="5">
        <v>758.5</v>
      </c>
      <c r="AQ452" s="5">
        <v>716.7</v>
      </c>
      <c r="AR452" s="5">
        <v>667.8</v>
      </c>
      <c r="AS452" s="5">
        <v>870.4</v>
      </c>
      <c r="AT452" s="5">
        <v>879.4</v>
      </c>
      <c r="AU452" s="5">
        <v>887.1</v>
      </c>
      <c r="AV452" s="5">
        <v>651.6</v>
      </c>
      <c r="AW452" s="5">
        <v>1090.7</v>
      </c>
      <c r="AX452" s="5">
        <v>974.5</v>
      </c>
      <c r="AY452" s="5">
        <v>1201.0999999999999</v>
      </c>
      <c r="AZ452" s="5">
        <v>879</v>
      </c>
      <c r="BA452" s="5">
        <v>722.5</v>
      </c>
      <c r="BB452" s="5">
        <v>1174.2</v>
      </c>
      <c r="BC452" s="5">
        <v>1134.5999999999999</v>
      </c>
      <c r="BD452" s="5">
        <v>1196.5</v>
      </c>
      <c r="BE452" s="5">
        <v>966.9</v>
      </c>
      <c r="BF452" s="5">
        <v>1221.3</v>
      </c>
      <c r="BG452" s="5">
        <v>1124.0999999999999</v>
      </c>
      <c r="BH452" s="5">
        <v>1111.5</v>
      </c>
      <c r="BI452" s="5">
        <v>1376.1</v>
      </c>
      <c r="BJ452" s="5">
        <v>1349</v>
      </c>
    </row>
    <row r="453" spans="1:63" x14ac:dyDescent="0.25">
      <c r="A453" t="s">
        <v>5</v>
      </c>
      <c r="B453" t="s">
        <v>6</v>
      </c>
      <c r="C453" t="s">
        <v>7</v>
      </c>
      <c r="D453" t="s">
        <v>264</v>
      </c>
      <c r="E453" s="19" t="str">
        <f t="shared" si="7"/>
        <v>formula</v>
      </c>
      <c r="F453" s="4" t="s">
        <v>265</v>
      </c>
      <c r="G453" s="20">
        <f t="shared" ref="G453:AL453" si="8">IF(AVERAGE($AX436:$AZ436)&lt;&gt;0,G436/AVERAGE($AX436:$AZ436),"")</f>
        <v>1.6331360946745561</v>
      </c>
      <c r="H453" s="20">
        <f t="shared" si="8"/>
        <v>1.6376725838264299</v>
      </c>
      <c r="I453" s="20">
        <f t="shared" si="8"/>
        <v>1.5747534516765285</v>
      </c>
      <c r="J453" s="20">
        <f t="shared" si="8"/>
        <v>1.7274161735700195</v>
      </c>
      <c r="K453" s="20">
        <f t="shared" si="8"/>
        <v>1.8382642998027614</v>
      </c>
      <c r="L453" s="20">
        <f t="shared" si="8"/>
        <v>1.6258382642998026</v>
      </c>
      <c r="M453" s="20">
        <f t="shared" si="8"/>
        <v>1.606706114398422</v>
      </c>
      <c r="N453" s="20">
        <f t="shared" si="8"/>
        <v>1.5891518737672585</v>
      </c>
      <c r="O453" s="20">
        <f t="shared" si="8"/>
        <v>1.7729783037475344</v>
      </c>
      <c r="P453" s="20">
        <f t="shared" si="8"/>
        <v>1.7974358974358973</v>
      </c>
      <c r="Q453" s="20">
        <f t="shared" si="8"/>
        <v>1.5891518737672585</v>
      </c>
      <c r="R453" s="20">
        <f t="shared" si="8"/>
        <v>1.5390532544378697</v>
      </c>
      <c r="S453" s="20">
        <f t="shared" si="8"/>
        <v>1.5069033530571991</v>
      </c>
      <c r="T453" s="20">
        <f t="shared" si="8"/>
        <v>1.4055226824457594</v>
      </c>
      <c r="U453" s="20">
        <f t="shared" si="8"/>
        <v>1.5264299802761341</v>
      </c>
      <c r="V453" s="20">
        <f t="shared" si="8"/>
        <v>1.529585798816568</v>
      </c>
      <c r="W453" s="20">
        <f t="shared" si="8"/>
        <v>1.1895463510848128</v>
      </c>
      <c r="X453" s="20">
        <f t="shared" si="8"/>
        <v>1.3157790927021698</v>
      </c>
      <c r="Y453" s="20">
        <f t="shared" si="8"/>
        <v>1.0043392504930966</v>
      </c>
      <c r="Z453" s="20">
        <f t="shared" si="8"/>
        <v>1.2187376725838264</v>
      </c>
      <c r="AA453" s="20">
        <f t="shared" si="8"/>
        <v>0.8897435897435898</v>
      </c>
      <c r="AB453" s="20">
        <f t="shared" si="8"/>
        <v>0.8887573964497042</v>
      </c>
      <c r="AC453" s="20">
        <f t="shared" si="8"/>
        <v>0.95581854043392511</v>
      </c>
      <c r="AD453" s="20">
        <f t="shared" si="8"/>
        <v>0.9191321499013807</v>
      </c>
      <c r="AE453" s="20">
        <f t="shared" si="8"/>
        <v>0.88579881656804738</v>
      </c>
      <c r="AF453" s="20">
        <f t="shared" si="8"/>
        <v>0.74911242603550299</v>
      </c>
      <c r="AG453" s="20">
        <f t="shared" si="8"/>
        <v>0.75187376725838262</v>
      </c>
      <c r="AH453" s="20">
        <f t="shared" si="8"/>
        <v>0.65562130177514788</v>
      </c>
      <c r="AI453" s="20">
        <f t="shared" si="8"/>
        <v>0.54714003944773171</v>
      </c>
      <c r="AJ453" s="20">
        <f t="shared" si="8"/>
        <v>0.63293885601577904</v>
      </c>
      <c r="AK453" s="20">
        <f t="shared" si="8"/>
        <v>0.8234714003944773</v>
      </c>
      <c r="AL453" s="20">
        <f t="shared" si="8"/>
        <v>0.78323471400394484</v>
      </c>
      <c r="AM453" s="20">
        <f t="shared" ref="AM453:BK453" si="9">IF(AVERAGE($AX436:$AZ436)&lt;&gt;0,AM436/AVERAGE($AX436:$AZ436),"")</f>
        <v>0.52859960552268248</v>
      </c>
      <c r="AN453" s="20">
        <f t="shared" si="9"/>
        <v>0.58856015779092696</v>
      </c>
      <c r="AO453" s="20">
        <f t="shared" si="9"/>
        <v>0.79191321499013811</v>
      </c>
      <c r="AP453" s="20">
        <f t="shared" si="9"/>
        <v>1.2871794871794873</v>
      </c>
      <c r="AQ453" s="20">
        <f t="shared" si="9"/>
        <v>1.1179487179487178</v>
      </c>
      <c r="AR453" s="20">
        <f t="shared" si="9"/>
        <v>1.3838264299802763</v>
      </c>
      <c r="AS453" s="20">
        <f t="shared" si="9"/>
        <v>1.2236686390532543</v>
      </c>
      <c r="AT453" s="20">
        <f t="shared" si="9"/>
        <v>1.113214990138067</v>
      </c>
      <c r="AU453" s="20">
        <f t="shared" si="9"/>
        <v>1.1546351084812623</v>
      </c>
      <c r="AV453" s="20">
        <f t="shared" si="9"/>
        <v>1.2370808678500986</v>
      </c>
      <c r="AW453" s="20">
        <f t="shared" si="9"/>
        <v>1.2743589743589745</v>
      </c>
      <c r="AX453" s="20">
        <f t="shared" si="9"/>
        <v>0.96982248520710057</v>
      </c>
      <c r="AY453" s="20">
        <f t="shared" si="9"/>
        <v>1.1506903353057198</v>
      </c>
      <c r="AZ453" s="20">
        <f t="shared" si="9"/>
        <v>0.87948717948717947</v>
      </c>
      <c r="BA453" s="20">
        <f t="shared" si="9"/>
        <v>0.91577909270216962</v>
      </c>
      <c r="BB453" s="20">
        <f t="shared" si="9"/>
        <v>1.2873767258382645</v>
      </c>
      <c r="BC453" s="20">
        <f t="shared" si="9"/>
        <v>1.1270216962524655</v>
      </c>
      <c r="BD453" s="20">
        <f t="shared" si="9"/>
        <v>1.241222879684418</v>
      </c>
      <c r="BE453" s="20">
        <f t="shared" si="9"/>
        <v>1.306508875739645</v>
      </c>
      <c r="BF453" s="20">
        <f t="shared" si="9"/>
        <v>1.0887573964497042</v>
      </c>
      <c r="BG453" s="20">
        <f t="shared" si="9"/>
        <v>1.6061143984220907</v>
      </c>
      <c r="BH453" s="20">
        <f t="shared" si="9"/>
        <v>1.7520710059171596</v>
      </c>
      <c r="BI453" s="20">
        <f t="shared" si="9"/>
        <v>1.9364891518737672</v>
      </c>
      <c r="BJ453" s="20">
        <f t="shared" si="9"/>
        <v>1.8435897435897437</v>
      </c>
      <c r="BK453" s="20">
        <f t="shared" si="9"/>
        <v>0</v>
      </c>
    </row>
    <row r="454" spans="1:63" x14ac:dyDescent="0.25">
      <c r="A454" t="s">
        <v>151</v>
      </c>
      <c r="B454" t="s">
        <v>152</v>
      </c>
      <c r="C454" t="s">
        <v>7</v>
      </c>
      <c r="D454" t="s">
        <v>264</v>
      </c>
      <c r="E454" s="19" t="str">
        <f t="shared" si="7"/>
        <v>formula</v>
      </c>
      <c r="F454" s="4" t="s">
        <v>265</v>
      </c>
      <c r="G454" s="20">
        <f t="shared" ref="G454:AL454" si="10">IF(AVERAGE($AX437:$AZ437)&lt;&gt;0,G437/AVERAGE($AX437:$AZ437),"")</f>
        <v>0.71874208740568202</v>
      </c>
      <c r="H454" s="20">
        <f t="shared" si="10"/>
        <v>0.76766091051805352</v>
      </c>
      <c r="I454" s="20">
        <f t="shared" si="10"/>
        <v>0.69853648655491984</v>
      </c>
      <c r="J454" s="20">
        <f t="shared" si="10"/>
        <v>0.75345622119815681</v>
      </c>
      <c r="K454" s="20">
        <f t="shared" si="10"/>
        <v>0.74715146604547544</v>
      </c>
      <c r="L454" s="20">
        <f t="shared" si="10"/>
        <v>0.7412265154200639</v>
      </c>
      <c r="M454" s="20">
        <f t="shared" si="10"/>
        <v>0.75755811009267238</v>
      </c>
      <c r="N454" s="20">
        <f t="shared" si="10"/>
        <v>0.79432318833240512</v>
      </c>
      <c r="O454" s="20">
        <f t="shared" si="10"/>
        <v>0.81019901757228951</v>
      </c>
      <c r="P454" s="20">
        <f t="shared" si="10"/>
        <v>0.82972097027396574</v>
      </c>
      <c r="Q454" s="20">
        <f t="shared" si="10"/>
        <v>0.84369777687750058</v>
      </c>
      <c r="R454" s="20">
        <f t="shared" si="10"/>
        <v>0.7784473590925205</v>
      </c>
      <c r="S454" s="20">
        <f t="shared" si="10"/>
        <v>0.84316605053932259</v>
      </c>
      <c r="T454" s="20">
        <f t="shared" si="10"/>
        <v>0.73932749278371401</v>
      </c>
      <c r="U454" s="20">
        <f t="shared" si="10"/>
        <v>0.83914012255026094</v>
      </c>
      <c r="V454" s="20">
        <f t="shared" si="10"/>
        <v>0.83921608345571486</v>
      </c>
      <c r="W454" s="20">
        <f t="shared" si="10"/>
        <v>0.84324201144477651</v>
      </c>
      <c r="X454" s="20">
        <f t="shared" si="10"/>
        <v>0.93750949511318193</v>
      </c>
      <c r="Y454" s="20">
        <f t="shared" si="10"/>
        <v>0.83556995999392325</v>
      </c>
      <c r="Z454" s="20">
        <f t="shared" si="10"/>
        <v>0.80784422950321577</v>
      </c>
      <c r="AA454" s="20">
        <f t="shared" si="10"/>
        <v>0.8206816225249407</v>
      </c>
      <c r="AB454" s="20">
        <f t="shared" si="10"/>
        <v>0.81688357725224103</v>
      </c>
      <c r="AC454" s="20">
        <f t="shared" si="10"/>
        <v>0.83101230566668371</v>
      </c>
      <c r="AD454" s="20">
        <f t="shared" si="10"/>
        <v>0.84233048057932869</v>
      </c>
      <c r="AE454" s="20">
        <f t="shared" si="10"/>
        <v>0.8754494353572696</v>
      </c>
      <c r="AF454" s="20">
        <f t="shared" si="10"/>
        <v>0.92178558768420538</v>
      </c>
      <c r="AG454" s="20">
        <f t="shared" si="10"/>
        <v>0.93295184078594229</v>
      </c>
      <c r="AH454" s="20">
        <f t="shared" si="10"/>
        <v>0.90720109383703862</v>
      </c>
      <c r="AI454" s="20">
        <f t="shared" si="10"/>
        <v>1.0399047956651646</v>
      </c>
      <c r="AJ454" s="20">
        <f t="shared" si="10"/>
        <v>1.0243328100470959</v>
      </c>
      <c r="AK454" s="20">
        <f t="shared" si="10"/>
        <v>1.0398288347597107</v>
      </c>
      <c r="AL454" s="20">
        <f t="shared" si="10"/>
        <v>1.0569200384868589</v>
      </c>
      <c r="AM454" s="20">
        <f t="shared" ref="AM454:BK454" si="11">IF(AVERAGE($AX437:$AZ437)&lt;&gt;0,AM437/AVERAGE($AX437:$AZ437),"")</f>
        <v>1.0586671393123008</v>
      </c>
      <c r="AN454" s="20">
        <f t="shared" si="11"/>
        <v>0.9682736618220491</v>
      </c>
      <c r="AO454" s="20">
        <f t="shared" si="11"/>
        <v>1.0117232997417331</v>
      </c>
      <c r="AP454" s="20">
        <f t="shared" si="11"/>
        <v>1.0528181495923432</v>
      </c>
      <c r="AQ454" s="20">
        <f t="shared" si="11"/>
        <v>1.0889755405884438</v>
      </c>
      <c r="AR454" s="20">
        <f t="shared" si="11"/>
        <v>0.96918519268749703</v>
      </c>
      <c r="AS454" s="20">
        <f t="shared" si="11"/>
        <v>0.99470805692003861</v>
      </c>
      <c r="AT454" s="20">
        <f t="shared" si="11"/>
        <v>0.93310376259685035</v>
      </c>
      <c r="AU454" s="20">
        <f t="shared" si="11"/>
        <v>0.9749582215020004</v>
      </c>
      <c r="AV454" s="20">
        <f t="shared" si="11"/>
        <v>0.99417633058186061</v>
      </c>
      <c r="AW454" s="20">
        <f t="shared" si="11"/>
        <v>0.97571783055654038</v>
      </c>
      <c r="AX454" s="20">
        <f t="shared" si="11"/>
        <v>1.0088367853344813</v>
      </c>
      <c r="AY454" s="20">
        <f t="shared" si="11"/>
        <v>1.0211424520180281</v>
      </c>
      <c r="AZ454" s="20">
        <f t="shared" si="11"/>
        <v>0.97002076264749093</v>
      </c>
      <c r="BA454" s="20">
        <f t="shared" si="11"/>
        <v>0.99053020712006901</v>
      </c>
      <c r="BB454" s="20">
        <f t="shared" si="11"/>
        <v>0.97290727705474256</v>
      </c>
      <c r="BC454" s="20">
        <f t="shared" si="11"/>
        <v>0.98437737377829571</v>
      </c>
      <c r="BD454" s="20">
        <f t="shared" si="11"/>
        <v>0.93211627082594828</v>
      </c>
      <c r="BE454" s="20">
        <f t="shared" si="11"/>
        <v>0.86990428925912811</v>
      </c>
      <c r="BF454" s="20">
        <f t="shared" si="11"/>
        <v>0.84081126247024884</v>
      </c>
      <c r="BG454" s="20">
        <f t="shared" si="11"/>
        <v>0.89519927077530781</v>
      </c>
      <c r="BH454" s="20">
        <f t="shared" si="11"/>
        <v>1.0121031042690032</v>
      </c>
      <c r="BI454" s="20">
        <f t="shared" si="11"/>
        <v>0.91456930166607597</v>
      </c>
      <c r="BJ454" s="20">
        <f t="shared" si="11"/>
        <v>1.1543019192788779</v>
      </c>
      <c r="BK454" s="20">
        <f t="shared" si="11"/>
        <v>0</v>
      </c>
    </row>
    <row r="455" spans="1:63" x14ac:dyDescent="0.25">
      <c r="A455" t="s">
        <v>157</v>
      </c>
      <c r="B455" t="s">
        <v>158</v>
      </c>
      <c r="C455" t="s">
        <v>7</v>
      </c>
      <c r="D455" t="s">
        <v>264</v>
      </c>
      <c r="E455" s="19" t="str">
        <f t="shared" si="7"/>
        <v>formula</v>
      </c>
      <c r="F455" s="4" t="s">
        <v>265</v>
      </c>
      <c r="G455" s="20">
        <f t="shared" ref="G455:AL455" si="12">IF(AVERAGE($AX438:$AZ438)&lt;&gt;0,G438/AVERAGE($AX438:$AZ438),"")</f>
        <v>0</v>
      </c>
      <c r="H455" s="20">
        <f t="shared" si="12"/>
        <v>0</v>
      </c>
      <c r="I455" s="20">
        <f t="shared" si="12"/>
        <v>0</v>
      </c>
      <c r="J455" s="20">
        <f t="shared" si="12"/>
        <v>0</v>
      </c>
      <c r="K455" s="20">
        <f t="shared" si="12"/>
        <v>0</v>
      </c>
      <c r="L455" s="20">
        <f t="shared" si="12"/>
        <v>0</v>
      </c>
      <c r="M455" s="20">
        <f t="shared" si="12"/>
        <v>0</v>
      </c>
      <c r="N455" s="20">
        <f t="shared" si="12"/>
        <v>0</v>
      </c>
      <c r="O455" s="20">
        <f t="shared" si="12"/>
        <v>0</v>
      </c>
      <c r="P455" s="20">
        <f t="shared" si="12"/>
        <v>0</v>
      </c>
      <c r="Q455" s="20">
        <f t="shared" si="12"/>
        <v>0</v>
      </c>
      <c r="R455" s="20">
        <f t="shared" si="12"/>
        <v>0</v>
      </c>
      <c r="S455" s="20">
        <f t="shared" si="12"/>
        <v>0</v>
      </c>
      <c r="T455" s="20">
        <f t="shared" si="12"/>
        <v>0</v>
      </c>
      <c r="U455" s="20">
        <f t="shared" si="12"/>
        <v>0</v>
      </c>
      <c r="V455" s="20">
        <f t="shared" si="12"/>
        <v>0</v>
      </c>
      <c r="W455" s="20">
        <f t="shared" si="12"/>
        <v>0</v>
      </c>
      <c r="X455" s="20">
        <f t="shared" si="12"/>
        <v>0</v>
      </c>
      <c r="Y455" s="20">
        <f t="shared" si="12"/>
        <v>0</v>
      </c>
      <c r="Z455" s="20">
        <f t="shared" si="12"/>
        <v>0</v>
      </c>
      <c r="AA455" s="20">
        <f t="shared" si="12"/>
        <v>0</v>
      </c>
      <c r="AB455" s="20">
        <f t="shared" si="12"/>
        <v>0</v>
      </c>
      <c r="AC455" s="20">
        <f t="shared" si="12"/>
        <v>0</v>
      </c>
      <c r="AD455" s="20">
        <f t="shared" si="12"/>
        <v>0</v>
      </c>
      <c r="AE455" s="20">
        <f t="shared" si="12"/>
        <v>0</v>
      </c>
      <c r="AF455" s="20">
        <f t="shared" si="12"/>
        <v>0</v>
      </c>
      <c r="AG455" s="20">
        <f t="shared" si="12"/>
        <v>0</v>
      </c>
      <c r="AH455" s="20">
        <f t="shared" si="12"/>
        <v>0</v>
      </c>
      <c r="AI455" s="20">
        <f t="shared" si="12"/>
        <v>0</v>
      </c>
      <c r="AJ455" s="20">
        <f t="shared" si="12"/>
        <v>0</v>
      </c>
      <c r="AK455" s="20">
        <f t="shared" si="12"/>
        <v>0</v>
      </c>
      <c r="AL455" s="20">
        <f t="shared" si="12"/>
        <v>0</v>
      </c>
      <c r="AM455" s="20">
        <f t="shared" ref="AM455:BK455" si="13">IF(AVERAGE($AX438:$AZ438)&lt;&gt;0,AM438/AVERAGE($AX438:$AZ438),"")</f>
        <v>0.96371687911335102</v>
      </c>
      <c r="AN455" s="20">
        <f t="shared" si="13"/>
        <v>0.71526435544246814</v>
      </c>
      <c r="AO455" s="20">
        <f t="shared" si="13"/>
        <v>0.75856922662882587</v>
      </c>
      <c r="AP455" s="20">
        <f t="shared" si="13"/>
        <v>0.89075918087735173</v>
      </c>
      <c r="AQ455" s="20">
        <f t="shared" si="13"/>
        <v>0.92767841851589072</v>
      </c>
      <c r="AR455" s="20">
        <f t="shared" si="13"/>
        <v>0.83739877180534827</v>
      </c>
      <c r="AS455" s="20">
        <f t="shared" si="13"/>
        <v>0.82543488366403239</v>
      </c>
      <c r="AT455" s="20">
        <f t="shared" si="13"/>
        <v>0.81934284246323974</v>
      </c>
      <c r="AU455" s="20">
        <f t="shared" si="13"/>
        <v>0.87930907934333169</v>
      </c>
      <c r="AV455" s="20">
        <f t="shared" si="13"/>
        <v>0.99358990042326234</v>
      </c>
      <c r="AW455" s="20">
        <f t="shared" si="13"/>
        <v>0.82448070853619737</v>
      </c>
      <c r="AX455" s="20">
        <f t="shared" si="13"/>
        <v>0.85332615663151701</v>
      </c>
      <c r="AY455" s="20">
        <f t="shared" si="13"/>
        <v>0.99924155310351581</v>
      </c>
      <c r="AZ455" s="20">
        <f t="shared" si="13"/>
        <v>1.147432290264967</v>
      </c>
      <c r="BA455" s="20">
        <f t="shared" si="13"/>
        <v>1.0561984684265897</v>
      </c>
      <c r="BB455" s="20">
        <f t="shared" si="13"/>
        <v>1.061556528759817</v>
      </c>
      <c r="BC455" s="20">
        <f t="shared" si="13"/>
        <v>1.234922809678761</v>
      </c>
      <c r="BD455" s="20">
        <f t="shared" si="13"/>
        <v>1.3452401340738385</v>
      </c>
      <c r="BE455" s="20">
        <f t="shared" si="13"/>
        <v>1.4397768698162601</v>
      </c>
      <c r="BF455" s="20">
        <f t="shared" si="13"/>
        <v>1.5023120397328309</v>
      </c>
      <c r="BG455" s="20">
        <f t="shared" si="13"/>
        <v>1.6096934406576466</v>
      </c>
      <c r="BH455" s="20">
        <f t="shared" si="13"/>
        <v>1.7067991094365473</v>
      </c>
      <c r="BI455" s="20">
        <f t="shared" si="13"/>
        <v>1.8761284955838817</v>
      </c>
      <c r="BJ455" s="20">
        <f t="shared" si="13"/>
        <v>1.8232084750324173</v>
      </c>
      <c r="BK455" s="20">
        <f t="shared" si="13"/>
        <v>0</v>
      </c>
    </row>
    <row r="456" spans="1:63" x14ac:dyDescent="0.25">
      <c r="A456" t="s">
        <v>159</v>
      </c>
      <c r="B456" t="s">
        <v>160</v>
      </c>
      <c r="C456" t="s">
        <v>7</v>
      </c>
      <c r="D456" t="s">
        <v>264</v>
      </c>
      <c r="E456" s="19" t="str">
        <f t="shared" si="7"/>
        <v>formula</v>
      </c>
      <c r="F456" s="4" t="s">
        <v>265</v>
      </c>
      <c r="G456" s="20">
        <f t="shared" ref="G456:AL456" si="14">IF(AVERAGE($AX439:$AZ439)&lt;&gt;0,G439/AVERAGE($AX439:$AZ439),"")</f>
        <v>0.73243497705072369</v>
      </c>
      <c r="H456" s="20">
        <f t="shared" si="14"/>
        <v>0.71007414381546419</v>
      </c>
      <c r="I456" s="20">
        <f t="shared" si="14"/>
        <v>0.73537719195009987</v>
      </c>
      <c r="J456" s="20">
        <f t="shared" si="14"/>
        <v>0.70589619865834985</v>
      </c>
      <c r="K456" s="20">
        <f t="shared" si="14"/>
        <v>0.67259032599741075</v>
      </c>
      <c r="L456" s="20">
        <f t="shared" si="14"/>
        <v>0.67076615275979745</v>
      </c>
      <c r="M456" s="20">
        <f t="shared" si="14"/>
        <v>0.72690361303989626</v>
      </c>
      <c r="N456" s="20">
        <f t="shared" si="14"/>
        <v>0.75714958220548423</v>
      </c>
      <c r="O456" s="20">
        <f t="shared" si="14"/>
        <v>0.76674120277745073</v>
      </c>
      <c r="P456" s="20">
        <f t="shared" si="14"/>
        <v>0.75214781687654453</v>
      </c>
      <c r="Q456" s="20">
        <f t="shared" si="14"/>
        <v>0.74744027303754257</v>
      </c>
      <c r="R456" s="20">
        <f t="shared" si="14"/>
        <v>0.75703189360950907</v>
      </c>
      <c r="S456" s="20">
        <f t="shared" si="14"/>
        <v>0.76868306461103897</v>
      </c>
      <c r="T456" s="20">
        <f t="shared" si="14"/>
        <v>0.79569259738731302</v>
      </c>
      <c r="U456" s="20">
        <f t="shared" si="14"/>
        <v>0.82193715428974912</v>
      </c>
      <c r="V456" s="20">
        <f t="shared" si="14"/>
        <v>0.9313875485465456</v>
      </c>
      <c r="W456" s="20">
        <f t="shared" si="14"/>
        <v>0.91255737319053765</v>
      </c>
      <c r="X456" s="20">
        <f t="shared" si="14"/>
        <v>0.82941038013416479</v>
      </c>
      <c r="Y456" s="20">
        <f t="shared" si="14"/>
        <v>0.75479581028598319</v>
      </c>
      <c r="Z456" s="20">
        <f t="shared" si="14"/>
        <v>0.73066964811109791</v>
      </c>
      <c r="AA456" s="20">
        <f t="shared" si="14"/>
        <v>0.91891255737319033</v>
      </c>
      <c r="AB456" s="20">
        <f t="shared" si="14"/>
        <v>1.1549370366011531</v>
      </c>
      <c r="AC456" s="20">
        <f t="shared" si="14"/>
        <v>0.98617158997293153</v>
      </c>
      <c r="AD456" s="20">
        <f t="shared" si="14"/>
        <v>0.79033776627044816</v>
      </c>
      <c r="AE456" s="20">
        <f t="shared" si="14"/>
        <v>0.96139814052018335</v>
      </c>
      <c r="AF456" s="20">
        <f t="shared" si="14"/>
        <v>1.1099211486406966</v>
      </c>
      <c r="AG456" s="20">
        <f t="shared" si="14"/>
        <v>0.92297281393432962</v>
      </c>
      <c r="AH456" s="20">
        <f t="shared" si="14"/>
        <v>1.0271860656702363</v>
      </c>
      <c r="AI456" s="20">
        <f t="shared" si="14"/>
        <v>1.0138872543250557</v>
      </c>
      <c r="AJ456" s="20">
        <f t="shared" si="14"/>
        <v>0.91903024596916538</v>
      </c>
      <c r="AK456" s="20">
        <f t="shared" si="14"/>
        <v>1.0076497587383781</v>
      </c>
      <c r="AL456" s="20">
        <f t="shared" si="14"/>
        <v>0.9774626338707777</v>
      </c>
      <c r="AM456" s="20">
        <f t="shared" ref="AM456:BK456" si="15">IF(AVERAGE($AX439:$AZ439)&lt;&gt;0,AM439/AVERAGE($AX439:$AZ439),"")</f>
        <v>0.85983288219371534</v>
      </c>
      <c r="AN456" s="20">
        <f t="shared" si="15"/>
        <v>1.1287513239967046</v>
      </c>
      <c r="AO456" s="20">
        <f t="shared" si="15"/>
        <v>1.0315993880193006</v>
      </c>
      <c r="AP456" s="20">
        <f t="shared" si="15"/>
        <v>0.82535012357302562</v>
      </c>
      <c r="AQ456" s="20">
        <f t="shared" si="15"/>
        <v>0.82217253148169933</v>
      </c>
      <c r="AR456" s="20">
        <f t="shared" si="15"/>
        <v>0.93562433800164746</v>
      </c>
      <c r="AS456" s="20">
        <f t="shared" si="15"/>
        <v>0.84012004236789439</v>
      </c>
      <c r="AT456" s="20">
        <f t="shared" si="15"/>
        <v>0.8091090973284687</v>
      </c>
      <c r="AU456" s="20">
        <f t="shared" si="15"/>
        <v>0.96481110980345985</v>
      </c>
      <c r="AV456" s="20">
        <f t="shared" si="15"/>
        <v>0.87577968694833452</v>
      </c>
      <c r="AW456" s="20">
        <f t="shared" si="15"/>
        <v>0.93791926562316097</v>
      </c>
      <c r="AX456" s="20">
        <f t="shared" si="15"/>
        <v>1.062551488760739</v>
      </c>
      <c r="AY456" s="20">
        <f t="shared" si="15"/>
        <v>0.96863598917264893</v>
      </c>
      <c r="AZ456" s="20">
        <f t="shared" si="15"/>
        <v>0.96881252206661161</v>
      </c>
      <c r="BA456" s="20">
        <f t="shared" si="15"/>
        <v>1.0433682476168056</v>
      </c>
      <c r="BB456" s="20">
        <f t="shared" si="15"/>
        <v>0.83417676827115428</v>
      </c>
      <c r="BC456" s="20">
        <f t="shared" si="15"/>
        <v>0.7313169353889607</v>
      </c>
      <c r="BD456" s="20">
        <f t="shared" si="15"/>
        <v>1.0062963398846649</v>
      </c>
      <c r="BE456" s="20">
        <f t="shared" si="15"/>
        <v>0.89125573731905361</v>
      </c>
      <c r="BF456" s="20">
        <f t="shared" si="15"/>
        <v>1.0267153112863361</v>
      </c>
      <c r="BG456" s="20">
        <f t="shared" si="15"/>
        <v>0.9776980110627278</v>
      </c>
      <c r="BH456" s="20">
        <f t="shared" si="15"/>
        <v>0.93174061433447086</v>
      </c>
      <c r="BI456" s="20">
        <f t="shared" si="15"/>
        <v>1.0431328704248557</v>
      </c>
      <c r="BJ456" s="20">
        <f t="shared" si="15"/>
        <v>0.81834765211251015</v>
      </c>
      <c r="BK456" s="20">
        <f t="shared" si="15"/>
        <v>0</v>
      </c>
    </row>
    <row r="457" spans="1:63" x14ac:dyDescent="0.25">
      <c r="A457" t="s">
        <v>165</v>
      </c>
      <c r="B457" t="s">
        <v>166</v>
      </c>
      <c r="C457" t="s">
        <v>7</v>
      </c>
      <c r="D457" t="s">
        <v>264</v>
      </c>
      <c r="E457" s="19" t="str">
        <f t="shared" si="7"/>
        <v>formula</v>
      </c>
      <c r="F457" s="4" t="s">
        <v>265</v>
      </c>
      <c r="G457" s="20">
        <f t="shared" ref="G457:AL457" si="16">IF(AVERAGE($AX440:$AZ440)&lt;&gt;0,G440/AVERAGE($AX440:$AZ440),"")</f>
        <v>1.3890237467018469</v>
      </c>
      <c r="H457" s="20">
        <f t="shared" si="16"/>
        <v>1.3586279683377309</v>
      </c>
      <c r="I457" s="20">
        <f t="shared" si="16"/>
        <v>1.4423746701846967</v>
      </c>
      <c r="J457" s="20">
        <f t="shared" si="16"/>
        <v>1.4667546174142481</v>
      </c>
      <c r="K457" s="20">
        <f t="shared" si="16"/>
        <v>1.4813192612137205</v>
      </c>
      <c r="L457" s="20">
        <f t="shared" si="16"/>
        <v>1.4620052770448551</v>
      </c>
      <c r="M457" s="20">
        <f t="shared" si="16"/>
        <v>1.52089709762533</v>
      </c>
      <c r="N457" s="20">
        <f t="shared" si="16"/>
        <v>1.5018997361477575</v>
      </c>
      <c r="O457" s="20">
        <f t="shared" si="16"/>
        <v>1.404538258575198</v>
      </c>
      <c r="P457" s="20">
        <f t="shared" si="16"/>
        <v>1.5831134564643801</v>
      </c>
      <c r="Q457" s="20">
        <f t="shared" si="16"/>
        <v>1.4898680738786281</v>
      </c>
      <c r="R457" s="20">
        <f t="shared" si="16"/>
        <v>1.5503430079155673</v>
      </c>
      <c r="S457" s="20">
        <f t="shared" si="16"/>
        <v>1.3833245382585753</v>
      </c>
      <c r="T457" s="20">
        <f t="shared" si="16"/>
        <v>1.2311873350923483</v>
      </c>
      <c r="U457" s="20">
        <f t="shared" si="16"/>
        <v>0.9050659630606861</v>
      </c>
      <c r="V457" s="20">
        <f t="shared" si="16"/>
        <v>1.2598416886543535</v>
      </c>
      <c r="W457" s="20">
        <f t="shared" si="16"/>
        <v>1.2234300791556729</v>
      </c>
      <c r="X457" s="20">
        <f t="shared" si="16"/>
        <v>1.1246437994722955</v>
      </c>
      <c r="Y457" s="20">
        <f t="shared" si="16"/>
        <v>0.9859630606860158</v>
      </c>
      <c r="Z457" s="20">
        <f t="shared" si="16"/>
        <v>0.94306068601583126</v>
      </c>
      <c r="AA457" s="20">
        <f t="shared" si="16"/>
        <v>0.9367282321899737</v>
      </c>
      <c r="AB457" s="20">
        <f t="shared" si="16"/>
        <v>0.78902374670184694</v>
      </c>
      <c r="AC457" s="20">
        <f t="shared" si="16"/>
        <v>0.7741424802110819</v>
      </c>
      <c r="AD457" s="20">
        <f t="shared" si="16"/>
        <v>0.80738786279683383</v>
      </c>
      <c r="AE457" s="20">
        <f t="shared" si="16"/>
        <v>0.84110817941952509</v>
      </c>
      <c r="AF457" s="20">
        <f t="shared" si="16"/>
        <v>0.86121372031662269</v>
      </c>
      <c r="AG457" s="20">
        <f t="shared" si="16"/>
        <v>0.63039577836411609</v>
      </c>
      <c r="AH457" s="20">
        <f t="shared" si="16"/>
        <v>0.62263852242744067</v>
      </c>
      <c r="AI457" s="20">
        <f t="shared" si="16"/>
        <v>0.62643799472295514</v>
      </c>
      <c r="AJ457" s="20">
        <f t="shared" si="16"/>
        <v>0.75467018469656999</v>
      </c>
      <c r="AK457" s="20">
        <f t="shared" si="16"/>
        <v>0.54490765171503963</v>
      </c>
      <c r="AL457" s="20">
        <f t="shared" si="16"/>
        <v>0.28116094986807388</v>
      </c>
      <c r="AM457" s="20">
        <f t="shared" ref="AM457:BK457" si="17">IF(AVERAGE($AX440:$AZ440)&lt;&gt;0,AM440/AVERAGE($AX440:$AZ440),"")</f>
        <v>0.89398416886543552</v>
      </c>
      <c r="AN457" s="20">
        <f t="shared" si="17"/>
        <v>0.82385224274406332</v>
      </c>
      <c r="AO457" s="20">
        <f t="shared" si="17"/>
        <v>1.0328232189973614</v>
      </c>
      <c r="AP457" s="20">
        <f t="shared" si="17"/>
        <v>1.3010026385224274</v>
      </c>
      <c r="AQ457" s="20">
        <f t="shared" si="17"/>
        <v>1.3003693931398417</v>
      </c>
      <c r="AR457" s="20">
        <f t="shared" si="17"/>
        <v>1.3282321899736149</v>
      </c>
      <c r="AS457" s="20">
        <f t="shared" si="17"/>
        <v>1.56</v>
      </c>
      <c r="AT457" s="20">
        <f t="shared" si="17"/>
        <v>1.3743007915567282</v>
      </c>
      <c r="AU457" s="20">
        <f t="shared" si="17"/>
        <v>1.3932981530343009</v>
      </c>
      <c r="AV457" s="20">
        <f t="shared" si="17"/>
        <v>0.93197889182058058</v>
      </c>
      <c r="AW457" s="20">
        <f t="shared" si="17"/>
        <v>1.2968865435356203</v>
      </c>
      <c r="AX457" s="20">
        <f t="shared" si="17"/>
        <v>1.2256464379947232</v>
      </c>
      <c r="AY457" s="20">
        <f t="shared" si="17"/>
        <v>0.67820580474934034</v>
      </c>
      <c r="AZ457" s="20">
        <f t="shared" si="17"/>
        <v>1.0961477572559366</v>
      </c>
      <c r="BA457" s="20">
        <f t="shared" si="17"/>
        <v>0.92042216358839057</v>
      </c>
      <c r="BB457" s="20">
        <f t="shared" si="17"/>
        <v>0.84459102902374672</v>
      </c>
      <c r="BC457" s="20">
        <f t="shared" si="17"/>
        <v>1.3999472295514512</v>
      </c>
      <c r="BD457" s="20">
        <f t="shared" si="17"/>
        <v>1.6280738786279685</v>
      </c>
      <c r="BE457" s="20">
        <f t="shared" si="17"/>
        <v>1.6481794195250659</v>
      </c>
      <c r="BF457" s="20">
        <f t="shared" si="17"/>
        <v>1.886437994722955</v>
      </c>
      <c r="BG457" s="20">
        <f t="shared" si="17"/>
        <v>0.89414248021108178</v>
      </c>
      <c r="BH457" s="20">
        <f t="shared" si="17"/>
        <v>1.1122955145118734</v>
      </c>
      <c r="BI457" s="20">
        <f t="shared" si="17"/>
        <v>1.1605804749340372</v>
      </c>
      <c r="BJ457" s="20">
        <f t="shared" si="17"/>
        <v>1.3041688654353563</v>
      </c>
      <c r="BK457" s="20">
        <f t="shared" si="17"/>
        <v>0</v>
      </c>
    </row>
    <row r="458" spans="1:63" x14ac:dyDescent="0.25">
      <c r="A458" t="s">
        <v>171</v>
      </c>
      <c r="B458" t="s">
        <v>172</v>
      </c>
      <c r="C458" t="s">
        <v>7</v>
      </c>
      <c r="D458" t="s">
        <v>264</v>
      </c>
      <c r="E458" s="19" t="str">
        <f t="shared" si="7"/>
        <v>formula</v>
      </c>
      <c r="F458" s="4" t="s">
        <v>265</v>
      </c>
      <c r="G458" s="20">
        <f t="shared" ref="G458:AL458" si="18">IF(AVERAGE($AX441:$AZ441)&lt;&gt;0,G441/AVERAGE($AX441:$AZ441),"")</f>
        <v>0.78090709583028539</v>
      </c>
      <c r="H458" s="20">
        <f t="shared" si="18"/>
        <v>1.2427761521580103</v>
      </c>
      <c r="I458" s="20">
        <f t="shared" si="18"/>
        <v>1.3144659839063644</v>
      </c>
      <c r="J458" s="20">
        <f t="shared" si="18"/>
        <v>1.2453365032918802</v>
      </c>
      <c r="K458" s="20">
        <f t="shared" si="18"/>
        <v>1.3297366495976592</v>
      </c>
      <c r="L458" s="20">
        <f t="shared" si="18"/>
        <v>0.97841989758595471</v>
      </c>
      <c r="M458" s="20">
        <f t="shared" si="18"/>
        <v>0.9757681053401609</v>
      </c>
      <c r="N458" s="20">
        <f t="shared" si="18"/>
        <v>0.87655449890270676</v>
      </c>
      <c r="O458" s="20">
        <f t="shared" si="18"/>
        <v>0.90993050475493786</v>
      </c>
      <c r="P458" s="20">
        <f t="shared" si="18"/>
        <v>1.0260607168983176</v>
      </c>
      <c r="Q458" s="20">
        <f t="shared" si="18"/>
        <v>0.98244330651060729</v>
      </c>
      <c r="R458" s="20">
        <f t="shared" si="18"/>
        <v>0.97558522311631324</v>
      </c>
      <c r="S458" s="20">
        <f t="shared" si="18"/>
        <v>0.95930870519385514</v>
      </c>
      <c r="T458" s="20">
        <f t="shared" si="18"/>
        <v>0.85588880760790054</v>
      </c>
      <c r="U458" s="20">
        <f t="shared" si="18"/>
        <v>0.98280907095830294</v>
      </c>
      <c r="V458" s="20">
        <f t="shared" si="18"/>
        <v>1.0034747622531091</v>
      </c>
      <c r="W458" s="20">
        <f t="shared" si="18"/>
        <v>1.015087783467447</v>
      </c>
      <c r="X458" s="20">
        <f t="shared" si="18"/>
        <v>1.0191111923920995</v>
      </c>
      <c r="Y458" s="20">
        <f t="shared" si="18"/>
        <v>0.99332479882955382</v>
      </c>
      <c r="Z458" s="20">
        <f t="shared" si="18"/>
        <v>1.1081748354059988</v>
      </c>
      <c r="AA458" s="20">
        <f t="shared" si="18"/>
        <v>1.0106986100950988</v>
      </c>
      <c r="AB458" s="20">
        <f t="shared" si="18"/>
        <v>1.0964703730797367</v>
      </c>
      <c r="AC458" s="20">
        <f t="shared" si="18"/>
        <v>1.0586137527432335</v>
      </c>
      <c r="AD458" s="20">
        <f t="shared" si="18"/>
        <v>0.9743050475493783</v>
      </c>
      <c r="AE458" s="20">
        <f t="shared" si="18"/>
        <v>1.1213423555230433</v>
      </c>
      <c r="AF458" s="20">
        <f t="shared" si="18"/>
        <v>1.1373445501097295</v>
      </c>
      <c r="AG458" s="20">
        <f t="shared" si="18"/>
        <v>1.1730980248719827</v>
      </c>
      <c r="AH458" s="20">
        <f t="shared" si="18"/>
        <v>1.1121068032187273</v>
      </c>
      <c r="AI458" s="20">
        <f t="shared" si="18"/>
        <v>1.0557790782735919</v>
      </c>
      <c r="AJ458" s="20">
        <f t="shared" si="18"/>
        <v>0.95336503291880026</v>
      </c>
      <c r="AK458" s="20">
        <f t="shared" si="18"/>
        <v>1.15042062911485</v>
      </c>
      <c r="AL458" s="20">
        <f t="shared" si="18"/>
        <v>0.88039502560351135</v>
      </c>
      <c r="AM458" s="20">
        <f t="shared" ref="AM458:BK458" si="19">IF(AVERAGE($AX441:$AZ441)&lt;&gt;0,AM441/AVERAGE($AX441:$AZ441),"")</f>
        <v>1.3337600585223117</v>
      </c>
      <c r="AN458" s="20">
        <f t="shared" si="19"/>
        <v>0.94632406730065854</v>
      </c>
      <c r="AO458" s="20">
        <f t="shared" si="19"/>
        <v>1.0416971470373082</v>
      </c>
      <c r="AP458" s="20">
        <f t="shared" si="19"/>
        <v>1.1547183613752743</v>
      </c>
      <c r="AQ458" s="20">
        <f t="shared" si="19"/>
        <v>1.032461594732992</v>
      </c>
      <c r="AR458" s="20">
        <f t="shared" si="19"/>
        <v>0.88935625457205569</v>
      </c>
      <c r="AS458" s="20">
        <f t="shared" si="19"/>
        <v>0.75420629114850035</v>
      </c>
      <c r="AT458" s="20">
        <f t="shared" si="19"/>
        <v>0.77569495245062181</v>
      </c>
      <c r="AU458" s="20">
        <f t="shared" si="19"/>
        <v>0.83485735186539878</v>
      </c>
      <c r="AV458" s="20">
        <f t="shared" si="19"/>
        <v>0.94038039502560367</v>
      </c>
      <c r="AW458" s="20">
        <f t="shared" si="19"/>
        <v>0.863478419897586</v>
      </c>
      <c r="AX458" s="20">
        <f t="shared" si="19"/>
        <v>0.87719458668617412</v>
      </c>
      <c r="AY458" s="20">
        <f t="shared" si="19"/>
        <v>1.0822970007315289</v>
      </c>
      <c r="AZ458" s="20">
        <f t="shared" si="19"/>
        <v>1.0405084125822972</v>
      </c>
      <c r="BA458" s="20">
        <f t="shared" si="19"/>
        <v>0.92812728602779815</v>
      </c>
      <c r="BB458" s="20">
        <f t="shared" si="19"/>
        <v>1.1667885881492319</v>
      </c>
      <c r="BC458" s="20">
        <f t="shared" si="19"/>
        <v>1.5897037307973667</v>
      </c>
      <c r="BD458" s="20">
        <f t="shared" si="19"/>
        <v>1.7549378200438919</v>
      </c>
      <c r="BE458" s="20">
        <f t="shared" si="19"/>
        <v>1.9081931236283836</v>
      </c>
      <c r="BF458" s="20">
        <f t="shared" si="19"/>
        <v>1.9608632040965621</v>
      </c>
      <c r="BG458" s="20">
        <f t="shared" si="19"/>
        <v>1.9608632040965621</v>
      </c>
      <c r="BH458" s="20">
        <f t="shared" si="19"/>
        <v>1.8088880760790054</v>
      </c>
      <c r="BI458" s="20">
        <f t="shared" si="19"/>
        <v>1.3739027066569132</v>
      </c>
      <c r="BJ458" s="20">
        <f t="shared" si="19"/>
        <v>1.3921909290416972</v>
      </c>
      <c r="BK458" s="20">
        <f t="shared" si="19"/>
        <v>0</v>
      </c>
    </row>
    <row r="459" spans="1:63" x14ac:dyDescent="0.25">
      <c r="A459" t="s">
        <v>175</v>
      </c>
      <c r="B459" t="s">
        <v>176</v>
      </c>
      <c r="C459" t="s">
        <v>7</v>
      </c>
      <c r="D459" t="s">
        <v>264</v>
      </c>
      <c r="E459" s="19" t="str">
        <f t="shared" si="7"/>
        <v>formula</v>
      </c>
      <c r="F459" s="4" t="s">
        <v>265</v>
      </c>
      <c r="G459" s="20">
        <f t="shared" ref="G459:AL459" si="20">IF(AVERAGE($AX442:$AZ442)&lt;&gt;0,G442/AVERAGE($AX442:$AZ442),"")</f>
        <v>0.3573030785735184</v>
      </c>
      <c r="H459" s="20">
        <f t="shared" si="20"/>
        <v>0.37128181788628456</v>
      </c>
      <c r="I459" s="20">
        <f t="shared" si="20"/>
        <v>0.36669809173954032</v>
      </c>
      <c r="J459" s="20">
        <f t="shared" si="20"/>
        <v>0.29709697344039532</v>
      </c>
      <c r="K459" s="20">
        <f t="shared" si="20"/>
        <v>0.29628425603849029</v>
      </c>
      <c r="L459" s="20">
        <f t="shared" si="20"/>
        <v>0.32846786515392867</v>
      </c>
      <c r="M459" s="20">
        <f t="shared" si="20"/>
        <v>0.56097005949091383</v>
      </c>
      <c r="N459" s="20">
        <f t="shared" si="20"/>
        <v>0.32703748252657588</v>
      </c>
      <c r="O459" s="20">
        <f t="shared" si="20"/>
        <v>0.33844803484932218</v>
      </c>
      <c r="P459" s="20">
        <f t="shared" si="20"/>
        <v>0.38587822242449854</v>
      </c>
      <c r="Q459" s="20">
        <f t="shared" si="20"/>
        <v>0.48704528461363417</v>
      </c>
      <c r="R459" s="20">
        <f t="shared" si="20"/>
        <v>0.51815610675855794</v>
      </c>
      <c r="S459" s="20">
        <f t="shared" si="20"/>
        <v>0.32752511296771886</v>
      </c>
      <c r="T459" s="20">
        <f t="shared" si="20"/>
        <v>0.60979812099736674</v>
      </c>
      <c r="U459" s="20">
        <f t="shared" si="20"/>
        <v>0.52807125906179908</v>
      </c>
      <c r="V459" s="20">
        <f t="shared" si="20"/>
        <v>0.45235850590032833</v>
      </c>
      <c r="W459" s="20">
        <f t="shared" si="20"/>
        <v>0.56955235525503078</v>
      </c>
      <c r="X459" s="20">
        <f t="shared" si="20"/>
        <v>0.60992815578167159</v>
      </c>
      <c r="Y459" s="20">
        <f t="shared" si="20"/>
        <v>0.52325997204252139</v>
      </c>
      <c r="Z459" s="20">
        <f t="shared" si="20"/>
        <v>0.65579792594519037</v>
      </c>
      <c r="AA459" s="20">
        <f t="shared" si="20"/>
        <v>0.87133058093039895</v>
      </c>
      <c r="AB459" s="20">
        <f t="shared" si="20"/>
        <v>0.53957933747277398</v>
      </c>
      <c r="AC459" s="20">
        <f t="shared" si="20"/>
        <v>0.31214849972367609</v>
      </c>
      <c r="AD459" s="20">
        <f t="shared" si="20"/>
        <v>0.35236175676993597</v>
      </c>
      <c r="AE459" s="20">
        <f t="shared" si="20"/>
        <v>0.51230454146484194</v>
      </c>
      <c r="AF459" s="20">
        <f t="shared" si="20"/>
        <v>0.51669321543512892</v>
      </c>
      <c r="AG459" s="20">
        <f t="shared" si="20"/>
        <v>0.52946913299307563</v>
      </c>
      <c r="AH459" s="20">
        <f t="shared" si="20"/>
        <v>0.54338285491368943</v>
      </c>
      <c r="AI459" s="20">
        <f t="shared" si="20"/>
        <v>0.74181593576281657</v>
      </c>
      <c r="AJ459" s="20">
        <f t="shared" si="20"/>
        <v>0.61028575143850983</v>
      </c>
      <c r="AK459" s="20">
        <f t="shared" si="20"/>
        <v>0.64572023016156821</v>
      </c>
      <c r="AL459" s="20">
        <f t="shared" si="20"/>
        <v>0.30710965183186506</v>
      </c>
      <c r="AM459" s="20">
        <f t="shared" ref="AM459:BK459" si="21">IF(AVERAGE($AX442:$AZ442)&lt;&gt;0,AM442/AVERAGE($AX442:$AZ442),"")</f>
        <v>0.70228536133415698</v>
      </c>
      <c r="AN459" s="20">
        <f t="shared" si="21"/>
        <v>0.8403497935697799</v>
      </c>
      <c r="AO459" s="20">
        <f t="shared" si="21"/>
        <v>0.46133090601735965</v>
      </c>
      <c r="AP459" s="20">
        <f t="shared" si="21"/>
        <v>0.8094990409934657</v>
      </c>
      <c r="AQ459" s="20">
        <f t="shared" si="21"/>
        <v>0.73850004876304409</v>
      </c>
      <c r="AR459" s="20">
        <f t="shared" si="21"/>
        <v>0.70924222229446376</v>
      </c>
      <c r="AS459" s="20">
        <f t="shared" si="21"/>
        <v>0.71233054842170274</v>
      </c>
      <c r="AT459" s="20">
        <f t="shared" si="21"/>
        <v>0.89915802477162643</v>
      </c>
      <c r="AU459" s="20">
        <f t="shared" si="21"/>
        <v>0.78804330158317348</v>
      </c>
      <c r="AV459" s="20">
        <f t="shared" si="21"/>
        <v>0.90130359871265564</v>
      </c>
      <c r="AW459" s="20">
        <f t="shared" si="21"/>
        <v>0.82468060206105143</v>
      </c>
      <c r="AX459" s="20">
        <f t="shared" si="21"/>
        <v>0.90305906830077054</v>
      </c>
      <c r="AY459" s="20">
        <f t="shared" si="21"/>
        <v>1.0758427879457755</v>
      </c>
      <c r="AZ459" s="20">
        <f t="shared" si="21"/>
        <v>1.0210981437534541</v>
      </c>
      <c r="BA459" s="20">
        <f t="shared" si="21"/>
        <v>0.90709014661421938</v>
      </c>
      <c r="BB459" s="20">
        <f t="shared" si="21"/>
        <v>1.3208933389681741</v>
      </c>
      <c r="BC459" s="20">
        <f t="shared" si="21"/>
        <v>1.432170605637008</v>
      </c>
      <c r="BD459" s="20">
        <f t="shared" si="21"/>
        <v>1.3489158349858585</v>
      </c>
      <c r="BE459" s="20">
        <f t="shared" si="21"/>
        <v>1.3048340431065311</v>
      </c>
      <c r="BF459" s="20">
        <f t="shared" si="21"/>
        <v>1.3782386788465917</v>
      </c>
      <c r="BG459" s="20">
        <f t="shared" si="21"/>
        <v>1.3136438997431814</v>
      </c>
      <c r="BH459" s="20">
        <f t="shared" si="21"/>
        <v>1.5909755859692469</v>
      </c>
      <c r="BI459" s="20">
        <f t="shared" si="21"/>
        <v>1.1497350541269789</v>
      </c>
      <c r="BJ459" s="20">
        <f t="shared" si="21"/>
        <v>1.2384187770228536</v>
      </c>
      <c r="BK459" s="20">
        <f t="shared" si="21"/>
        <v>0</v>
      </c>
    </row>
    <row r="460" spans="1:63" x14ac:dyDescent="0.25">
      <c r="A460" t="s">
        <v>177</v>
      </c>
      <c r="B460" t="s">
        <v>178</v>
      </c>
      <c r="C460" t="s">
        <v>7</v>
      </c>
      <c r="D460" t="s">
        <v>264</v>
      </c>
      <c r="E460" s="19" t="str">
        <f t="shared" si="7"/>
        <v>formula</v>
      </c>
      <c r="F460" s="4" t="s">
        <v>265</v>
      </c>
      <c r="G460" s="20">
        <f t="shared" ref="G460:AL460" si="22">IF(AVERAGE($AX443:$AZ443)&lt;&gt;0,G443/AVERAGE($AX443:$AZ443),"")</f>
        <v>0.63626312880044233</v>
      </c>
      <c r="H460" s="20">
        <f t="shared" si="22"/>
        <v>0.65647950722577586</v>
      </c>
      <c r="I460" s="20">
        <f t="shared" si="22"/>
        <v>0.75700860775487644</v>
      </c>
      <c r="J460" s="20">
        <f t="shared" si="22"/>
        <v>0.6352365158335308</v>
      </c>
      <c r="K460" s="20">
        <f t="shared" si="22"/>
        <v>0.63286740898681193</v>
      </c>
      <c r="L460" s="20">
        <f t="shared" si="22"/>
        <v>0.60033167495854067</v>
      </c>
      <c r="M460" s="20">
        <f t="shared" si="22"/>
        <v>0.55476585327331596</v>
      </c>
      <c r="N460" s="20">
        <f t="shared" si="22"/>
        <v>0.45889599620942906</v>
      </c>
      <c r="O460" s="20">
        <f t="shared" si="22"/>
        <v>0.50422490720998181</v>
      </c>
      <c r="P460" s="20">
        <f t="shared" si="22"/>
        <v>0.45313116954908</v>
      </c>
      <c r="Q460" s="20">
        <f t="shared" si="22"/>
        <v>0.55918818605385778</v>
      </c>
      <c r="R460" s="20">
        <f t="shared" si="22"/>
        <v>0.52752112453604993</v>
      </c>
      <c r="S460" s="20">
        <f t="shared" si="22"/>
        <v>0.71310116086235487</v>
      </c>
      <c r="T460" s="20">
        <f t="shared" si="22"/>
        <v>0.60380636500039486</v>
      </c>
      <c r="U460" s="20">
        <f t="shared" si="22"/>
        <v>0.83092474137250261</v>
      </c>
      <c r="V460" s="20">
        <f t="shared" si="22"/>
        <v>0.79570401958461667</v>
      </c>
      <c r="W460" s="20">
        <f t="shared" si="22"/>
        <v>0.79436152570480933</v>
      </c>
      <c r="X460" s="20">
        <f t="shared" si="22"/>
        <v>0.7893864013266999</v>
      </c>
      <c r="Y460" s="20">
        <f t="shared" si="22"/>
        <v>0.9210297717760404</v>
      </c>
      <c r="Z460" s="20">
        <f t="shared" si="22"/>
        <v>0.80565426834083553</v>
      </c>
      <c r="AA460" s="20">
        <f t="shared" si="22"/>
        <v>0.79215035931453848</v>
      </c>
      <c r="AB460" s="20">
        <f t="shared" si="22"/>
        <v>1.128879412461502</v>
      </c>
      <c r="AC460" s="20">
        <f t="shared" si="22"/>
        <v>1.0273236989654901</v>
      </c>
      <c r="AD460" s="20">
        <f t="shared" si="22"/>
        <v>1.0034746900418543</v>
      </c>
      <c r="AE460" s="20">
        <f t="shared" si="22"/>
        <v>1.0793650793650793</v>
      </c>
      <c r="AF460" s="20">
        <f t="shared" si="22"/>
        <v>0.88967859117112846</v>
      </c>
      <c r="AG460" s="20">
        <f t="shared" si="22"/>
        <v>1.0063176182579168</v>
      </c>
      <c r="AH460" s="20">
        <f t="shared" si="22"/>
        <v>0.96351575456053062</v>
      </c>
      <c r="AI460" s="20">
        <f t="shared" si="22"/>
        <v>1.1760246387112059</v>
      </c>
      <c r="AJ460" s="20">
        <f t="shared" si="22"/>
        <v>1.1896864881939508</v>
      </c>
      <c r="AK460" s="20">
        <f t="shared" si="22"/>
        <v>0.97457158651188502</v>
      </c>
      <c r="AL460" s="20">
        <f t="shared" si="22"/>
        <v>0.85888020216378425</v>
      </c>
      <c r="AM460" s="20">
        <f t="shared" ref="AM460:BK460" si="23">IF(AVERAGE($AX443:$AZ443)&lt;&gt;0,AM443/AVERAGE($AX443:$AZ443),"")</f>
        <v>0.96928058122087979</v>
      </c>
      <c r="AN460" s="20">
        <f t="shared" si="23"/>
        <v>0.9095001184553424</v>
      </c>
      <c r="AO460" s="20">
        <f t="shared" si="23"/>
        <v>1.3447840164258076</v>
      </c>
      <c r="AP460" s="20">
        <f t="shared" si="23"/>
        <v>1.254205164652926</v>
      </c>
      <c r="AQ460" s="20">
        <f t="shared" si="23"/>
        <v>0.86969912343046674</v>
      </c>
      <c r="AR460" s="20">
        <f t="shared" si="23"/>
        <v>0.94669509594882728</v>
      </c>
      <c r="AS460" s="20">
        <f t="shared" si="23"/>
        <v>1.3950090815762457</v>
      </c>
      <c r="AT460" s="20">
        <f t="shared" si="23"/>
        <v>1.1377240780225855</v>
      </c>
      <c r="AU460" s="20">
        <f t="shared" si="23"/>
        <v>1.6138355839848377</v>
      </c>
      <c r="AV460" s="20">
        <f t="shared" si="23"/>
        <v>1.5000394851141121</v>
      </c>
      <c r="AW460" s="20">
        <f t="shared" si="23"/>
        <v>0.67764352838979713</v>
      </c>
      <c r="AX460" s="20">
        <f t="shared" si="23"/>
        <v>1.0823659480375898</v>
      </c>
      <c r="AY460" s="20">
        <f t="shared" si="23"/>
        <v>0.86993603411513853</v>
      </c>
      <c r="AZ460" s="20">
        <f t="shared" si="23"/>
        <v>1.0476980178472717</v>
      </c>
      <c r="BA460" s="20">
        <f t="shared" si="23"/>
        <v>1.127142067440575</v>
      </c>
      <c r="BB460" s="20">
        <f t="shared" si="23"/>
        <v>1.0533838742793968</v>
      </c>
      <c r="BC460" s="20">
        <f t="shared" si="23"/>
        <v>0.87688541419884714</v>
      </c>
      <c r="BD460" s="20">
        <f t="shared" si="23"/>
        <v>1.3013503909026298</v>
      </c>
      <c r="BE460" s="20">
        <f t="shared" si="23"/>
        <v>1.098002053225934</v>
      </c>
      <c r="BF460" s="20">
        <f t="shared" si="23"/>
        <v>1.0383005606886204</v>
      </c>
      <c r="BG460" s="20">
        <f t="shared" si="23"/>
        <v>1.1197978362157468</v>
      </c>
      <c r="BH460" s="20">
        <f t="shared" si="23"/>
        <v>1.3207770670457237</v>
      </c>
      <c r="BI460" s="20">
        <f t="shared" si="23"/>
        <v>1.2780541735765618</v>
      </c>
      <c r="BJ460" s="20">
        <f t="shared" si="23"/>
        <v>1.2166943062465452</v>
      </c>
      <c r="BK460" s="20">
        <f t="shared" si="23"/>
        <v>0</v>
      </c>
    </row>
    <row r="461" spans="1:63" x14ac:dyDescent="0.25">
      <c r="A461" t="s">
        <v>179</v>
      </c>
      <c r="B461" t="s">
        <v>180</v>
      </c>
      <c r="C461" t="s">
        <v>7</v>
      </c>
      <c r="D461" t="s">
        <v>264</v>
      </c>
      <c r="E461" s="19" t="str">
        <f t="shared" si="7"/>
        <v>formula</v>
      </c>
      <c r="F461" s="4" t="s">
        <v>265</v>
      </c>
      <c r="G461" s="20">
        <f t="shared" ref="G461:AL461" si="24">IF(AVERAGE($AX444:$AZ444)&lt;&gt;0,G444/AVERAGE($AX444:$AZ444),"")</f>
        <v>0.59300720748351465</v>
      </c>
      <c r="H461" s="20">
        <f t="shared" si="24"/>
        <v>0.59392731176199964</v>
      </c>
      <c r="I461" s="20">
        <f t="shared" si="24"/>
        <v>0.60897758888864539</v>
      </c>
      <c r="J461" s="20">
        <f t="shared" si="24"/>
        <v>0.58124301706574355</v>
      </c>
      <c r="K461" s="20">
        <f t="shared" si="24"/>
        <v>0.59839638968606912</v>
      </c>
      <c r="L461" s="20">
        <f t="shared" si="24"/>
        <v>0.59734484193922921</v>
      </c>
      <c r="M461" s="20">
        <f t="shared" si="24"/>
        <v>0.60010515477468396</v>
      </c>
      <c r="N461" s="20">
        <f t="shared" si="24"/>
        <v>0.70618003373715676</v>
      </c>
      <c r="O461" s="20">
        <f t="shared" si="24"/>
        <v>0.77913115867417349</v>
      </c>
      <c r="P461" s="20">
        <f t="shared" si="24"/>
        <v>0.89552434990251262</v>
      </c>
      <c r="Q461" s="20">
        <f t="shared" si="24"/>
        <v>0.71498674611694091</v>
      </c>
      <c r="R461" s="20">
        <f t="shared" si="24"/>
        <v>0.8068000087628977</v>
      </c>
      <c r="S461" s="20">
        <f t="shared" si="24"/>
        <v>0.77124455057287433</v>
      </c>
      <c r="T461" s="20">
        <f t="shared" si="24"/>
        <v>0.70966328564856385</v>
      </c>
      <c r="U461" s="20">
        <f t="shared" si="24"/>
        <v>0.88776918526956849</v>
      </c>
      <c r="V461" s="20">
        <f t="shared" si="24"/>
        <v>0.79996494840843857</v>
      </c>
      <c r="W461" s="20">
        <f t="shared" si="24"/>
        <v>0.79220978377549456</v>
      </c>
      <c r="X461" s="20">
        <f t="shared" si="24"/>
        <v>0.79529870528183655</v>
      </c>
      <c r="Y461" s="20">
        <f t="shared" si="24"/>
        <v>1.0605516244221964</v>
      </c>
      <c r="Z461" s="20">
        <f t="shared" si="24"/>
        <v>0.97991105658641298</v>
      </c>
      <c r="AA461" s="20">
        <f t="shared" si="24"/>
        <v>1.0263763226499003</v>
      </c>
      <c r="AB461" s="20">
        <f t="shared" si="24"/>
        <v>0.86029750038337671</v>
      </c>
      <c r="AC461" s="20">
        <f t="shared" si="24"/>
        <v>1.0629176068525861</v>
      </c>
      <c r="AD461" s="20">
        <f t="shared" si="24"/>
        <v>0.68475474839529427</v>
      </c>
      <c r="AE461" s="20">
        <f t="shared" si="24"/>
        <v>0.9657808837382521</v>
      </c>
      <c r="AF461" s="20">
        <f t="shared" si="24"/>
        <v>0.77637084583871874</v>
      </c>
      <c r="AG461" s="20">
        <f t="shared" si="24"/>
        <v>0.93817775538370529</v>
      </c>
      <c r="AH461" s="20">
        <f t="shared" si="24"/>
        <v>0.94527570267487449</v>
      </c>
      <c r="AI461" s="20">
        <f t="shared" si="24"/>
        <v>0.99621004666243118</v>
      </c>
      <c r="AJ461" s="20">
        <f t="shared" si="24"/>
        <v>0.98424869104212742</v>
      </c>
      <c r="AK461" s="20">
        <f t="shared" si="24"/>
        <v>0.94251538983941974</v>
      </c>
      <c r="AL461" s="20">
        <f t="shared" si="24"/>
        <v>1.0056082546498126</v>
      </c>
      <c r="AM461" s="20">
        <f t="shared" ref="AM461:BK461" si="25">IF(AVERAGE($AX444:$AZ444)&lt;&gt;0,AM444/AVERAGE($AX444:$AZ444),"")</f>
        <v>1.0127719236751593</v>
      </c>
      <c r="AN461" s="20">
        <f t="shared" si="25"/>
        <v>0.98253992595351269</v>
      </c>
      <c r="AO461" s="20">
        <f t="shared" si="25"/>
        <v>1.032619887396762</v>
      </c>
      <c r="AP461" s="20">
        <f t="shared" si="25"/>
        <v>0.79188117510460709</v>
      </c>
      <c r="AQ461" s="20">
        <f t="shared" si="25"/>
        <v>0.80055644401603598</v>
      </c>
      <c r="AR461" s="20">
        <f t="shared" si="25"/>
        <v>1.0031765504852455</v>
      </c>
      <c r="AS461" s="20">
        <f t="shared" si="25"/>
        <v>1.0738274147260498</v>
      </c>
      <c r="AT461" s="20">
        <f t="shared" si="25"/>
        <v>1.0117203759283195</v>
      </c>
      <c r="AU461" s="20">
        <f t="shared" si="25"/>
        <v>1.0785593795868291</v>
      </c>
      <c r="AV461" s="20">
        <f t="shared" si="25"/>
        <v>1.0770477797007469</v>
      </c>
      <c r="AW461" s="20">
        <f t="shared" si="25"/>
        <v>1.1025478125616139</v>
      </c>
      <c r="AX461" s="20">
        <f t="shared" si="25"/>
        <v>0.96479505772558971</v>
      </c>
      <c r="AY461" s="20">
        <f t="shared" si="25"/>
        <v>1.0343286524853768</v>
      </c>
      <c r="AZ461" s="20">
        <f t="shared" si="25"/>
        <v>1.0008762897890331</v>
      </c>
      <c r="BA461" s="20">
        <f t="shared" si="25"/>
        <v>1.0029136635485354</v>
      </c>
      <c r="BB461" s="20">
        <f t="shared" si="25"/>
        <v>1.2011961355620302</v>
      </c>
      <c r="BC461" s="20">
        <f t="shared" si="25"/>
        <v>1.3398032729423619</v>
      </c>
      <c r="BD461" s="20">
        <f t="shared" si="25"/>
        <v>1.3003045107016888</v>
      </c>
      <c r="BE461" s="20">
        <f t="shared" si="25"/>
        <v>1.3518303502968432</v>
      </c>
      <c r="BF461" s="20">
        <f t="shared" si="25"/>
        <v>1.3335597081955</v>
      </c>
      <c r="BG461" s="20">
        <f t="shared" si="25"/>
        <v>1.3127916401954125</v>
      </c>
      <c r="BH461" s="20">
        <f t="shared" si="25"/>
        <v>1.3283019694613007</v>
      </c>
      <c r="BI461" s="20">
        <f t="shared" si="25"/>
        <v>1.2687580782964925</v>
      </c>
      <c r="BJ461" s="20">
        <f t="shared" si="25"/>
        <v>1.2527876968913618</v>
      </c>
      <c r="BK461" s="20">
        <f t="shared" si="25"/>
        <v>0</v>
      </c>
    </row>
    <row r="462" spans="1:63" x14ac:dyDescent="0.25">
      <c r="A462" t="s">
        <v>147</v>
      </c>
      <c r="B462" t="s">
        <v>148</v>
      </c>
      <c r="C462" t="s">
        <v>149</v>
      </c>
      <c r="D462" t="s">
        <v>264</v>
      </c>
      <c r="E462" s="19" t="str">
        <f t="shared" si="7"/>
        <v>formula</v>
      </c>
      <c r="F462" s="4" t="s">
        <v>265</v>
      </c>
      <c r="G462" s="20">
        <f t="shared" ref="G462:AL462" si="26">IF(AVERAGE($AX445:$AZ445)&lt;&gt;0,G445/AVERAGE($AX445:$AZ445),"")</f>
        <v>0.37456445993031356</v>
      </c>
      <c r="H462" s="20">
        <f t="shared" si="26"/>
        <v>0.43819915642765445</v>
      </c>
      <c r="I462" s="20">
        <f t="shared" si="26"/>
        <v>0.43379790940766549</v>
      </c>
      <c r="J462" s="20">
        <f t="shared" si="26"/>
        <v>0.47909407665505221</v>
      </c>
      <c r="K462" s="20">
        <f t="shared" si="26"/>
        <v>0.44535118283513658</v>
      </c>
      <c r="L462" s="20">
        <f t="shared" si="26"/>
        <v>0.4542453695213643</v>
      </c>
      <c r="M462" s="20">
        <f t="shared" si="26"/>
        <v>0.41472583898771315</v>
      </c>
      <c r="N462" s="20">
        <f t="shared" si="26"/>
        <v>0.57381258023106541</v>
      </c>
      <c r="O462" s="20">
        <f t="shared" si="26"/>
        <v>0.44425087108013933</v>
      </c>
      <c r="P462" s="20">
        <f t="shared" si="26"/>
        <v>0.47368421052631576</v>
      </c>
      <c r="Q462" s="20">
        <f t="shared" si="26"/>
        <v>0.40757381258023101</v>
      </c>
      <c r="R462" s="20">
        <f t="shared" si="26"/>
        <v>0.42288648450394273</v>
      </c>
      <c r="S462" s="20">
        <f t="shared" si="26"/>
        <v>0.40033009352649912</v>
      </c>
      <c r="T462" s="20">
        <f t="shared" si="26"/>
        <v>0.44764349899138084</v>
      </c>
      <c r="U462" s="20">
        <f t="shared" si="26"/>
        <v>0.51173665871997065</v>
      </c>
      <c r="V462" s="20">
        <f t="shared" si="26"/>
        <v>0.45791307537135512</v>
      </c>
      <c r="W462" s="20">
        <f t="shared" si="26"/>
        <v>0.48487071336878773</v>
      </c>
      <c r="X462" s="20">
        <f t="shared" si="26"/>
        <v>0.52851641298367857</v>
      </c>
      <c r="Y462" s="20">
        <f t="shared" si="26"/>
        <v>0.53190904089492019</v>
      </c>
      <c r="Z462" s="20">
        <f t="shared" si="26"/>
        <v>0.52246469833119369</v>
      </c>
      <c r="AA462" s="20">
        <f t="shared" si="26"/>
        <v>0.52869979827617819</v>
      </c>
      <c r="AB462" s="20">
        <f t="shared" si="26"/>
        <v>0.52108930863744718</v>
      </c>
      <c r="AC462" s="20">
        <f t="shared" si="26"/>
        <v>0.47212543554006958</v>
      </c>
      <c r="AD462" s="20">
        <f t="shared" si="26"/>
        <v>0.54089492022739771</v>
      </c>
      <c r="AE462" s="20">
        <f t="shared" si="26"/>
        <v>0.64991747661837507</v>
      </c>
      <c r="AF462" s="20">
        <f t="shared" si="26"/>
        <v>0.64139006051714642</v>
      </c>
      <c r="AG462" s="20">
        <f t="shared" si="26"/>
        <v>0.58839171098477894</v>
      </c>
      <c r="AH462" s="20">
        <f t="shared" si="26"/>
        <v>0.6665138455895836</v>
      </c>
      <c r="AI462" s="20">
        <f t="shared" si="26"/>
        <v>0.61699981661470737</v>
      </c>
      <c r="AJ462" s="20">
        <f t="shared" si="26"/>
        <v>0.55033926279112411</v>
      </c>
      <c r="AK462" s="20">
        <f t="shared" si="26"/>
        <v>0.80377773702549049</v>
      </c>
      <c r="AL462" s="20">
        <f t="shared" si="26"/>
        <v>0.79910141206675211</v>
      </c>
      <c r="AM462" s="20">
        <f t="shared" ref="AM462:BK462" si="27">IF(AVERAGE($AX445:$AZ445)&lt;&gt;0,AM445/AVERAGE($AX445:$AZ445),"")</f>
        <v>0.85842655419035385</v>
      </c>
      <c r="AN462" s="20">
        <f t="shared" si="27"/>
        <v>0.72244635980194383</v>
      </c>
      <c r="AO462" s="20">
        <f t="shared" si="27"/>
        <v>0.78039611223179894</v>
      </c>
      <c r="AP462" s="20">
        <f t="shared" si="27"/>
        <v>0.84036310287914895</v>
      </c>
      <c r="AQ462" s="20">
        <f t="shared" si="27"/>
        <v>0.64597469282963493</v>
      </c>
      <c r="AR462" s="20">
        <f t="shared" si="27"/>
        <v>0.81514762516046202</v>
      </c>
      <c r="AS462" s="20">
        <f t="shared" si="27"/>
        <v>0.83706216761415719</v>
      </c>
      <c r="AT462" s="20">
        <f t="shared" si="27"/>
        <v>0.78525582248303671</v>
      </c>
      <c r="AU462" s="20">
        <f t="shared" si="27"/>
        <v>0.8874014304052813</v>
      </c>
      <c r="AV462" s="20">
        <f t="shared" si="27"/>
        <v>0.86438657619658898</v>
      </c>
      <c r="AW462" s="20">
        <f t="shared" si="27"/>
        <v>0.91353383458646598</v>
      </c>
      <c r="AX462" s="20">
        <f t="shared" si="27"/>
        <v>0.8625527232715936</v>
      </c>
      <c r="AY462" s="20">
        <f t="shared" si="27"/>
        <v>1.0335595085274161</v>
      </c>
      <c r="AZ462" s="20">
        <f t="shared" si="27"/>
        <v>1.1038877682009902</v>
      </c>
      <c r="BA462" s="20">
        <f t="shared" si="27"/>
        <v>0.8583348615441041</v>
      </c>
      <c r="BB462" s="20">
        <f t="shared" si="27"/>
        <v>0.95351182835136616</v>
      </c>
      <c r="BC462" s="20">
        <f t="shared" si="27"/>
        <v>0.91876031542270298</v>
      </c>
      <c r="BD462" s="20">
        <f t="shared" si="27"/>
        <v>0.97441775169631384</v>
      </c>
      <c r="BE462" s="20">
        <f t="shared" si="27"/>
        <v>0.91243352283146884</v>
      </c>
      <c r="BF462" s="20">
        <f t="shared" si="27"/>
        <v>1.1030625343847422</v>
      </c>
      <c r="BG462" s="20">
        <f t="shared" si="27"/>
        <v>1.0604254538785989</v>
      </c>
      <c r="BH462" s="20">
        <f t="shared" si="27"/>
        <v>1.12396845772969</v>
      </c>
      <c r="BI462" s="20">
        <f t="shared" si="27"/>
        <v>1.096277278562259</v>
      </c>
      <c r="BJ462" s="20">
        <f t="shared" si="27"/>
        <v>1.0832569227947919</v>
      </c>
      <c r="BK462" s="20">
        <f t="shared" si="27"/>
        <v>0</v>
      </c>
    </row>
    <row r="463" spans="1:63" x14ac:dyDescent="0.25">
      <c r="A463" t="s">
        <v>153</v>
      </c>
      <c r="B463" t="s">
        <v>154</v>
      </c>
      <c r="C463" t="s">
        <v>149</v>
      </c>
      <c r="D463" t="s">
        <v>264</v>
      </c>
      <c r="E463" s="19" t="str">
        <f t="shared" si="7"/>
        <v>formula</v>
      </c>
      <c r="F463" s="4" t="s">
        <v>265</v>
      </c>
      <c r="G463" s="20">
        <f t="shared" ref="G463:AL463" si="28">IF(AVERAGE($AX446:$AZ446)&lt;&gt;0,G446/AVERAGE($AX446:$AZ446),"")</f>
        <v>0.52536944314933809</v>
      </c>
      <c r="H463" s="20">
        <f t="shared" si="28"/>
        <v>0.46066368003892072</v>
      </c>
      <c r="I463" s="20">
        <f t="shared" si="28"/>
        <v>0.47154933003588001</v>
      </c>
      <c r="J463" s="20">
        <f t="shared" si="28"/>
        <v>0.47550221969958034</v>
      </c>
      <c r="K463" s="20">
        <f t="shared" si="28"/>
        <v>0.46741399931077821</v>
      </c>
      <c r="L463" s="20">
        <f t="shared" si="28"/>
        <v>0.49928037136891606</v>
      </c>
      <c r="M463" s="20">
        <f t="shared" si="28"/>
        <v>0.46218402221726701</v>
      </c>
      <c r="N463" s="20">
        <f t="shared" si="28"/>
        <v>0.46710993087510894</v>
      </c>
      <c r="O463" s="20">
        <f t="shared" si="28"/>
        <v>0.50998358030447388</v>
      </c>
      <c r="P463" s="20">
        <f t="shared" si="28"/>
        <v>0.48577973282520115</v>
      </c>
      <c r="Q463" s="20">
        <f t="shared" si="28"/>
        <v>0.48942855405323216</v>
      </c>
      <c r="R463" s="20">
        <f t="shared" si="28"/>
        <v>0.49879386187184527</v>
      </c>
      <c r="S463" s="20">
        <f t="shared" si="28"/>
        <v>0.46869108674058907</v>
      </c>
      <c r="T463" s="20">
        <f t="shared" si="28"/>
        <v>0.53631590683343122</v>
      </c>
      <c r="U463" s="20">
        <f t="shared" si="28"/>
        <v>0.64316555512760731</v>
      </c>
      <c r="V463" s="20">
        <f t="shared" si="28"/>
        <v>0.52658571689201517</v>
      </c>
      <c r="W463" s="20">
        <f t="shared" si="28"/>
        <v>0.52463967890373198</v>
      </c>
      <c r="X463" s="20">
        <f t="shared" si="28"/>
        <v>0.50882812024893065</v>
      </c>
      <c r="Y463" s="20">
        <f t="shared" si="28"/>
        <v>0.49727351969349903</v>
      </c>
      <c r="Z463" s="20">
        <f t="shared" si="28"/>
        <v>0.52561269789787346</v>
      </c>
      <c r="AA463" s="20">
        <f t="shared" si="28"/>
        <v>0.52603839370781047</v>
      </c>
      <c r="AB463" s="20">
        <f t="shared" si="28"/>
        <v>0.54142425655267468</v>
      </c>
      <c r="AC463" s="20">
        <f t="shared" si="28"/>
        <v>0.54470819565790274</v>
      </c>
      <c r="AD463" s="20">
        <f t="shared" si="28"/>
        <v>0.65472015568303898</v>
      </c>
      <c r="AE463" s="20">
        <f t="shared" si="28"/>
        <v>0.70185076321177342</v>
      </c>
      <c r="AF463" s="20">
        <f t="shared" si="28"/>
        <v>0.84014108775415042</v>
      </c>
      <c r="AG463" s="20">
        <f t="shared" si="28"/>
        <v>0.7467920780036893</v>
      </c>
      <c r="AH463" s="20">
        <f t="shared" si="28"/>
        <v>0.70902677829356797</v>
      </c>
      <c r="AI463" s="20">
        <f t="shared" si="28"/>
        <v>0.68014027690498879</v>
      </c>
      <c r="AJ463" s="20">
        <f t="shared" si="28"/>
        <v>0.76582676207658462</v>
      </c>
      <c r="AK463" s="20">
        <f t="shared" si="28"/>
        <v>0.71735825343090542</v>
      </c>
      <c r="AL463" s="20">
        <f t="shared" si="28"/>
        <v>0.65204435344914957</v>
      </c>
      <c r="AM463" s="20">
        <f t="shared" ref="AM463:BK463" si="29">IF(AVERAGE($AX446:$AZ446)&lt;&gt;0,AM446/AVERAGE($AX446:$AZ446),"")</f>
        <v>0.58338570067503182</v>
      </c>
      <c r="AN463" s="20">
        <f t="shared" si="29"/>
        <v>0.58904137357848008</v>
      </c>
      <c r="AO463" s="20">
        <f t="shared" si="29"/>
        <v>0.71273641320873282</v>
      </c>
      <c r="AP463" s="20">
        <f t="shared" si="29"/>
        <v>0.8088220388802172</v>
      </c>
      <c r="AQ463" s="20">
        <f t="shared" si="29"/>
        <v>0.85151324724818067</v>
      </c>
      <c r="AR463" s="20">
        <f t="shared" si="29"/>
        <v>0.85680403802882565</v>
      </c>
      <c r="AS463" s="20">
        <f t="shared" si="29"/>
        <v>1.1513855385051994</v>
      </c>
      <c r="AT463" s="20">
        <f t="shared" si="29"/>
        <v>1.0724493726054609</v>
      </c>
      <c r="AU463" s="20">
        <f t="shared" si="29"/>
        <v>1.0392450994303783</v>
      </c>
      <c r="AV463" s="20">
        <f t="shared" si="29"/>
        <v>1.0233119134013096</v>
      </c>
      <c r="AW463" s="20">
        <f t="shared" si="29"/>
        <v>0.98512091788125111</v>
      </c>
      <c r="AX463" s="20">
        <f t="shared" si="29"/>
        <v>0.95063955727635763</v>
      </c>
      <c r="AY463" s="20">
        <f t="shared" si="29"/>
        <v>1.0153453203867748</v>
      </c>
      <c r="AZ463" s="20">
        <f t="shared" si="29"/>
        <v>1.0340151223368672</v>
      </c>
      <c r="BA463" s="20">
        <f t="shared" si="29"/>
        <v>1.019419837424743</v>
      </c>
      <c r="BB463" s="20">
        <f t="shared" si="29"/>
        <v>1.0207577385416877</v>
      </c>
      <c r="BC463" s="20">
        <f t="shared" si="29"/>
        <v>1.0477590156291177</v>
      </c>
      <c r="BD463" s="20">
        <f t="shared" si="29"/>
        <v>0.99916887960917067</v>
      </c>
      <c r="BE463" s="20">
        <f t="shared" si="29"/>
        <v>1.0428331069712755</v>
      </c>
      <c r="BF463" s="20">
        <f t="shared" si="29"/>
        <v>0.96803227179663898</v>
      </c>
      <c r="BG463" s="20">
        <f t="shared" si="29"/>
        <v>1.0196022784861445</v>
      </c>
      <c r="BH463" s="20">
        <f t="shared" si="29"/>
        <v>0.99077659078469926</v>
      </c>
      <c r="BI463" s="20">
        <f t="shared" si="29"/>
        <v>0.97946524497780285</v>
      </c>
      <c r="BJ463" s="20">
        <f t="shared" si="29"/>
        <v>0.99959457541910757</v>
      </c>
      <c r="BK463" s="20">
        <f t="shared" si="29"/>
        <v>0</v>
      </c>
    </row>
    <row r="464" spans="1:63" x14ac:dyDescent="0.25">
      <c r="A464" t="s">
        <v>155</v>
      </c>
      <c r="B464" t="s">
        <v>156</v>
      </c>
      <c r="C464" t="s">
        <v>149</v>
      </c>
      <c r="D464" t="s">
        <v>264</v>
      </c>
      <c r="E464" s="19" t="str">
        <f t="shared" si="7"/>
        <v>formula</v>
      </c>
      <c r="F464" s="4" t="s">
        <v>265</v>
      </c>
      <c r="G464" s="20">
        <f t="shared" ref="G464:AL464" si="30">IF(AVERAGE($AX447:$AZ447)&lt;&gt;0,G447/AVERAGE($AX447:$AZ447),"")</f>
        <v>0.81201151789387105</v>
      </c>
      <c r="H464" s="20">
        <f t="shared" si="30"/>
        <v>0.74605786370492277</v>
      </c>
      <c r="I464" s="20">
        <f t="shared" si="30"/>
        <v>1.0401755107637463</v>
      </c>
      <c r="J464" s="20">
        <f t="shared" si="30"/>
        <v>0.8712464006581655</v>
      </c>
      <c r="K464" s="20">
        <f t="shared" si="30"/>
        <v>0.74948580830933786</v>
      </c>
      <c r="L464" s="20">
        <f t="shared" si="30"/>
        <v>0.90319484437131525</v>
      </c>
      <c r="M464" s="20">
        <f t="shared" si="30"/>
        <v>0.91704374057315252</v>
      </c>
      <c r="N464" s="20">
        <f t="shared" si="30"/>
        <v>0.91772932949403552</v>
      </c>
      <c r="O464" s="20">
        <f t="shared" si="30"/>
        <v>0.99725764431646802</v>
      </c>
      <c r="P464" s="20">
        <f t="shared" si="30"/>
        <v>0.96764020293432085</v>
      </c>
      <c r="Q464" s="20">
        <f t="shared" si="30"/>
        <v>0.8705608117372825</v>
      </c>
      <c r="R464" s="20">
        <f t="shared" si="30"/>
        <v>0.66173042643630897</v>
      </c>
      <c r="S464" s="20">
        <f t="shared" si="30"/>
        <v>0.70300287947346796</v>
      </c>
      <c r="T464" s="20">
        <f t="shared" si="30"/>
        <v>0.88523241464417957</v>
      </c>
      <c r="U464" s="20">
        <f t="shared" si="30"/>
        <v>0.79363773481420552</v>
      </c>
      <c r="V464" s="20">
        <f t="shared" si="30"/>
        <v>0.70039764157411233</v>
      </c>
      <c r="W464" s="20">
        <f t="shared" si="30"/>
        <v>0.71753736459618822</v>
      </c>
      <c r="X464" s="20">
        <f t="shared" si="30"/>
        <v>0.7067050596462362</v>
      </c>
      <c r="Y464" s="20">
        <f t="shared" si="30"/>
        <v>0.67420814479638025</v>
      </c>
      <c r="Z464" s="20">
        <f t="shared" si="30"/>
        <v>0.74948580830933786</v>
      </c>
      <c r="AA464" s="20">
        <f t="shared" si="30"/>
        <v>0.9898532839709312</v>
      </c>
      <c r="AB464" s="20">
        <f t="shared" si="30"/>
        <v>0.92664198546551502</v>
      </c>
      <c r="AC464" s="20">
        <f t="shared" si="30"/>
        <v>0.71657754010695207</v>
      </c>
      <c r="AD464" s="20">
        <f t="shared" si="30"/>
        <v>0.69079939668174983</v>
      </c>
      <c r="AE464" s="20">
        <f t="shared" si="30"/>
        <v>0.85588920883038555</v>
      </c>
      <c r="AF464" s="20">
        <f t="shared" si="30"/>
        <v>0.80076785959138919</v>
      </c>
      <c r="AG464" s="20">
        <f t="shared" si="30"/>
        <v>0.76004387769093662</v>
      </c>
      <c r="AH464" s="20">
        <f t="shared" si="30"/>
        <v>1.0069930069930071</v>
      </c>
      <c r="AI464" s="20">
        <f t="shared" si="30"/>
        <v>0.75305087069792975</v>
      </c>
      <c r="AJ464" s="20">
        <f t="shared" si="30"/>
        <v>0.76676264911559056</v>
      </c>
      <c r="AK464" s="20">
        <f t="shared" si="30"/>
        <v>0.84821061291649547</v>
      </c>
      <c r="AL464" s="20">
        <f t="shared" si="30"/>
        <v>1.0008227067050599</v>
      </c>
      <c r="AM464" s="20">
        <f t="shared" ref="AM464:BK464" si="31">IF(AVERAGE($AX447:$AZ447)&lt;&gt;0,AM447/AVERAGE($AX447:$AZ447),"")</f>
        <v>0.68696009872480479</v>
      </c>
      <c r="AN464" s="20">
        <f t="shared" si="31"/>
        <v>1.0235842588783768</v>
      </c>
      <c r="AO464" s="20">
        <f t="shared" si="31"/>
        <v>0.79775126833950372</v>
      </c>
      <c r="AP464" s="20">
        <f t="shared" si="31"/>
        <v>0.82448923625394221</v>
      </c>
      <c r="AQ464" s="20">
        <f t="shared" si="31"/>
        <v>0.79802550390785698</v>
      </c>
      <c r="AR464" s="20">
        <f t="shared" si="31"/>
        <v>0.93953105717811625</v>
      </c>
      <c r="AS464" s="20">
        <f t="shared" si="31"/>
        <v>0.92252845194021682</v>
      </c>
      <c r="AT464" s="20">
        <f t="shared" si="31"/>
        <v>0.72850678733031682</v>
      </c>
      <c r="AU464" s="20">
        <f t="shared" si="31"/>
        <v>0.87028657616892935</v>
      </c>
      <c r="AV464" s="20">
        <f t="shared" si="31"/>
        <v>0.9199232140408613</v>
      </c>
      <c r="AW464" s="20">
        <f t="shared" si="31"/>
        <v>1.1343754284930758</v>
      </c>
      <c r="AX464" s="20">
        <f t="shared" si="31"/>
        <v>0.92033456739339115</v>
      </c>
      <c r="AY464" s="20">
        <f t="shared" si="31"/>
        <v>1.0282462635403813</v>
      </c>
      <c r="AZ464" s="20">
        <f t="shared" si="31"/>
        <v>1.051419169066228</v>
      </c>
      <c r="BA464" s="20">
        <f t="shared" si="31"/>
        <v>1.0959824489236256</v>
      </c>
      <c r="BB464" s="20">
        <f t="shared" si="31"/>
        <v>1.0629370629370631</v>
      </c>
      <c r="BC464" s="20">
        <f t="shared" si="31"/>
        <v>0.82037570272864402</v>
      </c>
      <c r="BD464" s="20">
        <f t="shared" si="31"/>
        <v>1.0459344576991638</v>
      </c>
      <c r="BE464" s="20">
        <f t="shared" si="31"/>
        <v>0.86658439599616088</v>
      </c>
      <c r="BF464" s="20">
        <f t="shared" si="31"/>
        <v>1.281777046482929</v>
      </c>
      <c r="BG464" s="20">
        <f t="shared" si="31"/>
        <v>1.1282051282051284</v>
      </c>
      <c r="BH464" s="20">
        <f t="shared" si="31"/>
        <v>1.1733168791992326</v>
      </c>
      <c r="BI464" s="20">
        <f t="shared" si="31"/>
        <v>1.0995475113122175</v>
      </c>
      <c r="BJ464" s="20">
        <f t="shared" si="31"/>
        <v>1.1582339229398055</v>
      </c>
      <c r="BK464" s="20">
        <f t="shared" si="31"/>
        <v>0</v>
      </c>
    </row>
    <row r="465" spans="1:63" x14ac:dyDescent="0.25">
      <c r="A465" t="s">
        <v>161</v>
      </c>
      <c r="B465" t="s">
        <v>162</v>
      </c>
      <c r="C465" t="s">
        <v>149</v>
      </c>
      <c r="D465" t="s">
        <v>264</v>
      </c>
      <c r="E465" s="19" t="str">
        <f t="shared" si="7"/>
        <v>formula</v>
      </c>
      <c r="F465" s="4" t="s">
        <v>265</v>
      </c>
      <c r="G465" s="20">
        <f t="shared" ref="G465:AL465" si="32">IF(AVERAGE($AX448:$AZ448)&lt;&gt;0,G448/AVERAGE($AX448:$AZ448),"")</f>
        <v>0.62046889616463985</v>
      </c>
      <c r="H465" s="20">
        <f t="shared" si="32"/>
        <v>0.63967492984097285</v>
      </c>
      <c r="I465" s="20">
        <f t="shared" si="32"/>
        <v>0.5654817586529467</v>
      </c>
      <c r="J465" s="20">
        <f t="shared" si="32"/>
        <v>0.65651309635173061</v>
      </c>
      <c r="K465" s="20">
        <f t="shared" si="32"/>
        <v>0.71202642656688497</v>
      </c>
      <c r="L465" s="20">
        <f t="shared" si="32"/>
        <v>0.69045252572497662</v>
      </c>
      <c r="M465" s="20">
        <f t="shared" si="32"/>
        <v>0.65616230121608987</v>
      </c>
      <c r="N465" s="20">
        <f t="shared" si="32"/>
        <v>0.6724742750233863</v>
      </c>
      <c r="O465" s="20">
        <f t="shared" si="32"/>
        <v>0.76552268475210472</v>
      </c>
      <c r="P465" s="20">
        <f t="shared" si="32"/>
        <v>0.72754911131898969</v>
      </c>
      <c r="Q465" s="20">
        <f t="shared" si="32"/>
        <v>0.72912768942937323</v>
      </c>
      <c r="R465" s="20">
        <f t="shared" si="32"/>
        <v>0.60327993451824136</v>
      </c>
      <c r="S465" s="20">
        <f t="shared" si="32"/>
        <v>0.59056361085126285</v>
      </c>
      <c r="T465" s="20">
        <f t="shared" si="32"/>
        <v>0.69825771749298415</v>
      </c>
      <c r="U465" s="20">
        <f t="shared" si="32"/>
        <v>0.77227549111318994</v>
      </c>
      <c r="V465" s="20">
        <f t="shared" si="32"/>
        <v>0.59556244153414406</v>
      </c>
      <c r="W465" s="20">
        <f t="shared" si="32"/>
        <v>0.53996141253507957</v>
      </c>
      <c r="X465" s="20">
        <f t="shared" si="32"/>
        <v>0.94495439663236669</v>
      </c>
      <c r="Y465" s="20">
        <f t="shared" si="32"/>
        <v>0.74351028999064539</v>
      </c>
      <c r="Z465" s="20">
        <f t="shared" si="32"/>
        <v>0.63678086997193639</v>
      </c>
      <c r="AA465" s="20">
        <f t="shared" si="32"/>
        <v>0.73482811038353602</v>
      </c>
      <c r="AB465" s="20">
        <f t="shared" si="32"/>
        <v>0.68843545369504211</v>
      </c>
      <c r="AC465" s="20">
        <f t="shared" si="32"/>
        <v>0.73702057998129089</v>
      </c>
      <c r="AD465" s="20">
        <f t="shared" si="32"/>
        <v>0.61090972871842841</v>
      </c>
      <c r="AE465" s="20">
        <f t="shared" si="32"/>
        <v>0.95065481758652948</v>
      </c>
      <c r="AF465" s="20">
        <f t="shared" si="32"/>
        <v>0.95574134705332081</v>
      </c>
      <c r="AG465" s="20">
        <f t="shared" si="32"/>
        <v>0.90627923292797019</v>
      </c>
      <c r="AH465" s="20">
        <f t="shared" si="32"/>
        <v>0.84366230121608976</v>
      </c>
      <c r="AI465" s="20">
        <f t="shared" si="32"/>
        <v>0.82410547240411602</v>
      </c>
      <c r="AJ465" s="20">
        <f t="shared" si="32"/>
        <v>0.637043966323667</v>
      </c>
      <c r="AK465" s="20">
        <f t="shared" si="32"/>
        <v>0.92548526660430308</v>
      </c>
      <c r="AL465" s="20">
        <f t="shared" si="32"/>
        <v>0.64721702525724978</v>
      </c>
      <c r="AM465" s="20">
        <f t="shared" ref="AM465:BK465" si="33">IF(AVERAGE($AX448:$AZ448)&lt;&gt;0,AM448/AVERAGE($AX448:$AZ448),"")</f>
        <v>0.6689663236669785</v>
      </c>
      <c r="AN465" s="20">
        <f t="shared" si="33"/>
        <v>0.71720065481758655</v>
      </c>
      <c r="AO465" s="20">
        <f t="shared" si="33"/>
        <v>0.71044784845650144</v>
      </c>
      <c r="AP465" s="20">
        <f t="shared" si="33"/>
        <v>0.96521281571562201</v>
      </c>
      <c r="AQ465" s="20">
        <f t="shared" si="33"/>
        <v>0.93302736202058012</v>
      </c>
      <c r="AR465" s="20">
        <f t="shared" si="33"/>
        <v>1.0560687558465855</v>
      </c>
      <c r="AS465" s="20">
        <f t="shared" si="33"/>
        <v>1.0296714218896164</v>
      </c>
      <c r="AT465" s="20">
        <f t="shared" si="33"/>
        <v>0.88268826005612722</v>
      </c>
      <c r="AU465" s="20">
        <f t="shared" si="33"/>
        <v>0.86497310570626751</v>
      </c>
      <c r="AV465" s="20">
        <f t="shared" si="33"/>
        <v>0.69159260991580918</v>
      </c>
      <c r="AW465" s="20">
        <f t="shared" si="33"/>
        <v>0.86067586529466789</v>
      </c>
      <c r="AX465" s="20">
        <f t="shared" si="33"/>
        <v>1.0580858278765202</v>
      </c>
      <c r="AY465" s="20">
        <f t="shared" si="33"/>
        <v>0.95547825070159031</v>
      </c>
      <c r="AZ465" s="20">
        <f t="shared" si="33"/>
        <v>0.98643592142188963</v>
      </c>
      <c r="BA465" s="20">
        <f t="shared" si="33"/>
        <v>0.96573900841908333</v>
      </c>
      <c r="BB465" s="20">
        <f t="shared" si="33"/>
        <v>1.2257659027128158</v>
      </c>
      <c r="BC465" s="20">
        <f t="shared" si="33"/>
        <v>1.5789289055191769</v>
      </c>
      <c r="BD465" s="20">
        <f t="shared" si="33"/>
        <v>1.274087932647334</v>
      </c>
      <c r="BE465" s="20">
        <f t="shared" si="33"/>
        <v>0.91803086997193639</v>
      </c>
      <c r="BF465" s="20">
        <f t="shared" si="33"/>
        <v>1.32144527595884</v>
      </c>
      <c r="BG465" s="20">
        <f t="shared" si="33"/>
        <v>1.3263564078578112</v>
      </c>
      <c r="BH465" s="20">
        <f t="shared" si="33"/>
        <v>1.3599450420954164</v>
      </c>
      <c r="BI465" s="20">
        <f t="shared" si="33"/>
        <v>1.3816943405051449</v>
      </c>
      <c r="BJ465" s="20">
        <f t="shared" si="33"/>
        <v>1.4097579513564078</v>
      </c>
      <c r="BK465" s="20">
        <f t="shared" si="33"/>
        <v>0</v>
      </c>
    </row>
    <row r="466" spans="1:63" x14ac:dyDescent="0.25">
      <c r="A466" t="s">
        <v>163</v>
      </c>
      <c r="B466" t="s">
        <v>164</v>
      </c>
      <c r="C466" t="s">
        <v>149</v>
      </c>
      <c r="D466" t="s">
        <v>264</v>
      </c>
      <c r="E466" s="19" t="str">
        <f t="shared" si="7"/>
        <v>formula</v>
      </c>
      <c r="F466" s="4" t="s">
        <v>265</v>
      </c>
      <c r="G466" s="20">
        <f t="shared" ref="G466:AL466" si="34">IF(AVERAGE($AX449:$AZ449)&lt;&gt;0,G449/AVERAGE($AX449:$AZ449),"")</f>
        <v>0.51841121495327103</v>
      </c>
      <c r="H466" s="20">
        <f t="shared" si="34"/>
        <v>0.53102803738317761</v>
      </c>
      <c r="I466" s="20">
        <f t="shared" si="34"/>
        <v>0.52500000000000002</v>
      </c>
      <c r="J466" s="20">
        <f t="shared" si="34"/>
        <v>0.52724299065420566</v>
      </c>
      <c r="K466" s="20">
        <f t="shared" si="34"/>
        <v>0.47733644859813079</v>
      </c>
      <c r="L466" s="20">
        <f t="shared" si="34"/>
        <v>0.51771028037383171</v>
      </c>
      <c r="M466" s="20">
        <f t="shared" si="34"/>
        <v>0.52556074766355132</v>
      </c>
      <c r="N466" s="20">
        <f t="shared" si="34"/>
        <v>0.54294392523364488</v>
      </c>
      <c r="O466" s="20">
        <f t="shared" si="34"/>
        <v>0.55948598130841121</v>
      </c>
      <c r="P466" s="20">
        <f t="shared" si="34"/>
        <v>0.4808411214953271</v>
      </c>
      <c r="Q466" s="20">
        <f t="shared" si="34"/>
        <v>0.28990654205607475</v>
      </c>
      <c r="R466" s="20">
        <f t="shared" si="34"/>
        <v>0.29425233644859811</v>
      </c>
      <c r="S466" s="20">
        <f t="shared" si="34"/>
        <v>0.3042056074766355</v>
      </c>
      <c r="T466" s="20">
        <f t="shared" si="34"/>
        <v>0.46289719626168219</v>
      </c>
      <c r="U466" s="20">
        <f t="shared" si="34"/>
        <v>0.61079439252336443</v>
      </c>
      <c r="V466" s="20">
        <f t="shared" si="34"/>
        <v>0.78336448598130826</v>
      </c>
      <c r="W466" s="20">
        <f t="shared" si="34"/>
        <v>0.58079439252336451</v>
      </c>
      <c r="X466" s="20">
        <f t="shared" si="34"/>
        <v>0.4600934579439252</v>
      </c>
      <c r="Y466" s="20">
        <f t="shared" si="34"/>
        <v>0.43191588785046731</v>
      </c>
      <c r="Z466" s="20">
        <f t="shared" si="34"/>
        <v>0.59200934579439246</v>
      </c>
      <c r="AA466" s="20">
        <f t="shared" si="34"/>
        <v>0.58934579439252333</v>
      </c>
      <c r="AB466" s="20">
        <f t="shared" si="34"/>
        <v>0.63238317757009344</v>
      </c>
      <c r="AC466" s="20">
        <f t="shared" si="34"/>
        <v>0.6508878504672897</v>
      </c>
      <c r="AD466" s="20">
        <f t="shared" si="34"/>
        <v>0.70275700934579433</v>
      </c>
      <c r="AE466" s="20">
        <f t="shared" si="34"/>
        <v>0.89537383177570096</v>
      </c>
      <c r="AF466" s="20">
        <f t="shared" si="34"/>
        <v>0.98004672897196254</v>
      </c>
      <c r="AG466" s="20">
        <f t="shared" si="34"/>
        <v>1.4170093457943924</v>
      </c>
      <c r="AH466" s="20">
        <f t="shared" si="34"/>
        <v>1.2100934579439253</v>
      </c>
      <c r="AI466" s="20">
        <f t="shared" si="34"/>
        <v>1.3314953271028036</v>
      </c>
      <c r="AJ466" s="20">
        <f t="shared" si="34"/>
        <v>1.2193457943925232</v>
      </c>
      <c r="AK466" s="20">
        <f t="shared" si="34"/>
        <v>0.94443925233644865</v>
      </c>
      <c r="AL466" s="20">
        <f t="shared" si="34"/>
        <v>1.2085514018691588</v>
      </c>
      <c r="AM466" s="20">
        <f t="shared" ref="AM466:BK466" si="35">IF(AVERAGE($AX449:$AZ449)&lt;&gt;0,AM449/AVERAGE($AX449:$AZ449),"")</f>
        <v>1.1901869158878504</v>
      </c>
      <c r="AN466" s="20">
        <f t="shared" si="35"/>
        <v>0.93644859813084103</v>
      </c>
      <c r="AO466" s="20">
        <f t="shared" si="35"/>
        <v>1.0828037383177569</v>
      </c>
      <c r="AP466" s="20">
        <f t="shared" si="35"/>
        <v>1.1911682242990653</v>
      </c>
      <c r="AQ466" s="20">
        <f t="shared" si="35"/>
        <v>1.0964018691588784</v>
      </c>
      <c r="AR466" s="20">
        <f t="shared" si="35"/>
        <v>1.2538317757009345</v>
      </c>
      <c r="AS466" s="20">
        <f t="shared" si="35"/>
        <v>1.2114953271028037</v>
      </c>
      <c r="AT466" s="20">
        <f t="shared" si="35"/>
        <v>1.2117757009345793</v>
      </c>
      <c r="AU466" s="20">
        <f t="shared" si="35"/>
        <v>0.89607476635514016</v>
      </c>
      <c r="AV466" s="20">
        <f t="shared" si="35"/>
        <v>1.4184112149532708</v>
      </c>
      <c r="AW466" s="20">
        <f t="shared" si="35"/>
        <v>1.1185514018691587</v>
      </c>
      <c r="AX466" s="20">
        <f t="shared" si="35"/>
        <v>0.89369158878504673</v>
      </c>
      <c r="AY466" s="20">
        <f t="shared" si="35"/>
        <v>1.1792523364485981</v>
      </c>
      <c r="AZ466" s="20">
        <f t="shared" si="35"/>
        <v>0.92705607476635499</v>
      </c>
      <c r="BA466" s="20">
        <f t="shared" si="35"/>
        <v>0.98943925233644847</v>
      </c>
      <c r="BB466" s="20">
        <f t="shared" si="35"/>
        <v>1.0735514018691588</v>
      </c>
      <c r="BC466" s="20">
        <f t="shared" si="35"/>
        <v>0.99995327102803722</v>
      </c>
      <c r="BD466" s="20">
        <f t="shared" si="35"/>
        <v>1.3389252336448598</v>
      </c>
      <c r="BE466" s="20">
        <f t="shared" si="35"/>
        <v>1.9267289719626168</v>
      </c>
      <c r="BF466" s="20">
        <f t="shared" si="35"/>
        <v>1.4499532710280372</v>
      </c>
      <c r="BG466" s="20">
        <f t="shared" si="35"/>
        <v>1.6778971962616822</v>
      </c>
      <c r="BH466" s="20">
        <f t="shared" si="35"/>
        <v>2.3534579439252337</v>
      </c>
      <c r="BI466" s="20">
        <f t="shared" si="35"/>
        <v>2.2439719626168224</v>
      </c>
      <c r="BJ466" s="20">
        <f t="shared" si="35"/>
        <v>1.7125233644859812</v>
      </c>
      <c r="BK466" s="20">
        <f t="shared" si="35"/>
        <v>0</v>
      </c>
    </row>
    <row r="467" spans="1:63" x14ac:dyDescent="0.25">
      <c r="A467" t="s">
        <v>167</v>
      </c>
      <c r="B467" t="s">
        <v>168</v>
      </c>
      <c r="C467" t="s">
        <v>149</v>
      </c>
      <c r="D467" t="s">
        <v>264</v>
      </c>
      <c r="E467" s="19" t="str">
        <f t="shared" si="7"/>
        <v>formula</v>
      </c>
      <c r="F467" s="4" t="s">
        <v>265</v>
      </c>
      <c r="G467" s="20">
        <f t="shared" ref="G467:AL467" si="36">IF(AVERAGE($AX450:$AZ450)&lt;&gt;0,G450/AVERAGE($AX450:$AZ450),"")</f>
        <v>1.234503543210882</v>
      </c>
      <c r="H467" s="20">
        <f t="shared" si="36"/>
        <v>1.3386006353343649</v>
      </c>
      <c r="I467" s="20">
        <f t="shared" si="36"/>
        <v>1.3686568379897368</v>
      </c>
      <c r="J467" s="20">
        <f t="shared" si="36"/>
        <v>1.4644457114930356</v>
      </c>
      <c r="K467" s="20">
        <f t="shared" si="36"/>
        <v>1.1423800602753116</v>
      </c>
      <c r="L467" s="20">
        <f t="shared" si="36"/>
        <v>1.2125111998045124</v>
      </c>
      <c r="M467" s="20">
        <f t="shared" si="36"/>
        <v>1.3960250875621079</v>
      </c>
      <c r="N467" s="20">
        <f t="shared" si="36"/>
        <v>0.96277592245662613</v>
      </c>
      <c r="O467" s="20">
        <f t="shared" si="36"/>
        <v>1.2064022155249654</v>
      </c>
      <c r="P467" s="20">
        <f t="shared" si="36"/>
        <v>0.95349026635171452</v>
      </c>
      <c r="Q467" s="20">
        <f t="shared" si="36"/>
        <v>1.0380386087806468</v>
      </c>
      <c r="R467" s="20">
        <f t="shared" si="36"/>
        <v>1.0204447340555511</v>
      </c>
      <c r="S467" s="20">
        <f t="shared" si="36"/>
        <v>0.79148000325812484</v>
      </c>
      <c r="T467" s="20">
        <f t="shared" si="36"/>
        <v>0.99209904699845231</v>
      </c>
      <c r="U467" s="20">
        <f t="shared" si="36"/>
        <v>0.846460861774049</v>
      </c>
      <c r="V467" s="20">
        <f t="shared" si="36"/>
        <v>1.0346175775841002</v>
      </c>
      <c r="W467" s="20">
        <f t="shared" si="36"/>
        <v>1.0539219679074692</v>
      </c>
      <c r="X467" s="20">
        <f t="shared" si="36"/>
        <v>1.0544106866498331</v>
      </c>
      <c r="Y467" s="20">
        <f t="shared" si="36"/>
        <v>1.0922863891830252</v>
      </c>
      <c r="Z467" s="20">
        <f t="shared" si="36"/>
        <v>1.1176997637859412</v>
      </c>
      <c r="AA467" s="20">
        <f t="shared" si="36"/>
        <v>1.0155575466319133</v>
      </c>
      <c r="AB467" s="20">
        <f t="shared" si="36"/>
        <v>0.97817056284108495</v>
      </c>
      <c r="AC467" s="20">
        <f t="shared" si="36"/>
        <v>0.98208031277999497</v>
      </c>
      <c r="AD467" s="20">
        <f t="shared" si="36"/>
        <v>0.62824794330862588</v>
      </c>
      <c r="AE467" s="20">
        <f t="shared" si="36"/>
        <v>1.0385273275230105</v>
      </c>
      <c r="AF467" s="20">
        <f t="shared" si="36"/>
        <v>1.0236214058809154</v>
      </c>
      <c r="AG467" s="20">
        <f t="shared" si="36"/>
        <v>0.79783334690885388</v>
      </c>
      <c r="AH467" s="20">
        <f t="shared" si="36"/>
        <v>1.1611957318563166</v>
      </c>
      <c r="AI467" s="20">
        <f t="shared" si="36"/>
        <v>0.8618555021585077</v>
      </c>
      <c r="AJ467" s="20">
        <f t="shared" si="36"/>
        <v>0.75824712877738865</v>
      </c>
      <c r="AK467" s="20">
        <f t="shared" si="36"/>
        <v>0.82300236214058808</v>
      </c>
      <c r="AL467" s="20">
        <f t="shared" si="36"/>
        <v>0.75580353506556974</v>
      </c>
      <c r="AM467" s="20">
        <f t="shared" ref="AM467:BK467" si="37">IF(AVERAGE($AX450:$AZ450)&lt;&gt;0,AM450/AVERAGE($AX450:$AZ450),"")</f>
        <v>0.79734462816649021</v>
      </c>
      <c r="AN467" s="20">
        <f t="shared" si="37"/>
        <v>0.65463875539626937</v>
      </c>
      <c r="AO467" s="20">
        <f t="shared" si="37"/>
        <v>0.76313431620102634</v>
      </c>
      <c r="AP467" s="20">
        <f t="shared" si="37"/>
        <v>0.71108577013928487</v>
      </c>
      <c r="AQ467" s="20">
        <f t="shared" si="37"/>
        <v>0.70277755151910082</v>
      </c>
      <c r="AR467" s="20">
        <f t="shared" si="37"/>
        <v>0.95177975075344134</v>
      </c>
      <c r="AS467" s="20">
        <f t="shared" si="37"/>
        <v>0.92880996986234421</v>
      </c>
      <c r="AT467" s="20">
        <f t="shared" si="37"/>
        <v>0.70644294208682901</v>
      </c>
      <c r="AU467" s="20">
        <f t="shared" si="37"/>
        <v>0.96375335994135369</v>
      </c>
      <c r="AV467" s="20">
        <f t="shared" si="37"/>
        <v>1.0333957807281908</v>
      </c>
      <c r="AW467" s="20">
        <f t="shared" si="37"/>
        <v>1.0451250305449213</v>
      </c>
      <c r="AX467" s="20">
        <f t="shared" si="37"/>
        <v>0.83448725258613665</v>
      </c>
      <c r="AY467" s="20">
        <f t="shared" si="37"/>
        <v>1.0668730145801091</v>
      </c>
      <c r="AZ467" s="20">
        <f t="shared" si="37"/>
        <v>1.0986397328337543</v>
      </c>
      <c r="BA467" s="20">
        <f t="shared" si="37"/>
        <v>1.0380386087806468</v>
      </c>
      <c r="BB467" s="20">
        <f t="shared" si="37"/>
        <v>1.2132442779180581</v>
      </c>
      <c r="BC467" s="20">
        <f t="shared" si="37"/>
        <v>0.94322717276207535</v>
      </c>
      <c r="BD467" s="20">
        <f t="shared" si="37"/>
        <v>1.2044473405555103</v>
      </c>
      <c r="BE467" s="20">
        <f t="shared" si="37"/>
        <v>0.88726887676142385</v>
      </c>
      <c r="BF467" s="20">
        <f t="shared" si="37"/>
        <v>1.2706687301458011</v>
      </c>
      <c r="BG467" s="20">
        <f t="shared" si="37"/>
        <v>0.99405392196790743</v>
      </c>
      <c r="BH467" s="20">
        <f t="shared" si="37"/>
        <v>1.0898427954712062</v>
      </c>
      <c r="BI467" s="20">
        <f t="shared" si="37"/>
        <v>1.3476419320680948</v>
      </c>
      <c r="BJ467" s="20">
        <f t="shared" si="37"/>
        <v>1.2958377453775352</v>
      </c>
      <c r="BK467" s="20">
        <f t="shared" si="37"/>
        <v>0</v>
      </c>
    </row>
    <row r="468" spans="1:63" x14ac:dyDescent="0.25">
      <c r="A468" t="s">
        <v>169</v>
      </c>
      <c r="B468" t="s">
        <v>170</v>
      </c>
      <c r="C468" t="s">
        <v>149</v>
      </c>
      <c r="D468" t="s">
        <v>264</v>
      </c>
      <c r="E468" s="19" t="str">
        <f t="shared" si="7"/>
        <v>formula</v>
      </c>
      <c r="F468" s="4" t="s">
        <v>265</v>
      </c>
      <c r="G468" s="20">
        <f t="shared" ref="G468:AL468" si="38">IF(AVERAGE($AX451:$AZ451)&lt;&gt;0,G451/AVERAGE($AX451:$AZ451),"")</f>
        <v>0.51813110181311017</v>
      </c>
      <c r="H468" s="20">
        <f t="shared" si="38"/>
        <v>0.54588563458856343</v>
      </c>
      <c r="I468" s="20">
        <f t="shared" si="38"/>
        <v>0.53256624825662491</v>
      </c>
      <c r="J468" s="20">
        <f t="shared" si="38"/>
        <v>0.50055788005578794</v>
      </c>
      <c r="K468" s="20">
        <f t="shared" si="38"/>
        <v>0.47914923291492328</v>
      </c>
      <c r="L468" s="20">
        <f t="shared" si="38"/>
        <v>0.4238493723849372</v>
      </c>
      <c r="M468" s="20">
        <f t="shared" si="38"/>
        <v>0.48361227336122736</v>
      </c>
      <c r="N468" s="20">
        <f t="shared" si="38"/>
        <v>0.4679916317991632</v>
      </c>
      <c r="O468" s="20">
        <f t="shared" si="38"/>
        <v>0.42608089260808923</v>
      </c>
      <c r="P468" s="20">
        <f t="shared" si="38"/>
        <v>0.5041143654114365</v>
      </c>
      <c r="Q468" s="20">
        <f t="shared" si="38"/>
        <v>0.49483960948396094</v>
      </c>
      <c r="R468" s="20">
        <f t="shared" si="38"/>
        <v>0.45669456066945607</v>
      </c>
      <c r="S468" s="20">
        <f t="shared" si="38"/>
        <v>0.45969316596931664</v>
      </c>
      <c r="T468" s="20">
        <f t="shared" si="38"/>
        <v>0.69463040446304047</v>
      </c>
      <c r="U468" s="20">
        <f t="shared" si="38"/>
        <v>0.6744072524407253</v>
      </c>
      <c r="V468" s="20">
        <f t="shared" si="38"/>
        <v>0.50571827057182706</v>
      </c>
      <c r="W468" s="20">
        <f t="shared" si="38"/>
        <v>0.65034867503486748</v>
      </c>
      <c r="X468" s="20">
        <f t="shared" si="38"/>
        <v>0.63884239888423988</v>
      </c>
      <c r="Y468" s="20">
        <f t="shared" si="38"/>
        <v>0.73451882845188277</v>
      </c>
      <c r="Z468" s="20">
        <f t="shared" si="38"/>
        <v>0.75801952580195253</v>
      </c>
      <c r="AA468" s="20">
        <f t="shared" si="38"/>
        <v>1.1544630404463041</v>
      </c>
      <c r="AB468" s="20">
        <f t="shared" si="38"/>
        <v>1.138702928870293</v>
      </c>
      <c r="AC468" s="20">
        <f t="shared" si="38"/>
        <v>1.0641562064156207</v>
      </c>
      <c r="AD468" s="20">
        <f t="shared" si="38"/>
        <v>0.88305439330543933</v>
      </c>
      <c r="AE468" s="20">
        <f t="shared" si="38"/>
        <v>0.87022315202231526</v>
      </c>
      <c r="AF468" s="20">
        <f t="shared" si="38"/>
        <v>0.80662482566248261</v>
      </c>
      <c r="AG468" s="20">
        <f t="shared" si="38"/>
        <v>0.83891213389121344</v>
      </c>
      <c r="AH468" s="20">
        <f t="shared" si="38"/>
        <v>0.91039051603905163</v>
      </c>
      <c r="AI468" s="20">
        <f t="shared" si="38"/>
        <v>0.87370990237099033</v>
      </c>
      <c r="AJ468" s="20">
        <f t="shared" si="38"/>
        <v>0.8004881450488146</v>
      </c>
      <c r="AK468" s="20">
        <f t="shared" si="38"/>
        <v>0.76297071129707106</v>
      </c>
      <c r="AL468" s="20">
        <f t="shared" si="38"/>
        <v>0.81171548117154813</v>
      </c>
      <c r="AM468" s="20">
        <f t="shared" ref="AM468:BK468" si="39">IF(AVERAGE($AX451:$AZ451)&lt;&gt;0,AM451/AVERAGE($AX451:$AZ451),"")</f>
        <v>0.80411436541143644</v>
      </c>
      <c r="AN468" s="20">
        <f t="shared" si="39"/>
        <v>0.78960948396094832</v>
      </c>
      <c r="AO468" s="20">
        <f t="shared" si="39"/>
        <v>0.84414225941422594</v>
      </c>
      <c r="AP468" s="20">
        <f t="shared" si="39"/>
        <v>0.85104602510460259</v>
      </c>
      <c r="AQ468" s="20">
        <f t="shared" si="39"/>
        <v>0.82482566248256617</v>
      </c>
      <c r="AR468" s="20">
        <f t="shared" si="39"/>
        <v>0.83807531380753131</v>
      </c>
      <c r="AS468" s="20">
        <f t="shared" si="39"/>
        <v>0.86422594142259412</v>
      </c>
      <c r="AT468" s="20">
        <f t="shared" si="39"/>
        <v>0.81694560669456062</v>
      </c>
      <c r="AU468" s="20">
        <f t="shared" si="39"/>
        <v>0.86025104602510449</v>
      </c>
      <c r="AV468" s="20">
        <f t="shared" si="39"/>
        <v>0.87531380753138077</v>
      </c>
      <c r="AW468" s="20">
        <f t="shared" si="39"/>
        <v>0.91269177126917711</v>
      </c>
      <c r="AX468" s="20">
        <f t="shared" si="39"/>
        <v>0.95732217573221756</v>
      </c>
      <c r="AY468" s="20">
        <f t="shared" si="39"/>
        <v>0.99142259414225942</v>
      </c>
      <c r="AZ468" s="20">
        <f t="shared" si="39"/>
        <v>1.0512552301255229</v>
      </c>
      <c r="BA468" s="20">
        <f t="shared" si="39"/>
        <v>0.97615062761506277</v>
      </c>
      <c r="BB468" s="20">
        <f t="shared" si="39"/>
        <v>1.1146443514644353</v>
      </c>
      <c r="BC468" s="20">
        <f t="shared" si="39"/>
        <v>1.0677126917712692</v>
      </c>
      <c r="BD468" s="20">
        <f t="shared" si="39"/>
        <v>1.0656903765690378</v>
      </c>
      <c r="BE468" s="20">
        <f t="shared" si="39"/>
        <v>0.9306834030683403</v>
      </c>
      <c r="BF468" s="20">
        <f t="shared" si="39"/>
        <v>0.97608089260808928</v>
      </c>
      <c r="BG468" s="20">
        <f t="shared" si="39"/>
        <v>0.86101813110181313</v>
      </c>
      <c r="BH468" s="20">
        <f t="shared" si="39"/>
        <v>1.0110181311018132</v>
      </c>
      <c r="BI468" s="20">
        <f t="shared" si="39"/>
        <v>1.0066248256624826</v>
      </c>
      <c r="BJ468" s="20">
        <f t="shared" si="39"/>
        <v>1.006694560669456</v>
      </c>
      <c r="BK468" s="20">
        <f t="shared" si="39"/>
        <v>0</v>
      </c>
    </row>
    <row r="469" spans="1:63" x14ac:dyDescent="0.25">
      <c r="A469" t="s">
        <v>173</v>
      </c>
      <c r="B469" t="s">
        <v>174</v>
      </c>
      <c r="C469" t="s">
        <v>149</v>
      </c>
      <c r="D469" t="s">
        <v>264</v>
      </c>
      <c r="E469" s="19" t="str">
        <f t="shared" si="7"/>
        <v>formula</v>
      </c>
      <c r="F469" s="4" t="s">
        <v>265</v>
      </c>
      <c r="G469" s="20">
        <f t="shared" ref="G469:AL469" si="40">IF(AVERAGE($AX452:$AZ452)&lt;&gt;0,G452/AVERAGE($AX452:$AZ452),"")</f>
        <v>0.5395796503633864</v>
      </c>
      <c r="H469" s="20">
        <f t="shared" si="40"/>
        <v>0.53457081123551364</v>
      </c>
      <c r="I469" s="20">
        <f t="shared" si="40"/>
        <v>0.56305244549204481</v>
      </c>
      <c r="J469" s="20">
        <f t="shared" si="40"/>
        <v>0.57778432527990575</v>
      </c>
      <c r="K469" s="20">
        <f t="shared" si="40"/>
        <v>0.57817717540758207</v>
      </c>
      <c r="L469" s="20">
        <f t="shared" si="40"/>
        <v>0.52131211942643885</v>
      </c>
      <c r="M469" s="20">
        <f t="shared" si="40"/>
        <v>0.62492634060106067</v>
      </c>
      <c r="N469" s="20">
        <f t="shared" si="40"/>
        <v>0.45295619721076413</v>
      </c>
      <c r="O469" s="20">
        <f t="shared" si="40"/>
        <v>0.68650559811431944</v>
      </c>
      <c r="P469" s="20">
        <f t="shared" si="40"/>
        <v>0.46709880180711066</v>
      </c>
      <c r="Q469" s="20">
        <f t="shared" si="40"/>
        <v>0.64397957179336096</v>
      </c>
      <c r="R469" s="20">
        <f t="shared" si="40"/>
        <v>0.3642702808878413</v>
      </c>
      <c r="S469" s="20">
        <f t="shared" si="40"/>
        <v>0.49891966214889022</v>
      </c>
      <c r="T469" s="20">
        <f t="shared" si="40"/>
        <v>0.72726379886073467</v>
      </c>
      <c r="U469" s="20">
        <f t="shared" si="40"/>
        <v>0.69554115105087422</v>
      </c>
      <c r="V469" s="20">
        <f t="shared" si="40"/>
        <v>0.69416617560400706</v>
      </c>
      <c r="W469" s="20">
        <f t="shared" si="40"/>
        <v>0.49901787468080933</v>
      </c>
      <c r="X469" s="20">
        <f t="shared" si="40"/>
        <v>0.81830681594971533</v>
      </c>
      <c r="Y469" s="20">
        <f t="shared" si="40"/>
        <v>0.6057748968768415</v>
      </c>
      <c r="Z469" s="20">
        <f t="shared" si="40"/>
        <v>0.53761539972500494</v>
      </c>
      <c r="AA469" s="20">
        <f t="shared" si="40"/>
        <v>0.88852877627185234</v>
      </c>
      <c r="AB469" s="20">
        <f t="shared" si="40"/>
        <v>0.6720683559222157</v>
      </c>
      <c r="AC469" s="20">
        <f t="shared" si="40"/>
        <v>0.56305244549204481</v>
      </c>
      <c r="AD469" s="20">
        <f t="shared" si="40"/>
        <v>0.60115890787664517</v>
      </c>
      <c r="AE469" s="20">
        <f t="shared" si="40"/>
        <v>0.80524454920447852</v>
      </c>
      <c r="AF469" s="20">
        <f t="shared" si="40"/>
        <v>0.7480848556275782</v>
      </c>
      <c r="AG469" s="20">
        <f t="shared" si="40"/>
        <v>0.82636024356707916</v>
      </c>
      <c r="AH469" s="20">
        <f t="shared" si="40"/>
        <v>0.69937143979571803</v>
      </c>
      <c r="AI469" s="20">
        <f t="shared" si="40"/>
        <v>0.83215478295030443</v>
      </c>
      <c r="AJ469" s="20">
        <f t="shared" si="40"/>
        <v>0.78078962875662938</v>
      </c>
      <c r="AK469" s="20">
        <f t="shared" si="40"/>
        <v>0.8078962875662935</v>
      </c>
      <c r="AL469" s="20">
        <f t="shared" si="40"/>
        <v>0.7843252799057161</v>
      </c>
      <c r="AM469" s="20">
        <f t="shared" ref="AM469:BK469" si="41">IF(AVERAGE($AX452:$AZ452)&lt;&gt;0,AM452/AVERAGE($AX452:$AZ452),"")</f>
        <v>0.82154782950304461</v>
      </c>
      <c r="AN469" s="20">
        <f t="shared" si="41"/>
        <v>0.74415635435081529</v>
      </c>
      <c r="AO469" s="20">
        <f t="shared" si="41"/>
        <v>0.85641327833431546</v>
      </c>
      <c r="AP469" s="20">
        <f t="shared" si="41"/>
        <v>0.7449420546061678</v>
      </c>
      <c r="AQ469" s="20">
        <f t="shared" si="41"/>
        <v>0.70388921626399537</v>
      </c>
      <c r="AR469" s="20">
        <f t="shared" si="41"/>
        <v>0.6558632881555686</v>
      </c>
      <c r="AS469" s="20">
        <f t="shared" si="41"/>
        <v>0.85484187782361032</v>
      </c>
      <c r="AT469" s="20">
        <f t="shared" si="41"/>
        <v>0.86368100569632689</v>
      </c>
      <c r="AU469" s="20">
        <f t="shared" si="41"/>
        <v>0.87124337065409552</v>
      </c>
      <c r="AV469" s="20">
        <f t="shared" si="41"/>
        <v>0.63995285798467894</v>
      </c>
      <c r="AW469" s="20">
        <f t="shared" si="41"/>
        <v>1.0712040856413279</v>
      </c>
      <c r="AX469" s="20">
        <f t="shared" si="41"/>
        <v>0.95708112355136521</v>
      </c>
      <c r="AY469" s="20">
        <f t="shared" si="41"/>
        <v>1.1796307208799843</v>
      </c>
      <c r="AZ469" s="20">
        <f t="shared" si="41"/>
        <v>0.86328815556865057</v>
      </c>
      <c r="BA469" s="20">
        <f t="shared" si="41"/>
        <v>0.70958554311530153</v>
      </c>
      <c r="BB469" s="20">
        <f t="shared" si="41"/>
        <v>1.1532115497937538</v>
      </c>
      <c r="BC469" s="20">
        <f t="shared" si="41"/>
        <v>1.1143193871538009</v>
      </c>
      <c r="BD469" s="20">
        <f t="shared" si="41"/>
        <v>1.175112944411707</v>
      </c>
      <c r="BE469" s="20">
        <f t="shared" si="41"/>
        <v>0.94961697112551569</v>
      </c>
      <c r="BF469" s="20">
        <f t="shared" si="41"/>
        <v>1.1994696523276371</v>
      </c>
      <c r="BG469" s="20">
        <f t="shared" si="41"/>
        <v>1.1040070713022982</v>
      </c>
      <c r="BH469" s="20">
        <f t="shared" si="41"/>
        <v>1.0916322922804951</v>
      </c>
      <c r="BI469" s="20">
        <f t="shared" si="41"/>
        <v>1.3515026517383619</v>
      </c>
      <c r="BJ469" s="20">
        <f t="shared" si="41"/>
        <v>1.3248870555882932</v>
      </c>
      <c r="BK469" s="20">
        <f t="shared" si="41"/>
        <v>0</v>
      </c>
    </row>
    <row r="470" spans="1:63" x14ac:dyDescent="0.25">
      <c r="A470" t="s">
        <v>5</v>
      </c>
      <c r="B470" t="s">
        <v>6</v>
      </c>
      <c r="C470" t="s">
        <v>7</v>
      </c>
      <c r="D470" t="s">
        <v>56</v>
      </c>
      <c r="E470" s="19" t="str">
        <f t="shared" si="7"/>
        <v>number</v>
      </c>
      <c r="F470" s="4" t="s">
        <v>57</v>
      </c>
      <c r="AK470" s="5">
        <v>38.265998840332003</v>
      </c>
      <c r="AL470" s="5">
        <v>37.193000793457003</v>
      </c>
      <c r="AM470" s="5">
        <v>42.4609985351563</v>
      </c>
      <c r="AN470" s="5">
        <v>41.867000579833999</v>
      </c>
      <c r="AO470" s="5">
        <v>41.969001770019503</v>
      </c>
      <c r="AP470" s="5">
        <v>40.4609985351563</v>
      </c>
      <c r="AQ470" s="5">
        <v>39.667999267578097</v>
      </c>
      <c r="AR470" s="5">
        <v>37.194000244140597</v>
      </c>
      <c r="AS470" s="5">
        <v>38.805999755859403</v>
      </c>
      <c r="AT470" s="5">
        <v>37.478000640869098</v>
      </c>
      <c r="AU470" s="5">
        <v>36.277999877929702</v>
      </c>
      <c r="AV470" s="5">
        <v>37.930999755859403</v>
      </c>
      <c r="AW470" s="5">
        <v>37.2700004577637</v>
      </c>
      <c r="AX470" s="5">
        <v>36.166000366210902</v>
      </c>
      <c r="AY470" s="5">
        <v>37.498001098632798</v>
      </c>
      <c r="AZ470" s="5">
        <v>38.480998992919901</v>
      </c>
      <c r="BA470" s="5">
        <v>38.627998352050803</v>
      </c>
      <c r="BB470" s="5">
        <v>39.994998931884801</v>
      </c>
      <c r="BC470" s="5">
        <v>42.471000671386697</v>
      </c>
      <c r="BD470" s="5">
        <v>47.234001159667997</v>
      </c>
      <c r="BE470" s="5">
        <v>51.2179985046387</v>
      </c>
      <c r="BF470" s="5">
        <v>50.75</v>
      </c>
      <c r="BG470" s="5">
        <v>49.284000396728501</v>
      </c>
      <c r="BH470" s="5">
        <v>48.881999969482401</v>
      </c>
      <c r="BI470" s="5">
        <v>48.895999908447301</v>
      </c>
      <c r="BJ470" s="5">
        <v>49.159000396728501</v>
      </c>
      <c r="BK470" s="5">
        <v>50.604000091552699</v>
      </c>
    </row>
    <row r="471" spans="1:63" x14ac:dyDescent="0.25">
      <c r="A471" t="s">
        <v>151</v>
      </c>
      <c r="B471" t="s">
        <v>152</v>
      </c>
      <c r="C471" t="s">
        <v>7</v>
      </c>
      <c r="D471" t="s">
        <v>56</v>
      </c>
      <c r="E471" s="19" t="str">
        <f t="shared" si="7"/>
        <v>number</v>
      </c>
      <c r="F471" s="4" t="s">
        <v>57</v>
      </c>
      <c r="AK471" s="5">
        <v>91.722999572753906</v>
      </c>
      <c r="AL471" s="5">
        <v>92.111999511718807</v>
      </c>
      <c r="AM471" s="5">
        <v>92.402999877929702</v>
      </c>
      <c r="AN471" s="5">
        <v>92.109001159667997</v>
      </c>
      <c r="AO471" s="5">
        <v>92.324996948242202</v>
      </c>
      <c r="AP471" s="5">
        <v>92.842002868652301</v>
      </c>
      <c r="AQ471" s="5">
        <v>92.315002441406307</v>
      </c>
      <c r="AR471" s="5">
        <v>92.214996337890597</v>
      </c>
      <c r="AS471" s="5">
        <v>92.291000366210895</v>
      </c>
      <c r="AT471" s="5">
        <v>92.254997253417997</v>
      </c>
      <c r="AU471" s="5">
        <v>92.081001281738295</v>
      </c>
      <c r="AV471" s="5">
        <v>92.009002685546903</v>
      </c>
      <c r="AW471" s="5">
        <v>91.991996765136705</v>
      </c>
      <c r="AX471" s="5">
        <v>91.864997863769503</v>
      </c>
      <c r="AY471" s="5">
        <v>91.822998046875</v>
      </c>
      <c r="AZ471" s="5">
        <v>91.836997985839801</v>
      </c>
      <c r="BA471" s="5">
        <v>91.387001037597699</v>
      </c>
      <c r="BB471" s="5">
        <v>91.544998168945298</v>
      </c>
      <c r="BC471" s="5">
        <v>91.532997131347699</v>
      </c>
      <c r="BD471" s="5">
        <v>91.347000122070298</v>
      </c>
      <c r="BE471" s="5">
        <v>91.422996520996094</v>
      </c>
      <c r="BF471" s="5">
        <v>91.363998413085895</v>
      </c>
      <c r="BG471" s="5">
        <v>91.222999572753906</v>
      </c>
      <c r="BH471" s="5">
        <v>91.102996826171903</v>
      </c>
      <c r="BI471" s="5">
        <v>91.560997009277301</v>
      </c>
      <c r="BJ471" s="5">
        <v>91.366996765136705</v>
      </c>
      <c r="BK471" s="5">
        <v>91.444999694824205</v>
      </c>
    </row>
    <row r="472" spans="1:63" x14ac:dyDescent="0.25">
      <c r="A472" t="s">
        <v>157</v>
      </c>
      <c r="B472" t="s">
        <v>158</v>
      </c>
      <c r="C472" t="s">
        <v>7</v>
      </c>
      <c r="D472" t="s">
        <v>56</v>
      </c>
      <c r="E472" s="25" t="str">
        <f t="shared" si="7"/>
        <v>number</v>
      </c>
      <c r="F472" s="4" t="s">
        <v>57</v>
      </c>
      <c r="AK472" s="5">
        <v>90.156997680664105</v>
      </c>
      <c r="AL472" s="5">
        <v>90.833999633789105</v>
      </c>
      <c r="AM472" s="5">
        <v>90.412002563476605</v>
      </c>
      <c r="AN472" s="5">
        <v>90.018997192382798</v>
      </c>
      <c r="AO472" s="5">
        <v>89.385002136230497</v>
      </c>
      <c r="AP472" s="5">
        <v>88.648002624511705</v>
      </c>
      <c r="AQ472" s="5">
        <v>88.277999877929702</v>
      </c>
      <c r="AR472" s="5">
        <v>87.7030029296875</v>
      </c>
      <c r="AS472" s="5">
        <v>86.490997314453097</v>
      </c>
      <c r="AT472" s="5">
        <v>85.758003234863295</v>
      </c>
      <c r="AU472" s="5">
        <v>84.790000915527301</v>
      </c>
      <c r="AV472" s="5">
        <v>83.737998962402301</v>
      </c>
      <c r="AW472" s="5">
        <v>82.974998474121094</v>
      </c>
      <c r="AX472" s="5">
        <v>81.706001281738295</v>
      </c>
      <c r="AY472" s="5">
        <v>80.217002868652301</v>
      </c>
      <c r="AZ472" s="5">
        <v>80.028999328613295</v>
      </c>
      <c r="BA472" s="5">
        <v>79.461997985839801</v>
      </c>
      <c r="BB472" s="5">
        <v>79.212997436523395</v>
      </c>
      <c r="BC472" s="5">
        <v>78.705001831054702</v>
      </c>
      <c r="BD472" s="5">
        <v>77.153999328613295</v>
      </c>
      <c r="BE472" s="5">
        <v>75.514999389648395</v>
      </c>
      <c r="BF472" s="5">
        <v>74.946998596191406</v>
      </c>
      <c r="BG472" s="5">
        <v>72.675003051757798</v>
      </c>
      <c r="BH472" s="5">
        <v>71.376998901367202</v>
      </c>
      <c r="BI472" s="5">
        <v>69.887001037597699</v>
      </c>
      <c r="BJ472" s="5">
        <v>68.985000610351605</v>
      </c>
      <c r="BK472" s="5">
        <v>68.220001220703097</v>
      </c>
    </row>
    <row r="473" spans="1:63" x14ac:dyDescent="0.25">
      <c r="A473" t="s">
        <v>159</v>
      </c>
      <c r="B473" t="s">
        <v>160</v>
      </c>
      <c r="C473" t="s">
        <v>7</v>
      </c>
      <c r="D473" t="s">
        <v>56</v>
      </c>
      <c r="E473" s="19" t="str">
        <f t="shared" si="7"/>
        <v>number</v>
      </c>
      <c r="F473" s="4" t="s">
        <v>57</v>
      </c>
      <c r="AK473" s="5">
        <v>45.5859985351563</v>
      </c>
      <c r="AL473" s="5">
        <v>46.091999053955099</v>
      </c>
      <c r="AM473" s="5">
        <v>46.564998626708999</v>
      </c>
      <c r="AN473" s="5">
        <v>46.751998901367202</v>
      </c>
      <c r="AO473" s="5">
        <v>45.8950004577637</v>
      </c>
      <c r="AP473" s="5">
        <v>45.345001220703097</v>
      </c>
      <c r="AQ473" s="5">
        <v>45.480998992919901</v>
      </c>
      <c r="AR473" s="5">
        <v>45.291000366210902</v>
      </c>
      <c r="AS473" s="5">
        <v>45.654998779296903</v>
      </c>
      <c r="AT473" s="5">
        <v>46.222999572753899</v>
      </c>
      <c r="AU473" s="5">
        <v>45.402000427246101</v>
      </c>
      <c r="AV473" s="5">
        <v>44.612998962402301</v>
      </c>
      <c r="AW473" s="5">
        <v>44.071998596191399</v>
      </c>
      <c r="AX473" s="5">
        <v>42.772998809814503</v>
      </c>
      <c r="AY473" s="5">
        <v>41.444999694824197</v>
      </c>
      <c r="AZ473" s="5">
        <v>39.216999053955099</v>
      </c>
      <c r="BA473" s="5">
        <v>38.502998352050803</v>
      </c>
      <c r="BB473" s="5">
        <v>39.459999084472699</v>
      </c>
      <c r="BC473" s="5">
        <v>39.483001708984403</v>
      </c>
      <c r="BD473" s="5">
        <v>39.112998962402301</v>
      </c>
      <c r="BE473" s="5">
        <v>38.852001190185497</v>
      </c>
      <c r="BF473" s="5">
        <v>38.485000610351598</v>
      </c>
      <c r="BG473" s="5">
        <v>37.832000732421903</v>
      </c>
      <c r="BH473" s="5">
        <v>37.638999938964801</v>
      </c>
      <c r="BI473" s="5">
        <v>37.752998352050803</v>
      </c>
      <c r="BJ473" s="5">
        <v>38.090999603271499</v>
      </c>
      <c r="BK473" s="5">
        <v>37.9539985656738</v>
      </c>
    </row>
    <row r="474" spans="1:63" x14ac:dyDescent="0.25">
      <c r="A474" t="s">
        <v>165</v>
      </c>
      <c r="B474" t="s">
        <v>166</v>
      </c>
      <c r="C474" t="s">
        <v>7</v>
      </c>
      <c r="D474" t="s">
        <v>56</v>
      </c>
      <c r="E474" s="19" t="str">
        <f t="shared" si="7"/>
        <v>number</v>
      </c>
      <c r="F474" s="4" t="s">
        <v>57</v>
      </c>
      <c r="AK474" s="5">
        <v>85.443000793457003</v>
      </c>
      <c r="AL474" s="5">
        <v>85.589996337890597</v>
      </c>
      <c r="AM474" s="5">
        <v>85.389999389648395</v>
      </c>
      <c r="AN474" s="5">
        <v>84.886001586914105</v>
      </c>
      <c r="AO474" s="5">
        <v>85.003997802734403</v>
      </c>
      <c r="AP474" s="5">
        <v>83.870002746582003</v>
      </c>
      <c r="AQ474" s="5">
        <v>83.2760009765625</v>
      </c>
      <c r="AR474" s="5">
        <v>82.434997558593807</v>
      </c>
      <c r="AS474" s="5">
        <v>81.889999389648395</v>
      </c>
      <c r="AT474" s="5">
        <v>81.495002746582003</v>
      </c>
      <c r="AU474" s="5">
        <v>80.597000122070298</v>
      </c>
      <c r="AV474" s="5">
        <v>80.557998657226605</v>
      </c>
      <c r="AW474" s="5">
        <v>80.483001708984403</v>
      </c>
      <c r="AX474" s="5">
        <v>79.915000915527301</v>
      </c>
      <c r="AY474" s="5">
        <v>79.283996582031307</v>
      </c>
      <c r="AZ474" s="5">
        <v>78.906997680664105</v>
      </c>
      <c r="BA474" s="5">
        <v>78.394996643066406</v>
      </c>
      <c r="BB474" s="5">
        <v>78.102996826171903</v>
      </c>
      <c r="BC474" s="5">
        <v>77.797996520996094</v>
      </c>
      <c r="BD474" s="5">
        <v>77.247001647949205</v>
      </c>
      <c r="BE474" s="5">
        <v>76.414001464843807</v>
      </c>
      <c r="BF474" s="5">
        <v>75.541999816894503</v>
      </c>
      <c r="BG474" s="5">
        <v>75.002998352050795</v>
      </c>
      <c r="BH474" s="5">
        <v>74.112998962402301</v>
      </c>
      <c r="BI474" s="5">
        <v>73.560997009277301</v>
      </c>
      <c r="BJ474" s="5">
        <v>73.342002868652301</v>
      </c>
      <c r="BK474" s="5">
        <v>73.299003601074205</v>
      </c>
    </row>
    <row r="475" spans="1:63" x14ac:dyDescent="0.25">
      <c r="A475" t="s">
        <v>171</v>
      </c>
      <c r="B475" t="s">
        <v>172</v>
      </c>
      <c r="C475" t="s">
        <v>7</v>
      </c>
      <c r="D475" t="s">
        <v>56</v>
      </c>
      <c r="E475" s="19" t="str">
        <f t="shared" si="7"/>
        <v>number</v>
      </c>
      <c r="F475" s="4" t="s">
        <v>57</v>
      </c>
      <c r="AK475" s="5">
        <v>88.622001647949205</v>
      </c>
      <c r="AL475" s="5">
        <v>88.070999145507798</v>
      </c>
      <c r="AM475" s="5">
        <v>88.406997680664105</v>
      </c>
      <c r="AN475" s="5">
        <v>90.718002319335895</v>
      </c>
      <c r="AO475" s="5">
        <v>89.615997314453097</v>
      </c>
      <c r="AP475" s="5">
        <v>89.280998229980497</v>
      </c>
      <c r="AQ475" s="5">
        <v>88.982002258300795</v>
      </c>
      <c r="AR475" s="5">
        <v>88.959999084472699</v>
      </c>
      <c r="AS475" s="5">
        <v>88.734001159667997</v>
      </c>
      <c r="AT475" s="5">
        <v>88.584999084472699</v>
      </c>
      <c r="AU475" s="5">
        <v>88.352996826171903</v>
      </c>
      <c r="AV475" s="5">
        <v>87.713996887207003</v>
      </c>
      <c r="AW475" s="5">
        <v>87.249000549316406</v>
      </c>
      <c r="AX475" s="5">
        <v>86.555000305175795</v>
      </c>
      <c r="AY475" s="5">
        <v>85.625</v>
      </c>
      <c r="AZ475" s="5">
        <v>84.569000244140597</v>
      </c>
      <c r="BA475" s="5">
        <v>83.405998229980497</v>
      </c>
      <c r="BB475" s="5">
        <v>81.980003356933594</v>
      </c>
      <c r="BC475" s="5">
        <v>81.010002136230497</v>
      </c>
      <c r="BD475" s="5">
        <v>79.630996704101605</v>
      </c>
      <c r="BE475" s="5">
        <v>78.246002197265597</v>
      </c>
      <c r="BF475" s="5">
        <v>76.613998413085895</v>
      </c>
      <c r="BG475" s="5">
        <v>73.232002258300795</v>
      </c>
      <c r="BH475" s="5">
        <v>68.4530029296875</v>
      </c>
      <c r="BI475" s="5">
        <v>67.318000793457003</v>
      </c>
      <c r="BJ475" s="5">
        <v>66.933998107910199</v>
      </c>
      <c r="BK475" s="5">
        <v>66.463996887207003</v>
      </c>
    </row>
    <row r="476" spans="1:63" x14ac:dyDescent="0.25">
      <c r="A476" t="s">
        <v>175</v>
      </c>
      <c r="B476" t="s">
        <v>176</v>
      </c>
      <c r="C476" t="s">
        <v>7</v>
      </c>
      <c r="D476" t="s">
        <v>56</v>
      </c>
      <c r="E476" s="19" t="str">
        <f t="shared" si="7"/>
        <v>number</v>
      </c>
      <c r="F476" s="4" t="s">
        <v>57</v>
      </c>
      <c r="AK476" s="5">
        <v>16.7439994812012</v>
      </c>
      <c r="AL476" s="5">
        <v>16.778999328613299</v>
      </c>
      <c r="AM476" s="5">
        <v>17.940000534057599</v>
      </c>
      <c r="AN476" s="5">
        <v>18.597999572753899</v>
      </c>
      <c r="AO476" s="5">
        <v>18.6679992675781</v>
      </c>
      <c r="AP476" s="5">
        <v>17.481000900268601</v>
      </c>
      <c r="AQ476" s="5">
        <v>16.791999816894499</v>
      </c>
      <c r="AR476" s="5">
        <v>16.375999450683601</v>
      </c>
      <c r="AS476" s="5">
        <v>16.0030002593994</v>
      </c>
      <c r="AT476" s="5">
        <v>15.7729997634888</v>
      </c>
      <c r="AU476" s="5">
        <v>10.574999809265099</v>
      </c>
      <c r="AV476" s="5">
        <v>12.6510000228882</v>
      </c>
      <c r="AW476" s="5">
        <v>10.6409997940063</v>
      </c>
      <c r="AX476" s="5">
        <v>9.1499996185302699</v>
      </c>
      <c r="AY476" s="5">
        <v>7.5370001792907697</v>
      </c>
      <c r="AZ476" s="5">
        <v>8.5220003128051793</v>
      </c>
      <c r="BA476" s="5">
        <v>8.8299999237060494</v>
      </c>
      <c r="BB476" s="5">
        <v>5.6550002098083496</v>
      </c>
      <c r="BC476" s="5">
        <v>5.06599998474121</v>
      </c>
      <c r="BD476" s="5">
        <v>4.8559999465942401</v>
      </c>
      <c r="BE476" s="5">
        <v>4.5999999046325701</v>
      </c>
      <c r="BF476" s="5">
        <v>4.8379998207092303</v>
      </c>
      <c r="BG476" s="5">
        <v>4.9819998741149902</v>
      </c>
      <c r="BH476" s="5">
        <v>4.6500000953674299</v>
      </c>
      <c r="BI476" s="5">
        <v>5.6129999160766602</v>
      </c>
      <c r="BJ476" s="5">
        <v>5.5840001106262198</v>
      </c>
      <c r="BK476" s="5">
        <v>5.55299997329712</v>
      </c>
    </row>
    <row r="477" spans="1:63" x14ac:dyDescent="0.25">
      <c r="A477" t="s">
        <v>177</v>
      </c>
      <c r="B477" t="s">
        <v>178</v>
      </c>
      <c r="C477" t="s">
        <v>7</v>
      </c>
      <c r="D477" t="s">
        <v>56</v>
      </c>
      <c r="E477" s="19" t="str">
        <f t="shared" si="7"/>
        <v>number</v>
      </c>
      <c r="F477" s="4" t="s">
        <v>57</v>
      </c>
      <c r="AK477" s="5">
        <v>77.722999572753906</v>
      </c>
      <c r="AL477" s="5">
        <v>78.030998229980497</v>
      </c>
      <c r="AM477" s="5">
        <v>77.804000854492202</v>
      </c>
      <c r="AN477" s="5">
        <v>78.032997131347699</v>
      </c>
      <c r="AO477" s="5">
        <v>78.043998718261705</v>
      </c>
      <c r="AP477" s="5">
        <v>78.121002197265597</v>
      </c>
      <c r="AQ477" s="5">
        <v>78.084999084472699</v>
      </c>
      <c r="AR477" s="5">
        <v>77.680000305175795</v>
      </c>
      <c r="AS477" s="5">
        <v>77.507003784179702</v>
      </c>
      <c r="AT477" s="5">
        <v>77.212997436523395</v>
      </c>
      <c r="AU477" s="5">
        <v>76.795997619628906</v>
      </c>
      <c r="AV477" s="5">
        <v>76.430000305175795</v>
      </c>
      <c r="AW477" s="5">
        <v>76.074996948242202</v>
      </c>
      <c r="AX477" s="5">
        <v>75.650001525878906</v>
      </c>
      <c r="AY477" s="5">
        <v>74.680999755859403</v>
      </c>
      <c r="AZ477" s="5">
        <v>74.644996643066406</v>
      </c>
      <c r="BA477" s="5">
        <v>73.518997192382798</v>
      </c>
      <c r="BB477" s="5">
        <v>73.413002014160199</v>
      </c>
      <c r="BC477" s="5">
        <v>72.916000366210895</v>
      </c>
      <c r="BD477" s="5">
        <v>72.242996215820298</v>
      </c>
      <c r="BE477" s="5">
        <v>71.251998901367202</v>
      </c>
      <c r="BF477" s="5">
        <v>70.612998962402301</v>
      </c>
      <c r="BG477" s="5">
        <v>69.675003051757798</v>
      </c>
      <c r="BH477" s="5">
        <v>68.050003051757798</v>
      </c>
      <c r="BI477" s="5">
        <v>67.653999328613295</v>
      </c>
      <c r="BJ477" s="5">
        <v>67.197998046875</v>
      </c>
      <c r="BK477" s="5">
        <v>66.710998535156307</v>
      </c>
    </row>
    <row r="478" spans="1:63" x14ac:dyDescent="0.25">
      <c r="A478" t="s">
        <v>179</v>
      </c>
      <c r="B478" t="s">
        <v>180</v>
      </c>
      <c r="C478" t="s">
        <v>7</v>
      </c>
      <c r="D478" t="s">
        <v>56</v>
      </c>
      <c r="E478" s="19" t="str">
        <f t="shared" si="7"/>
        <v>number</v>
      </c>
      <c r="F478" s="4" t="s">
        <v>57</v>
      </c>
      <c r="AK478" s="5">
        <v>75.399002075195298</v>
      </c>
      <c r="AL478" s="5">
        <v>75.222000122070298</v>
      </c>
      <c r="AM478" s="5">
        <v>74.914001464843807</v>
      </c>
      <c r="AN478" s="5">
        <v>74.414001464843807</v>
      </c>
      <c r="AO478" s="5">
        <v>73.927001953125</v>
      </c>
      <c r="AP478" s="5">
        <v>72.727996826171903</v>
      </c>
      <c r="AQ478" s="5">
        <v>72.108001708984403</v>
      </c>
      <c r="AR478" s="5">
        <v>71.919998168945298</v>
      </c>
      <c r="AS478" s="5">
        <v>70.936996459960895</v>
      </c>
      <c r="AT478" s="5">
        <v>70.163002014160199</v>
      </c>
      <c r="AU478" s="5">
        <v>69.960998535156307</v>
      </c>
      <c r="AV478" s="5">
        <v>68.695999145507798</v>
      </c>
      <c r="AW478" s="5">
        <v>68.697998046875</v>
      </c>
      <c r="AX478" s="5">
        <v>71.509002685546903</v>
      </c>
      <c r="AY478" s="5">
        <v>75.304000854492202</v>
      </c>
      <c r="AZ478" s="5">
        <v>74.521003723144503</v>
      </c>
      <c r="BA478" s="5">
        <v>74.115997314453097</v>
      </c>
      <c r="BB478" s="5">
        <v>73.376998901367202</v>
      </c>
      <c r="BC478" s="5">
        <v>73.786003112792997</v>
      </c>
      <c r="BD478" s="5">
        <v>71.115997314453097</v>
      </c>
      <c r="BE478" s="5">
        <v>68.188003540039105</v>
      </c>
      <c r="BF478" s="5">
        <v>66.136001586914105</v>
      </c>
      <c r="BG478" s="5">
        <v>71.916999816894503</v>
      </c>
      <c r="BH478" s="5">
        <v>71.5469970703125</v>
      </c>
      <c r="BI478" s="5">
        <v>71.007003784179702</v>
      </c>
      <c r="BJ478" s="5">
        <v>70.398002624511705</v>
      </c>
      <c r="BK478" s="5">
        <v>68.959999084472699</v>
      </c>
    </row>
    <row r="479" spans="1:63" x14ac:dyDescent="0.25">
      <c r="A479" t="s">
        <v>147</v>
      </c>
      <c r="B479" t="s">
        <v>148</v>
      </c>
      <c r="C479" t="s">
        <v>149</v>
      </c>
      <c r="D479" t="s">
        <v>56</v>
      </c>
      <c r="E479" s="19" t="str">
        <f t="shared" si="7"/>
        <v>number</v>
      </c>
      <c r="F479" s="4" t="s">
        <v>57</v>
      </c>
      <c r="AK479" s="5">
        <v>88.922996520996094</v>
      </c>
      <c r="AL479" s="5">
        <v>88.821998596191406</v>
      </c>
      <c r="AM479" s="5">
        <v>88.844001770019503</v>
      </c>
      <c r="AN479" s="5">
        <v>89.133003234863295</v>
      </c>
      <c r="AO479" s="5">
        <v>88.634002685546903</v>
      </c>
      <c r="AP479" s="5">
        <v>88.372001647949205</v>
      </c>
      <c r="AQ479" s="5">
        <v>87.648002624511705</v>
      </c>
      <c r="AR479" s="5">
        <v>87.263000488281307</v>
      </c>
      <c r="AS479" s="5">
        <v>86.185997009277301</v>
      </c>
      <c r="AT479" s="5">
        <v>85.719001770019503</v>
      </c>
      <c r="AU479" s="5">
        <v>85.392997741699205</v>
      </c>
      <c r="AV479" s="5">
        <v>84.928001403808594</v>
      </c>
      <c r="AW479" s="5">
        <v>83.664001464843807</v>
      </c>
      <c r="AX479" s="5">
        <v>82.414001464843807</v>
      </c>
      <c r="AY479" s="5">
        <v>81.989997863769503</v>
      </c>
      <c r="AZ479" s="5">
        <v>80.606002807617202</v>
      </c>
      <c r="BA479" s="5">
        <v>75.5</v>
      </c>
      <c r="BB479" s="5">
        <v>72.116996765136705</v>
      </c>
      <c r="BC479" s="5">
        <v>66.494003295898395</v>
      </c>
      <c r="BD479" s="5">
        <v>60.881999969482401</v>
      </c>
      <c r="BE479" s="5">
        <v>54.327999114990199</v>
      </c>
      <c r="BF479" s="5">
        <v>47.544998168945298</v>
      </c>
      <c r="BG479" s="5">
        <v>40.423999786377003</v>
      </c>
      <c r="BH479" s="5">
        <v>30.663999557495099</v>
      </c>
      <c r="BI479" s="5">
        <v>29.441999435424801</v>
      </c>
      <c r="BJ479" s="5">
        <v>28.922000885009801</v>
      </c>
      <c r="BK479" s="5">
        <v>28.277000427246101</v>
      </c>
    </row>
    <row r="480" spans="1:63" x14ac:dyDescent="0.25">
      <c r="A480" t="s">
        <v>153</v>
      </c>
      <c r="B480" t="s">
        <v>154</v>
      </c>
      <c r="C480" t="s">
        <v>149</v>
      </c>
      <c r="D480" t="s">
        <v>56</v>
      </c>
      <c r="E480" s="19" t="str">
        <f t="shared" si="7"/>
        <v>number</v>
      </c>
      <c r="F480" s="4" t="s">
        <v>57</v>
      </c>
      <c r="AK480" s="5">
        <v>68.874000549316406</v>
      </c>
      <c r="AL480" s="5">
        <v>69.555000305175795</v>
      </c>
      <c r="AM480" s="5">
        <v>68.655998229980497</v>
      </c>
      <c r="AN480" s="5">
        <v>69.058998107910199</v>
      </c>
      <c r="AO480" s="5">
        <v>68.692001342773395</v>
      </c>
      <c r="AP480" s="5">
        <v>68.362998962402301</v>
      </c>
      <c r="AQ480" s="5">
        <v>68.177001953125</v>
      </c>
      <c r="AR480" s="5">
        <v>67.475997924804702</v>
      </c>
      <c r="AS480" s="5">
        <v>67.249000549316406</v>
      </c>
      <c r="AT480" s="5">
        <v>66.755996704101605</v>
      </c>
      <c r="AU480" s="5">
        <v>65.888000488281307</v>
      </c>
      <c r="AV480" s="5">
        <v>65.685997009277301</v>
      </c>
      <c r="AW480" s="5">
        <v>65.313003540039105</v>
      </c>
      <c r="AX480" s="5">
        <v>64.802001953125</v>
      </c>
      <c r="AY480" s="5">
        <v>64.929000854492202</v>
      </c>
      <c r="AZ480" s="5">
        <v>65.202003479003906</v>
      </c>
      <c r="BA480" s="5">
        <v>65.547996520996094</v>
      </c>
      <c r="BB480" s="5">
        <v>65.3280029296875</v>
      </c>
      <c r="BC480" s="5">
        <v>65.307998657226605</v>
      </c>
      <c r="BD480" s="5">
        <v>64.891998291015597</v>
      </c>
      <c r="BE480" s="5">
        <v>64.724998474121094</v>
      </c>
      <c r="BF480" s="5">
        <v>64.291999816894503</v>
      </c>
      <c r="BG480" s="5">
        <v>63.629001617431598</v>
      </c>
      <c r="BH480" s="5">
        <v>62.930000305175803</v>
      </c>
      <c r="BI480" s="5">
        <v>62.347999572753899</v>
      </c>
      <c r="BJ480" s="5">
        <v>62.036998748779297</v>
      </c>
      <c r="BK480" s="5">
        <v>62.012001037597699</v>
      </c>
    </row>
    <row r="481" spans="1:63" x14ac:dyDescent="0.25">
      <c r="A481" t="s">
        <v>155</v>
      </c>
      <c r="B481" t="s">
        <v>156</v>
      </c>
      <c r="C481" t="s">
        <v>149</v>
      </c>
      <c r="D481" t="s">
        <v>56</v>
      </c>
      <c r="E481" s="19" t="str">
        <f t="shared" si="7"/>
        <v>number</v>
      </c>
      <c r="F481" s="4" t="s">
        <v>57</v>
      </c>
      <c r="AK481" s="5">
        <v>86.583999633789105</v>
      </c>
      <c r="AL481" s="5">
        <v>86.472000122070298</v>
      </c>
      <c r="AM481" s="5">
        <v>86.447998046875</v>
      </c>
      <c r="AN481" s="5">
        <v>86.928001403808594</v>
      </c>
      <c r="AO481" s="5">
        <v>86.536003112792997</v>
      </c>
      <c r="AP481" s="5">
        <v>86.5989990234375</v>
      </c>
      <c r="AQ481" s="5">
        <v>86.330001831054702</v>
      </c>
      <c r="AR481" s="5">
        <v>86.585998535156307</v>
      </c>
      <c r="AS481" s="5">
        <v>86.837997436523395</v>
      </c>
      <c r="AT481" s="5">
        <v>86.943000793457003</v>
      </c>
      <c r="AU481" s="5">
        <v>86.342002868652301</v>
      </c>
      <c r="AV481" s="5">
        <v>85.547996520996094</v>
      </c>
      <c r="AW481" s="5">
        <v>86.337997436523395</v>
      </c>
      <c r="AX481" s="5">
        <v>87.518997192382798</v>
      </c>
      <c r="AY481" s="5">
        <v>87.249000549316406</v>
      </c>
      <c r="AZ481" s="5">
        <v>87.111999511718807</v>
      </c>
      <c r="BA481" s="5">
        <v>87.106002807617202</v>
      </c>
      <c r="BB481" s="5">
        <v>87.217002868652301</v>
      </c>
      <c r="BC481" s="5">
        <v>86.619003295898395</v>
      </c>
      <c r="BD481" s="5">
        <v>86.777000427246094</v>
      </c>
      <c r="BE481" s="5">
        <v>86.672996520996094</v>
      </c>
      <c r="BF481" s="5">
        <v>86.627998352050795</v>
      </c>
      <c r="BG481" s="5">
        <v>86.092002868652301</v>
      </c>
      <c r="BH481" s="5">
        <v>85.482002258300795</v>
      </c>
      <c r="BI481" s="5">
        <v>85.939002990722699</v>
      </c>
      <c r="BJ481" s="5">
        <v>87.249000549316406</v>
      </c>
      <c r="BK481" s="5">
        <v>87.190002441406307</v>
      </c>
    </row>
    <row r="482" spans="1:63" x14ac:dyDescent="0.25">
      <c r="A482" t="s">
        <v>161</v>
      </c>
      <c r="B482" t="s">
        <v>162</v>
      </c>
      <c r="C482" t="s">
        <v>149</v>
      </c>
      <c r="D482" t="s">
        <v>56</v>
      </c>
      <c r="E482" s="19" t="str">
        <f t="shared" si="7"/>
        <v>number</v>
      </c>
      <c r="F482" s="4" t="s">
        <v>57</v>
      </c>
      <c r="AK482" s="5">
        <v>49.956001281738303</v>
      </c>
      <c r="AL482" s="5">
        <v>49.817001342773402</v>
      </c>
      <c r="AM482" s="5">
        <v>50.569999694824197</v>
      </c>
      <c r="AN482" s="5">
        <v>49.832000732421903</v>
      </c>
      <c r="AO482" s="5">
        <v>50.054000854492202</v>
      </c>
      <c r="AP482" s="5">
        <v>48.792999267578097</v>
      </c>
      <c r="AQ482" s="5">
        <v>48.534999847412102</v>
      </c>
      <c r="AR482" s="5">
        <v>47.137001037597699</v>
      </c>
      <c r="AS482" s="5">
        <v>46.659999847412102</v>
      </c>
      <c r="AT482" s="5">
        <v>45.669998168945298</v>
      </c>
      <c r="AU482" s="5">
        <v>43.646999359130902</v>
      </c>
      <c r="AV482" s="5">
        <v>43.465999603271499</v>
      </c>
      <c r="AW482" s="5">
        <v>41.511001586914098</v>
      </c>
      <c r="AX482" s="5">
        <v>41.544998168945298</v>
      </c>
      <c r="AY482" s="5">
        <v>44.784000396728501</v>
      </c>
      <c r="AZ482" s="5">
        <v>46.127998352050803</v>
      </c>
      <c r="BA482" s="5">
        <v>49.423999786377003</v>
      </c>
      <c r="BB482" s="5">
        <v>52.369998931884801</v>
      </c>
      <c r="BC482" s="5">
        <v>54.682998657226598</v>
      </c>
      <c r="BD482" s="5">
        <v>57.452999114990199</v>
      </c>
      <c r="BE482" s="5">
        <v>60.182998657226598</v>
      </c>
      <c r="BF482" s="5">
        <v>63.625</v>
      </c>
      <c r="BG482" s="5">
        <v>65.262001037597699</v>
      </c>
      <c r="BH482" s="5">
        <v>66.702003479003906</v>
      </c>
      <c r="BI482" s="5">
        <v>62.265998840332003</v>
      </c>
      <c r="BJ482" s="5">
        <v>61.639999389648402</v>
      </c>
      <c r="BK482" s="5">
        <v>57.620998382568402</v>
      </c>
    </row>
    <row r="483" spans="1:63" x14ac:dyDescent="0.25">
      <c r="A483" t="s">
        <v>163</v>
      </c>
      <c r="B483" t="s">
        <v>164</v>
      </c>
      <c r="C483" t="s">
        <v>149</v>
      </c>
      <c r="D483" t="s">
        <v>56</v>
      </c>
      <c r="E483" s="19" t="str">
        <f t="shared" si="7"/>
        <v>number</v>
      </c>
      <c r="F483" s="4" t="s">
        <v>57</v>
      </c>
      <c r="AK483" s="5">
        <v>81.279998779296903</v>
      </c>
      <c r="AL483" s="5">
        <v>80.890998840332003</v>
      </c>
      <c r="AM483" s="5">
        <v>80.639999389648395</v>
      </c>
      <c r="AN483" s="5">
        <v>80.337997436523395</v>
      </c>
      <c r="AO483" s="5">
        <v>80.478996276855497</v>
      </c>
      <c r="AP483" s="5">
        <v>80.210998535156307</v>
      </c>
      <c r="AQ483" s="5">
        <v>80.083999633789105</v>
      </c>
      <c r="AR483" s="5">
        <v>79.550003051757798</v>
      </c>
      <c r="AS483" s="5">
        <v>79.241996765136705</v>
      </c>
      <c r="AT483" s="5">
        <v>79.486000061035199</v>
      </c>
      <c r="AU483" s="5">
        <v>79.199996948242202</v>
      </c>
      <c r="AV483" s="5">
        <v>78.958000183105497</v>
      </c>
      <c r="AW483" s="5">
        <v>78.883003234863295</v>
      </c>
      <c r="AX483" s="5">
        <v>78.2969970703125</v>
      </c>
      <c r="AY483" s="5">
        <v>77.869003295898395</v>
      </c>
      <c r="AZ483" s="5">
        <v>78.107002258300795</v>
      </c>
      <c r="BA483" s="5">
        <v>78.093002319335895</v>
      </c>
      <c r="BB483" s="5">
        <v>78.009002685546903</v>
      </c>
      <c r="BC483" s="5">
        <v>77.377998352050795</v>
      </c>
      <c r="BD483" s="5">
        <v>77.277999877929702</v>
      </c>
      <c r="BE483" s="5">
        <v>77.362998962402301</v>
      </c>
      <c r="BF483" s="5">
        <v>76.501998901367202</v>
      </c>
      <c r="BG483" s="5">
        <v>76.424003601074205</v>
      </c>
      <c r="BH483" s="5">
        <v>75.918998718261705</v>
      </c>
      <c r="BI483" s="5">
        <v>75.902999877929702</v>
      </c>
      <c r="BJ483" s="5">
        <v>76.142997741699205</v>
      </c>
      <c r="BK483" s="5">
        <v>75.873001098632798</v>
      </c>
    </row>
    <row r="484" spans="1:63" x14ac:dyDescent="0.25">
      <c r="A484" t="s">
        <v>167</v>
      </c>
      <c r="B484" t="s">
        <v>168</v>
      </c>
      <c r="C484" t="s">
        <v>149</v>
      </c>
      <c r="D484" t="s">
        <v>56</v>
      </c>
      <c r="E484" s="19" t="str">
        <f t="shared" si="7"/>
        <v>number</v>
      </c>
      <c r="F484" s="4" t="s">
        <v>57</v>
      </c>
      <c r="AK484" s="5">
        <v>75.239997863769503</v>
      </c>
      <c r="AL484" s="5">
        <v>76.166000366210895</v>
      </c>
      <c r="AM484" s="5">
        <v>76.106002807617202</v>
      </c>
      <c r="AN484" s="5">
        <v>75.904998779296903</v>
      </c>
      <c r="AO484" s="5">
        <v>75.920997619628906</v>
      </c>
      <c r="AP484" s="5">
        <v>76.069999694824205</v>
      </c>
      <c r="AQ484" s="5">
        <v>76.080001831054702</v>
      </c>
      <c r="AR484" s="5">
        <v>76.600997924804702</v>
      </c>
      <c r="AS484" s="5">
        <v>76.971000671386705</v>
      </c>
      <c r="AT484" s="5">
        <v>77.047996520996094</v>
      </c>
      <c r="AU484" s="5">
        <v>77.579002380371094</v>
      </c>
      <c r="AV484" s="5">
        <v>77.803001403808594</v>
      </c>
      <c r="AW484" s="5">
        <v>77.609001159667997</v>
      </c>
      <c r="AX484" s="5">
        <v>77.3280029296875</v>
      </c>
      <c r="AY484" s="5">
        <v>77.588996887207003</v>
      </c>
      <c r="AZ484" s="5">
        <v>77.624000549316406</v>
      </c>
      <c r="BA484" s="5">
        <v>77.557998657226605</v>
      </c>
      <c r="BB484" s="5">
        <v>77.6719970703125</v>
      </c>
      <c r="BC484" s="5">
        <v>77.271003723144503</v>
      </c>
      <c r="BD484" s="5">
        <v>77.746002197265597</v>
      </c>
      <c r="BE484" s="5">
        <v>77.508003234863295</v>
      </c>
      <c r="BF484" s="5">
        <v>76.915000915527301</v>
      </c>
      <c r="BG484" s="5">
        <v>76.408996582031307</v>
      </c>
      <c r="BH484" s="5">
        <v>76.094001770019503</v>
      </c>
      <c r="BI484" s="5">
        <v>76.086997985839801</v>
      </c>
      <c r="BJ484" s="5">
        <v>75.803001403808594</v>
      </c>
      <c r="BK484" s="5">
        <v>75.608001708984403</v>
      </c>
    </row>
    <row r="485" spans="1:63" x14ac:dyDescent="0.25">
      <c r="A485" t="s">
        <v>169</v>
      </c>
      <c r="B485" t="s">
        <v>170</v>
      </c>
      <c r="C485" t="s">
        <v>149</v>
      </c>
      <c r="D485" t="s">
        <v>56</v>
      </c>
      <c r="E485" s="19" t="str">
        <f t="shared" si="7"/>
        <v>number</v>
      </c>
      <c r="F485" s="4" t="s">
        <v>57</v>
      </c>
      <c r="AK485" s="5">
        <v>58.006999969482401</v>
      </c>
      <c r="AL485" s="5">
        <v>58.300998687744098</v>
      </c>
      <c r="AM485" s="5">
        <v>58.419998168945298</v>
      </c>
      <c r="AN485" s="5">
        <v>59.020999908447301</v>
      </c>
      <c r="AO485" s="5">
        <v>59.181999206542997</v>
      </c>
      <c r="AP485" s="5">
        <v>58.980998992919901</v>
      </c>
      <c r="AQ485" s="5">
        <v>58.814998626708999</v>
      </c>
      <c r="AR485" s="5">
        <v>59.054000854492202</v>
      </c>
      <c r="AS485" s="5">
        <v>59.097000122070298</v>
      </c>
      <c r="AT485" s="5">
        <v>57.2960014343262</v>
      </c>
      <c r="AU485" s="5">
        <v>57.573001861572301</v>
      </c>
      <c r="AV485" s="5">
        <v>60.6510009765625</v>
      </c>
      <c r="AW485" s="5">
        <v>58.199001312255902</v>
      </c>
      <c r="AX485" s="5">
        <v>51.922000885009801</v>
      </c>
      <c r="AY485" s="5">
        <v>51.150001525878899</v>
      </c>
      <c r="AZ485" s="5">
        <v>49.566001892089801</v>
      </c>
      <c r="BA485" s="5">
        <v>48.6049995422363</v>
      </c>
      <c r="BB485" s="5">
        <v>44.023998260497997</v>
      </c>
      <c r="BC485" s="5">
        <v>40.430999755859403</v>
      </c>
      <c r="BD485" s="5">
        <v>30.57200050354</v>
      </c>
      <c r="BE485" s="5">
        <v>33.137001037597699</v>
      </c>
      <c r="BF485" s="5">
        <v>35.943000793457003</v>
      </c>
      <c r="BG485" s="5">
        <v>38.270999908447301</v>
      </c>
      <c r="BH485" s="5">
        <v>36.779998779296903</v>
      </c>
      <c r="BI485" s="5">
        <v>36.382999420166001</v>
      </c>
      <c r="BJ485" s="5">
        <v>36.298999786377003</v>
      </c>
      <c r="BK485" s="5">
        <v>36.548000335693402</v>
      </c>
    </row>
    <row r="486" spans="1:63" x14ac:dyDescent="0.25">
      <c r="A486" t="s">
        <v>173</v>
      </c>
      <c r="B486" t="s">
        <v>174</v>
      </c>
      <c r="C486" t="s">
        <v>149</v>
      </c>
      <c r="D486" t="s">
        <v>56</v>
      </c>
      <c r="E486" s="19" t="str">
        <f t="shared" si="7"/>
        <v>number</v>
      </c>
      <c r="F486" s="4" t="s">
        <v>57</v>
      </c>
      <c r="AK486" s="5">
        <v>46.569000244140597</v>
      </c>
      <c r="AL486" s="5">
        <v>46.303001403808601</v>
      </c>
      <c r="AM486" s="5">
        <v>47.082000732421903</v>
      </c>
      <c r="AN486" s="5">
        <v>46.798000335693402</v>
      </c>
      <c r="AO486" s="5">
        <v>46.778999328613303</v>
      </c>
      <c r="AP486" s="5">
        <v>46.590000152587898</v>
      </c>
      <c r="AQ486" s="5">
        <v>46.269001007080099</v>
      </c>
      <c r="AR486" s="5">
        <v>45.373001098632798</v>
      </c>
      <c r="AS486" s="5">
        <v>44.516998291015597</v>
      </c>
      <c r="AT486" s="5">
        <v>44.393001556396499</v>
      </c>
      <c r="AU486" s="5">
        <v>43.591999053955099</v>
      </c>
      <c r="AV486" s="5">
        <v>42.7700004577637</v>
      </c>
      <c r="AW486" s="5">
        <v>42.437999725341797</v>
      </c>
      <c r="AX486" s="5">
        <v>41.043998718261697</v>
      </c>
      <c r="AY486" s="5">
        <v>40.632999420166001</v>
      </c>
      <c r="AZ486" s="5">
        <v>39.8429985046387</v>
      </c>
      <c r="BA486" s="5">
        <v>44.138999938964801</v>
      </c>
      <c r="BB486" s="5">
        <v>48.5130004882813</v>
      </c>
      <c r="BC486" s="5">
        <v>51.768001556396499</v>
      </c>
      <c r="BD486" s="5">
        <v>53.326999664306598</v>
      </c>
      <c r="BE486" s="5">
        <v>53.2039985656738</v>
      </c>
      <c r="BF486" s="5">
        <v>53.7299995422363</v>
      </c>
      <c r="BG486" s="5">
        <v>53.744998931884801</v>
      </c>
      <c r="BH486" s="5">
        <v>53.673999786377003</v>
      </c>
      <c r="BI486" s="5">
        <v>53.998001098632798</v>
      </c>
      <c r="BJ486" s="5">
        <v>53.603000640869098</v>
      </c>
      <c r="BK486" s="5">
        <v>53.429000854492202</v>
      </c>
    </row>
    <row r="487" spans="1:63" x14ac:dyDescent="0.25">
      <c r="A487" t="s">
        <v>5</v>
      </c>
      <c r="B487" t="s">
        <v>6</v>
      </c>
      <c r="C487" t="s">
        <v>7</v>
      </c>
      <c r="D487" t="s">
        <v>58</v>
      </c>
      <c r="E487" s="19" t="str">
        <f t="shared" si="7"/>
        <v>number</v>
      </c>
      <c r="F487" s="4" t="s">
        <v>59</v>
      </c>
      <c r="AK487" s="5">
        <v>48.415000915527301</v>
      </c>
      <c r="AL487" s="5">
        <v>46.693000793457003</v>
      </c>
      <c r="AM487" s="5">
        <v>52.949001312255902</v>
      </c>
      <c r="AN487" s="5">
        <v>51.832000732421903</v>
      </c>
      <c r="AO487" s="5">
        <v>51.465000152587898</v>
      </c>
      <c r="AP487" s="5">
        <v>49.7179985046387</v>
      </c>
      <c r="AQ487" s="5">
        <v>48.722000122070298</v>
      </c>
      <c r="AR487" s="5">
        <v>46.5260009765625</v>
      </c>
      <c r="AS487" s="5">
        <v>47.834999084472699</v>
      </c>
      <c r="AT487" s="5">
        <v>46.937999725341797</v>
      </c>
      <c r="AU487" s="5">
        <v>45.227001190185497</v>
      </c>
      <c r="AV487" s="5">
        <v>46.567001342773402</v>
      </c>
      <c r="AW487" s="5">
        <v>45.719001770019503</v>
      </c>
      <c r="AX487" s="5">
        <v>44.408000946044901</v>
      </c>
      <c r="AY487" s="5">
        <v>45.445999145507798</v>
      </c>
      <c r="AZ487" s="5">
        <v>46.261001586914098</v>
      </c>
      <c r="BA487" s="5">
        <v>46.103000640869098</v>
      </c>
      <c r="BB487" s="5">
        <v>47.2439994812012</v>
      </c>
      <c r="BC487" s="5">
        <v>51.1640014648438</v>
      </c>
      <c r="BD487" s="5">
        <v>54.411998748779297</v>
      </c>
      <c r="BE487" s="5">
        <v>58</v>
      </c>
      <c r="BF487" s="5">
        <v>57.713001251220703</v>
      </c>
      <c r="BG487" s="5">
        <v>56.403999328613303</v>
      </c>
      <c r="BH487" s="5">
        <v>56.099998474121101</v>
      </c>
      <c r="BI487" s="5">
        <v>55.993000030517599</v>
      </c>
      <c r="BJ487" s="5">
        <v>56.242000579833999</v>
      </c>
      <c r="BK487" s="5">
        <v>57.597000122070298</v>
      </c>
    </row>
    <row r="488" spans="1:63" x14ac:dyDescent="0.25">
      <c r="A488" t="s">
        <v>151</v>
      </c>
      <c r="B488" t="s">
        <v>152</v>
      </c>
      <c r="C488" t="s">
        <v>7</v>
      </c>
      <c r="D488" t="s">
        <v>58</v>
      </c>
      <c r="E488" s="19" t="str">
        <f t="shared" si="7"/>
        <v>number</v>
      </c>
      <c r="F488" s="4" t="s">
        <v>59</v>
      </c>
      <c r="AK488" s="5">
        <v>96.433998107910199</v>
      </c>
      <c r="AL488" s="5">
        <v>96.625999450683594</v>
      </c>
      <c r="AM488" s="5">
        <v>96.781997680664105</v>
      </c>
      <c r="AN488" s="5">
        <v>96.689002990722699</v>
      </c>
      <c r="AO488" s="5">
        <v>96.824996948242202</v>
      </c>
      <c r="AP488" s="5">
        <v>97.055000305175795</v>
      </c>
      <c r="AQ488" s="5">
        <v>96.866996765136705</v>
      </c>
      <c r="AR488" s="5">
        <v>96.755996704101605</v>
      </c>
      <c r="AS488" s="5">
        <v>96.819000244140597</v>
      </c>
      <c r="AT488" s="5">
        <v>96.833000183105497</v>
      </c>
      <c r="AU488" s="5">
        <v>96.749000549316406</v>
      </c>
      <c r="AV488" s="5">
        <v>96.707000732421903</v>
      </c>
      <c r="AW488" s="5">
        <v>96.7030029296875</v>
      </c>
      <c r="AX488" s="5">
        <v>96.638000488281307</v>
      </c>
      <c r="AY488" s="5">
        <v>96.565002441406307</v>
      </c>
      <c r="AZ488" s="5">
        <v>96.589996337890597</v>
      </c>
      <c r="BA488" s="5">
        <v>96.360000610351605</v>
      </c>
      <c r="BB488" s="5">
        <v>96.458999633789105</v>
      </c>
      <c r="BC488" s="5">
        <v>96.440002441406307</v>
      </c>
      <c r="BD488" s="5">
        <v>96.313003540039105</v>
      </c>
      <c r="BE488" s="5">
        <v>96.376998901367202</v>
      </c>
      <c r="BF488" s="5">
        <v>96.338996887207003</v>
      </c>
      <c r="BG488" s="5">
        <v>96.250999450683594</v>
      </c>
      <c r="BH488" s="5">
        <v>96.208000183105497</v>
      </c>
      <c r="BI488" s="5">
        <v>96.477996826171903</v>
      </c>
      <c r="BJ488" s="5">
        <v>96.397003173828097</v>
      </c>
      <c r="BK488" s="5">
        <v>96.456001281738295</v>
      </c>
    </row>
    <row r="489" spans="1:63" x14ac:dyDescent="0.25">
      <c r="A489" t="s">
        <v>157</v>
      </c>
      <c r="B489" t="s">
        <v>158</v>
      </c>
      <c r="C489" t="s">
        <v>7</v>
      </c>
      <c r="D489" t="s">
        <v>58</v>
      </c>
      <c r="E489" s="19" t="str">
        <f t="shared" si="7"/>
        <v>number</v>
      </c>
      <c r="F489" s="4" t="s">
        <v>59</v>
      </c>
      <c r="AK489" s="5">
        <v>88.237998962402301</v>
      </c>
      <c r="AL489" s="5">
        <v>89.064002990722699</v>
      </c>
      <c r="AM489" s="5">
        <v>88.436996459960895</v>
      </c>
      <c r="AN489" s="5">
        <v>87.920997619628906</v>
      </c>
      <c r="AO489" s="5">
        <v>87.143997192382798</v>
      </c>
      <c r="AP489" s="5">
        <v>86.113998413085895</v>
      </c>
      <c r="AQ489" s="5">
        <v>85.680000305175795</v>
      </c>
      <c r="AR489" s="5">
        <v>84.928001403808594</v>
      </c>
      <c r="AS489" s="5">
        <v>83.374000549316406</v>
      </c>
      <c r="AT489" s="5">
        <v>82.411003112792997</v>
      </c>
      <c r="AU489" s="5">
        <v>81.100997924804702</v>
      </c>
      <c r="AV489" s="5">
        <v>79.718002319335895</v>
      </c>
      <c r="AW489" s="5">
        <v>78.716003417968807</v>
      </c>
      <c r="AX489" s="5">
        <v>77.134002685546903</v>
      </c>
      <c r="AY489" s="5">
        <v>75.370002746582003</v>
      </c>
      <c r="AZ489" s="5">
        <v>75.281997680664105</v>
      </c>
      <c r="BA489" s="5">
        <v>74.652999877929702</v>
      </c>
      <c r="BB489" s="5">
        <v>74.391998291015597</v>
      </c>
      <c r="BC489" s="5">
        <v>73.647003173828097</v>
      </c>
      <c r="BD489" s="5">
        <v>71.505996704101605</v>
      </c>
      <c r="BE489" s="5">
        <v>68.867996215820298</v>
      </c>
      <c r="BF489" s="5">
        <v>67.852996826171903</v>
      </c>
      <c r="BG489" s="5">
        <v>64.616996765136705</v>
      </c>
      <c r="BH489" s="5">
        <v>63.001998901367202</v>
      </c>
      <c r="BI489" s="5">
        <v>61.250999450683601</v>
      </c>
      <c r="BJ489" s="5">
        <v>60.254001617431598</v>
      </c>
      <c r="BK489" s="5">
        <v>59.396999359130902</v>
      </c>
    </row>
    <row r="490" spans="1:63" x14ac:dyDescent="0.25">
      <c r="A490" t="s">
        <v>159</v>
      </c>
      <c r="B490" t="s">
        <v>160</v>
      </c>
      <c r="C490" t="s">
        <v>7</v>
      </c>
      <c r="D490" t="s">
        <v>58</v>
      </c>
      <c r="E490" s="19" t="str">
        <f t="shared" si="7"/>
        <v>number</v>
      </c>
      <c r="F490" s="4" t="s">
        <v>59</v>
      </c>
      <c r="AK490" s="5">
        <v>55.419998168945298</v>
      </c>
      <c r="AL490" s="5">
        <v>55.745998382568402</v>
      </c>
      <c r="AM490" s="5">
        <v>56.277000427246101</v>
      </c>
      <c r="AN490" s="5">
        <v>56.597000122070298</v>
      </c>
      <c r="AO490" s="5">
        <v>55.540000915527301</v>
      </c>
      <c r="AP490" s="5">
        <v>55.108001708984403</v>
      </c>
      <c r="AQ490" s="5">
        <v>55.2760009765625</v>
      </c>
      <c r="AR490" s="5">
        <v>54.965999603271499</v>
      </c>
      <c r="AS490" s="5">
        <v>55.257999420166001</v>
      </c>
      <c r="AT490" s="5">
        <v>55.790000915527301</v>
      </c>
      <c r="AU490" s="5">
        <v>54.956001281738303</v>
      </c>
      <c r="AV490" s="5">
        <v>54.166000366210902</v>
      </c>
      <c r="AW490" s="5">
        <v>53.501998901367202</v>
      </c>
      <c r="AX490" s="5">
        <v>52.154998779296903</v>
      </c>
      <c r="AY490" s="5">
        <v>50.841999053955099</v>
      </c>
      <c r="AZ490" s="5">
        <v>48.4070014953613</v>
      </c>
      <c r="BA490" s="5">
        <v>47.506999969482401</v>
      </c>
      <c r="BB490" s="5">
        <v>48.7109985351563</v>
      </c>
      <c r="BC490" s="5">
        <v>48.803001403808601</v>
      </c>
      <c r="BD490" s="5">
        <v>48.433998107910199</v>
      </c>
      <c r="BE490" s="5">
        <v>48.129001617431598</v>
      </c>
      <c r="BF490" s="5">
        <v>47.685001373291001</v>
      </c>
      <c r="BG490" s="5">
        <v>46.942001342773402</v>
      </c>
      <c r="BH490" s="5">
        <v>46.702999114990199</v>
      </c>
      <c r="BI490" s="5">
        <v>47</v>
      </c>
      <c r="BJ490" s="5">
        <v>47.3359985351563</v>
      </c>
      <c r="BK490" s="5">
        <v>47.179000854492202</v>
      </c>
    </row>
    <row r="491" spans="1:63" x14ac:dyDescent="0.25">
      <c r="A491" t="s">
        <v>165</v>
      </c>
      <c r="B491" t="s">
        <v>166</v>
      </c>
      <c r="C491" t="s">
        <v>7</v>
      </c>
      <c r="D491" t="s">
        <v>58</v>
      </c>
      <c r="E491" s="19" t="str">
        <f t="shared" si="7"/>
        <v>number</v>
      </c>
      <c r="F491" s="4" t="s">
        <v>59</v>
      </c>
      <c r="AK491" s="5">
        <v>93.169998168945298</v>
      </c>
      <c r="AL491" s="5">
        <v>93.265998840332003</v>
      </c>
      <c r="AM491" s="5">
        <v>93.108001708984403</v>
      </c>
      <c r="AN491" s="5">
        <v>92.956001281738295</v>
      </c>
      <c r="AO491" s="5">
        <v>92.814002990722699</v>
      </c>
      <c r="AP491" s="5">
        <v>92.233001708984403</v>
      </c>
      <c r="AQ491" s="5">
        <v>91.866996765136705</v>
      </c>
      <c r="AR491" s="5">
        <v>91.367996215820298</v>
      </c>
      <c r="AS491" s="5">
        <v>90.856002807617202</v>
      </c>
      <c r="AT491" s="5">
        <v>90.654998779296903</v>
      </c>
      <c r="AU491" s="5">
        <v>90.254997253417997</v>
      </c>
      <c r="AV491" s="5">
        <v>89.942001342773395</v>
      </c>
      <c r="AW491" s="5">
        <v>90.049003601074205</v>
      </c>
      <c r="AX491" s="5">
        <v>89.857002258300795</v>
      </c>
      <c r="AY491" s="5">
        <v>89.430000305175795</v>
      </c>
      <c r="AZ491" s="5">
        <v>89.210998535156307</v>
      </c>
      <c r="BA491" s="5">
        <v>88.866996765136705</v>
      </c>
      <c r="BB491" s="5">
        <v>88.648002624511705</v>
      </c>
      <c r="BC491" s="5">
        <v>88.444000244140597</v>
      </c>
      <c r="BD491" s="5">
        <v>87.986000061035199</v>
      </c>
      <c r="BE491" s="5">
        <v>87.260002136230497</v>
      </c>
      <c r="BF491" s="5">
        <v>86.295997619628906</v>
      </c>
      <c r="BG491" s="5">
        <v>85.791999816894503</v>
      </c>
      <c r="BH491" s="5">
        <v>85.182998657226605</v>
      </c>
      <c r="BI491" s="5">
        <v>84.9530029296875</v>
      </c>
      <c r="BJ491" s="5">
        <v>84.845001220703097</v>
      </c>
      <c r="BK491" s="5">
        <v>84.791000366210895</v>
      </c>
    </row>
    <row r="492" spans="1:63" x14ac:dyDescent="0.25">
      <c r="A492" t="s">
        <v>171</v>
      </c>
      <c r="B492" t="s">
        <v>172</v>
      </c>
      <c r="C492" t="s">
        <v>7</v>
      </c>
      <c r="D492" t="s">
        <v>58</v>
      </c>
      <c r="E492" s="19" t="str">
        <f t="shared" si="7"/>
        <v>number</v>
      </c>
      <c r="F492" s="4" t="s">
        <v>59</v>
      </c>
      <c r="AK492" s="5">
        <v>93.980003356933594</v>
      </c>
      <c r="AL492" s="5">
        <v>93.560997009277301</v>
      </c>
      <c r="AM492" s="5">
        <v>93.731002807617202</v>
      </c>
      <c r="AN492" s="5">
        <v>95.314002990722699</v>
      </c>
      <c r="AO492" s="5">
        <v>94.597000122070298</v>
      </c>
      <c r="AP492" s="5">
        <v>94.307998657226605</v>
      </c>
      <c r="AQ492" s="5">
        <v>94.081001281738295</v>
      </c>
      <c r="AR492" s="5">
        <v>94.086997985839801</v>
      </c>
      <c r="AS492" s="5">
        <v>93.976997375488295</v>
      </c>
      <c r="AT492" s="5">
        <v>93.877998352050795</v>
      </c>
      <c r="AU492" s="5">
        <v>93.694000244140597</v>
      </c>
      <c r="AV492" s="5">
        <v>93.227996826171903</v>
      </c>
      <c r="AW492" s="5">
        <v>92.952003479003906</v>
      </c>
      <c r="AX492" s="5">
        <v>92.529998779296903</v>
      </c>
      <c r="AY492" s="5">
        <v>91.926002502441406</v>
      </c>
      <c r="AZ492" s="5">
        <v>91.280998229980497</v>
      </c>
      <c r="BA492" s="5">
        <v>90.542999267578097</v>
      </c>
      <c r="BB492" s="5">
        <v>89.669998168945298</v>
      </c>
      <c r="BC492" s="5">
        <v>89.000999450683594</v>
      </c>
      <c r="BD492" s="5">
        <v>88.089996337890597</v>
      </c>
      <c r="BE492" s="5">
        <v>87.1510009765625</v>
      </c>
      <c r="BF492" s="5">
        <v>85.946998596191406</v>
      </c>
      <c r="BG492" s="5">
        <v>83.040000915527301</v>
      </c>
      <c r="BH492" s="5">
        <v>78.416000366210895</v>
      </c>
      <c r="BI492" s="5">
        <v>77.424003601074205</v>
      </c>
      <c r="BJ492" s="5">
        <v>77.070999145507798</v>
      </c>
      <c r="BK492" s="5">
        <v>76.660003662109403</v>
      </c>
    </row>
    <row r="493" spans="1:63" x14ac:dyDescent="0.25">
      <c r="A493" t="s">
        <v>175</v>
      </c>
      <c r="B493" t="s">
        <v>176</v>
      </c>
      <c r="C493" t="s">
        <v>7</v>
      </c>
      <c r="D493" t="s">
        <v>58</v>
      </c>
      <c r="E493" s="19" t="str">
        <f t="shared" si="7"/>
        <v>number</v>
      </c>
      <c r="F493" s="4" t="s">
        <v>59</v>
      </c>
      <c r="AK493" s="5">
        <v>17.447999954223601</v>
      </c>
      <c r="AL493" s="5">
        <v>17.513999938964801</v>
      </c>
      <c r="AM493" s="5">
        <v>18.927000045776399</v>
      </c>
      <c r="AN493" s="5">
        <v>19.679000854492202</v>
      </c>
      <c r="AO493" s="5">
        <v>19.7700004577637</v>
      </c>
      <c r="AP493" s="5">
        <v>18.2560005187988</v>
      </c>
      <c r="AQ493" s="5">
        <v>17.510999679565401</v>
      </c>
      <c r="AR493" s="5">
        <v>16.8880004882813</v>
      </c>
      <c r="AS493" s="5">
        <v>16.412000656127901</v>
      </c>
      <c r="AT493" s="5">
        <v>16.155000686645501</v>
      </c>
      <c r="AU493" s="5">
        <v>7.30900001525879</v>
      </c>
      <c r="AV493" s="5">
        <v>10.302000045776399</v>
      </c>
      <c r="AW493" s="5">
        <v>7.5879998207092303</v>
      </c>
      <c r="AX493" s="5">
        <v>7.3930001258850098</v>
      </c>
      <c r="AY493" s="5">
        <v>6.0040001869201696</v>
      </c>
      <c r="AZ493" s="5">
        <v>7.7329998016357404</v>
      </c>
      <c r="BA493" s="5">
        <v>6.40100002288818</v>
      </c>
      <c r="BB493" s="5">
        <v>4.1859998703002903</v>
      </c>
      <c r="BC493" s="5">
        <v>3.6259999275207502</v>
      </c>
      <c r="BD493" s="5">
        <v>3.7799999713897701</v>
      </c>
      <c r="BE493" s="5">
        <v>3.4539999961853001</v>
      </c>
      <c r="BF493" s="5">
        <v>3.59800004959106</v>
      </c>
      <c r="BG493" s="5">
        <v>3.4939999580383301</v>
      </c>
      <c r="BH493" s="5">
        <v>3.2039999961853001</v>
      </c>
      <c r="BI493" s="5">
        <v>4.2439999580383301</v>
      </c>
      <c r="BJ493" s="5">
        <v>3.8959999084472701</v>
      </c>
      <c r="BK493" s="5">
        <v>3.84899997711182</v>
      </c>
    </row>
    <row r="494" spans="1:63" x14ac:dyDescent="0.25">
      <c r="A494" t="s">
        <v>177</v>
      </c>
      <c r="B494" t="s">
        <v>178</v>
      </c>
      <c r="C494" t="s">
        <v>7</v>
      </c>
      <c r="D494" t="s">
        <v>58</v>
      </c>
      <c r="E494" s="19" t="str">
        <f t="shared" si="7"/>
        <v>number</v>
      </c>
      <c r="F494" s="4" t="s">
        <v>59</v>
      </c>
      <c r="AK494" s="5">
        <v>80.793998718261705</v>
      </c>
      <c r="AL494" s="5">
        <v>81.008003234863295</v>
      </c>
      <c r="AM494" s="5">
        <v>80.862998962402301</v>
      </c>
      <c r="AN494" s="5">
        <v>81.158996582031307</v>
      </c>
      <c r="AO494" s="5">
        <v>81.2760009765625</v>
      </c>
      <c r="AP494" s="5">
        <v>81.446998596191406</v>
      </c>
      <c r="AQ494" s="5">
        <v>81.495002746582003</v>
      </c>
      <c r="AR494" s="5">
        <v>80.991996765136705</v>
      </c>
      <c r="AS494" s="5">
        <v>80.920997619628906</v>
      </c>
      <c r="AT494" s="5">
        <v>80.667999267578097</v>
      </c>
      <c r="AU494" s="5">
        <v>80.290000915527301</v>
      </c>
      <c r="AV494" s="5">
        <v>79.924003601074205</v>
      </c>
      <c r="AW494" s="5">
        <v>79.501998901367202</v>
      </c>
      <c r="AX494" s="5">
        <v>79.030998229980497</v>
      </c>
      <c r="AY494" s="5">
        <v>78.095001220703097</v>
      </c>
      <c r="AZ494" s="5">
        <v>78.019996643066406</v>
      </c>
      <c r="BA494" s="5">
        <v>76.721000671386705</v>
      </c>
      <c r="BB494" s="5">
        <v>76.652000427246094</v>
      </c>
      <c r="BC494" s="5">
        <v>76.193000793457003</v>
      </c>
      <c r="BD494" s="5">
        <v>75.413002014160199</v>
      </c>
      <c r="BE494" s="5">
        <v>74.202003479003906</v>
      </c>
      <c r="BF494" s="5">
        <v>73.535003662109403</v>
      </c>
      <c r="BG494" s="5">
        <v>72.547996520996094</v>
      </c>
      <c r="BH494" s="5">
        <v>70.858001708984403</v>
      </c>
      <c r="BI494" s="5">
        <v>70.574996948242202</v>
      </c>
      <c r="BJ494" s="5">
        <v>70.266998291015597</v>
      </c>
      <c r="BK494" s="5">
        <v>69.757003784179702</v>
      </c>
    </row>
    <row r="495" spans="1:63" x14ac:dyDescent="0.25">
      <c r="A495" t="s">
        <v>179</v>
      </c>
      <c r="B495" t="s">
        <v>180</v>
      </c>
      <c r="C495" t="s">
        <v>7</v>
      </c>
      <c r="D495" t="s">
        <v>58</v>
      </c>
      <c r="E495" s="19" t="str">
        <f t="shared" si="7"/>
        <v>number</v>
      </c>
      <c r="F495" s="4" t="s">
        <v>59</v>
      </c>
      <c r="AK495" s="5">
        <v>82.619003295898395</v>
      </c>
      <c r="AL495" s="5">
        <v>82.288002014160199</v>
      </c>
      <c r="AM495" s="5">
        <v>82.067001342773395</v>
      </c>
      <c r="AN495" s="5">
        <v>81.730003356933594</v>
      </c>
      <c r="AO495" s="5">
        <v>81.288002014160199</v>
      </c>
      <c r="AP495" s="5">
        <v>80.1510009765625</v>
      </c>
      <c r="AQ495" s="5">
        <v>79.644996643066406</v>
      </c>
      <c r="AR495" s="5">
        <v>79.403999328613295</v>
      </c>
      <c r="AS495" s="5">
        <v>78.411003112792997</v>
      </c>
      <c r="AT495" s="5">
        <v>77.521003723144503</v>
      </c>
      <c r="AU495" s="5">
        <v>77.343002319335895</v>
      </c>
      <c r="AV495" s="5">
        <v>76.106002807617202</v>
      </c>
      <c r="AW495" s="5">
        <v>76.013999938964801</v>
      </c>
      <c r="AX495" s="5">
        <v>78.709999084472699</v>
      </c>
      <c r="AY495" s="5">
        <v>82.050003051757798</v>
      </c>
      <c r="AZ495" s="5">
        <v>80.642997741699205</v>
      </c>
      <c r="BA495" s="5">
        <v>79.466003417968807</v>
      </c>
      <c r="BB495" s="5">
        <v>78.044998168945298</v>
      </c>
      <c r="BC495" s="5">
        <v>77.718002319335895</v>
      </c>
      <c r="BD495" s="5">
        <v>75.363998413085895</v>
      </c>
      <c r="BE495" s="5">
        <v>72.814002990722699</v>
      </c>
      <c r="BF495" s="5">
        <v>71.240997314453097</v>
      </c>
      <c r="BG495" s="5">
        <v>77.235000610351605</v>
      </c>
      <c r="BH495" s="5">
        <v>76.903999328613295</v>
      </c>
      <c r="BI495" s="5">
        <v>76.361999511718807</v>
      </c>
      <c r="BJ495" s="5">
        <v>75.759002685546903</v>
      </c>
      <c r="BK495" s="5">
        <v>74.333999633789105</v>
      </c>
    </row>
    <row r="496" spans="1:63" x14ac:dyDescent="0.25">
      <c r="A496" t="s">
        <v>147</v>
      </c>
      <c r="B496" t="s">
        <v>148</v>
      </c>
      <c r="C496" t="s">
        <v>149</v>
      </c>
      <c r="D496" t="s">
        <v>58</v>
      </c>
      <c r="E496" s="19" t="str">
        <f t="shared" si="7"/>
        <v>number</v>
      </c>
      <c r="F496" s="4" t="s">
        <v>59</v>
      </c>
      <c r="AK496" s="5">
        <v>90.625</v>
      </c>
      <c r="AL496" s="5">
        <v>90.5</v>
      </c>
      <c r="AM496" s="5">
        <v>90.531997680664105</v>
      </c>
      <c r="AN496" s="5">
        <v>90.801002502441406</v>
      </c>
      <c r="AO496" s="5">
        <v>90.305000305175795</v>
      </c>
      <c r="AP496" s="5">
        <v>90.052001953125</v>
      </c>
      <c r="AQ496" s="5">
        <v>89.319999694824205</v>
      </c>
      <c r="AR496" s="5">
        <v>88.999000549316406</v>
      </c>
      <c r="AS496" s="5">
        <v>87.964996337890597</v>
      </c>
      <c r="AT496" s="5">
        <v>87.700996398925795</v>
      </c>
      <c r="AU496" s="5">
        <v>87.510002136230497</v>
      </c>
      <c r="AV496" s="5">
        <v>87.041000366210895</v>
      </c>
      <c r="AW496" s="5">
        <v>85.702003479003906</v>
      </c>
      <c r="AX496" s="5">
        <v>84.550003051757798</v>
      </c>
      <c r="AY496" s="5">
        <v>84.190002441406307</v>
      </c>
      <c r="AZ496" s="5">
        <v>83.058998107910199</v>
      </c>
      <c r="BA496" s="5">
        <v>77.184997558593807</v>
      </c>
      <c r="BB496" s="5">
        <v>72.927001953125</v>
      </c>
      <c r="BC496" s="5">
        <v>65.866996765136705</v>
      </c>
      <c r="BD496" s="5">
        <v>58.721000671386697</v>
      </c>
      <c r="BE496" s="5">
        <v>50.312999725341797</v>
      </c>
      <c r="BF496" s="5">
        <v>41.5320014953613</v>
      </c>
      <c r="BG496" s="5">
        <v>32.792999267578097</v>
      </c>
      <c r="BH496" s="5">
        <v>22.0820007324219</v>
      </c>
      <c r="BI496" s="5">
        <v>20.8619995117188</v>
      </c>
      <c r="BJ496" s="5">
        <v>20.436000823974599</v>
      </c>
      <c r="BK496" s="5">
        <v>19.8320007324219</v>
      </c>
    </row>
    <row r="497" spans="1:63" x14ac:dyDescent="0.25">
      <c r="A497" t="s">
        <v>153</v>
      </c>
      <c r="B497" t="s">
        <v>154</v>
      </c>
      <c r="C497" t="s">
        <v>149</v>
      </c>
      <c r="D497" t="s">
        <v>58</v>
      </c>
      <c r="E497" s="19" t="str">
        <f t="shared" si="7"/>
        <v>number</v>
      </c>
      <c r="F497" s="4" t="s">
        <v>59</v>
      </c>
      <c r="AK497" s="5">
        <v>72.580001831054702</v>
      </c>
      <c r="AL497" s="5">
        <v>73.391998291015597</v>
      </c>
      <c r="AM497" s="5">
        <v>72.306999206542997</v>
      </c>
      <c r="AN497" s="5">
        <v>72.547996520996094</v>
      </c>
      <c r="AO497" s="5">
        <v>72.212997436523395</v>
      </c>
      <c r="AP497" s="5">
        <v>71.885002136230497</v>
      </c>
      <c r="AQ497" s="5">
        <v>71.652999877929702</v>
      </c>
      <c r="AR497" s="5">
        <v>71.012001037597699</v>
      </c>
      <c r="AS497" s="5">
        <v>70.733001708984403</v>
      </c>
      <c r="AT497" s="5">
        <v>70.083999633789105</v>
      </c>
      <c r="AU497" s="5">
        <v>69.190002441406307</v>
      </c>
      <c r="AV497" s="5">
        <v>69.019996643066406</v>
      </c>
      <c r="AW497" s="5">
        <v>68.732002258300795</v>
      </c>
      <c r="AX497" s="5">
        <v>68.111000061035199</v>
      </c>
      <c r="AY497" s="5">
        <v>68.281997680664105</v>
      </c>
      <c r="AZ497" s="5">
        <v>68.638000488281307</v>
      </c>
      <c r="BA497" s="5">
        <v>69</v>
      </c>
      <c r="BB497" s="5">
        <v>68.7969970703125</v>
      </c>
      <c r="BC497" s="5">
        <v>68.692001342773395</v>
      </c>
      <c r="BD497" s="5">
        <v>68.245002746582003</v>
      </c>
      <c r="BE497" s="5">
        <v>68.055000305175795</v>
      </c>
      <c r="BF497" s="5">
        <v>67.603996276855497</v>
      </c>
      <c r="BG497" s="5">
        <v>66.941001892089801</v>
      </c>
      <c r="BH497" s="5">
        <v>66.194000244140597</v>
      </c>
      <c r="BI497" s="5">
        <v>65.652000427246094</v>
      </c>
      <c r="BJ497" s="5">
        <v>65.336997985839801</v>
      </c>
      <c r="BK497" s="5">
        <v>65.291999816894503</v>
      </c>
    </row>
    <row r="498" spans="1:63" x14ac:dyDescent="0.25">
      <c r="A498" t="s">
        <v>155</v>
      </c>
      <c r="B498" t="s">
        <v>156</v>
      </c>
      <c r="C498" t="s">
        <v>149</v>
      </c>
      <c r="D498" t="s">
        <v>58</v>
      </c>
      <c r="E498" s="19" t="str">
        <f t="shared" si="7"/>
        <v>number</v>
      </c>
      <c r="F498" s="4" t="s">
        <v>59</v>
      </c>
      <c r="AK498" s="5">
        <v>91.769996643066406</v>
      </c>
      <c r="AL498" s="5">
        <v>91.760002136230497</v>
      </c>
      <c r="AM498" s="5">
        <v>91.644996643066406</v>
      </c>
      <c r="AN498" s="5">
        <v>91.777000427246094</v>
      </c>
      <c r="AO498" s="5">
        <v>91.540000915527301</v>
      </c>
      <c r="AP498" s="5">
        <v>91.508003234863295</v>
      </c>
      <c r="AQ498" s="5">
        <v>91.302001953125</v>
      </c>
      <c r="AR498" s="5">
        <v>91.586997985839801</v>
      </c>
      <c r="AS498" s="5">
        <v>91.791999816894503</v>
      </c>
      <c r="AT498" s="5">
        <v>91.704002380371094</v>
      </c>
      <c r="AU498" s="5">
        <v>90.8489990234375</v>
      </c>
      <c r="AV498" s="5">
        <v>89.649002075195298</v>
      </c>
      <c r="AW498" s="5">
        <v>90.675003051757798</v>
      </c>
      <c r="AX498" s="5">
        <v>92.501998901367202</v>
      </c>
      <c r="AY498" s="5">
        <v>92.4010009765625</v>
      </c>
      <c r="AZ498" s="5">
        <v>92.240997314453097</v>
      </c>
      <c r="BA498" s="5">
        <v>92.264999389648395</v>
      </c>
      <c r="BB498" s="5">
        <v>92.365997314453097</v>
      </c>
      <c r="BC498" s="5">
        <v>91.799003601074205</v>
      </c>
      <c r="BD498" s="5">
        <v>91.820999145507798</v>
      </c>
      <c r="BE498" s="5">
        <v>91.792999267578097</v>
      </c>
      <c r="BF498" s="5">
        <v>91.747001647949205</v>
      </c>
      <c r="BG498" s="5">
        <v>91.404998779296903</v>
      </c>
      <c r="BH498" s="5">
        <v>90.851997375488295</v>
      </c>
      <c r="BI498" s="5">
        <v>91.292999267578097</v>
      </c>
      <c r="BJ498" s="5">
        <v>92.518997192382798</v>
      </c>
      <c r="BK498" s="5">
        <v>92.387001037597699</v>
      </c>
    </row>
    <row r="499" spans="1:63" x14ac:dyDescent="0.25">
      <c r="A499" t="s">
        <v>161</v>
      </c>
      <c r="B499" t="s">
        <v>162</v>
      </c>
      <c r="C499" t="s">
        <v>149</v>
      </c>
      <c r="D499" t="s">
        <v>58</v>
      </c>
      <c r="E499" s="19" t="str">
        <f t="shared" si="7"/>
        <v>number</v>
      </c>
      <c r="F499" s="4" t="s">
        <v>59</v>
      </c>
      <c r="AK499" s="5">
        <v>38.2299995422363</v>
      </c>
      <c r="AL499" s="5">
        <v>37.844001770019503</v>
      </c>
      <c r="AM499" s="5">
        <v>38.840000152587898</v>
      </c>
      <c r="AN499" s="5">
        <v>37.561000823974602</v>
      </c>
      <c r="AO499" s="5">
        <v>38.0460014343262</v>
      </c>
      <c r="AP499" s="5">
        <v>36.9210014343262</v>
      </c>
      <c r="AQ499" s="5">
        <v>36.790000915527301</v>
      </c>
      <c r="AR499" s="5">
        <v>35.415000915527301</v>
      </c>
      <c r="AS499" s="5">
        <v>34.626998901367202</v>
      </c>
      <c r="AT499" s="5">
        <v>33.234001159667997</v>
      </c>
      <c r="AU499" s="5">
        <v>31.090000152587901</v>
      </c>
      <c r="AV499" s="5">
        <v>30.951000213623001</v>
      </c>
      <c r="AW499" s="5">
        <v>28.5629997253418</v>
      </c>
      <c r="AX499" s="5">
        <v>28.541000366210898</v>
      </c>
      <c r="AY499" s="5">
        <v>33.213001251220703</v>
      </c>
      <c r="AZ499" s="5">
        <v>35.277000427246101</v>
      </c>
      <c r="BA499" s="5">
        <v>39.916999816894503</v>
      </c>
      <c r="BB499" s="5">
        <v>44.294998168945298</v>
      </c>
      <c r="BC499" s="5">
        <v>47.875999450683601</v>
      </c>
      <c r="BD499" s="5">
        <v>51.928001403808601</v>
      </c>
      <c r="BE499" s="5">
        <v>56.280998229980497</v>
      </c>
      <c r="BF499" s="5">
        <v>61.001998901367202</v>
      </c>
      <c r="BG499" s="5">
        <v>63.778999328613303</v>
      </c>
      <c r="BH499" s="5">
        <v>66.149002075195298</v>
      </c>
      <c r="BI499" s="5">
        <v>61.933998107910199</v>
      </c>
      <c r="BJ499" s="5">
        <v>61.262001037597699</v>
      </c>
      <c r="BK499" s="5">
        <v>56.784000396728501</v>
      </c>
    </row>
    <row r="500" spans="1:63" x14ac:dyDescent="0.25">
      <c r="A500" t="s">
        <v>163</v>
      </c>
      <c r="B500" t="s">
        <v>164</v>
      </c>
      <c r="C500" t="s">
        <v>149</v>
      </c>
      <c r="D500" t="s">
        <v>58</v>
      </c>
      <c r="E500" s="19" t="str">
        <f t="shared" si="7"/>
        <v>number</v>
      </c>
      <c r="F500" s="4" t="s">
        <v>59</v>
      </c>
      <c r="AK500" s="5">
        <v>89.208999633789105</v>
      </c>
      <c r="AL500" s="5">
        <v>88.883003234863295</v>
      </c>
      <c r="AM500" s="5">
        <v>88.918998718261705</v>
      </c>
      <c r="AN500" s="5">
        <v>87.704002380371094</v>
      </c>
      <c r="AO500" s="5">
        <v>88.617996215820298</v>
      </c>
      <c r="AP500" s="5">
        <v>88.482002258300795</v>
      </c>
      <c r="AQ500" s="5">
        <v>88.458000183105497</v>
      </c>
      <c r="AR500" s="5">
        <v>88.052001953125</v>
      </c>
      <c r="AS500" s="5">
        <v>87.685997009277301</v>
      </c>
      <c r="AT500" s="5">
        <v>87.841003417968807</v>
      </c>
      <c r="AU500" s="5">
        <v>87.597000122070298</v>
      </c>
      <c r="AV500" s="5">
        <v>87.721000671386705</v>
      </c>
      <c r="AW500" s="5">
        <v>87.380996704101605</v>
      </c>
      <c r="AX500" s="5">
        <v>86.323997497558594</v>
      </c>
      <c r="AY500" s="5">
        <v>85.468002319335895</v>
      </c>
      <c r="AZ500" s="5">
        <v>86.484001159667997</v>
      </c>
      <c r="BA500" s="5">
        <v>86.199996948242202</v>
      </c>
      <c r="BB500" s="5">
        <v>86.013999938964801</v>
      </c>
      <c r="BC500" s="5">
        <v>85.6510009765625</v>
      </c>
      <c r="BD500" s="5">
        <v>85.370002746582003</v>
      </c>
      <c r="BE500" s="5">
        <v>85.222000122070298</v>
      </c>
      <c r="BF500" s="5">
        <v>84.134002685546903</v>
      </c>
      <c r="BG500" s="5">
        <v>84.128997802734403</v>
      </c>
      <c r="BH500" s="5">
        <v>83.904998779296903</v>
      </c>
      <c r="BI500" s="5">
        <v>84.160003662109403</v>
      </c>
      <c r="BJ500" s="5">
        <v>84.385002136230497</v>
      </c>
      <c r="BK500" s="5">
        <v>84.086997985839801</v>
      </c>
    </row>
    <row r="501" spans="1:63" x14ac:dyDescent="0.25">
      <c r="A501" t="s">
        <v>167</v>
      </c>
      <c r="B501" t="s">
        <v>168</v>
      </c>
      <c r="C501" t="s">
        <v>149</v>
      </c>
      <c r="D501" t="s">
        <v>58</v>
      </c>
      <c r="E501" s="19" t="str">
        <f t="shared" si="7"/>
        <v>number</v>
      </c>
      <c r="F501" s="4" t="s">
        <v>59</v>
      </c>
      <c r="AK501" s="5">
        <v>73.072998046875</v>
      </c>
      <c r="AL501" s="5">
        <v>74</v>
      </c>
      <c r="AM501" s="5">
        <v>73.974998474121094</v>
      </c>
      <c r="AN501" s="5">
        <v>73.477996826171903</v>
      </c>
      <c r="AO501" s="5">
        <v>73.638999938964801</v>
      </c>
      <c r="AP501" s="5">
        <v>73.706001281738295</v>
      </c>
      <c r="AQ501" s="5">
        <v>73.650001525878906</v>
      </c>
      <c r="AR501" s="5">
        <v>74.347000122070298</v>
      </c>
      <c r="AS501" s="5">
        <v>74.593002319335895</v>
      </c>
      <c r="AT501" s="5">
        <v>74.525001525878906</v>
      </c>
      <c r="AU501" s="5">
        <v>75.174003601074205</v>
      </c>
      <c r="AV501" s="5">
        <v>75.277000427246094</v>
      </c>
      <c r="AW501" s="5">
        <v>74.991996765136705</v>
      </c>
      <c r="AX501" s="5">
        <v>74.684997558593807</v>
      </c>
      <c r="AY501" s="5">
        <v>74.666999816894503</v>
      </c>
      <c r="AZ501" s="5">
        <v>74.740997314453097</v>
      </c>
      <c r="BA501" s="5">
        <v>74.665000915527301</v>
      </c>
      <c r="BB501" s="5">
        <v>74.524002075195298</v>
      </c>
      <c r="BC501" s="5">
        <v>73.890998840332003</v>
      </c>
      <c r="BD501" s="5">
        <v>74.027999877929702</v>
      </c>
      <c r="BE501" s="5">
        <v>73.816001892089801</v>
      </c>
      <c r="BF501" s="5">
        <v>73.153999328613295</v>
      </c>
      <c r="BG501" s="5">
        <v>72.496002197265597</v>
      </c>
      <c r="BH501" s="5">
        <v>72.239997863769503</v>
      </c>
      <c r="BI501" s="5">
        <v>72.248001098632798</v>
      </c>
      <c r="BJ501" s="5">
        <v>71.981002807617202</v>
      </c>
      <c r="BK501" s="5">
        <v>71.635002136230497</v>
      </c>
    </row>
    <row r="502" spans="1:63" x14ac:dyDescent="0.25">
      <c r="A502" t="s">
        <v>169</v>
      </c>
      <c r="B502" t="s">
        <v>170</v>
      </c>
      <c r="C502" t="s">
        <v>149</v>
      </c>
      <c r="D502" t="s">
        <v>58</v>
      </c>
      <c r="E502" s="19" t="str">
        <f t="shared" si="7"/>
        <v>number</v>
      </c>
      <c r="F502" s="4" t="s">
        <v>59</v>
      </c>
      <c r="AK502" s="5">
        <v>52.0200004577637</v>
      </c>
      <c r="AL502" s="5">
        <v>52.145999908447301</v>
      </c>
      <c r="AM502" s="5">
        <v>52.724998474121101</v>
      </c>
      <c r="AN502" s="5">
        <v>54.108001708984403</v>
      </c>
      <c r="AO502" s="5">
        <v>54.667999267578097</v>
      </c>
      <c r="AP502" s="5">
        <v>54.876998901367202</v>
      </c>
      <c r="AQ502" s="5">
        <v>54.995998382568402</v>
      </c>
      <c r="AR502" s="5">
        <v>55.762001037597699</v>
      </c>
      <c r="AS502" s="5">
        <v>53.4140014648438</v>
      </c>
      <c r="AT502" s="5">
        <v>51.102001190185497</v>
      </c>
      <c r="AU502" s="5">
        <v>51.735000610351598</v>
      </c>
      <c r="AV502" s="5">
        <v>55.844001770019503</v>
      </c>
      <c r="AW502" s="5">
        <v>52.709999084472699</v>
      </c>
      <c r="AX502" s="5">
        <v>45.2560005187988</v>
      </c>
      <c r="AY502" s="5">
        <v>44.448001861572301</v>
      </c>
      <c r="AZ502" s="5">
        <v>42.745998382568402</v>
      </c>
      <c r="BA502" s="5">
        <v>41.674999237060497</v>
      </c>
      <c r="BB502" s="5">
        <v>35.7630004882813</v>
      </c>
      <c r="BC502" s="5">
        <v>30.902999877929702</v>
      </c>
      <c r="BD502" s="5">
        <v>19.44700050354</v>
      </c>
      <c r="BE502" s="5">
        <v>22.024999618530298</v>
      </c>
      <c r="BF502" s="5">
        <v>25.3190002441406</v>
      </c>
      <c r="BG502" s="5">
        <v>28.186000823974599</v>
      </c>
      <c r="BH502" s="5">
        <v>26.6879997253418</v>
      </c>
      <c r="BI502" s="5">
        <v>26.326000213623001</v>
      </c>
      <c r="BJ502" s="5">
        <v>26.087999343872099</v>
      </c>
      <c r="BK502" s="5">
        <v>26.2329998016357</v>
      </c>
    </row>
    <row r="503" spans="1:63" x14ac:dyDescent="0.25">
      <c r="A503" t="s">
        <v>173</v>
      </c>
      <c r="B503" t="s">
        <v>174</v>
      </c>
      <c r="C503" t="s">
        <v>149</v>
      </c>
      <c r="D503" t="s">
        <v>58</v>
      </c>
      <c r="E503" s="19" t="str">
        <f t="shared" si="7"/>
        <v>number</v>
      </c>
      <c r="F503" s="4" t="s">
        <v>59</v>
      </c>
      <c r="AK503" s="5">
        <v>49.347000122070298</v>
      </c>
      <c r="AL503" s="5">
        <v>49.063999176025398</v>
      </c>
      <c r="AM503" s="5">
        <v>49.958999633789098</v>
      </c>
      <c r="AN503" s="5">
        <v>49.374000549316399</v>
      </c>
      <c r="AO503" s="5">
        <v>49.625999450683601</v>
      </c>
      <c r="AP503" s="5">
        <v>49.568000793457003</v>
      </c>
      <c r="AQ503" s="5">
        <v>49.209999084472699</v>
      </c>
      <c r="AR503" s="5">
        <v>48.308998107910199</v>
      </c>
      <c r="AS503" s="5">
        <v>46.877998352050803</v>
      </c>
      <c r="AT503" s="5">
        <v>46.523998260497997</v>
      </c>
      <c r="AU503" s="5">
        <v>45.751998901367202</v>
      </c>
      <c r="AV503" s="5">
        <v>44.658000946044901</v>
      </c>
      <c r="AW503" s="5">
        <v>44.090999603271499</v>
      </c>
      <c r="AX503" s="5">
        <v>42.511001586914098</v>
      </c>
      <c r="AY503" s="5">
        <v>42.069000244140597</v>
      </c>
      <c r="AZ503" s="5">
        <v>41.138999938964801</v>
      </c>
      <c r="BA503" s="5">
        <v>48.125999450683601</v>
      </c>
      <c r="BB503" s="5">
        <v>54.373001098632798</v>
      </c>
      <c r="BC503" s="5">
        <v>58.692001342773402</v>
      </c>
      <c r="BD503" s="5">
        <v>60.181999206542997</v>
      </c>
      <c r="BE503" s="5">
        <v>59.152000427246101</v>
      </c>
      <c r="BF503" s="5">
        <v>59.661998748779297</v>
      </c>
      <c r="BG503" s="5">
        <v>59.757999420166001</v>
      </c>
      <c r="BH503" s="5">
        <v>59.7179985046387</v>
      </c>
      <c r="BI503" s="5">
        <v>60.090999603271499</v>
      </c>
      <c r="BJ503" s="5">
        <v>59.689998626708999</v>
      </c>
      <c r="BK503" s="5">
        <v>59.494998931884801</v>
      </c>
    </row>
    <row r="504" spans="1:63" x14ac:dyDescent="0.25">
      <c r="A504" t="s">
        <v>5</v>
      </c>
      <c r="B504" t="s">
        <v>6</v>
      </c>
      <c r="C504" t="s">
        <v>7</v>
      </c>
      <c r="D504" t="s">
        <v>60</v>
      </c>
      <c r="E504" s="19" t="str">
        <f t="shared" si="7"/>
        <v>number</v>
      </c>
      <c r="F504" s="4" t="s">
        <v>61</v>
      </c>
      <c r="AK504" s="5">
        <v>28.715999603271499</v>
      </c>
      <c r="AL504" s="5">
        <v>28.242000579833999</v>
      </c>
      <c r="AM504" s="5">
        <v>32.618000030517599</v>
      </c>
      <c r="AN504" s="5">
        <v>32.554000854492202</v>
      </c>
      <c r="AO504" s="5">
        <v>33.139999389648402</v>
      </c>
      <c r="AP504" s="5">
        <v>31.837999343872099</v>
      </c>
      <c r="AQ504" s="5">
        <v>31.193000793456999</v>
      </c>
      <c r="AR504" s="5">
        <v>28.431999206543001</v>
      </c>
      <c r="AS504" s="5">
        <v>30.305000305175799</v>
      </c>
      <c r="AT504" s="5">
        <v>28.568000793456999</v>
      </c>
      <c r="AU504" s="5">
        <v>27.853000640869102</v>
      </c>
      <c r="AV504" s="5">
        <v>29.861000061035199</v>
      </c>
      <c r="AW504" s="5">
        <v>29.327999114990199</v>
      </c>
      <c r="AX504" s="5">
        <v>28.430000305175799</v>
      </c>
      <c r="AY504" s="5">
        <v>29.972999572753899</v>
      </c>
      <c r="AZ504" s="5">
        <v>31.0459995269775</v>
      </c>
      <c r="BA504" s="5">
        <v>31.415000915527301</v>
      </c>
      <c r="BB504" s="5">
        <v>32.936000823974602</v>
      </c>
      <c r="BC504" s="5">
        <v>33.932998657226598</v>
      </c>
      <c r="BD504" s="5">
        <v>40.1510009765625</v>
      </c>
      <c r="BE504" s="5">
        <v>44.494998931884801</v>
      </c>
      <c r="BF504" s="5">
        <v>43.844001770019503</v>
      </c>
      <c r="BG504" s="5">
        <v>42.214000701904297</v>
      </c>
      <c r="BH504" s="5">
        <v>41.7039985656738</v>
      </c>
      <c r="BI504" s="5">
        <v>41.8289985656738</v>
      </c>
      <c r="BJ504" s="5">
        <v>42.108001708984403</v>
      </c>
      <c r="BK504" s="5">
        <v>43.648998260497997</v>
      </c>
    </row>
    <row r="505" spans="1:63" x14ac:dyDescent="0.25">
      <c r="A505" t="s">
        <v>151</v>
      </c>
      <c r="B505" t="s">
        <v>152</v>
      </c>
      <c r="C505" t="s">
        <v>7</v>
      </c>
      <c r="D505" t="s">
        <v>60</v>
      </c>
      <c r="E505" s="19" t="str">
        <f t="shared" si="7"/>
        <v>number</v>
      </c>
      <c r="F505" s="4" t="s">
        <v>61</v>
      </c>
      <c r="AK505" s="5">
        <v>86.480003356933594</v>
      </c>
      <c r="AL505" s="5">
        <v>87.056999206542997</v>
      </c>
      <c r="AM505" s="5">
        <v>87.467002868652301</v>
      </c>
      <c r="AN505" s="5">
        <v>86.916999816894503</v>
      </c>
      <c r="AO505" s="5">
        <v>87.204002380371094</v>
      </c>
      <c r="AP505" s="5">
        <v>88.077003479003906</v>
      </c>
      <c r="AQ505" s="5">
        <v>87.207000732421903</v>
      </c>
      <c r="AR505" s="5">
        <v>87.163002014160199</v>
      </c>
      <c r="AS505" s="5">
        <v>87.285003662109403</v>
      </c>
      <c r="AT505" s="5">
        <v>87.222000122070298</v>
      </c>
      <c r="AU505" s="5">
        <v>86.969001770019503</v>
      </c>
      <c r="AV505" s="5">
        <v>86.878997802734403</v>
      </c>
      <c r="AW505" s="5">
        <v>86.857002258300795</v>
      </c>
      <c r="AX505" s="5">
        <v>86.665000915527301</v>
      </c>
      <c r="AY505" s="5">
        <v>86.657997131347699</v>
      </c>
      <c r="AZ505" s="5">
        <v>86.658996582031307</v>
      </c>
      <c r="BA505" s="5">
        <v>85.963996887207003</v>
      </c>
      <c r="BB505" s="5">
        <v>86.179000854492202</v>
      </c>
      <c r="BC505" s="5">
        <v>86.167999267578097</v>
      </c>
      <c r="BD505" s="5">
        <v>85.911003112792997</v>
      </c>
      <c r="BE505" s="5">
        <v>85.974998474121094</v>
      </c>
      <c r="BF505" s="5">
        <v>85.873001098632798</v>
      </c>
      <c r="BG505" s="5">
        <v>85.654998779296903</v>
      </c>
      <c r="BH505" s="5">
        <v>85.430000305175795</v>
      </c>
      <c r="BI505" s="5">
        <v>86.103996276855497</v>
      </c>
      <c r="BJ505" s="5">
        <v>85.787002563476605</v>
      </c>
      <c r="BK505" s="5">
        <v>85.887001037597699</v>
      </c>
    </row>
    <row r="506" spans="1:63" x14ac:dyDescent="0.25">
      <c r="A506" t="s">
        <v>157</v>
      </c>
      <c r="B506" t="s">
        <v>158</v>
      </c>
      <c r="C506" t="s">
        <v>7</v>
      </c>
      <c r="D506" t="s">
        <v>60</v>
      </c>
      <c r="E506" s="19" t="str">
        <f t="shared" si="7"/>
        <v>number</v>
      </c>
      <c r="F506" s="4" t="s">
        <v>61</v>
      </c>
      <c r="AK506" s="5">
        <v>91.563003540039105</v>
      </c>
      <c r="AL506" s="5">
        <v>92.129997253417997</v>
      </c>
      <c r="AM506" s="5">
        <v>91.860000610351605</v>
      </c>
      <c r="AN506" s="5">
        <v>91.560997009277301</v>
      </c>
      <c r="AO506" s="5">
        <v>91.039001464843807</v>
      </c>
      <c r="AP506" s="5">
        <v>90.521003723144503</v>
      </c>
      <c r="AQ506" s="5">
        <v>90.2030029296875</v>
      </c>
      <c r="AR506" s="5">
        <v>89.763000488281307</v>
      </c>
      <c r="AS506" s="5">
        <v>88.801002502441406</v>
      </c>
      <c r="AT506" s="5">
        <v>88.291999816894503</v>
      </c>
      <c r="AU506" s="5">
        <v>87.647003173828097</v>
      </c>
      <c r="AV506" s="5">
        <v>86.918998718261705</v>
      </c>
      <c r="AW506" s="5">
        <v>86.411003112792997</v>
      </c>
      <c r="AX506" s="5">
        <v>85.457000732421903</v>
      </c>
      <c r="AY506" s="5">
        <v>84.268997192382798</v>
      </c>
      <c r="AZ506" s="5">
        <v>84.001998901367202</v>
      </c>
      <c r="BA506" s="5">
        <v>83.492996215820298</v>
      </c>
      <c r="BB506" s="5">
        <v>83.259002685546903</v>
      </c>
      <c r="BC506" s="5">
        <v>82.955001831054702</v>
      </c>
      <c r="BD506" s="5">
        <v>81.902999877929702</v>
      </c>
      <c r="BE506" s="5">
        <v>81.108001708984403</v>
      </c>
      <c r="BF506" s="5">
        <v>80.925003051757798</v>
      </c>
      <c r="BG506" s="5">
        <v>79.478996276855497</v>
      </c>
      <c r="BH506" s="5">
        <v>78.486000061035199</v>
      </c>
      <c r="BI506" s="5">
        <v>77.258003234863295</v>
      </c>
      <c r="BJ506" s="5">
        <v>76.462997436523395</v>
      </c>
      <c r="BK506" s="5">
        <v>75.781997680664105</v>
      </c>
    </row>
    <row r="507" spans="1:63" x14ac:dyDescent="0.25">
      <c r="A507" t="s">
        <v>159</v>
      </c>
      <c r="B507" t="s">
        <v>160</v>
      </c>
      <c r="C507" t="s">
        <v>7</v>
      </c>
      <c r="D507" t="s">
        <v>60</v>
      </c>
      <c r="E507" s="19" t="str">
        <f t="shared" si="7"/>
        <v>number</v>
      </c>
      <c r="F507" s="4" t="s">
        <v>61</v>
      </c>
      <c r="AK507" s="5">
        <v>36.998001098632798</v>
      </c>
      <c r="AL507" s="5">
        <v>37.612998962402301</v>
      </c>
      <c r="AM507" s="5">
        <v>37.976001739502003</v>
      </c>
      <c r="AN507" s="5">
        <v>37.980998992919901</v>
      </c>
      <c r="AO507" s="5">
        <v>37.2369995117188</v>
      </c>
      <c r="AP507" s="5">
        <v>36.520999908447301</v>
      </c>
      <c r="AQ507" s="5">
        <v>36.583000183105497</v>
      </c>
      <c r="AR507" s="5">
        <v>36.465999603271499</v>
      </c>
      <c r="AS507" s="5">
        <v>36.854000091552699</v>
      </c>
      <c r="AT507" s="5">
        <v>37.570999145507798</v>
      </c>
      <c r="AU507" s="5">
        <v>36.897998809814503</v>
      </c>
      <c r="AV507" s="5">
        <v>36.238998413085902</v>
      </c>
      <c r="AW507" s="5">
        <v>35.951999664306598</v>
      </c>
      <c r="AX507" s="5">
        <v>34.840000152587898</v>
      </c>
      <c r="AY507" s="5">
        <v>33.646999359130902</v>
      </c>
      <c r="AZ507" s="5">
        <v>31.573999404907202</v>
      </c>
      <c r="BA507" s="5">
        <v>31.010999679565401</v>
      </c>
      <c r="BB507" s="5">
        <v>31.763999938964801</v>
      </c>
      <c r="BC507" s="5">
        <v>31.798999786376999</v>
      </c>
      <c r="BD507" s="5">
        <v>31.3910007476807</v>
      </c>
      <c r="BE507" s="5">
        <v>31.121000289916999</v>
      </c>
      <c r="BF507" s="5">
        <v>30.7630004882813</v>
      </c>
      <c r="BG507" s="5">
        <v>30.121000289916999</v>
      </c>
      <c r="BH507" s="5">
        <v>29.902999877929702</v>
      </c>
      <c r="BI507" s="5">
        <v>29.7959995269775</v>
      </c>
      <c r="BJ507" s="5">
        <v>30.07200050354</v>
      </c>
      <c r="BK507" s="5">
        <v>29.965000152587901</v>
      </c>
    </row>
    <row r="508" spans="1:63" x14ac:dyDescent="0.25">
      <c r="A508" t="s">
        <v>165</v>
      </c>
      <c r="B508" t="s">
        <v>166</v>
      </c>
      <c r="C508" t="s">
        <v>7</v>
      </c>
      <c r="D508" t="s">
        <v>60</v>
      </c>
      <c r="E508" s="19" t="str">
        <f t="shared" si="7"/>
        <v>number</v>
      </c>
      <c r="F508" s="4" t="s">
        <v>61</v>
      </c>
      <c r="AK508" s="5">
        <v>76.267997741699205</v>
      </c>
      <c r="AL508" s="5">
        <v>76.402999877929702</v>
      </c>
      <c r="AM508" s="5">
        <v>76.194000244140597</v>
      </c>
      <c r="AN508" s="5">
        <v>75.272003173828097</v>
      </c>
      <c r="AO508" s="5">
        <v>75.694999694824205</v>
      </c>
      <c r="AP508" s="5">
        <v>73.926002502441406</v>
      </c>
      <c r="AQ508" s="5">
        <v>73.027000427246094</v>
      </c>
      <c r="AR508" s="5">
        <v>71.916999816894503</v>
      </c>
      <c r="AS508" s="5">
        <v>71.419998168945298</v>
      </c>
      <c r="AT508" s="5">
        <v>70.856002807617202</v>
      </c>
      <c r="AU508" s="5">
        <v>69.518997192382798</v>
      </c>
      <c r="AV508" s="5">
        <v>69.847999572753906</v>
      </c>
      <c r="AW508" s="5">
        <v>69.621002197265597</v>
      </c>
      <c r="AX508" s="5">
        <v>68.685997009277301</v>
      </c>
      <c r="AY508" s="5">
        <v>67.872001647949205</v>
      </c>
      <c r="AZ508" s="5">
        <v>67.3489990234375</v>
      </c>
      <c r="BA508" s="5">
        <v>66.643997192382798</v>
      </c>
      <c r="BB508" s="5">
        <v>66.251998901367202</v>
      </c>
      <c r="BC508" s="5">
        <v>65.782997131347699</v>
      </c>
      <c r="BD508" s="5">
        <v>65.041999816894503</v>
      </c>
      <c r="BE508" s="5">
        <v>63.952999114990199</v>
      </c>
      <c r="BF508" s="5">
        <v>62.999000549316399</v>
      </c>
      <c r="BG508" s="5">
        <v>62.452999114990199</v>
      </c>
      <c r="BH508" s="5">
        <v>61.313999176025398</v>
      </c>
      <c r="BI508" s="5">
        <v>60.388999938964801</v>
      </c>
      <c r="BJ508" s="5">
        <v>60.036998748779297</v>
      </c>
      <c r="BK508" s="5">
        <v>60.082000732421903</v>
      </c>
    </row>
    <row r="509" spans="1:63" x14ac:dyDescent="0.25">
      <c r="A509" t="s">
        <v>171</v>
      </c>
      <c r="B509" t="s">
        <v>172</v>
      </c>
      <c r="C509" t="s">
        <v>7</v>
      </c>
      <c r="D509" t="s">
        <v>60</v>
      </c>
      <c r="E509" s="19" t="str">
        <f t="shared" si="7"/>
        <v>number</v>
      </c>
      <c r="F509" s="4" t="s">
        <v>61</v>
      </c>
      <c r="AK509" s="5">
        <v>83.335998535156307</v>
      </c>
      <c r="AL509" s="5">
        <v>82.580001831054702</v>
      </c>
      <c r="AM509" s="5">
        <v>82.997001647949205</v>
      </c>
      <c r="AN509" s="5">
        <v>86.012001037597699</v>
      </c>
      <c r="AO509" s="5">
        <v>84.429000854492202</v>
      </c>
      <c r="AP509" s="5">
        <v>84.027000427246094</v>
      </c>
      <c r="AQ509" s="5">
        <v>83.656997680664105</v>
      </c>
      <c r="AR509" s="5">
        <v>83.621002197265597</v>
      </c>
      <c r="AS509" s="5">
        <v>83.286003112792997</v>
      </c>
      <c r="AT509" s="5">
        <v>83.087997436523395</v>
      </c>
      <c r="AU509" s="5">
        <v>82.795997619628906</v>
      </c>
      <c r="AV509" s="5">
        <v>81.968002319335895</v>
      </c>
      <c r="AW509" s="5">
        <v>81.306999206542997</v>
      </c>
      <c r="AX509" s="5">
        <v>80.325996398925795</v>
      </c>
      <c r="AY509" s="5">
        <v>79.050003051757798</v>
      </c>
      <c r="AZ509" s="5">
        <v>77.566001892089801</v>
      </c>
      <c r="BA509" s="5">
        <v>75.962997436523395</v>
      </c>
      <c r="BB509" s="5">
        <v>73.963996887207003</v>
      </c>
      <c r="BC509" s="5">
        <v>72.683998107910199</v>
      </c>
      <c r="BD509" s="5">
        <v>70.824996948242202</v>
      </c>
      <c r="BE509" s="5">
        <v>68.977996826171903</v>
      </c>
      <c r="BF509" s="5">
        <v>66.896003723144503</v>
      </c>
      <c r="BG509" s="5">
        <v>62.951999664306598</v>
      </c>
      <c r="BH509" s="5">
        <v>57.936000823974602</v>
      </c>
      <c r="BI509" s="5">
        <v>56.630001068115199</v>
      </c>
      <c r="BJ509" s="5">
        <v>56.185001373291001</v>
      </c>
      <c r="BK509" s="5">
        <v>55.643001556396499</v>
      </c>
    </row>
    <row r="510" spans="1:63" x14ac:dyDescent="0.25">
      <c r="A510" t="s">
        <v>175</v>
      </c>
      <c r="B510" t="s">
        <v>176</v>
      </c>
      <c r="C510" t="s">
        <v>7</v>
      </c>
      <c r="D510" t="s">
        <v>60</v>
      </c>
      <c r="E510" s="19" t="str">
        <f t="shared" si="7"/>
        <v>number</v>
      </c>
      <c r="F510" s="4" t="s">
        <v>61</v>
      </c>
      <c r="AK510" s="5">
        <v>16.277000427246101</v>
      </c>
      <c r="AL510" s="5">
        <v>16.277999877929702</v>
      </c>
      <c r="AM510" s="5">
        <v>17.2859992980957</v>
      </c>
      <c r="AN510" s="5">
        <v>17.881999969482401</v>
      </c>
      <c r="AO510" s="5">
        <v>17.915000915527301</v>
      </c>
      <c r="AP510" s="5">
        <v>16.950000762939499</v>
      </c>
      <c r="AQ510" s="5">
        <v>16.2959995269775</v>
      </c>
      <c r="AR510" s="5">
        <v>16.020999908447301</v>
      </c>
      <c r="AS510" s="5">
        <v>15.7159996032715</v>
      </c>
      <c r="AT510" s="5">
        <v>15.4980001449585</v>
      </c>
      <c r="AU510" s="5">
        <v>12.953000068664601</v>
      </c>
      <c r="AV510" s="5">
        <v>14.307000160217299</v>
      </c>
      <c r="AW510" s="5">
        <v>12.829999923706101</v>
      </c>
      <c r="AX510" s="5">
        <v>10.411999702453601</v>
      </c>
      <c r="AY510" s="5">
        <v>8.6219997406005895</v>
      </c>
      <c r="AZ510" s="5">
        <v>9.0769996643066406</v>
      </c>
      <c r="BA510" s="5">
        <v>10.548999786376999</v>
      </c>
      <c r="BB510" s="5">
        <v>6.7319998741149902</v>
      </c>
      <c r="BC510" s="5">
        <v>6.1490001678466797</v>
      </c>
      <c r="BD510" s="5">
        <v>5.6529998779296902</v>
      </c>
      <c r="BE510" s="5">
        <v>5.4619998931884801</v>
      </c>
      <c r="BF510" s="5">
        <v>5.7729997634887704</v>
      </c>
      <c r="BG510" s="5">
        <v>6.1350002288818404</v>
      </c>
      <c r="BH510" s="5">
        <v>5.7670001983642596</v>
      </c>
      <c r="BI510" s="5">
        <v>6.6700000762939498</v>
      </c>
      <c r="BJ510" s="5">
        <v>6.8810000419616699</v>
      </c>
      <c r="BK510" s="5">
        <v>6.8550000190734899</v>
      </c>
    </row>
    <row r="511" spans="1:63" x14ac:dyDescent="0.25">
      <c r="A511" t="s">
        <v>177</v>
      </c>
      <c r="B511" t="s">
        <v>178</v>
      </c>
      <c r="C511" t="s">
        <v>7</v>
      </c>
      <c r="D511" t="s">
        <v>60</v>
      </c>
      <c r="E511" s="19" t="str">
        <f t="shared" si="7"/>
        <v>number</v>
      </c>
      <c r="F511" s="4" t="s">
        <v>61</v>
      </c>
      <c r="AK511" s="5">
        <v>74.691001892089801</v>
      </c>
      <c r="AL511" s="5">
        <v>75.092002868652301</v>
      </c>
      <c r="AM511" s="5">
        <v>74.783996582031307</v>
      </c>
      <c r="AN511" s="5">
        <v>74.947998046875</v>
      </c>
      <c r="AO511" s="5">
        <v>74.852996826171903</v>
      </c>
      <c r="AP511" s="5">
        <v>74.837997436523395</v>
      </c>
      <c r="AQ511" s="5">
        <v>74.719001770019503</v>
      </c>
      <c r="AR511" s="5">
        <v>74.412002563476605</v>
      </c>
      <c r="AS511" s="5">
        <v>74.138000488281307</v>
      </c>
      <c r="AT511" s="5">
        <v>73.804000854492202</v>
      </c>
      <c r="AU511" s="5">
        <v>73.360000610351605</v>
      </c>
      <c r="AV511" s="5">
        <v>72.963996887207003</v>
      </c>
      <c r="AW511" s="5">
        <v>72.689002990722699</v>
      </c>
      <c r="AX511" s="5">
        <v>72.318000793457003</v>
      </c>
      <c r="AY511" s="5">
        <v>71.319999694824205</v>
      </c>
      <c r="AZ511" s="5">
        <v>71.329002380371094</v>
      </c>
      <c r="BA511" s="5">
        <v>70.341003417968807</v>
      </c>
      <c r="BB511" s="5">
        <v>70.178001403808594</v>
      </c>
      <c r="BC511" s="5">
        <v>69.615997314453097</v>
      </c>
      <c r="BD511" s="5">
        <v>69.055000305175795</v>
      </c>
      <c r="BE511" s="5">
        <v>68.279998779296903</v>
      </c>
      <c r="BF511" s="5">
        <v>67.734001159667997</v>
      </c>
      <c r="BG511" s="5">
        <v>66.910003662109403</v>
      </c>
      <c r="BH511" s="5">
        <v>65.393997192382798</v>
      </c>
      <c r="BI511" s="5">
        <v>64.888000488281307</v>
      </c>
      <c r="BJ511" s="5">
        <v>64.291999816894503</v>
      </c>
      <c r="BK511" s="5">
        <v>63.833000183105497</v>
      </c>
    </row>
    <row r="512" spans="1:63" x14ac:dyDescent="0.25">
      <c r="A512" t="s">
        <v>179</v>
      </c>
      <c r="B512" t="s">
        <v>180</v>
      </c>
      <c r="C512" t="s">
        <v>7</v>
      </c>
      <c r="D512" t="s">
        <v>60</v>
      </c>
      <c r="E512" s="19" t="str">
        <f t="shared" si="7"/>
        <v>number</v>
      </c>
      <c r="F512" s="4" t="s">
        <v>61</v>
      </c>
      <c r="AK512" s="5">
        <v>69.305000305175795</v>
      </c>
      <c r="AL512" s="5">
        <v>69.2760009765625</v>
      </c>
      <c r="AM512" s="5">
        <v>68.856002807617202</v>
      </c>
      <c r="AN512" s="5">
        <v>68.180999755859403</v>
      </c>
      <c r="AO512" s="5">
        <v>67.620002746582003</v>
      </c>
      <c r="AP512" s="5">
        <v>66.333000183105497</v>
      </c>
      <c r="AQ512" s="5">
        <v>65.583999633789105</v>
      </c>
      <c r="AR512" s="5">
        <v>65.415000915527301</v>
      </c>
      <c r="AS512" s="5">
        <v>64.415000915527301</v>
      </c>
      <c r="AT512" s="5">
        <v>63.719001770019503</v>
      </c>
      <c r="AU512" s="5">
        <v>63.4869995117188</v>
      </c>
      <c r="AV512" s="5">
        <v>62.181999206542997</v>
      </c>
      <c r="AW512" s="5">
        <v>62.243000030517599</v>
      </c>
      <c r="AX512" s="5">
        <v>65.122001647949205</v>
      </c>
      <c r="AY512" s="5">
        <v>69.293998718261705</v>
      </c>
      <c r="AZ512" s="5">
        <v>69.072998046875</v>
      </c>
      <c r="BA512" s="5">
        <v>69.361000061035199</v>
      </c>
      <c r="BB512" s="5">
        <v>69.233001708984403</v>
      </c>
      <c r="BC512" s="5">
        <v>70.299003601074205</v>
      </c>
      <c r="BD512" s="5">
        <v>67.341003417968807</v>
      </c>
      <c r="BE512" s="5">
        <v>64.068000793457003</v>
      </c>
      <c r="BF512" s="5">
        <v>61.571998596191399</v>
      </c>
      <c r="BG512" s="5">
        <v>67.138999938964801</v>
      </c>
      <c r="BH512" s="5">
        <v>66.716003417968807</v>
      </c>
      <c r="BI512" s="5">
        <v>66.155998229980497</v>
      </c>
      <c r="BJ512" s="5">
        <v>65.530998229980497</v>
      </c>
      <c r="BK512" s="5">
        <v>64.083999633789105</v>
      </c>
    </row>
    <row r="513" spans="1:63" x14ac:dyDescent="0.25">
      <c r="A513" t="s">
        <v>147</v>
      </c>
      <c r="B513" t="s">
        <v>148</v>
      </c>
      <c r="C513" t="s">
        <v>149</v>
      </c>
      <c r="D513" t="s">
        <v>60</v>
      </c>
      <c r="E513" s="19" t="str">
        <f t="shared" si="7"/>
        <v>number</v>
      </c>
      <c r="F513" s="4" t="s">
        <v>61</v>
      </c>
      <c r="AK513" s="5">
        <v>87.329002380371094</v>
      </c>
      <c r="AL513" s="5">
        <v>87.264999389648395</v>
      </c>
      <c r="AM513" s="5">
        <v>87.292999267578097</v>
      </c>
      <c r="AN513" s="5">
        <v>87.617996215820298</v>
      </c>
      <c r="AO513" s="5">
        <v>87.134002685546903</v>
      </c>
      <c r="AP513" s="5">
        <v>86.878997802734403</v>
      </c>
      <c r="AQ513" s="5">
        <v>86.180000305175795</v>
      </c>
      <c r="AR513" s="5">
        <v>85.759002685546903</v>
      </c>
      <c r="AS513" s="5">
        <v>84.665000915527301</v>
      </c>
      <c r="AT513" s="5">
        <v>84.0469970703125</v>
      </c>
      <c r="AU513" s="5">
        <v>83.635002136230497</v>
      </c>
      <c r="AV513" s="5">
        <v>83.2030029296875</v>
      </c>
      <c r="AW513" s="5">
        <v>82.027999877929702</v>
      </c>
      <c r="AX513" s="5">
        <v>80.731002807617202</v>
      </c>
      <c r="AY513" s="5">
        <v>80.289001464843807</v>
      </c>
      <c r="AZ513" s="5">
        <v>78.710998535156307</v>
      </c>
      <c r="BA513" s="5">
        <v>74.217002868652301</v>
      </c>
      <c r="BB513" s="5">
        <v>71.502998352050795</v>
      </c>
      <c r="BC513" s="5">
        <v>66.968002319335895</v>
      </c>
      <c r="BD513" s="5">
        <v>62.5130004882813</v>
      </c>
      <c r="BE513" s="5">
        <v>57.359001159667997</v>
      </c>
      <c r="BF513" s="5">
        <v>52.0929985046387</v>
      </c>
      <c r="BG513" s="5">
        <v>46.214000701904297</v>
      </c>
      <c r="BH513" s="5">
        <v>37.208999633789098</v>
      </c>
      <c r="BI513" s="5">
        <v>35.981998443603501</v>
      </c>
      <c r="BJ513" s="5">
        <v>35.405998229980497</v>
      </c>
      <c r="BK513" s="5">
        <v>34.709999084472699</v>
      </c>
    </row>
    <row r="514" spans="1:63" x14ac:dyDescent="0.25">
      <c r="A514" t="s">
        <v>153</v>
      </c>
      <c r="B514" t="s">
        <v>154</v>
      </c>
      <c r="C514" t="s">
        <v>149</v>
      </c>
      <c r="D514" t="s">
        <v>60</v>
      </c>
      <c r="E514" s="19" t="str">
        <f t="shared" ref="E514:E577" si="42">IF(_xlfn.ISFORMULA(G514),"formula","number")</f>
        <v>number</v>
      </c>
      <c r="F514" s="4" t="s">
        <v>61</v>
      </c>
      <c r="AK514" s="5">
        <v>65.727996826171903</v>
      </c>
      <c r="AL514" s="5">
        <v>66.306999206542997</v>
      </c>
      <c r="AM514" s="5">
        <v>65.575996398925795</v>
      </c>
      <c r="AN514" s="5">
        <v>66.116996765136705</v>
      </c>
      <c r="AO514" s="5">
        <v>65.722999572753906</v>
      </c>
      <c r="AP514" s="5">
        <v>65.392997741699205</v>
      </c>
      <c r="AQ514" s="5">
        <v>65.240997314453097</v>
      </c>
      <c r="AR514" s="5">
        <v>64.483001708984403</v>
      </c>
      <c r="AS514" s="5">
        <v>64.291999816894503</v>
      </c>
      <c r="AT514" s="5">
        <v>63.924999237060497</v>
      </c>
      <c r="AU514" s="5">
        <v>63.076000213622997</v>
      </c>
      <c r="AV514" s="5">
        <v>62.8359985351563</v>
      </c>
      <c r="AW514" s="5">
        <v>62.375999450683601</v>
      </c>
      <c r="AX514" s="5">
        <v>61.949001312255902</v>
      </c>
      <c r="AY514" s="5">
        <v>62.030998229980497</v>
      </c>
      <c r="AZ514" s="5">
        <v>62.222999572753899</v>
      </c>
      <c r="BA514" s="5">
        <v>62.548999786377003</v>
      </c>
      <c r="BB514" s="5">
        <v>62.319000244140597</v>
      </c>
      <c r="BC514" s="5">
        <v>62.376998901367202</v>
      </c>
      <c r="BD514" s="5">
        <v>61.988998413085902</v>
      </c>
      <c r="BE514" s="5">
        <v>61.847000122070298</v>
      </c>
      <c r="BF514" s="5">
        <v>61.432998657226598</v>
      </c>
      <c r="BG514" s="5">
        <v>60.772998809814503</v>
      </c>
      <c r="BH514" s="5">
        <v>60.105998992919901</v>
      </c>
      <c r="BI514" s="5">
        <v>59.481998443603501</v>
      </c>
      <c r="BJ514" s="5">
        <v>59.168998718261697</v>
      </c>
      <c r="BK514" s="5">
        <v>59.159000396728501</v>
      </c>
    </row>
    <row r="515" spans="1:63" x14ac:dyDescent="0.25">
      <c r="A515" t="s">
        <v>155</v>
      </c>
      <c r="B515" t="s">
        <v>156</v>
      </c>
      <c r="C515" t="s">
        <v>149</v>
      </c>
      <c r="D515" t="s">
        <v>60</v>
      </c>
      <c r="E515" s="19" t="str">
        <f t="shared" si="42"/>
        <v>number</v>
      </c>
      <c r="F515" s="4" t="s">
        <v>61</v>
      </c>
      <c r="AK515" s="5">
        <v>82.301002502441406</v>
      </c>
      <c r="AL515" s="5">
        <v>82.109001159667997</v>
      </c>
      <c r="AM515" s="5">
        <v>82.194000244140597</v>
      </c>
      <c r="AN515" s="5">
        <v>82.963996887207003</v>
      </c>
      <c r="AO515" s="5">
        <v>82.454002380371094</v>
      </c>
      <c r="AP515" s="5">
        <v>82.612998962402301</v>
      </c>
      <c r="AQ515" s="5">
        <v>82.304000854492202</v>
      </c>
      <c r="AR515" s="5">
        <v>82.541999816894503</v>
      </c>
      <c r="AS515" s="5">
        <v>82.839996337890597</v>
      </c>
      <c r="AT515" s="5">
        <v>83.112998962402301</v>
      </c>
      <c r="AU515" s="5">
        <v>82.727996826171903</v>
      </c>
      <c r="AV515" s="5">
        <v>82.261001586914105</v>
      </c>
      <c r="AW515" s="5">
        <v>82.861999511718807</v>
      </c>
      <c r="AX515" s="5">
        <v>83.500999450683594</v>
      </c>
      <c r="AY515" s="5">
        <v>83.073997497558594</v>
      </c>
      <c r="AZ515" s="5">
        <v>82.959999084472699</v>
      </c>
      <c r="BA515" s="5">
        <v>82.933998107910199</v>
      </c>
      <c r="BB515" s="5">
        <v>83.049003601074205</v>
      </c>
      <c r="BC515" s="5">
        <v>82.419998168945298</v>
      </c>
      <c r="BD515" s="5">
        <v>82.6719970703125</v>
      </c>
      <c r="BE515" s="5">
        <v>82.499000549316406</v>
      </c>
      <c r="BF515" s="5">
        <v>82.444000244140597</v>
      </c>
      <c r="BG515" s="5">
        <v>81.733001708984403</v>
      </c>
      <c r="BH515" s="5">
        <v>81.059997558593807</v>
      </c>
      <c r="BI515" s="5">
        <v>81.513999938964801</v>
      </c>
      <c r="BJ515" s="5">
        <v>82.899002075195298</v>
      </c>
      <c r="BK515" s="5">
        <v>82.899002075195298</v>
      </c>
    </row>
    <row r="516" spans="1:63" x14ac:dyDescent="0.25">
      <c r="A516" t="s">
        <v>161</v>
      </c>
      <c r="B516" t="s">
        <v>162</v>
      </c>
      <c r="C516" t="s">
        <v>149</v>
      </c>
      <c r="D516" t="s">
        <v>60</v>
      </c>
      <c r="E516" s="19" t="str">
        <f t="shared" si="42"/>
        <v>number</v>
      </c>
      <c r="F516" s="4" t="s">
        <v>61</v>
      </c>
      <c r="AK516" s="5">
        <v>56.580001831054702</v>
      </c>
      <c r="AL516" s="5">
        <v>56.556999206542997</v>
      </c>
      <c r="AM516" s="5">
        <v>57.161998748779297</v>
      </c>
      <c r="AN516" s="5">
        <v>56.726001739502003</v>
      </c>
      <c r="AO516" s="5">
        <v>56.797000885009801</v>
      </c>
      <c r="AP516" s="5">
        <v>55.444000244140597</v>
      </c>
      <c r="AQ516" s="5">
        <v>55.110000610351598</v>
      </c>
      <c r="AR516" s="5">
        <v>53.689998626708999</v>
      </c>
      <c r="AS516" s="5">
        <v>53.369998931884801</v>
      </c>
      <c r="AT516" s="5">
        <v>52.569999694824197</v>
      </c>
      <c r="AU516" s="5">
        <v>50.587001800537102</v>
      </c>
      <c r="AV516" s="5">
        <v>50.338001251220703</v>
      </c>
      <c r="AW516" s="5">
        <v>48.576000213622997</v>
      </c>
      <c r="AX516" s="5">
        <v>48.591999053955099</v>
      </c>
      <c r="AY516" s="5">
        <v>51.168998718261697</v>
      </c>
      <c r="AZ516" s="5">
        <v>52.2299995422363</v>
      </c>
      <c r="BA516" s="5">
        <v>54.865001678466797</v>
      </c>
      <c r="BB516" s="5">
        <v>57.115001678466797</v>
      </c>
      <c r="BC516" s="5">
        <v>58.793998718261697</v>
      </c>
      <c r="BD516" s="5">
        <v>60.798999786377003</v>
      </c>
      <c r="BE516" s="5">
        <v>62.733001708984403</v>
      </c>
      <c r="BF516" s="5">
        <v>65.413002014160199</v>
      </c>
      <c r="BG516" s="5">
        <v>66.314002990722699</v>
      </c>
      <c r="BH516" s="5">
        <v>67.119003295898395</v>
      </c>
      <c r="BI516" s="5">
        <v>62.5130004882813</v>
      </c>
      <c r="BJ516" s="5">
        <v>61.9210014343262</v>
      </c>
      <c r="BK516" s="5">
        <v>58.244998931884801</v>
      </c>
    </row>
    <row r="517" spans="1:63" x14ac:dyDescent="0.25">
      <c r="A517" t="s">
        <v>163</v>
      </c>
      <c r="B517" t="s">
        <v>164</v>
      </c>
      <c r="C517" t="s">
        <v>149</v>
      </c>
      <c r="D517" t="s">
        <v>60</v>
      </c>
      <c r="E517" s="19" t="str">
        <f t="shared" si="42"/>
        <v>number</v>
      </c>
      <c r="F517" s="4" t="s">
        <v>61</v>
      </c>
      <c r="AK517" s="5">
        <v>78.087997436523395</v>
      </c>
      <c r="AL517" s="5">
        <v>77.682998657226605</v>
      </c>
      <c r="AM517" s="5">
        <v>77.305999755859403</v>
      </c>
      <c r="AN517" s="5">
        <v>77.369003295898395</v>
      </c>
      <c r="AO517" s="5">
        <v>77.186996459960895</v>
      </c>
      <c r="AP517" s="5">
        <v>76.849998474121094</v>
      </c>
      <c r="AQ517" s="5">
        <v>76.680999755859403</v>
      </c>
      <c r="AR517" s="5">
        <v>76.093002319335895</v>
      </c>
      <c r="AS517" s="5">
        <v>75.792999267578097</v>
      </c>
      <c r="AT517" s="5">
        <v>76.061996459960895</v>
      </c>
      <c r="AU517" s="5">
        <v>75.749000549316406</v>
      </c>
      <c r="AV517" s="5">
        <v>75.341003417968807</v>
      </c>
      <c r="AW517" s="5">
        <v>75.364997863769503</v>
      </c>
      <c r="AX517" s="5">
        <v>74.957000732421903</v>
      </c>
      <c r="AY517" s="5">
        <v>74.694000244140597</v>
      </c>
      <c r="AZ517" s="5">
        <v>74.584999084472699</v>
      </c>
      <c r="BA517" s="5">
        <v>74.656997680664105</v>
      </c>
      <c r="BB517" s="5">
        <v>74.595001220703097</v>
      </c>
      <c r="BC517" s="5">
        <v>73.827003479003906</v>
      </c>
      <c r="BD517" s="5">
        <v>73.787002563476605</v>
      </c>
      <c r="BE517" s="5">
        <v>73.945999145507798</v>
      </c>
      <c r="BF517" s="5">
        <v>73.160003662109403</v>
      </c>
      <c r="BG517" s="5">
        <v>73.028999328613295</v>
      </c>
      <c r="BH517" s="5">
        <v>72.380996704101605</v>
      </c>
      <c r="BI517" s="5">
        <v>72.231002807617202</v>
      </c>
      <c r="BJ517" s="5">
        <v>72.478996276855497</v>
      </c>
      <c r="BK517" s="5">
        <v>72.222999572753906</v>
      </c>
    </row>
    <row r="518" spans="1:63" x14ac:dyDescent="0.25">
      <c r="A518" t="s">
        <v>167</v>
      </c>
      <c r="B518" t="s">
        <v>168</v>
      </c>
      <c r="C518" t="s">
        <v>149</v>
      </c>
      <c r="D518" t="s">
        <v>60</v>
      </c>
      <c r="E518" s="19" t="str">
        <f t="shared" si="42"/>
        <v>number</v>
      </c>
      <c r="F518" s="4" t="s">
        <v>61</v>
      </c>
      <c r="AK518" s="5">
        <v>77.148002624511705</v>
      </c>
      <c r="AL518" s="5">
        <v>78.061996459960895</v>
      </c>
      <c r="AM518" s="5">
        <v>77.958999633789105</v>
      </c>
      <c r="AN518" s="5">
        <v>78.004997253417997</v>
      </c>
      <c r="AO518" s="5">
        <v>77.888999938964801</v>
      </c>
      <c r="AP518" s="5">
        <v>78.074996948242202</v>
      </c>
      <c r="AQ518" s="5">
        <v>78.111000061035199</v>
      </c>
      <c r="AR518" s="5">
        <v>78.464996337890597</v>
      </c>
      <c r="AS518" s="5">
        <v>78.916000366210895</v>
      </c>
      <c r="AT518" s="5">
        <v>79.089996337890597</v>
      </c>
      <c r="AU518" s="5">
        <v>79.510002136230497</v>
      </c>
      <c r="AV518" s="5">
        <v>79.8280029296875</v>
      </c>
      <c r="AW518" s="5">
        <v>79.705001831054702</v>
      </c>
      <c r="AX518" s="5">
        <v>79.443000793457003</v>
      </c>
      <c r="AY518" s="5">
        <v>79.928001403808594</v>
      </c>
      <c r="AZ518" s="5">
        <v>79.919998168945298</v>
      </c>
      <c r="BA518" s="5">
        <v>79.847000122070298</v>
      </c>
      <c r="BB518" s="5">
        <v>80.149002075195298</v>
      </c>
      <c r="BC518" s="5">
        <v>79.915000915527301</v>
      </c>
      <c r="BD518" s="5">
        <v>80.640998840332003</v>
      </c>
      <c r="BE518" s="5">
        <v>80.363998413085895</v>
      </c>
      <c r="BF518" s="5">
        <v>79.820999145507798</v>
      </c>
      <c r="BG518" s="5">
        <v>79.428001403808594</v>
      </c>
      <c r="BH518" s="5">
        <v>79.066001892089801</v>
      </c>
      <c r="BI518" s="5">
        <v>79.044998168945298</v>
      </c>
      <c r="BJ518" s="5">
        <v>78.746002197265597</v>
      </c>
      <c r="BK518" s="5">
        <v>78.662002563476605</v>
      </c>
    </row>
    <row r="519" spans="1:63" x14ac:dyDescent="0.25">
      <c r="A519" t="s">
        <v>169</v>
      </c>
      <c r="B519" t="s">
        <v>170</v>
      </c>
      <c r="C519" t="s">
        <v>149</v>
      </c>
      <c r="D519" t="s">
        <v>60</v>
      </c>
      <c r="E519" s="19" t="str">
        <f t="shared" si="42"/>
        <v>number</v>
      </c>
      <c r="F519" s="4" t="s">
        <v>61</v>
      </c>
      <c r="AK519" s="5">
        <v>62.400001525878899</v>
      </c>
      <c r="AL519" s="5">
        <v>62.820999145507798</v>
      </c>
      <c r="AM519" s="5">
        <v>62.597999572753899</v>
      </c>
      <c r="AN519" s="5">
        <v>62.638999938964801</v>
      </c>
      <c r="AO519" s="5">
        <v>62.518001556396499</v>
      </c>
      <c r="AP519" s="5">
        <v>62.021999359130902</v>
      </c>
      <c r="AQ519" s="5">
        <v>61.650001525878899</v>
      </c>
      <c r="AR519" s="5">
        <v>61.505001068115199</v>
      </c>
      <c r="AS519" s="5">
        <v>63.334999084472699</v>
      </c>
      <c r="AT519" s="5">
        <v>61.932998657226598</v>
      </c>
      <c r="AU519" s="5">
        <v>61.937999725341797</v>
      </c>
      <c r="AV519" s="5">
        <v>64.239997863769503</v>
      </c>
      <c r="AW519" s="5">
        <v>62.312000274658203</v>
      </c>
      <c r="AX519" s="5">
        <v>57.004001617431598</v>
      </c>
      <c r="AY519" s="5">
        <v>56.299999237060497</v>
      </c>
      <c r="AZ519" s="5">
        <v>54.851001739502003</v>
      </c>
      <c r="BA519" s="5">
        <v>54.022998809814503</v>
      </c>
      <c r="BB519" s="5">
        <v>50.543998718261697</v>
      </c>
      <c r="BC519" s="5">
        <v>48.025001525878899</v>
      </c>
      <c r="BD519" s="5">
        <v>39.530998229980497</v>
      </c>
      <c r="BE519" s="5">
        <v>42.187000274658203</v>
      </c>
      <c r="BF519" s="5">
        <v>44.694000244140597</v>
      </c>
      <c r="BG519" s="5">
        <v>46.672000885009801</v>
      </c>
      <c r="BH519" s="5">
        <v>45.247001647949197</v>
      </c>
      <c r="BI519" s="5">
        <v>44.826000213622997</v>
      </c>
      <c r="BJ519" s="5">
        <v>44.895999908447301</v>
      </c>
      <c r="BK519" s="5">
        <v>45.262001037597699</v>
      </c>
    </row>
    <row r="520" spans="1:63" x14ac:dyDescent="0.25">
      <c r="A520" t="s">
        <v>173</v>
      </c>
      <c r="B520" t="s">
        <v>174</v>
      </c>
      <c r="C520" t="s">
        <v>149</v>
      </c>
      <c r="D520" t="s">
        <v>60</v>
      </c>
      <c r="E520" s="19" t="str">
        <f t="shared" si="42"/>
        <v>number</v>
      </c>
      <c r="F520" s="4" t="s">
        <v>61</v>
      </c>
      <c r="AK520" s="5">
        <v>45.319000244140597</v>
      </c>
      <c r="AL520" s="5">
        <v>45.055999755859403</v>
      </c>
      <c r="AM520" s="5">
        <v>45.7760009765625</v>
      </c>
      <c r="AN520" s="5">
        <v>45.620998382568402</v>
      </c>
      <c r="AO520" s="5">
        <v>45.464000701904297</v>
      </c>
      <c r="AP520" s="5">
        <v>45.201999664306598</v>
      </c>
      <c r="AQ520" s="5">
        <v>44.8810005187988</v>
      </c>
      <c r="AR520" s="5">
        <v>43.966999053955099</v>
      </c>
      <c r="AS520" s="5">
        <v>43.368000030517599</v>
      </c>
      <c r="AT520" s="5">
        <v>43.340999603271499</v>
      </c>
      <c r="AU520" s="5">
        <v>42.513999938964801</v>
      </c>
      <c r="AV520" s="5">
        <v>41.819999694824197</v>
      </c>
      <c r="AW520" s="5">
        <v>41.605998992919901</v>
      </c>
      <c r="AX520" s="5">
        <v>40.304000854492202</v>
      </c>
      <c r="AY520" s="5">
        <v>39.909000396728501</v>
      </c>
      <c r="AZ520" s="5">
        <v>39.193000793457003</v>
      </c>
      <c r="BA520" s="5">
        <v>42.016998291015597</v>
      </c>
      <c r="BB520" s="5">
        <v>45.212001800537102</v>
      </c>
      <c r="BC520" s="5">
        <v>47.6510009765625</v>
      </c>
      <c r="BD520" s="5">
        <v>49.035999298095703</v>
      </c>
      <c r="BE520" s="5">
        <v>49.299999237060497</v>
      </c>
      <c r="BF520" s="5">
        <v>49.772998809814503</v>
      </c>
      <c r="BG520" s="5">
        <v>49.672000885009801</v>
      </c>
      <c r="BH520" s="5">
        <v>49.515998840332003</v>
      </c>
      <c r="BI520" s="5">
        <v>49.731998443603501</v>
      </c>
      <c r="BJ520" s="5">
        <v>49.338001251220703</v>
      </c>
      <c r="BK520" s="5">
        <v>49.159000396728501</v>
      </c>
    </row>
    <row r="521" spans="1:63" x14ac:dyDescent="0.25">
      <c r="A521" t="s">
        <v>5</v>
      </c>
      <c r="B521" t="s">
        <v>6</v>
      </c>
      <c r="C521" t="s">
        <v>7</v>
      </c>
      <c r="D521" t="s">
        <v>266</v>
      </c>
      <c r="E521" s="19" t="str">
        <f t="shared" si="42"/>
        <v>formula</v>
      </c>
      <c r="F521" s="4" t="s">
        <v>267</v>
      </c>
      <c r="G521" s="20">
        <f t="shared" ref="G521:AL521" si="43">IF(SUM($AX555:$AZ555)&lt;&gt;0,G555/AVERAGE($AX555:$AZ555),"")</f>
        <v>0</v>
      </c>
      <c r="H521" s="20">
        <f t="shared" si="43"/>
        <v>0</v>
      </c>
      <c r="I521" s="20">
        <f t="shared" si="43"/>
        <v>0</v>
      </c>
      <c r="J521" s="20">
        <f t="shared" si="43"/>
        <v>0</v>
      </c>
      <c r="K521" s="20">
        <f t="shared" si="43"/>
        <v>0</v>
      </c>
      <c r="L521" s="20">
        <f t="shared" si="43"/>
        <v>0</v>
      </c>
      <c r="M521" s="20">
        <f t="shared" si="43"/>
        <v>0</v>
      </c>
      <c r="N521" s="20">
        <f t="shared" si="43"/>
        <v>0</v>
      </c>
      <c r="O521" s="20">
        <f t="shared" si="43"/>
        <v>0</v>
      </c>
      <c r="P521" s="20">
        <f t="shared" si="43"/>
        <v>0</v>
      </c>
      <c r="Q521" s="20">
        <f t="shared" si="43"/>
        <v>0</v>
      </c>
      <c r="R521" s="20">
        <f t="shared" si="43"/>
        <v>0</v>
      </c>
      <c r="S521" s="20">
        <f t="shared" si="43"/>
        <v>0</v>
      </c>
      <c r="T521" s="20">
        <f t="shared" si="43"/>
        <v>0</v>
      </c>
      <c r="U521" s="20">
        <f t="shared" si="43"/>
        <v>0</v>
      </c>
      <c r="V521" s="20">
        <f t="shared" si="43"/>
        <v>0</v>
      </c>
      <c r="W521" s="20">
        <f t="shared" si="43"/>
        <v>0</v>
      </c>
      <c r="X521" s="20">
        <f t="shared" si="43"/>
        <v>0</v>
      </c>
      <c r="Y521" s="20">
        <f t="shared" si="43"/>
        <v>0</v>
      </c>
      <c r="Z521" s="20">
        <f t="shared" si="43"/>
        <v>0</v>
      </c>
      <c r="AA521" s="20">
        <f t="shared" si="43"/>
        <v>0</v>
      </c>
      <c r="AB521" s="20">
        <f t="shared" si="43"/>
        <v>0</v>
      </c>
      <c r="AC521" s="20">
        <f t="shared" si="43"/>
        <v>0</v>
      </c>
      <c r="AD521" s="20">
        <f t="shared" si="43"/>
        <v>0</v>
      </c>
      <c r="AE521" s="20">
        <f t="shared" si="43"/>
        <v>0</v>
      </c>
      <c r="AF521" s="20">
        <f t="shared" si="43"/>
        <v>0</v>
      </c>
      <c r="AG521" s="20">
        <f t="shared" si="43"/>
        <v>0</v>
      </c>
      <c r="AH521" s="20">
        <f t="shared" si="43"/>
        <v>0</v>
      </c>
      <c r="AI521" s="20">
        <f t="shared" si="43"/>
        <v>0</v>
      </c>
      <c r="AJ521" s="20">
        <f t="shared" si="43"/>
        <v>0</v>
      </c>
      <c r="AK521" s="20">
        <f t="shared" si="43"/>
        <v>0</v>
      </c>
      <c r="AL521" s="20">
        <f t="shared" si="43"/>
        <v>0</v>
      </c>
      <c r="AM521" s="20">
        <f t="shared" ref="AM521:BK521" si="44">IF(SUM($AX555:$AZ555)&lt;&gt;0,AM555/AVERAGE($AX555:$AZ555),"")</f>
        <v>0</v>
      </c>
      <c r="AN521" s="20">
        <f t="shared" si="44"/>
        <v>0</v>
      </c>
      <c r="AO521" s="20">
        <f t="shared" si="44"/>
        <v>0</v>
      </c>
      <c r="AP521" s="20">
        <f t="shared" si="44"/>
        <v>0</v>
      </c>
      <c r="AQ521" s="20">
        <f t="shared" si="44"/>
        <v>0</v>
      </c>
      <c r="AR521" s="20">
        <f t="shared" si="44"/>
        <v>0</v>
      </c>
      <c r="AS521" s="20">
        <f t="shared" si="44"/>
        <v>0</v>
      </c>
      <c r="AT521" s="20">
        <f t="shared" si="44"/>
        <v>0</v>
      </c>
      <c r="AU521" s="20">
        <f t="shared" si="44"/>
        <v>0</v>
      </c>
      <c r="AV521" s="20">
        <f t="shared" si="44"/>
        <v>0.47755122713455384</v>
      </c>
      <c r="AW521" s="20">
        <f t="shared" si="44"/>
        <v>0.51490128805280144</v>
      </c>
      <c r="AX521" s="20">
        <f t="shared" si="44"/>
        <v>1.2957578577036026</v>
      </c>
      <c r="AY521" s="20">
        <f t="shared" si="44"/>
        <v>0.65071380804233425</v>
      </c>
      <c r="AZ521" s="20">
        <f t="shared" si="44"/>
        <v>1.0535283342540633</v>
      </c>
      <c r="BA521" s="20">
        <f t="shared" si="44"/>
        <v>0.95134184281685241</v>
      </c>
      <c r="BB521" s="20">
        <f t="shared" si="44"/>
        <v>2.3772963376610496</v>
      </c>
      <c r="BC521" s="20">
        <f t="shared" si="44"/>
        <v>1.5751831768092346</v>
      </c>
      <c r="BD521" s="20">
        <f t="shared" si="44"/>
        <v>2.4265693600441951</v>
      </c>
      <c r="BE521" s="20">
        <f t="shared" si="44"/>
        <v>3.4495366758822157</v>
      </c>
      <c r="BF521" s="20">
        <f t="shared" si="44"/>
        <v>2.5549642322085231</v>
      </c>
      <c r="BG521" s="20">
        <f t="shared" si="44"/>
        <v>2.6666233529218393</v>
      </c>
      <c r="BH521" s="20">
        <f t="shared" si="44"/>
        <v>2.6688326775442301</v>
      </c>
      <c r="BI521" s="20">
        <f t="shared" si="44"/>
        <v>2.3179391031285403</v>
      </c>
      <c r="BJ521" s="20">
        <f t="shared" si="44"/>
        <v>2.2978267424725503</v>
      </c>
      <c r="BK521" s="20">
        <f t="shared" si="44"/>
        <v>0</v>
      </c>
    </row>
    <row r="522" spans="1:63" x14ac:dyDescent="0.25">
      <c r="A522" t="s">
        <v>151</v>
      </c>
      <c r="B522" t="s">
        <v>152</v>
      </c>
      <c r="C522" t="s">
        <v>7</v>
      </c>
      <c r="D522" t="s">
        <v>266</v>
      </c>
      <c r="E522" s="19" t="str">
        <f t="shared" si="42"/>
        <v>formula</v>
      </c>
      <c r="F522" s="4" t="s">
        <v>267</v>
      </c>
      <c r="G522" s="20">
        <f t="shared" ref="G522:AL522" si="45">IF(SUM($AX556:$AZ556)&lt;&gt;0,G556/AVERAGE($AX556:$AZ556),"")</f>
        <v>0</v>
      </c>
      <c r="H522" s="20">
        <f t="shared" si="45"/>
        <v>0</v>
      </c>
      <c r="I522" s="20">
        <f t="shared" si="45"/>
        <v>0</v>
      </c>
      <c r="J522" s="20">
        <f t="shared" si="45"/>
        <v>0</v>
      </c>
      <c r="K522" s="20">
        <f t="shared" si="45"/>
        <v>0</v>
      </c>
      <c r="L522" s="20">
        <f t="shared" si="45"/>
        <v>0</v>
      </c>
      <c r="M522" s="20">
        <f t="shared" si="45"/>
        <v>0</v>
      </c>
      <c r="N522" s="20">
        <f t="shared" si="45"/>
        <v>0</v>
      </c>
      <c r="O522" s="20">
        <f t="shared" si="45"/>
        <v>0</v>
      </c>
      <c r="P522" s="20">
        <f t="shared" si="45"/>
        <v>0</v>
      </c>
      <c r="Q522" s="20">
        <f t="shared" si="45"/>
        <v>0</v>
      </c>
      <c r="R522" s="20">
        <f t="shared" si="45"/>
        <v>0</v>
      </c>
      <c r="S522" s="20">
        <f t="shared" si="45"/>
        <v>0</v>
      </c>
      <c r="T522" s="20">
        <f t="shared" si="45"/>
        <v>0</v>
      </c>
      <c r="U522" s="20">
        <f t="shared" si="45"/>
        <v>0</v>
      </c>
      <c r="V522" s="20">
        <f t="shared" si="45"/>
        <v>0</v>
      </c>
      <c r="W522" s="20">
        <f t="shared" si="45"/>
        <v>0</v>
      </c>
      <c r="X522" s="20">
        <f t="shared" si="45"/>
        <v>0</v>
      </c>
      <c r="Y522" s="20">
        <f t="shared" si="45"/>
        <v>0</v>
      </c>
      <c r="Z522" s="20">
        <f t="shared" si="45"/>
        <v>0</v>
      </c>
      <c r="AA522" s="20">
        <f t="shared" si="45"/>
        <v>0</v>
      </c>
      <c r="AB522" s="20">
        <f t="shared" si="45"/>
        <v>0</v>
      </c>
      <c r="AC522" s="20">
        <f t="shared" si="45"/>
        <v>0</v>
      </c>
      <c r="AD522" s="20">
        <f t="shared" si="45"/>
        <v>0</v>
      </c>
      <c r="AE522" s="20">
        <f t="shared" si="45"/>
        <v>0</v>
      </c>
      <c r="AF522" s="20">
        <f t="shared" si="45"/>
        <v>0</v>
      </c>
      <c r="AG522" s="20">
        <f t="shared" si="45"/>
        <v>0</v>
      </c>
      <c r="AH522" s="20">
        <f t="shared" si="45"/>
        <v>0</v>
      </c>
      <c r="AI522" s="20">
        <f t="shared" si="45"/>
        <v>0</v>
      </c>
      <c r="AJ522" s="20">
        <f t="shared" si="45"/>
        <v>0</v>
      </c>
      <c r="AK522" s="20">
        <f t="shared" si="45"/>
        <v>0</v>
      </c>
      <c r="AL522" s="20">
        <f t="shared" si="45"/>
        <v>0</v>
      </c>
      <c r="AM522" s="20">
        <f t="shared" ref="AM522:BK522" si="46">IF(SUM($AX556:$AZ556)&lt;&gt;0,AM556/AVERAGE($AX556:$AZ556),"")</f>
        <v>0</v>
      </c>
      <c r="AN522" s="20">
        <f t="shared" si="46"/>
        <v>0</v>
      </c>
      <c r="AO522" s="20">
        <f t="shared" si="46"/>
        <v>0</v>
      </c>
      <c r="AP522" s="20">
        <f t="shared" si="46"/>
        <v>0</v>
      </c>
      <c r="AQ522" s="20">
        <f t="shared" si="46"/>
        <v>0</v>
      </c>
      <c r="AR522" s="20">
        <f t="shared" si="46"/>
        <v>0</v>
      </c>
      <c r="AS522" s="20">
        <f t="shared" si="46"/>
        <v>0</v>
      </c>
      <c r="AT522" s="20">
        <f t="shared" si="46"/>
        <v>0</v>
      </c>
      <c r="AU522" s="20">
        <f t="shared" si="46"/>
        <v>0</v>
      </c>
      <c r="AV522" s="20">
        <f t="shared" si="46"/>
        <v>0.50386492315042897</v>
      </c>
      <c r="AW522" s="20">
        <f t="shared" si="46"/>
        <v>0.11400042316151951</v>
      </c>
      <c r="AX522" s="20">
        <f t="shared" si="46"/>
        <v>0.41682432071856995</v>
      </c>
      <c r="AY522" s="20">
        <f t="shared" si="46"/>
        <v>1.3295876373468341</v>
      </c>
      <c r="AZ522" s="20">
        <f t="shared" si="46"/>
        <v>1.2535880419345959</v>
      </c>
      <c r="BA522" s="20">
        <f t="shared" si="46"/>
        <v>0.75696102749156069</v>
      </c>
      <c r="BB522" s="20">
        <f t="shared" si="46"/>
        <v>0.81406149349956825</v>
      </c>
      <c r="BC522" s="20">
        <f t="shared" si="46"/>
        <v>0.69780458355681352</v>
      </c>
      <c r="BD522" s="20">
        <f t="shared" si="46"/>
        <v>1.3600874405751013</v>
      </c>
      <c r="BE522" s="20">
        <f t="shared" si="46"/>
        <v>2.1128520288040225</v>
      </c>
      <c r="BF522" s="20">
        <f t="shared" si="46"/>
        <v>2.1730692190449892</v>
      </c>
      <c r="BG522" s="20">
        <f t="shared" si="46"/>
        <v>3.4875963405647652</v>
      </c>
      <c r="BH522" s="20">
        <f t="shared" si="46"/>
        <v>3.8438378142061986</v>
      </c>
      <c r="BI522" s="20">
        <f t="shared" si="46"/>
        <v>5.672988874621077</v>
      </c>
      <c r="BJ522" s="20">
        <f t="shared" si="46"/>
        <v>2.0338341270654889</v>
      </c>
      <c r="BK522" s="20">
        <f t="shared" si="46"/>
        <v>0</v>
      </c>
    </row>
    <row r="523" spans="1:63" x14ac:dyDescent="0.25">
      <c r="A523" t="s">
        <v>157</v>
      </c>
      <c r="B523" t="s">
        <v>158</v>
      </c>
      <c r="C523" t="s">
        <v>7</v>
      </c>
      <c r="D523" t="s">
        <v>266</v>
      </c>
      <c r="E523" s="19" t="str">
        <f t="shared" si="42"/>
        <v>formula</v>
      </c>
      <c r="F523" s="4" t="s">
        <v>267</v>
      </c>
      <c r="G523" s="20">
        <f t="shared" ref="G523:AL523" si="47">IF(SUM($AX557:$AZ557)&lt;&gt;0,G557/AVERAGE($AX557:$AZ557),"")</f>
        <v>0</v>
      </c>
      <c r="H523" s="20">
        <f t="shared" si="47"/>
        <v>0</v>
      </c>
      <c r="I523" s="20">
        <f t="shared" si="47"/>
        <v>0</v>
      </c>
      <c r="J523" s="20">
        <f t="shared" si="47"/>
        <v>0</v>
      </c>
      <c r="K523" s="20">
        <f t="shared" si="47"/>
        <v>0</v>
      </c>
      <c r="L523" s="20">
        <f t="shared" si="47"/>
        <v>0</v>
      </c>
      <c r="M523" s="20">
        <f t="shared" si="47"/>
        <v>0</v>
      </c>
      <c r="N523" s="20">
        <f t="shared" si="47"/>
        <v>0</v>
      </c>
      <c r="O523" s="20">
        <f t="shared" si="47"/>
        <v>0</v>
      </c>
      <c r="P523" s="20">
        <f t="shared" si="47"/>
        <v>0</v>
      </c>
      <c r="Q523" s="20">
        <f t="shared" si="47"/>
        <v>0</v>
      </c>
      <c r="R523" s="20">
        <f t="shared" si="47"/>
        <v>0</v>
      </c>
      <c r="S523" s="20">
        <f t="shared" si="47"/>
        <v>0</v>
      </c>
      <c r="T523" s="20">
        <f t="shared" si="47"/>
        <v>0</v>
      </c>
      <c r="U523" s="20">
        <f t="shared" si="47"/>
        <v>0</v>
      </c>
      <c r="V523" s="20">
        <f t="shared" si="47"/>
        <v>0</v>
      </c>
      <c r="W523" s="20">
        <f t="shared" si="47"/>
        <v>0</v>
      </c>
      <c r="X523" s="20">
        <f t="shared" si="47"/>
        <v>0</v>
      </c>
      <c r="Y523" s="20">
        <f t="shared" si="47"/>
        <v>0</v>
      </c>
      <c r="Z523" s="20">
        <f t="shared" si="47"/>
        <v>0</v>
      </c>
      <c r="AA523" s="20">
        <f t="shared" si="47"/>
        <v>0</v>
      </c>
      <c r="AB523" s="20">
        <f t="shared" si="47"/>
        <v>0</v>
      </c>
      <c r="AC523" s="20">
        <f t="shared" si="47"/>
        <v>0</v>
      </c>
      <c r="AD523" s="20">
        <f t="shared" si="47"/>
        <v>0</v>
      </c>
      <c r="AE523" s="20">
        <f t="shared" si="47"/>
        <v>0</v>
      </c>
      <c r="AF523" s="20">
        <f t="shared" si="47"/>
        <v>0</v>
      </c>
      <c r="AG523" s="20">
        <f t="shared" si="47"/>
        <v>0</v>
      </c>
      <c r="AH523" s="20">
        <f t="shared" si="47"/>
        <v>0</v>
      </c>
      <c r="AI523" s="20">
        <f t="shared" si="47"/>
        <v>0</v>
      </c>
      <c r="AJ523" s="20">
        <f t="shared" si="47"/>
        <v>0</v>
      </c>
      <c r="AK523" s="20">
        <f t="shared" si="47"/>
        <v>0</v>
      </c>
      <c r="AL523" s="20">
        <f t="shared" si="47"/>
        <v>0</v>
      </c>
      <c r="AM523" s="20">
        <f t="shared" ref="AM523:BK523" si="48">IF(SUM($AX557:$AZ557)&lt;&gt;0,AM557/AVERAGE($AX557:$AZ557),"")</f>
        <v>0</v>
      </c>
      <c r="AN523" s="20">
        <f t="shared" si="48"/>
        <v>0</v>
      </c>
      <c r="AO523" s="20">
        <f t="shared" si="48"/>
        <v>0</v>
      </c>
      <c r="AP523" s="20">
        <f t="shared" si="48"/>
        <v>0</v>
      </c>
      <c r="AQ523" s="20">
        <f t="shared" si="48"/>
        <v>0</v>
      </c>
      <c r="AR523" s="20">
        <f t="shared" si="48"/>
        <v>0</v>
      </c>
      <c r="AS523" s="20">
        <f t="shared" si="48"/>
        <v>0</v>
      </c>
      <c r="AT523" s="20">
        <f t="shared" si="48"/>
        <v>0</v>
      </c>
      <c r="AU523" s="20">
        <f t="shared" si="48"/>
        <v>0</v>
      </c>
      <c r="AV523" s="20">
        <f t="shared" si="48"/>
        <v>1.5780151907216056</v>
      </c>
      <c r="AW523" s="20">
        <f t="shared" si="48"/>
        <v>0.52892655978087777</v>
      </c>
      <c r="AX523" s="20">
        <f t="shared" si="48"/>
        <v>0.95625123524333078</v>
      </c>
      <c r="AY523" s="20">
        <f t="shared" si="48"/>
        <v>1.0112774217570173</v>
      </c>
      <c r="AZ523" s="20">
        <f t="shared" si="48"/>
        <v>1.0324713429996517</v>
      </c>
      <c r="BA523" s="20">
        <f t="shared" si="48"/>
        <v>1.4878011657929957</v>
      </c>
      <c r="BB523" s="20">
        <f t="shared" si="48"/>
        <v>1.5954276170530992</v>
      </c>
      <c r="BC523" s="20">
        <f t="shared" si="48"/>
        <v>1.6382913639846817</v>
      </c>
      <c r="BD523" s="20">
        <f t="shared" si="48"/>
        <v>2.0264563026290445</v>
      </c>
      <c r="BE523" s="20">
        <f t="shared" si="48"/>
        <v>1.931098284992655</v>
      </c>
      <c r="BF523" s="20">
        <f t="shared" si="48"/>
        <v>2.8370768718521475</v>
      </c>
      <c r="BG523" s="20">
        <f t="shared" si="48"/>
        <v>1.733083576054619</v>
      </c>
      <c r="BH523" s="20">
        <f t="shared" si="48"/>
        <v>2.4264697879255559</v>
      </c>
      <c r="BI523" s="20">
        <f t="shared" si="48"/>
        <v>1.7129256782494136</v>
      </c>
      <c r="BJ523" s="20">
        <f t="shared" si="48"/>
        <v>1.3388178722792983</v>
      </c>
      <c r="BK523" s="20">
        <f t="shared" si="48"/>
        <v>0</v>
      </c>
    </row>
    <row r="524" spans="1:63" x14ac:dyDescent="0.25">
      <c r="A524" t="s">
        <v>159</v>
      </c>
      <c r="B524" t="s">
        <v>160</v>
      </c>
      <c r="C524" t="s">
        <v>7</v>
      </c>
      <c r="D524" t="s">
        <v>266</v>
      </c>
      <c r="E524" s="19" t="str">
        <f t="shared" si="42"/>
        <v>formula</v>
      </c>
      <c r="F524" s="4" t="s">
        <v>267</v>
      </c>
      <c r="G524" s="20">
        <f t="shared" ref="G524:AL524" si="49">IF(SUM($AX558:$AZ558)&lt;&gt;0,G558/AVERAGE($AX558:$AZ558),"")</f>
        <v>0</v>
      </c>
      <c r="H524" s="20">
        <f t="shared" si="49"/>
        <v>0</v>
      </c>
      <c r="I524" s="20">
        <f t="shared" si="49"/>
        <v>0</v>
      </c>
      <c r="J524" s="20">
        <f t="shared" si="49"/>
        <v>0</v>
      </c>
      <c r="K524" s="20">
        <f t="shared" si="49"/>
        <v>0</v>
      </c>
      <c r="L524" s="20">
        <f t="shared" si="49"/>
        <v>0</v>
      </c>
      <c r="M524" s="20">
        <f t="shared" si="49"/>
        <v>0</v>
      </c>
      <c r="N524" s="20">
        <f t="shared" si="49"/>
        <v>0</v>
      </c>
      <c r="O524" s="20">
        <f t="shared" si="49"/>
        <v>0</v>
      </c>
      <c r="P524" s="20">
        <f t="shared" si="49"/>
        <v>0</v>
      </c>
      <c r="Q524" s="20">
        <f t="shared" si="49"/>
        <v>0</v>
      </c>
      <c r="R524" s="20">
        <f t="shared" si="49"/>
        <v>0</v>
      </c>
      <c r="S524" s="20">
        <f t="shared" si="49"/>
        <v>0</v>
      </c>
      <c r="T524" s="20">
        <f t="shared" si="49"/>
        <v>0</v>
      </c>
      <c r="U524" s="20">
        <f t="shared" si="49"/>
        <v>0</v>
      </c>
      <c r="V524" s="20">
        <f t="shared" si="49"/>
        <v>0</v>
      </c>
      <c r="W524" s="20">
        <f t="shared" si="49"/>
        <v>0</v>
      </c>
      <c r="X524" s="20">
        <f t="shared" si="49"/>
        <v>0</v>
      </c>
      <c r="Y524" s="20">
        <f t="shared" si="49"/>
        <v>0</v>
      </c>
      <c r="Z524" s="20">
        <f t="shared" si="49"/>
        <v>0</v>
      </c>
      <c r="AA524" s="20">
        <f t="shared" si="49"/>
        <v>0</v>
      </c>
      <c r="AB524" s="20">
        <f t="shared" si="49"/>
        <v>0</v>
      </c>
      <c r="AC524" s="20">
        <f t="shared" si="49"/>
        <v>0</v>
      </c>
      <c r="AD524" s="20">
        <f t="shared" si="49"/>
        <v>0</v>
      </c>
      <c r="AE524" s="20">
        <f t="shared" si="49"/>
        <v>0</v>
      </c>
      <c r="AF524" s="20">
        <f t="shared" si="49"/>
        <v>0</v>
      </c>
      <c r="AG524" s="20">
        <f t="shared" si="49"/>
        <v>0</v>
      </c>
      <c r="AH524" s="20">
        <f t="shared" si="49"/>
        <v>0</v>
      </c>
      <c r="AI524" s="20">
        <f t="shared" si="49"/>
        <v>0</v>
      </c>
      <c r="AJ524" s="20">
        <f t="shared" si="49"/>
        <v>0</v>
      </c>
      <c r="AK524" s="20">
        <f t="shared" si="49"/>
        <v>0</v>
      </c>
      <c r="AL524" s="20">
        <f t="shared" si="49"/>
        <v>0</v>
      </c>
      <c r="AM524" s="20">
        <f t="shared" ref="AM524:BK524" si="50">IF(SUM($AX558:$AZ558)&lt;&gt;0,AM558/AVERAGE($AX558:$AZ558),"")</f>
        <v>0</v>
      </c>
      <c r="AN524" s="20">
        <f t="shared" si="50"/>
        <v>0</v>
      </c>
      <c r="AO524" s="20">
        <f t="shared" si="50"/>
        <v>0</v>
      </c>
      <c r="AP524" s="20">
        <f t="shared" si="50"/>
        <v>0</v>
      </c>
      <c r="AQ524" s="20">
        <f t="shared" si="50"/>
        <v>0</v>
      </c>
      <c r="AR524" s="20">
        <f t="shared" si="50"/>
        <v>0</v>
      </c>
      <c r="AS524" s="20">
        <f t="shared" si="50"/>
        <v>0</v>
      </c>
      <c r="AT524" s="20">
        <f t="shared" si="50"/>
        <v>0</v>
      </c>
      <c r="AU524" s="20">
        <f t="shared" si="50"/>
        <v>0</v>
      </c>
      <c r="AV524" s="20">
        <f t="shared" si="50"/>
        <v>0.8610486220643645</v>
      </c>
      <c r="AW524" s="20">
        <f t="shared" si="50"/>
        <v>1.0433795576136606</v>
      </c>
      <c r="AX524" s="20">
        <f t="shared" si="50"/>
        <v>0.8726424773807171</v>
      </c>
      <c r="AY524" s="20">
        <f t="shared" si="50"/>
        <v>1.0821486236374425</v>
      </c>
      <c r="AZ524" s="20">
        <f t="shared" si="50"/>
        <v>1.0452088989818404</v>
      </c>
      <c r="BA524" s="20">
        <f t="shared" si="50"/>
        <v>1.1473654221822243</v>
      </c>
      <c r="BB524" s="20">
        <f t="shared" si="50"/>
        <v>1.0493936973124069</v>
      </c>
      <c r="BC524" s="20">
        <f t="shared" si="50"/>
        <v>1.0042984015664218</v>
      </c>
      <c r="BD524" s="20">
        <f t="shared" si="50"/>
        <v>0.95669548042422348</v>
      </c>
      <c r="BE524" s="20">
        <f t="shared" si="50"/>
        <v>1.3739296636949438</v>
      </c>
      <c r="BF524" s="20">
        <f t="shared" si="50"/>
        <v>1.0842340038998242</v>
      </c>
      <c r="BG524" s="20">
        <f t="shared" si="50"/>
        <v>1.2221088538259111</v>
      </c>
      <c r="BH524" s="20">
        <f t="shared" si="50"/>
        <v>1.3508729356239288</v>
      </c>
      <c r="BI524" s="20">
        <f t="shared" si="50"/>
        <v>0.90095656020095671</v>
      </c>
      <c r="BJ524" s="20">
        <f t="shared" si="50"/>
        <v>1.2036357409256693</v>
      </c>
      <c r="BK524" s="20">
        <f t="shared" si="50"/>
        <v>0</v>
      </c>
    </row>
    <row r="525" spans="1:63" x14ac:dyDescent="0.25">
      <c r="A525" t="s">
        <v>165</v>
      </c>
      <c r="B525" t="s">
        <v>166</v>
      </c>
      <c r="C525" t="s">
        <v>7</v>
      </c>
      <c r="D525" t="s">
        <v>266</v>
      </c>
      <c r="E525" s="19" t="str">
        <f t="shared" si="42"/>
        <v>formula</v>
      </c>
      <c r="F525" s="4" t="s">
        <v>267</v>
      </c>
      <c r="G525" s="20">
        <f t="shared" ref="G525:AL525" si="51">IF(SUM($AX559:$AZ559)&lt;&gt;0,G559/AVERAGE($AX559:$AZ559),"")</f>
        <v>0</v>
      </c>
      <c r="H525" s="20">
        <f t="shared" si="51"/>
        <v>0</v>
      </c>
      <c r="I525" s="20">
        <f t="shared" si="51"/>
        <v>0</v>
      </c>
      <c r="J525" s="20">
        <f t="shared" si="51"/>
        <v>0</v>
      </c>
      <c r="K525" s="20">
        <f t="shared" si="51"/>
        <v>0</v>
      </c>
      <c r="L525" s="20">
        <f t="shared" si="51"/>
        <v>0</v>
      </c>
      <c r="M525" s="20">
        <f t="shared" si="51"/>
        <v>0</v>
      </c>
      <c r="N525" s="20">
        <f t="shared" si="51"/>
        <v>0</v>
      </c>
      <c r="O525" s="20">
        <f t="shared" si="51"/>
        <v>0</v>
      </c>
      <c r="P525" s="20">
        <f t="shared" si="51"/>
        <v>0</v>
      </c>
      <c r="Q525" s="20">
        <f t="shared" si="51"/>
        <v>0</v>
      </c>
      <c r="R525" s="20">
        <f t="shared" si="51"/>
        <v>0</v>
      </c>
      <c r="S525" s="20">
        <f t="shared" si="51"/>
        <v>0</v>
      </c>
      <c r="T525" s="20">
        <f t="shared" si="51"/>
        <v>0</v>
      </c>
      <c r="U525" s="20">
        <f t="shared" si="51"/>
        <v>0</v>
      </c>
      <c r="V525" s="20">
        <f t="shared" si="51"/>
        <v>0</v>
      </c>
      <c r="W525" s="20">
        <f t="shared" si="51"/>
        <v>0</v>
      </c>
      <c r="X525" s="20">
        <f t="shared" si="51"/>
        <v>0</v>
      </c>
      <c r="Y525" s="20">
        <f t="shared" si="51"/>
        <v>0</v>
      </c>
      <c r="Z525" s="20">
        <f t="shared" si="51"/>
        <v>0</v>
      </c>
      <c r="AA525" s="20">
        <f t="shared" si="51"/>
        <v>0</v>
      </c>
      <c r="AB525" s="20">
        <f t="shared" si="51"/>
        <v>0</v>
      </c>
      <c r="AC525" s="20">
        <f t="shared" si="51"/>
        <v>0</v>
      </c>
      <c r="AD525" s="20">
        <f t="shared" si="51"/>
        <v>0</v>
      </c>
      <c r="AE525" s="20">
        <f t="shared" si="51"/>
        <v>0</v>
      </c>
      <c r="AF525" s="20">
        <f t="shared" si="51"/>
        <v>0</v>
      </c>
      <c r="AG525" s="20">
        <f t="shared" si="51"/>
        <v>0</v>
      </c>
      <c r="AH525" s="20">
        <f t="shared" si="51"/>
        <v>0</v>
      </c>
      <c r="AI525" s="20">
        <f t="shared" si="51"/>
        <v>0</v>
      </c>
      <c r="AJ525" s="20">
        <f t="shared" si="51"/>
        <v>0</v>
      </c>
      <c r="AK525" s="20">
        <f t="shared" si="51"/>
        <v>0</v>
      </c>
      <c r="AL525" s="20">
        <f t="shared" si="51"/>
        <v>0</v>
      </c>
      <c r="AM525" s="20">
        <f t="shared" ref="AM525:BK525" si="52">IF(SUM($AX559:$AZ559)&lt;&gt;0,AM559/AVERAGE($AX559:$AZ559),"")</f>
        <v>0</v>
      </c>
      <c r="AN525" s="20">
        <f t="shared" si="52"/>
        <v>0</v>
      </c>
      <c r="AO525" s="20">
        <f t="shared" si="52"/>
        <v>0</v>
      </c>
      <c r="AP525" s="20">
        <f t="shared" si="52"/>
        <v>0</v>
      </c>
      <c r="AQ525" s="20">
        <f t="shared" si="52"/>
        <v>0</v>
      </c>
      <c r="AR525" s="20">
        <f t="shared" si="52"/>
        <v>0</v>
      </c>
      <c r="AS525" s="20">
        <f t="shared" si="52"/>
        <v>0</v>
      </c>
      <c r="AT525" s="20">
        <f t="shared" si="52"/>
        <v>0</v>
      </c>
      <c r="AU525" s="20">
        <f t="shared" si="52"/>
        <v>0</v>
      </c>
      <c r="AV525" s="20">
        <f t="shared" si="52"/>
        <v>2.1527082074385788</v>
      </c>
      <c r="AW525" s="20">
        <f t="shared" si="52"/>
        <v>0.26513829737707478</v>
      </c>
      <c r="AX525" s="20">
        <f t="shared" si="52"/>
        <v>0.81382345605297413</v>
      </c>
      <c r="AY525" s="20">
        <f t="shared" si="52"/>
        <v>0.51405458060433573</v>
      </c>
      <c r="AZ525" s="20">
        <f t="shared" si="52"/>
        <v>1.67212196334269</v>
      </c>
      <c r="BA525" s="20">
        <f t="shared" si="52"/>
        <v>0.95823217809163364</v>
      </c>
      <c r="BB525" s="20">
        <f t="shared" si="52"/>
        <v>4.1117243807698935</v>
      </c>
      <c r="BC525" s="20">
        <f t="shared" si="52"/>
        <v>1.4525821667018972</v>
      </c>
      <c r="BD525" s="20">
        <f t="shared" si="52"/>
        <v>2.9529036090939607</v>
      </c>
      <c r="BE525" s="20">
        <f t="shared" si="52"/>
        <v>2.6491166468269927</v>
      </c>
      <c r="BF525" s="20">
        <f t="shared" si="52"/>
        <v>2.0237782944254579</v>
      </c>
      <c r="BG525" s="20">
        <f t="shared" si="52"/>
        <v>2.1287504512267463</v>
      </c>
      <c r="BH525" s="20">
        <f t="shared" si="52"/>
        <v>2.7132765247914876</v>
      </c>
      <c r="BI525" s="20">
        <f t="shared" si="52"/>
        <v>1.4951812870324632</v>
      </c>
      <c r="BJ525" s="20">
        <f t="shared" si="52"/>
        <v>1.3406738407383083</v>
      </c>
      <c r="BK525" s="20">
        <f t="shared" si="52"/>
        <v>0</v>
      </c>
    </row>
    <row r="526" spans="1:63" x14ac:dyDescent="0.25">
      <c r="A526" t="s">
        <v>171</v>
      </c>
      <c r="B526" t="s">
        <v>172</v>
      </c>
      <c r="C526" t="s">
        <v>7</v>
      </c>
      <c r="D526" t="s">
        <v>266</v>
      </c>
      <c r="E526" s="19" t="str">
        <f t="shared" si="42"/>
        <v>formula</v>
      </c>
      <c r="F526" s="4" t="s">
        <v>267</v>
      </c>
      <c r="G526" s="20">
        <f t="shared" ref="G526:AL526" si="53">IF(SUM($AX560:$AZ560)&lt;&gt;0,G560/AVERAGE($AX560:$AZ560),"")</f>
        <v>0</v>
      </c>
      <c r="H526" s="20">
        <f t="shared" si="53"/>
        <v>0</v>
      </c>
      <c r="I526" s="20">
        <f t="shared" si="53"/>
        <v>0</v>
      </c>
      <c r="J526" s="20">
        <f t="shared" si="53"/>
        <v>0</v>
      </c>
      <c r="K526" s="20">
        <f t="shared" si="53"/>
        <v>0</v>
      </c>
      <c r="L526" s="20">
        <f t="shared" si="53"/>
        <v>0</v>
      </c>
      <c r="M526" s="20">
        <f t="shared" si="53"/>
        <v>0</v>
      </c>
      <c r="N526" s="20">
        <f t="shared" si="53"/>
        <v>0</v>
      </c>
      <c r="O526" s="20">
        <f t="shared" si="53"/>
        <v>0</v>
      </c>
      <c r="P526" s="20">
        <f t="shared" si="53"/>
        <v>0</v>
      </c>
      <c r="Q526" s="20">
        <f t="shared" si="53"/>
        <v>0</v>
      </c>
      <c r="R526" s="20">
        <f t="shared" si="53"/>
        <v>0</v>
      </c>
      <c r="S526" s="20">
        <f t="shared" si="53"/>
        <v>0</v>
      </c>
      <c r="T526" s="20">
        <f t="shared" si="53"/>
        <v>0</v>
      </c>
      <c r="U526" s="20">
        <f t="shared" si="53"/>
        <v>0</v>
      </c>
      <c r="V526" s="20">
        <f t="shared" si="53"/>
        <v>0</v>
      </c>
      <c r="W526" s="20">
        <f t="shared" si="53"/>
        <v>0</v>
      </c>
      <c r="X526" s="20">
        <f t="shared" si="53"/>
        <v>0</v>
      </c>
      <c r="Y526" s="20">
        <f t="shared" si="53"/>
        <v>0</v>
      </c>
      <c r="Z526" s="20">
        <f t="shared" si="53"/>
        <v>0</v>
      </c>
      <c r="AA526" s="20">
        <f t="shared" si="53"/>
        <v>0</v>
      </c>
      <c r="AB526" s="20">
        <f t="shared" si="53"/>
        <v>0</v>
      </c>
      <c r="AC526" s="20">
        <f t="shared" si="53"/>
        <v>0</v>
      </c>
      <c r="AD526" s="20">
        <f t="shared" si="53"/>
        <v>0</v>
      </c>
      <c r="AE526" s="20">
        <f t="shared" si="53"/>
        <v>0</v>
      </c>
      <c r="AF526" s="20">
        <f t="shared" si="53"/>
        <v>0</v>
      </c>
      <c r="AG526" s="20">
        <f t="shared" si="53"/>
        <v>0</v>
      </c>
      <c r="AH526" s="20">
        <f t="shared" si="53"/>
        <v>0</v>
      </c>
      <c r="AI526" s="20">
        <f t="shared" si="53"/>
        <v>0</v>
      </c>
      <c r="AJ526" s="20">
        <f t="shared" si="53"/>
        <v>0</v>
      </c>
      <c r="AK526" s="20">
        <f t="shared" si="53"/>
        <v>0</v>
      </c>
      <c r="AL526" s="20">
        <f t="shared" si="53"/>
        <v>0</v>
      </c>
      <c r="AM526" s="20">
        <f t="shared" ref="AM526:BK526" si="54">IF(SUM($AX560:$AZ560)&lt;&gt;0,AM560/AVERAGE($AX560:$AZ560),"")</f>
        <v>0</v>
      </c>
      <c r="AN526" s="20">
        <f t="shared" si="54"/>
        <v>0</v>
      </c>
      <c r="AO526" s="20">
        <f t="shared" si="54"/>
        <v>0</v>
      </c>
      <c r="AP526" s="20">
        <f t="shared" si="54"/>
        <v>0</v>
      </c>
      <c r="AQ526" s="20">
        <f t="shared" si="54"/>
        <v>0</v>
      </c>
      <c r="AR526" s="20">
        <f t="shared" si="54"/>
        <v>0</v>
      </c>
      <c r="AS526" s="20">
        <f t="shared" si="54"/>
        <v>0</v>
      </c>
      <c r="AT526" s="20">
        <f t="shared" si="54"/>
        <v>0</v>
      </c>
      <c r="AU526" s="20">
        <f t="shared" si="54"/>
        <v>0</v>
      </c>
      <c r="AV526" s="20">
        <f t="shared" si="54"/>
        <v>0</v>
      </c>
      <c r="AW526" s="20">
        <f t="shared" si="54"/>
        <v>0.79056143006904567</v>
      </c>
      <c r="AX526" s="20">
        <f t="shared" si="54"/>
        <v>0.64693615462343534</v>
      </c>
      <c r="AY526" s="20">
        <f t="shared" si="54"/>
        <v>1.1088038176564992</v>
      </c>
      <c r="AZ526" s="20">
        <f t="shared" si="54"/>
        <v>1.2442600277200655</v>
      </c>
      <c r="BA526" s="20">
        <f t="shared" si="54"/>
        <v>2.7951269133156806</v>
      </c>
      <c r="BB526" s="20">
        <f t="shared" si="54"/>
        <v>3.3983618073125261</v>
      </c>
      <c r="BC526" s="20">
        <f t="shared" si="54"/>
        <v>0.45577628564185246</v>
      </c>
      <c r="BD526" s="20">
        <f t="shared" si="54"/>
        <v>2.9536334389682166E-2</v>
      </c>
      <c r="BE526" s="20">
        <f t="shared" si="54"/>
        <v>3.5270851546814523E-2</v>
      </c>
      <c r="BF526" s="20">
        <f t="shared" si="54"/>
        <v>1.790515117084158</v>
      </c>
      <c r="BG526" s="20">
        <f t="shared" si="54"/>
        <v>3.9455562266495208</v>
      </c>
      <c r="BH526" s="20">
        <f t="shared" si="54"/>
        <v>4.4547638288686198</v>
      </c>
      <c r="BI526" s="20">
        <f t="shared" si="54"/>
        <v>6.9598512511267874</v>
      </c>
      <c r="BJ526" s="20">
        <f t="shared" si="54"/>
        <v>3.8343691201731747</v>
      </c>
      <c r="BK526" s="20">
        <f t="shared" si="54"/>
        <v>0</v>
      </c>
    </row>
    <row r="527" spans="1:63" x14ac:dyDescent="0.25">
      <c r="A527" t="s">
        <v>175</v>
      </c>
      <c r="B527" t="s">
        <v>176</v>
      </c>
      <c r="C527" t="s">
        <v>7</v>
      </c>
      <c r="D527" t="s">
        <v>266</v>
      </c>
      <c r="E527" s="19" t="str">
        <f t="shared" si="42"/>
        <v>formula</v>
      </c>
      <c r="F527" s="4" t="s">
        <v>267</v>
      </c>
      <c r="G527" s="20">
        <f t="shared" ref="G527:AL527" si="55">IF(SUM($AX561:$AZ561)&lt;&gt;0,G561/AVERAGE($AX561:$AZ561),"")</f>
        <v>0</v>
      </c>
      <c r="H527" s="20">
        <f t="shared" si="55"/>
        <v>0</v>
      </c>
      <c r="I527" s="20">
        <f t="shared" si="55"/>
        <v>0</v>
      </c>
      <c r="J527" s="20">
        <f t="shared" si="55"/>
        <v>0</v>
      </c>
      <c r="K527" s="20">
        <f t="shared" si="55"/>
        <v>0</v>
      </c>
      <c r="L527" s="20">
        <f t="shared" si="55"/>
        <v>0</v>
      </c>
      <c r="M527" s="20">
        <f t="shared" si="55"/>
        <v>0</v>
      </c>
      <c r="N527" s="20">
        <f t="shared" si="55"/>
        <v>0</v>
      </c>
      <c r="O527" s="20">
        <f t="shared" si="55"/>
        <v>0</v>
      </c>
      <c r="P527" s="20">
        <f t="shared" si="55"/>
        <v>0</v>
      </c>
      <c r="Q527" s="20">
        <f t="shared" si="55"/>
        <v>0</v>
      </c>
      <c r="R527" s="20">
        <f t="shared" si="55"/>
        <v>0</v>
      </c>
      <c r="S527" s="20">
        <f t="shared" si="55"/>
        <v>0</v>
      </c>
      <c r="T527" s="20">
        <f t="shared" si="55"/>
        <v>0</v>
      </c>
      <c r="U527" s="20">
        <f t="shared" si="55"/>
        <v>0</v>
      </c>
      <c r="V527" s="20">
        <f t="shared" si="55"/>
        <v>0</v>
      </c>
      <c r="W527" s="20">
        <f t="shared" si="55"/>
        <v>0</v>
      </c>
      <c r="X527" s="20">
        <f t="shared" si="55"/>
        <v>0</v>
      </c>
      <c r="Y527" s="20">
        <f t="shared" si="55"/>
        <v>0</v>
      </c>
      <c r="Z527" s="20">
        <f t="shared" si="55"/>
        <v>0</v>
      </c>
      <c r="AA527" s="20">
        <f t="shared" si="55"/>
        <v>0</v>
      </c>
      <c r="AB527" s="20">
        <f t="shared" si="55"/>
        <v>0</v>
      </c>
      <c r="AC527" s="20">
        <f t="shared" si="55"/>
        <v>0</v>
      </c>
      <c r="AD527" s="20">
        <f t="shared" si="55"/>
        <v>0</v>
      </c>
      <c r="AE527" s="20">
        <f t="shared" si="55"/>
        <v>0</v>
      </c>
      <c r="AF527" s="20">
        <f t="shared" si="55"/>
        <v>0</v>
      </c>
      <c r="AG527" s="20">
        <f t="shared" si="55"/>
        <v>0</v>
      </c>
      <c r="AH527" s="20">
        <f t="shared" si="55"/>
        <v>0</v>
      </c>
      <c r="AI527" s="20">
        <f t="shared" si="55"/>
        <v>0</v>
      </c>
      <c r="AJ527" s="20">
        <f t="shared" si="55"/>
        <v>0</v>
      </c>
      <c r="AK527" s="20">
        <f t="shared" si="55"/>
        <v>0</v>
      </c>
      <c r="AL527" s="20">
        <f t="shared" si="55"/>
        <v>0</v>
      </c>
      <c r="AM527" s="20">
        <f t="shared" ref="AM527:BK527" si="56">IF(SUM($AX561:$AZ561)&lt;&gt;0,AM561/AVERAGE($AX561:$AZ561),"")</f>
        <v>0</v>
      </c>
      <c r="AN527" s="20">
        <f t="shared" si="56"/>
        <v>0</v>
      </c>
      <c r="AO527" s="20">
        <f t="shared" si="56"/>
        <v>0</v>
      </c>
      <c r="AP527" s="20">
        <f t="shared" si="56"/>
        <v>0</v>
      </c>
      <c r="AQ527" s="20">
        <f t="shared" si="56"/>
        <v>0</v>
      </c>
      <c r="AR527" s="20">
        <f t="shared" si="56"/>
        <v>0</v>
      </c>
      <c r="AS527" s="20">
        <f t="shared" si="56"/>
        <v>0</v>
      </c>
      <c r="AT527" s="20">
        <f t="shared" si="56"/>
        <v>0</v>
      </c>
      <c r="AU527" s="20">
        <f t="shared" si="56"/>
        <v>0</v>
      </c>
      <c r="AV527" s="20">
        <f t="shared" si="56"/>
        <v>1.0803721044595647</v>
      </c>
      <c r="AW527" s="20">
        <f t="shared" si="56"/>
        <v>0.97349411954934584</v>
      </c>
      <c r="AX527" s="20">
        <f t="shared" si="56"/>
        <v>1.0641802353144643</v>
      </c>
      <c r="AY527" s="20">
        <f t="shared" si="56"/>
        <v>0.83547405770056815</v>
      </c>
      <c r="AZ527" s="20">
        <f t="shared" si="56"/>
        <v>1.1003457069849676</v>
      </c>
      <c r="BA527" s="20">
        <f t="shared" si="56"/>
        <v>1.0771392878534936</v>
      </c>
      <c r="BB527" s="20">
        <f t="shared" si="56"/>
        <v>0.99367233270430178</v>
      </c>
      <c r="BC527" s="20">
        <f t="shared" si="56"/>
        <v>1.0634720191791962</v>
      </c>
      <c r="BD527" s="20">
        <f t="shared" si="56"/>
        <v>0.94932722094072908</v>
      </c>
      <c r="BE527" s="20">
        <f t="shared" si="56"/>
        <v>1.0650594940897939</v>
      </c>
      <c r="BF527" s="20">
        <f t="shared" si="56"/>
        <v>1.0506901845727565</v>
      </c>
      <c r="BG527" s="20">
        <f t="shared" si="56"/>
        <v>1.0188309330061167</v>
      </c>
      <c r="BH527" s="20">
        <f t="shared" si="56"/>
        <v>1.1475925249723136</v>
      </c>
      <c r="BI527" s="20">
        <f t="shared" si="56"/>
        <v>1.032830871840019</v>
      </c>
      <c r="BJ527" s="20">
        <f t="shared" si="56"/>
        <v>1.032830871840019</v>
      </c>
      <c r="BK527" s="20">
        <f t="shared" si="56"/>
        <v>0</v>
      </c>
    </row>
    <row r="528" spans="1:63" x14ac:dyDescent="0.25">
      <c r="A528" t="s">
        <v>177</v>
      </c>
      <c r="B528" t="s">
        <v>178</v>
      </c>
      <c r="C528" t="s">
        <v>7</v>
      </c>
      <c r="D528" t="s">
        <v>266</v>
      </c>
      <c r="E528" s="19" t="str">
        <f t="shared" si="42"/>
        <v>formula</v>
      </c>
      <c r="F528" s="4" t="s">
        <v>267</v>
      </c>
      <c r="G528" s="20">
        <f t="shared" ref="G528:AL528" si="57">IF(SUM($AX562:$AZ562)&lt;&gt;0,G562/AVERAGE($AX562:$AZ562),"")</f>
        <v>0</v>
      </c>
      <c r="H528" s="20">
        <f t="shared" si="57"/>
        <v>0</v>
      </c>
      <c r="I528" s="20">
        <f t="shared" si="57"/>
        <v>0</v>
      </c>
      <c r="J528" s="20">
        <f t="shared" si="57"/>
        <v>0</v>
      </c>
      <c r="K528" s="20">
        <f t="shared" si="57"/>
        <v>0</v>
      </c>
      <c r="L528" s="20">
        <f t="shared" si="57"/>
        <v>0</v>
      </c>
      <c r="M528" s="20">
        <f t="shared" si="57"/>
        <v>0</v>
      </c>
      <c r="N528" s="20">
        <f t="shared" si="57"/>
        <v>0</v>
      </c>
      <c r="O528" s="20">
        <f t="shared" si="57"/>
        <v>0</v>
      </c>
      <c r="P528" s="20">
        <f t="shared" si="57"/>
        <v>0</v>
      </c>
      <c r="Q528" s="20">
        <f t="shared" si="57"/>
        <v>0</v>
      </c>
      <c r="R528" s="20">
        <f t="shared" si="57"/>
        <v>0</v>
      </c>
      <c r="S528" s="20">
        <f t="shared" si="57"/>
        <v>0</v>
      </c>
      <c r="T528" s="20">
        <f t="shared" si="57"/>
        <v>0</v>
      </c>
      <c r="U528" s="20">
        <f t="shared" si="57"/>
        <v>0</v>
      </c>
      <c r="V528" s="20">
        <f t="shared" si="57"/>
        <v>0</v>
      </c>
      <c r="W528" s="20">
        <f t="shared" si="57"/>
        <v>0</v>
      </c>
      <c r="X528" s="20">
        <f t="shared" si="57"/>
        <v>0</v>
      </c>
      <c r="Y528" s="20">
        <f t="shared" si="57"/>
        <v>0</v>
      </c>
      <c r="Z528" s="20">
        <f t="shared" si="57"/>
        <v>0</v>
      </c>
      <c r="AA528" s="20">
        <f t="shared" si="57"/>
        <v>0</v>
      </c>
      <c r="AB528" s="20">
        <f t="shared" si="57"/>
        <v>0</v>
      </c>
      <c r="AC528" s="20">
        <f t="shared" si="57"/>
        <v>0</v>
      </c>
      <c r="AD528" s="20">
        <f t="shared" si="57"/>
        <v>0</v>
      </c>
      <c r="AE528" s="20">
        <f t="shared" si="57"/>
        <v>0</v>
      </c>
      <c r="AF528" s="20">
        <f t="shared" si="57"/>
        <v>0</v>
      </c>
      <c r="AG528" s="20">
        <f t="shared" si="57"/>
        <v>0</v>
      </c>
      <c r="AH528" s="20">
        <f t="shared" si="57"/>
        <v>0</v>
      </c>
      <c r="AI528" s="20">
        <f t="shared" si="57"/>
        <v>0</v>
      </c>
      <c r="AJ528" s="20">
        <f t="shared" si="57"/>
        <v>0</v>
      </c>
      <c r="AK528" s="20">
        <f t="shared" si="57"/>
        <v>0</v>
      </c>
      <c r="AL528" s="20">
        <f t="shared" si="57"/>
        <v>0</v>
      </c>
      <c r="AM528" s="20">
        <f t="shared" ref="AM528:BK528" si="58">IF(SUM($AX562:$AZ562)&lt;&gt;0,AM562/AVERAGE($AX562:$AZ562),"")</f>
        <v>0</v>
      </c>
      <c r="AN528" s="20">
        <f t="shared" si="58"/>
        <v>0</v>
      </c>
      <c r="AO528" s="20">
        <f t="shared" si="58"/>
        <v>0</v>
      </c>
      <c r="AP528" s="20">
        <f t="shared" si="58"/>
        <v>0</v>
      </c>
      <c r="AQ528" s="20">
        <f t="shared" si="58"/>
        <v>0</v>
      </c>
      <c r="AR528" s="20">
        <f t="shared" si="58"/>
        <v>0</v>
      </c>
      <c r="AS528" s="20">
        <f t="shared" si="58"/>
        <v>0</v>
      </c>
      <c r="AT528" s="20">
        <f t="shared" si="58"/>
        <v>0</v>
      </c>
      <c r="AU528" s="20">
        <f t="shared" si="58"/>
        <v>0</v>
      </c>
      <c r="AV528" s="20">
        <f t="shared" si="58"/>
        <v>0.67508995646789971</v>
      </c>
      <c r="AW528" s="20">
        <f t="shared" si="58"/>
        <v>0.81298776742588374</v>
      </c>
      <c r="AX528" s="20">
        <f t="shared" si="58"/>
        <v>0.96510319338185269</v>
      </c>
      <c r="AY528" s="20">
        <f t="shared" si="58"/>
        <v>1.0500011088681467</v>
      </c>
      <c r="AZ528" s="20">
        <f t="shared" si="58"/>
        <v>0.98489569775000108</v>
      </c>
      <c r="BA528" s="20">
        <f t="shared" si="58"/>
        <v>0.92540579293841096</v>
      </c>
      <c r="BB528" s="20">
        <f t="shared" si="58"/>
        <v>0.85333456154515219</v>
      </c>
      <c r="BC528" s="20">
        <f t="shared" si="58"/>
        <v>1.3730019079878661</v>
      </c>
      <c r="BD528" s="20">
        <f t="shared" si="58"/>
        <v>1.6032821282892349</v>
      </c>
      <c r="BE528" s="20">
        <f t="shared" si="58"/>
        <v>1.570487597593115</v>
      </c>
      <c r="BF528" s="20">
        <f t="shared" si="58"/>
        <v>1.4048979117590064</v>
      </c>
      <c r="BG528" s="20">
        <f t="shared" si="58"/>
        <v>2.046904174774085</v>
      </c>
      <c r="BH528" s="20">
        <f t="shared" si="58"/>
        <v>1.6246732824922125</v>
      </c>
      <c r="BI528" s="20">
        <f t="shared" si="58"/>
        <v>1.6271299772898584</v>
      </c>
      <c r="BJ528" s="20">
        <f t="shared" si="58"/>
        <v>2.299919696262966</v>
      </c>
      <c r="BK528" s="20">
        <f t="shared" si="58"/>
        <v>0</v>
      </c>
    </row>
    <row r="529" spans="1:63" x14ac:dyDescent="0.25">
      <c r="A529" t="s">
        <v>179</v>
      </c>
      <c r="B529" t="s">
        <v>180</v>
      </c>
      <c r="C529" t="s">
        <v>7</v>
      </c>
      <c r="D529" t="s">
        <v>266</v>
      </c>
      <c r="E529" s="19" t="str">
        <f t="shared" si="42"/>
        <v>formula</v>
      </c>
      <c r="F529" s="4" t="s">
        <v>267</v>
      </c>
      <c r="G529" s="20">
        <f t="shared" ref="G529:AL529" si="59">IF(SUM($AX563:$AZ563)&lt;&gt;0,G563/AVERAGE($AX563:$AZ563),"")</f>
        <v>0</v>
      </c>
      <c r="H529" s="20">
        <f t="shared" si="59"/>
        <v>0</v>
      </c>
      <c r="I529" s="20">
        <f t="shared" si="59"/>
        <v>0</v>
      </c>
      <c r="J529" s="20">
        <f t="shared" si="59"/>
        <v>0</v>
      </c>
      <c r="K529" s="20">
        <f t="shared" si="59"/>
        <v>0</v>
      </c>
      <c r="L529" s="20">
        <f t="shared" si="59"/>
        <v>0</v>
      </c>
      <c r="M529" s="20">
        <f t="shared" si="59"/>
        <v>0</v>
      </c>
      <c r="N529" s="20">
        <f t="shared" si="59"/>
        <v>0</v>
      </c>
      <c r="O529" s="20">
        <f t="shared" si="59"/>
        <v>0</v>
      </c>
      <c r="P529" s="20">
        <f t="shared" si="59"/>
        <v>0</v>
      </c>
      <c r="Q529" s="20">
        <f t="shared" si="59"/>
        <v>0</v>
      </c>
      <c r="R529" s="20">
        <f t="shared" si="59"/>
        <v>0</v>
      </c>
      <c r="S529" s="20">
        <f t="shared" si="59"/>
        <v>0</v>
      </c>
      <c r="T529" s="20">
        <f t="shared" si="59"/>
        <v>0</v>
      </c>
      <c r="U529" s="20">
        <f t="shared" si="59"/>
        <v>0</v>
      </c>
      <c r="V529" s="20">
        <f t="shared" si="59"/>
        <v>0</v>
      </c>
      <c r="W529" s="20">
        <f t="shared" si="59"/>
        <v>0</v>
      </c>
      <c r="X529" s="20">
        <f t="shared" si="59"/>
        <v>0</v>
      </c>
      <c r="Y529" s="20">
        <f t="shared" si="59"/>
        <v>0</v>
      </c>
      <c r="Z529" s="20">
        <f t="shared" si="59"/>
        <v>0</v>
      </c>
      <c r="AA529" s="20">
        <f t="shared" si="59"/>
        <v>0</v>
      </c>
      <c r="AB529" s="20">
        <f t="shared" si="59"/>
        <v>0</v>
      </c>
      <c r="AC529" s="20">
        <f t="shared" si="59"/>
        <v>0</v>
      </c>
      <c r="AD529" s="20">
        <f t="shared" si="59"/>
        <v>0</v>
      </c>
      <c r="AE529" s="20">
        <f t="shared" si="59"/>
        <v>0</v>
      </c>
      <c r="AF529" s="20">
        <f t="shared" si="59"/>
        <v>0</v>
      </c>
      <c r="AG529" s="20">
        <f t="shared" si="59"/>
        <v>0</v>
      </c>
      <c r="AH529" s="20">
        <f t="shared" si="59"/>
        <v>0</v>
      </c>
      <c r="AI529" s="20">
        <f t="shared" si="59"/>
        <v>0</v>
      </c>
      <c r="AJ529" s="20">
        <f t="shared" si="59"/>
        <v>0</v>
      </c>
      <c r="AK529" s="20">
        <f t="shared" si="59"/>
        <v>0</v>
      </c>
      <c r="AL529" s="20">
        <f t="shared" si="59"/>
        <v>0</v>
      </c>
      <c r="AM529" s="20">
        <f t="shared" ref="AM529:BK529" si="60">IF(SUM($AX563:$AZ563)&lt;&gt;0,AM563/AVERAGE($AX563:$AZ563),"")</f>
        <v>0</v>
      </c>
      <c r="AN529" s="20">
        <f t="shared" si="60"/>
        <v>0</v>
      </c>
      <c r="AO529" s="20">
        <f t="shared" si="60"/>
        <v>0</v>
      </c>
      <c r="AP529" s="20">
        <f t="shared" si="60"/>
        <v>0</v>
      </c>
      <c r="AQ529" s="20">
        <f t="shared" si="60"/>
        <v>0</v>
      </c>
      <c r="AR529" s="20">
        <f t="shared" si="60"/>
        <v>0</v>
      </c>
      <c r="AS529" s="20">
        <f t="shared" si="60"/>
        <v>0</v>
      </c>
      <c r="AT529" s="20">
        <f t="shared" si="60"/>
        <v>0</v>
      </c>
      <c r="AU529" s="20">
        <f t="shared" si="60"/>
        <v>0</v>
      </c>
      <c r="AV529" s="20">
        <f t="shared" si="60"/>
        <v>1.0823773745979555</v>
      </c>
      <c r="AW529" s="20">
        <f t="shared" si="60"/>
        <v>1.2954647916912432</v>
      </c>
      <c r="AX529" s="20">
        <f t="shared" si="60"/>
        <v>1.195477112560493</v>
      </c>
      <c r="AY529" s="20">
        <f t="shared" si="60"/>
        <v>0.78570064625464697</v>
      </c>
      <c r="AZ529" s="20">
        <f t="shared" si="60"/>
        <v>1.0188222411848598</v>
      </c>
      <c r="BA529" s="20">
        <f t="shared" si="60"/>
        <v>0.97422839701398112</v>
      </c>
      <c r="BB529" s="20">
        <f t="shared" si="60"/>
        <v>2.3894516542711797</v>
      </c>
      <c r="BC529" s="20">
        <f t="shared" si="60"/>
        <v>1.6915533316046349</v>
      </c>
      <c r="BD529" s="20">
        <f t="shared" si="60"/>
        <v>1.3964715238866245</v>
      </c>
      <c r="BE529" s="20">
        <f t="shared" si="60"/>
        <v>1.4308628920138282</v>
      </c>
      <c r="BF529" s="20">
        <f t="shared" si="60"/>
        <v>1.7260430057588734</v>
      </c>
      <c r="BG529" s="20">
        <f t="shared" si="60"/>
        <v>1.9831044703142688</v>
      </c>
      <c r="BH529" s="20">
        <f t="shared" si="60"/>
        <v>1.4781674979359569</v>
      </c>
      <c r="BI529" s="20">
        <f t="shared" si="60"/>
        <v>1.9338309425361606</v>
      </c>
      <c r="BJ529" s="20">
        <f t="shared" si="60"/>
        <v>1.5519559726679659</v>
      </c>
      <c r="BK529" s="20">
        <f t="shared" si="60"/>
        <v>0</v>
      </c>
    </row>
    <row r="530" spans="1:63" x14ac:dyDescent="0.25">
      <c r="A530" t="s">
        <v>147</v>
      </c>
      <c r="B530" t="s">
        <v>148</v>
      </c>
      <c r="C530" t="s">
        <v>149</v>
      </c>
      <c r="D530" t="s">
        <v>266</v>
      </c>
      <c r="E530" s="19" t="str">
        <f t="shared" si="42"/>
        <v>formula</v>
      </c>
      <c r="F530" s="4" t="s">
        <v>267</v>
      </c>
      <c r="G530" s="20">
        <f t="shared" ref="G530:AL530" si="61">IF(SUM($AX564:$AZ564)&lt;&gt;0,G564/AVERAGE($AX564:$AZ564),"")</f>
        <v>0</v>
      </c>
      <c r="H530" s="20">
        <f t="shared" si="61"/>
        <v>0</v>
      </c>
      <c r="I530" s="20">
        <f t="shared" si="61"/>
        <v>0</v>
      </c>
      <c r="J530" s="20">
        <f t="shared" si="61"/>
        <v>0</v>
      </c>
      <c r="K530" s="20">
        <f t="shared" si="61"/>
        <v>0</v>
      </c>
      <c r="L530" s="20">
        <f t="shared" si="61"/>
        <v>0</v>
      </c>
      <c r="M530" s="20">
        <f t="shared" si="61"/>
        <v>0</v>
      </c>
      <c r="N530" s="20">
        <f t="shared" si="61"/>
        <v>0</v>
      </c>
      <c r="O530" s="20">
        <f t="shared" si="61"/>
        <v>0</v>
      </c>
      <c r="P530" s="20">
        <f t="shared" si="61"/>
        <v>0</v>
      </c>
      <c r="Q530" s="20">
        <f t="shared" si="61"/>
        <v>0</v>
      </c>
      <c r="R530" s="20">
        <f t="shared" si="61"/>
        <v>0</v>
      </c>
      <c r="S530" s="20">
        <f t="shared" si="61"/>
        <v>0</v>
      </c>
      <c r="T530" s="20">
        <f t="shared" si="61"/>
        <v>0</v>
      </c>
      <c r="U530" s="20">
        <f t="shared" si="61"/>
        <v>0</v>
      </c>
      <c r="V530" s="20">
        <f t="shared" si="61"/>
        <v>0</v>
      </c>
      <c r="W530" s="20">
        <f t="shared" si="61"/>
        <v>0</v>
      </c>
      <c r="X530" s="20">
        <f t="shared" si="61"/>
        <v>0</v>
      </c>
      <c r="Y530" s="20">
        <f t="shared" si="61"/>
        <v>0</v>
      </c>
      <c r="Z530" s="20">
        <f t="shared" si="61"/>
        <v>0</v>
      </c>
      <c r="AA530" s="20">
        <f t="shared" si="61"/>
        <v>0</v>
      </c>
      <c r="AB530" s="20">
        <f t="shared" si="61"/>
        <v>0</v>
      </c>
      <c r="AC530" s="20">
        <f t="shared" si="61"/>
        <v>0</v>
      </c>
      <c r="AD530" s="20">
        <f t="shared" si="61"/>
        <v>0</v>
      </c>
      <c r="AE530" s="20">
        <f t="shared" si="61"/>
        <v>0</v>
      </c>
      <c r="AF530" s="20">
        <f t="shared" si="61"/>
        <v>0</v>
      </c>
      <c r="AG530" s="20">
        <f t="shared" si="61"/>
        <v>0</v>
      </c>
      <c r="AH530" s="20">
        <f t="shared" si="61"/>
        <v>0</v>
      </c>
      <c r="AI530" s="20">
        <f t="shared" si="61"/>
        <v>0</v>
      </c>
      <c r="AJ530" s="20">
        <f t="shared" si="61"/>
        <v>0</v>
      </c>
      <c r="AK530" s="20">
        <f t="shared" si="61"/>
        <v>0</v>
      </c>
      <c r="AL530" s="20">
        <f t="shared" si="61"/>
        <v>0</v>
      </c>
      <c r="AM530" s="20">
        <f t="shared" ref="AM530:BK530" si="62">IF(SUM($AX564:$AZ564)&lt;&gt;0,AM564/AVERAGE($AX564:$AZ564),"")</f>
        <v>0</v>
      </c>
      <c r="AN530" s="20">
        <f t="shared" si="62"/>
        <v>0</v>
      </c>
      <c r="AO530" s="20">
        <f t="shared" si="62"/>
        <v>0</v>
      </c>
      <c r="AP530" s="20">
        <f t="shared" si="62"/>
        <v>0</v>
      </c>
      <c r="AQ530" s="20">
        <f t="shared" si="62"/>
        <v>0</v>
      </c>
      <c r="AR530" s="20">
        <f t="shared" si="62"/>
        <v>0</v>
      </c>
      <c r="AS530" s="20">
        <f t="shared" si="62"/>
        <v>0</v>
      </c>
      <c r="AT530" s="20">
        <f t="shared" si="62"/>
        <v>0</v>
      </c>
      <c r="AU530" s="20">
        <f t="shared" si="62"/>
        <v>0</v>
      </c>
      <c r="AV530" s="20">
        <f t="shared" si="62"/>
        <v>3.1148893538573336E-2</v>
      </c>
      <c r="AW530" s="20">
        <f t="shared" si="62"/>
        <v>0.75686311396547579</v>
      </c>
      <c r="AX530" s="20">
        <f t="shared" si="62"/>
        <v>0.91340744552568642</v>
      </c>
      <c r="AY530" s="20">
        <f t="shared" si="62"/>
        <v>1.1102839510264926</v>
      </c>
      <c r="AZ530" s="20">
        <f t="shared" si="62"/>
        <v>0.976308603447821</v>
      </c>
      <c r="BA530" s="20">
        <f t="shared" si="62"/>
        <v>0.73571510638145299</v>
      </c>
      <c r="BB530" s="20">
        <f t="shared" si="62"/>
        <v>0.69445218387292496</v>
      </c>
      <c r="BC530" s="20">
        <f t="shared" si="62"/>
        <v>0.68843812559445161</v>
      </c>
      <c r="BD530" s="20">
        <f t="shared" si="62"/>
        <v>0.68673159742470735</v>
      </c>
      <c r="BE530" s="20">
        <f t="shared" si="62"/>
        <v>0.77952111169656113</v>
      </c>
      <c r="BF530" s="20">
        <f t="shared" si="62"/>
        <v>0.98816016692024844</v>
      </c>
      <c r="BG530" s="20">
        <f t="shared" si="62"/>
        <v>1.1260982770989123</v>
      </c>
      <c r="BH530" s="20">
        <f t="shared" si="62"/>
        <v>1.1566863300806933</v>
      </c>
      <c r="BI530" s="20">
        <f t="shared" si="62"/>
        <v>1.1863988706493576</v>
      </c>
      <c r="BJ530" s="20">
        <f t="shared" si="62"/>
        <v>1.585889784943989</v>
      </c>
      <c r="BK530" s="20">
        <f t="shared" si="62"/>
        <v>0</v>
      </c>
    </row>
    <row r="531" spans="1:63" x14ac:dyDescent="0.25">
      <c r="A531" t="s">
        <v>153</v>
      </c>
      <c r="B531" t="s">
        <v>154</v>
      </c>
      <c r="C531" t="s">
        <v>149</v>
      </c>
      <c r="D531" t="s">
        <v>266</v>
      </c>
      <c r="E531" s="19" t="str">
        <f t="shared" si="42"/>
        <v>formula</v>
      </c>
      <c r="F531" s="4" t="s">
        <v>267</v>
      </c>
      <c r="G531" s="20">
        <f t="shared" ref="G531:AL531" si="63">IF(SUM($AX565:$AZ565)&lt;&gt;0,G565/AVERAGE($AX565:$AZ565),"")</f>
        <v>0</v>
      </c>
      <c r="H531" s="20">
        <f t="shared" si="63"/>
        <v>0</v>
      </c>
      <c r="I531" s="20">
        <f t="shared" si="63"/>
        <v>0</v>
      </c>
      <c r="J531" s="20">
        <f t="shared" si="63"/>
        <v>0</v>
      </c>
      <c r="K531" s="20">
        <f t="shared" si="63"/>
        <v>0</v>
      </c>
      <c r="L531" s="20">
        <f t="shared" si="63"/>
        <v>0</v>
      </c>
      <c r="M531" s="20">
        <f t="shared" si="63"/>
        <v>0</v>
      </c>
      <c r="N531" s="20">
        <f t="shared" si="63"/>
        <v>0</v>
      </c>
      <c r="O531" s="20">
        <f t="shared" si="63"/>
        <v>0</v>
      </c>
      <c r="P531" s="20">
        <f t="shared" si="63"/>
        <v>0</v>
      </c>
      <c r="Q531" s="20">
        <f t="shared" si="63"/>
        <v>0</v>
      </c>
      <c r="R531" s="20">
        <f t="shared" si="63"/>
        <v>0</v>
      </c>
      <c r="S531" s="20">
        <f t="shared" si="63"/>
        <v>0</v>
      </c>
      <c r="T531" s="20">
        <f t="shared" si="63"/>
        <v>0</v>
      </c>
      <c r="U531" s="20">
        <f t="shared" si="63"/>
        <v>0</v>
      </c>
      <c r="V531" s="20">
        <f t="shared" si="63"/>
        <v>0</v>
      </c>
      <c r="W531" s="20">
        <f t="shared" si="63"/>
        <v>0</v>
      </c>
      <c r="X531" s="20">
        <f t="shared" si="63"/>
        <v>0</v>
      </c>
      <c r="Y531" s="20">
        <f t="shared" si="63"/>
        <v>0</v>
      </c>
      <c r="Z531" s="20">
        <f t="shared" si="63"/>
        <v>0</v>
      </c>
      <c r="AA531" s="20">
        <f t="shared" si="63"/>
        <v>0</v>
      </c>
      <c r="AB531" s="20">
        <f t="shared" si="63"/>
        <v>0</v>
      </c>
      <c r="AC531" s="20">
        <f t="shared" si="63"/>
        <v>0</v>
      </c>
      <c r="AD531" s="20">
        <f t="shared" si="63"/>
        <v>0</v>
      </c>
      <c r="AE531" s="20">
        <f t="shared" si="63"/>
        <v>0</v>
      </c>
      <c r="AF531" s="20">
        <f t="shared" si="63"/>
        <v>0</v>
      </c>
      <c r="AG531" s="20">
        <f t="shared" si="63"/>
        <v>0</v>
      </c>
      <c r="AH531" s="20">
        <f t="shared" si="63"/>
        <v>0</v>
      </c>
      <c r="AI531" s="20">
        <f t="shared" si="63"/>
        <v>0</v>
      </c>
      <c r="AJ531" s="20">
        <f t="shared" si="63"/>
        <v>0</v>
      </c>
      <c r="AK531" s="20">
        <f t="shared" si="63"/>
        <v>0</v>
      </c>
      <c r="AL531" s="20">
        <f t="shared" si="63"/>
        <v>0</v>
      </c>
      <c r="AM531" s="20">
        <f t="shared" ref="AM531:BK531" si="64">IF(SUM($AX565:$AZ565)&lt;&gt;0,AM565/AVERAGE($AX565:$AZ565),"")</f>
        <v>0</v>
      </c>
      <c r="AN531" s="20">
        <f t="shared" si="64"/>
        <v>0</v>
      </c>
      <c r="AO531" s="20">
        <f t="shared" si="64"/>
        <v>0</v>
      </c>
      <c r="AP531" s="20">
        <f t="shared" si="64"/>
        <v>0</v>
      </c>
      <c r="AQ531" s="20">
        <f t="shared" si="64"/>
        <v>0</v>
      </c>
      <c r="AR531" s="20">
        <f t="shared" si="64"/>
        <v>0</v>
      </c>
      <c r="AS531" s="20">
        <f t="shared" si="64"/>
        <v>0</v>
      </c>
      <c r="AT531" s="20">
        <f t="shared" si="64"/>
        <v>0</v>
      </c>
      <c r="AU531" s="20">
        <f t="shared" si="64"/>
        <v>0</v>
      </c>
      <c r="AV531" s="20">
        <f t="shared" si="64"/>
        <v>1.0431384233983834</v>
      </c>
      <c r="AW531" s="20">
        <f t="shared" si="64"/>
        <v>0.87084974612731525</v>
      </c>
      <c r="AX531" s="20">
        <f t="shared" si="64"/>
        <v>1.1813312861055119</v>
      </c>
      <c r="AY531" s="20">
        <f t="shared" si="64"/>
        <v>0.85416918888249249</v>
      </c>
      <c r="AZ531" s="20">
        <f t="shared" si="64"/>
        <v>0.96449952501199554</v>
      </c>
      <c r="BA531" s="20">
        <f t="shared" si="64"/>
        <v>0.92078643452471798</v>
      </c>
      <c r="BB531" s="20">
        <f t="shared" si="64"/>
        <v>0.70023320943610268</v>
      </c>
      <c r="BC531" s="20">
        <f t="shared" si="64"/>
        <v>0.74779649019571315</v>
      </c>
      <c r="BD531" s="20">
        <f t="shared" si="64"/>
        <v>0.98658617472542853</v>
      </c>
      <c r="BE531" s="20">
        <f t="shared" si="64"/>
        <v>1.1784711747710972</v>
      </c>
      <c r="BF531" s="20">
        <f t="shared" si="64"/>
        <v>1.103697008759239</v>
      </c>
      <c r="BG531" s="20">
        <f t="shared" si="64"/>
        <v>1.0740754898315428</v>
      </c>
      <c r="BH531" s="20">
        <f t="shared" si="64"/>
        <v>1.0273782272177674</v>
      </c>
      <c r="BI531" s="20">
        <f t="shared" si="64"/>
        <v>1.4555216537532434</v>
      </c>
      <c r="BJ531" s="20">
        <f t="shared" si="64"/>
        <v>1.0323430340149862</v>
      </c>
      <c r="BK531" s="20">
        <f t="shared" si="64"/>
        <v>0</v>
      </c>
    </row>
    <row r="532" spans="1:63" x14ac:dyDescent="0.25">
      <c r="A532" t="s">
        <v>155</v>
      </c>
      <c r="B532" t="s">
        <v>156</v>
      </c>
      <c r="C532" t="s">
        <v>149</v>
      </c>
      <c r="D532" t="s">
        <v>266</v>
      </c>
      <c r="E532" s="19" t="str">
        <f t="shared" si="42"/>
        <v>formula</v>
      </c>
      <c r="F532" s="4" t="s">
        <v>267</v>
      </c>
      <c r="G532" s="20" t="str">
        <f t="shared" ref="G532:AL532" si="65">IF(SUM($AX566:$AZ566)&lt;&gt;0,G566/AVERAGE($AX566:$AZ566),"")</f>
        <v/>
      </c>
      <c r="H532" s="20" t="str">
        <f t="shared" si="65"/>
        <v/>
      </c>
      <c r="I532" s="20" t="str">
        <f t="shared" si="65"/>
        <v/>
      </c>
      <c r="J532" s="20" t="str">
        <f t="shared" si="65"/>
        <v/>
      </c>
      <c r="K532" s="20" t="str">
        <f t="shared" si="65"/>
        <v/>
      </c>
      <c r="L532" s="20" t="str">
        <f t="shared" si="65"/>
        <v/>
      </c>
      <c r="M532" s="20" t="str">
        <f t="shared" si="65"/>
        <v/>
      </c>
      <c r="N532" s="20" t="str">
        <f t="shared" si="65"/>
        <v/>
      </c>
      <c r="O532" s="20" t="str">
        <f t="shared" si="65"/>
        <v/>
      </c>
      <c r="P532" s="20" t="str">
        <f t="shared" si="65"/>
        <v/>
      </c>
      <c r="Q532" s="20" t="str">
        <f t="shared" si="65"/>
        <v/>
      </c>
      <c r="R532" s="20" t="str">
        <f t="shared" si="65"/>
        <v/>
      </c>
      <c r="S532" s="20" t="str">
        <f t="shared" si="65"/>
        <v/>
      </c>
      <c r="T532" s="20" t="str">
        <f t="shared" si="65"/>
        <v/>
      </c>
      <c r="U532" s="20" t="str">
        <f t="shared" si="65"/>
        <v/>
      </c>
      <c r="V532" s="20" t="str">
        <f t="shared" si="65"/>
        <v/>
      </c>
      <c r="W532" s="20" t="str">
        <f t="shared" si="65"/>
        <v/>
      </c>
      <c r="X532" s="20" t="str">
        <f t="shared" si="65"/>
        <v/>
      </c>
      <c r="Y532" s="20" t="str">
        <f t="shared" si="65"/>
        <v/>
      </c>
      <c r="Z532" s="20" t="str">
        <f t="shared" si="65"/>
        <v/>
      </c>
      <c r="AA532" s="20" t="str">
        <f t="shared" si="65"/>
        <v/>
      </c>
      <c r="AB532" s="20" t="str">
        <f t="shared" si="65"/>
        <v/>
      </c>
      <c r="AC532" s="20" t="str">
        <f t="shared" si="65"/>
        <v/>
      </c>
      <c r="AD532" s="20" t="str">
        <f t="shared" si="65"/>
        <v/>
      </c>
      <c r="AE532" s="20" t="str">
        <f t="shared" si="65"/>
        <v/>
      </c>
      <c r="AF532" s="20" t="str">
        <f t="shared" si="65"/>
        <v/>
      </c>
      <c r="AG532" s="20" t="str">
        <f t="shared" si="65"/>
        <v/>
      </c>
      <c r="AH532" s="20" t="str">
        <f t="shared" si="65"/>
        <v/>
      </c>
      <c r="AI532" s="20" t="str">
        <f t="shared" si="65"/>
        <v/>
      </c>
      <c r="AJ532" s="20" t="str">
        <f t="shared" si="65"/>
        <v/>
      </c>
      <c r="AK532" s="20" t="str">
        <f t="shared" si="65"/>
        <v/>
      </c>
      <c r="AL532" s="20" t="str">
        <f t="shared" si="65"/>
        <v/>
      </c>
      <c r="AM532" s="20" t="str">
        <f t="shared" ref="AM532:BK532" si="66">IF(SUM($AX566:$AZ566)&lt;&gt;0,AM566/AVERAGE($AX566:$AZ566),"")</f>
        <v/>
      </c>
      <c r="AN532" s="20" t="str">
        <f t="shared" si="66"/>
        <v/>
      </c>
      <c r="AO532" s="20" t="str">
        <f t="shared" si="66"/>
        <v/>
      </c>
      <c r="AP532" s="20" t="str">
        <f t="shared" si="66"/>
        <v/>
      </c>
      <c r="AQ532" s="20" t="str">
        <f t="shared" si="66"/>
        <v/>
      </c>
      <c r="AR532" s="20" t="str">
        <f t="shared" si="66"/>
        <v/>
      </c>
      <c r="AS532" s="20" t="str">
        <f t="shared" si="66"/>
        <v/>
      </c>
      <c r="AT532" s="20" t="str">
        <f t="shared" si="66"/>
        <v/>
      </c>
      <c r="AU532" s="20" t="str">
        <f t="shared" si="66"/>
        <v/>
      </c>
      <c r="AV532" s="20" t="str">
        <f t="shared" si="66"/>
        <v/>
      </c>
      <c r="AW532" s="20" t="str">
        <f t="shared" si="66"/>
        <v/>
      </c>
      <c r="AX532" s="20" t="str">
        <f t="shared" si="66"/>
        <v/>
      </c>
      <c r="AY532" s="20" t="str">
        <f t="shared" si="66"/>
        <v/>
      </c>
      <c r="AZ532" s="20" t="str">
        <f t="shared" si="66"/>
        <v/>
      </c>
      <c r="BA532" s="20" t="str">
        <f t="shared" si="66"/>
        <v/>
      </c>
      <c r="BB532" s="20" t="str">
        <f t="shared" si="66"/>
        <v/>
      </c>
      <c r="BC532" s="20" t="str">
        <f t="shared" si="66"/>
        <v/>
      </c>
      <c r="BD532" s="20" t="str">
        <f t="shared" si="66"/>
        <v/>
      </c>
      <c r="BE532" s="20" t="str">
        <f t="shared" si="66"/>
        <v/>
      </c>
      <c r="BF532" s="20" t="str">
        <f t="shared" si="66"/>
        <v/>
      </c>
      <c r="BG532" s="20" t="str">
        <f t="shared" si="66"/>
        <v/>
      </c>
      <c r="BH532" s="20" t="str">
        <f t="shared" si="66"/>
        <v/>
      </c>
      <c r="BI532" s="20" t="str">
        <f t="shared" si="66"/>
        <v/>
      </c>
      <c r="BJ532" s="20" t="str">
        <f t="shared" si="66"/>
        <v/>
      </c>
      <c r="BK532" s="20" t="str">
        <f t="shared" si="66"/>
        <v/>
      </c>
    </row>
    <row r="533" spans="1:63" x14ac:dyDescent="0.25">
      <c r="A533" t="s">
        <v>161</v>
      </c>
      <c r="B533" t="s">
        <v>162</v>
      </c>
      <c r="C533" t="s">
        <v>149</v>
      </c>
      <c r="D533" t="s">
        <v>266</v>
      </c>
      <c r="E533" s="19" t="str">
        <f t="shared" si="42"/>
        <v>formula</v>
      </c>
      <c r="F533" s="4" t="s">
        <v>267</v>
      </c>
      <c r="G533" s="20">
        <f t="shared" ref="G533:AL533" si="67">IF(SUM($AX567:$AZ567)&lt;&gt;0,G567/AVERAGE($AX567:$AZ567),"")</f>
        <v>0</v>
      </c>
      <c r="H533" s="20">
        <f t="shared" si="67"/>
        <v>0</v>
      </c>
      <c r="I533" s="20">
        <f t="shared" si="67"/>
        <v>0</v>
      </c>
      <c r="J533" s="20">
        <f t="shared" si="67"/>
        <v>0</v>
      </c>
      <c r="K533" s="20">
        <f t="shared" si="67"/>
        <v>0</v>
      </c>
      <c r="L533" s="20">
        <f t="shared" si="67"/>
        <v>0</v>
      </c>
      <c r="M533" s="20">
        <f t="shared" si="67"/>
        <v>0</v>
      </c>
      <c r="N533" s="20">
        <f t="shared" si="67"/>
        <v>0</v>
      </c>
      <c r="O533" s="20">
        <f t="shared" si="67"/>
        <v>0</v>
      </c>
      <c r="P533" s="20">
        <f t="shared" si="67"/>
        <v>0</v>
      </c>
      <c r="Q533" s="20">
        <f t="shared" si="67"/>
        <v>0</v>
      </c>
      <c r="R533" s="20">
        <f t="shared" si="67"/>
        <v>0</v>
      </c>
      <c r="S533" s="20">
        <f t="shared" si="67"/>
        <v>0</v>
      </c>
      <c r="T533" s="20">
        <f t="shared" si="67"/>
        <v>0</v>
      </c>
      <c r="U533" s="20">
        <f t="shared" si="67"/>
        <v>0</v>
      </c>
      <c r="V533" s="20">
        <f t="shared" si="67"/>
        <v>0</v>
      </c>
      <c r="W533" s="20">
        <f t="shared" si="67"/>
        <v>0</v>
      </c>
      <c r="X533" s="20">
        <f t="shared" si="67"/>
        <v>0</v>
      </c>
      <c r="Y533" s="20">
        <f t="shared" si="67"/>
        <v>0</v>
      </c>
      <c r="Z533" s="20">
        <f t="shared" si="67"/>
        <v>0</v>
      </c>
      <c r="AA533" s="20">
        <f t="shared" si="67"/>
        <v>0</v>
      </c>
      <c r="AB533" s="20">
        <f t="shared" si="67"/>
        <v>0</v>
      </c>
      <c r="AC533" s="20">
        <f t="shared" si="67"/>
        <v>0</v>
      </c>
      <c r="AD533" s="20">
        <f t="shared" si="67"/>
        <v>0</v>
      </c>
      <c r="AE533" s="20">
        <f t="shared" si="67"/>
        <v>0</v>
      </c>
      <c r="AF533" s="20">
        <f t="shared" si="67"/>
        <v>0</v>
      </c>
      <c r="AG533" s="20">
        <f t="shared" si="67"/>
        <v>0</v>
      </c>
      <c r="AH533" s="20">
        <f t="shared" si="67"/>
        <v>0</v>
      </c>
      <c r="AI533" s="20">
        <f t="shared" si="67"/>
        <v>0</v>
      </c>
      <c r="AJ533" s="20">
        <f t="shared" si="67"/>
        <v>0</v>
      </c>
      <c r="AK533" s="20">
        <f t="shared" si="67"/>
        <v>0</v>
      </c>
      <c r="AL533" s="20">
        <f t="shared" si="67"/>
        <v>0</v>
      </c>
      <c r="AM533" s="20">
        <f t="shared" ref="AM533:BK533" si="68">IF(SUM($AX567:$AZ567)&lt;&gt;0,AM567/AVERAGE($AX567:$AZ567),"")</f>
        <v>0</v>
      </c>
      <c r="AN533" s="20">
        <f t="shared" si="68"/>
        <v>0</v>
      </c>
      <c r="AO533" s="20">
        <f t="shared" si="68"/>
        <v>0</v>
      </c>
      <c r="AP533" s="20">
        <f t="shared" si="68"/>
        <v>0</v>
      </c>
      <c r="AQ533" s="20">
        <f t="shared" si="68"/>
        <v>0</v>
      </c>
      <c r="AR533" s="20">
        <f t="shared" si="68"/>
        <v>0</v>
      </c>
      <c r="AS533" s="20">
        <f t="shared" si="68"/>
        <v>0</v>
      </c>
      <c r="AT533" s="20">
        <f t="shared" si="68"/>
        <v>0</v>
      </c>
      <c r="AU533" s="20">
        <f t="shared" si="68"/>
        <v>0</v>
      </c>
      <c r="AV533" s="20">
        <f t="shared" si="68"/>
        <v>0</v>
      </c>
      <c r="AW533" s="20">
        <f t="shared" si="68"/>
        <v>0</v>
      </c>
      <c r="AX533" s="20">
        <f t="shared" si="68"/>
        <v>1.831689265457026</v>
      </c>
      <c r="AY533" s="20">
        <f t="shared" si="68"/>
        <v>0.55232290416636542</v>
      </c>
      <c r="AZ533" s="20">
        <f t="shared" si="68"/>
        <v>0.61598783037660876</v>
      </c>
      <c r="BA533" s="20">
        <f t="shared" si="68"/>
        <v>1.092865601135377</v>
      </c>
      <c r="BB533" s="20">
        <f t="shared" si="68"/>
        <v>0.79128001998804243</v>
      </c>
      <c r="BC533" s="20">
        <f t="shared" si="68"/>
        <v>0.21431165518099091</v>
      </c>
      <c r="BD533" s="20">
        <f t="shared" si="68"/>
        <v>0.68986778290236417</v>
      </c>
      <c r="BE533" s="20">
        <f t="shared" si="68"/>
        <v>0.77458274309310327</v>
      </c>
      <c r="BF533" s="20">
        <f t="shared" si="68"/>
        <v>0.72805479304645748</v>
      </c>
      <c r="BG533" s="20">
        <f t="shared" si="68"/>
        <v>0.91057806736329594</v>
      </c>
      <c r="BH533" s="20">
        <f t="shared" si="68"/>
        <v>1.0231769843957124</v>
      </c>
      <c r="BI533" s="20">
        <f t="shared" si="68"/>
        <v>0.95198900606782422</v>
      </c>
      <c r="BJ533" s="20">
        <f t="shared" si="68"/>
        <v>1.556924479651514</v>
      </c>
      <c r="BK533" s="20">
        <f t="shared" si="68"/>
        <v>0</v>
      </c>
    </row>
    <row r="534" spans="1:63" x14ac:dyDescent="0.25">
      <c r="A534" t="s">
        <v>163</v>
      </c>
      <c r="B534" t="s">
        <v>164</v>
      </c>
      <c r="C534" t="s">
        <v>149</v>
      </c>
      <c r="D534" t="s">
        <v>266</v>
      </c>
      <c r="E534" s="19" t="str">
        <f t="shared" si="42"/>
        <v>formula</v>
      </c>
      <c r="F534" s="4" t="s">
        <v>267</v>
      </c>
      <c r="G534" s="20" t="str">
        <f t="shared" ref="G534:AL534" si="69">IF(SUM($AX568:$AZ568)&lt;&gt;0,G568/AVERAGE($AX568:$AZ568),"")</f>
        <v/>
      </c>
      <c r="H534" s="20" t="str">
        <f t="shared" si="69"/>
        <v/>
      </c>
      <c r="I534" s="20" t="str">
        <f t="shared" si="69"/>
        <v/>
      </c>
      <c r="J534" s="20" t="str">
        <f t="shared" si="69"/>
        <v/>
      </c>
      <c r="K534" s="20" t="str">
        <f t="shared" si="69"/>
        <v/>
      </c>
      <c r="L534" s="20" t="str">
        <f t="shared" si="69"/>
        <v/>
      </c>
      <c r="M534" s="20" t="str">
        <f t="shared" si="69"/>
        <v/>
      </c>
      <c r="N534" s="20" t="str">
        <f t="shared" si="69"/>
        <v/>
      </c>
      <c r="O534" s="20" t="str">
        <f t="shared" si="69"/>
        <v/>
      </c>
      <c r="P534" s="20" t="str">
        <f t="shared" si="69"/>
        <v/>
      </c>
      <c r="Q534" s="20" t="str">
        <f t="shared" si="69"/>
        <v/>
      </c>
      <c r="R534" s="20" t="str">
        <f t="shared" si="69"/>
        <v/>
      </c>
      <c r="S534" s="20" t="str">
        <f t="shared" si="69"/>
        <v/>
      </c>
      <c r="T534" s="20" t="str">
        <f t="shared" si="69"/>
        <v/>
      </c>
      <c r="U534" s="20" t="str">
        <f t="shared" si="69"/>
        <v/>
      </c>
      <c r="V534" s="20" t="str">
        <f t="shared" si="69"/>
        <v/>
      </c>
      <c r="W534" s="20" t="str">
        <f t="shared" si="69"/>
        <v/>
      </c>
      <c r="X534" s="20" t="str">
        <f t="shared" si="69"/>
        <v/>
      </c>
      <c r="Y534" s="20" t="str">
        <f t="shared" si="69"/>
        <v/>
      </c>
      <c r="Z534" s="20" t="str">
        <f t="shared" si="69"/>
        <v/>
      </c>
      <c r="AA534" s="20" t="str">
        <f t="shared" si="69"/>
        <v/>
      </c>
      <c r="AB534" s="20" t="str">
        <f t="shared" si="69"/>
        <v/>
      </c>
      <c r="AC534" s="20" t="str">
        <f t="shared" si="69"/>
        <v/>
      </c>
      <c r="AD534" s="20" t="str">
        <f t="shared" si="69"/>
        <v/>
      </c>
      <c r="AE534" s="20" t="str">
        <f t="shared" si="69"/>
        <v/>
      </c>
      <c r="AF534" s="20" t="str">
        <f t="shared" si="69"/>
        <v/>
      </c>
      <c r="AG534" s="20" t="str">
        <f t="shared" si="69"/>
        <v/>
      </c>
      <c r="AH534" s="20" t="str">
        <f t="shared" si="69"/>
        <v/>
      </c>
      <c r="AI534" s="20" t="str">
        <f t="shared" si="69"/>
        <v/>
      </c>
      <c r="AJ534" s="20" t="str">
        <f t="shared" si="69"/>
        <v/>
      </c>
      <c r="AK534" s="20" t="str">
        <f t="shared" si="69"/>
        <v/>
      </c>
      <c r="AL534" s="20" t="str">
        <f t="shared" si="69"/>
        <v/>
      </c>
      <c r="AM534" s="20" t="str">
        <f t="shared" ref="AM534:BK534" si="70">IF(SUM($AX568:$AZ568)&lt;&gt;0,AM568/AVERAGE($AX568:$AZ568),"")</f>
        <v/>
      </c>
      <c r="AN534" s="20" t="str">
        <f t="shared" si="70"/>
        <v/>
      </c>
      <c r="AO534" s="20" t="str">
        <f t="shared" si="70"/>
        <v/>
      </c>
      <c r="AP534" s="20" t="str">
        <f t="shared" si="70"/>
        <v/>
      </c>
      <c r="AQ534" s="20" t="str">
        <f t="shared" si="70"/>
        <v/>
      </c>
      <c r="AR534" s="20" t="str">
        <f t="shared" si="70"/>
        <v/>
      </c>
      <c r="AS534" s="20" t="str">
        <f t="shared" si="70"/>
        <v/>
      </c>
      <c r="AT534" s="20" t="str">
        <f t="shared" si="70"/>
        <v/>
      </c>
      <c r="AU534" s="20" t="str">
        <f t="shared" si="70"/>
        <v/>
      </c>
      <c r="AV534" s="20" t="str">
        <f t="shared" si="70"/>
        <v/>
      </c>
      <c r="AW534" s="20" t="str">
        <f t="shared" si="70"/>
        <v/>
      </c>
      <c r="AX534" s="20" t="str">
        <f t="shared" si="70"/>
        <v/>
      </c>
      <c r="AY534" s="20" t="str">
        <f t="shared" si="70"/>
        <v/>
      </c>
      <c r="AZ534" s="20" t="str">
        <f t="shared" si="70"/>
        <v/>
      </c>
      <c r="BA534" s="20" t="str">
        <f t="shared" si="70"/>
        <v/>
      </c>
      <c r="BB534" s="20" t="str">
        <f t="shared" si="70"/>
        <v/>
      </c>
      <c r="BC534" s="20" t="str">
        <f t="shared" si="70"/>
        <v/>
      </c>
      <c r="BD534" s="20" t="str">
        <f t="shared" si="70"/>
        <v/>
      </c>
      <c r="BE534" s="20" t="str">
        <f t="shared" si="70"/>
        <v/>
      </c>
      <c r="BF534" s="20" t="str">
        <f t="shared" si="70"/>
        <v/>
      </c>
      <c r="BG534" s="20" t="str">
        <f t="shared" si="70"/>
        <v/>
      </c>
      <c r="BH534" s="20" t="str">
        <f t="shared" si="70"/>
        <v/>
      </c>
      <c r="BI534" s="20" t="str">
        <f t="shared" si="70"/>
        <v/>
      </c>
      <c r="BJ534" s="20" t="str">
        <f t="shared" si="70"/>
        <v/>
      </c>
      <c r="BK534" s="20" t="str">
        <f t="shared" si="70"/>
        <v/>
      </c>
    </row>
    <row r="535" spans="1:63" x14ac:dyDescent="0.25">
      <c r="A535" t="s">
        <v>167</v>
      </c>
      <c r="B535" t="s">
        <v>168</v>
      </c>
      <c r="C535" t="s">
        <v>149</v>
      </c>
      <c r="D535" t="s">
        <v>266</v>
      </c>
      <c r="E535" s="19" t="str">
        <f t="shared" si="42"/>
        <v>formula</v>
      </c>
      <c r="F535" s="4" t="s">
        <v>267</v>
      </c>
      <c r="G535" s="20">
        <f t="shared" ref="G535:AL535" si="71">IF(SUM($AX569:$AZ569)&lt;&gt;0,G569/AVERAGE($AX569:$AZ569),"")</f>
        <v>0</v>
      </c>
      <c r="H535" s="20">
        <f t="shared" si="71"/>
        <v>0</v>
      </c>
      <c r="I535" s="20">
        <f t="shared" si="71"/>
        <v>0</v>
      </c>
      <c r="J535" s="20">
        <f t="shared" si="71"/>
        <v>0</v>
      </c>
      <c r="K535" s="20">
        <f t="shared" si="71"/>
        <v>0</v>
      </c>
      <c r="L535" s="20">
        <f t="shared" si="71"/>
        <v>0</v>
      </c>
      <c r="M535" s="20">
        <f t="shared" si="71"/>
        <v>0</v>
      </c>
      <c r="N535" s="20">
        <f t="shared" si="71"/>
        <v>0</v>
      </c>
      <c r="O535" s="20">
        <f t="shared" si="71"/>
        <v>0</v>
      </c>
      <c r="P535" s="20">
        <f t="shared" si="71"/>
        <v>0</v>
      </c>
      <c r="Q535" s="20">
        <f t="shared" si="71"/>
        <v>0</v>
      </c>
      <c r="R535" s="20">
        <f t="shared" si="71"/>
        <v>0</v>
      </c>
      <c r="S535" s="20">
        <f t="shared" si="71"/>
        <v>0</v>
      </c>
      <c r="T535" s="20">
        <f t="shared" si="71"/>
        <v>0</v>
      </c>
      <c r="U535" s="20">
        <f t="shared" si="71"/>
        <v>0</v>
      </c>
      <c r="V535" s="20">
        <f t="shared" si="71"/>
        <v>0</v>
      </c>
      <c r="W535" s="20">
        <f t="shared" si="71"/>
        <v>0</v>
      </c>
      <c r="X535" s="20">
        <f t="shared" si="71"/>
        <v>0</v>
      </c>
      <c r="Y535" s="20">
        <f t="shared" si="71"/>
        <v>0</v>
      </c>
      <c r="Z535" s="20">
        <f t="shared" si="71"/>
        <v>0</v>
      </c>
      <c r="AA535" s="20">
        <f t="shared" si="71"/>
        <v>0</v>
      </c>
      <c r="AB535" s="20">
        <f t="shared" si="71"/>
        <v>0</v>
      </c>
      <c r="AC535" s="20">
        <f t="shared" si="71"/>
        <v>0</v>
      </c>
      <c r="AD535" s="20">
        <f t="shared" si="71"/>
        <v>0</v>
      </c>
      <c r="AE535" s="20">
        <f t="shared" si="71"/>
        <v>0</v>
      </c>
      <c r="AF535" s="20">
        <f t="shared" si="71"/>
        <v>0</v>
      </c>
      <c r="AG535" s="20">
        <f t="shared" si="71"/>
        <v>0</v>
      </c>
      <c r="AH535" s="20">
        <f t="shared" si="71"/>
        <v>0</v>
      </c>
      <c r="AI535" s="20">
        <f t="shared" si="71"/>
        <v>0</v>
      </c>
      <c r="AJ535" s="20">
        <f t="shared" si="71"/>
        <v>0</v>
      </c>
      <c r="AK535" s="20">
        <f t="shared" si="71"/>
        <v>0</v>
      </c>
      <c r="AL535" s="20">
        <f t="shared" si="71"/>
        <v>0</v>
      </c>
      <c r="AM535" s="20">
        <f t="shared" ref="AM535:BK535" si="72">IF(SUM($AX569:$AZ569)&lt;&gt;0,AM569/AVERAGE($AX569:$AZ569),"")</f>
        <v>0</v>
      </c>
      <c r="AN535" s="20">
        <f t="shared" si="72"/>
        <v>0</v>
      </c>
      <c r="AO535" s="20">
        <f t="shared" si="72"/>
        <v>0</v>
      </c>
      <c r="AP535" s="20">
        <f t="shared" si="72"/>
        <v>0</v>
      </c>
      <c r="AQ535" s="20">
        <f t="shared" si="72"/>
        <v>0</v>
      </c>
      <c r="AR535" s="20">
        <f t="shared" si="72"/>
        <v>0</v>
      </c>
      <c r="AS535" s="20">
        <f t="shared" si="72"/>
        <v>0</v>
      </c>
      <c r="AT535" s="20">
        <f t="shared" si="72"/>
        <v>0</v>
      </c>
      <c r="AU535" s="20">
        <f t="shared" si="72"/>
        <v>0</v>
      </c>
      <c r="AV535" s="20">
        <f t="shared" si="72"/>
        <v>1.5887647786751087</v>
      </c>
      <c r="AW535" s="20">
        <f t="shared" si="72"/>
        <v>0.76258665183610008</v>
      </c>
      <c r="AX535" s="20">
        <f t="shared" si="72"/>
        <v>0.62319201826849913</v>
      </c>
      <c r="AY535" s="20">
        <f t="shared" si="72"/>
        <v>1.0066846910161329</v>
      </c>
      <c r="AZ535" s="20">
        <f t="shared" si="72"/>
        <v>1.370123290715368</v>
      </c>
      <c r="BA535" s="20">
        <f t="shared" si="72"/>
        <v>0.92162008948605201</v>
      </c>
      <c r="BB535" s="20">
        <f t="shared" si="72"/>
        <v>0.39839444052302708</v>
      </c>
      <c r="BC535" s="20">
        <f t="shared" si="72"/>
        <v>0.9179380020601291</v>
      </c>
      <c r="BD535" s="20">
        <f t="shared" si="72"/>
        <v>1.2880750564606627</v>
      </c>
      <c r="BE535" s="20">
        <f t="shared" si="72"/>
        <v>1.2611062192236169</v>
      </c>
      <c r="BF535" s="20">
        <f t="shared" si="72"/>
        <v>2.397600155059354</v>
      </c>
      <c r="BG535" s="20">
        <f t="shared" si="72"/>
        <v>1.6545442748431705</v>
      </c>
      <c r="BH535" s="20">
        <f t="shared" si="72"/>
        <v>2.5948222048546801</v>
      </c>
      <c r="BI535" s="20">
        <f t="shared" si="72"/>
        <v>1.0484063172100642</v>
      </c>
      <c r="BJ535" s="20">
        <f t="shared" si="72"/>
        <v>1.0441432308356051</v>
      </c>
      <c r="BK535" s="20">
        <f t="shared" si="72"/>
        <v>0</v>
      </c>
    </row>
    <row r="536" spans="1:63" x14ac:dyDescent="0.25">
      <c r="A536" t="s">
        <v>169</v>
      </c>
      <c r="B536" t="s">
        <v>170</v>
      </c>
      <c r="C536" t="s">
        <v>149</v>
      </c>
      <c r="D536" t="s">
        <v>266</v>
      </c>
      <c r="E536" s="19" t="str">
        <f t="shared" si="42"/>
        <v>formula</v>
      </c>
      <c r="F536" s="4" t="s">
        <v>267</v>
      </c>
      <c r="G536" s="20">
        <f t="shared" ref="G536:AL536" si="73">IF(SUM($AX570:$AZ570)&lt;&gt;0,G570/AVERAGE($AX570:$AZ570),"")</f>
        <v>0</v>
      </c>
      <c r="H536" s="20">
        <f t="shared" si="73"/>
        <v>0</v>
      </c>
      <c r="I536" s="20">
        <f t="shared" si="73"/>
        <v>0</v>
      </c>
      <c r="J536" s="20">
        <f t="shared" si="73"/>
        <v>0</v>
      </c>
      <c r="K536" s="20">
        <f t="shared" si="73"/>
        <v>0</v>
      </c>
      <c r="L536" s="20">
        <f t="shared" si="73"/>
        <v>0</v>
      </c>
      <c r="M536" s="20">
        <f t="shared" si="73"/>
        <v>0</v>
      </c>
      <c r="N536" s="20">
        <f t="shared" si="73"/>
        <v>0</v>
      </c>
      <c r="O536" s="20">
        <f t="shared" si="73"/>
        <v>0</v>
      </c>
      <c r="P536" s="20">
        <f t="shared" si="73"/>
        <v>0</v>
      </c>
      <c r="Q536" s="20">
        <f t="shared" si="73"/>
        <v>0</v>
      </c>
      <c r="R536" s="20">
        <f t="shared" si="73"/>
        <v>0</v>
      </c>
      <c r="S536" s="20">
        <f t="shared" si="73"/>
        <v>0</v>
      </c>
      <c r="T536" s="20">
        <f t="shared" si="73"/>
        <v>0</v>
      </c>
      <c r="U536" s="20">
        <f t="shared" si="73"/>
        <v>0</v>
      </c>
      <c r="V536" s="20">
        <f t="shared" si="73"/>
        <v>0</v>
      </c>
      <c r="W536" s="20">
        <f t="shared" si="73"/>
        <v>0</v>
      </c>
      <c r="X536" s="20">
        <f t="shared" si="73"/>
        <v>0</v>
      </c>
      <c r="Y536" s="20">
        <f t="shared" si="73"/>
        <v>0</v>
      </c>
      <c r="Z536" s="20">
        <f t="shared" si="73"/>
        <v>0</v>
      </c>
      <c r="AA536" s="20">
        <f t="shared" si="73"/>
        <v>0</v>
      </c>
      <c r="AB536" s="20">
        <f t="shared" si="73"/>
        <v>0</v>
      </c>
      <c r="AC536" s="20">
        <f t="shared" si="73"/>
        <v>0</v>
      </c>
      <c r="AD536" s="20">
        <f t="shared" si="73"/>
        <v>0</v>
      </c>
      <c r="AE536" s="20">
        <f t="shared" si="73"/>
        <v>0</v>
      </c>
      <c r="AF536" s="20">
        <f t="shared" si="73"/>
        <v>0</v>
      </c>
      <c r="AG536" s="20">
        <f t="shared" si="73"/>
        <v>0</v>
      </c>
      <c r="AH536" s="20">
        <f t="shared" si="73"/>
        <v>0</v>
      </c>
      <c r="AI536" s="20">
        <f t="shared" si="73"/>
        <v>0</v>
      </c>
      <c r="AJ536" s="20">
        <f t="shared" si="73"/>
        <v>0</v>
      </c>
      <c r="AK536" s="20">
        <f t="shared" si="73"/>
        <v>0</v>
      </c>
      <c r="AL536" s="20">
        <f t="shared" si="73"/>
        <v>0</v>
      </c>
      <c r="AM536" s="20">
        <f t="shared" ref="AM536:BK536" si="74">IF(SUM($AX570:$AZ570)&lt;&gt;0,AM570/AVERAGE($AX570:$AZ570),"")</f>
        <v>0</v>
      </c>
      <c r="AN536" s="20">
        <f t="shared" si="74"/>
        <v>0</v>
      </c>
      <c r="AO536" s="20">
        <f t="shared" si="74"/>
        <v>0</v>
      </c>
      <c r="AP536" s="20">
        <f t="shared" si="74"/>
        <v>0</v>
      </c>
      <c r="AQ536" s="20">
        <f t="shared" si="74"/>
        <v>0</v>
      </c>
      <c r="AR536" s="20">
        <f t="shared" si="74"/>
        <v>0</v>
      </c>
      <c r="AS536" s="20">
        <f t="shared" si="74"/>
        <v>0</v>
      </c>
      <c r="AT536" s="20">
        <f t="shared" si="74"/>
        <v>0</v>
      </c>
      <c r="AU536" s="20">
        <f t="shared" si="74"/>
        <v>0</v>
      </c>
      <c r="AV536" s="20">
        <f t="shared" si="74"/>
        <v>0.62377480542807695</v>
      </c>
      <c r="AW536" s="20">
        <f t="shared" si="74"/>
        <v>0.84581598319641194</v>
      </c>
      <c r="AX536" s="20">
        <f t="shared" si="74"/>
        <v>0.6260104719608347</v>
      </c>
      <c r="AY536" s="20">
        <f t="shared" si="74"/>
        <v>0.99130753455880827</v>
      </c>
      <c r="AZ536" s="20">
        <f t="shared" si="74"/>
        <v>1.3826819934803567</v>
      </c>
      <c r="BA536" s="20">
        <f t="shared" si="74"/>
        <v>0.57917308730235917</v>
      </c>
      <c r="BB536" s="20">
        <f t="shared" si="74"/>
        <v>0.809431617637971</v>
      </c>
      <c r="BC536" s="20">
        <f t="shared" si="74"/>
        <v>0.72461558693141159</v>
      </c>
      <c r="BD536" s="20">
        <f t="shared" si="74"/>
        <v>1.6822202377625648</v>
      </c>
      <c r="BE536" s="20">
        <f t="shared" si="74"/>
        <v>0.9037041907113631</v>
      </c>
      <c r="BF536" s="20">
        <f t="shared" si="74"/>
        <v>1.193962327561815</v>
      </c>
      <c r="BG536" s="20">
        <f t="shared" si="74"/>
        <v>1.2420965924718284</v>
      </c>
      <c r="BH536" s="20">
        <f t="shared" si="74"/>
        <v>1.2989650817669605</v>
      </c>
      <c r="BI536" s="20">
        <f t="shared" si="74"/>
        <v>1.062675920802755</v>
      </c>
      <c r="BJ536" s="20">
        <f t="shared" si="74"/>
        <v>0.75344798865270357</v>
      </c>
      <c r="BK536" s="20">
        <f t="shared" si="74"/>
        <v>0</v>
      </c>
    </row>
    <row r="537" spans="1:63" x14ac:dyDescent="0.25">
      <c r="A537" t="s">
        <v>173</v>
      </c>
      <c r="B537" t="s">
        <v>174</v>
      </c>
      <c r="C537" t="s">
        <v>149</v>
      </c>
      <c r="D537" t="s">
        <v>266</v>
      </c>
      <c r="E537" s="19" t="str">
        <f t="shared" si="42"/>
        <v>formula</v>
      </c>
      <c r="F537" s="4" t="s">
        <v>267</v>
      </c>
      <c r="G537" s="20">
        <f t="shared" ref="G537:AL537" si="75">IF(SUM($AX571:$AZ571)&lt;&gt;0,G571/AVERAGE($AX571:$AZ571),"")</f>
        <v>0</v>
      </c>
      <c r="H537" s="20">
        <f t="shared" si="75"/>
        <v>0</v>
      </c>
      <c r="I537" s="20">
        <f t="shared" si="75"/>
        <v>0</v>
      </c>
      <c r="J537" s="20">
        <f t="shared" si="75"/>
        <v>0</v>
      </c>
      <c r="K537" s="20">
        <f t="shared" si="75"/>
        <v>0</v>
      </c>
      <c r="L537" s="20">
        <f t="shared" si="75"/>
        <v>0</v>
      </c>
      <c r="M537" s="20">
        <f t="shared" si="75"/>
        <v>0</v>
      </c>
      <c r="N537" s="20">
        <f t="shared" si="75"/>
        <v>0</v>
      </c>
      <c r="O537" s="20">
        <f t="shared" si="75"/>
        <v>0</v>
      </c>
      <c r="P537" s="20">
        <f t="shared" si="75"/>
        <v>0</v>
      </c>
      <c r="Q537" s="20">
        <f t="shared" si="75"/>
        <v>0</v>
      </c>
      <c r="R537" s="20">
        <f t="shared" si="75"/>
        <v>0</v>
      </c>
      <c r="S537" s="20">
        <f t="shared" si="75"/>
        <v>0</v>
      </c>
      <c r="T537" s="20">
        <f t="shared" si="75"/>
        <v>0</v>
      </c>
      <c r="U537" s="20">
        <f t="shared" si="75"/>
        <v>0</v>
      </c>
      <c r="V537" s="20">
        <f t="shared" si="75"/>
        <v>0</v>
      </c>
      <c r="W537" s="20">
        <f t="shared" si="75"/>
        <v>0</v>
      </c>
      <c r="X537" s="20">
        <f t="shared" si="75"/>
        <v>0</v>
      </c>
      <c r="Y537" s="20">
        <f t="shared" si="75"/>
        <v>0</v>
      </c>
      <c r="Z537" s="20">
        <f t="shared" si="75"/>
        <v>0</v>
      </c>
      <c r="AA537" s="20">
        <f t="shared" si="75"/>
        <v>0</v>
      </c>
      <c r="AB537" s="20">
        <f t="shared" si="75"/>
        <v>0</v>
      </c>
      <c r="AC537" s="20">
        <f t="shared" si="75"/>
        <v>0</v>
      </c>
      <c r="AD537" s="20">
        <f t="shared" si="75"/>
        <v>0</v>
      </c>
      <c r="AE537" s="20">
        <f t="shared" si="75"/>
        <v>0</v>
      </c>
      <c r="AF537" s="20">
        <f t="shared" si="75"/>
        <v>0</v>
      </c>
      <c r="AG537" s="20">
        <f t="shared" si="75"/>
        <v>0</v>
      </c>
      <c r="AH537" s="20">
        <f t="shared" si="75"/>
        <v>0</v>
      </c>
      <c r="AI537" s="20">
        <f t="shared" si="75"/>
        <v>0</v>
      </c>
      <c r="AJ537" s="20">
        <f t="shared" si="75"/>
        <v>0</v>
      </c>
      <c r="AK537" s="20">
        <f t="shared" si="75"/>
        <v>0</v>
      </c>
      <c r="AL537" s="20">
        <f t="shared" si="75"/>
        <v>0</v>
      </c>
      <c r="AM537" s="20">
        <f t="shared" ref="AM537:BK537" si="76">IF(SUM($AX571:$AZ571)&lt;&gt;0,AM571/AVERAGE($AX571:$AZ571),"")</f>
        <v>0</v>
      </c>
      <c r="AN537" s="20">
        <f t="shared" si="76"/>
        <v>0</v>
      </c>
      <c r="AO537" s="20">
        <f t="shared" si="76"/>
        <v>0</v>
      </c>
      <c r="AP537" s="20">
        <f t="shared" si="76"/>
        <v>0</v>
      </c>
      <c r="AQ537" s="20">
        <f t="shared" si="76"/>
        <v>0</v>
      </c>
      <c r="AR537" s="20">
        <f t="shared" si="76"/>
        <v>0</v>
      </c>
      <c r="AS537" s="20">
        <f t="shared" si="76"/>
        <v>0</v>
      </c>
      <c r="AT537" s="20">
        <f t="shared" si="76"/>
        <v>0</v>
      </c>
      <c r="AU537" s="20">
        <f t="shared" si="76"/>
        <v>0</v>
      </c>
      <c r="AV537" s="20">
        <f t="shared" si="76"/>
        <v>1.4217620922768412</v>
      </c>
      <c r="AW537" s="20">
        <f t="shared" si="76"/>
        <v>1.3185973226479253</v>
      </c>
      <c r="AX537" s="20">
        <f t="shared" si="76"/>
        <v>1.5323412291339416</v>
      </c>
      <c r="AY537" s="20">
        <f t="shared" si="76"/>
        <v>1.189333553734889</v>
      </c>
      <c r="AZ537" s="20">
        <f t="shared" si="76"/>
        <v>0.27832521713116948</v>
      </c>
      <c r="BA537" s="20">
        <f t="shared" si="76"/>
        <v>0.25868588299815254</v>
      </c>
      <c r="BB537" s="20">
        <f t="shared" si="76"/>
        <v>0.27762037932763323</v>
      </c>
      <c r="BC537" s="20">
        <f t="shared" si="76"/>
        <v>0.76809043107227659</v>
      </c>
      <c r="BD537" s="20">
        <f t="shared" si="76"/>
        <v>0.98875657543771445</v>
      </c>
      <c r="BE537" s="20">
        <f t="shared" si="76"/>
        <v>0.82303184617691383</v>
      </c>
      <c r="BF537" s="20">
        <f t="shared" si="76"/>
        <v>1.2686474642813999</v>
      </c>
      <c r="BG537" s="20">
        <f t="shared" si="76"/>
        <v>1.4925009120801171</v>
      </c>
      <c r="BH537" s="20">
        <f t="shared" si="76"/>
        <v>1.4152766094611309</v>
      </c>
      <c r="BI537" s="20">
        <f t="shared" si="76"/>
        <v>1.966771141335258</v>
      </c>
      <c r="BJ537" s="20">
        <f t="shared" si="76"/>
        <v>1.978072258791695</v>
      </c>
      <c r="BK537" s="20">
        <f t="shared" si="76"/>
        <v>0</v>
      </c>
    </row>
    <row r="538" spans="1:63" x14ac:dyDescent="0.25">
      <c r="A538" t="s">
        <v>5</v>
      </c>
      <c r="B538" t="s">
        <v>6</v>
      </c>
      <c r="C538" t="s">
        <v>7</v>
      </c>
      <c r="D538" t="s">
        <v>62</v>
      </c>
      <c r="E538" s="19" t="str">
        <f t="shared" si="42"/>
        <v>number</v>
      </c>
      <c r="F538" t="s">
        <v>63</v>
      </c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</row>
    <row r="539" spans="1:63" x14ac:dyDescent="0.25">
      <c r="A539" t="s">
        <v>151</v>
      </c>
      <c r="B539" t="s">
        <v>152</v>
      </c>
      <c r="C539" t="s">
        <v>7</v>
      </c>
      <c r="D539" t="s">
        <v>62</v>
      </c>
      <c r="E539" s="19" t="str">
        <f t="shared" si="42"/>
        <v>number</v>
      </c>
      <c r="F539" s="4" t="s">
        <v>63</v>
      </c>
    </row>
    <row r="540" spans="1:63" x14ac:dyDescent="0.25">
      <c r="A540" t="s">
        <v>157</v>
      </c>
      <c r="B540" t="s">
        <v>158</v>
      </c>
      <c r="C540" t="s">
        <v>7</v>
      </c>
      <c r="D540" t="s">
        <v>62</v>
      </c>
      <c r="E540" s="19" t="str">
        <f t="shared" si="42"/>
        <v>number</v>
      </c>
      <c r="F540" s="4" t="s">
        <v>63</v>
      </c>
    </row>
    <row r="541" spans="1:63" x14ac:dyDescent="0.25">
      <c r="A541" t="s">
        <v>159</v>
      </c>
      <c r="B541" t="s">
        <v>160</v>
      </c>
      <c r="C541" t="s">
        <v>7</v>
      </c>
      <c r="D541" t="s">
        <v>62</v>
      </c>
      <c r="E541" s="19" t="str">
        <f t="shared" si="42"/>
        <v>number</v>
      </c>
      <c r="F541" s="4" t="s">
        <v>63</v>
      </c>
    </row>
    <row r="542" spans="1:63" x14ac:dyDescent="0.25">
      <c r="A542" t="s">
        <v>165</v>
      </c>
      <c r="B542" t="s">
        <v>166</v>
      </c>
      <c r="C542" t="s">
        <v>7</v>
      </c>
      <c r="D542" t="s">
        <v>62</v>
      </c>
      <c r="E542" s="19" t="str">
        <f t="shared" si="42"/>
        <v>number</v>
      </c>
      <c r="F542" s="4" t="s">
        <v>63</v>
      </c>
    </row>
    <row r="543" spans="1:63" x14ac:dyDescent="0.25">
      <c r="A543" t="s">
        <v>171</v>
      </c>
      <c r="B543" t="s">
        <v>172</v>
      </c>
      <c r="C543" t="s">
        <v>7</v>
      </c>
      <c r="D543" t="s">
        <v>62</v>
      </c>
      <c r="E543" s="19" t="str">
        <f t="shared" si="42"/>
        <v>number</v>
      </c>
      <c r="F543" s="4" t="s">
        <v>63</v>
      </c>
    </row>
    <row r="544" spans="1:63" x14ac:dyDescent="0.25">
      <c r="A544" t="s">
        <v>175</v>
      </c>
      <c r="B544" t="s">
        <v>176</v>
      </c>
      <c r="C544" t="s">
        <v>7</v>
      </c>
      <c r="D544" t="s">
        <v>62</v>
      </c>
      <c r="E544" s="19" t="str">
        <f t="shared" si="42"/>
        <v>number</v>
      </c>
      <c r="F544" s="4" t="s">
        <v>63</v>
      </c>
      <c r="AV544" s="5">
        <v>144.97008990318119</v>
      </c>
      <c r="AW544" s="5">
        <v>111.27577376943141</v>
      </c>
      <c r="AX544" s="5">
        <v>134.72359672896332</v>
      </c>
      <c r="AY544" s="5">
        <v>104.81423461703957</v>
      </c>
      <c r="AZ544" s="5">
        <v>264.10188298587764</v>
      </c>
      <c r="BA544" s="5">
        <v>242.57072458189919</v>
      </c>
      <c r="BB544" s="5">
        <v>262.36846129758146</v>
      </c>
      <c r="BC544" s="5">
        <v>163.63622711133519</v>
      </c>
      <c r="BD544" s="5">
        <v>230.02399079954543</v>
      </c>
      <c r="BE544" s="5">
        <v>361.55569941735968</v>
      </c>
      <c r="BF544" s="5">
        <v>324.3426329555362</v>
      </c>
      <c r="BG544" s="5">
        <v>143.09420864736217</v>
      </c>
      <c r="BH544" s="5">
        <v>153.53542414509729</v>
      </c>
      <c r="BI544" s="5">
        <v>182.5293236835538</v>
      </c>
      <c r="BJ544" s="5">
        <v>182.5293236835538</v>
      </c>
    </row>
    <row r="545" spans="1:62" x14ac:dyDescent="0.25">
      <c r="A545" t="s">
        <v>177</v>
      </c>
      <c r="B545" t="s">
        <v>178</v>
      </c>
      <c r="C545" t="s">
        <v>7</v>
      </c>
      <c r="D545" t="s">
        <v>62</v>
      </c>
      <c r="E545" s="19" t="str">
        <f t="shared" si="42"/>
        <v>number</v>
      </c>
      <c r="F545" s="4" t="s">
        <v>63</v>
      </c>
    </row>
    <row r="546" spans="1:62" x14ac:dyDescent="0.25">
      <c r="A546" t="s">
        <v>179</v>
      </c>
      <c r="B546" t="s">
        <v>180</v>
      </c>
      <c r="C546" t="s">
        <v>7</v>
      </c>
      <c r="D546" t="s">
        <v>62</v>
      </c>
      <c r="E546" s="19" t="str">
        <f t="shared" si="42"/>
        <v>number</v>
      </c>
      <c r="F546" s="4" t="s">
        <v>63</v>
      </c>
    </row>
    <row r="547" spans="1:62" x14ac:dyDescent="0.25">
      <c r="A547" t="s">
        <v>147</v>
      </c>
      <c r="B547" t="s">
        <v>148</v>
      </c>
      <c r="C547" t="s">
        <v>149</v>
      </c>
      <c r="D547" t="s">
        <v>62</v>
      </c>
      <c r="E547" s="19" t="str">
        <f t="shared" si="42"/>
        <v>number</v>
      </c>
      <c r="F547" s="4" t="s">
        <v>63</v>
      </c>
    </row>
    <row r="548" spans="1:62" x14ac:dyDescent="0.25">
      <c r="A548" t="s">
        <v>153</v>
      </c>
      <c r="B548" t="s">
        <v>154</v>
      </c>
      <c r="C548" t="s">
        <v>149</v>
      </c>
      <c r="D548" t="s">
        <v>62</v>
      </c>
      <c r="E548" s="19" t="str">
        <f t="shared" si="42"/>
        <v>number</v>
      </c>
      <c r="F548" s="4" t="s">
        <v>63</v>
      </c>
    </row>
    <row r="549" spans="1:62" x14ac:dyDescent="0.25">
      <c r="A549" t="s">
        <v>155</v>
      </c>
      <c r="B549" t="s">
        <v>156</v>
      </c>
      <c r="C549" t="s">
        <v>149</v>
      </c>
      <c r="D549" t="s">
        <v>62</v>
      </c>
      <c r="E549" s="19" t="str">
        <f t="shared" si="42"/>
        <v>number</v>
      </c>
      <c r="F549" s="4" t="s">
        <v>63</v>
      </c>
    </row>
    <row r="550" spans="1:62" x14ac:dyDescent="0.25">
      <c r="A550" t="s">
        <v>161</v>
      </c>
      <c r="B550" t="s">
        <v>162</v>
      </c>
      <c r="C550" t="s">
        <v>149</v>
      </c>
      <c r="D550" t="s">
        <v>62</v>
      </c>
      <c r="E550" s="19" t="str">
        <f t="shared" si="42"/>
        <v>number</v>
      </c>
      <c r="F550" s="4" t="s">
        <v>63</v>
      </c>
      <c r="AX550" s="5">
        <v>289.24841104049068</v>
      </c>
      <c r="AY550" s="5">
        <v>348.79800063471913</v>
      </c>
      <c r="AZ550" s="5">
        <v>384.60496264467929</v>
      </c>
      <c r="BA550" s="5">
        <v>135.69703308527528</v>
      </c>
      <c r="BB550" s="5">
        <v>479.65706243981924</v>
      </c>
      <c r="BC550" s="5">
        <v>120.81390554128208</v>
      </c>
      <c r="BD550" s="5">
        <v>501.60637645616185</v>
      </c>
      <c r="BE550" s="5">
        <v>253.71263421437331</v>
      </c>
      <c r="BF550" s="5">
        <v>220.45816976386777</v>
      </c>
      <c r="BG550" s="5">
        <v>257.64267452520374</v>
      </c>
      <c r="BH550" s="5">
        <v>289.50187163597599</v>
      </c>
      <c r="BI550" s="5">
        <v>269.35965452377559</v>
      </c>
      <c r="BJ550" s="5">
        <v>440.52256621192828</v>
      </c>
    </row>
    <row r="551" spans="1:62" x14ac:dyDescent="0.25">
      <c r="A551" t="s">
        <v>163</v>
      </c>
      <c r="B551" t="s">
        <v>164</v>
      </c>
      <c r="C551" t="s">
        <v>149</v>
      </c>
      <c r="D551" t="s">
        <v>62</v>
      </c>
      <c r="E551" s="19" t="str">
        <f t="shared" si="42"/>
        <v>number</v>
      </c>
      <c r="F551" s="4" t="s">
        <v>63</v>
      </c>
    </row>
    <row r="552" spans="1:62" x14ac:dyDescent="0.25">
      <c r="A552" t="s">
        <v>167</v>
      </c>
      <c r="B552" t="s">
        <v>168</v>
      </c>
      <c r="C552" t="s">
        <v>149</v>
      </c>
      <c r="D552" t="s">
        <v>62</v>
      </c>
      <c r="E552" s="19" t="str">
        <f t="shared" si="42"/>
        <v>number</v>
      </c>
      <c r="F552" s="4" t="s">
        <v>63</v>
      </c>
    </row>
    <row r="553" spans="1:62" x14ac:dyDescent="0.25">
      <c r="A553" t="s">
        <v>169</v>
      </c>
      <c r="B553" t="s">
        <v>170</v>
      </c>
      <c r="C553" t="s">
        <v>149</v>
      </c>
      <c r="D553" t="s">
        <v>62</v>
      </c>
      <c r="E553" s="19" t="str">
        <f t="shared" si="42"/>
        <v>number</v>
      </c>
      <c r="F553" s="4" t="s">
        <v>63</v>
      </c>
      <c r="BC553" s="5">
        <v>213.50775513309915</v>
      </c>
      <c r="BD553" s="5">
        <v>1086.4494042805543</v>
      </c>
      <c r="BE553" s="5">
        <v>311.23078210887581</v>
      </c>
      <c r="BF553" s="5">
        <v>171.86643008114538</v>
      </c>
      <c r="BG553" s="5">
        <v>283.90545789930559</v>
      </c>
      <c r="BH553" s="5">
        <v>409.00021922831627</v>
      </c>
      <c r="BI553" s="5">
        <v>224.21109775641023</v>
      </c>
      <c r="BJ553" s="5">
        <v>158.96793870192306</v>
      </c>
    </row>
    <row r="554" spans="1:62" x14ac:dyDescent="0.25">
      <c r="A554" t="s">
        <v>173</v>
      </c>
      <c r="B554" t="s">
        <v>174</v>
      </c>
      <c r="C554" t="s">
        <v>149</v>
      </c>
      <c r="D554" t="s">
        <v>62</v>
      </c>
      <c r="E554" s="19" t="str">
        <f t="shared" si="42"/>
        <v>number</v>
      </c>
      <c r="F554" s="4" t="s">
        <v>63</v>
      </c>
      <c r="AV554" s="5">
        <v>7.7361290322580638</v>
      </c>
      <c r="AW554" s="5">
        <v>6.7801483210296221</v>
      </c>
      <c r="AX554" s="5">
        <v>7.5204053136011</v>
      </c>
      <c r="AY554" s="5">
        <v>6.5363161642535017</v>
      </c>
      <c r="AZ554" s="5">
        <v>3.5859999233292625</v>
      </c>
      <c r="BA554" s="5">
        <v>3.2898877371532462</v>
      </c>
      <c r="BB554" s="5">
        <v>3.8810680967543711</v>
      </c>
      <c r="BC554" s="5">
        <v>12.421234794116149</v>
      </c>
      <c r="BD554" s="5">
        <v>10.879232111692845</v>
      </c>
      <c r="BE554" s="5">
        <v>7.6376271186440681</v>
      </c>
      <c r="BF554" s="5">
        <v>8.3686746987951803</v>
      </c>
      <c r="BG554" s="5">
        <v>16.508333333333333</v>
      </c>
      <c r="BH554" s="5">
        <v>13.914814814814816</v>
      </c>
      <c r="BI554" s="5">
        <v>14.03494623655914</v>
      </c>
      <c r="BJ554" s="5">
        <v>7.9560606060606052</v>
      </c>
    </row>
    <row r="555" spans="1:62" x14ac:dyDescent="0.25">
      <c r="A555" s="10" t="s">
        <v>5</v>
      </c>
      <c r="B555" s="10" t="s">
        <v>6</v>
      </c>
      <c r="C555" s="10" t="s">
        <v>7</v>
      </c>
      <c r="D555" s="10" t="s">
        <v>64</v>
      </c>
      <c r="E555" s="25" t="str">
        <f t="shared" si="42"/>
        <v>number</v>
      </c>
      <c r="F555" s="21" t="s">
        <v>65</v>
      </c>
      <c r="AV555" s="5">
        <v>1.659032258064516</v>
      </c>
      <c r="AW555" s="5">
        <v>1.7887878787878788</v>
      </c>
      <c r="AX555" s="5">
        <v>4.5015151515151519</v>
      </c>
      <c r="AY555" s="5">
        <v>2.2606060606060607</v>
      </c>
      <c r="AZ555" s="5">
        <v>3.66</v>
      </c>
      <c r="BA555" s="5">
        <v>3.3050000000000002</v>
      </c>
      <c r="BB555" s="5">
        <v>8.2588235294117656</v>
      </c>
      <c r="BC555" s="5">
        <v>5.4722499999999998</v>
      </c>
      <c r="BD555" s="5">
        <v>8.43</v>
      </c>
      <c r="BE555" s="5">
        <v>11.983829787234043</v>
      </c>
      <c r="BF555" s="5">
        <v>8.8760489735704784</v>
      </c>
      <c r="BG555" s="5">
        <v>9.263957270408163</v>
      </c>
      <c r="BH555" s="5">
        <v>9.2716325534119903</v>
      </c>
      <c r="BI555" s="5">
        <v>8.0526140983737253</v>
      </c>
      <c r="BJ555" s="5">
        <v>7.9827429448341833</v>
      </c>
    </row>
    <row r="556" spans="1:62" x14ac:dyDescent="0.25">
      <c r="A556" t="s">
        <v>151</v>
      </c>
      <c r="B556" t="s">
        <v>152</v>
      </c>
      <c r="C556" t="s">
        <v>7</v>
      </c>
      <c r="D556" t="s">
        <v>64</v>
      </c>
      <c r="E556" s="19" t="str">
        <f t="shared" si="42"/>
        <v>number</v>
      </c>
      <c r="F556" s="4" t="s">
        <v>65</v>
      </c>
      <c r="AV556" s="5">
        <v>1.3438133874239351</v>
      </c>
      <c r="AW556" s="5">
        <v>0.30404040404040406</v>
      </c>
      <c r="AX556" s="5">
        <v>1.1116751269035532</v>
      </c>
      <c r="AY556" s="5">
        <v>3.5460251046025104</v>
      </c>
      <c r="AZ556" s="5">
        <v>3.3433333333333333</v>
      </c>
      <c r="BA556" s="5">
        <v>2.0188235294117649</v>
      </c>
      <c r="BB556" s="5">
        <v>2.1711111111111112</v>
      </c>
      <c r="BC556" s="5">
        <v>1.8610526315789473</v>
      </c>
      <c r="BD556" s="5">
        <v>3.6273684210526316</v>
      </c>
      <c r="BE556" s="5">
        <v>5.6349999999999998</v>
      </c>
      <c r="BF556" s="5">
        <v>5.7955999200994315</v>
      </c>
      <c r="BG556" s="5">
        <v>9.3014584604899131</v>
      </c>
      <c r="BH556" s="5">
        <v>10.251558456420899</v>
      </c>
      <c r="BI556" s="5">
        <v>15.129924799601238</v>
      </c>
      <c r="BJ556" s="5">
        <v>5.4242583719889366</v>
      </c>
    </row>
    <row r="557" spans="1:62" x14ac:dyDescent="0.25">
      <c r="A557" t="s">
        <v>157</v>
      </c>
      <c r="B557" t="s">
        <v>158</v>
      </c>
      <c r="C557" t="s">
        <v>7</v>
      </c>
      <c r="D557" t="s">
        <v>64</v>
      </c>
      <c r="E557" s="19" t="str">
        <f t="shared" si="42"/>
        <v>number</v>
      </c>
      <c r="F557" s="4" t="s">
        <v>65</v>
      </c>
      <c r="AV557" s="5">
        <v>17.01248350756115</v>
      </c>
      <c r="AW557" s="5">
        <v>5.7023243045387995</v>
      </c>
      <c r="AX557" s="5">
        <v>10.309285021028794</v>
      </c>
      <c r="AY557" s="5">
        <v>10.902518911331201</v>
      </c>
      <c r="AZ557" s="5">
        <v>11.131009256494476</v>
      </c>
      <c r="BA557" s="5">
        <v>16.039891722467587</v>
      </c>
      <c r="BB557" s="5">
        <v>17.200205791562546</v>
      </c>
      <c r="BC557" s="5">
        <v>17.662317178090049</v>
      </c>
      <c r="BD557" s="5">
        <v>21.847099210435978</v>
      </c>
      <c r="BE557" s="5">
        <v>20.819050360278233</v>
      </c>
      <c r="BF557" s="5">
        <v>30.586349089577876</v>
      </c>
      <c r="BG557" s="5">
        <v>18.684266113668802</v>
      </c>
      <c r="BH557" s="5">
        <v>26.159619686425195</v>
      </c>
      <c r="BI557" s="5">
        <v>18.466945072670875</v>
      </c>
      <c r="BJ557" s="5">
        <v>14.43371211234299</v>
      </c>
    </row>
    <row r="558" spans="1:62" x14ac:dyDescent="0.25">
      <c r="A558" t="s">
        <v>159</v>
      </c>
      <c r="B558" t="s">
        <v>160</v>
      </c>
      <c r="C558" t="s">
        <v>7</v>
      </c>
      <c r="D558" t="s">
        <v>64</v>
      </c>
      <c r="E558" s="19" t="str">
        <f t="shared" si="42"/>
        <v>number</v>
      </c>
      <c r="F558" s="4" t="s">
        <v>65</v>
      </c>
      <c r="AV558" s="5">
        <v>27.313101551758006</v>
      </c>
      <c r="AW558" s="5">
        <v>33.096774193548384</v>
      </c>
      <c r="AX558" s="5">
        <v>27.680867249904907</v>
      </c>
      <c r="AY558" s="5">
        <v>34.326557750759875</v>
      </c>
      <c r="AZ558" s="5">
        <v>33.154802259887006</v>
      </c>
      <c r="BA558" s="5">
        <v>36.395283018867921</v>
      </c>
      <c r="BB558" s="5">
        <v>33.287547169811319</v>
      </c>
      <c r="BC558" s="5">
        <v>31.85709090909091</v>
      </c>
      <c r="BD558" s="5">
        <v>30.347090909090909</v>
      </c>
      <c r="BE558" s="5">
        <v>43.582068965517244</v>
      </c>
      <c r="BF558" s="5">
        <v>34.39270756091102</v>
      </c>
      <c r="BG558" s="5">
        <v>38.766200161637933</v>
      </c>
      <c r="BH558" s="5">
        <v>42.850692433324355</v>
      </c>
      <c r="BI558" s="5">
        <v>28.579010977909483</v>
      </c>
      <c r="BJ558" s="5">
        <v>38.180219305630388</v>
      </c>
    </row>
    <row r="559" spans="1:62" x14ac:dyDescent="0.25">
      <c r="A559" t="s">
        <v>165</v>
      </c>
      <c r="B559" t="s">
        <v>166</v>
      </c>
      <c r="C559" t="s">
        <v>7</v>
      </c>
      <c r="D559" t="s">
        <v>64</v>
      </c>
      <c r="E559" s="19" t="str">
        <f t="shared" si="42"/>
        <v>number</v>
      </c>
      <c r="F559" s="4" t="s">
        <v>65</v>
      </c>
      <c r="AV559" s="5">
        <v>5.9775280898876408</v>
      </c>
      <c r="AW559" s="5">
        <v>0.73622222222222222</v>
      </c>
      <c r="AX559" s="5">
        <v>2.2597826086956521</v>
      </c>
      <c r="AY559" s="5">
        <v>1.4274</v>
      </c>
      <c r="AZ559" s="5">
        <v>4.643061224489796</v>
      </c>
      <c r="BA559" s="5">
        <v>2.6607692307692306</v>
      </c>
      <c r="BB559" s="5">
        <v>11.417222222222222</v>
      </c>
      <c r="BC559" s="5">
        <v>4.0334545454545454</v>
      </c>
      <c r="BD559" s="5">
        <v>8.1994690265486732</v>
      </c>
      <c r="BE559" s="5">
        <v>7.3559292035398229</v>
      </c>
      <c r="BF559" s="5">
        <v>5.6195222189574121</v>
      </c>
      <c r="BG559" s="5">
        <v>5.9110034395741149</v>
      </c>
      <c r="BH559" s="5">
        <v>7.5340850127903778</v>
      </c>
      <c r="BI559" s="5">
        <v>4.1517415652654863</v>
      </c>
      <c r="BJ559" s="5">
        <v>3.7227133313744476</v>
      </c>
    </row>
    <row r="560" spans="1:62" x14ac:dyDescent="0.25">
      <c r="A560" t="s">
        <v>171</v>
      </c>
      <c r="B560" t="s">
        <v>172</v>
      </c>
      <c r="C560" t="s">
        <v>7</v>
      </c>
      <c r="D560" t="s">
        <v>64</v>
      </c>
      <c r="E560" s="19" t="str">
        <f t="shared" si="42"/>
        <v>number</v>
      </c>
      <c r="F560" s="4" t="s">
        <v>65</v>
      </c>
      <c r="AW560" s="5">
        <v>2.2385740402193783</v>
      </c>
      <c r="AX560" s="5">
        <v>1.831881023202572</v>
      </c>
      <c r="AY560" s="5">
        <v>3.1397173546465531</v>
      </c>
      <c r="AZ560" s="5">
        <v>3.5232786364160411</v>
      </c>
      <c r="BA560" s="5">
        <v>7.9147531226264398</v>
      </c>
      <c r="BB560" s="5">
        <v>9.6228885343652681</v>
      </c>
      <c r="BC560" s="5">
        <v>1.2905878308487091</v>
      </c>
      <c r="BD560" s="5">
        <v>8.3635842697520266E-2</v>
      </c>
      <c r="BE560" s="5">
        <v>9.9873848692864559E-2</v>
      </c>
      <c r="BF560" s="5">
        <v>5.0700685706041719</v>
      </c>
      <c r="BG560" s="5">
        <v>11.172338299418605</v>
      </c>
      <c r="BH560" s="5">
        <v>12.614223617945306</v>
      </c>
      <c r="BI560" s="5">
        <v>19.7076934719672</v>
      </c>
      <c r="BJ560" s="5">
        <v>10.857498034389083</v>
      </c>
    </row>
    <row r="561" spans="1:63" x14ac:dyDescent="0.25">
      <c r="A561" t="s">
        <v>175</v>
      </c>
      <c r="B561" t="s">
        <v>176</v>
      </c>
      <c r="C561" t="s">
        <v>7</v>
      </c>
      <c r="D561" t="s">
        <v>64</v>
      </c>
      <c r="E561" s="19" t="str">
        <f t="shared" si="42"/>
        <v>number</v>
      </c>
      <c r="F561" s="4" t="s">
        <v>65</v>
      </c>
      <c r="AV561" s="5">
        <v>61.204890510948907</v>
      </c>
      <c r="AW561" s="5">
        <v>55.150073529411763</v>
      </c>
      <c r="AX561" s="5">
        <v>60.287593984962406</v>
      </c>
      <c r="AY561" s="5">
        <v>47.331005692599618</v>
      </c>
      <c r="AZ561" s="5">
        <v>62.33642857142857</v>
      </c>
      <c r="BA561" s="5">
        <v>61.021746031746034</v>
      </c>
      <c r="BB561" s="5">
        <v>56.293203124999998</v>
      </c>
      <c r="BC561" s="5">
        <v>60.247472353870457</v>
      </c>
      <c r="BD561" s="5">
        <v>53.780978217505783</v>
      </c>
      <c r="BE561" s="5">
        <v>60.337405468295522</v>
      </c>
      <c r="BF561" s="5">
        <v>59.523359999999997</v>
      </c>
      <c r="BG561" s="5">
        <v>57.71848</v>
      </c>
      <c r="BH561" s="5">
        <v>65.013040000000004</v>
      </c>
      <c r="BI561" s="5">
        <v>58.511600000000001</v>
      </c>
      <c r="BJ561" s="5">
        <v>58.511600000000001</v>
      </c>
    </row>
    <row r="562" spans="1:63" x14ac:dyDescent="0.25">
      <c r="A562" t="s">
        <v>177</v>
      </c>
      <c r="B562" t="s">
        <v>178</v>
      </c>
      <c r="C562" t="s">
        <v>7</v>
      </c>
      <c r="D562" t="s">
        <v>64</v>
      </c>
      <c r="E562" s="19" t="str">
        <f t="shared" si="42"/>
        <v>number</v>
      </c>
      <c r="F562" s="4" t="s">
        <v>65</v>
      </c>
      <c r="AV562" s="5">
        <v>3.6997674418604651</v>
      </c>
      <c r="AW562" s="5">
        <v>4.4555035128805622</v>
      </c>
      <c r="AX562" s="5">
        <v>5.2891578947368423</v>
      </c>
      <c r="AY562" s="5">
        <v>5.7544329896907218</v>
      </c>
      <c r="AZ562" s="5">
        <v>5.3976288659793816</v>
      </c>
      <c r="BA562" s="5">
        <v>5.0716000000000001</v>
      </c>
      <c r="BB562" s="5">
        <v>4.6766203489936684</v>
      </c>
      <c r="BC562" s="5">
        <v>7.5246086956521738</v>
      </c>
      <c r="BD562" s="5">
        <v>8.7866379310344822</v>
      </c>
      <c r="BE562" s="5">
        <v>8.6069105691056915</v>
      </c>
      <c r="BF562" s="5">
        <v>7.6994117647058822</v>
      </c>
      <c r="BG562" s="5">
        <v>11.217867115162036</v>
      </c>
      <c r="BH562" s="5">
        <v>8.9038701533564808</v>
      </c>
      <c r="BI562" s="5">
        <v>8.917333839699074</v>
      </c>
      <c r="BJ562" s="5">
        <v>12.604495044849537</v>
      </c>
    </row>
    <row r="563" spans="1:63" x14ac:dyDescent="0.25">
      <c r="A563" t="s">
        <v>179</v>
      </c>
      <c r="B563" t="s">
        <v>180</v>
      </c>
      <c r="C563" t="s">
        <v>7</v>
      </c>
      <c r="D563" t="s">
        <v>64</v>
      </c>
      <c r="E563" s="19" t="str">
        <f t="shared" si="42"/>
        <v>number</v>
      </c>
      <c r="F563" s="4" t="s">
        <v>65</v>
      </c>
      <c r="AV563" s="5">
        <v>1.3326785714285714</v>
      </c>
      <c r="AW563" s="5">
        <v>1.595042735042735</v>
      </c>
      <c r="AX563" s="5">
        <v>1.4719327731092438</v>
      </c>
      <c r="AY563" s="5">
        <v>0.9673949579831933</v>
      </c>
      <c r="AZ563" s="5">
        <v>1.2544262295081967</v>
      </c>
      <c r="BA563" s="5">
        <v>1.1995199999999999</v>
      </c>
      <c r="BB563" s="5">
        <v>2.942015503875969</v>
      </c>
      <c r="BC563" s="5">
        <v>2.0827272727272725</v>
      </c>
      <c r="BD563" s="5">
        <v>1.7194074074074075</v>
      </c>
      <c r="BE563" s="5">
        <v>1.7617518248175184</v>
      </c>
      <c r="BF563" s="5">
        <v>2.1251927295629538</v>
      </c>
      <c r="BG563" s="5">
        <v>2.4416999971693842</v>
      </c>
      <c r="BH563" s="5">
        <v>1.8199956833106901</v>
      </c>
      <c r="BI563" s="5">
        <v>2.3810319010416667</v>
      </c>
      <c r="BJ563" s="5">
        <v>1.9108478402400362</v>
      </c>
    </row>
    <row r="564" spans="1:63" x14ac:dyDescent="0.25">
      <c r="A564" t="s">
        <v>147</v>
      </c>
      <c r="B564" t="s">
        <v>148</v>
      </c>
      <c r="C564" t="s">
        <v>149</v>
      </c>
      <c r="D564" t="s">
        <v>64</v>
      </c>
      <c r="E564" s="19" t="str">
        <f t="shared" si="42"/>
        <v>number</v>
      </c>
      <c r="F564" s="4" t="s">
        <v>65</v>
      </c>
      <c r="AV564" s="5">
        <v>0.42765957446808511</v>
      </c>
      <c r="AW564" s="5">
        <v>10.391372549019607</v>
      </c>
      <c r="AX564" s="5">
        <v>12.540652173913044</v>
      </c>
      <c r="AY564" s="5">
        <v>15.243673469387755</v>
      </c>
      <c r="AZ564" s="5">
        <v>13.404255319148936</v>
      </c>
      <c r="BA564" s="5">
        <v>10.101020408163265</v>
      </c>
      <c r="BB564" s="5">
        <v>9.5344999999999995</v>
      </c>
      <c r="BC564" s="5">
        <v>9.4519298245614038</v>
      </c>
      <c r="BD564" s="5">
        <v>9.4284999999999997</v>
      </c>
      <c r="BE564" s="5">
        <v>10.702456140350877</v>
      </c>
      <c r="BF564" s="5">
        <v>13.5669716796875</v>
      </c>
      <c r="BG564" s="5">
        <v>15.460796685987903</v>
      </c>
      <c r="BH564" s="5">
        <v>15.880756184895834</v>
      </c>
      <c r="BI564" s="5">
        <v>16.2886953125</v>
      </c>
      <c r="BJ564" s="5">
        <v>21.773516601562498</v>
      </c>
    </row>
    <row r="565" spans="1:63" x14ac:dyDescent="0.25">
      <c r="A565" t="s">
        <v>153</v>
      </c>
      <c r="B565" t="s">
        <v>154</v>
      </c>
      <c r="C565" t="s">
        <v>149</v>
      </c>
      <c r="D565" t="s">
        <v>64</v>
      </c>
      <c r="E565" s="19" t="str">
        <f t="shared" si="42"/>
        <v>number</v>
      </c>
      <c r="F565" s="4" t="s">
        <v>65</v>
      </c>
      <c r="AV565" s="5">
        <v>9.7686241610738254</v>
      </c>
      <c r="AW565" s="5">
        <v>8.1552013422818792</v>
      </c>
      <c r="AX565" s="5">
        <v>11.062751677852349</v>
      </c>
      <c r="AY565" s="5">
        <v>7.9989937950695955</v>
      </c>
      <c r="AZ565" s="5">
        <v>9.0321985577729329</v>
      </c>
      <c r="BA565" s="5">
        <v>8.6228408519201736</v>
      </c>
      <c r="BB565" s="5">
        <v>6.5574375314439042</v>
      </c>
      <c r="BC565" s="5">
        <v>7.0028509139694783</v>
      </c>
      <c r="BD565" s="5">
        <v>9.2390322580645154</v>
      </c>
      <c r="BE565" s="5">
        <v>11.035967741935483</v>
      </c>
      <c r="BF565" s="5">
        <v>10.335733996975806</v>
      </c>
      <c r="BG565" s="5">
        <v>10.058338898689517</v>
      </c>
      <c r="BH565" s="5">
        <v>9.6210354712701616</v>
      </c>
      <c r="BI565" s="5">
        <v>13.630447958669356</v>
      </c>
      <c r="BJ565" s="5">
        <v>9.6675291393649196</v>
      </c>
    </row>
    <row r="566" spans="1:63" x14ac:dyDescent="0.25">
      <c r="A566" t="s">
        <v>155</v>
      </c>
      <c r="B566" t="s">
        <v>156</v>
      </c>
      <c r="C566" t="s">
        <v>149</v>
      </c>
      <c r="D566" t="s">
        <v>64</v>
      </c>
      <c r="E566" s="19" t="str">
        <f t="shared" si="42"/>
        <v>number</v>
      </c>
      <c r="F566" s="4" t="s">
        <v>65</v>
      </c>
    </row>
    <row r="567" spans="1:63" x14ac:dyDescent="0.25">
      <c r="A567" t="s">
        <v>161</v>
      </c>
      <c r="B567" t="s">
        <v>162</v>
      </c>
      <c r="C567" t="s">
        <v>149</v>
      </c>
      <c r="D567" t="s">
        <v>64</v>
      </c>
      <c r="E567" s="19" t="str">
        <f t="shared" si="42"/>
        <v>number</v>
      </c>
      <c r="F567" s="4" t="s">
        <v>65</v>
      </c>
      <c r="AX567" s="5">
        <v>52.041583366653342</v>
      </c>
      <c r="AY567" s="5">
        <v>15.692486168124219</v>
      </c>
      <c r="AZ567" s="5">
        <v>17.501321120310024</v>
      </c>
      <c r="BA567" s="5">
        <v>31.050275482093664</v>
      </c>
      <c r="BB567" s="5">
        <v>22.481687207082103</v>
      </c>
      <c r="BC567" s="5">
        <v>6.0889792170967283</v>
      </c>
      <c r="BD567" s="5">
        <v>19.600383325347387</v>
      </c>
      <c r="BE567" s="5">
        <v>22.00728756741</v>
      </c>
      <c r="BF567" s="5">
        <v>20.685344901207916</v>
      </c>
      <c r="BG567" s="5">
        <v>25.871159097888395</v>
      </c>
      <c r="BH567" s="5">
        <v>29.070296658087663</v>
      </c>
      <c r="BI567" s="5">
        <v>27.047718277179847</v>
      </c>
      <c r="BJ567" s="5">
        <v>44.235022081188582</v>
      </c>
    </row>
    <row r="568" spans="1:63" x14ac:dyDescent="0.25">
      <c r="A568" t="s">
        <v>163</v>
      </c>
      <c r="B568" t="s">
        <v>164</v>
      </c>
      <c r="C568" t="s">
        <v>149</v>
      </c>
      <c r="D568" t="s">
        <v>64</v>
      </c>
      <c r="E568" s="19" t="str">
        <f t="shared" si="42"/>
        <v>number</v>
      </c>
      <c r="F568" s="4" t="s">
        <v>65</v>
      </c>
    </row>
    <row r="569" spans="1:63" x14ac:dyDescent="0.25">
      <c r="A569" t="s">
        <v>167</v>
      </c>
      <c r="B569" t="s">
        <v>168</v>
      </c>
      <c r="C569" t="s">
        <v>149</v>
      </c>
      <c r="D569" t="s">
        <v>64</v>
      </c>
      <c r="E569" s="19" t="str">
        <f t="shared" si="42"/>
        <v>number</v>
      </c>
      <c r="F569" s="4" t="s">
        <v>65</v>
      </c>
      <c r="AV569" s="5">
        <v>0.61181948424068766</v>
      </c>
      <c r="AW569" s="5">
        <v>0.29366548042704627</v>
      </c>
      <c r="AX569" s="5">
        <v>0.23998582063098192</v>
      </c>
      <c r="AY569" s="5">
        <v>0.3876655101607307</v>
      </c>
      <c r="AZ569" s="5">
        <v>0.5276225507533423</v>
      </c>
      <c r="BA569" s="5">
        <v>0.35490787269681739</v>
      </c>
      <c r="BB569" s="5">
        <v>0.15341823056300269</v>
      </c>
      <c r="BC569" s="5">
        <v>0.35348993288590602</v>
      </c>
      <c r="BD569" s="5">
        <v>0.49602649006622518</v>
      </c>
      <c r="BE569" s="5">
        <v>0.48564102564102563</v>
      </c>
      <c r="BF569" s="5">
        <v>0.92329494584281524</v>
      </c>
      <c r="BG569" s="5">
        <v>0.63715059552873932</v>
      </c>
      <c r="BH569" s="5">
        <v>0.9992434401739213</v>
      </c>
      <c r="BI569" s="5">
        <v>0.40373214517320904</v>
      </c>
      <c r="BJ569" s="5">
        <v>0.40209046772548129</v>
      </c>
    </row>
    <row r="570" spans="1:63" x14ac:dyDescent="0.25">
      <c r="A570" t="s">
        <v>169</v>
      </c>
      <c r="B570" t="s">
        <v>170</v>
      </c>
      <c r="C570" t="s">
        <v>149</v>
      </c>
      <c r="D570" t="s">
        <v>64</v>
      </c>
      <c r="E570" s="19" t="str">
        <f t="shared" si="42"/>
        <v>number</v>
      </c>
      <c r="F570" s="4" t="s">
        <v>65</v>
      </c>
      <c r="AV570" s="5">
        <v>4.5288823529411761</v>
      </c>
      <c r="AW570" s="5">
        <v>6.141</v>
      </c>
      <c r="AX570" s="5">
        <v>4.5451142857142859</v>
      </c>
      <c r="AY570" s="5">
        <v>7.1973333333333329</v>
      </c>
      <c r="AZ570" s="5">
        <v>10.038885869565217</v>
      </c>
      <c r="BA570" s="5">
        <v>4.2050540540540542</v>
      </c>
      <c r="BB570" s="5">
        <v>5.8768333333333329</v>
      </c>
      <c r="BC570" s="5">
        <v>5.2610312500000003</v>
      </c>
      <c r="BD570" s="5">
        <v>12.213666666666667</v>
      </c>
      <c r="BE570" s="5">
        <v>6.5612941176470585</v>
      </c>
      <c r="BF570" s="5">
        <v>8.6686972098214294</v>
      </c>
      <c r="BG570" s="5">
        <v>9.0181733685661758</v>
      </c>
      <c r="BH570" s="5">
        <v>9.4310638786764702</v>
      </c>
      <c r="BI570" s="5">
        <v>7.7154995404411766</v>
      </c>
      <c r="BJ570" s="5">
        <v>5.4703673023897057</v>
      </c>
    </row>
    <row r="571" spans="1:63" x14ac:dyDescent="0.25">
      <c r="A571" t="s">
        <v>173</v>
      </c>
      <c r="B571" t="s">
        <v>174</v>
      </c>
      <c r="C571" t="s">
        <v>149</v>
      </c>
      <c r="D571" t="s">
        <v>64</v>
      </c>
      <c r="E571" s="19" t="str">
        <f t="shared" si="42"/>
        <v>number</v>
      </c>
      <c r="F571" s="4" t="s">
        <v>65</v>
      </c>
      <c r="AV571" s="5">
        <v>11.794426229508197</v>
      </c>
      <c r="AW571" s="5">
        <v>10.938608458390178</v>
      </c>
      <c r="AX571" s="5">
        <v>12.711750920656177</v>
      </c>
      <c r="AY571" s="5">
        <v>9.8662827895073573</v>
      </c>
      <c r="AZ571" s="5">
        <v>2.3088857545839212</v>
      </c>
      <c r="BA571" s="5">
        <v>2.1459649122807019</v>
      </c>
      <c r="BB571" s="5">
        <v>2.3030386740331492</v>
      </c>
      <c r="BC571" s="5">
        <v>6.3718015665796344</v>
      </c>
      <c r="BD571" s="5">
        <v>8.2023684210526309</v>
      </c>
      <c r="BE571" s="5">
        <v>6.8275757575757572</v>
      </c>
      <c r="BF571" s="5">
        <v>10.524242424242424</v>
      </c>
      <c r="BG571" s="5">
        <v>12.38125</v>
      </c>
      <c r="BH571" s="5">
        <v>11.740625</v>
      </c>
      <c r="BI571" s="5">
        <v>16.315625000000001</v>
      </c>
      <c r="BJ571" s="5">
        <v>16.409375000000001</v>
      </c>
    </row>
    <row r="572" spans="1:63" x14ac:dyDescent="0.25">
      <c r="A572" t="s">
        <v>5</v>
      </c>
      <c r="B572" t="s">
        <v>6</v>
      </c>
      <c r="C572" t="s">
        <v>7</v>
      </c>
      <c r="D572" t="s">
        <v>66</v>
      </c>
      <c r="E572" s="19" t="str">
        <f t="shared" si="42"/>
        <v>number</v>
      </c>
      <c r="F572" s="4" t="s">
        <v>67</v>
      </c>
      <c r="H572" s="5">
        <v>65.494825028310672</v>
      </c>
      <c r="O572" s="5">
        <v>49.687936578278936</v>
      </c>
      <c r="P572" s="5">
        <v>44.69141738419389</v>
      </c>
      <c r="Q572" s="5">
        <v>45.421540644106884</v>
      </c>
      <c r="R572" s="5">
        <v>42.072839764775253</v>
      </c>
      <c r="S572" s="5">
        <v>40.59791161697008</v>
      </c>
      <c r="T572" s="5">
        <v>27.629100995664036</v>
      </c>
      <c r="X572" s="5">
        <v>23.276576709727145</v>
      </c>
      <c r="Y572" s="5">
        <v>14.34224700793831</v>
      </c>
      <c r="Z572" s="5">
        <v>8.6930038803110552</v>
      </c>
      <c r="AA572" s="5">
        <v>5.2399234672276789</v>
      </c>
      <c r="AJ572" s="5">
        <v>0.23486520439426742</v>
      </c>
      <c r="AK572" s="5">
        <v>0.30592203281584052</v>
      </c>
      <c r="BA572" s="5">
        <v>9.7308253179909765E-2</v>
      </c>
      <c r="BC572" s="5">
        <v>8.1153768212719454E-2</v>
      </c>
      <c r="BD572" s="5">
        <v>5.4445159884037989E-2</v>
      </c>
      <c r="BE572" s="5">
        <v>3.8704359624622327E-2</v>
      </c>
      <c r="BF572" s="5">
        <v>6.3119924033942176E-2</v>
      </c>
      <c r="BG572" s="5">
        <v>7.345409119459835E-2</v>
      </c>
      <c r="BH572" s="5">
        <v>8.5170953022495458E-2</v>
      </c>
      <c r="BI572" s="5">
        <v>0.14349843035014115</v>
      </c>
    </row>
    <row r="573" spans="1:63" x14ac:dyDescent="0.25">
      <c r="A573" t="s">
        <v>151</v>
      </c>
      <c r="B573" t="s">
        <v>152</v>
      </c>
      <c r="C573" t="s">
        <v>7</v>
      </c>
      <c r="D573" t="s">
        <v>66</v>
      </c>
      <c r="E573" s="19" t="str">
        <f t="shared" si="42"/>
        <v>number</v>
      </c>
      <c r="F573" s="4" t="s">
        <v>67</v>
      </c>
      <c r="K573" s="5">
        <v>75.273836479007954</v>
      </c>
      <c r="T573" s="5">
        <v>88.374866375558611</v>
      </c>
      <c r="U573" s="5">
        <v>91.641413976882262</v>
      </c>
      <c r="V573" s="5">
        <v>93.254353035102014</v>
      </c>
      <c r="AM573" s="5">
        <v>77.172736575934209</v>
      </c>
      <c r="AN573" s="5">
        <v>91.427752816731186</v>
      </c>
      <c r="AO573" s="5">
        <v>91.31525381744234</v>
      </c>
      <c r="AP573" s="5">
        <v>95.085974610795233</v>
      </c>
      <c r="AQ573" s="5">
        <v>98.289505809068572</v>
      </c>
      <c r="AR573" s="5">
        <v>99.112779632203939</v>
      </c>
      <c r="AS573" s="5">
        <v>97.866283843102636</v>
      </c>
      <c r="AT573" s="5">
        <v>91.001065112934043</v>
      </c>
      <c r="AU573" s="5">
        <v>87.830552709174185</v>
      </c>
      <c r="AV573" s="5">
        <v>93.102116503139385</v>
      </c>
      <c r="AW573" s="5">
        <v>91.026670606424346</v>
      </c>
      <c r="AX573" s="5">
        <v>92.15970123804864</v>
      </c>
      <c r="AY573" s="5">
        <v>86.7824933946671</v>
      </c>
      <c r="AZ573" s="5">
        <v>86.276922576130346</v>
      </c>
      <c r="BA573" s="5">
        <v>53.083835883047982</v>
      </c>
      <c r="BB573" s="5">
        <v>64.82589233300925</v>
      </c>
      <c r="BC573" s="5">
        <v>67.498525562926574</v>
      </c>
      <c r="BD573" s="5">
        <v>81.405482373127697</v>
      </c>
      <c r="BE573" s="5">
        <v>73.8650852090435</v>
      </c>
      <c r="BF573" s="5">
        <v>68.792712946472051</v>
      </c>
      <c r="BG573" s="5">
        <v>63.690503574982849</v>
      </c>
      <c r="BH573" s="5">
        <v>72.072312573786817</v>
      </c>
      <c r="BI573" s="5">
        <v>72.456361402914325</v>
      </c>
      <c r="BJ573" s="5">
        <v>76.183020634593461</v>
      </c>
      <c r="BK573" s="5">
        <v>78.830511738727665</v>
      </c>
    </row>
    <row r="574" spans="1:63" x14ac:dyDescent="0.25">
      <c r="A574" t="s">
        <v>157</v>
      </c>
      <c r="B574" t="s">
        <v>158</v>
      </c>
      <c r="C574" t="s">
        <v>7</v>
      </c>
      <c r="D574" t="s">
        <v>66</v>
      </c>
      <c r="E574" s="19" t="str">
        <f t="shared" si="42"/>
        <v>number</v>
      </c>
      <c r="F574" s="4" t="s">
        <v>67</v>
      </c>
      <c r="AM574" s="5">
        <v>69.26708790563309</v>
      </c>
      <c r="AO574" s="5">
        <v>72.529511128195566</v>
      </c>
      <c r="AQ574" s="5">
        <v>78.536415875940207</v>
      </c>
      <c r="AR574" s="5">
        <v>80.56700839023209</v>
      </c>
      <c r="AS574" s="5">
        <v>74.370710083816178</v>
      </c>
      <c r="AT574" s="5">
        <v>70.592780998170852</v>
      </c>
      <c r="AU574" s="5">
        <v>60.680694136598291</v>
      </c>
      <c r="AV574" s="5">
        <v>69.283225411652296</v>
      </c>
      <c r="AW574" s="5">
        <v>61.975553991936472</v>
      </c>
      <c r="AX574" s="5">
        <v>75.394043116062321</v>
      </c>
      <c r="AY574" s="5">
        <v>78.726605583553024</v>
      </c>
      <c r="AZ574" s="5">
        <v>76.520083066338856</v>
      </c>
      <c r="BA574" s="5">
        <v>62.145987126780902</v>
      </c>
      <c r="BB574" s="5">
        <v>75.280237358129938</v>
      </c>
      <c r="BC574" s="5">
        <v>77.49111190607745</v>
      </c>
      <c r="BD574" s="5">
        <v>78.541844905997365</v>
      </c>
      <c r="BE574" s="5">
        <v>78.377238830320564</v>
      </c>
      <c r="BF574" s="5">
        <v>80.348796773187232</v>
      </c>
      <c r="BG574" s="5">
        <v>66.916430882582063</v>
      </c>
      <c r="BH574" s="5">
        <v>74.007734862227991</v>
      </c>
      <c r="BI574" s="5">
        <v>71.728516863162554</v>
      </c>
      <c r="BJ574" s="5">
        <v>83.822688478350742</v>
      </c>
    </row>
    <row r="575" spans="1:63" x14ac:dyDescent="0.25">
      <c r="A575" t="s">
        <v>159</v>
      </c>
      <c r="B575" t="s">
        <v>160</v>
      </c>
      <c r="C575" t="s">
        <v>7</v>
      </c>
      <c r="D575" t="s">
        <v>66</v>
      </c>
      <c r="E575" s="19" t="str">
        <f t="shared" si="42"/>
        <v>number</v>
      </c>
      <c r="F575" s="4" t="s">
        <v>67</v>
      </c>
      <c r="V575" s="5">
        <v>52.381625108566979</v>
      </c>
      <c r="W575" s="5">
        <v>66.152726070725933</v>
      </c>
      <c r="X575" s="5">
        <v>59.551750913674816</v>
      </c>
      <c r="Y575" s="5">
        <v>56.530574042399159</v>
      </c>
      <c r="Z575" s="5">
        <v>43.846954423019454</v>
      </c>
      <c r="AA575" s="5">
        <v>45.939210405740475</v>
      </c>
      <c r="AB575" s="5">
        <v>51.395401298863128</v>
      </c>
      <c r="AC575" s="5">
        <v>59.434658302755295</v>
      </c>
      <c r="AD575" s="5">
        <v>63.238262486747608</v>
      </c>
      <c r="AE575" s="5">
        <v>63.575444941697349</v>
      </c>
      <c r="AF575" s="5">
        <v>70.31536393574487</v>
      </c>
      <c r="AG575" s="5">
        <v>63.312877328430197</v>
      </c>
      <c r="AH575" s="5">
        <v>62.512173216091348</v>
      </c>
      <c r="AJ575" s="5">
        <v>49.129171443311279</v>
      </c>
      <c r="AK575" s="5">
        <v>53.227043619886224</v>
      </c>
      <c r="AL575" s="5">
        <v>44.156591867403144</v>
      </c>
      <c r="AM575" s="5">
        <v>53.252809454935189</v>
      </c>
      <c r="AN575" s="5">
        <v>56.455325981137634</v>
      </c>
      <c r="AO575" s="5">
        <v>56.087715293131815</v>
      </c>
      <c r="AP575" s="5">
        <v>56.710226160950306</v>
      </c>
      <c r="AQ575" s="5">
        <v>55.638424673191309</v>
      </c>
      <c r="AR575" s="5">
        <v>58.546558655307976</v>
      </c>
      <c r="AS575" s="5">
        <v>58.422023657386411</v>
      </c>
      <c r="AT575" s="5">
        <v>59.276448899294053</v>
      </c>
      <c r="AU575" s="5">
        <v>59.982113465046517</v>
      </c>
      <c r="AV575" s="5">
        <v>31.815250024992341</v>
      </c>
      <c r="AW575" s="5">
        <v>42.681493082601378</v>
      </c>
      <c r="AX575" s="5">
        <v>52.024030391271062</v>
      </c>
      <c r="AY575" s="5">
        <v>37.719522905108263</v>
      </c>
      <c r="AZ575" s="5">
        <v>42.660536327785422</v>
      </c>
      <c r="BA575" s="5">
        <v>43.319511979510622</v>
      </c>
      <c r="BB575" s="5">
        <v>44.209968482083418</v>
      </c>
      <c r="BC575" s="5">
        <v>43.976123208698638</v>
      </c>
      <c r="BD575" s="5">
        <v>47.919514499777534</v>
      </c>
      <c r="BG575" s="5">
        <v>46.222219411430338</v>
      </c>
      <c r="BK575" s="5">
        <v>51.321528045067858</v>
      </c>
    </row>
    <row r="576" spans="1:63" x14ac:dyDescent="0.25">
      <c r="A576" t="s">
        <v>165</v>
      </c>
      <c r="B576" t="s">
        <v>166</v>
      </c>
      <c r="C576" t="s">
        <v>7</v>
      </c>
      <c r="D576" t="s">
        <v>66</v>
      </c>
      <c r="E576" s="19" t="str">
        <f t="shared" si="42"/>
        <v>number</v>
      </c>
      <c r="F576" s="4" t="s">
        <v>67</v>
      </c>
      <c r="AN576" s="5">
        <v>66.576844452703952</v>
      </c>
      <c r="AO576" s="5">
        <v>66.222704131924715</v>
      </c>
      <c r="AP576" s="5">
        <v>68.892731262884894</v>
      </c>
      <c r="AQ576" s="5">
        <v>71.693910206335531</v>
      </c>
      <c r="AS576" s="5">
        <v>52.021815397395919</v>
      </c>
      <c r="AT576" s="5">
        <v>41.722762266390447</v>
      </c>
      <c r="AU576" s="5">
        <v>22.734843472175953</v>
      </c>
      <c r="AV576" s="5">
        <v>26.692014049001305</v>
      </c>
      <c r="AW576" s="5">
        <v>17.022001393991477</v>
      </c>
      <c r="AX576" s="5">
        <v>16.026617284185548</v>
      </c>
      <c r="AY576" s="5">
        <v>14.005790760650571</v>
      </c>
      <c r="AZ576" s="5">
        <v>15.30720306430822</v>
      </c>
      <c r="BA576" s="5">
        <v>11.069135161895753</v>
      </c>
      <c r="BB576" s="5">
        <v>14.670694543518733</v>
      </c>
      <c r="BC576" s="5">
        <v>23.266971348769268</v>
      </c>
      <c r="BD576" s="5">
        <v>15.741766033680843</v>
      </c>
      <c r="BE576" s="5">
        <v>20.490915346792899</v>
      </c>
      <c r="BF576" s="5">
        <v>16.486097426303523</v>
      </c>
      <c r="BG576" s="5">
        <v>16.70812370513578</v>
      </c>
      <c r="BH576" s="5">
        <v>15.037388924461476</v>
      </c>
      <c r="BI576" s="5">
        <v>20.008277347138982</v>
      </c>
      <c r="BJ576" s="5">
        <v>15.498395015828907</v>
      </c>
      <c r="BK576" s="5">
        <v>9.9002855666830794</v>
      </c>
    </row>
    <row r="577" spans="1:63" x14ac:dyDescent="0.25">
      <c r="A577" t="s">
        <v>171</v>
      </c>
      <c r="B577" t="s">
        <v>172</v>
      </c>
      <c r="C577" t="s">
        <v>7</v>
      </c>
      <c r="D577" t="s">
        <v>66</v>
      </c>
      <c r="E577" s="19" t="str">
        <f t="shared" si="42"/>
        <v>number</v>
      </c>
      <c r="F577" s="4" t="s">
        <v>67</v>
      </c>
      <c r="AP577" s="5">
        <v>57.294759970360928</v>
      </c>
      <c r="AQ577" s="5">
        <v>54.491909847576558</v>
      </c>
      <c r="AR577" s="5">
        <v>70.968969307297741</v>
      </c>
      <c r="AS577" s="5">
        <v>83.006681019269607</v>
      </c>
      <c r="AU577" s="5">
        <v>56.655375820777131</v>
      </c>
      <c r="AV577" s="5">
        <v>0.1084631268544297</v>
      </c>
      <c r="AW577" s="5">
        <v>61.428392860528135</v>
      </c>
      <c r="AX577" s="5">
        <v>58.864768851058223</v>
      </c>
      <c r="AY577" s="5">
        <v>56.606408339195326</v>
      </c>
      <c r="AZ577" s="5">
        <v>61.319885935020103</v>
      </c>
      <c r="BA577" s="5">
        <v>44.518111393682084</v>
      </c>
      <c r="BB577" s="5">
        <v>66.317177158532076</v>
      </c>
      <c r="BC577" s="5">
        <v>49.788158558330572</v>
      </c>
      <c r="BD577" s="5">
        <v>52.550857340603699</v>
      </c>
      <c r="BE577" s="5">
        <v>43.671872121774626</v>
      </c>
      <c r="BF577" s="5">
        <v>51.172348788476221</v>
      </c>
      <c r="BG577" s="5">
        <v>37.964094713813502</v>
      </c>
      <c r="BH577" s="5">
        <v>36.866749120111265</v>
      </c>
      <c r="BI577" s="5">
        <v>48.053159327007236</v>
      </c>
      <c r="BJ577" s="5">
        <v>56.201500892991142</v>
      </c>
    </row>
    <row r="578" spans="1:63" x14ac:dyDescent="0.25">
      <c r="A578" t="s">
        <v>175</v>
      </c>
      <c r="B578" t="s">
        <v>176</v>
      </c>
      <c r="C578" t="s">
        <v>7</v>
      </c>
      <c r="D578" t="s">
        <v>66</v>
      </c>
      <c r="E578" s="19" t="str">
        <f t="shared" ref="E578:E641" si="77">IF(_xlfn.ISFORMULA(G578),"formula","number")</f>
        <v>number</v>
      </c>
      <c r="F578" s="4" t="s">
        <v>67</v>
      </c>
      <c r="T578" s="5">
        <v>27.256212075207927</v>
      </c>
      <c r="U578" s="5">
        <v>28.682214978273723</v>
      </c>
      <c r="V578" s="5">
        <v>23.132909507778834</v>
      </c>
      <c r="W578" s="5">
        <v>18.924083302202092</v>
      </c>
      <c r="X578" s="5">
        <v>17.171359187495884</v>
      </c>
      <c r="Y578" s="5">
        <v>14.656910110051429</v>
      </c>
      <c r="Z578" s="5">
        <v>8.7391242788246331</v>
      </c>
      <c r="AA578" s="5">
        <v>9.8091648296579024</v>
      </c>
      <c r="AB578" s="5">
        <v>9.4034431149275459</v>
      </c>
      <c r="AC578" s="5">
        <v>6.4465848588098504</v>
      </c>
      <c r="AD578" s="5">
        <v>5.732013983103764</v>
      </c>
      <c r="AL578" s="5">
        <v>8.1806767667246341</v>
      </c>
      <c r="AM578" s="5">
        <v>6.4646622411578134</v>
      </c>
      <c r="AN578" s="5">
        <v>8.5620826480649868</v>
      </c>
      <c r="AO578" s="5">
        <v>7.9606090760805657</v>
      </c>
      <c r="AP578" s="5">
        <v>11.114551587384515</v>
      </c>
      <c r="AQ578" s="5">
        <v>10.791373720455407</v>
      </c>
      <c r="AR578" s="5">
        <v>12.069643726458732</v>
      </c>
      <c r="AS578" s="5">
        <v>10.170980409592758</v>
      </c>
      <c r="AT578" s="5">
        <v>8.4736994865324355</v>
      </c>
      <c r="AU578" s="5">
        <v>8.9975170031905769</v>
      </c>
      <c r="AV578" s="5">
        <v>10.608543025717786</v>
      </c>
      <c r="AW578" s="5">
        <v>9.9142148645676809</v>
      </c>
      <c r="AX578" s="5">
        <v>8.774659377023923</v>
      </c>
      <c r="AY578" s="5">
        <v>8.5384837243814395</v>
      </c>
      <c r="AZ578" s="5">
        <v>7.1141565515385654</v>
      </c>
      <c r="BA578" s="5">
        <v>6.611444955002006</v>
      </c>
      <c r="BB578" s="5">
        <v>7.3430517829556878</v>
      </c>
      <c r="BC578" s="5">
        <v>10.158397889281346</v>
      </c>
      <c r="BD578" s="5">
        <v>9.9667917913701363</v>
      </c>
      <c r="BE578" s="5">
        <v>9.2457215830419734</v>
      </c>
      <c r="BF578" s="5">
        <v>9.6986171334185265</v>
      </c>
      <c r="BG578" s="5">
        <v>10.504152334285575</v>
      </c>
      <c r="BH578" s="5">
        <v>10.99589956835265</v>
      </c>
      <c r="BI578" s="5">
        <v>11.292601537820531</v>
      </c>
      <c r="BJ578" s="5">
        <v>11.930042117817088</v>
      </c>
      <c r="BK578" s="5">
        <v>11.468252147906606</v>
      </c>
    </row>
    <row r="579" spans="1:63" x14ac:dyDescent="0.25">
      <c r="A579" t="s">
        <v>177</v>
      </c>
      <c r="B579" t="s">
        <v>178</v>
      </c>
      <c r="C579" t="s">
        <v>7</v>
      </c>
      <c r="D579" t="s">
        <v>66</v>
      </c>
      <c r="E579" s="19" t="str">
        <f t="shared" si="77"/>
        <v>number</v>
      </c>
      <c r="F579" s="4" t="s">
        <v>67</v>
      </c>
      <c r="V579" s="5">
        <v>60.062500780557315</v>
      </c>
      <c r="W579" s="5">
        <v>68.596548641309013</v>
      </c>
      <c r="X579" s="5">
        <v>65.236413495449085</v>
      </c>
      <c r="Y579" s="5">
        <v>61.028471624918843</v>
      </c>
      <c r="Z579" s="5">
        <v>58.126200471323529</v>
      </c>
      <c r="AA579" s="5">
        <v>63.052897375805863</v>
      </c>
      <c r="AG579" s="5">
        <v>68.448909398783783</v>
      </c>
      <c r="AQ579" s="5">
        <v>65.242000940267687</v>
      </c>
      <c r="AR579" s="5">
        <v>64.845246636484688</v>
      </c>
      <c r="AS579" s="5">
        <v>70.112876376524042</v>
      </c>
      <c r="AT579" s="5">
        <v>66.158754929780713</v>
      </c>
      <c r="AU579" s="5">
        <v>61.119962966699568</v>
      </c>
      <c r="AV579" s="5">
        <v>61.34277696513729</v>
      </c>
      <c r="AW579" s="5">
        <v>60.974049697326862</v>
      </c>
      <c r="AX579" s="5">
        <v>54.570657984880299</v>
      </c>
      <c r="AY579" s="5">
        <v>57.746276653287154</v>
      </c>
      <c r="AZ579" s="5">
        <v>53.103843690215214</v>
      </c>
      <c r="BA579" s="5">
        <v>48.778933702728509</v>
      </c>
      <c r="BB579" s="5">
        <v>37.366491821265463</v>
      </c>
      <c r="BC579" s="5">
        <v>35.461313252176538</v>
      </c>
      <c r="BD579" s="5">
        <v>31.873023117395299</v>
      </c>
      <c r="BE579" s="5">
        <v>32.225509833687028</v>
      </c>
      <c r="BF579" s="5">
        <v>38.345650850262679</v>
      </c>
      <c r="BG579" s="5">
        <v>45.220892002642984</v>
      </c>
      <c r="BH579" s="5">
        <v>57.775619047773773</v>
      </c>
      <c r="BI579" s="5">
        <v>53.653589325940644</v>
      </c>
      <c r="BJ579" s="5">
        <v>56.722331824786366</v>
      </c>
      <c r="BK579" s="5">
        <v>63.157913227674371</v>
      </c>
    </row>
    <row r="580" spans="1:63" x14ac:dyDescent="0.25">
      <c r="A580" t="s">
        <v>179</v>
      </c>
      <c r="B580" t="s">
        <v>180</v>
      </c>
      <c r="C580" t="s">
        <v>7</v>
      </c>
      <c r="D580" t="s">
        <v>66</v>
      </c>
      <c r="E580" s="19" t="str">
        <f t="shared" si="77"/>
        <v>number</v>
      </c>
      <c r="F580" s="4" t="s">
        <v>67</v>
      </c>
      <c r="V580" s="5">
        <v>89.851574721825642</v>
      </c>
      <c r="AN580" s="5">
        <v>93.254884297782837</v>
      </c>
      <c r="AO580" s="5">
        <v>90.272548270221449</v>
      </c>
      <c r="AP580" s="5">
        <v>77.684494374685372</v>
      </c>
      <c r="AQ580" s="5">
        <v>74.172213029283682</v>
      </c>
      <c r="AR580" s="5">
        <v>86.637026760855335</v>
      </c>
      <c r="AS580" s="5">
        <v>77.991803624460047</v>
      </c>
      <c r="AT580" s="5">
        <v>71.179473978075549</v>
      </c>
      <c r="AU580" s="5">
        <v>71.263162820895147</v>
      </c>
      <c r="AV580" s="5">
        <v>76.062176413094392</v>
      </c>
      <c r="AW580" s="5">
        <v>71.782746341649712</v>
      </c>
      <c r="AX580" s="5">
        <v>68.752099282895969</v>
      </c>
      <c r="AY580" s="5">
        <v>70.640298350415335</v>
      </c>
      <c r="AZ580" s="5">
        <v>62.308229633226432</v>
      </c>
      <c r="BA580" s="5">
        <v>66.130395392868735</v>
      </c>
      <c r="BB580" s="5">
        <v>62.977655267776697</v>
      </c>
      <c r="BC580" s="5">
        <v>62.528478930551181</v>
      </c>
      <c r="BD580" s="5">
        <v>66.755859247447631</v>
      </c>
      <c r="BE580" s="5">
        <v>54.040568001181086</v>
      </c>
      <c r="BF580" s="5">
        <v>46.493971650912925</v>
      </c>
      <c r="BG580" s="5">
        <v>66.142828001345549</v>
      </c>
      <c r="BH580" s="5">
        <v>65.53527723648007</v>
      </c>
      <c r="BI580" s="5">
        <v>67.708014480944854</v>
      </c>
      <c r="BJ580" s="5">
        <v>65.652412574346386</v>
      </c>
      <c r="BK580" s="5">
        <v>70.962948875569538</v>
      </c>
    </row>
    <row r="581" spans="1:63" x14ac:dyDescent="0.25">
      <c r="A581" t="s">
        <v>147</v>
      </c>
      <c r="B581" t="s">
        <v>148</v>
      </c>
      <c r="C581" t="s">
        <v>149</v>
      </c>
      <c r="D581" t="s">
        <v>66</v>
      </c>
      <c r="E581" s="19" t="str">
        <f t="shared" si="77"/>
        <v>number</v>
      </c>
      <c r="F581" s="4" t="s">
        <v>67</v>
      </c>
      <c r="H581" s="5">
        <v>84.401235409788313</v>
      </c>
      <c r="I581" s="5">
        <v>75.712264853784575</v>
      </c>
      <c r="J581" s="5">
        <v>76.101880109686988</v>
      </c>
      <c r="K581" s="5">
        <v>83.32047502332621</v>
      </c>
      <c r="L581" s="5">
        <v>81.487239919213778</v>
      </c>
      <c r="M581" s="5">
        <v>74.855871150509273</v>
      </c>
      <c r="N581" s="5">
        <v>76.596947549350773</v>
      </c>
      <c r="O581" s="5">
        <v>65.392292896867005</v>
      </c>
      <c r="P581" s="5">
        <v>67.885550420530521</v>
      </c>
      <c r="Q581" s="5">
        <v>72.638190482924486</v>
      </c>
      <c r="R581" s="5">
        <v>67.898657761853983</v>
      </c>
      <c r="S581" s="5">
        <v>67.879775589211505</v>
      </c>
      <c r="T581" s="5">
        <v>71.855210451029023</v>
      </c>
      <c r="U581" s="5">
        <v>74.824261392456236</v>
      </c>
      <c r="V581" s="5">
        <v>45.248850454671363</v>
      </c>
      <c r="W581" s="5">
        <v>51.098749043555358</v>
      </c>
      <c r="X581" s="5">
        <v>55.530475748669829</v>
      </c>
      <c r="Y581" s="5">
        <v>49.089707024862037</v>
      </c>
      <c r="Z581" s="5">
        <v>41.327411142083115</v>
      </c>
      <c r="AA581" s="5">
        <v>39.882527882587681</v>
      </c>
      <c r="AB581" s="5">
        <v>40.853792767804528</v>
      </c>
      <c r="AC581" s="5">
        <v>33.497416058226065</v>
      </c>
      <c r="AO581" s="5">
        <v>24.721326794172235</v>
      </c>
      <c r="AP581" s="5">
        <v>20.426837846182604</v>
      </c>
      <c r="AQ581" s="5">
        <v>16.073413286133221</v>
      </c>
      <c r="AR581" s="5">
        <v>16.366385982330108</v>
      </c>
      <c r="AS581" s="5">
        <v>16.204787863516916</v>
      </c>
      <c r="AT581" s="5">
        <v>19.138557687720116</v>
      </c>
      <c r="AU581" s="5">
        <v>21.503760725910436</v>
      </c>
      <c r="AV581" s="5">
        <v>19.580985217953849</v>
      </c>
      <c r="AW581" s="5">
        <v>18.700137194625249</v>
      </c>
      <c r="AX581" s="5">
        <v>18.512687001736865</v>
      </c>
      <c r="AY581" s="5">
        <v>16.518074890673049</v>
      </c>
      <c r="BA581" s="5">
        <v>24.073173419921329</v>
      </c>
      <c r="BB581" s="5">
        <v>33.224271121984941</v>
      </c>
      <c r="BC581" s="5">
        <v>26.775013794211183</v>
      </c>
      <c r="BD581" s="5">
        <v>33.347189145608986</v>
      </c>
      <c r="BE581" s="5">
        <v>38.489652644516106</v>
      </c>
      <c r="BF581" s="5">
        <v>27.044435487015811</v>
      </c>
      <c r="BG581" s="5">
        <v>31.167304293271457</v>
      </c>
      <c r="BH581" s="5">
        <v>26.45256678314097</v>
      </c>
      <c r="BI581" s="5">
        <v>44.015996537022211</v>
      </c>
      <c r="BJ581" s="5">
        <v>33.372658523823539</v>
      </c>
    </row>
    <row r="582" spans="1:63" x14ac:dyDescent="0.25">
      <c r="A582" t="s">
        <v>153</v>
      </c>
      <c r="B582" t="s">
        <v>154</v>
      </c>
      <c r="C582" t="s">
        <v>149</v>
      </c>
      <c r="D582" t="s">
        <v>66</v>
      </c>
      <c r="E582" s="19" t="str">
        <f t="shared" si="77"/>
        <v>number</v>
      </c>
      <c r="F582" s="4" t="s">
        <v>67</v>
      </c>
      <c r="H582" s="5">
        <v>58.984966019297069</v>
      </c>
      <c r="I582" s="5">
        <v>62.00019923377139</v>
      </c>
      <c r="J582" s="5">
        <v>63.849488881736924</v>
      </c>
      <c r="K582" s="5">
        <v>59.653230656588107</v>
      </c>
      <c r="L582" s="5">
        <v>62.108958737279607</v>
      </c>
      <c r="M582" s="5">
        <v>65.749956468947971</v>
      </c>
      <c r="N582" s="5">
        <v>69.349945849456617</v>
      </c>
      <c r="O582" s="5">
        <v>65.686829494810667</v>
      </c>
      <c r="P582" s="5">
        <v>74.954446175764488</v>
      </c>
      <c r="Q582" s="5">
        <v>64.34690289229566</v>
      </c>
      <c r="R582" s="5">
        <v>63.196627976017353</v>
      </c>
      <c r="S582" s="5">
        <v>62.387027138904429</v>
      </c>
      <c r="T582" s="5">
        <v>69.630061806784227</v>
      </c>
      <c r="U582" s="5">
        <v>66.868569135377328</v>
      </c>
      <c r="V582" s="5">
        <v>64.703784091611027</v>
      </c>
      <c r="W582" s="5">
        <v>72.849160120353062</v>
      </c>
      <c r="X582" s="5">
        <v>74.247225981526995</v>
      </c>
      <c r="Y582" s="5">
        <v>52.767483198675116</v>
      </c>
      <c r="Z582" s="5">
        <v>47.955004099598192</v>
      </c>
      <c r="AB582" s="5">
        <v>32.865589252626229</v>
      </c>
      <c r="AF582" s="5">
        <v>52.481407462153676</v>
      </c>
      <c r="AG582" s="5">
        <v>40.13595811852349</v>
      </c>
      <c r="AI582" s="5">
        <v>35.506861798875491</v>
      </c>
      <c r="AJ582" s="5">
        <v>20.422460138056813</v>
      </c>
      <c r="AO582" s="5">
        <v>27.037381168105345</v>
      </c>
      <c r="AP582" s="5">
        <v>24.286651911763077</v>
      </c>
      <c r="AQ582" s="5">
        <v>22.368530009386028</v>
      </c>
      <c r="AT582" s="5">
        <v>14.940853768052722</v>
      </c>
      <c r="AU582" s="5">
        <v>16.797430110853046</v>
      </c>
      <c r="AV582" s="5">
        <v>20.596681305053544</v>
      </c>
      <c r="AW582" s="5">
        <v>19.68496293871852</v>
      </c>
      <c r="AX582" s="5">
        <v>18.761965315108721</v>
      </c>
      <c r="AY582" s="5">
        <v>14.664358685661222</v>
      </c>
      <c r="AZ582" s="5">
        <v>12.017488188791416</v>
      </c>
      <c r="BA582" s="5">
        <v>11.544203831361108</v>
      </c>
      <c r="BB582" s="5">
        <v>32.285483158526837</v>
      </c>
      <c r="BC582" s="5">
        <v>47.826037106000442</v>
      </c>
      <c r="BD582" s="5">
        <v>24.43145556265679</v>
      </c>
      <c r="BE582" s="5">
        <v>40.083211973680513</v>
      </c>
      <c r="BF582" s="5">
        <v>17.156118956330342</v>
      </c>
      <c r="BG582" s="5">
        <v>16.598131494886172</v>
      </c>
      <c r="BH582" s="5">
        <v>17.492415756371884</v>
      </c>
      <c r="BI582" s="5">
        <v>26.023110998333621</v>
      </c>
      <c r="BJ582" s="5">
        <v>45.126287591942763</v>
      </c>
      <c r="BK582" s="5">
        <v>21.83761689978455</v>
      </c>
    </row>
    <row r="583" spans="1:63" x14ac:dyDescent="0.25">
      <c r="A583" t="s">
        <v>155</v>
      </c>
      <c r="B583" t="s">
        <v>156</v>
      </c>
      <c r="C583" t="s">
        <v>149</v>
      </c>
      <c r="D583" t="s">
        <v>66</v>
      </c>
      <c r="E583" s="19" t="str">
        <f t="shared" si="77"/>
        <v>number</v>
      </c>
      <c r="F583" s="4" t="s">
        <v>67</v>
      </c>
      <c r="H583" s="5">
        <v>16.760810014782727</v>
      </c>
      <c r="I583" s="5">
        <v>16.116484091611923</v>
      </c>
      <c r="J583" s="5">
        <v>11.258059561236369</v>
      </c>
      <c r="K583" s="5">
        <v>11.957812867665094</v>
      </c>
      <c r="L583" s="5">
        <v>15.348144264752998</v>
      </c>
      <c r="M583" s="5">
        <v>11.152867509427745</v>
      </c>
      <c r="N583" s="5">
        <v>8.6379672061977697</v>
      </c>
      <c r="O583" s="5">
        <v>11.023141536939466</v>
      </c>
      <c r="P583" s="5">
        <v>22.645776750913512</v>
      </c>
      <c r="Q583" s="5">
        <v>23.854150381746962</v>
      </c>
      <c r="R583" s="5">
        <v>18.428759157978973</v>
      </c>
      <c r="S583" s="5">
        <v>16.919686143132743</v>
      </c>
      <c r="T583" s="5">
        <v>19.185770275747448</v>
      </c>
      <c r="U583" s="5">
        <v>16.154857608728346</v>
      </c>
    </row>
    <row r="584" spans="1:63" x14ac:dyDescent="0.25">
      <c r="A584" t="s">
        <v>161</v>
      </c>
      <c r="B584" t="s">
        <v>162</v>
      </c>
      <c r="C584" t="s">
        <v>149</v>
      </c>
      <c r="D584" t="s">
        <v>66</v>
      </c>
      <c r="E584" s="19" t="str">
        <f t="shared" si="77"/>
        <v>number</v>
      </c>
      <c r="F584" s="4" t="s">
        <v>67</v>
      </c>
      <c r="H584" s="5">
        <v>81.179809117495495</v>
      </c>
      <c r="I584" s="5">
        <v>79.698545572053547</v>
      </c>
      <c r="J584" s="5">
        <v>84.220302453405722</v>
      </c>
      <c r="K584" s="5">
        <v>77.023378455056374</v>
      </c>
      <c r="L584" s="5">
        <v>68.023419450703656</v>
      </c>
      <c r="M584" s="5">
        <v>64.322255134537315</v>
      </c>
      <c r="N584" s="5">
        <v>54.359223522583122</v>
      </c>
      <c r="O584" s="5">
        <v>83.758773799744191</v>
      </c>
      <c r="P584" s="5">
        <v>64.817250288880231</v>
      </c>
      <c r="Q584" s="5">
        <v>63.086473480498881</v>
      </c>
      <c r="R584" s="5">
        <v>51.389020675536599</v>
      </c>
      <c r="T584" s="5">
        <v>37.128239282251023</v>
      </c>
      <c r="U584" s="5">
        <v>41.011185583871843</v>
      </c>
      <c r="V584" s="5">
        <v>46.464511684334646</v>
      </c>
      <c r="W584" s="5">
        <v>40.574195252184552</v>
      </c>
      <c r="X584" s="5">
        <v>38.001834401283048</v>
      </c>
      <c r="Y584" s="5">
        <v>24.496039396362672</v>
      </c>
      <c r="Z584" s="5">
        <v>30.066380357922544</v>
      </c>
      <c r="AB584" s="5">
        <v>40.436626850612036</v>
      </c>
      <c r="AG584" s="5">
        <v>12.862558222610662</v>
      </c>
      <c r="AI584" s="5">
        <v>37.884833541293474</v>
      </c>
      <c r="AJ584" s="5">
        <v>36.062039723797703</v>
      </c>
      <c r="AP584" s="5">
        <v>23.209881731356038</v>
      </c>
      <c r="AQ584" s="5">
        <v>5.421125733846023</v>
      </c>
      <c r="AR584" s="5">
        <v>5.077098669004636</v>
      </c>
      <c r="AS584" s="5">
        <v>2.9158339863394112</v>
      </c>
      <c r="AT584" s="5">
        <v>4.1057085015619341</v>
      </c>
      <c r="AU584" s="5">
        <v>29.26632172726768</v>
      </c>
      <c r="AV584" s="5">
        <v>18.248389406222181</v>
      </c>
      <c r="AW584" s="5">
        <v>11.400644636694784</v>
      </c>
      <c r="AX584" s="5">
        <v>13.898442835645492</v>
      </c>
      <c r="AY584" s="5">
        <v>12.018382678438204</v>
      </c>
      <c r="AZ584" s="5">
        <v>22.63864806624774</v>
      </c>
      <c r="BA584" s="5">
        <v>28.019497031532008</v>
      </c>
      <c r="BB584" s="5">
        <v>28.058153760924711</v>
      </c>
      <c r="BD584" s="5">
        <v>29.776728121566926</v>
      </c>
      <c r="BE584" s="5">
        <v>23.939203883641099</v>
      </c>
      <c r="BF584" s="5">
        <v>20.323371323941526</v>
      </c>
      <c r="BJ584" s="5">
        <v>38.322200438917356</v>
      </c>
      <c r="BK584" s="5">
        <v>38.395802907453479</v>
      </c>
    </row>
    <row r="585" spans="1:63" x14ac:dyDescent="0.25">
      <c r="A585" t="s">
        <v>163</v>
      </c>
      <c r="B585" t="s">
        <v>164</v>
      </c>
      <c r="C585" t="s">
        <v>149</v>
      </c>
      <c r="D585" t="s">
        <v>66</v>
      </c>
      <c r="E585" s="19" t="str">
        <f t="shared" si="77"/>
        <v>number</v>
      </c>
      <c r="F585" s="4" t="s">
        <v>67</v>
      </c>
      <c r="H585" s="5">
        <v>31.783827817395409</v>
      </c>
      <c r="I585" s="5">
        <v>8.0071623360786841</v>
      </c>
      <c r="J585" s="5">
        <v>3.1719913090226455</v>
      </c>
      <c r="K585" s="5">
        <v>4.1837154113198149</v>
      </c>
      <c r="L585" s="5">
        <v>4.6191752311648928</v>
      </c>
      <c r="M585" s="5">
        <v>5.8108784525073052</v>
      </c>
      <c r="N585" s="5">
        <v>5.5631510827208857</v>
      </c>
      <c r="P585" s="5">
        <v>8.285037667243019</v>
      </c>
      <c r="Q585" s="5">
        <v>8.1929950205583211</v>
      </c>
      <c r="R585" s="5">
        <v>11.73367967642193</v>
      </c>
      <c r="AO585" s="5">
        <v>57.398327765534837</v>
      </c>
      <c r="AP585" s="5">
        <v>55.080090456440459</v>
      </c>
      <c r="AT585" s="5">
        <v>20.772949203443801</v>
      </c>
      <c r="AU585" s="5">
        <v>23.773817109617969</v>
      </c>
      <c r="AV585" s="5">
        <v>23.221560164202014</v>
      </c>
      <c r="AW585" s="5">
        <v>29.786802105841421</v>
      </c>
      <c r="AX585" s="5">
        <v>32.868246020703459</v>
      </c>
      <c r="AY585" s="5">
        <v>24.75063886671424</v>
      </c>
      <c r="BA585" s="5">
        <v>13.304069317816891</v>
      </c>
      <c r="BB585" s="5">
        <v>12.451319319266595</v>
      </c>
      <c r="BC585" s="5">
        <v>19.410386302722511</v>
      </c>
      <c r="BD585" s="5">
        <v>16.754704387763102</v>
      </c>
      <c r="BE585" s="5">
        <v>20.381183107880275</v>
      </c>
      <c r="BF585" s="5">
        <v>26.720809738660456</v>
      </c>
      <c r="BG585" s="5">
        <v>21.979678940211816</v>
      </c>
      <c r="BH585" s="5">
        <v>37.169634159824909</v>
      </c>
      <c r="BJ585" s="5">
        <v>45.060455286115882</v>
      </c>
      <c r="BK585" s="5">
        <v>50.718441112523273</v>
      </c>
    </row>
    <row r="586" spans="1:63" x14ac:dyDescent="0.25">
      <c r="A586" t="s">
        <v>167</v>
      </c>
      <c r="B586" t="s">
        <v>168</v>
      </c>
      <c r="C586" t="s">
        <v>149</v>
      </c>
      <c r="D586" t="s">
        <v>66</v>
      </c>
      <c r="E586" s="19" t="str">
        <f t="shared" si="77"/>
        <v>number</v>
      </c>
      <c r="F586" s="4" t="s">
        <v>67</v>
      </c>
      <c r="H586" s="5">
        <v>92.005367557511036</v>
      </c>
      <c r="I586" s="5">
        <v>93.960745654873378</v>
      </c>
      <c r="J586" s="5">
        <v>87.722375717316055</v>
      </c>
      <c r="K586" s="5">
        <v>88.236981324998368</v>
      </c>
      <c r="L586" s="5">
        <v>87.873644401205311</v>
      </c>
      <c r="M586" s="5">
        <v>89.541747214063022</v>
      </c>
      <c r="N586" s="5">
        <v>89.215240686178049</v>
      </c>
      <c r="O586" s="5">
        <v>85.314447588323986</v>
      </c>
      <c r="P586" s="5">
        <v>91.260560182140168</v>
      </c>
      <c r="Q586" s="5">
        <v>67.494006657254388</v>
      </c>
      <c r="R586" s="5">
        <v>72.167368124988542</v>
      </c>
      <c r="S586" s="5">
        <v>48.72528854733639</v>
      </c>
      <c r="T586" s="5">
        <v>34.008088378249532</v>
      </c>
      <c r="U586" s="5">
        <v>30.1561879885396</v>
      </c>
      <c r="V586" s="5">
        <v>30.687618902616588</v>
      </c>
      <c r="W586" s="5">
        <v>20.279394591276887</v>
      </c>
      <c r="X586" s="5">
        <v>12.261735379501051</v>
      </c>
      <c r="Y586" s="5">
        <v>8.6253477797485161</v>
      </c>
      <c r="AA586" s="5">
        <v>16.338233094871523</v>
      </c>
      <c r="AO586" s="5">
        <v>17.440723315284657</v>
      </c>
      <c r="AP586" s="5">
        <v>31.89588053354246</v>
      </c>
      <c r="AQ586" s="5">
        <v>25.357277692865104</v>
      </c>
      <c r="AR586" s="5">
        <v>28.756399837889973</v>
      </c>
      <c r="AS586" s="5">
        <v>36.481302217545853</v>
      </c>
      <c r="AT586" s="5">
        <v>43.530736839085101</v>
      </c>
      <c r="AU586" s="5">
        <v>44.991508145847298</v>
      </c>
      <c r="AV586" s="5">
        <v>37.434276222259712</v>
      </c>
      <c r="AW586" s="5">
        <v>35.163005984366229</v>
      </c>
      <c r="AX586" s="5">
        <v>44.867750656795572</v>
      </c>
      <c r="AY586" s="5">
        <v>34.276118590879591</v>
      </c>
      <c r="AZ586" s="5">
        <v>35.970130357892273</v>
      </c>
      <c r="BA586" s="5">
        <v>28.579699937099445</v>
      </c>
      <c r="BB586" s="5">
        <v>43.017394225425456</v>
      </c>
      <c r="BC586" s="5">
        <v>30.812677247738108</v>
      </c>
      <c r="BD586" s="5">
        <v>21.137322021348794</v>
      </c>
      <c r="BE586" s="5">
        <v>12.309336804604541</v>
      </c>
      <c r="BF586" s="5">
        <v>15.738873420169419</v>
      </c>
      <c r="BG586" s="5">
        <v>8.034446218774157</v>
      </c>
      <c r="BH586" s="5">
        <v>11.383944586346029</v>
      </c>
      <c r="BI586" s="5">
        <v>14.809159162463928</v>
      </c>
      <c r="BJ586" s="5">
        <v>38.79101567888236</v>
      </c>
    </row>
    <row r="587" spans="1:63" x14ac:dyDescent="0.25">
      <c r="A587" t="s">
        <v>169</v>
      </c>
      <c r="B587" t="s">
        <v>170</v>
      </c>
      <c r="C587" t="s">
        <v>149</v>
      </c>
      <c r="D587" t="s">
        <v>66</v>
      </c>
      <c r="E587" s="19" t="str">
        <f t="shared" si="77"/>
        <v>number</v>
      </c>
      <c r="F587" s="4" t="s">
        <v>67</v>
      </c>
      <c r="H587" s="5">
        <v>64.523594013610591</v>
      </c>
      <c r="I587" s="5">
        <v>62.312145052069745</v>
      </c>
      <c r="J587" s="5">
        <v>61.003785784752708</v>
      </c>
      <c r="K587" s="5">
        <v>54.375027964446112</v>
      </c>
      <c r="L587" s="5">
        <v>46.872779234256598</v>
      </c>
      <c r="M587" s="5">
        <v>51.121904624006142</v>
      </c>
      <c r="N587" s="5">
        <v>63.285084313892668</v>
      </c>
      <c r="O587" s="5">
        <v>42.096873021050669</v>
      </c>
      <c r="P587" s="5">
        <v>31.348220381690162</v>
      </c>
      <c r="Q587" s="5">
        <v>19.446263934381001</v>
      </c>
      <c r="R587" s="5">
        <v>12.797555102839326</v>
      </c>
      <c r="S587" s="5">
        <v>11.764226315933572</v>
      </c>
      <c r="T587" s="5">
        <v>5.0656766831710653</v>
      </c>
      <c r="U587" s="5">
        <v>5.1661754415188028</v>
      </c>
      <c r="V587" s="5">
        <v>4.4737705654122619</v>
      </c>
      <c r="W587" s="5">
        <v>5.6644947816417517</v>
      </c>
      <c r="X587" s="5">
        <v>7.5323177498085938</v>
      </c>
      <c r="Y587" s="5">
        <v>3.5844690192758515</v>
      </c>
      <c r="AA587" s="5">
        <v>2.1800914177603543</v>
      </c>
      <c r="AC587" s="5">
        <v>3.773634728642425</v>
      </c>
      <c r="AD587" s="5">
        <v>2.7337513281587187</v>
      </c>
      <c r="AE587" s="5">
        <v>2.1781076534972552</v>
      </c>
      <c r="AF587" s="5">
        <v>5.1169289578071719</v>
      </c>
      <c r="AG587" s="5">
        <v>3.1378225210726676</v>
      </c>
      <c r="AK587" s="5">
        <v>1.46045712235675</v>
      </c>
      <c r="AP587" s="5">
        <v>1.6522106008022071</v>
      </c>
      <c r="AQ587" s="5">
        <v>0.15221219670553865</v>
      </c>
      <c r="AR587" s="5">
        <v>0.4151058015085054</v>
      </c>
      <c r="AS587" s="5">
        <v>0.30226148212376225</v>
      </c>
      <c r="AT587" s="5">
        <v>0.13849360970749652</v>
      </c>
      <c r="AU587" s="5">
        <v>1.5658325184443538E-2</v>
      </c>
      <c r="AV587" s="5">
        <v>0.63800445516885307</v>
      </c>
      <c r="AW587" s="5">
        <v>2.3576845497662403E-2</v>
      </c>
      <c r="AZ587" s="5">
        <v>5.5380979105541198E-2</v>
      </c>
      <c r="BA587" s="5">
        <v>1.6231110163360132</v>
      </c>
      <c r="BB587" s="5">
        <v>1.288099022161602</v>
      </c>
      <c r="BC587" s="5">
        <v>4.5338453595023669</v>
      </c>
      <c r="BD587" s="5">
        <v>3.3390662366170267</v>
      </c>
      <c r="BE587" s="5">
        <v>1.795874516317385</v>
      </c>
      <c r="BF587" s="5">
        <v>5.3386756651883607</v>
      </c>
      <c r="BG587" s="5">
        <v>5.0513334121799049</v>
      </c>
      <c r="BH587" s="5">
        <v>1.8724554366669384</v>
      </c>
      <c r="BJ587" s="5">
        <v>1.9652751465752794</v>
      </c>
      <c r="BK587" s="5">
        <v>1.6490291629392764</v>
      </c>
    </row>
    <row r="588" spans="1:63" x14ac:dyDescent="0.25">
      <c r="A588" t="s">
        <v>173</v>
      </c>
      <c r="B588" t="s">
        <v>174</v>
      </c>
      <c r="C588" t="s">
        <v>149</v>
      </c>
      <c r="D588" t="s">
        <v>66</v>
      </c>
      <c r="E588" s="19" t="str">
        <f t="shared" si="77"/>
        <v>number</v>
      </c>
      <c r="F588" s="4" t="s">
        <v>67</v>
      </c>
      <c r="H588" s="5">
        <v>89.438369178082723</v>
      </c>
      <c r="I588" s="5">
        <v>85.299479025274493</v>
      </c>
      <c r="J588" s="5">
        <v>86.343358620282544</v>
      </c>
      <c r="K588" s="5">
        <v>86.852989786507422</v>
      </c>
      <c r="L588" s="5">
        <v>86.04300291811424</v>
      </c>
      <c r="M588" s="5">
        <v>85.584442289742938</v>
      </c>
      <c r="N588" s="5">
        <v>81.703463982094675</v>
      </c>
      <c r="O588" s="5">
        <v>67.091458779297497</v>
      </c>
      <c r="P588" s="5">
        <v>64.757994691993233</v>
      </c>
      <c r="Q588" s="5">
        <v>52.991584325963203</v>
      </c>
      <c r="R588" s="5">
        <v>64.95669994108556</v>
      </c>
      <c r="S588" s="5">
        <v>53.658938305031242</v>
      </c>
      <c r="T588" s="5">
        <v>48.215985703485345</v>
      </c>
      <c r="U588" s="5">
        <v>52.042146082141386</v>
      </c>
      <c r="W588" s="5">
        <v>64.385625563043263</v>
      </c>
      <c r="X588" s="5">
        <v>48.710533010633227</v>
      </c>
      <c r="Y588" s="5">
        <v>59.983451164361497</v>
      </c>
      <c r="Z588" s="5">
        <v>43.047364187413635</v>
      </c>
      <c r="AA588" s="5">
        <v>26.682223080881439</v>
      </c>
      <c r="AF588" s="5">
        <v>41.11332516499715</v>
      </c>
      <c r="AG588" s="5">
        <v>45.297238201300395</v>
      </c>
      <c r="AI588" s="5">
        <v>52.10326735121609</v>
      </c>
      <c r="AJ588" s="5">
        <v>53.17132841905844</v>
      </c>
      <c r="AK588" s="5">
        <v>49.686046137085839</v>
      </c>
      <c r="AL588" s="5">
        <v>41.02832575479173</v>
      </c>
      <c r="AM588" s="5">
        <v>35.583005268914988</v>
      </c>
      <c r="AN588" s="5">
        <v>32.177882942259501</v>
      </c>
      <c r="AP588" s="5">
        <v>9.4922139247610637</v>
      </c>
      <c r="AQ588" s="5">
        <v>6.2113662176064164</v>
      </c>
      <c r="AR588" s="5">
        <v>15.321386872424577</v>
      </c>
      <c r="AS588" s="5">
        <v>13.442835859039281</v>
      </c>
      <c r="AT588" s="5">
        <v>52.347253756005365</v>
      </c>
      <c r="AU588" s="5">
        <v>46.14045829368856</v>
      </c>
      <c r="AV588" s="5">
        <v>16.198323973816372</v>
      </c>
      <c r="AW588" s="5">
        <v>37.145010249688482</v>
      </c>
      <c r="AX588" s="5">
        <v>35.010568605748148</v>
      </c>
      <c r="AY588" s="5">
        <v>28.797295957703756</v>
      </c>
      <c r="AZ588" s="5">
        <v>43.759806740963988</v>
      </c>
      <c r="BA588" s="5">
        <v>37.087418694499377</v>
      </c>
      <c r="BB588" s="5">
        <v>20.586395806815695</v>
      </c>
      <c r="BC588" s="5">
        <v>29.519268240729563</v>
      </c>
      <c r="BD588" s="5">
        <v>29.667521935482977</v>
      </c>
      <c r="BE588" s="5">
        <v>33.836136586898775</v>
      </c>
      <c r="BF588" s="5">
        <v>31.167593266684968</v>
      </c>
      <c r="BG588" s="5">
        <v>39.290097176813944</v>
      </c>
      <c r="BH588" s="5">
        <v>39.765619092782913</v>
      </c>
      <c r="BI588" s="5">
        <v>34.738734390136642</v>
      </c>
      <c r="BJ588" s="5">
        <v>36.802832796141381</v>
      </c>
      <c r="BK588" s="5">
        <v>38.480044365018443</v>
      </c>
    </row>
    <row r="589" spans="1:63" x14ac:dyDescent="0.25">
      <c r="A589" t="s">
        <v>5</v>
      </c>
      <c r="B589" t="s">
        <v>6</v>
      </c>
      <c r="C589" t="s">
        <v>7</v>
      </c>
      <c r="D589" t="s">
        <v>68</v>
      </c>
      <c r="E589" s="19" t="str">
        <f t="shared" si="77"/>
        <v>number</v>
      </c>
      <c r="F589" s="4" t="s">
        <v>69</v>
      </c>
      <c r="H589" s="5">
        <v>19.341475761938039</v>
      </c>
      <c r="O589" s="5">
        <v>15.131087282290506</v>
      </c>
      <c r="P589" s="5">
        <v>15.679621449657347</v>
      </c>
      <c r="Q589" s="5">
        <v>13.392122818239971</v>
      </c>
      <c r="R589" s="5">
        <v>11.83088290411151</v>
      </c>
      <c r="S589" s="5">
        <v>13.086305896402919</v>
      </c>
      <c r="T589" s="5">
        <v>14.373853963086944</v>
      </c>
      <c r="AE589" s="5">
        <v>32.496049098079631</v>
      </c>
      <c r="BA589" s="5">
        <v>16.014221318394959</v>
      </c>
      <c r="BC589" s="5">
        <v>13.50316169125627</v>
      </c>
      <c r="BD589" s="5">
        <v>15.231436375393034</v>
      </c>
      <c r="BE589" s="5">
        <v>18.595134759435407</v>
      </c>
      <c r="BF589" s="5">
        <v>20.06653696764786</v>
      </c>
      <c r="BG589" s="5">
        <v>17.75272262177819</v>
      </c>
      <c r="BH589" s="5">
        <v>16.977496931006495</v>
      </c>
      <c r="BI589" s="5">
        <v>15.68219871463811</v>
      </c>
    </row>
    <row r="590" spans="1:63" x14ac:dyDescent="0.25">
      <c r="A590" t="s">
        <v>151</v>
      </c>
      <c r="B590" t="s">
        <v>152</v>
      </c>
      <c r="C590" t="s">
        <v>7</v>
      </c>
      <c r="D590" t="s">
        <v>68</v>
      </c>
      <c r="E590" s="19" t="str">
        <f t="shared" si="77"/>
        <v>number</v>
      </c>
      <c r="F590" s="4" t="s">
        <v>69</v>
      </c>
      <c r="K590" s="5">
        <v>17.51923433576583</v>
      </c>
      <c r="T590" s="5">
        <v>21.568246405718465</v>
      </c>
      <c r="U590" s="5">
        <v>16.186723416242291</v>
      </c>
      <c r="V590" s="5">
        <v>19.037515045583085</v>
      </c>
      <c r="AM590" s="5">
        <v>15.038880771901397</v>
      </c>
      <c r="AN590" s="5">
        <v>22.171135767704186</v>
      </c>
      <c r="AO590" s="5">
        <v>20.910362031430523</v>
      </c>
      <c r="AP590" s="5">
        <v>15.85946801533</v>
      </c>
      <c r="AQ590" s="5">
        <v>18.387619801008949</v>
      </c>
      <c r="AR590" s="5">
        <v>19.602519255286381</v>
      </c>
      <c r="AS590" s="5">
        <v>11.160039792644701</v>
      </c>
      <c r="AT590" s="5">
        <v>22.982781173598127</v>
      </c>
      <c r="AU590" s="5">
        <v>13.099781281861297</v>
      </c>
      <c r="AV590" s="5">
        <v>11.150264936614121</v>
      </c>
      <c r="AW590" s="5">
        <v>15.617281992303214</v>
      </c>
      <c r="AX590" s="5">
        <v>9.0041943053926143</v>
      </c>
      <c r="AY590" s="5">
        <v>6.4880214637715179</v>
      </c>
      <c r="AZ590" s="5">
        <v>22.170250387218633</v>
      </c>
      <c r="BA590" s="5">
        <v>12.430925744679959</v>
      </c>
      <c r="BB590" s="5">
        <v>11.201712330426437</v>
      </c>
      <c r="BC590" s="5">
        <v>12.542691334760455</v>
      </c>
      <c r="BD590" s="5">
        <v>13.68106485777477</v>
      </c>
      <c r="BE590" s="5">
        <v>24.67621745008125</v>
      </c>
      <c r="BF590" s="5">
        <v>30.133993244002628</v>
      </c>
      <c r="BG590" s="5">
        <v>13.987231867267264</v>
      </c>
      <c r="BH590" s="5">
        <v>13.061911659726491</v>
      </c>
      <c r="BI590" s="5">
        <v>12.621004367103094</v>
      </c>
      <c r="BJ590" s="5">
        <v>16.550162368930646</v>
      </c>
      <c r="BK590" s="5">
        <v>19.395494106463001</v>
      </c>
    </row>
    <row r="591" spans="1:63" x14ac:dyDescent="0.25">
      <c r="A591" t="s">
        <v>157</v>
      </c>
      <c r="B591" t="s">
        <v>158</v>
      </c>
      <c r="C591" t="s">
        <v>7</v>
      </c>
      <c r="D591" t="s">
        <v>68</v>
      </c>
      <c r="E591" s="19" t="str">
        <f t="shared" si="77"/>
        <v>number</v>
      </c>
      <c r="F591" s="4" t="s">
        <v>69</v>
      </c>
      <c r="AM591" s="5">
        <v>16.038294067288597</v>
      </c>
      <c r="AO591" s="5">
        <v>13.835009642345032</v>
      </c>
      <c r="AQ591" s="5">
        <v>2.4333659596832136</v>
      </c>
      <c r="AR591" s="5">
        <v>6.0540578315929432</v>
      </c>
      <c r="AS591" s="5">
        <v>9.3764015461824002</v>
      </c>
      <c r="AT591" s="5">
        <v>6.9890117142679458</v>
      </c>
      <c r="AU591" s="5">
        <v>14.546320920424638</v>
      </c>
      <c r="AV591" s="5">
        <v>11.30278965558629</v>
      </c>
      <c r="AW591" s="5">
        <v>21.474083185282627</v>
      </c>
      <c r="AX591" s="5">
        <v>12.297352520158238</v>
      </c>
      <c r="AY591" s="5">
        <v>10.644948111344984</v>
      </c>
      <c r="AZ591" s="5">
        <v>8.4892407249972859</v>
      </c>
      <c r="BA591" s="5">
        <v>7.0125247687868324</v>
      </c>
      <c r="BB591" s="5">
        <v>14.318515038779763</v>
      </c>
      <c r="BC591" s="5">
        <v>10.860414148382583</v>
      </c>
      <c r="BD591" s="5">
        <v>10.97051949581218</v>
      </c>
      <c r="BE591" s="5">
        <v>14.790242031057296</v>
      </c>
      <c r="BF591" s="5">
        <v>10.26313530848094</v>
      </c>
      <c r="BG591" s="5">
        <v>12.071219424529652</v>
      </c>
      <c r="BH591" s="5">
        <v>8.1722642979310223</v>
      </c>
      <c r="BI591" s="5">
        <v>10.581026469394782</v>
      </c>
      <c r="BJ591" s="5">
        <v>8.4081436262100393</v>
      </c>
    </row>
    <row r="592" spans="1:63" x14ac:dyDescent="0.25">
      <c r="A592" t="s">
        <v>159</v>
      </c>
      <c r="B592" t="s">
        <v>160</v>
      </c>
      <c r="C592" t="s">
        <v>7</v>
      </c>
      <c r="D592" t="s">
        <v>68</v>
      </c>
      <c r="E592" s="19" t="str">
        <f t="shared" si="77"/>
        <v>number</v>
      </c>
      <c r="F592" s="4" t="s">
        <v>69</v>
      </c>
      <c r="V592" s="5">
        <v>7.8718574293439803</v>
      </c>
      <c r="W592" s="5">
        <v>5.8399050770020713</v>
      </c>
      <c r="X592" s="5">
        <v>6.8632553563181649</v>
      </c>
      <c r="Y592" s="5">
        <v>6.3159392850948999</v>
      </c>
      <c r="Z592" s="5">
        <v>7.734961501703828</v>
      </c>
      <c r="AA592" s="5">
        <v>6.126762500520436</v>
      </c>
      <c r="AB592" s="5">
        <v>7.7070268924939054</v>
      </c>
      <c r="AC592" s="5">
        <v>9.4466168480883859</v>
      </c>
      <c r="AD592" s="5">
        <v>12.202635041205705</v>
      </c>
      <c r="AE592" s="5">
        <v>9.6976019073712347</v>
      </c>
      <c r="AF592" s="5">
        <v>9.2744474219895565</v>
      </c>
      <c r="AG592" s="5">
        <v>7.1929198421765168</v>
      </c>
      <c r="AH592" s="5">
        <v>6.2419842877442973</v>
      </c>
      <c r="AJ592" s="5">
        <v>9.3326325969012434</v>
      </c>
      <c r="AK592" s="5">
        <v>9.7723981870103653</v>
      </c>
      <c r="AL592" s="5">
        <v>16.981966812934964</v>
      </c>
      <c r="AM592" s="5">
        <v>13.608961331649953</v>
      </c>
      <c r="AN592" s="5">
        <v>19.780634212741319</v>
      </c>
      <c r="AO592" s="5">
        <v>10.087875441892923</v>
      </c>
      <c r="AP592" s="5">
        <v>12.02926453568378</v>
      </c>
      <c r="AQ592" s="5">
        <v>16.685288020169732</v>
      </c>
      <c r="AR592" s="5">
        <v>14.422827452320977</v>
      </c>
      <c r="AS592" s="5">
        <v>11.883895450714295</v>
      </c>
      <c r="AT592" s="5">
        <v>13.947314836175959</v>
      </c>
      <c r="AU592" s="5">
        <v>13.365281563584336</v>
      </c>
      <c r="AV592" s="5">
        <v>11.267452439797669</v>
      </c>
      <c r="AW592" s="5">
        <v>12.188733023102444</v>
      </c>
      <c r="AX592" s="5">
        <v>10.390594154119166</v>
      </c>
      <c r="AY592" s="5">
        <v>9.4744311755139066</v>
      </c>
      <c r="AZ592" s="5">
        <v>9.2299505428663586</v>
      </c>
      <c r="BA592" s="5">
        <v>11.012203067169628</v>
      </c>
      <c r="BB592" s="5">
        <v>11.63495577043431</v>
      </c>
      <c r="BC592" s="5">
        <v>15.3927747840373</v>
      </c>
      <c r="BD592" s="5">
        <v>12.046583889525323</v>
      </c>
      <c r="BG592" s="5">
        <v>10.721006018456347</v>
      </c>
      <c r="BK592" s="5">
        <v>18.793179676736958</v>
      </c>
    </row>
    <row r="593" spans="1:63" x14ac:dyDescent="0.25">
      <c r="A593" t="s">
        <v>165</v>
      </c>
      <c r="B593" t="s">
        <v>166</v>
      </c>
      <c r="C593" t="s">
        <v>7</v>
      </c>
      <c r="D593" t="s">
        <v>68</v>
      </c>
      <c r="E593" s="19" t="str">
        <f t="shared" si="77"/>
        <v>number</v>
      </c>
      <c r="F593" s="4" t="s">
        <v>69</v>
      </c>
      <c r="AN593" s="5">
        <v>17.934615773462127</v>
      </c>
      <c r="AO593" s="5">
        <v>22.311142778933991</v>
      </c>
      <c r="AP593" s="5">
        <v>22.033062433802947</v>
      </c>
      <c r="AQ593" s="5">
        <v>23.813796627021272</v>
      </c>
      <c r="AT593" s="5">
        <v>14.002221905407627</v>
      </c>
      <c r="AU593" s="5">
        <v>13.256492422322369</v>
      </c>
      <c r="AV593" s="5">
        <v>11.812163374281205</v>
      </c>
      <c r="AW593" s="5">
        <v>13.572041407076076</v>
      </c>
      <c r="AX593" s="5">
        <v>14.740057038398961</v>
      </c>
      <c r="AY593" s="5">
        <v>14.963671405871146</v>
      </c>
      <c r="AZ593" s="5">
        <v>13.760745849495851</v>
      </c>
      <c r="BA593" s="5">
        <v>17.760976922863396</v>
      </c>
      <c r="BB593" s="5">
        <v>14.208101145712604</v>
      </c>
      <c r="BC593" s="5">
        <v>15.422121516196812</v>
      </c>
      <c r="BD593" s="5">
        <v>11.606119478834524</v>
      </c>
      <c r="BE593" s="5">
        <v>12.333246691418026</v>
      </c>
      <c r="BF593" s="5">
        <v>12.957084215226326</v>
      </c>
      <c r="BG593" s="5">
        <v>10.66270508384398</v>
      </c>
      <c r="BH593" s="5">
        <v>12.536260033073365</v>
      </c>
      <c r="BI593" s="5">
        <v>11.904124496801922</v>
      </c>
      <c r="BJ593" s="5">
        <v>14.993356899569148</v>
      </c>
      <c r="BK593" s="5">
        <v>13.135057447428791</v>
      </c>
    </row>
    <row r="594" spans="1:63" x14ac:dyDescent="0.25">
      <c r="A594" t="s">
        <v>171</v>
      </c>
      <c r="B594" t="s">
        <v>172</v>
      </c>
      <c r="C594" t="s">
        <v>7</v>
      </c>
      <c r="D594" t="s">
        <v>68</v>
      </c>
      <c r="E594" s="19" t="str">
        <f t="shared" si="77"/>
        <v>number</v>
      </c>
      <c r="F594" s="4" t="s">
        <v>69</v>
      </c>
      <c r="AP594" s="5">
        <v>18.880530070728724</v>
      </c>
      <c r="AQ594" s="5">
        <v>18.58510215671016</v>
      </c>
      <c r="AR594" s="5">
        <v>25.302856211759522</v>
      </c>
      <c r="AS594" s="5">
        <v>20.652198144642799</v>
      </c>
      <c r="AU594" s="5">
        <v>20.692987896975872</v>
      </c>
      <c r="AV594" s="5">
        <v>16.340578632861941</v>
      </c>
      <c r="AW594" s="5">
        <v>11.692875111841079</v>
      </c>
      <c r="AX594" s="5">
        <v>15.840123038163323</v>
      </c>
      <c r="AY594" s="5">
        <v>13.977032580787382</v>
      </c>
      <c r="AZ594" s="5">
        <v>13.093212095004764</v>
      </c>
      <c r="BA594" s="5">
        <v>16.572455646159845</v>
      </c>
      <c r="BB594" s="5">
        <v>11.740830113272288</v>
      </c>
      <c r="BC594" s="5">
        <v>13.175676615489399</v>
      </c>
      <c r="BD594" s="5">
        <v>15.513530375470754</v>
      </c>
      <c r="BE594" s="5">
        <v>17.895540870169928</v>
      </c>
      <c r="BF594" s="5">
        <v>17.859158552428024</v>
      </c>
      <c r="BG594" s="5">
        <v>17.82240860729344</v>
      </c>
      <c r="BH594" s="5">
        <v>18.753747750034869</v>
      </c>
      <c r="BI594" s="5">
        <v>18.253311951037649</v>
      </c>
      <c r="BJ594" s="5">
        <v>19.384330866849698</v>
      </c>
    </row>
    <row r="595" spans="1:63" x14ac:dyDescent="0.25">
      <c r="A595" t="s">
        <v>175</v>
      </c>
      <c r="B595" t="s">
        <v>176</v>
      </c>
      <c r="C595" t="s">
        <v>7</v>
      </c>
      <c r="D595" t="s">
        <v>68</v>
      </c>
      <c r="E595" s="19" t="str">
        <f t="shared" si="77"/>
        <v>number</v>
      </c>
      <c r="F595" s="4" t="s">
        <v>69</v>
      </c>
      <c r="T595" s="5">
        <v>5.3957257677201973</v>
      </c>
      <c r="U595" s="5">
        <v>4.9282453529127626</v>
      </c>
      <c r="V595" s="5">
        <v>4.847276587222404</v>
      </c>
      <c r="W595" s="5">
        <v>6.3392255280362715</v>
      </c>
      <c r="X595" s="5">
        <v>4.7472867912062515</v>
      </c>
      <c r="Y595" s="5">
        <v>4.9396812477371448</v>
      </c>
      <c r="Z595" s="5">
        <v>2.9154259444479735</v>
      </c>
      <c r="AA595" s="5">
        <v>3.5250304725467627</v>
      </c>
      <c r="AB595" s="5">
        <v>3.4810143312409467</v>
      </c>
      <c r="AC595" s="5">
        <v>6.5238356871976446</v>
      </c>
      <c r="AD595" s="5">
        <v>8.0374799408577857</v>
      </c>
      <c r="AE595" s="5">
        <v>6.1089524651932807</v>
      </c>
      <c r="AL595" s="5">
        <v>8.3949789883283934</v>
      </c>
      <c r="AM595" s="5">
        <v>6.1597353878442593</v>
      </c>
      <c r="AN595" s="5">
        <v>6.3354542818093069</v>
      </c>
      <c r="AO595" s="5">
        <v>6.6762074366140709</v>
      </c>
      <c r="AP595" s="5">
        <v>6.3896508571130921</v>
      </c>
      <c r="AQ595" s="5">
        <v>5.5444914291753351</v>
      </c>
      <c r="AR595" s="5">
        <v>5.2377251887930232</v>
      </c>
      <c r="AS595" s="5">
        <v>5.4169758958302845</v>
      </c>
      <c r="AT595" s="5">
        <v>4.6792502159692111</v>
      </c>
      <c r="AU595" s="5">
        <v>4.3509366432047409</v>
      </c>
      <c r="AV595" s="5">
        <v>4.9658192261694856</v>
      </c>
      <c r="AW595" s="5">
        <v>4.9688741987306395</v>
      </c>
      <c r="AX595" s="5">
        <v>4.954446220415667</v>
      </c>
      <c r="AY595" s="5">
        <v>4.4414727627882487</v>
      </c>
      <c r="AZ595" s="5">
        <v>4.3553527332732465</v>
      </c>
      <c r="BA595" s="5">
        <v>5.1549883279676729</v>
      </c>
      <c r="BB595" s="5">
        <v>5.2501165118947739</v>
      </c>
      <c r="BC595" s="5">
        <v>6.5193047763656988</v>
      </c>
      <c r="BD595" s="5">
        <v>6.614976778844432</v>
      </c>
      <c r="BE595" s="5">
        <v>6.8343875813749495</v>
      </c>
      <c r="BF595" s="5">
        <v>7.1486908922796157</v>
      </c>
      <c r="BG595" s="5">
        <v>6.5433051567402085</v>
      </c>
      <c r="BH595" s="5">
        <v>6.2838896076664863</v>
      </c>
      <c r="BI595" s="5">
        <v>6.9679737876293837</v>
      </c>
      <c r="BJ595" s="5">
        <v>8.3524864435841923</v>
      </c>
      <c r="BK595" s="5">
        <v>7.9005882523274549</v>
      </c>
    </row>
    <row r="596" spans="1:63" x14ac:dyDescent="0.25">
      <c r="A596" t="s">
        <v>177</v>
      </c>
      <c r="B596" t="s">
        <v>178</v>
      </c>
      <c r="C596" t="s">
        <v>7</v>
      </c>
      <c r="D596" t="s">
        <v>68</v>
      </c>
      <c r="E596" s="19" t="str">
        <f t="shared" si="77"/>
        <v>number</v>
      </c>
      <c r="F596" s="4" t="s">
        <v>69</v>
      </c>
      <c r="V596" s="5">
        <v>11.382031194212368</v>
      </c>
      <c r="W596" s="5">
        <v>11.227759659705786</v>
      </c>
      <c r="X596" s="5">
        <v>7.5635629370674469</v>
      </c>
      <c r="Y596" s="5">
        <v>4.9312355437367943</v>
      </c>
      <c r="Z596" s="5">
        <v>13.331546030181359</v>
      </c>
      <c r="AA596" s="5">
        <v>6.6565365269383756</v>
      </c>
      <c r="AG596" s="5">
        <v>14.772984602120559</v>
      </c>
      <c r="AO596" s="5">
        <v>10.038687692186178</v>
      </c>
      <c r="AP596" s="5">
        <v>15.570034889975453</v>
      </c>
      <c r="AQ596" s="5">
        <v>16.830470489192187</v>
      </c>
      <c r="AR596" s="5">
        <v>19.937424006112376</v>
      </c>
      <c r="AS596" s="5">
        <v>16.237462858022099</v>
      </c>
      <c r="AT596" s="5">
        <v>15.557869544579667</v>
      </c>
      <c r="AU596" s="5">
        <v>15.18205234577338</v>
      </c>
      <c r="AV596" s="5">
        <v>13.801515982748672</v>
      </c>
      <c r="AW596" s="5">
        <v>13.52724098394726</v>
      </c>
      <c r="AX596" s="5">
        <v>14.965809353944906</v>
      </c>
      <c r="AY596" s="5">
        <v>9.5924673498775253</v>
      </c>
      <c r="AZ596" s="5">
        <v>12.064097972842433</v>
      </c>
      <c r="BA596" s="5">
        <v>11.727094399643995</v>
      </c>
      <c r="BB596" s="5">
        <v>7.7907172293147973</v>
      </c>
      <c r="BC596" s="5">
        <v>8.9289874461974534</v>
      </c>
      <c r="BD596" s="5">
        <v>9.9610852818545403</v>
      </c>
      <c r="BE596" s="5">
        <v>9.9097936735034757</v>
      </c>
      <c r="BF596" s="5">
        <v>8.8366467524503083</v>
      </c>
      <c r="BG596" s="5">
        <v>7.8538081867678784</v>
      </c>
      <c r="BH596" s="5">
        <v>9.4663859240529717</v>
      </c>
      <c r="BI596" s="5">
        <v>5.6263964984634329</v>
      </c>
      <c r="BJ596" s="5">
        <v>10.760266307696448</v>
      </c>
      <c r="BK596" s="5">
        <v>10.318360060702318</v>
      </c>
    </row>
    <row r="597" spans="1:63" x14ac:dyDescent="0.25">
      <c r="A597" t="s">
        <v>179</v>
      </c>
      <c r="B597" t="s">
        <v>180</v>
      </c>
      <c r="C597" t="s">
        <v>7</v>
      </c>
      <c r="D597" t="s">
        <v>68</v>
      </c>
      <c r="E597" s="19" t="str">
        <f t="shared" si="77"/>
        <v>number</v>
      </c>
      <c r="F597" s="4" t="s">
        <v>69</v>
      </c>
      <c r="V597" s="5">
        <v>7.8762326843188468</v>
      </c>
      <c r="AN597" s="5">
        <v>15.880517887614795</v>
      </c>
      <c r="AO597" s="5">
        <v>15.783118344554381</v>
      </c>
      <c r="AP597" s="5">
        <v>14.395978907299234</v>
      </c>
      <c r="AQ597" s="5">
        <v>21.143583985957648</v>
      </c>
      <c r="AR597" s="5">
        <v>17.357139518930545</v>
      </c>
      <c r="AS597" s="5">
        <v>14.01539128607574</v>
      </c>
      <c r="AT597" s="5">
        <v>14.057695223262753</v>
      </c>
      <c r="AU597" s="5">
        <v>12.223359908691798</v>
      </c>
      <c r="AV597" s="5">
        <v>14.022147513479293</v>
      </c>
      <c r="AW597" s="5">
        <v>16.209814783896228</v>
      </c>
      <c r="AX597" s="5">
        <v>16.276965545187974</v>
      </c>
      <c r="AY597" s="5">
        <v>15.931425955577183</v>
      </c>
      <c r="AZ597" s="5">
        <v>13.606071747194658</v>
      </c>
      <c r="BA597" s="5">
        <v>12.491819354171502</v>
      </c>
      <c r="BB597" s="5">
        <v>12.971144182544977</v>
      </c>
      <c r="BC597" s="5">
        <v>12.44217674768859</v>
      </c>
      <c r="BD597" s="5">
        <v>12.40911946798184</v>
      </c>
      <c r="BE597" s="5">
        <v>13.462503009748097</v>
      </c>
      <c r="BF597" s="5">
        <v>10.790908166232722</v>
      </c>
      <c r="BG597" s="5">
        <v>11.45437266405556</v>
      </c>
      <c r="BH597" s="5">
        <v>13.564803132880925</v>
      </c>
      <c r="BI597" s="5">
        <v>12.135256252033091</v>
      </c>
      <c r="BJ597" s="5">
        <v>13.33385174752077</v>
      </c>
      <c r="BK597" s="5">
        <v>14.896892127798866</v>
      </c>
    </row>
    <row r="598" spans="1:63" x14ac:dyDescent="0.25">
      <c r="A598" t="s">
        <v>147</v>
      </c>
      <c r="B598" t="s">
        <v>148</v>
      </c>
      <c r="C598" t="s">
        <v>149</v>
      </c>
      <c r="D598" t="s">
        <v>68</v>
      </c>
      <c r="E598" s="19" t="str">
        <f t="shared" si="77"/>
        <v>number</v>
      </c>
      <c r="F598" s="4" t="s">
        <v>69</v>
      </c>
      <c r="H598" s="5">
        <v>20.720592107998726</v>
      </c>
      <c r="I598" s="5">
        <v>24.912890500845737</v>
      </c>
      <c r="J598" s="5">
        <v>27.091736994990974</v>
      </c>
      <c r="K598" s="5">
        <v>24.846550798000479</v>
      </c>
      <c r="L598" s="5">
        <v>28.345766168948757</v>
      </c>
      <c r="M598" s="5">
        <v>26.982493571380978</v>
      </c>
      <c r="N598" s="5">
        <v>21.52583929341062</v>
      </c>
      <c r="O598" s="5">
        <v>19.353234814203827</v>
      </c>
      <c r="P598" s="5">
        <v>20.437578548147336</v>
      </c>
      <c r="Q598" s="5">
        <v>22.005451122141785</v>
      </c>
      <c r="R598" s="5">
        <v>25.792532424175459</v>
      </c>
      <c r="S598" s="5">
        <v>26.020323022689993</v>
      </c>
      <c r="T598" s="5">
        <v>34.525466517110395</v>
      </c>
      <c r="U598" s="5">
        <v>21.169510999715929</v>
      </c>
      <c r="V598" s="5">
        <v>18.929105293709032</v>
      </c>
      <c r="W598" s="5">
        <v>20.396289682533613</v>
      </c>
      <c r="X598" s="5">
        <v>28.449901901436032</v>
      </c>
      <c r="Y598" s="5">
        <v>21.846020453755933</v>
      </c>
      <c r="Z598" s="5">
        <v>20.494103243420057</v>
      </c>
      <c r="AA598" s="5">
        <v>24.715566859431661</v>
      </c>
      <c r="AB598" s="5">
        <v>25.24346437098875</v>
      </c>
      <c r="AC598" s="5">
        <v>25.511405202762933</v>
      </c>
      <c r="AO598" s="5">
        <v>21.232475648409523</v>
      </c>
      <c r="AP598" s="5">
        <v>22.328796915008535</v>
      </c>
      <c r="AQ598" s="5">
        <v>16.546864804551756</v>
      </c>
      <c r="AR598" s="5">
        <v>20.616148335817648</v>
      </c>
      <c r="AS598" s="5">
        <v>17.724504057837102</v>
      </c>
      <c r="AT598" s="5">
        <v>12.572043275440411</v>
      </c>
      <c r="AU598" s="5">
        <v>14.982619291895698</v>
      </c>
      <c r="AV598" s="5">
        <v>21.28797060607755</v>
      </c>
      <c r="AW598" s="5">
        <v>19.074843908993351</v>
      </c>
      <c r="AX598" s="5">
        <v>17.552474290316454</v>
      </c>
      <c r="AY598" s="5">
        <v>18.284983792628047</v>
      </c>
      <c r="BA598" s="5">
        <v>15.953810737523158</v>
      </c>
      <c r="BB598" s="5">
        <v>16.745702190107352</v>
      </c>
      <c r="BC598" s="5">
        <v>15.716423840948559</v>
      </c>
      <c r="BD598" s="5">
        <v>15.112404407253322</v>
      </c>
      <c r="BE598" s="5">
        <v>16.595064975260126</v>
      </c>
      <c r="BF598" s="5">
        <v>13.139729398823793</v>
      </c>
      <c r="BG598" s="5">
        <v>12.051548499382951</v>
      </c>
      <c r="BH598" s="5">
        <v>12.654062065553218</v>
      </c>
      <c r="BI598" s="5">
        <v>13.958149066067488</v>
      </c>
      <c r="BJ598" s="5">
        <v>13.682640258546785</v>
      </c>
    </row>
    <row r="599" spans="1:63" x14ac:dyDescent="0.25">
      <c r="A599" t="s">
        <v>153</v>
      </c>
      <c r="B599" t="s">
        <v>154</v>
      </c>
      <c r="C599" t="s">
        <v>149</v>
      </c>
      <c r="D599" t="s">
        <v>68</v>
      </c>
      <c r="E599" s="19" t="str">
        <f t="shared" si="77"/>
        <v>number</v>
      </c>
      <c r="F599" s="4" t="s">
        <v>69</v>
      </c>
      <c r="H599" s="5">
        <v>18.543702168828759</v>
      </c>
      <c r="I599" s="5">
        <v>14.261757050803622</v>
      </c>
      <c r="J599" s="5">
        <v>14.835445239828271</v>
      </c>
      <c r="K599" s="5">
        <v>12.494076715807898</v>
      </c>
      <c r="L599" s="5">
        <v>11.911199105571907</v>
      </c>
      <c r="M599" s="5">
        <v>12.177589056086765</v>
      </c>
      <c r="N599" s="5">
        <v>14.563010685153928</v>
      </c>
      <c r="O599" s="5">
        <v>11.905782236343047</v>
      </c>
      <c r="P599" s="5">
        <v>19.697690983170965</v>
      </c>
      <c r="Q599" s="5">
        <v>13.54139734153005</v>
      </c>
      <c r="R599" s="5">
        <v>12.054010905508054</v>
      </c>
      <c r="S599" s="5">
        <v>12.913726542953308</v>
      </c>
      <c r="T599" s="5">
        <v>14.05124313362365</v>
      </c>
      <c r="U599" s="5">
        <v>10.95146149068343</v>
      </c>
      <c r="V599" s="5">
        <v>9.8078145144453543</v>
      </c>
      <c r="W599" s="5">
        <v>12.122763525698558</v>
      </c>
      <c r="X599" s="5">
        <v>9.5558308009419815</v>
      </c>
      <c r="Y599" s="5">
        <v>9.9401968708953437</v>
      </c>
      <c r="Z599" s="5">
        <v>8.6130023486864342</v>
      </c>
      <c r="AB599" s="5">
        <v>9.70683616104027</v>
      </c>
      <c r="AF599" s="5">
        <v>15.418589301762964</v>
      </c>
      <c r="AG599" s="5">
        <v>14.673771522635015</v>
      </c>
      <c r="AI599" s="5">
        <v>16.252790660997707</v>
      </c>
      <c r="AJ599" s="5">
        <v>18.536920461466849</v>
      </c>
      <c r="AO599" s="5">
        <v>17.440921720612238</v>
      </c>
      <c r="AP599" s="5">
        <v>13.73072525905644</v>
      </c>
      <c r="AQ599" s="5">
        <v>15.677311044896648</v>
      </c>
      <c r="AR599" s="5">
        <v>15.422136844306381</v>
      </c>
      <c r="AS599" s="5">
        <v>18.931184985903105</v>
      </c>
      <c r="AT599" s="5">
        <v>18.158823940621112</v>
      </c>
      <c r="AU599" s="5">
        <v>15.464561464188014</v>
      </c>
      <c r="AV599" s="5">
        <v>18.056631596262232</v>
      </c>
      <c r="AW599" s="5">
        <v>17.60734002004261</v>
      </c>
      <c r="AX599" s="5">
        <v>18.315563983807852</v>
      </c>
      <c r="AY599" s="5">
        <v>17.347499085623522</v>
      </c>
      <c r="AZ599" s="5">
        <v>17.955866656794171</v>
      </c>
      <c r="BA599" s="5">
        <v>21.347101417527416</v>
      </c>
      <c r="BB599" s="5">
        <v>23.785511160480187</v>
      </c>
      <c r="BC599" s="5">
        <v>26.827167394656325</v>
      </c>
      <c r="BD599" s="5">
        <v>17.699950692338255</v>
      </c>
      <c r="BE599" s="5">
        <v>25.096995497623766</v>
      </c>
      <c r="BF599" s="5">
        <v>19.381249587680767</v>
      </c>
      <c r="BG599" s="5">
        <v>22.274640534661199</v>
      </c>
      <c r="BH599" s="5">
        <v>17.394134567448713</v>
      </c>
      <c r="BI599" s="5">
        <v>19.872684797709265</v>
      </c>
      <c r="BJ599" s="5">
        <v>21.948391367579667</v>
      </c>
      <c r="BK599" s="5">
        <v>22.814540801772836</v>
      </c>
    </row>
    <row r="600" spans="1:63" x14ac:dyDescent="0.25">
      <c r="A600" t="s">
        <v>155</v>
      </c>
      <c r="B600" t="s">
        <v>156</v>
      </c>
      <c r="C600" t="s">
        <v>149</v>
      </c>
      <c r="D600" t="s">
        <v>68</v>
      </c>
      <c r="E600" s="19" t="str">
        <f t="shared" si="77"/>
        <v>number</v>
      </c>
      <c r="F600" s="4" t="s">
        <v>69</v>
      </c>
      <c r="H600" s="5">
        <v>16.367769878283045</v>
      </c>
      <c r="I600" s="5">
        <v>16.240945164491372</v>
      </c>
      <c r="J600" s="5">
        <v>14.853405664139668</v>
      </c>
      <c r="K600" s="5">
        <v>13.248191020258677</v>
      </c>
      <c r="L600" s="5">
        <v>12.920670990398776</v>
      </c>
      <c r="M600" s="5">
        <v>15.554006627858769</v>
      </c>
      <c r="N600" s="5">
        <v>13.285812622912427</v>
      </c>
      <c r="O600" s="5">
        <v>20.872658996309681</v>
      </c>
      <c r="P600" s="5">
        <v>20.625057416052506</v>
      </c>
      <c r="Q600" s="5">
        <v>19.587394036457191</v>
      </c>
      <c r="R600" s="5">
        <v>24.241726617016678</v>
      </c>
      <c r="S600" s="5">
        <v>27.891170767673561</v>
      </c>
      <c r="T600" s="5">
        <v>23.300102743502148</v>
      </c>
      <c r="U600" s="5">
        <v>14.515227053303045</v>
      </c>
      <c r="AO600" s="5">
        <v>24.272995865101443</v>
      </c>
    </row>
    <row r="601" spans="1:63" x14ac:dyDescent="0.25">
      <c r="A601" t="s">
        <v>161</v>
      </c>
      <c r="B601" t="s">
        <v>162</v>
      </c>
      <c r="C601" t="s">
        <v>149</v>
      </c>
      <c r="D601" t="s">
        <v>68</v>
      </c>
      <c r="E601" s="19" t="str">
        <f t="shared" si="77"/>
        <v>number</v>
      </c>
      <c r="F601" s="4" t="s">
        <v>69</v>
      </c>
      <c r="H601" s="5">
        <v>19.534736607098335</v>
      </c>
      <c r="I601" s="5">
        <v>21.271583306822805</v>
      </c>
      <c r="J601" s="5">
        <v>17.399331310039887</v>
      </c>
      <c r="K601" s="5">
        <v>20.732227203306834</v>
      </c>
      <c r="L601" s="5">
        <v>21.477313374881298</v>
      </c>
      <c r="M601" s="5">
        <v>18.38611535078396</v>
      </c>
      <c r="N601" s="5">
        <v>22.242963361734674</v>
      </c>
      <c r="O601" s="5">
        <v>15.687178010731289</v>
      </c>
      <c r="P601" s="5">
        <v>28.787334161202409</v>
      </c>
      <c r="Q601" s="5">
        <v>29.151276358046076</v>
      </c>
      <c r="R601" s="5">
        <v>22.627720233487146</v>
      </c>
      <c r="T601" s="5">
        <v>56.083826885425772</v>
      </c>
      <c r="U601" s="5">
        <v>27.218965114922412</v>
      </c>
      <c r="V601" s="5">
        <v>19.119413374493533</v>
      </c>
      <c r="W601" s="5">
        <v>12.937521369795849</v>
      </c>
      <c r="X601" s="5">
        <v>22.693436353040763</v>
      </c>
      <c r="Y601" s="5">
        <v>16.141461218661878</v>
      </c>
      <c r="Z601" s="5">
        <v>19.112822036322356</v>
      </c>
      <c r="AB601" s="5">
        <v>20.798628066649723</v>
      </c>
      <c r="AG601" s="5">
        <v>20.961150070900995</v>
      </c>
      <c r="AI601" s="5">
        <v>23.921431564045058</v>
      </c>
      <c r="AJ601" s="5">
        <v>25.515925495148213</v>
      </c>
      <c r="AP601" s="5">
        <v>19.936113143555446</v>
      </c>
      <c r="AQ601" s="5">
        <v>19.02353010776099</v>
      </c>
      <c r="AR601" s="5">
        <v>23.145887578898339</v>
      </c>
      <c r="AS601" s="5">
        <v>19.487060634072559</v>
      </c>
      <c r="AT601" s="5">
        <v>14.030737389010561</v>
      </c>
      <c r="AU601" s="5">
        <v>14.320909663709235</v>
      </c>
      <c r="AV601" s="5">
        <v>17.739459418953025</v>
      </c>
      <c r="AW601" s="5">
        <v>17.965566471287129</v>
      </c>
      <c r="AX601" s="5">
        <v>13.690409260179512</v>
      </c>
      <c r="AY601" s="5">
        <v>16.492866480261295</v>
      </c>
      <c r="AZ601" s="5">
        <v>17.254905506818076</v>
      </c>
      <c r="BA601" s="5">
        <v>14.806368153053615</v>
      </c>
      <c r="BB601" s="5">
        <v>12.448502400495633</v>
      </c>
      <c r="BD601" s="5">
        <v>11.631837278481367</v>
      </c>
      <c r="BE601" s="5">
        <v>13.730023305398708</v>
      </c>
      <c r="BF601" s="5">
        <v>13.684426925212376</v>
      </c>
      <c r="BJ601" s="5">
        <v>16.120637163792185</v>
      </c>
      <c r="BK601" s="5">
        <v>16.867780453719917</v>
      </c>
    </row>
    <row r="602" spans="1:63" x14ac:dyDescent="0.25">
      <c r="A602" t="s">
        <v>163</v>
      </c>
      <c r="B602" t="s">
        <v>164</v>
      </c>
      <c r="C602" t="s">
        <v>149</v>
      </c>
      <c r="D602" t="s">
        <v>68</v>
      </c>
      <c r="E602" s="19" t="str">
        <f t="shared" si="77"/>
        <v>number</v>
      </c>
      <c r="F602" s="4" t="s">
        <v>69</v>
      </c>
      <c r="H602" s="5">
        <v>5.9813265034115197</v>
      </c>
      <c r="I602" s="5">
        <v>4.9743700979303407</v>
      </c>
      <c r="J602" s="5">
        <v>8.2677877355779152</v>
      </c>
      <c r="K602" s="5">
        <v>8.6981458706553116</v>
      </c>
      <c r="L602" s="5">
        <v>14.284466565086845</v>
      </c>
      <c r="M602" s="5">
        <v>17.144293103736683</v>
      </c>
      <c r="N602" s="5">
        <v>25.698109285198338</v>
      </c>
      <c r="P602" s="5">
        <v>23.413152404535349</v>
      </c>
      <c r="Q602" s="5">
        <v>24.011694657435218</v>
      </c>
      <c r="R602" s="5">
        <v>22.628216963684586</v>
      </c>
      <c r="AO602" s="5">
        <v>23.638805053067898</v>
      </c>
      <c r="AP602" s="5">
        <v>26.211026664407903</v>
      </c>
      <c r="AT602" s="5">
        <v>18.683013811766934</v>
      </c>
      <c r="AU602" s="5">
        <v>18.367069371443858</v>
      </c>
      <c r="AV602" s="5">
        <v>21.848775576064984</v>
      </c>
      <c r="AW602" s="5">
        <v>24.439636116948126</v>
      </c>
      <c r="AX602" s="5">
        <v>10.777131417431937</v>
      </c>
      <c r="AY602" s="5">
        <v>10.225433670636994</v>
      </c>
      <c r="AZ602" s="5">
        <v>25.029328923157205</v>
      </c>
      <c r="BA602" s="5">
        <v>25.47556229629717</v>
      </c>
      <c r="BB602" s="5">
        <v>28.229771797604442</v>
      </c>
      <c r="BC602" s="5">
        <v>29.070360843814235</v>
      </c>
      <c r="BD602" s="5">
        <v>19.397852468822528</v>
      </c>
      <c r="BE602" s="5">
        <v>14.473680548083506</v>
      </c>
      <c r="BF602" s="5">
        <v>15.231717176472634</v>
      </c>
      <c r="BG602" s="5">
        <v>11.016874091740391</v>
      </c>
      <c r="BH602" s="5">
        <v>12.047565415666542</v>
      </c>
      <c r="BJ602" s="5">
        <v>18.155721512470976</v>
      </c>
      <c r="BK602" s="5">
        <v>13.784842546040114</v>
      </c>
    </row>
    <row r="603" spans="1:63" x14ac:dyDescent="0.25">
      <c r="A603" t="s">
        <v>167</v>
      </c>
      <c r="B603" t="s">
        <v>168</v>
      </c>
      <c r="C603" t="s">
        <v>149</v>
      </c>
      <c r="D603" t="s">
        <v>68</v>
      </c>
      <c r="E603" s="19" t="str">
        <f t="shared" si="77"/>
        <v>number</v>
      </c>
      <c r="F603" s="4" t="s">
        <v>69</v>
      </c>
      <c r="H603" s="5">
        <v>24.25256951872904</v>
      </c>
      <c r="I603" s="5">
        <v>20.052635309588506</v>
      </c>
      <c r="J603" s="5">
        <v>15.000486328155635</v>
      </c>
      <c r="K603" s="5">
        <v>13.369630326432294</v>
      </c>
      <c r="L603" s="5">
        <v>14.176787614053316</v>
      </c>
      <c r="M603" s="5">
        <v>16.21274717786034</v>
      </c>
      <c r="N603" s="5">
        <v>13.631872419270987</v>
      </c>
      <c r="O603" s="5">
        <v>13.444743204058392</v>
      </c>
      <c r="P603" s="5">
        <v>14.179800227908295</v>
      </c>
      <c r="Q603" s="5">
        <v>13.001111754847273</v>
      </c>
      <c r="R603" s="5">
        <v>15.905808876659163</v>
      </c>
      <c r="S603" s="5">
        <v>20.000089207949586</v>
      </c>
      <c r="T603" s="5">
        <v>22.283795164298873</v>
      </c>
      <c r="U603" s="5">
        <v>21.605119939595994</v>
      </c>
      <c r="V603" s="5">
        <v>9.934844893162639</v>
      </c>
      <c r="W603" s="5">
        <v>12.081832932479211</v>
      </c>
      <c r="X603" s="5">
        <v>17.134752573720966</v>
      </c>
      <c r="Y603" s="5">
        <v>11.810176180515217</v>
      </c>
      <c r="AA603" s="5">
        <v>23.522015399007355</v>
      </c>
      <c r="AO603" s="5">
        <v>32.357925712288129</v>
      </c>
      <c r="AP603" s="5">
        <v>43.446538705012912</v>
      </c>
      <c r="AQ603" s="5">
        <v>38.39688182693925</v>
      </c>
      <c r="AR603" s="5">
        <v>38.614214097801835</v>
      </c>
      <c r="AS603" s="5">
        <v>34.518169272576557</v>
      </c>
      <c r="AT603" s="5">
        <v>38.545325679959191</v>
      </c>
      <c r="AU603" s="5">
        <v>45.434973631194765</v>
      </c>
      <c r="AV603" s="5">
        <v>37.872940119292693</v>
      </c>
      <c r="AW603" s="5">
        <v>33.33702051189475</v>
      </c>
      <c r="AX603" s="5">
        <v>30.985848561499424</v>
      </c>
      <c r="AY603" s="5">
        <v>34.199848690875569</v>
      </c>
      <c r="AZ603" s="5">
        <v>27.84864511982386</v>
      </c>
      <c r="BA603" s="5">
        <v>23.629057406984419</v>
      </c>
      <c r="BB603" s="5">
        <v>24.880340073453727</v>
      </c>
      <c r="BC603" s="5">
        <v>15.54869137027973</v>
      </c>
      <c r="BD603" s="5">
        <v>15.115873644115496</v>
      </c>
      <c r="BE603" s="5">
        <v>15.833348126378421</v>
      </c>
      <c r="BF603" s="5">
        <v>31.717099142391859</v>
      </c>
      <c r="BG603" s="5">
        <v>32.85749844287578</v>
      </c>
      <c r="BH603" s="5">
        <v>24.79261545658742</v>
      </c>
      <c r="BI603" s="5">
        <v>20.986401006118523</v>
      </c>
      <c r="BJ603" s="5">
        <v>25.123003116652793</v>
      </c>
    </row>
    <row r="604" spans="1:63" x14ac:dyDescent="0.25">
      <c r="A604" t="s">
        <v>169</v>
      </c>
      <c r="B604" t="s">
        <v>170</v>
      </c>
      <c r="C604" t="s">
        <v>149</v>
      </c>
      <c r="D604" t="s">
        <v>68</v>
      </c>
      <c r="E604" s="19" t="str">
        <f t="shared" si="77"/>
        <v>number</v>
      </c>
      <c r="F604" s="4" t="s">
        <v>69</v>
      </c>
      <c r="H604" s="5">
        <v>14.129950542571024</v>
      </c>
      <c r="I604" s="5">
        <v>12.13926420798429</v>
      </c>
      <c r="J604" s="5">
        <v>9.2374426567760537</v>
      </c>
      <c r="K604" s="5">
        <v>9.1420008276915432</v>
      </c>
      <c r="L604" s="5">
        <v>11.017468240777998</v>
      </c>
      <c r="M604" s="5">
        <v>10.470268957364992</v>
      </c>
      <c r="N604" s="5">
        <v>8.1025681287955003</v>
      </c>
      <c r="O604" s="5">
        <v>8.7844845223480412</v>
      </c>
      <c r="P604" s="5">
        <v>8.2446363281772665</v>
      </c>
      <c r="Q604" s="5">
        <v>8.6253738318301494</v>
      </c>
      <c r="R604" s="5">
        <v>10.14052197341868</v>
      </c>
      <c r="S604" s="5">
        <v>10.816225202131825</v>
      </c>
      <c r="T604" s="5">
        <v>9.5332296362515674</v>
      </c>
      <c r="U604" s="5">
        <v>9.3800653118419088</v>
      </c>
      <c r="V604" s="5">
        <v>10.108035859621362</v>
      </c>
      <c r="W604" s="5">
        <v>12.869752463032375</v>
      </c>
      <c r="X604" s="5">
        <v>14.129781793650981</v>
      </c>
      <c r="Y604" s="5">
        <v>16.847210061505603</v>
      </c>
      <c r="AA604" s="5">
        <v>15.544330736616569</v>
      </c>
      <c r="AC604" s="5">
        <v>21.554876097815441</v>
      </c>
      <c r="AD604" s="5">
        <v>21.28781474910771</v>
      </c>
      <c r="AE604" s="5">
        <v>17.956921289403489</v>
      </c>
      <c r="AF604" s="5">
        <v>15.769638703693763</v>
      </c>
      <c r="AG604" s="5">
        <v>10.859843984696521</v>
      </c>
      <c r="AK604" s="5">
        <v>6.3633579316079558</v>
      </c>
      <c r="AP604" s="5">
        <v>17.507532927236738</v>
      </c>
      <c r="AQ604" s="5">
        <v>18.386621274406025</v>
      </c>
      <c r="AR604" s="5">
        <v>19.597101638755824</v>
      </c>
      <c r="AS604" s="5">
        <v>27.02139164542422</v>
      </c>
      <c r="AT604" s="5">
        <v>19.916830684668351</v>
      </c>
      <c r="AU604" s="5">
        <v>21.703815371406055</v>
      </c>
      <c r="AV604" s="5">
        <v>19.575797197278572</v>
      </c>
      <c r="AW604" s="5">
        <v>15.495965112079146</v>
      </c>
      <c r="AZ604" s="5">
        <v>17.954644867471703</v>
      </c>
      <c r="BA604" s="5">
        <v>20.057927576354999</v>
      </c>
      <c r="BB604" s="5">
        <v>9.7769419345603055</v>
      </c>
      <c r="BC604" s="5">
        <v>11.827651056235856</v>
      </c>
      <c r="BD604" s="5">
        <v>10.248246071794217</v>
      </c>
      <c r="BE604" s="5">
        <v>30.561378714986958</v>
      </c>
      <c r="BF604" s="5">
        <v>22.709643843866225</v>
      </c>
      <c r="BG604" s="5">
        <v>17.828807660173073</v>
      </c>
      <c r="BH604" s="5">
        <v>17.027171179815127</v>
      </c>
      <c r="BJ604" s="5">
        <v>12.849723986575718</v>
      </c>
      <c r="BK604" s="5">
        <v>16.295979473588801</v>
      </c>
    </row>
    <row r="605" spans="1:63" x14ac:dyDescent="0.25">
      <c r="A605" t="s">
        <v>173</v>
      </c>
      <c r="B605" t="s">
        <v>174</v>
      </c>
      <c r="C605" t="s">
        <v>149</v>
      </c>
      <c r="D605" t="s">
        <v>68</v>
      </c>
      <c r="E605" s="19" t="str">
        <f t="shared" si="77"/>
        <v>number</v>
      </c>
      <c r="F605" s="4" t="s">
        <v>69</v>
      </c>
      <c r="H605" s="5">
        <v>32.335830728220593</v>
      </c>
      <c r="I605" s="5">
        <v>34.262026690421571</v>
      </c>
      <c r="J605" s="5">
        <v>37.594226673130002</v>
      </c>
      <c r="K605" s="5">
        <v>36.89197676232839</v>
      </c>
      <c r="L605" s="5">
        <v>36.027332463087902</v>
      </c>
      <c r="M605" s="5">
        <v>38.42239500754625</v>
      </c>
      <c r="N605" s="5">
        <v>37.208069167653662</v>
      </c>
      <c r="O605" s="5">
        <v>34.802146575376888</v>
      </c>
      <c r="P605" s="5">
        <v>28.941060351155496</v>
      </c>
      <c r="Q605" s="5">
        <v>32.245892868423411</v>
      </c>
      <c r="R605" s="5">
        <v>28.529548474396726</v>
      </c>
      <c r="S605" s="5">
        <v>37.903070778835023</v>
      </c>
      <c r="T605" s="5">
        <v>34.810908424374709</v>
      </c>
      <c r="U605" s="5">
        <v>24.695992636905576</v>
      </c>
      <c r="W605" s="5">
        <v>23.751092058784639</v>
      </c>
      <c r="X605" s="5">
        <v>25.296955894682359</v>
      </c>
      <c r="Y605" s="5">
        <v>24.001075677287329</v>
      </c>
      <c r="Z605" s="5">
        <v>24.564593959292637</v>
      </c>
      <c r="AA605" s="5">
        <v>27.463085298887936</v>
      </c>
      <c r="AF605" s="5">
        <v>22.951186640357012</v>
      </c>
      <c r="AG605" s="5">
        <v>21.360727383295416</v>
      </c>
      <c r="AI605" s="5">
        <v>25.548383068513687</v>
      </c>
      <c r="AJ605" s="5">
        <v>28.733927579512169</v>
      </c>
      <c r="AK605" s="5">
        <v>29.409398285791198</v>
      </c>
      <c r="AL605" s="5">
        <v>29.804867392418704</v>
      </c>
      <c r="AM605" s="5">
        <v>32.772546220131012</v>
      </c>
      <c r="AN605" s="5">
        <v>25.176165810815082</v>
      </c>
      <c r="AP605" s="5">
        <v>24.70920801233428</v>
      </c>
      <c r="AQ605" s="5">
        <v>26.787420819203696</v>
      </c>
      <c r="AR605" s="5">
        <v>29.972494276992933</v>
      </c>
      <c r="AS605" s="5">
        <v>28.58277870220714</v>
      </c>
      <c r="AT605" s="5">
        <v>23.304842219359813</v>
      </c>
      <c r="AU605" s="5">
        <v>26.771242085505747</v>
      </c>
      <c r="AV605" s="5">
        <v>26.070949375469027</v>
      </c>
      <c r="AW605" s="5">
        <v>29.602984130327581</v>
      </c>
      <c r="AX605" s="5">
        <v>28.263761603497663</v>
      </c>
      <c r="AY605" s="5">
        <v>28.132053819888537</v>
      </c>
      <c r="AZ605" s="5">
        <v>23.391926700179731</v>
      </c>
      <c r="BA605" s="5">
        <v>25.063746845192231</v>
      </c>
      <c r="BB605" s="5">
        <v>25.944531027804729</v>
      </c>
      <c r="BC605" s="5">
        <v>24.203222123283886</v>
      </c>
      <c r="BD605" s="5">
        <v>22.416589828924781</v>
      </c>
      <c r="BE605" s="5">
        <v>22.95206967141436</v>
      </c>
      <c r="BF605" s="5">
        <v>24.149667239350055</v>
      </c>
      <c r="BG605" s="5">
        <v>24.230877292726586</v>
      </c>
      <c r="BH605" s="5">
        <v>22.780701069873739</v>
      </c>
      <c r="BI605" s="5">
        <v>21.688859645524659</v>
      </c>
      <c r="BJ605" s="5">
        <v>23.353124604625904</v>
      </c>
      <c r="BK605" s="5">
        <v>23.983244740501551</v>
      </c>
    </row>
    <row r="606" spans="1:63" x14ac:dyDescent="0.25">
      <c r="A606" s="10" t="s">
        <v>5</v>
      </c>
      <c r="B606" s="10" t="s">
        <v>6</v>
      </c>
      <c r="C606" s="10" t="s">
        <v>7</v>
      </c>
      <c r="D606" s="10" t="s">
        <v>70</v>
      </c>
      <c r="E606" s="19" t="str">
        <f t="shared" si="77"/>
        <v>number</v>
      </c>
      <c r="F606" s="21" t="s">
        <v>71</v>
      </c>
      <c r="G606" s="5">
        <v>28.87</v>
      </c>
      <c r="H606" s="5">
        <v>29.9</v>
      </c>
      <c r="I606" s="5">
        <v>30.32</v>
      </c>
      <c r="J606" s="5">
        <v>31.7</v>
      </c>
      <c r="K606" s="5">
        <v>32.520000000000003</v>
      </c>
      <c r="L606" s="5">
        <v>33.130000000000003</v>
      </c>
      <c r="M606" s="5">
        <v>34.03</v>
      </c>
      <c r="N606" s="5">
        <v>34.31</v>
      </c>
      <c r="O606" s="5">
        <v>36.49</v>
      </c>
      <c r="P606" s="5">
        <v>38.29</v>
      </c>
      <c r="Q606" s="5">
        <v>38.35</v>
      </c>
      <c r="R606" s="5">
        <v>36.86</v>
      </c>
      <c r="S606" s="5">
        <v>39.06</v>
      </c>
      <c r="T606" s="5">
        <v>38.21</v>
      </c>
      <c r="U606" s="5">
        <v>36.840000000000003</v>
      </c>
      <c r="V606" s="5">
        <v>36.47</v>
      </c>
      <c r="W606" s="5">
        <v>35.51</v>
      </c>
      <c r="X606" s="5">
        <v>35.61</v>
      </c>
      <c r="Y606" s="5">
        <v>34.729999999999997</v>
      </c>
      <c r="Z606" s="5">
        <v>34.74</v>
      </c>
      <c r="AA606" s="5">
        <v>33.99</v>
      </c>
      <c r="AB606" s="5">
        <v>34.53</v>
      </c>
      <c r="AC606" s="5">
        <v>35.159999999999997</v>
      </c>
      <c r="AD606" s="5">
        <v>35.57</v>
      </c>
      <c r="AE606" s="5">
        <v>36.06</v>
      </c>
      <c r="AF606" s="5">
        <v>37.380000000000003</v>
      </c>
      <c r="AG606" s="5">
        <v>37.93</v>
      </c>
      <c r="AH606" s="5">
        <v>37.78</v>
      </c>
      <c r="AI606" s="5">
        <v>37.81</v>
      </c>
      <c r="AJ606" s="5">
        <v>37.909999999999997</v>
      </c>
      <c r="AK606" s="5">
        <v>39.520000000000003</v>
      </c>
      <c r="AL606" s="5">
        <v>42.21</v>
      </c>
      <c r="AM606" s="5">
        <v>41.79</v>
      </c>
      <c r="AN606" s="5">
        <v>47.53</v>
      </c>
      <c r="AO606" s="5">
        <v>45.97</v>
      </c>
      <c r="AP606" s="5">
        <v>49</v>
      </c>
      <c r="AQ606" s="5">
        <v>48.8</v>
      </c>
      <c r="AR606" s="5">
        <v>56.71</v>
      </c>
      <c r="AS606" s="5">
        <v>53.89</v>
      </c>
      <c r="AT606" s="5">
        <v>62.63</v>
      </c>
      <c r="AU606" s="5">
        <v>71.14</v>
      </c>
      <c r="AV606" s="5">
        <v>80.819999999999993</v>
      </c>
      <c r="AW606" s="5">
        <v>86.75</v>
      </c>
      <c r="AX606" s="5">
        <v>93.45</v>
      </c>
      <c r="AY606" s="5">
        <v>101.73</v>
      </c>
      <c r="AZ606" s="5">
        <v>104.82</v>
      </c>
      <c r="BA606" s="5">
        <v>117.75</v>
      </c>
      <c r="BB606" s="5">
        <v>127.41</v>
      </c>
      <c r="BC606" s="5">
        <v>159.41</v>
      </c>
      <c r="BD606" s="5">
        <v>168.65</v>
      </c>
      <c r="BE606" s="5">
        <v>184.53</v>
      </c>
      <c r="BF606" s="5">
        <v>152.82</v>
      </c>
      <c r="BG606" s="5">
        <v>206.96</v>
      </c>
      <c r="BH606" s="5">
        <v>176.78</v>
      </c>
      <c r="BI606" s="5">
        <v>181.06</v>
      </c>
      <c r="BJ606" s="5">
        <v>192.85</v>
      </c>
    </row>
    <row r="607" spans="1:63" x14ac:dyDescent="0.25">
      <c r="A607" t="s">
        <v>151</v>
      </c>
      <c r="B607" t="s">
        <v>152</v>
      </c>
      <c r="C607" t="s">
        <v>7</v>
      </c>
      <c r="D607" t="s">
        <v>70</v>
      </c>
      <c r="E607" s="19" t="str">
        <f t="shared" si="77"/>
        <v>number</v>
      </c>
      <c r="F607" s="4" t="s">
        <v>71</v>
      </c>
      <c r="G607" s="5">
        <v>63.16</v>
      </c>
      <c r="H607" s="5">
        <v>63.4</v>
      </c>
      <c r="I607" s="5">
        <v>64.23</v>
      </c>
      <c r="J607" s="5">
        <v>69.37</v>
      </c>
      <c r="K607" s="5">
        <v>69.739999999999995</v>
      </c>
      <c r="L607" s="5">
        <v>70.010000000000005</v>
      </c>
      <c r="M607" s="5">
        <v>72.709999999999994</v>
      </c>
      <c r="N607" s="5">
        <v>74.89</v>
      </c>
      <c r="O607" s="5">
        <v>74.66</v>
      </c>
      <c r="P607" s="5">
        <v>75.41</v>
      </c>
      <c r="Q607" s="5">
        <v>77.34</v>
      </c>
      <c r="R607" s="5">
        <v>70.680000000000007</v>
      </c>
      <c r="S607" s="5">
        <v>79.680000000000007</v>
      </c>
      <c r="T607" s="5">
        <v>73.89</v>
      </c>
      <c r="U607" s="5">
        <v>81.12</v>
      </c>
      <c r="V607" s="5">
        <v>82.79</v>
      </c>
      <c r="W607" s="5">
        <v>84.92</v>
      </c>
      <c r="X607" s="5">
        <v>78.66</v>
      </c>
      <c r="Y607" s="5">
        <v>79.209999999999994</v>
      </c>
      <c r="Z607" s="5">
        <v>77.989999999999995</v>
      </c>
      <c r="AA607" s="5">
        <v>82.76</v>
      </c>
      <c r="AB607" s="5">
        <v>81.5</v>
      </c>
      <c r="AC607" s="5">
        <v>80.11</v>
      </c>
      <c r="AD607" s="5">
        <v>79.8</v>
      </c>
      <c r="AE607" s="5">
        <v>90.46</v>
      </c>
      <c r="AF607" s="5">
        <v>95.34</v>
      </c>
      <c r="AG607" s="5">
        <v>97.86</v>
      </c>
      <c r="AH607" s="5">
        <v>100.9</v>
      </c>
      <c r="AI607" s="5">
        <v>95.15</v>
      </c>
      <c r="AJ607" s="5">
        <v>101.8</v>
      </c>
      <c r="AK607" s="5">
        <v>105.24</v>
      </c>
      <c r="AL607" s="5">
        <v>107.39</v>
      </c>
      <c r="AM607" s="5">
        <v>105.4</v>
      </c>
      <c r="AN607" s="5">
        <v>90.54</v>
      </c>
      <c r="AO607" s="5">
        <v>95.01</v>
      </c>
      <c r="AP607" s="5">
        <v>96.75</v>
      </c>
      <c r="AQ607" s="5">
        <v>97.61</v>
      </c>
      <c r="AR607" s="5">
        <v>91.43</v>
      </c>
      <c r="AS607" s="5">
        <v>94.51</v>
      </c>
      <c r="AT607" s="5">
        <v>90.79</v>
      </c>
      <c r="AU607" s="5">
        <v>97.97</v>
      </c>
      <c r="AV607" s="5">
        <v>100.55</v>
      </c>
      <c r="AW607" s="5">
        <v>104.19</v>
      </c>
      <c r="AX607" s="5">
        <v>98.33</v>
      </c>
      <c r="AY607" s="5">
        <v>100.39</v>
      </c>
      <c r="AZ607" s="5">
        <v>101.28</v>
      </c>
      <c r="BA607" s="5">
        <v>104.59</v>
      </c>
      <c r="BB607" s="5">
        <v>105.72</v>
      </c>
      <c r="BC607" s="5">
        <v>112.57</v>
      </c>
      <c r="BD607" s="5">
        <v>113.93</v>
      </c>
      <c r="BE607" s="5">
        <v>111.92</v>
      </c>
      <c r="BF607" s="5">
        <v>98.47</v>
      </c>
      <c r="BG607" s="5">
        <v>144.69999999999999</v>
      </c>
      <c r="BH607" s="5">
        <v>121.01</v>
      </c>
      <c r="BI607" s="5">
        <v>110.95</v>
      </c>
      <c r="BJ607" s="5">
        <v>119.85</v>
      </c>
    </row>
    <row r="608" spans="1:63" x14ac:dyDescent="0.25">
      <c r="A608" t="s">
        <v>157</v>
      </c>
      <c r="B608" t="s">
        <v>158</v>
      </c>
      <c r="C608" t="s">
        <v>7</v>
      </c>
      <c r="D608" t="s">
        <v>70</v>
      </c>
      <c r="E608" s="19" t="str">
        <f t="shared" si="77"/>
        <v>number</v>
      </c>
      <c r="F608" s="4" t="s">
        <v>71</v>
      </c>
      <c r="AM608" s="5">
        <v>51.82</v>
      </c>
      <c r="AN608" s="5">
        <v>51.79</v>
      </c>
      <c r="AO608" s="5">
        <v>57.54</v>
      </c>
      <c r="AP608" s="5">
        <v>67.069999999999993</v>
      </c>
      <c r="AQ608" s="5">
        <v>67.98</v>
      </c>
      <c r="AR608" s="5">
        <v>62.92</v>
      </c>
      <c r="AS608" s="5">
        <v>67.760000000000005</v>
      </c>
      <c r="AT608" s="5">
        <v>69.87</v>
      </c>
      <c r="AU608" s="5">
        <v>75.25</v>
      </c>
      <c r="AV608" s="5">
        <v>84.84</v>
      </c>
      <c r="AW608" s="5">
        <v>87.48</v>
      </c>
      <c r="AX608" s="5">
        <v>92.61</v>
      </c>
      <c r="AY608" s="5">
        <v>102.65</v>
      </c>
      <c r="AZ608" s="5">
        <v>104.74</v>
      </c>
      <c r="BA608" s="5">
        <v>107.06</v>
      </c>
      <c r="BB608" s="5">
        <v>114.99</v>
      </c>
      <c r="BC608" s="5">
        <v>122</v>
      </c>
      <c r="BD608" s="5">
        <v>137.53</v>
      </c>
      <c r="BE608" s="5">
        <v>138.58000000000001</v>
      </c>
      <c r="BF608" s="5">
        <v>147.09</v>
      </c>
      <c r="BG608" s="5">
        <v>150.28</v>
      </c>
      <c r="BH608" s="5">
        <v>157.56</v>
      </c>
      <c r="BI608" s="5">
        <v>168.7</v>
      </c>
      <c r="BJ608" s="5">
        <v>161.88999999999999</v>
      </c>
    </row>
    <row r="609" spans="1:63" x14ac:dyDescent="0.25">
      <c r="A609" t="s">
        <v>159</v>
      </c>
      <c r="B609" t="s">
        <v>160</v>
      </c>
      <c r="C609" t="s">
        <v>7</v>
      </c>
      <c r="D609" t="s">
        <v>70</v>
      </c>
      <c r="E609" s="19" t="str">
        <f t="shared" si="77"/>
        <v>number</v>
      </c>
      <c r="F609" s="4" t="s">
        <v>71</v>
      </c>
      <c r="G609" s="5">
        <v>23.87</v>
      </c>
      <c r="H609" s="5">
        <v>24.39</v>
      </c>
      <c r="I609" s="5">
        <v>24.39</v>
      </c>
      <c r="J609" s="5">
        <v>25.57</v>
      </c>
      <c r="K609" s="5">
        <v>26.1</v>
      </c>
      <c r="L609" s="5">
        <v>25.79</v>
      </c>
      <c r="M609" s="5">
        <v>26.97</v>
      </c>
      <c r="N609" s="5">
        <v>29.09</v>
      </c>
      <c r="O609" s="5">
        <v>29.83</v>
      </c>
      <c r="P609" s="5">
        <v>31.17</v>
      </c>
      <c r="Q609" s="5">
        <v>31.88</v>
      </c>
      <c r="R609" s="5">
        <v>33.200000000000003</v>
      </c>
      <c r="S609" s="5">
        <v>34.479999999999997</v>
      </c>
      <c r="T609" s="5">
        <v>35.17</v>
      </c>
      <c r="U609" s="5">
        <v>35.58</v>
      </c>
      <c r="V609" s="5">
        <v>38.299999999999997</v>
      </c>
      <c r="W609" s="5">
        <v>41.64</v>
      </c>
      <c r="X609" s="5">
        <v>42.21</v>
      </c>
      <c r="Y609" s="5">
        <v>45.19</v>
      </c>
      <c r="Z609" s="5">
        <v>42.88</v>
      </c>
      <c r="AA609" s="5">
        <v>42.95</v>
      </c>
      <c r="AB609" s="5">
        <v>48.5</v>
      </c>
      <c r="AC609" s="5">
        <v>49.88</v>
      </c>
      <c r="AD609" s="5">
        <v>44.93</v>
      </c>
      <c r="AE609" s="5">
        <v>51.24</v>
      </c>
      <c r="AF609" s="5">
        <v>56.92</v>
      </c>
      <c r="AG609" s="5">
        <v>57.04</v>
      </c>
      <c r="AH609" s="5">
        <v>61.76</v>
      </c>
      <c r="AI609" s="5">
        <v>65.38</v>
      </c>
      <c r="AJ609" s="5">
        <v>63.96</v>
      </c>
      <c r="AK609" s="5">
        <v>67.31</v>
      </c>
      <c r="AL609" s="5">
        <v>70.12</v>
      </c>
      <c r="AM609" s="5">
        <v>67.260000000000005</v>
      </c>
      <c r="AN609" s="5">
        <v>68.709999999999994</v>
      </c>
      <c r="AO609" s="5">
        <v>68.78</v>
      </c>
      <c r="AP609" s="5">
        <v>64.19</v>
      </c>
      <c r="AQ609" s="5">
        <v>67.48</v>
      </c>
      <c r="AR609" s="5">
        <v>71.39</v>
      </c>
      <c r="AS609" s="5">
        <v>77.92</v>
      </c>
      <c r="AT609" s="5">
        <v>72.010000000000005</v>
      </c>
      <c r="AU609" s="5">
        <v>80.48</v>
      </c>
      <c r="AV609" s="5">
        <v>84.49</v>
      </c>
      <c r="AW609" s="5">
        <v>86.46</v>
      </c>
      <c r="AX609" s="5">
        <v>88.87</v>
      </c>
      <c r="AY609" s="5">
        <v>103.32</v>
      </c>
      <c r="AZ609" s="5">
        <v>107.81</v>
      </c>
      <c r="BA609" s="5">
        <v>108.46</v>
      </c>
      <c r="BB609" s="5">
        <v>111.68</v>
      </c>
      <c r="BC609" s="5">
        <v>117.82</v>
      </c>
      <c r="BD609" s="5">
        <v>123.63</v>
      </c>
      <c r="BE609" s="5">
        <v>117.21</v>
      </c>
      <c r="BF609" s="5">
        <v>122.7</v>
      </c>
      <c r="BG609" s="5">
        <v>126.12</v>
      </c>
      <c r="BH609" s="5">
        <v>125.11</v>
      </c>
      <c r="BI609" s="5">
        <v>128.22999999999999</v>
      </c>
      <c r="BJ609" s="5">
        <v>125.56</v>
      </c>
    </row>
    <row r="610" spans="1:63" x14ac:dyDescent="0.25">
      <c r="A610" t="s">
        <v>165</v>
      </c>
      <c r="B610" t="s">
        <v>166</v>
      </c>
      <c r="C610" t="s">
        <v>7</v>
      </c>
      <c r="D610" t="s">
        <v>70</v>
      </c>
      <c r="E610" s="19" t="str">
        <f t="shared" si="77"/>
        <v>number</v>
      </c>
      <c r="F610" s="4" t="s">
        <v>71</v>
      </c>
      <c r="G610" s="5">
        <v>45.97</v>
      </c>
      <c r="H610" s="5">
        <v>47.17</v>
      </c>
      <c r="I610" s="5">
        <v>48.69</v>
      </c>
      <c r="J610" s="5">
        <v>50.61</v>
      </c>
      <c r="K610" s="5">
        <v>49.71</v>
      </c>
      <c r="L610" s="5">
        <v>49.69</v>
      </c>
      <c r="M610" s="5">
        <v>51.71</v>
      </c>
      <c r="N610" s="5">
        <v>57.22</v>
      </c>
      <c r="O610" s="5">
        <v>56.88</v>
      </c>
      <c r="P610" s="5">
        <v>59.74</v>
      </c>
      <c r="Q610" s="5">
        <v>63.03</v>
      </c>
      <c r="R610" s="5">
        <v>64.63</v>
      </c>
      <c r="S610" s="5">
        <v>68.400000000000006</v>
      </c>
      <c r="T610" s="5">
        <v>66.209999999999994</v>
      </c>
      <c r="U610" s="5">
        <v>61.14</v>
      </c>
      <c r="V610" s="5">
        <v>57.92</v>
      </c>
      <c r="W610" s="5">
        <v>57.04</v>
      </c>
      <c r="X610" s="5">
        <v>55.47</v>
      </c>
      <c r="Y610" s="5">
        <v>56.2</v>
      </c>
      <c r="Z610" s="5">
        <v>57.67</v>
      </c>
      <c r="AA610" s="5">
        <v>58.07</v>
      </c>
      <c r="AB610" s="5">
        <v>56.36</v>
      </c>
      <c r="AC610" s="5">
        <v>53.88</v>
      </c>
      <c r="AD610" s="5">
        <v>52.81</v>
      </c>
      <c r="AE610" s="5">
        <v>52.97</v>
      </c>
      <c r="AF610" s="5">
        <v>54.03</v>
      </c>
      <c r="AG610" s="5">
        <v>52.99</v>
      </c>
      <c r="AH610" s="5">
        <v>53.41</v>
      </c>
      <c r="AI610" s="5">
        <v>54.88</v>
      </c>
      <c r="AJ610" s="5">
        <v>57.57</v>
      </c>
      <c r="AK610" s="5">
        <v>58.57</v>
      </c>
      <c r="AL610" s="5">
        <v>51.03</v>
      </c>
      <c r="AM610" s="5">
        <v>57.25</v>
      </c>
      <c r="AN610" s="5">
        <v>56.54</v>
      </c>
      <c r="AO610" s="5">
        <v>75.010000000000005</v>
      </c>
      <c r="AP610" s="5">
        <v>83.42</v>
      </c>
      <c r="AQ610" s="5">
        <v>88.25</v>
      </c>
      <c r="AR610" s="5">
        <v>92.78</v>
      </c>
      <c r="AS610" s="5">
        <v>94.16</v>
      </c>
      <c r="AT610" s="5">
        <v>88.24</v>
      </c>
      <c r="AU610" s="5">
        <v>92.16</v>
      </c>
      <c r="AV610" s="5">
        <v>81.39</v>
      </c>
      <c r="AW610" s="5">
        <v>99.6</v>
      </c>
      <c r="AX610" s="5">
        <v>100.94</v>
      </c>
      <c r="AY610" s="5">
        <v>95.98</v>
      </c>
      <c r="AZ610" s="5">
        <v>103.09</v>
      </c>
      <c r="BA610" s="5">
        <v>103.48</v>
      </c>
      <c r="BB610" s="5">
        <v>100.44</v>
      </c>
      <c r="BC610" s="5">
        <v>116.31</v>
      </c>
      <c r="BD610" s="5">
        <v>149.53</v>
      </c>
      <c r="BE610" s="5">
        <v>157.55000000000001</v>
      </c>
      <c r="BF610" s="5">
        <v>158.62</v>
      </c>
      <c r="BG610" s="5">
        <v>124.27</v>
      </c>
      <c r="BH610" s="5">
        <v>143.47</v>
      </c>
      <c r="BI610" s="5">
        <v>141.25</v>
      </c>
      <c r="BJ610" s="5">
        <v>149.72999999999999</v>
      </c>
    </row>
    <row r="611" spans="1:63" x14ac:dyDescent="0.25">
      <c r="A611" t="s">
        <v>171</v>
      </c>
      <c r="B611" t="s">
        <v>172</v>
      </c>
      <c r="C611" t="s">
        <v>7</v>
      </c>
      <c r="D611" t="s">
        <v>70</v>
      </c>
      <c r="E611" s="19" t="str">
        <f t="shared" si="77"/>
        <v>number</v>
      </c>
      <c r="F611" s="4" t="s">
        <v>71</v>
      </c>
      <c r="G611" s="5">
        <v>24.48</v>
      </c>
      <c r="H611" s="5">
        <v>32.71</v>
      </c>
      <c r="I611" s="5">
        <v>23.99</v>
      </c>
      <c r="J611" s="5">
        <v>23.84</v>
      </c>
      <c r="K611" s="5">
        <v>26.79</v>
      </c>
      <c r="L611" s="5">
        <v>29.35</v>
      </c>
      <c r="M611" s="5">
        <v>35.549999999999997</v>
      </c>
      <c r="N611" s="5">
        <v>34.81</v>
      </c>
      <c r="O611" s="5">
        <v>37.49</v>
      </c>
      <c r="P611" s="5">
        <v>39.14</v>
      </c>
      <c r="Q611" s="5">
        <v>39.99</v>
      </c>
      <c r="R611" s="5">
        <v>39.35</v>
      </c>
      <c r="S611" s="5">
        <v>41.02</v>
      </c>
      <c r="T611" s="5">
        <v>39.24</v>
      </c>
      <c r="U611" s="5">
        <v>44.02</v>
      </c>
      <c r="V611" s="5">
        <v>46.59</v>
      </c>
      <c r="W611" s="5">
        <v>48.59</v>
      </c>
      <c r="X611" s="5">
        <v>49.27</v>
      </c>
      <c r="Y611" s="5">
        <v>52.94</v>
      </c>
      <c r="Z611" s="5">
        <v>53.41</v>
      </c>
      <c r="AA611" s="5">
        <v>58.37</v>
      </c>
      <c r="AB611" s="5">
        <v>61.28</v>
      </c>
      <c r="AC611" s="5">
        <v>60.98</v>
      </c>
      <c r="AD611" s="5">
        <v>55.57</v>
      </c>
      <c r="AE611" s="5">
        <v>66.260000000000005</v>
      </c>
      <c r="AF611" s="5">
        <v>60.69</v>
      </c>
      <c r="AG611" s="5">
        <v>60.54</v>
      </c>
      <c r="AH611" s="5">
        <v>58.5</v>
      </c>
      <c r="AI611" s="5">
        <v>66.34</v>
      </c>
      <c r="AJ611" s="5">
        <v>76.02</v>
      </c>
      <c r="AK611" s="5">
        <v>86.39</v>
      </c>
      <c r="AL611" s="5">
        <v>91.7</v>
      </c>
      <c r="AM611" s="5">
        <v>64.290000000000006</v>
      </c>
      <c r="AN611" s="5">
        <v>45.24</v>
      </c>
      <c r="AO611" s="5">
        <v>54.34</v>
      </c>
      <c r="AP611" s="5">
        <v>60.65</v>
      </c>
      <c r="AQ611" s="5">
        <v>63.39</v>
      </c>
      <c r="AR611" s="5">
        <v>71.44</v>
      </c>
      <c r="AS611" s="5">
        <v>77.8</v>
      </c>
      <c r="AT611" s="5">
        <v>83.16</v>
      </c>
      <c r="AU611" s="5">
        <v>79.16</v>
      </c>
      <c r="AV611" s="5">
        <v>100.18</v>
      </c>
      <c r="AW611" s="5">
        <v>93.84</v>
      </c>
      <c r="AX611" s="5">
        <v>93.75</v>
      </c>
      <c r="AY611" s="5">
        <v>100.61</v>
      </c>
      <c r="AZ611" s="5">
        <v>105.63</v>
      </c>
      <c r="BA611" s="5">
        <v>106.87</v>
      </c>
      <c r="BB611" s="5">
        <v>115.92</v>
      </c>
      <c r="BC611" s="5">
        <v>135.38999999999999</v>
      </c>
      <c r="BD611" s="5">
        <v>140.38</v>
      </c>
      <c r="BE611" s="5">
        <v>150.5</v>
      </c>
      <c r="BF611" s="5">
        <v>162.16</v>
      </c>
      <c r="BG611" s="5">
        <v>165.22</v>
      </c>
      <c r="BH611" s="5">
        <v>155.01</v>
      </c>
      <c r="BI611" s="5">
        <v>150.30000000000001</v>
      </c>
      <c r="BJ611" s="5">
        <v>140.61000000000001</v>
      </c>
    </row>
    <row r="612" spans="1:63" x14ac:dyDescent="0.25">
      <c r="A612" t="s">
        <v>175</v>
      </c>
      <c r="B612" t="s">
        <v>176</v>
      </c>
      <c r="C612" t="s">
        <v>7</v>
      </c>
      <c r="D612" t="s">
        <v>70</v>
      </c>
      <c r="E612" s="19" t="str">
        <f t="shared" si="77"/>
        <v>number</v>
      </c>
      <c r="F612" s="4" t="s">
        <v>71</v>
      </c>
      <c r="G612" s="5">
        <v>41.44</v>
      </c>
      <c r="H612" s="5">
        <v>42.29</v>
      </c>
      <c r="I612" s="5">
        <v>43.64</v>
      </c>
      <c r="J612" s="5">
        <v>43.54</v>
      </c>
      <c r="K612" s="5">
        <v>45.65</v>
      </c>
      <c r="L612" s="5">
        <v>47.1</v>
      </c>
      <c r="M612" s="5">
        <v>57.17</v>
      </c>
      <c r="N612" s="5">
        <v>49.4</v>
      </c>
      <c r="O612" s="5">
        <v>52.02</v>
      </c>
      <c r="P612" s="5">
        <v>49.71</v>
      </c>
      <c r="Q612" s="5">
        <v>57.95</v>
      </c>
      <c r="R612" s="5">
        <v>61.89</v>
      </c>
      <c r="S612" s="5">
        <v>52.22</v>
      </c>
      <c r="T612" s="5">
        <v>63.8</v>
      </c>
      <c r="U612" s="5">
        <v>62.25</v>
      </c>
      <c r="V612" s="5">
        <v>62</v>
      </c>
      <c r="W612" s="5">
        <v>65.34</v>
      </c>
      <c r="X612" s="5">
        <v>69.069999999999993</v>
      </c>
      <c r="Y612" s="5">
        <v>67.97</v>
      </c>
      <c r="Z612" s="5">
        <v>70.86</v>
      </c>
      <c r="AA612" s="5">
        <v>77.599999999999994</v>
      </c>
      <c r="AB612" s="5">
        <v>70.88</v>
      </c>
      <c r="AC612" s="5">
        <v>60.85</v>
      </c>
      <c r="AD612" s="5">
        <v>66.47</v>
      </c>
      <c r="AE612" s="5">
        <v>70.69</v>
      </c>
      <c r="AF612" s="5">
        <v>70.44</v>
      </c>
      <c r="AG612" s="5">
        <v>74.5</v>
      </c>
      <c r="AH612" s="5">
        <v>75.66</v>
      </c>
      <c r="AI612" s="5">
        <v>79.86</v>
      </c>
      <c r="AJ612" s="5">
        <v>79.569999999999993</v>
      </c>
      <c r="AK612" s="5">
        <v>81.709999999999994</v>
      </c>
      <c r="AL612" s="5">
        <v>69.38</v>
      </c>
      <c r="AM612" s="5">
        <v>78.569999999999993</v>
      </c>
      <c r="AN612" s="5">
        <v>82.96</v>
      </c>
      <c r="AO612" s="5">
        <v>70.91</v>
      </c>
      <c r="AP612" s="5">
        <v>85.26</v>
      </c>
      <c r="AQ612" s="5">
        <v>85.88</v>
      </c>
      <c r="AR612" s="5">
        <v>80.66</v>
      </c>
      <c r="AS612" s="5">
        <v>86.95</v>
      </c>
      <c r="AT612" s="5">
        <v>95.47</v>
      </c>
      <c r="AU612" s="5">
        <v>88.71</v>
      </c>
      <c r="AV612" s="5">
        <v>96.45</v>
      </c>
      <c r="AW612" s="5">
        <v>96.9</v>
      </c>
      <c r="AX612" s="5">
        <v>98.19</v>
      </c>
      <c r="AY612" s="5">
        <v>102.85</v>
      </c>
      <c r="AZ612" s="5">
        <v>98.96</v>
      </c>
      <c r="BA612" s="5">
        <v>101.74</v>
      </c>
      <c r="BB612" s="5">
        <v>118.24</v>
      </c>
      <c r="BC612" s="5">
        <v>116.5</v>
      </c>
      <c r="BD612" s="5">
        <v>117.58</v>
      </c>
      <c r="BE612" s="5">
        <v>116.13</v>
      </c>
      <c r="BF612" s="5">
        <v>119.47</v>
      </c>
      <c r="BG612" s="5">
        <v>123.17</v>
      </c>
      <c r="BH612" s="5">
        <v>126.7</v>
      </c>
      <c r="BI612" s="5">
        <v>122.05</v>
      </c>
      <c r="BJ612" s="5">
        <v>116.66</v>
      </c>
    </row>
    <row r="613" spans="1:63" x14ac:dyDescent="0.25">
      <c r="A613" t="s">
        <v>177</v>
      </c>
      <c r="B613" t="s">
        <v>178</v>
      </c>
      <c r="C613" t="s">
        <v>7</v>
      </c>
      <c r="D613" t="s">
        <v>70</v>
      </c>
      <c r="E613" s="19" t="str">
        <f t="shared" si="77"/>
        <v>number</v>
      </c>
      <c r="F613" s="4" t="s">
        <v>71</v>
      </c>
      <c r="G613" s="5">
        <v>25.01</v>
      </c>
      <c r="H613" s="5">
        <v>25.84</v>
      </c>
      <c r="I613" s="5">
        <v>28.18</v>
      </c>
      <c r="J613" s="5">
        <v>28.2</v>
      </c>
      <c r="K613" s="5">
        <v>28.58</v>
      </c>
      <c r="L613" s="5">
        <v>31.89</v>
      </c>
      <c r="M613" s="5">
        <v>31.81</v>
      </c>
      <c r="N613" s="5">
        <v>31.36</v>
      </c>
      <c r="O613" s="5">
        <v>32.28</v>
      </c>
      <c r="P613" s="5">
        <v>34</v>
      </c>
      <c r="Q613" s="5">
        <v>34.25</v>
      </c>
      <c r="R613" s="5">
        <v>34.42</v>
      </c>
      <c r="S613" s="5">
        <v>36.369999999999997</v>
      </c>
      <c r="T613" s="5">
        <v>36.44</v>
      </c>
      <c r="U613" s="5">
        <v>41.34</v>
      </c>
      <c r="V613" s="5">
        <v>42.82</v>
      </c>
      <c r="W613" s="5">
        <v>45.88</v>
      </c>
      <c r="X613" s="5">
        <v>46.64</v>
      </c>
      <c r="Y613" s="5">
        <v>49.27</v>
      </c>
      <c r="Z613" s="5">
        <v>46.42</v>
      </c>
      <c r="AA613" s="5">
        <v>48.76</v>
      </c>
      <c r="AB613" s="5">
        <v>51.27</v>
      </c>
      <c r="AC613" s="5">
        <v>54.1</v>
      </c>
      <c r="AD613" s="5">
        <v>55.4</v>
      </c>
      <c r="AE613" s="5">
        <v>58.29</v>
      </c>
      <c r="AF613" s="5">
        <v>59.56</v>
      </c>
      <c r="AG613" s="5">
        <v>59.31</v>
      </c>
      <c r="AH613" s="5">
        <v>59.16</v>
      </c>
      <c r="AI613" s="5">
        <v>63.05</v>
      </c>
      <c r="AJ613" s="5">
        <v>64.260000000000005</v>
      </c>
      <c r="AK613" s="5">
        <v>66.040000000000006</v>
      </c>
      <c r="AL613" s="5">
        <v>64.28</v>
      </c>
      <c r="AM613" s="5">
        <v>65.709999999999994</v>
      </c>
      <c r="AN613" s="5">
        <v>64.430000000000007</v>
      </c>
      <c r="AO613" s="5">
        <v>69.47</v>
      </c>
      <c r="AP613" s="5">
        <v>69.36</v>
      </c>
      <c r="AQ613" s="5">
        <v>66.569999999999993</v>
      </c>
      <c r="AR613" s="5">
        <v>72.64</v>
      </c>
      <c r="AS613" s="5">
        <v>75.25</v>
      </c>
      <c r="AT613" s="5">
        <v>73.88</v>
      </c>
      <c r="AU613" s="5">
        <v>76.89</v>
      </c>
      <c r="AV613" s="5">
        <v>94.02</v>
      </c>
      <c r="AW613" s="5">
        <v>82.82</v>
      </c>
      <c r="AX613" s="5">
        <v>95.2</v>
      </c>
      <c r="AY613" s="5">
        <v>96.79</v>
      </c>
      <c r="AZ613" s="5">
        <v>108.01</v>
      </c>
      <c r="BA613" s="5">
        <v>107.78</v>
      </c>
      <c r="BB613" s="5">
        <v>108.05</v>
      </c>
      <c r="BC613" s="5">
        <v>111.78</v>
      </c>
      <c r="BD613" s="5">
        <v>129.16999999999999</v>
      </c>
      <c r="BE613" s="5">
        <v>138.25</v>
      </c>
      <c r="BF613" s="5">
        <v>147.41999999999999</v>
      </c>
      <c r="BG613" s="5">
        <v>172.63</v>
      </c>
      <c r="BH613" s="5">
        <v>187.45</v>
      </c>
      <c r="BI613" s="5">
        <v>194.28</v>
      </c>
      <c r="BJ613" s="5">
        <v>168.95</v>
      </c>
    </row>
    <row r="614" spans="1:63" x14ac:dyDescent="0.25">
      <c r="A614" t="s">
        <v>179</v>
      </c>
      <c r="B614" t="s">
        <v>180</v>
      </c>
      <c r="C614" t="s">
        <v>7</v>
      </c>
      <c r="D614" t="s">
        <v>70</v>
      </c>
      <c r="E614" s="19" t="str">
        <f t="shared" si="77"/>
        <v>number</v>
      </c>
      <c r="F614" s="4" t="s">
        <v>71</v>
      </c>
      <c r="G614" s="5">
        <v>30.99</v>
      </c>
      <c r="H614" s="5">
        <v>30.99</v>
      </c>
      <c r="I614" s="5">
        <v>33.33</v>
      </c>
      <c r="J614" s="5">
        <v>33.94</v>
      </c>
      <c r="K614" s="5">
        <v>30.76</v>
      </c>
      <c r="L614" s="5">
        <v>31.7</v>
      </c>
      <c r="M614" s="5">
        <v>36.81</v>
      </c>
      <c r="N614" s="5">
        <v>39.78</v>
      </c>
      <c r="O614" s="5">
        <v>43.36</v>
      </c>
      <c r="P614" s="5">
        <v>55.41</v>
      </c>
      <c r="Q614" s="5">
        <v>54.38</v>
      </c>
      <c r="R614" s="5">
        <v>55.71</v>
      </c>
      <c r="S614" s="5">
        <v>54.96</v>
      </c>
      <c r="T614" s="5">
        <v>58.53</v>
      </c>
      <c r="U614" s="5">
        <v>63.35</v>
      </c>
      <c r="V614" s="5">
        <v>60.44</v>
      </c>
      <c r="W614" s="5">
        <v>60.34</v>
      </c>
      <c r="X614" s="5">
        <v>61.27</v>
      </c>
      <c r="Y614" s="5">
        <v>45.68</v>
      </c>
      <c r="Z614" s="5">
        <v>44.37</v>
      </c>
      <c r="AA614" s="5">
        <v>49.17</v>
      </c>
      <c r="AB614" s="5">
        <v>52.3</v>
      </c>
      <c r="AC614" s="5">
        <v>55.46</v>
      </c>
      <c r="AD614" s="5">
        <v>52.04</v>
      </c>
      <c r="AE614" s="5">
        <v>53.17</v>
      </c>
      <c r="AF614" s="5">
        <v>52.57</v>
      </c>
      <c r="AG614" s="5">
        <v>55.33</v>
      </c>
      <c r="AH614" s="5">
        <v>58.65</v>
      </c>
      <c r="AI614" s="5">
        <v>63.04</v>
      </c>
      <c r="AJ614" s="5">
        <v>66.53</v>
      </c>
      <c r="AK614" s="5">
        <v>68.62</v>
      </c>
      <c r="AL614" s="5">
        <v>68.45</v>
      </c>
      <c r="AM614" s="5">
        <v>72.209999999999994</v>
      </c>
      <c r="AN614" s="5">
        <v>70.37</v>
      </c>
      <c r="AO614" s="5">
        <v>73.58</v>
      </c>
      <c r="AP614" s="5">
        <v>69.69</v>
      </c>
      <c r="AQ614" s="5">
        <v>71.400000000000006</v>
      </c>
      <c r="AR614" s="5">
        <v>78.41</v>
      </c>
      <c r="AS614" s="5">
        <v>82.87</v>
      </c>
      <c r="AT614" s="5">
        <v>85.72</v>
      </c>
      <c r="AU614" s="5">
        <v>90.37</v>
      </c>
      <c r="AV614" s="5">
        <v>94.79</v>
      </c>
      <c r="AW614" s="5">
        <v>99.36</v>
      </c>
      <c r="AX614" s="5">
        <v>99.41</v>
      </c>
      <c r="AY614" s="5">
        <v>100.53</v>
      </c>
      <c r="AZ614" s="5">
        <v>100.06</v>
      </c>
      <c r="BA614" s="5">
        <v>103.37</v>
      </c>
      <c r="BB614" s="5">
        <v>89.25</v>
      </c>
      <c r="BC614" s="5">
        <v>93.91</v>
      </c>
      <c r="BD614" s="5">
        <v>96.89</v>
      </c>
      <c r="BE614" s="5">
        <v>98.08</v>
      </c>
      <c r="BF614" s="5">
        <v>96.49</v>
      </c>
      <c r="BG614" s="5">
        <v>98.36</v>
      </c>
      <c r="BH614" s="5">
        <v>101.04</v>
      </c>
      <c r="BI614" s="5">
        <v>100.73</v>
      </c>
      <c r="BJ614" s="5">
        <v>98.31</v>
      </c>
    </row>
    <row r="615" spans="1:63" x14ac:dyDescent="0.25">
      <c r="A615" t="s">
        <v>147</v>
      </c>
      <c r="B615" t="s">
        <v>148</v>
      </c>
      <c r="C615" t="s">
        <v>149</v>
      </c>
      <c r="D615" t="s">
        <v>70</v>
      </c>
      <c r="E615" s="19" t="str">
        <f t="shared" si="77"/>
        <v>number</v>
      </c>
      <c r="F615" s="4" t="s">
        <v>71</v>
      </c>
      <c r="G615" s="5">
        <v>21.71</v>
      </c>
      <c r="H615" s="5">
        <v>23.86</v>
      </c>
      <c r="I615" s="5">
        <v>24.02</v>
      </c>
      <c r="J615" s="5">
        <v>26.39</v>
      </c>
      <c r="K615" s="5">
        <v>27.07</v>
      </c>
      <c r="L615" s="5">
        <v>27.13</v>
      </c>
      <c r="M615" s="5">
        <v>27.94</v>
      </c>
      <c r="N615" s="5">
        <v>29.33</v>
      </c>
      <c r="O615" s="5">
        <v>28.89</v>
      </c>
      <c r="P615" s="5">
        <v>29.47</v>
      </c>
      <c r="Q615" s="5">
        <v>28.09</v>
      </c>
      <c r="R615" s="5">
        <v>26.68</v>
      </c>
      <c r="S615" s="5">
        <v>23.92</v>
      </c>
      <c r="T615" s="5">
        <v>27.17</v>
      </c>
      <c r="U615" s="5">
        <v>30.73</v>
      </c>
      <c r="V615" s="5">
        <v>27.68</v>
      </c>
      <c r="W615" s="5">
        <v>28.52</v>
      </c>
      <c r="X615" s="5">
        <v>30.98</v>
      </c>
      <c r="Y615" s="5">
        <v>32.71</v>
      </c>
      <c r="Z615" s="5">
        <v>30.59</v>
      </c>
      <c r="AA615" s="5">
        <v>34.07</v>
      </c>
      <c r="AB615" s="5">
        <v>34.159999999999997</v>
      </c>
      <c r="AC615" s="5">
        <v>34.96</v>
      </c>
      <c r="AD615" s="5">
        <v>35.17</v>
      </c>
      <c r="AE615" s="5">
        <v>43.7</v>
      </c>
      <c r="AF615" s="5">
        <v>49.17</v>
      </c>
      <c r="AG615" s="5">
        <v>45.37</v>
      </c>
      <c r="AH615" s="5">
        <v>52.44</v>
      </c>
      <c r="AI615" s="5">
        <v>50.71</v>
      </c>
      <c r="AJ615" s="5">
        <v>52.24</v>
      </c>
      <c r="AK615" s="5">
        <v>62.75</v>
      </c>
      <c r="AL615" s="5">
        <v>64.03</v>
      </c>
      <c r="AM615" s="5">
        <v>66.66</v>
      </c>
      <c r="AN615" s="5">
        <v>65.33</v>
      </c>
      <c r="AO615" s="5">
        <v>65.739999999999995</v>
      </c>
      <c r="AP615" s="5">
        <v>70.819999999999993</v>
      </c>
      <c r="AQ615" s="5">
        <v>64.8</v>
      </c>
      <c r="AR615" s="5">
        <v>76.53</v>
      </c>
      <c r="AS615" s="5">
        <v>78.010000000000005</v>
      </c>
      <c r="AT615" s="5">
        <v>68.05</v>
      </c>
      <c r="AU615" s="5">
        <v>89.42</v>
      </c>
      <c r="AV615" s="5">
        <v>87.99</v>
      </c>
      <c r="AW615" s="5">
        <v>101.54</v>
      </c>
      <c r="AX615" s="5">
        <v>92.13</v>
      </c>
      <c r="AY615" s="5">
        <v>103.86</v>
      </c>
      <c r="AZ615" s="5">
        <v>104.01</v>
      </c>
      <c r="BA615" s="5">
        <v>92.31</v>
      </c>
      <c r="BB615" s="5">
        <v>117.47</v>
      </c>
      <c r="BC615" s="5">
        <v>109.06</v>
      </c>
      <c r="BD615" s="5">
        <v>125.89</v>
      </c>
      <c r="BE615" s="5">
        <v>115.37</v>
      </c>
      <c r="BF615" s="5">
        <v>132.26</v>
      </c>
      <c r="BG615" s="5">
        <v>127.99</v>
      </c>
      <c r="BH615" s="5">
        <v>127.14</v>
      </c>
      <c r="BI615" s="5">
        <v>122.18</v>
      </c>
      <c r="BJ615" s="5">
        <v>127.42</v>
      </c>
    </row>
    <row r="616" spans="1:63" x14ac:dyDescent="0.25">
      <c r="A616" t="s">
        <v>153</v>
      </c>
      <c r="B616" t="s">
        <v>154</v>
      </c>
      <c r="C616" t="s">
        <v>149</v>
      </c>
      <c r="D616" t="s">
        <v>70</v>
      </c>
      <c r="E616" s="19" t="str">
        <f t="shared" si="77"/>
        <v>number</v>
      </c>
      <c r="F616" s="4" t="s">
        <v>71</v>
      </c>
      <c r="G616" s="5">
        <v>25.99</v>
      </c>
      <c r="H616" s="5">
        <v>27.5</v>
      </c>
      <c r="I616" s="5">
        <v>29.65</v>
      </c>
      <c r="J616" s="5">
        <v>30.56</v>
      </c>
      <c r="K616" s="5">
        <v>28.15</v>
      </c>
      <c r="L616" s="5">
        <v>29.71</v>
      </c>
      <c r="M616" s="5">
        <v>32.72</v>
      </c>
      <c r="N616" s="5">
        <v>34.130000000000003</v>
      </c>
      <c r="O616" s="5">
        <v>33.67</v>
      </c>
      <c r="P616" s="5">
        <v>37</v>
      </c>
      <c r="Q616" s="5">
        <v>38.6</v>
      </c>
      <c r="R616" s="5">
        <v>40.4</v>
      </c>
      <c r="S616" s="5">
        <v>41.53</v>
      </c>
      <c r="T616" s="5">
        <v>44.75</v>
      </c>
      <c r="U616" s="5">
        <v>44.89</v>
      </c>
      <c r="V616" s="5">
        <v>43.36</v>
      </c>
      <c r="W616" s="5">
        <v>44.52</v>
      </c>
      <c r="X616" s="5">
        <v>43.61</v>
      </c>
      <c r="Y616" s="5">
        <v>44.77</v>
      </c>
      <c r="Z616" s="5">
        <v>45.55</v>
      </c>
      <c r="AA616" s="5">
        <v>46.39</v>
      </c>
      <c r="AB616" s="5">
        <v>48</v>
      </c>
      <c r="AC616" s="5">
        <v>49.34</v>
      </c>
      <c r="AD616" s="5">
        <v>48.39</v>
      </c>
      <c r="AE616" s="5">
        <v>52.5</v>
      </c>
      <c r="AF616" s="5">
        <v>55.94</v>
      </c>
      <c r="AG616" s="5">
        <v>50.79</v>
      </c>
      <c r="AH616" s="5">
        <v>52.47</v>
      </c>
      <c r="AI616" s="5">
        <v>54.61</v>
      </c>
      <c r="AJ616" s="5">
        <v>57.14</v>
      </c>
      <c r="AK616" s="5">
        <v>58.34</v>
      </c>
      <c r="AL616" s="5">
        <v>59.21</v>
      </c>
      <c r="AM616" s="5">
        <v>62.47</v>
      </c>
      <c r="AN616" s="5">
        <v>64.459999999999994</v>
      </c>
      <c r="AO616" s="5">
        <v>68.290000000000006</v>
      </c>
      <c r="AP616" s="5">
        <v>71.34</v>
      </c>
      <c r="AQ616" s="5">
        <v>69.25</v>
      </c>
      <c r="AR616" s="5">
        <v>72.599999999999994</v>
      </c>
      <c r="AS616" s="5">
        <v>76.27</v>
      </c>
      <c r="AT616" s="5">
        <v>77.78</v>
      </c>
      <c r="AU616" s="5">
        <v>79.739999999999995</v>
      </c>
      <c r="AV616" s="5">
        <v>81.94</v>
      </c>
      <c r="AW616" s="5">
        <v>85</v>
      </c>
      <c r="AX616" s="5">
        <v>88.99</v>
      </c>
      <c r="AY616" s="5">
        <v>101.91</v>
      </c>
      <c r="AZ616" s="5">
        <v>109.1</v>
      </c>
      <c r="BA616" s="5">
        <v>116.25</v>
      </c>
      <c r="BB616" s="5">
        <v>121.63</v>
      </c>
      <c r="BC616" s="5">
        <v>131.21</v>
      </c>
      <c r="BD616" s="5">
        <v>142.88</v>
      </c>
      <c r="BE616" s="5">
        <v>148.37</v>
      </c>
      <c r="BF616" s="5">
        <v>155.87</v>
      </c>
      <c r="BG616" s="5">
        <v>159.66</v>
      </c>
      <c r="BH616" s="5">
        <v>160.74</v>
      </c>
      <c r="BI616" s="5">
        <v>168.99</v>
      </c>
      <c r="BJ616" s="5">
        <v>181.65</v>
      </c>
    </row>
    <row r="617" spans="1:63" x14ac:dyDescent="0.25">
      <c r="A617" t="s">
        <v>155</v>
      </c>
      <c r="B617" t="s">
        <v>156</v>
      </c>
      <c r="C617" t="s">
        <v>149</v>
      </c>
      <c r="D617" t="s">
        <v>70</v>
      </c>
      <c r="E617" s="19" t="str">
        <f t="shared" si="77"/>
        <v>number</v>
      </c>
      <c r="F617" s="4" t="s">
        <v>71</v>
      </c>
      <c r="G617" s="5">
        <v>35.450000000000003</v>
      </c>
      <c r="H617" s="5">
        <v>37.39</v>
      </c>
      <c r="I617" s="5">
        <v>39.82</v>
      </c>
      <c r="J617" s="5">
        <v>38.909999999999997</v>
      </c>
      <c r="K617" s="5">
        <v>38.32</v>
      </c>
      <c r="L617" s="5">
        <v>38.82</v>
      </c>
      <c r="M617" s="5">
        <v>38.26</v>
      </c>
      <c r="N617" s="5">
        <v>40.119999999999997</v>
      </c>
      <c r="O617" s="5">
        <v>39.51</v>
      </c>
      <c r="P617" s="5">
        <v>38.19</v>
      </c>
      <c r="Q617" s="5">
        <v>37.840000000000003</v>
      </c>
      <c r="R617" s="5">
        <v>36.020000000000003</v>
      </c>
      <c r="S617" s="5">
        <v>33.340000000000003</v>
      </c>
      <c r="T617" s="5">
        <v>34.08</v>
      </c>
      <c r="U617" s="5">
        <v>36.39</v>
      </c>
      <c r="V617" s="5">
        <v>37.659999999999997</v>
      </c>
      <c r="W617" s="5">
        <v>38.68</v>
      </c>
      <c r="X617" s="5">
        <v>40.869999999999997</v>
      </c>
      <c r="Y617" s="5">
        <v>41.2</v>
      </c>
      <c r="Z617" s="5">
        <v>42.65</v>
      </c>
      <c r="AA617" s="5">
        <v>41.29</v>
      </c>
      <c r="AB617" s="5">
        <v>42.12</v>
      </c>
      <c r="AC617" s="5">
        <v>43.51</v>
      </c>
      <c r="AD617" s="5">
        <v>36.619999999999997</v>
      </c>
      <c r="AE617" s="5">
        <v>43.9</v>
      </c>
      <c r="AF617" s="5">
        <v>44.86</v>
      </c>
      <c r="AG617" s="5">
        <v>44.92</v>
      </c>
      <c r="AH617" s="5">
        <v>50.79</v>
      </c>
      <c r="AI617" s="5">
        <v>50.42</v>
      </c>
      <c r="AJ617" s="5">
        <v>49.45</v>
      </c>
      <c r="AK617" s="5">
        <v>67.52</v>
      </c>
      <c r="AL617" s="5">
        <v>68.86</v>
      </c>
      <c r="AM617" s="5">
        <v>61.73</v>
      </c>
      <c r="AN617" s="5">
        <v>70.16</v>
      </c>
      <c r="AO617" s="5">
        <v>71.84</v>
      </c>
      <c r="AP617" s="5">
        <v>73.3</v>
      </c>
      <c r="AQ617" s="5">
        <v>81.8</v>
      </c>
      <c r="AR617" s="5">
        <v>91.72</v>
      </c>
      <c r="AS617" s="5">
        <v>86.81</v>
      </c>
      <c r="AT617" s="5">
        <v>84.02</v>
      </c>
      <c r="AU617" s="5">
        <v>96.02</v>
      </c>
      <c r="AV617" s="5">
        <v>90.55</v>
      </c>
      <c r="AW617" s="5">
        <v>99.27</v>
      </c>
      <c r="AX617" s="5">
        <v>89.44</v>
      </c>
      <c r="AY617" s="5">
        <v>105.67</v>
      </c>
      <c r="AZ617" s="5">
        <v>104.89</v>
      </c>
      <c r="BA617" s="5">
        <v>109.27</v>
      </c>
      <c r="BB617" s="5">
        <v>111.07</v>
      </c>
      <c r="BC617" s="5">
        <v>104.62</v>
      </c>
      <c r="BD617" s="5">
        <v>155.81</v>
      </c>
      <c r="BE617" s="5">
        <v>113.97</v>
      </c>
      <c r="BF617" s="5">
        <v>161.94999999999999</v>
      </c>
      <c r="BG617" s="5">
        <v>146.33000000000001</v>
      </c>
      <c r="BH617" s="5">
        <v>146.9</v>
      </c>
      <c r="BI617" s="5">
        <v>145.38999999999999</v>
      </c>
      <c r="BJ617" s="5">
        <v>155.19999999999999</v>
      </c>
    </row>
    <row r="618" spans="1:63" x14ac:dyDescent="0.25">
      <c r="A618" t="s">
        <v>161</v>
      </c>
      <c r="B618" t="s">
        <v>162</v>
      </c>
      <c r="C618" t="s">
        <v>149</v>
      </c>
      <c r="D618" t="s">
        <v>70</v>
      </c>
      <c r="E618" s="19" t="str">
        <f t="shared" si="77"/>
        <v>number</v>
      </c>
      <c r="F618" s="4" t="s">
        <v>71</v>
      </c>
      <c r="G618" s="5">
        <v>23.17</v>
      </c>
      <c r="H618" s="5">
        <v>24.87</v>
      </c>
      <c r="I618" s="5">
        <v>25.69</v>
      </c>
      <c r="J618" s="5">
        <v>25.78</v>
      </c>
      <c r="K618" s="5">
        <v>27.55</v>
      </c>
      <c r="L618" s="5">
        <v>27.73</v>
      </c>
      <c r="M618" s="5">
        <v>29.37</v>
      </c>
      <c r="N618" s="5">
        <v>28.7</v>
      </c>
      <c r="O618" s="5">
        <v>31.49</v>
      </c>
      <c r="P618" s="5">
        <v>31.62</v>
      </c>
      <c r="Q618" s="5">
        <v>31.07</v>
      </c>
      <c r="R618" s="5">
        <v>27.42</v>
      </c>
      <c r="S618" s="5">
        <v>25.11</v>
      </c>
      <c r="T618" s="5">
        <v>28.59</v>
      </c>
      <c r="U618" s="5">
        <v>32.47</v>
      </c>
      <c r="V618" s="5">
        <v>33.520000000000003</v>
      </c>
      <c r="W618" s="5">
        <v>33.82</v>
      </c>
      <c r="X618" s="5">
        <v>35.380000000000003</v>
      </c>
      <c r="Y618" s="5">
        <v>35.97</v>
      </c>
      <c r="Z618" s="5">
        <v>36.81</v>
      </c>
      <c r="AA618" s="5">
        <v>40.840000000000003</v>
      </c>
      <c r="AB618" s="5">
        <v>42.33</v>
      </c>
      <c r="AC618" s="5">
        <v>41.66</v>
      </c>
      <c r="AD618" s="5">
        <v>37.26</v>
      </c>
      <c r="AE618" s="5">
        <v>39.53</v>
      </c>
      <c r="AF618" s="5">
        <v>42.55</v>
      </c>
      <c r="AG618" s="5">
        <v>41.01</v>
      </c>
      <c r="AH618" s="5">
        <v>47.89</v>
      </c>
      <c r="AI618" s="5">
        <v>47.31</v>
      </c>
      <c r="AJ618" s="5">
        <v>47.29</v>
      </c>
      <c r="AK618" s="5">
        <v>69.010000000000005</v>
      </c>
      <c r="AL618" s="5">
        <v>62.78</v>
      </c>
      <c r="AM618" s="5">
        <v>65.13</v>
      </c>
      <c r="AN618" s="5">
        <v>68.88</v>
      </c>
      <c r="AO618" s="5">
        <v>68.55</v>
      </c>
      <c r="AP618" s="5">
        <v>70.900000000000006</v>
      </c>
      <c r="AQ618" s="5">
        <v>71.709999999999994</v>
      </c>
      <c r="AR618" s="5">
        <v>76.69</v>
      </c>
      <c r="AS618" s="5">
        <v>81.86</v>
      </c>
      <c r="AT618" s="5">
        <v>77.66</v>
      </c>
      <c r="AU618" s="5">
        <v>83.35</v>
      </c>
      <c r="AV618" s="5">
        <v>82.3</v>
      </c>
      <c r="AW618" s="5">
        <v>95.02</v>
      </c>
      <c r="AX618" s="5">
        <v>93.15</v>
      </c>
      <c r="AY618" s="5">
        <v>102.28</v>
      </c>
      <c r="AZ618" s="5">
        <v>104.58</v>
      </c>
      <c r="BA618" s="5">
        <v>116.85</v>
      </c>
      <c r="BB618" s="5">
        <v>129.34</v>
      </c>
      <c r="BC618" s="5">
        <v>139.6</v>
      </c>
      <c r="BD618" s="5">
        <v>132.25</v>
      </c>
      <c r="BE618" s="5">
        <v>146.54</v>
      </c>
      <c r="BF618" s="5">
        <v>151.22999999999999</v>
      </c>
      <c r="BG618" s="5">
        <v>149.86000000000001</v>
      </c>
      <c r="BH618" s="5">
        <v>151.59</v>
      </c>
      <c r="BI618" s="5">
        <v>159.53</v>
      </c>
      <c r="BJ618" s="5">
        <v>175.83</v>
      </c>
    </row>
    <row r="619" spans="1:63" x14ac:dyDescent="0.25">
      <c r="A619" t="s">
        <v>163</v>
      </c>
      <c r="B619" t="s">
        <v>164</v>
      </c>
      <c r="C619" t="s">
        <v>149</v>
      </c>
      <c r="D619" t="s">
        <v>70</v>
      </c>
      <c r="E619" s="19" t="str">
        <f t="shared" si="77"/>
        <v>number</v>
      </c>
      <c r="F619" s="4" t="s">
        <v>71</v>
      </c>
      <c r="G619" s="5">
        <v>44.08</v>
      </c>
      <c r="H619" s="5">
        <v>44.97</v>
      </c>
      <c r="I619" s="5">
        <v>46.27</v>
      </c>
      <c r="J619" s="5">
        <v>47.81</v>
      </c>
      <c r="K619" s="5">
        <v>49.46</v>
      </c>
      <c r="L619" s="5">
        <v>50.15</v>
      </c>
      <c r="M619" s="5">
        <v>50.89</v>
      </c>
      <c r="N619" s="5">
        <v>52.88</v>
      </c>
      <c r="O619" s="5">
        <v>51.34</v>
      </c>
      <c r="P619" s="5">
        <v>51.24</v>
      </c>
      <c r="Q619" s="5">
        <v>50.07</v>
      </c>
      <c r="R619" s="5">
        <v>47.65</v>
      </c>
      <c r="S619" s="5">
        <v>41.97</v>
      </c>
      <c r="T619" s="5">
        <v>40.08</v>
      </c>
      <c r="U619" s="5">
        <v>41.25</v>
      </c>
      <c r="V619" s="5">
        <v>45.12</v>
      </c>
      <c r="W619" s="5">
        <v>48.02</v>
      </c>
      <c r="X619" s="5">
        <v>50.58</v>
      </c>
      <c r="Y619" s="5">
        <v>51.37</v>
      </c>
      <c r="Z619" s="5">
        <v>54.13</v>
      </c>
      <c r="AA619" s="5">
        <v>55.99</v>
      </c>
      <c r="AB619" s="5">
        <v>54.43</v>
      </c>
      <c r="AC619" s="5">
        <v>51.91</v>
      </c>
      <c r="AD619" s="5">
        <v>50.28</v>
      </c>
      <c r="AE619" s="5">
        <v>54.23</v>
      </c>
      <c r="AF619" s="5">
        <v>54.55</v>
      </c>
      <c r="AG619" s="5">
        <v>55.89</v>
      </c>
      <c r="AH619" s="5">
        <v>57.35</v>
      </c>
      <c r="AI619" s="5">
        <v>60.91</v>
      </c>
      <c r="AJ619" s="5">
        <v>63.2</v>
      </c>
      <c r="AK619" s="5">
        <v>78.48</v>
      </c>
      <c r="AL619" s="5">
        <v>76.48</v>
      </c>
      <c r="AM619" s="5">
        <v>76.930000000000007</v>
      </c>
      <c r="AN619" s="5">
        <v>76.52</v>
      </c>
      <c r="AO619" s="5">
        <v>80.16</v>
      </c>
      <c r="AP619" s="5">
        <v>83.61</v>
      </c>
      <c r="AQ619" s="5">
        <v>83.15</v>
      </c>
      <c r="AR619" s="5">
        <v>84.83</v>
      </c>
      <c r="AS619" s="5">
        <v>87.48</v>
      </c>
      <c r="AT619" s="5">
        <v>90.29</v>
      </c>
      <c r="AU619" s="5">
        <v>90.67</v>
      </c>
      <c r="AV619" s="5">
        <v>94.85</v>
      </c>
      <c r="AW619" s="5">
        <v>97.2</v>
      </c>
      <c r="AX619" s="5">
        <v>97.89</v>
      </c>
      <c r="AY619" s="5">
        <v>100.25</v>
      </c>
      <c r="AZ619" s="5">
        <v>101.85</v>
      </c>
      <c r="BA619" s="5">
        <v>99.41</v>
      </c>
      <c r="BB619" s="5">
        <v>95.57</v>
      </c>
      <c r="BC619" s="5">
        <v>99.92</v>
      </c>
      <c r="BD619" s="5">
        <v>108.34</v>
      </c>
      <c r="BE619" s="5">
        <v>108.13</v>
      </c>
      <c r="BF619" s="5">
        <v>115.3</v>
      </c>
      <c r="BG619" s="5">
        <v>116.07</v>
      </c>
      <c r="BH619" s="5">
        <v>119.56</v>
      </c>
      <c r="BI619" s="5">
        <v>125.25</v>
      </c>
      <c r="BJ619" s="5">
        <v>120.03</v>
      </c>
    </row>
    <row r="620" spans="1:63" x14ac:dyDescent="0.25">
      <c r="A620" t="s">
        <v>167</v>
      </c>
      <c r="B620" t="s">
        <v>168</v>
      </c>
      <c r="C620" t="s">
        <v>149</v>
      </c>
      <c r="D620" t="s">
        <v>70</v>
      </c>
      <c r="E620" s="19" t="str">
        <f t="shared" si="77"/>
        <v>number</v>
      </c>
      <c r="F620" s="4" t="s">
        <v>71</v>
      </c>
      <c r="G620" s="5">
        <v>24.84</v>
      </c>
      <c r="H620" s="5">
        <v>28.05</v>
      </c>
      <c r="I620" s="5">
        <v>29.55</v>
      </c>
      <c r="J620" s="5">
        <v>29.46</v>
      </c>
      <c r="K620" s="5">
        <v>29.75</v>
      </c>
      <c r="L620" s="5">
        <v>31.65</v>
      </c>
      <c r="M620" s="5">
        <v>34.42</v>
      </c>
      <c r="N620" s="5">
        <v>32.049999999999997</v>
      </c>
      <c r="O620" s="5">
        <v>34.69</v>
      </c>
      <c r="P620" s="5">
        <v>33.03</v>
      </c>
      <c r="Q620" s="5">
        <v>33.57</v>
      </c>
      <c r="R620" s="5">
        <v>33.5</v>
      </c>
      <c r="S620" s="5">
        <v>24.63</v>
      </c>
      <c r="T620" s="5">
        <v>28.98</v>
      </c>
      <c r="U620" s="5">
        <v>27.58</v>
      </c>
      <c r="V620" s="5">
        <v>32.67</v>
      </c>
      <c r="W620" s="5">
        <v>38.99</v>
      </c>
      <c r="X620" s="5">
        <v>40.47</v>
      </c>
      <c r="Y620" s="5">
        <v>40.53</v>
      </c>
      <c r="Z620" s="5">
        <v>43.69</v>
      </c>
      <c r="AA620" s="5">
        <v>43.02</v>
      </c>
      <c r="AB620" s="5">
        <v>43.04</v>
      </c>
      <c r="AC620" s="5">
        <v>42.92</v>
      </c>
      <c r="AD620" s="5">
        <v>32.97</v>
      </c>
      <c r="AE620" s="5">
        <v>33.78</v>
      </c>
      <c r="AF620" s="5">
        <v>37.56</v>
      </c>
      <c r="AG620" s="5">
        <v>34.520000000000003</v>
      </c>
      <c r="AH620" s="5">
        <v>44</v>
      </c>
      <c r="AI620" s="5">
        <v>41.74</v>
      </c>
      <c r="AJ620" s="5">
        <v>45.75</v>
      </c>
      <c r="AK620" s="5">
        <v>49.4</v>
      </c>
      <c r="AL620" s="5">
        <v>52.76</v>
      </c>
      <c r="AM620" s="5">
        <v>50.24</v>
      </c>
      <c r="AN620" s="5">
        <v>51.99</v>
      </c>
      <c r="AO620" s="5">
        <v>53.24</v>
      </c>
      <c r="AP620" s="5">
        <v>61.73</v>
      </c>
      <c r="AQ620" s="5">
        <v>57.41</v>
      </c>
      <c r="AR620" s="5">
        <v>76.63</v>
      </c>
      <c r="AS620" s="5">
        <v>74.930000000000007</v>
      </c>
      <c r="AT620" s="5">
        <v>68.91</v>
      </c>
      <c r="AU620" s="5">
        <v>83.43</v>
      </c>
      <c r="AV620" s="5">
        <v>92.02</v>
      </c>
      <c r="AW620" s="5">
        <v>93.58</v>
      </c>
      <c r="AX620" s="5">
        <v>87.98</v>
      </c>
      <c r="AY620" s="5">
        <v>102.42</v>
      </c>
      <c r="AZ620" s="5">
        <v>109.6</v>
      </c>
      <c r="BA620" s="5">
        <v>115.76</v>
      </c>
      <c r="BB620" s="5">
        <v>139.28</v>
      </c>
      <c r="BC620" s="5">
        <v>113.47</v>
      </c>
      <c r="BD620" s="5">
        <v>145.66</v>
      </c>
      <c r="BE620" s="5">
        <v>128.03</v>
      </c>
      <c r="BF620" s="5">
        <v>140.05000000000001</v>
      </c>
      <c r="BG620" s="5">
        <v>146.18</v>
      </c>
      <c r="BH620" s="5">
        <v>153.24</v>
      </c>
      <c r="BI620" s="5">
        <v>163.26</v>
      </c>
      <c r="BJ620" s="5">
        <v>176.35</v>
      </c>
    </row>
    <row r="621" spans="1:63" x14ac:dyDescent="0.25">
      <c r="A621" t="s">
        <v>169</v>
      </c>
      <c r="B621" t="s">
        <v>170</v>
      </c>
      <c r="C621" t="s">
        <v>149</v>
      </c>
      <c r="D621" t="s">
        <v>70</v>
      </c>
      <c r="E621" s="19" t="str">
        <f t="shared" si="77"/>
        <v>number</v>
      </c>
      <c r="F621" s="4" t="s">
        <v>71</v>
      </c>
      <c r="G621" s="5">
        <v>22.91</v>
      </c>
      <c r="H621" s="5">
        <v>23.76</v>
      </c>
      <c r="I621" s="5">
        <v>24.95</v>
      </c>
      <c r="J621" s="5">
        <v>25.71</v>
      </c>
      <c r="K621" s="5">
        <v>26.87</v>
      </c>
      <c r="L621" s="5">
        <v>26.11</v>
      </c>
      <c r="M621" s="5">
        <v>27.36</v>
      </c>
      <c r="N621" s="5">
        <v>27.81</v>
      </c>
      <c r="O621" s="5">
        <v>30.82</v>
      </c>
      <c r="P621" s="5">
        <v>33.450000000000003</v>
      </c>
      <c r="Q621" s="5">
        <v>30.42</v>
      </c>
      <c r="R621" s="5">
        <v>26.96</v>
      </c>
      <c r="S621" s="5">
        <v>28.13</v>
      </c>
      <c r="T621" s="5">
        <v>30.97</v>
      </c>
      <c r="U621" s="5">
        <v>29.84</v>
      </c>
      <c r="V621" s="5">
        <v>28.45</v>
      </c>
      <c r="W621" s="5">
        <v>28.1</v>
      </c>
      <c r="X621" s="5">
        <v>27.76</v>
      </c>
      <c r="Y621" s="5">
        <v>28.45</v>
      </c>
      <c r="Z621" s="5">
        <v>30.1</v>
      </c>
      <c r="AA621" s="5">
        <v>29.97</v>
      </c>
      <c r="AB621" s="5">
        <v>30.85</v>
      </c>
      <c r="AC621" s="5">
        <v>31.47</v>
      </c>
      <c r="AD621" s="5">
        <v>32.99</v>
      </c>
      <c r="AE621" s="5">
        <v>35.29</v>
      </c>
      <c r="AF621" s="5">
        <v>36.78</v>
      </c>
      <c r="AG621" s="5">
        <v>37.53</v>
      </c>
      <c r="AH621" s="5">
        <v>42.69</v>
      </c>
      <c r="AI621" s="5">
        <v>46.72</v>
      </c>
      <c r="AJ621" s="5">
        <v>49.19</v>
      </c>
      <c r="AK621" s="5">
        <v>55.71</v>
      </c>
      <c r="AL621" s="5">
        <v>60.05</v>
      </c>
      <c r="AM621" s="5">
        <v>63.71</v>
      </c>
      <c r="AN621" s="5">
        <v>65.540000000000006</v>
      </c>
      <c r="AO621" s="5">
        <v>67.53</v>
      </c>
      <c r="AP621" s="5">
        <v>70.42</v>
      </c>
      <c r="AQ621" s="5">
        <v>73.17</v>
      </c>
      <c r="AR621" s="5">
        <v>77.36</v>
      </c>
      <c r="AS621" s="5">
        <v>80.77</v>
      </c>
      <c r="AT621" s="5">
        <v>81.81</v>
      </c>
      <c r="AU621" s="5">
        <v>81.44</v>
      </c>
      <c r="AV621" s="5">
        <v>85.36</v>
      </c>
      <c r="AW621" s="5">
        <v>88.89</v>
      </c>
      <c r="AX621" s="5">
        <v>94.43</v>
      </c>
      <c r="AY621" s="5">
        <v>99.59</v>
      </c>
      <c r="AZ621" s="5">
        <v>105.97</v>
      </c>
      <c r="BA621" s="5">
        <v>99.23</v>
      </c>
      <c r="BB621" s="5">
        <v>105.45</v>
      </c>
      <c r="BC621" s="5">
        <v>93.29</v>
      </c>
      <c r="BD621" s="5">
        <v>105.9</v>
      </c>
      <c r="BE621" s="5">
        <v>100.13</v>
      </c>
      <c r="BF621" s="5">
        <v>112.61</v>
      </c>
      <c r="BG621" s="5">
        <v>111.1</v>
      </c>
      <c r="BH621" s="5">
        <v>123.92</v>
      </c>
      <c r="BI621" s="5">
        <v>125.77</v>
      </c>
      <c r="BJ621" s="5">
        <v>124.55</v>
      </c>
    </row>
    <row r="622" spans="1:63" x14ac:dyDescent="0.25">
      <c r="A622" t="s">
        <v>173</v>
      </c>
      <c r="B622" t="s">
        <v>174</v>
      </c>
      <c r="C622" t="s">
        <v>149</v>
      </c>
      <c r="D622" t="s">
        <v>70</v>
      </c>
      <c r="E622" s="19" t="str">
        <f t="shared" si="77"/>
        <v>number</v>
      </c>
      <c r="F622" s="4" t="s">
        <v>71</v>
      </c>
      <c r="G622" s="5">
        <v>63.82</v>
      </c>
      <c r="H622" s="5">
        <v>65.069999999999993</v>
      </c>
      <c r="I622" s="5">
        <v>70.3</v>
      </c>
      <c r="J622" s="5">
        <v>68.86</v>
      </c>
      <c r="K622" s="5">
        <v>74.209999999999994</v>
      </c>
      <c r="L622" s="5">
        <v>68.66</v>
      </c>
      <c r="M622" s="5">
        <v>75.78</v>
      </c>
      <c r="N622" s="5">
        <v>62.11</v>
      </c>
      <c r="O622" s="5">
        <v>67.290000000000006</v>
      </c>
      <c r="P622" s="5">
        <v>50.93</v>
      </c>
      <c r="Q622" s="5">
        <v>72.66</v>
      </c>
      <c r="R622" s="5">
        <v>47.66</v>
      </c>
      <c r="S622" s="5">
        <v>55.82</v>
      </c>
      <c r="T622" s="5">
        <v>72.52</v>
      </c>
      <c r="U622" s="5">
        <v>90.57</v>
      </c>
      <c r="V622" s="5">
        <v>80.87</v>
      </c>
      <c r="W622" s="5">
        <v>47.2</v>
      </c>
      <c r="X622" s="5">
        <v>79.52</v>
      </c>
      <c r="Y622" s="5">
        <v>56.38</v>
      </c>
      <c r="Z622" s="5">
        <v>49.43</v>
      </c>
      <c r="AA622" s="5">
        <v>76.66</v>
      </c>
      <c r="AB622" s="5">
        <v>75.86</v>
      </c>
      <c r="AC622" s="5">
        <v>51.54</v>
      </c>
      <c r="AD622" s="5">
        <v>52.85</v>
      </c>
      <c r="AE622" s="5">
        <v>70.819999999999993</v>
      </c>
      <c r="AF622" s="5">
        <v>79.349999999999994</v>
      </c>
      <c r="AG622" s="5">
        <v>86.78</v>
      </c>
      <c r="AH622" s="5">
        <v>74.650000000000006</v>
      </c>
      <c r="AI622" s="5">
        <v>85.33</v>
      </c>
      <c r="AJ622" s="5">
        <v>77.010000000000005</v>
      </c>
      <c r="AK622" s="5">
        <v>79.900000000000006</v>
      </c>
      <c r="AL622" s="5">
        <v>73.739999999999995</v>
      </c>
      <c r="AM622" s="5">
        <v>80.44</v>
      </c>
      <c r="AN622" s="5">
        <v>81.150000000000006</v>
      </c>
      <c r="AO622" s="5">
        <v>89.44</v>
      </c>
      <c r="AP622" s="5">
        <v>80.260000000000005</v>
      </c>
      <c r="AQ622" s="5">
        <v>75.930000000000007</v>
      </c>
      <c r="AR622" s="5">
        <v>74.64</v>
      </c>
      <c r="AS622" s="5">
        <v>107.72</v>
      </c>
      <c r="AT622" s="5">
        <v>106.27</v>
      </c>
      <c r="AU622" s="5">
        <v>100.87</v>
      </c>
      <c r="AV622" s="5">
        <v>67.180000000000007</v>
      </c>
      <c r="AW622" s="5">
        <v>93.6</v>
      </c>
      <c r="AX622" s="5">
        <v>94.48</v>
      </c>
      <c r="AY622" s="5">
        <v>110.91</v>
      </c>
      <c r="AZ622" s="5">
        <v>94.61</v>
      </c>
      <c r="BA622" s="5">
        <v>85.61</v>
      </c>
      <c r="BB622" s="5">
        <v>129.59</v>
      </c>
      <c r="BC622" s="5">
        <v>142.15</v>
      </c>
      <c r="BD622" s="5">
        <v>155.26</v>
      </c>
      <c r="BE622" s="5">
        <v>110.36</v>
      </c>
      <c r="BF622" s="5">
        <v>127</v>
      </c>
      <c r="BG622" s="5">
        <v>123.27</v>
      </c>
      <c r="BH622" s="5">
        <v>127.11</v>
      </c>
      <c r="BI622" s="5">
        <v>163.80000000000001</v>
      </c>
      <c r="BJ622" s="5">
        <v>148.46</v>
      </c>
    </row>
    <row r="623" spans="1:63" x14ac:dyDescent="0.25">
      <c r="A623" s="10" t="s">
        <v>5</v>
      </c>
      <c r="B623" s="10" t="s">
        <v>6</v>
      </c>
      <c r="C623" s="10" t="s">
        <v>7</v>
      </c>
      <c r="D623" s="10" t="s">
        <v>255</v>
      </c>
      <c r="E623" s="19" t="str">
        <f t="shared" si="77"/>
        <v>formula</v>
      </c>
      <c r="F623" s="12" t="s">
        <v>257</v>
      </c>
      <c r="G623" s="20">
        <f>G606/G1252</f>
        <v>98.15768585877619</v>
      </c>
      <c r="H623" s="20">
        <f t="shared" ref="H623:BK623" si="78">H606/H1252</f>
        <v>99.70072730235843</v>
      </c>
      <c r="I623" s="20">
        <f t="shared" si="78"/>
        <v>99.16797442051282</v>
      </c>
      <c r="J623" s="20">
        <f t="shared" si="78"/>
        <v>101.76042626016256</v>
      </c>
      <c r="K623" s="20">
        <f t="shared" si="78"/>
        <v>102.54194129285081</v>
      </c>
      <c r="L623" s="20">
        <f t="shared" si="78"/>
        <v>102.7026429600445</v>
      </c>
      <c r="M623" s="20">
        <f t="shared" si="78"/>
        <v>103.76224027766195</v>
      </c>
      <c r="N623" s="20">
        <f t="shared" si="78"/>
        <v>102.87133874920274</v>
      </c>
      <c r="O623" s="20">
        <f t="shared" si="78"/>
        <v>107.45023829560331</v>
      </c>
      <c r="P623" s="20">
        <f t="shared" si="78"/>
        <v>110.52518822510127</v>
      </c>
      <c r="Q623" s="20">
        <f t="shared" si="78"/>
        <v>108.28717618010792</v>
      </c>
      <c r="R623" s="20">
        <f t="shared" si="78"/>
        <v>101.62178175557031</v>
      </c>
      <c r="S623" s="20">
        <f t="shared" si="78"/>
        <v>104.97751487229938</v>
      </c>
      <c r="T623" s="20">
        <f t="shared" si="78"/>
        <v>99.994938413274852</v>
      </c>
      <c r="U623" s="20">
        <f t="shared" si="78"/>
        <v>93.797648904735055</v>
      </c>
      <c r="V623" s="20">
        <f t="shared" si="78"/>
        <v>90.287489911716207</v>
      </c>
      <c r="W623" s="20">
        <f t="shared" si="78"/>
        <v>85.42422848121285</v>
      </c>
      <c r="X623" s="20">
        <f t="shared" si="78"/>
        <v>83.157494560446466</v>
      </c>
      <c r="Y623" s="20">
        <f t="shared" si="78"/>
        <v>78.61190244981178</v>
      </c>
      <c r="Z623" s="20">
        <f t="shared" si="78"/>
        <v>76.095141945598499</v>
      </c>
      <c r="AA623" s="20">
        <f t="shared" si="78"/>
        <v>71.918582982305054</v>
      </c>
      <c r="AB623" s="20">
        <f t="shared" si="78"/>
        <v>70.486679831762288</v>
      </c>
      <c r="AC623" s="20">
        <f t="shared" si="78"/>
        <v>69.247647050886854</v>
      </c>
      <c r="AD623" s="20">
        <f t="shared" si="78"/>
        <v>67.698283417439242</v>
      </c>
      <c r="AE623" s="20">
        <f t="shared" si="78"/>
        <v>66.484937767236673</v>
      </c>
      <c r="AF623" s="20">
        <f t="shared" si="78"/>
        <v>66.949776492836719</v>
      </c>
      <c r="AG623" s="20">
        <f t="shared" si="78"/>
        <v>66.134906624623341</v>
      </c>
      <c r="AH623" s="20">
        <f t="shared" si="78"/>
        <v>64.181616087520837</v>
      </c>
      <c r="AI623" s="20">
        <f t="shared" si="78"/>
        <v>62.53124718731857</v>
      </c>
      <c r="AJ623" s="20">
        <f t="shared" si="78"/>
        <v>60.923591733304214</v>
      </c>
      <c r="AK623" s="20">
        <f t="shared" si="78"/>
        <v>61.578299287701569</v>
      </c>
      <c r="AL623" s="20">
        <f t="shared" si="78"/>
        <v>63.665552080084233</v>
      </c>
      <c r="AM623" s="20">
        <f t="shared" si="78"/>
        <v>60.984614586502538</v>
      </c>
      <c r="AN623" s="20">
        <f t="shared" si="78"/>
        <v>67.16833981646667</v>
      </c>
      <c r="AO623" s="20">
        <f t="shared" si="78"/>
        <v>63.016584591037045</v>
      </c>
      <c r="AP623" s="20">
        <f t="shared" si="78"/>
        <v>65.279402782291911</v>
      </c>
      <c r="AQ623" s="20">
        <f t="shared" si="78"/>
        <v>63.260646109899668</v>
      </c>
      <c r="AR623" s="20">
        <f t="shared" si="78"/>
        <v>71.545231431011672</v>
      </c>
      <c r="AS623" s="20">
        <f t="shared" si="78"/>
        <v>66.088756531600524</v>
      </c>
      <c r="AT623" s="20">
        <f t="shared" si="78"/>
        <v>74.51263176996622</v>
      </c>
      <c r="AU623" s="20">
        <f t="shared" si="78"/>
        <v>81.934415892679297</v>
      </c>
      <c r="AV623" s="20">
        <f t="shared" si="78"/>
        <v>89.961217547792586</v>
      </c>
      <c r="AW623" s="20">
        <f t="shared" si="78"/>
        <v>93.216206200621428</v>
      </c>
      <c r="AX623" s="20">
        <f t="shared" si="78"/>
        <v>96.89017186254685</v>
      </c>
      <c r="AY623" s="20">
        <f t="shared" si="78"/>
        <v>101.76994269440772</v>
      </c>
      <c r="AZ623" s="20">
        <f t="shared" si="78"/>
        <v>101.18753241311653</v>
      </c>
      <c r="BA623" s="20">
        <f t="shared" si="78"/>
        <v>109.68902371246891</v>
      </c>
      <c r="BB623" s="20">
        <f t="shared" si="78"/>
        <v>114.53280936670187</v>
      </c>
      <c r="BC623" s="20">
        <f t="shared" si="78"/>
        <v>138.27747895733782</v>
      </c>
      <c r="BD623" s="20">
        <f t="shared" si="78"/>
        <v>141.16190004455024</v>
      </c>
      <c r="BE623" s="20">
        <f t="shared" si="78"/>
        <v>149.03637816980486</v>
      </c>
      <c r="BF623" s="20">
        <f t="shared" si="78"/>
        <v>119.10961113876031</v>
      </c>
      <c r="BG623" s="20">
        <f t="shared" si="78"/>
        <v>155.70928467894487</v>
      </c>
      <c r="BH623" s="20">
        <f t="shared" si="78"/>
        <v>128.44708983938094</v>
      </c>
      <c r="BI623" s="20">
        <f t="shared" si="78"/>
        <v>127.12353205293527</v>
      </c>
      <c r="BJ623" s="20">
        <f t="shared" si="78"/>
        <v>130.91755871725658</v>
      </c>
      <c r="BK623" s="20">
        <f t="shared" si="78"/>
        <v>0</v>
      </c>
    </row>
    <row r="624" spans="1:63" x14ac:dyDescent="0.25">
      <c r="A624" t="s">
        <v>151</v>
      </c>
      <c r="B624" t="s">
        <v>152</v>
      </c>
      <c r="C624" t="s">
        <v>7</v>
      </c>
      <c r="D624" t="s">
        <v>255</v>
      </c>
      <c r="E624" s="19" t="str">
        <f t="shared" si="77"/>
        <v>formula</v>
      </c>
      <c r="F624" s="11" t="s">
        <v>257</v>
      </c>
      <c r="G624" s="20">
        <f t="shared" ref="G624:BK624" si="79">G607/G1253</f>
        <v>165.19230154532258</v>
      </c>
      <c r="H624" s="20">
        <f t="shared" si="79"/>
        <v>162.72540100474518</v>
      </c>
      <c r="I624" s="20">
        <f t="shared" si="79"/>
        <v>161.71181242512526</v>
      </c>
      <c r="J624" s="20">
        <f t="shared" si="79"/>
        <v>171.11820700338345</v>
      </c>
      <c r="K624" s="20">
        <f t="shared" si="79"/>
        <v>168.28513989517447</v>
      </c>
      <c r="L624" s="20">
        <f t="shared" si="79"/>
        <v>164.92603069156411</v>
      </c>
      <c r="M624" s="20">
        <f t="shared" si="79"/>
        <v>166.98058747881507</v>
      </c>
      <c r="N624" s="20">
        <f t="shared" si="79"/>
        <v>167.72343111596803</v>
      </c>
      <c r="O624" s="20">
        <f t="shared" si="79"/>
        <v>163.4853013058439</v>
      </c>
      <c r="P624" s="20">
        <f t="shared" si="79"/>
        <v>162.0763566969151</v>
      </c>
      <c r="Q624" s="20">
        <f t="shared" si="79"/>
        <v>163.86365767470735</v>
      </c>
      <c r="R624" s="20">
        <f t="shared" si="79"/>
        <v>148.11942326949955</v>
      </c>
      <c r="S624" s="20">
        <f t="shared" si="79"/>
        <v>165.37294548259183</v>
      </c>
      <c r="T624" s="20">
        <f t="shared" si="79"/>
        <v>151.65678052056259</v>
      </c>
      <c r="U624" s="20">
        <f t="shared" si="79"/>
        <v>164.09678161533154</v>
      </c>
      <c r="V624" s="20">
        <f t="shared" si="79"/>
        <v>164.42233972134895</v>
      </c>
      <c r="W624" s="20">
        <f t="shared" si="79"/>
        <v>165.05391977481383</v>
      </c>
      <c r="X624" s="20">
        <f t="shared" si="79"/>
        <v>149.27043840104983</v>
      </c>
      <c r="Y624" s="20">
        <f t="shared" si="79"/>
        <v>146.58591772377412</v>
      </c>
      <c r="Z624" s="20">
        <f t="shared" si="79"/>
        <v>140.69941844390945</v>
      </c>
      <c r="AA624" s="20">
        <f t="shared" si="79"/>
        <v>145.54399495168943</v>
      </c>
      <c r="AB624" s="20">
        <f t="shared" si="79"/>
        <v>139.6835220771932</v>
      </c>
      <c r="AC624" s="20">
        <f t="shared" si="79"/>
        <v>133.74138694476264</v>
      </c>
      <c r="AD624" s="20">
        <f t="shared" si="79"/>
        <v>129.65189596289187</v>
      </c>
      <c r="AE624" s="20">
        <f t="shared" si="79"/>
        <v>142.88373918188302</v>
      </c>
      <c r="AF624" s="20">
        <f t="shared" si="79"/>
        <v>146.25284568935871</v>
      </c>
      <c r="AG624" s="20">
        <f t="shared" si="79"/>
        <v>145.719172859189</v>
      </c>
      <c r="AH624" s="20">
        <f t="shared" si="79"/>
        <v>145.90991889338616</v>
      </c>
      <c r="AI624" s="20">
        <f t="shared" si="79"/>
        <v>133.84058934201815</v>
      </c>
      <c r="AJ624" s="20">
        <f t="shared" si="79"/>
        <v>139.61464574737116</v>
      </c>
      <c r="AK624" s="20">
        <f t="shared" si="79"/>
        <v>141.03454467373791</v>
      </c>
      <c r="AL624" s="20">
        <f t="shared" si="79"/>
        <v>140.88831278299295</v>
      </c>
      <c r="AM624" s="20">
        <f t="shared" si="79"/>
        <v>135.63586160580158</v>
      </c>
      <c r="AN624" s="20">
        <f t="shared" si="79"/>
        <v>114.52451331296525</v>
      </c>
      <c r="AO624" s="20">
        <f t="shared" si="79"/>
        <v>118.35539678748513</v>
      </c>
      <c r="AP624" s="20">
        <f t="shared" si="79"/>
        <v>118.94577778064701</v>
      </c>
      <c r="AQ624" s="20">
        <f t="shared" si="79"/>
        <v>118.60937545002967</v>
      </c>
      <c r="AR624" s="20">
        <f t="shared" si="79"/>
        <v>109.76630285182608</v>
      </c>
      <c r="AS624" s="20">
        <f t="shared" si="79"/>
        <v>111.79087987144327</v>
      </c>
      <c r="AT624" s="20">
        <f t="shared" si="79"/>
        <v>105.34770547811445</v>
      </c>
      <c r="AU624" s="20">
        <f t="shared" si="79"/>
        <v>110.98912696167029</v>
      </c>
      <c r="AV624" s="20">
        <f t="shared" si="79"/>
        <v>110.77354015066818</v>
      </c>
      <c r="AW624" s="20">
        <f t="shared" si="79"/>
        <v>111.29142284038818</v>
      </c>
      <c r="AX624" s="20">
        <f t="shared" si="79"/>
        <v>101.67830822375258</v>
      </c>
      <c r="AY624" s="20">
        <f t="shared" si="79"/>
        <v>100.4405378990364</v>
      </c>
      <c r="AZ624" s="20">
        <f t="shared" si="79"/>
        <v>98.003396499281209</v>
      </c>
      <c r="BA624" s="20">
        <f t="shared" si="79"/>
        <v>97.838088942566571</v>
      </c>
      <c r="BB624" s="20">
        <f t="shared" si="79"/>
        <v>95.611294123033545</v>
      </c>
      <c r="BC624" s="20">
        <f t="shared" si="79"/>
        <v>98.487132020132805</v>
      </c>
      <c r="BD624" s="20">
        <f t="shared" si="79"/>
        <v>96.51737520203767</v>
      </c>
      <c r="BE624" s="20">
        <f t="shared" si="79"/>
        <v>91.914857588449095</v>
      </c>
      <c r="BF624" s="20">
        <f t="shared" si="79"/>
        <v>78.47231836827541</v>
      </c>
      <c r="BG624" s="20">
        <f t="shared" si="79"/>
        <v>111.94477504915008</v>
      </c>
      <c r="BH624" s="20">
        <f t="shared" si="79"/>
        <v>90.857611843761333</v>
      </c>
      <c r="BI624" s="20">
        <f t="shared" si="79"/>
        <v>80.792893481592316</v>
      </c>
      <c r="BJ624" s="20">
        <f t="shared" si="79"/>
        <v>84.579928757918594</v>
      </c>
      <c r="BK624" s="20">
        <f t="shared" si="79"/>
        <v>0</v>
      </c>
    </row>
    <row r="625" spans="1:63" x14ac:dyDescent="0.25">
      <c r="A625" t="s">
        <v>157</v>
      </c>
      <c r="B625" t="s">
        <v>158</v>
      </c>
      <c r="C625" t="s">
        <v>7</v>
      </c>
      <c r="D625" t="s">
        <v>255</v>
      </c>
      <c r="E625" s="19" t="str">
        <f t="shared" si="77"/>
        <v>formula</v>
      </c>
      <c r="F625" s="11" t="s">
        <v>257</v>
      </c>
      <c r="G625" s="20">
        <f t="shared" ref="G625:BK625" si="80">G608/G1254</f>
        <v>0</v>
      </c>
      <c r="H625" s="20">
        <f t="shared" si="80"/>
        <v>0</v>
      </c>
      <c r="I625" s="20">
        <f t="shared" si="80"/>
        <v>0</v>
      </c>
      <c r="J625" s="20">
        <f t="shared" si="80"/>
        <v>0</v>
      </c>
      <c r="K625" s="20">
        <f t="shared" si="80"/>
        <v>0</v>
      </c>
      <c r="L625" s="20">
        <f t="shared" si="80"/>
        <v>0</v>
      </c>
      <c r="M625" s="20">
        <f t="shared" si="80"/>
        <v>0</v>
      </c>
      <c r="N625" s="20">
        <f t="shared" si="80"/>
        <v>0</v>
      </c>
      <c r="O625" s="20">
        <f t="shared" si="80"/>
        <v>0</v>
      </c>
      <c r="P625" s="20">
        <f t="shared" si="80"/>
        <v>0</v>
      </c>
      <c r="Q625" s="20">
        <f t="shared" si="80"/>
        <v>0</v>
      </c>
      <c r="R625" s="20">
        <f t="shared" si="80"/>
        <v>0</v>
      </c>
      <c r="S625" s="20">
        <f t="shared" si="80"/>
        <v>0</v>
      </c>
      <c r="T625" s="20">
        <f t="shared" si="80"/>
        <v>0</v>
      </c>
      <c r="U625" s="20">
        <f t="shared" si="80"/>
        <v>0</v>
      </c>
      <c r="V625" s="20">
        <f t="shared" si="80"/>
        <v>0</v>
      </c>
      <c r="W625" s="20">
        <f t="shared" si="80"/>
        <v>0</v>
      </c>
      <c r="X625" s="20">
        <f t="shared" si="80"/>
        <v>0</v>
      </c>
      <c r="Y625" s="20">
        <f t="shared" si="80"/>
        <v>0</v>
      </c>
      <c r="Z625" s="20">
        <f t="shared" si="80"/>
        <v>0</v>
      </c>
      <c r="AA625" s="20">
        <f t="shared" si="80"/>
        <v>0</v>
      </c>
      <c r="AB625" s="20">
        <f t="shared" si="80"/>
        <v>0</v>
      </c>
      <c r="AC625" s="20">
        <f t="shared" si="80"/>
        <v>0</v>
      </c>
      <c r="AD625" s="20">
        <f t="shared" si="80"/>
        <v>0</v>
      </c>
      <c r="AE625" s="20">
        <f t="shared" si="80"/>
        <v>0</v>
      </c>
      <c r="AF625" s="20">
        <f t="shared" si="80"/>
        <v>0</v>
      </c>
      <c r="AG625" s="20">
        <f t="shared" si="80"/>
        <v>0</v>
      </c>
      <c r="AH625" s="20">
        <f t="shared" si="80"/>
        <v>0</v>
      </c>
      <c r="AI625" s="20">
        <f t="shared" si="80"/>
        <v>0</v>
      </c>
      <c r="AJ625" s="20">
        <f t="shared" si="80"/>
        <v>0</v>
      </c>
      <c r="AK625" s="20">
        <f t="shared" si="80"/>
        <v>0</v>
      </c>
      <c r="AL625" s="20">
        <f t="shared" si="80"/>
        <v>0</v>
      </c>
      <c r="AM625" s="20">
        <f t="shared" si="80"/>
        <v>74.278710433625221</v>
      </c>
      <c r="AN625" s="20">
        <f t="shared" si="80"/>
        <v>71.693602808840794</v>
      </c>
      <c r="AO625" s="20">
        <f t="shared" si="80"/>
        <v>77.04217413925835</v>
      </c>
      <c r="AP625" s="20">
        <f t="shared" si="80"/>
        <v>87.00093755373581</v>
      </c>
      <c r="AQ625" s="20">
        <f t="shared" si="80"/>
        <v>85.547474981242758</v>
      </c>
      <c r="AR625" s="20">
        <f t="shared" si="80"/>
        <v>76.887845689322248</v>
      </c>
      <c r="AS625" s="20">
        <f t="shared" si="80"/>
        <v>80.43773969990805</v>
      </c>
      <c r="AT625" s="20">
        <f t="shared" si="80"/>
        <v>80.577453615174321</v>
      </c>
      <c r="AU625" s="20">
        <f t="shared" si="80"/>
        <v>84.304973914788647</v>
      </c>
      <c r="AV625" s="20">
        <f t="shared" si="80"/>
        <v>92.345771240931128</v>
      </c>
      <c r="AW625" s="20">
        <f t="shared" si="80"/>
        <v>92.531286192222595</v>
      </c>
      <c r="AX625" s="20">
        <f t="shared" si="80"/>
        <v>95.228112090005936</v>
      </c>
      <c r="AY625" s="20">
        <f t="shared" si="80"/>
        <v>102.65933290269878</v>
      </c>
      <c r="AZ625" s="20">
        <f t="shared" si="80"/>
        <v>101.92840977787777</v>
      </c>
      <c r="BA625" s="20">
        <f t="shared" si="80"/>
        <v>101.42107253483127</v>
      </c>
      <c r="BB625" s="20">
        <f t="shared" si="80"/>
        <v>106.0727402808914</v>
      </c>
      <c r="BC625" s="20">
        <f t="shared" si="80"/>
        <v>109.59922578200661</v>
      </c>
      <c r="BD625" s="20">
        <f t="shared" si="80"/>
        <v>120.32969046746238</v>
      </c>
      <c r="BE625" s="20">
        <f t="shared" si="80"/>
        <v>118.09204871544735</v>
      </c>
      <c r="BF625" s="20">
        <f t="shared" si="80"/>
        <v>122.09327155079082</v>
      </c>
      <c r="BG625" s="20">
        <f t="shared" si="80"/>
        <v>121.52883324000899</v>
      </c>
      <c r="BH625" s="20">
        <f t="shared" si="80"/>
        <v>124.17191038947229</v>
      </c>
      <c r="BI625" s="20">
        <f t="shared" si="80"/>
        <v>129.61492571573351</v>
      </c>
      <c r="BJ625" s="20">
        <f t="shared" si="80"/>
        <v>121.30946393030545</v>
      </c>
      <c r="BK625" s="20">
        <f t="shared" si="80"/>
        <v>0</v>
      </c>
    </row>
    <row r="626" spans="1:63" x14ac:dyDescent="0.25">
      <c r="A626" t="s">
        <v>159</v>
      </c>
      <c r="B626" t="s">
        <v>160</v>
      </c>
      <c r="C626" t="s">
        <v>7</v>
      </c>
      <c r="D626" t="s">
        <v>255</v>
      </c>
      <c r="E626" s="19" t="str">
        <f t="shared" si="77"/>
        <v>formula</v>
      </c>
      <c r="F626" s="11" t="s">
        <v>257</v>
      </c>
      <c r="G626" s="20">
        <f t="shared" ref="G626:BK626" si="81">G609/G1255</f>
        <v>102.93854336949816</v>
      </c>
      <c r="H626" s="20">
        <f t="shared" si="81"/>
        <v>101.9200128323513</v>
      </c>
      <c r="I626" s="20">
        <f t="shared" si="81"/>
        <v>98.722864382715585</v>
      </c>
      <c r="J626" s="20">
        <f t="shared" si="81"/>
        <v>100.21718934905134</v>
      </c>
      <c r="K626" s="20">
        <f t="shared" si="81"/>
        <v>99.016754158441344</v>
      </c>
      <c r="L626" s="20">
        <f t="shared" si="81"/>
        <v>94.675166591516074</v>
      </c>
      <c r="M626" s="20">
        <f t="shared" si="81"/>
        <v>95.770072443858297</v>
      </c>
      <c r="N626" s="20">
        <f t="shared" si="81"/>
        <v>99.877647595347469</v>
      </c>
      <c r="O626" s="20">
        <f t="shared" si="81"/>
        <v>98.974132015411513</v>
      </c>
      <c r="P626" s="20">
        <f t="shared" si="81"/>
        <v>99.883745299263495</v>
      </c>
      <c r="Q626" s="20">
        <f t="shared" si="81"/>
        <v>98.609577071063342</v>
      </c>
      <c r="R626" s="20">
        <f t="shared" si="81"/>
        <v>99.074817308147502</v>
      </c>
      <c r="S626" s="20">
        <f t="shared" si="81"/>
        <v>99.2265850418664</v>
      </c>
      <c r="T626" s="20">
        <f t="shared" si="81"/>
        <v>97.569953280587683</v>
      </c>
      <c r="U626" s="20">
        <f t="shared" si="81"/>
        <v>95.128196255713718</v>
      </c>
      <c r="V626" s="20">
        <f t="shared" si="81"/>
        <v>98.668772369552144</v>
      </c>
      <c r="W626" s="20">
        <f t="shared" si="81"/>
        <v>103.34818644695561</v>
      </c>
      <c r="X626" s="20">
        <f t="shared" si="81"/>
        <v>100.91007361204282</v>
      </c>
      <c r="Y626" s="20">
        <f t="shared" si="81"/>
        <v>104.03470168587432</v>
      </c>
      <c r="Z626" s="20">
        <f t="shared" si="81"/>
        <v>95.038793326444974</v>
      </c>
      <c r="AA626" s="20">
        <f t="shared" si="81"/>
        <v>91.630509082027785</v>
      </c>
      <c r="AB626" s="20">
        <f t="shared" si="81"/>
        <v>99.59511871968509</v>
      </c>
      <c r="AC626" s="20">
        <f t="shared" si="81"/>
        <v>98.610356963418326</v>
      </c>
      <c r="AD626" s="20">
        <f t="shared" si="81"/>
        <v>85.549020975472359</v>
      </c>
      <c r="AE626" s="20">
        <f t="shared" si="81"/>
        <v>94.02129355905295</v>
      </c>
      <c r="AF626" s="20">
        <f t="shared" si="81"/>
        <v>100.71559471968325</v>
      </c>
      <c r="AG626" s="20">
        <f t="shared" si="81"/>
        <v>97.388203914539275</v>
      </c>
      <c r="AH626" s="20">
        <f t="shared" si="81"/>
        <v>101.82082207839794</v>
      </c>
      <c r="AI626" s="20">
        <f t="shared" si="81"/>
        <v>104.16194955052842</v>
      </c>
      <c r="AJ626" s="20">
        <f t="shared" si="81"/>
        <v>98.54913129948001</v>
      </c>
      <c r="AK626" s="20">
        <f t="shared" si="81"/>
        <v>100.37770074299829</v>
      </c>
      <c r="AL626" s="20">
        <f t="shared" si="81"/>
        <v>101.28270233324025</v>
      </c>
      <c r="AM626" s="20">
        <f t="shared" si="81"/>
        <v>94.170955792926918</v>
      </c>
      <c r="AN626" s="20">
        <f t="shared" si="81"/>
        <v>93.322619012247998</v>
      </c>
      <c r="AO626" s="20">
        <f t="shared" si="81"/>
        <v>90.691764005544258</v>
      </c>
      <c r="AP626" s="20">
        <f t="shared" si="81"/>
        <v>82.230071250850955</v>
      </c>
      <c r="AQ626" s="20">
        <f t="shared" si="81"/>
        <v>84.037190156811576</v>
      </c>
      <c r="AR626" s="20">
        <f t="shared" si="81"/>
        <v>86.470535863808038</v>
      </c>
      <c r="AS626" s="20">
        <f t="shared" si="81"/>
        <v>91.81816563229556</v>
      </c>
      <c r="AT626" s="20">
        <f t="shared" si="81"/>
        <v>82.560482146808368</v>
      </c>
      <c r="AU626" s="20">
        <f t="shared" si="81"/>
        <v>89.784926416431034</v>
      </c>
      <c r="AV626" s="20">
        <f t="shared" si="81"/>
        <v>91.725637795485639</v>
      </c>
      <c r="AW626" s="20">
        <f t="shared" si="81"/>
        <v>91.342907366625354</v>
      </c>
      <c r="AX626" s="20">
        <f t="shared" si="81"/>
        <v>91.361891831234118</v>
      </c>
      <c r="AY626" s="20">
        <f t="shared" si="81"/>
        <v>103.34904848629704</v>
      </c>
      <c r="AZ626" s="20">
        <f t="shared" si="81"/>
        <v>104.91885290098659</v>
      </c>
      <c r="BA626" s="20">
        <f t="shared" si="81"/>
        <v>102.68618135331887</v>
      </c>
      <c r="BB626" s="20">
        <f t="shared" si="81"/>
        <v>102.8650732801041</v>
      </c>
      <c r="BC626" s="20">
        <f t="shared" si="81"/>
        <v>105.58396149643001</v>
      </c>
      <c r="BD626" s="20">
        <f t="shared" si="81"/>
        <v>107.80862028004154</v>
      </c>
      <c r="BE626" s="20">
        <f t="shared" si="81"/>
        <v>99.475693163005133</v>
      </c>
      <c r="BF626" s="20">
        <f t="shared" si="81"/>
        <v>101.36793157840438</v>
      </c>
      <c r="BG626" s="20">
        <f t="shared" si="81"/>
        <v>101.45009988901964</v>
      </c>
      <c r="BH626" s="20">
        <f t="shared" si="81"/>
        <v>98.01939850252856</v>
      </c>
      <c r="BI626" s="20">
        <f t="shared" si="81"/>
        <v>97.886066322271617</v>
      </c>
      <c r="BJ626" s="20">
        <f t="shared" si="81"/>
        <v>93.424457196772039</v>
      </c>
      <c r="BK626" s="20">
        <f t="shared" si="81"/>
        <v>0</v>
      </c>
    </row>
    <row r="627" spans="1:63" x14ac:dyDescent="0.25">
      <c r="A627" t="s">
        <v>165</v>
      </c>
      <c r="B627" t="s">
        <v>166</v>
      </c>
      <c r="C627" t="s">
        <v>7</v>
      </c>
      <c r="D627" t="s">
        <v>255</v>
      </c>
      <c r="E627" s="19" t="str">
        <f t="shared" si="77"/>
        <v>formula</v>
      </c>
      <c r="F627" s="11" t="s">
        <v>257</v>
      </c>
      <c r="G627" s="20">
        <f t="shared" ref="G627:BK627" si="82">G610/G1256</f>
        <v>127.57021924131368</v>
      </c>
      <c r="H627" s="20">
        <f t="shared" si="82"/>
        <v>128.21716542849791</v>
      </c>
      <c r="I627" s="20">
        <f t="shared" si="82"/>
        <v>129.60603168477724</v>
      </c>
      <c r="J627" s="20">
        <f t="shared" si="82"/>
        <v>131.89911925056273</v>
      </c>
      <c r="K627" s="20">
        <f t="shared" si="82"/>
        <v>126.82050655875918</v>
      </c>
      <c r="L627" s="20">
        <f t="shared" si="82"/>
        <v>124.07150056165665</v>
      </c>
      <c r="M627" s="20">
        <f t="shared" si="82"/>
        <v>126.33842306629928</v>
      </c>
      <c r="N627" s="20">
        <f t="shared" si="82"/>
        <v>136.75420823958848</v>
      </c>
      <c r="O627" s="20">
        <f t="shared" si="82"/>
        <v>132.93082995740053</v>
      </c>
      <c r="P627" s="20">
        <f t="shared" si="82"/>
        <v>136.4644333623605</v>
      </c>
      <c r="Q627" s="20">
        <f t="shared" si="82"/>
        <v>140.69926076655463</v>
      </c>
      <c r="R627" s="20">
        <f t="shared" si="82"/>
        <v>140.95391527843228</v>
      </c>
      <c r="S627" s="20">
        <f t="shared" si="82"/>
        <v>145.6572041540237</v>
      </c>
      <c r="T627" s="20">
        <f t="shared" si="82"/>
        <v>137.51512604786816</v>
      </c>
      <c r="U627" s="20">
        <f t="shared" si="82"/>
        <v>123.69115303658158</v>
      </c>
      <c r="V627" s="20">
        <f t="shared" si="82"/>
        <v>113.99819431930911</v>
      </c>
      <c r="W627" s="20">
        <f t="shared" si="82"/>
        <v>109.14561736852076</v>
      </c>
      <c r="X627" s="20">
        <f t="shared" si="82"/>
        <v>103.20566528799759</v>
      </c>
      <c r="Y627" s="20">
        <f t="shared" si="82"/>
        <v>101.78636631014216</v>
      </c>
      <c r="Z627" s="20">
        <f t="shared" si="82"/>
        <v>101.86271060624489</v>
      </c>
      <c r="AA627" s="20">
        <f t="shared" si="82"/>
        <v>100.16210320814001</v>
      </c>
      <c r="AB627" s="20">
        <f t="shared" si="82"/>
        <v>95.049131083983113</v>
      </c>
      <c r="AC627" s="20">
        <f t="shared" si="82"/>
        <v>89.083027865708402</v>
      </c>
      <c r="AD627" s="20">
        <f t="shared" si="82"/>
        <v>85.982043123501427</v>
      </c>
      <c r="AE627" s="20">
        <f t="shared" si="82"/>
        <v>85.374932899890283</v>
      </c>
      <c r="AF627" s="20">
        <f t="shared" si="82"/>
        <v>86.749479655541862</v>
      </c>
      <c r="AG627" s="20">
        <f t="shared" si="82"/>
        <v>85.168043844412438</v>
      </c>
      <c r="AH627" s="20">
        <f t="shared" si="82"/>
        <v>85.963957528956044</v>
      </c>
      <c r="AI627" s="20">
        <f t="shared" si="82"/>
        <v>87.944007259633196</v>
      </c>
      <c r="AJ627" s="20">
        <f t="shared" si="82"/>
        <v>90.945218824864696</v>
      </c>
      <c r="AK627" s="20">
        <f t="shared" si="82"/>
        <v>90.181046840156355</v>
      </c>
      <c r="AL627" s="20">
        <f t="shared" si="82"/>
        <v>75.895483371710682</v>
      </c>
      <c r="AM627" s="20">
        <f t="shared" si="82"/>
        <v>81.855152543264509</v>
      </c>
      <c r="AN627" s="20">
        <f t="shared" si="82"/>
        <v>77.758515966701552</v>
      </c>
      <c r="AO627" s="20">
        <f t="shared" si="82"/>
        <v>99.611465114956843</v>
      </c>
      <c r="AP627" s="20">
        <f t="shared" si="82"/>
        <v>107.44507902890604</v>
      </c>
      <c r="AQ627" s="20">
        <f t="shared" si="82"/>
        <v>110.58228669644748</v>
      </c>
      <c r="AR627" s="20">
        <f t="shared" si="82"/>
        <v>113.30461579596634</v>
      </c>
      <c r="AS627" s="20">
        <f t="shared" si="82"/>
        <v>112.05978067621658</v>
      </c>
      <c r="AT627" s="20">
        <f t="shared" si="82"/>
        <v>102.2081192263293</v>
      </c>
      <c r="AU627" s="20">
        <f t="shared" si="82"/>
        <v>103.75631719773854</v>
      </c>
      <c r="AV627" s="20">
        <f t="shared" si="82"/>
        <v>88.993713834385119</v>
      </c>
      <c r="AW627" s="20">
        <f t="shared" si="82"/>
        <v>105.71821272615082</v>
      </c>
      <c r="AX627" s="20">
        <f t="shared" si="82"/>
        <v>103.9963255135148</v>
      </c>
      <c r="AY627" s="20">
        <f t="shared" si="82"/>
        <v>96.001450125626874</v>
      </c>
      <c r="AZ627" s="20">
        <f t="shared" si="82"/>
        <v>100.12507435979818</v>
      </c>
      <c r="BA627" s="20">
        <f t="shared" si="82"/>
        <v>97.600747457667822</v>
      </c>
      <c r="BB627" s="20">
        <f t="shared" si="82"/>
        <v>92.003548522726945</v>
      </c>
      <c r="BC627" s="20">
        <f t="shared" si="82"/>
        <v>103.47303258199912</v>
      </c>
      <c r="BD627" s="20">
        <f t="shared" si="82"/>
        <v>129.19671090013151</v>
      </c>
      <c r="BE627" s="20">
        <f t="shared" si="82"/>
        <v>132.20921934535883</v>
      </c>
      <c r="BF627" s="20">
        <f t="shared" si="82"/>
        <v>129.28340570089364</v>
      </c>
      <c r="BG627" s="20">
        <f t="shared" si="82"/>
        <v>98.382930958980225</v>
      </c>
      <c r="BH627" s="20">
        <f t="shared" si="82"/>
        <v>110.33593893470994</v>
      </c>
      <c r="BI627" s="20">
        <f t="shared" si="82"/>
        <v>105.53270972501178</v>
      </c>
      <c r="BJ627" s="20">
        <f t="shared" si="82"/>
        <v>108.69123700271209</v>
      </c>
      <c r="BK627" s="20">
        <f t="shared" si="82"/>
        <v>0</v>
      </c>
    </row>
    <row r="628" spans="1:63" x14ac:dyDescent="0.25">
      <c r="A628" t="s">
        <v>171</v>
      </c>
      <c r="B628" t="s">
        <v>172</v>
      </c>
      <c r="C628" t="s">
        <v>7</v>
      </c>
      <c r="D628" t="s">
        <v>255</v>
      </c>
      <c r="E628" s="19" t="str">
        <f t="shared" si="77"/>
        <v>formula</v>
      </c>
      <c r="F628" s="11" t="s">
        <v>257</v>
      </c>
      <c r="G628" s="20">
        <f t="shared" ref="G628:BK628" si="83">G611/G1257</f>
        <v>73.58132198701243</v>
      </c>
      <c r="H628" s="20">
        <f t="shared" si="83"/>
        <v>96.562078704195415</v>
      </c>
      <c r="I628" s="20">
        <f t="shared" si="83"/>
        <v>69.62485261119555</v>
      </c>
      <c r="J628" s="20">
        <f t="shared" si="83"/>
        <v>67.903817824284047</v>
      </c>
      <c r="K628" s="20">
        <f t="shared" si="83"/>
        <v>74.625589105747295</v>
      </c>
      <c r="L628" s="20">
        <f t="shared" si="83"/>
        <v>79.634639994833918</v>
      </c>
      <c r="M628" s="20">
        <f t="shared" si="83"/>
        <v>93.656768242968681</v>
      </c>
      <c r="N628" s="20">
        <f t="shared" si="83"/>
        <v>88.874685738867043</v>
      </c>
      <c r="O628" s="20">
        <f t="shared" si="83"/>
        <v>92.737513402814741</v>
      </c>
      <c r="P628" s="20">
        <f t="shared" si="83"/>
        <v>93.880602397647735</v>
      </c>
      <c r="Q628" s="20">
        <f t="shared" si="83"/>
        <v>93.097710331338774</v>
      </c>
      <c r="R628" s="20">
        <f t="shared" si="83"/>
        <v>88.954927207537395</v>
      </c>
      <c r="S628" s="20">
        <f t="shared" si="83"/>
        <v>90.048796608879059</v>
      </c>
      <c r="T628" s="20">
        <f t="shared" si="83"/>
        <v>83.604431921177238</v>
      </c>
      <c r="U628" s="20">
        <f t="shared" si="83"/>
        <v>90.942293109054219</v>
      </c>
      <c r="V628" s="20">
        <f t="shared" si="83"/>
        <v>93.247990856335676</v>
      </c>
      <c r="W628" s="20">
        <f t="shared" si="83"/>
        <v>94.151805335998517</v>
      </c>
      <c r="X628" s="20">
        <f t="shared" si="83"/>
        <v>92.366890299368379</v>
      </c>
      <c r="Y628" s="20">
        <f t="shared" si="83"/>
        <v>95.963875458913591</v>
      </c>
      <c r="Z628" s="20">
        <f t="shared" si="83"/>
        <v>93.564448851742299</v>
      </c>
      <c r="AA628" s="20">
        <f t="shared" si="83"/>
        <v>98.899866931500441</v>
      </c>
      <c r="AB628" s="20">
        <f t="shared" si="83"/>
        <v>100.53376499805745</v>
      </c>
      <c r="AC628" s="20">
        <f t="shared" si="83"/>
        <v>96.79201522110364</v>
      </c>
      <c r="AD628" s="20">
        <f t="shared" si="83"/>
        <v>85.081319117193189</v>
      </c>
      <c r="AE628" s="20">
        <f t="shared" si="83"/>
        <v>97.4999322604436</v>
      </c>
      <c r="AF628" s="20">
        <f t="shared" si="83"/>
        <v>85.29601908306168</v>
      </c>
      <c r="AG628" s="20">
        <f t="shared" si="83"/>
        <v>80.984472158964223</v>
      </c>
      <c r="AH628" s="20">
        <f t="shared" si="83"/>
        <v>74.937876190634697</v>
      </c>
      <c r="AI628" s="20">
        <f t="shared" si="83"/>
        <v>82.792148904263314</v>
      </c>
      <c r="AJ628" s="20">
        <f t="shared" si="83"/>
        <v>94.613547948685138</v>
      </c>
      <c r="AK628" s="20">
        <f t="shared" si="83"/>
        <v>110.32600951857073</v>
      </c>
      <c r="AL628" s="20">
        <f t="shared" si="83"/>
        <v>123.22149259460809</v>
      </c>
      <c r="AM628" s="20">
        <f t="shared" si="83"/>
        <v>91.901171396285264</v>
      </c>
      <c r="AN628" s="20">
        <f t="shared" si="83"/>
        <v>67.844494590010655</v>
      </c>
      <c r="AO628" s="20">
        <f t="shared" si="83"/>
        <v>82.550103536649388</v>
      </c>
      <c r="AP628" s="20">
        <f t="shared" si="83"/>
        <v>89.317037539551933</v>
      </c>
      <c r="AQ628" s="20">
        <f t="shared" si="83"/>
        <v>87.523851085385687</v>
      </c>
      <c r="AR628" s="20">
        <f t="shared" si="83"/>
        <v>91.129743064488167</v>
      </c>
      <c r="AS628" s="20">
        <f t="shared" si="83"/>
        <v>92.270829501525427</v>
      </c>
      <c r="AT628" s="20">
        <f t="shared" si="83"/>
        <v>93.313245351840209</v>
      </c>
      <c r="AU628" s="20">
        <f t="shared" si="83"/>
        <v>85.586181754937471</v>
      </c>
      <c r="AV628" s="20">
        <f t="shared" si="83"/>
        <v>105.68858626442704</v>
      </c>
      <c r="AW628" s="20">
        <f t="shared" si="83"/>
        <v>97.356030950839994</v>
      </c>
      <c r="AX628" s="20">
        <f t="shared" si="83"/>
        <v>95.739577831130646</v>
      </c>
      <c r="AY628" s="20">
        <f t="shared" si="83"/>
        <v>100.76496246571621</v>
      </c>
      <c r="AZ628" s="20">
        <f t="shared" si="83"/>
        <v>103.32391323705438</v>
      </c>
      <c r="BA628" s="20">
        <f t="shared" si="83"/>
        <v>101.87211232287284</v>
      </c>
      <c r="BB628" s="20">
        <f t="shared" si="83"/>
        <v>107.53081615287086</v>
      </c>
      <c r="BC628" s="20">
        <f t="shared" si="83"/>
        <v>122.20222117864631</v>
      </c>
      <c r="BD628" s="20">
        <f t="shared" si="83"/>
        <v>123.3749801854399</v>
      </c>
      <c r="BE628" s="20">
        <f t="shared" si="83"/>
        <v>128.88277781375447</v>
      </c>
      <c r="BF628" s="20">
        <f t="shared" si="83"/>
        <v>135.35688691775979</v>
      </c>
      <c r="BG628" s="20">
        <f t="shared" si="83"/>
        <v>134.46745042641837</v>
      </c>
      <c r="BH628" s="20">
        <f t="shared" si="83"/>
        <v>123.04201864339748</v>
      </c>
      <c r="BI628" s="20">
        <f t="shared" si="83"/>
        <v>116.38790633655482</v>
      </c>
      <c r="BJ628" s="20">
        <f t="shared" si="83"/>
        <v>106.25335540869787</v>
      </c>
      <c r="BK628" s="20">
        <f t="shared" si="83"/>
        <v>0</v>
      </c>
    </row>
    <row r="629" spans="1:63" x14ac:dyDescent="0.25">
      <c r="A629" t="s">
        <v>175</v>
      </c>
      <c r="B629" t="s">
        <v>176</v>
      </c>
      <c r="C629" t="s">
        <v>7</v>
      </c>
      <c r="D629" t="s">
        <v>255</v>
      </c>
      <c r="E629" s="19" t="str">
        <f t="shared" si="77"/>
        <v>formula</v>
      </c>
      <c r="F629" s="11" t="s">
        <v>257</v>
      </c>
      <c r="G629" s="20">
        <f t="shared" ref="G629:BK629" si="84">G612/G1258</f>
        <v>112.87086168992278</v>
      </c>
      <c r="H629" s="20">
        <f t="shared" si="84"/>
        <v>112.17557888183831</v>
      </c>
      <c r="I629" s="20">
        <f t="shared" si="84"/>
        <v>112.70832786478141</v>
      </c>
      <c r="J629" s="20">
        <f t="shared" si="84"/>
        <v>109.47444158730609</v>
      </c>
      <c r="K629" s="20">
        <f t="shared" si="84"/>
        <v>111.73310827323539</v>
      </c>
      <c r="L629" s="20">
        <f t="shared" si="84"/>
        <v>112.22014909960683</v>
      </c>
      <c r="M629" s="20">
        <f t="shared" si="84"/>
        <v>132.5926565455585</v>
      </c>
      <c r="N629" s="20">
        <f t="shared" si="84"/>
        <v>111.5156049329274</v>
      </c>
      <c r="O629" s="20">
        <f t="shared" si="84"/>
        <v>114.27328589416955</v>
      </c>
      <c r="P629" s="20">
        <f t="shared" si="84"/>
        <v>106.23668532619283</v>
      </c>
      <c r="Q629" s="20">
        <f t="shared" si="84"/>
        <v>120.45358486722468</v>
      </c>
      <c r="R629" s="20">
        <f t="shared" si="84"/>
        <v>125.09883369843396</v>
      </c>
      <c r="S629" s="20">
        <f t="shared" si="84"/>
        <v>102.65543006458705</v>
      </c>
      <c r="T629" s="20">
        <f t="shared" si="84"/>
        <v>122.02902938723761</v>
      </c>
      <c r="U629" s="20">
        <f t="shared" si="84"/>
        <v>115.91747045912041</v>
      </c>
      <c r="V629" s="20">
        <f t="shared" si="84"/>
        <v>112.4826684587933</v>
      </c>
      <c r="W629" s="20">
        <f t="shared" si="84"/>
        <v>115.56571000920853</v>
      </c>
      <c r="X629" s="20">
        <f t="shared" si="84"/>
        <v>119.13731847500041</v>
      </c>
      <c r="Y629" s="20">
        <f t="shared" si="84"/>
        <v>114.33532641574499</v>
      </c>
      <c r="Z629" s="20">
        <f t="shared" si="84"/>
        <v>116.21916662743679</v>
      </c>
      <c r="AA629" s="20">
        <f t="shared" si="84"/>
        <v>124.05358146043342</v>
      </c>
      <c r="AB629" s="20">
        <f t="shared" si="84"/>
        <v>110.42721846463722</v>
      </c>
      <c r="AC629" s="20">
        <f t="shared" si="84"/>
        <v>92.413424732525073</v>
      </c>
      <c r="AD629" s="20">
        <f t="shared" si="84"/>
        <v>98.485261577388385</v>
      </c>
      <c r="AE629" s="20">
        <f t="shared" si="84"/>
        <v>102.29540922332548</v>
      </c>
      <c r="AF629" s="20">
        <f t="shared" si="84"/>
        <v>99.686715294470616</v>
      </c>
      <c r="AG629" s="20">
        <f t="shared" si="84"/>
        <v>103.21836351009989</v>
      </c>
      <c r="AH629" s="20">
        <f t="shared" si="84"/>
        <v>102.66817086606186</v>
      </c>
      <c r="AI629" s="20">
        <f t="shared" si="84"/>
        <v>106.09529518003147</v>
      </c>
      <c r="AJ629" s="20">
        <f t="shared" si="84"/>
        <v>103.40323196503066</v>
      </c>
      <c r="AK629" s="20">
        <f t="shared" si="84"/>
        <v>103.76060026181655</v>
      </c>
      <c r="AL629" s="20">
        <f t="shared" si="84"/>
        <v>86.038559831572783</v>
      </c>
      <c r="AM629" s="20">
        <f t="shared" si="84"/>
        <v>95.162617960012611</v>
      </c>
      <c r="AN629" s="20">
        <f t="shared" si="84"/>
        <v>98.240088339408501</v>
      </c>
      <c r="AO629" s="20">
        <f t="shared" si="84"/>
        <v>82.236364564163509</v>
      </c>
      <c r="AP629" s="20">
        <f t="shared" si="84"/>
        <v>97.010653058893411</v>
      </c>
      <c r="AQ629" s="20">
        <f t="shared" si="84"/>
        <v>96.018367402841449</v>
      </c>
      <c r="AR629" s="20">
        <f t="shared" si="84"/>
        <v>88.728783307106653</v>
      </c>
      <c r="AS629" s="20">
        <f t="shared" si="84"/>
        <v>94.190394307952971</v>
      </c>
      <c r="AT629" s="20">
        <f t="shared" si="84"/>
        <v>101.90561937835089</v>
      </c>
      <c r="AU629" s="20">
        <f t="shared" si="84"/>
        <v>93.349365696104471</v>
      </c>
      <c r="AV629" s="20">
        <f t="shared" si="84"/>
        <v>100.1103555768827</v>
      </c>
      <c r="AW629" s="20">
        <f t="shared" si="84"/>
        <v>99.263339918818829</v>
      </c>
      <c r="AX629" s="20">
        <f t="shared" si="84"/>
        <v>99.336716251519903</v>
      </c>
      <c r="AY629" s="20">
        <f t="shared" si="84"/>
        <v>102.82949836332021</v>
      </c>
      <c r="AZ629" s="20">
        <f t="shared" si="84"/>
        <v>97.849955355170778</v>
      </c>
      <c r="BA629" s="20">
        <f t="shared" si="84"/>
        <v>99.544937603777086</v>
      </c>
      <c r="BB629" s="20">
        <f t="shared" si="84"/>
        <v>114.4842626339652</v>
      </c>
      <c r="BC629" s="20">
        <f t="shared" si="84"/>
        <v>111.56314049802641</v>
      </c>
      <c r="BD629" s="20">
        <f t="shared" si="84"/>
        <v>111.25749241617288</v>
      </c>
      <c r="BE629" s="20">
        <f t="shared" si="84"/>
        <v>108.45815489585507</v>
      </c>
      <c r="BF629" s="20">
        <f t="shared" si="84"/>
        <v>110.03074324795317</v>
      </c>
      <c r="BG629" s="20">
        <f t="shared" si="84"/>
        <v>111.81558668447822</v>
      </c>
      <c r="BH629" s="20">
        <f t="shared" si="84"/>
        <v>113.39171047079439</v>
      </c>
      <c r="BI629" s="20">
        <f t="shared" si="84"/>
        <v>107.74521221736964</v>
      </c>
      <c r="BJ629" s="20">
        <f t="shared" si="84"/>
        <v>101.65538130021088</v>
      </c>
      <c r="BK629" s="20">
        <f t="shared" si="84"/>
        <v>0</v>
      </c>
    </row>
    <row r="630" spans="1:63" x14ac:dyDescent="0.25">
      <c r="A630" t="s">
        <v>177</v>
      </c>
      <c r="B630" t="s">
        <v>178</v>
      </c>
      <c r="C630" t="s">
        <v>7</v>
      </c>
      <c r="D630" t="s">
        <v>255</v>
      </c>
      <c r="E630" s="19" t="str">
        <f t="shared" si="77"/>
        <v>formula</v>
      </c>
      <c r="F630" s="11" t="s">
        <v>257</v>
      </c>
      <c r="G630" s="20">
        <f t="shared" ref="G630:BK630" si="85">G613/G1259</f>
        <v>95.069133559064568</v>
      </c>
      <c r="H630" s="20">
        <f t="shared" si="85"/>
        <v>95.369462743931535</v>
      </c>
      <c r="I630" s="20">
        <f t="shared" si="85"/>
        <v>100.96296917760662</v>
      </c>
      <c r="J630" s="20">
        <f t="shared" si="85"/>
        <v>98.065788113462645</v>
      </c>
      <c r="K630" s="20">
        <f t="shared" si="85"/>
        <v>96.457301044113834</v>
      </c>
      <c r="L630" s="20">
        <f t="shared" si="85"/>
        <v>104.45145380023412</v>
      </c>
      <c r="M630" s="20">
        <f t="shared" si="85"/>
        <v>101.10610432149716</v>
      </c>
      <c r="N630" s="20">
        <f t="shared" si="85"/>
        <v>96.702492014395204</v>
      </c>
      <c r="O630" s="20">
        <f t="shared" si="85"/>
        <v>96.527041328528739</v>
      </c>
      <c r="P630" s="20">
        <f t="shared" si="85"/>
        <v>98.53950351115833</v>
      </c>
      <c r="Q630" s="20">
        <f t="shared" si="85"/>
        <v>96.152424313684506</v>
      </c>
      <c r="R630" s="20">
        <f t="shared" si="85"/>
        <v>93.560300064906002</v>
      </c>
      <c r="S630" s="20">
        <f t="shared" si="85"/>
        <v>95.703901387092742</v>
      </c>
      <c r="T630" s="20">
        <f t="shared" si="85"/>
        <v>92.83895022562298</v>
      </c>
      <c r="U630" s="20">
        <f t="shared" si="85"/>
        <v>102.00757001135337</v>
      </c>
      <c r="V630" s="20">
        <f t="shared" si="85"/>
        <v>102.3731007852378</v>
      </c>
      <c r="W630" s="20">
        <f t="shared" si="85"/>
        <v>106.30904004994025</v>
      </c>
      <c r="X630" s="20">
        <f t="shared" si="85"/>
        <v>104.75924796495805</v>
      </c>
      <c r="Y630" s="20">
        <f t="shared" si="85"/>
        <v>107.27876835636643</v>
      </c>
      <c r="Z630" s="20">
        <f t="shared" si="85"/>
        <v>97.97195128460713</v>
      </c>
      <c r="AA630" s="20">
        <f t="shared" si="85"/>
        <v>99.739847881054899</v>
      </c>
      <c r="AB630" s="20">
        <f t="shared" si="85"/>
        <v>101.63460892686683</v>
      </c>
      <c r="AC630" s="20">
        <f t="shared" si="85"/>
        <v>103.93649127185147</v>
      </c>
      <c r="AD630" s="20">
        <f t="shared" si="85"/>
        <v>103.1720081808152</v>
      </c>
      <c r="AE630" s="20">
        <f t="shared" si="85"/>
        <v>105.25627253589195</v>
      </c>
      <c r="AF630" s="20">
        <f t="shared" si="85"/>
        <v>104.3282921652379</v>
      </c>
      <c r="AG630" s="20">
        <f t="shared" si="85"/>
        <v>100.81247724974678</v>
      </c>
      <c r="AH630" s="20">
        <f t="shared" si="85"/>
        <v>97.565507923603676</v>
      </c>
      <c r="AI630" s="20">
        <f t="shared" si="85"/>
        <v>100.81584100465351</v>
      </c>
      <c r="AJ630" s="20">
        <f t="shared" si="85"/>
        <v>99.525865262476202</v>
      </c>
      <c r="AK630" s="20">
        <f t="shared" si="85"/>
        <v>98.957874998073024</v>
      </c>
      <c r="AL630" s="20">
        <f t="shared" si="85"/>
        <v>93.119516252352142</v>
      </c>
      <c r="AM630" s="20">
        <f t="shared" si="85"/>
        <v>92.047144591041956</v>
      </c>
      <c r="AN630" s="20">
        <f t="shared" si="85"/>
        <v>87.39383489834438</v>
      </c>
      <c r="AO630" s="20">
        <f t="shared" si="85"/>
        <v>91.430506641861783</v>
      </c>
      <c r="AP630" s="20">
        <f t="shared" si="85"/>
        <v>88.76426028242247</v>
      </c>
      <c r="AQ630" s="20">
        <f t="shared" si="85"/>
        <v>82.97631760942879</v>
      </c>
      <c r="AR630" s="20">
        <f t="shared" si="85"/>
        <v>88.264302609439028</v>
      </c>
      <c r="AS630" s="20">
        <f t="shared" si="85"/>
        <v>89.129096503696331</v>
      </c>
      <c r="AT630" s="20">
        <f t="shared" si="85"/>
        <v>85.236693203587649</v>
      </c>
      <c r="AU630" s="20">
        <f t="shared" si="85"/>
        <v>86.337427317221881</v>
      </c>
      <c r="AV630" s="20">
        <f t="shared" si="85"/>
        <v>102.68099384952137</v>
      </c>
      <c r="AW630" s="20">
        <f t="shared" si="85"/>
        <v>87.909162353055081</v>
      </c>
      <c r="AX630" s="20">
        <f t="shared" si="85"/>
        <v>98.141473823013015</v>
      </c>
      <c r="AY630" s="20">
        <f t="shared" si="85"/>
        <v>96.842264076192464</v>
      </c>
      <c r="AZ630" s="20">
        <f t="shared" si="85"/>
        <v>104.81203249618201</v>
      </c>
      <c r="BA630" s="20">
        <f t="shared" si="85"/>
        <v>101.37370150410891</v>
      </c>
      <c r="BB630" s="20">
        <f t="shared" si="85"/>
        <v>98.465324341960425</v>
      </c>
      <c r="BC630" s="20">
        <f t="shared" si="85"/>
        <v>98.684996345733552</v>
      </c>
      <c r="BD630" s="20">
        <f t="shared" si="85"/>
        <v>110.48947073812587</v>
      </c>
      <c r="BE630" s="20">
        <f t="shared" si="85"/>
        <v>114.59631138414541</v>
      </c>
      <c r="BF630" s="20">
        <f t="shared" si="85"/>
        <v>118.43286056432127</v>
      </c>
      <c r="BG630" s="20">
        <f t="shared" si="85"/>
        <v>134.43076227453025</v>
      </c>
      <c r="BH630" s="20">
        <f t="shared" si="85"/>
        <v>141.50501116824216</v>
      </c>
      <c r="BI630" s="20">
        <f t="shared" si="85"/>
        <v>142.18302161080047</v>
      </c>
      <c r="BJ630" s="20">
        <f t="shared" si="85"/>
        <v>119.88020676710883</v>
      </c>
      <c r="BK630" s="20">
        <f t="shared" si="85"/>
        <v>0</v>
      </c>
    </row>
    <row r="631" spans="1:63" x14ac:dyDescent="0.25">
      <c r="A631" t="s">
        <v>179</v>
      </c>
      <c r="B631" t="s">
        <v>180</v>
      </c>
      <c r="C631" t="s">
        <v>7</v>
      </c>
      <c r="D631" t="s">
        <v>255</v>
      </c>
      <c r="E631" s="19" t="str">
        <f t="shared" si="77"/>
        <v>formula</v>
      </c>
      <c r="F631" s="11" t="s">
        <v>257</v>
      </c>
      <c r="G631" s="20">
        <f t="shared" ref="G631:BK631" si="86">G614/G1260</f>
        <v>126.2944958784055</v>
      </c>
      <c r="H631" s="20">
        <f t="shared" si="86"/>
        <v>122.22070664876284</v>
      </c>
      <c r="I631" s="20">
        <f t="shared" si="86"/>
        <v>127.10856452595409</v>
      </c>
      <c r="J631" s="20">
        <f t="shared" si="86"/>
        <v>125.1109903516538</v>
      </c>
      <c r="K631" s="20">
        <f t="shared" si="86"/>
        <v>109.59417715185451</v>
      </c>
      <c r="L631" s="20">
        <f t="shared" si="86"/>
        <v>109.15196168327711</v>
      </c>
      <c r="M631" s="20">
        <f t="shared" si="86"/>
        <v>122.49448368170528</v>
      </c>
      <c r="N631" s="20">
        <f t="shared" si="86"/>
        <v>128.01782095183998</v>
      </c>
      <c r="O631" s="20">
        <f t="shared" si="86"/>
        <v>135.12375949228803</v>
      </c>
      <c r="P631" s="20">
        <f t="shared" si="86"/>
        <v>167.49794537280289</v>
      </c>
      <c r="Q631" s="20">
        <f t="shared" si="86"/>
        <v>159.74502028980498</v>
      </c>
      <c r="R631" s="20">
        <f t="shared" si="86"/>
        <v>159.2613232235858</v>
      </c>
      <c r="S631" s="20">
        <f t="shared" si="86"/>
        <v>153.01103884792653</v>
      </c>
      <c r="T631" s="20">
        <f t="shared" si="86"/>
        <v>158.66061619470281</v>
      </c>
      <c r="U631" s="20">
        <f t="shared" si="86"/>
        <v>167.07243552710608</v>
      </c>
      <c r="V631" s="20">
        <f t="shared" si="86"/>
        <v>154.92374726263847</v>
      </c>
      <c r="W631" s="20">
        <f t="shared" si="86"/>
        <v>150.20392422299031</v>
      </c>
      <c r="X631" s="20">
        <f t="shared" si="86"/>
        <v>148.03514407097396</v>
      </c>
      <c r="Y631" s="20">
        <f t="shared" si="86"/>
        <v>107.10332247270281</v>
      </c>
      <c r="Z631" s="20">
        <f t="shared" si="86"/>
        <v>100.95639617228997</v>
      </c>
      <c r="AA631" s="20">
        <f t="shared" si="86"/>
        <v>108.58426130776385</v>
      </c>
      <c r="AB631" s="20">
        <f t="shared" si="86"/>
        <v>112.08849976867647</v>
      </c>
      <c r="AC631" s="20">
        <f t="shared" si="86"/>
        <v>115.29616191482499</v>
      </c>
      <c r="AD631" s="20">
        <f t="shared" si="86"/>
        <v>104.83412542691191</v>
      </c>
      <c r="AE631" s="20">
        <f t="shared" si="86"/>
        <v>103.65764676009981</v>
      </c>
      <c r="AF631" s="20">
        <f t="shared" si="86"/>
        <v>99.053079224344998</v>
      </c>
      <c r="AG631" s="20">
        <f t="shared" si="86"/>
        <v>100.66075773230786</v>
      </c>
      <c r="AH631" s="20">
        <f t="shared" si="86"/>
        <v>102.9797998196222</v>
      </c>
      <c r="AI631" s="20">
        <f t="shared" si="86"/>
        <v>106.8536361755161</v>
      </c>
      <c r="AJ631" s="20">
        <f t="shared" si="86"/>
        <v>108.93576296840165</v>
      </c>
      <c r="AK631" s="20">
        <f t="shared" si="86"/>
        <v>108.61151056975447</v>
      </c>
      <c r="AL631" s="20">
        <f t="shared" si="86"/>
        <v>104.78510774926072</v>
      </c>
      <c r="AM631" s="20">
        <f t="shared" si="86"/>
        <v>106.97090443259815</v>
      </c>
      <c r="AN631" s="20">
        <f t="shared" si="86"/>
        <v>100.93461272293835</v>
      </c>
      <c r="AO631" s="20">
        <f t="shared" si="86"/>
        <v>102.23839548938747</v>
      </c>
      <c r="AP631" s="20">
        <f t="shared" si="86"/>
        <v>93.856301183683627</v>
      </c>
      <c r="AQ631" s="20">
        <f t="shared" si="86"/>
        <v>93.240041066625523</v>
      </c>
      <c r="AR631" s="20">
        <f t="shared" si="86"/>
        <v>99.280206544146012</v>
      </c>
      <c r="AS631" s="20">
        <f t="shared" si="86"/>
        <v>101.67572557893817</v>
      </c>
      <c r="AT631" s="20">
        <f t="shared" si="86"/>
        <v>101.81998587478141</v>
      </c>
      <c r="AU631" s="20">
        <f t="shared" si="86"/>
        <v>103.82085941149936</v>
      </c>
      <c r="AV631" s="20">
        <f t="shared" si="86"/>
        <v>105.24385277374084</v>
      </c>
      <c r="AW631" s="20">
        <f t="shared" si="86"/>
        <v>106.56071359581023</v>
      </c>
      <c r="AX631" s="20">
        <f t="shared" si="86"/>
        <v>102.96512779542518</v>
      </c>
      <c r="AY631" s="20">
        <f t="shared" si="86"/>
        <v>100.56664929158343</v>
      </c>
      <c r="AZ631" s="20">
        <f t="shared" si="86"/>
        <v>96.686424850989795</v>
      </c>
      <c r="BA631" s="20">
        <f t="shared" si="86"/>
        <v>96.489563766016545</v>
      </c>
      <c r="BB631" s="20">
        <f t="shared" si="86"/>
        <v>80.485211942964938</v>
      </c>
      <c r="BC631" s="20">
        <f t="shared" si="86"/>
        <v>81.82433859439621</v>
      </c>
      <c r="BD631" s="20">
        <f t="shared" si="86"/>
        <v>81.575106426384934</v>
      </c>
      <c r="BE631" s="20">
        <f t="shared" si="86"/>
        <v>79.80390798015641</v>
      </c>
      <c r="BF631" s="20">
        <f t="shared" si="86"/>
        <v>75.886862766408797</v>
      </c>
      <c r="BG631" s="20">
        <f t="shared" si="86"/>
        <v>74.788996238615567</v>
      </c>
      <c r="BH631" s="20">
        <f t="shared" si="86"/>
        <v>74.295213041948642</v>
      </c>
      <c r="BI631" s="20">
        <f t="shared" si="86"/>
        <v>71.647492508507312</v>
      </c>
      <c r="BJ631" s="20">
        <f t="shared" si="86"/>
        <v>67.662459589425509</v>
      </c>
      <c r="BK631" s="20">
        <f t="shared" si="86"/>
        <v>0</v>
      </c>
    </row>
    <row r="632" spans="1:63" x14ac:dyDescent="0.25">
      <c r="A632" t="s">
        <v>147</v>
      </c>
      <c r="B632" t="s">
        <v>148</v>
      </c>
      <c r="C632" t="s">
        <v>149</v>
      </c>
      <c r="D632" t="s">
        <v>255</v>
      </c>
      <c r="E632" s="19" t="str">
        <f t="shared" si="77"/>
        <v>formula</v>
      </c>
      <c r="F632" s="11" t="s">
        <v>257</v>
      </c>
      <c r="G632" s="20">
        <f t="shared" ref="G632:BK632" si="87">G615/G1261</f>
        <v>59.556705986349534</v>
      </c>
      <c r="H632" s="20">
        <f t="shared" si="87"/>
        <v>64.58720585165841</v>
      </c>
      <c r="I632" s="20">
        <f t="shared" si="87"/>
        <v>64.147461197736888</v>
      </c>
      <c r="J632" s="20">
        <f t="shared" si="87"/>
        <v>69.494434386046109</v>
      </c>
      <c r="K632" s="20">
        <f t="shared" si="87"/>
        <v>70.238477444521962</v>
      </c>
      <c r="L632" s="20">
        <f t="shared" si="87"/>
        <v>69.302790407232791</v>
      </c>
      <c r="M632" s="20">
        <f t="shared" si="87"/>
        <v>70.214363043315657</v>
      </c>
      <c r="N632" s="20">
        <f t="shared" si="87"/>
        <v>72.472864858153756</v>
      </c>
      <c r="O632" s="20">
        <f t="shared" si="87"/>
        <v>70.170103162454737</v>
      </c>
      <c r="P632" s="20">
        <f t="shared" si="87"/>
        <v>70.351728224821912</v>
      </c>
      <c r="Q632" s="20">
        <f t="shared" si="87"/>
        <v>65.899991563261878</v>
      </c>
      <c r="R632" s="20">
        <f t="shared" si="87"/>
        <v>61.498323207453815</v>
      </c>
      <c r="S632" s="20">
        <f t="shared" si="87"/>
        <v>54.15734771912058</v>
      </c>
      <c r="T632" s="20">
        <f t="shared" si="87"/>
        <v>60.399873495339968</v>
      </c>
      <c r="U632" s="20">
        <f t="shared" si="87"/>
        <v>67.042914544183745</v>
      </c>
      <c r="V632" s="20">
        <f t="shared" si="87"/>
        <v>59.238668376783032</v>
      </c>
      <c r="W632" s="20">
        <f t="shared" si="87"/>
        <v>59.845031478936214</v>
      </c>
      <c r="X632" s="20">
        <f t="shared" si="87"/>
        <v>63.694222857296566</v>
      </c>
      <c r="Y632" s="20">
        <f t="shared" si="87"/>
        <v>65.831412868609135</v>
      </c>
      <c r="Z632" s="20">
        <f t="shared" si="87"/>
        <v>60.200538536013021</v>
      </c>
      <c r="AA632" s="20">
        <f t="shared" si="87"/>
        <v>65.491064930032621</v>
      </c>
      <c r="AB632" s="20">
        <f t="shared" si="87"/>
        <v>64.076233298012809</v>
      </c>
      <c r="AC632" s="20">
        <f t="shared" si="87"/>
        <v>63.945221693147289</v>
      </c>
      <c r="AD632" s="20">
        <f t="shared" si="87"/>
        <v>62.703537474075766</v>
      </c>
      <c r="AE632" s="20">
        <f t="shared" si="87"/>
        <v>75.928676039536541</v>
      </c>
      <c r="AF632" s="20">
        <f t="shared" si="87"/>
        <v>83.248284404870503</v>
      </c>
      <c r="AG632" s="20">
        <f t="shared" si="87"/>
        <v>74.838789943693783</v>
      </c>
      <c r="AH632" s="20">
        <f t="shared" si="87"/>
        <v>84.262565389846358</v>
      </c>
      <c r="AI632" s="20">
        <f t="shared" si="87"/>
        <v>79.359981744767154</v>
      </c>
      <c r="AJ632" s="20">
        <f t="shared" si="87"/>
        <v>79.609073283945264</v>
      </c>
      <c r="AK632" s="20">
        <f t="shared" si="87"/>
        <v>93.09951042075042</v>
      </c>
      <c r="AL632" s="20">
        <f t="shared" si="87"/>
        <v>92.474431373839749</v>
      </c>
      <c r="AM632" s="20">
        <f t="shared" si="87"/>
        <v>93.699145720962818</v>
      </c>
      <c r="AN632" s="20">
        <f t="shared" si="87"/>
        <v>89.359014662392539</v>
      </c>
      <c r="AO632" s="20">
        <f t="shared" si="87"/>
        <v>87.484288057133426</v>
      </c>
      <c r="AP632" s="20">
        <f t="shared" si="87"/>
        <v>91.674489067905043</v>
      </c>
      <c r="AQ632" s="20">
        <f t="shared" si="87"/>
        <v>81.578964789988248</v>
      </c>
      <c r="AR632" s="20">
        <f t="shared" si="87"/>
        <v>93.683235603339099</v>
      </c>
      <c r="AS632" s="20">
        <f t="shared" si="87"/>
        <v>92.837508346036415</v>
      </c>
      <c r="AT632" s="20">
        <f t="shared" si="87"/>
        <v>78.715304050738126</v>
      </c>
      <c r="AU632" s="20">
        <f t="shared" si="87"/>
        <v>100.51938081297132</v>
      </c>
      <c r="AV632" s="20">
        <f t="shared" si="87"/>
        <v>96.107699203618282</v>
      </c>
      <c r="AW632" s="20">
        <f t="shared" si="87"/>
        <v>107.73933572144648</v>
      </c>
      <c r="AX632" s="20">
        <f t="shared" si="87"/>
        <v>94.934478299451087</v>
      </c>
      <c r="AY632" s="20">
        <f t="shared" si="87"/>
        <v>103.90097572554767</v>
      </c>
      <c r="AZ632" s="20">
        <f t="shared" si="87"/>
        <v>100.98689943154247</v>
      </c>
      <c r="BA632" s="20">
        <f t="shared" si="87"/>
        <v>86.967818144528422</v>
      </c>
      <c r="BB632" s="20">
        <f t="shared" si="87"/>
        <v>107.37410349972946</v>
      </c>
      <c r="BC632" s="20">
        <f t="shared" si="87"/>
        <v>96.715119216467272</v>
      </c>
      <c r="BD632" s="20">
        <f t="shared" si="87"/>
        <v>108.31976237263048</v>
      </c>
      <c r="BE632" s="20">
        <f t="shared" si="87"/>
        <v>96.325595943531738</v>
      </c>
      <c r="BF632" s="20">
        <f t="shared" si="87"/>
        <v>107.16683812380859</v>
      </c>
      <c r="BG632" s="20">
        <f t="shared" si="87"/>
        <v>100.66060173373242</v>
      </c>
      <c r="BH632" s="20">
        <f t="shared" si="87"/>
        <v>97.073789467596825</v>
      </c>
      <c r="BI632" s="20">
        <f t="shared" si="87"/>
        <v>90.584310691153803</v>
      </c>
      <c r="BJ632" s="20">
        <f t="shared" si="87"/>
        <v>91.754656344907019</v>
      </c>
      <c r="BK632" s="20">
        <f t="shared" si="87"/>
        <v>0</v>
      </c>
    </row>
    <row r="633" spans="1:63" x14ac:dyDescent="0.25">
      <c r="A633" t="s">
        <v>153</v>
      </c>
      <c r="B633" t="s">
        <v>154</v>
      </c>
      <c r="C633" t="s">
        <v>149</v>
      </c>
      <c r="D633" t="s">
        <v>255</v>
      </c>
      <c r="E633" s="19" t="str">
        <f t="shared" si="77"/>
        <v>formula</v>
      </c>
      <c r="F633" s="11" t="s">
        <v>257</v>
      </c>
      <c r="G633" s="20">
        <f t="shared" ref="G633:BK633" si="88">G616/G1262</f>
        <v>85.694305106689427</v>
      </c>
      <c r="H633" s="20">
        <f t="shared" si="88"/>
        <v>88.747241472500264</v>
      </c>
      <c r="I633" s="20">
        <f t="shared" si="88"/>
        <v>93.598557520332704</v>
      </c>
      <c r="J633" s="20">
        <f t="shared" si="88"/>
        <v>94.318704165099263</v>
      </c>
      <c r="K633" s="20">
        <f t="shared" si="88"/>
        <v>84.902991888194308</v>
      </c>
      <c r="L633" s="20">
        <f t="shared" si="88"/>
        <v>87.528306848958721</v>
      </c>
      <c r="M633" s="20">
        <f t="shared" si="88"/>
        <v>94.114175676126962</v>
      </c>
      <c r="N633" s="20">
        <f t="shared" si="88"/>
        <v>95.801985097755974</v>
      </c>
      <c r="O633" s="20">
        <f t="shared" si="88"/>
        <v>92.189991050978207</v>
      </c>
      <c r="P633" s="20">
        <f t="shared" si="88"/>
        <v>98.776928448562657</v>
      </c>
      <c r="Q633" s="20">
        <f t="shared" si="88"/>
        <v>100.43113051731092</v>
      </c>
      <c r="R633" s="20">
        <f t="shared" si="88"/>
        <v>102.40093347692128</v>
      </c>
      <c r="S633" s="20">
        <f t="shared" si="88"/>
        <v>102.50139920249492</v>
      </c>
      <c r="T633" s="20">
        <f t="shared" si="88"/>
        <v>107.49719347671899</v>
      </c>
      <c r="U633" s="20">
        <f t="shared" si="88"/>
        <v>104.89964913508736</v>
      </c>
      <c r="V633" s="20">
        <f t="shared" si="88"/>
        <v>98.522402063426142</v>
      </c>
      <c r="W633" s="20">
        <f t="shared" si="88"/>
        <v>98.318325660638124</v>
      </c>
      <c r="X633" s="20">
        <f t="shared" si="88"/>
        <v>93.563071763322313</v>
      </c>
      <c r="Y633" s="20">
        <f t="shared" si="88"/>
        <v>93.269440431680167</v>
      </c>
      <c r="Z633" s="20">
        <f t="shared" si="88"/>
        <v>92.102985515950394</v>
      </c>
      <c r="AA633" s="20">
        <f t="shared" si="88"/>
        <v>91.006745487493575</v>
      </c>
      <c r="AB633" s="20">
        <f t="shared" si="88"/>
        <v>91.332093692396811</v>
      </c>
      <c r="AC633" s="20">
        <f t="shared" si="88"/>
        <v>91.034644489437085</v>
      </c>
      <c r="AD633" s="20">
        <f t="shared" si="88"/>
        <v>86.557644249595796</v>
      </c>
      <c r="AE633" s="20">
        <f t="shared" si="88"/>
        <v>91.033638927990509</v>
      </c>
      <c r="AF633" s="20">
        <f t="shared" si="88"/>
        <v>94.020934377541792</v>
      </c>
      <c r="AG633" s="20">
        <f t="shared" si="88"/>
        <v>82.747589052038109</v>
      </c>
      <c r="AH633" s="20">
        <f t="shared" si="88"/>
        <v>82.88456657865153</v>
      </c>
      <c r="AI633" s="20">
        <f t="shared" si="88"/>
        <v>83.683314022431375</v>
      </c>
      <c r="AJ633" s="20">
        <f t="shared" si="88"/>
        <v>84.996201445561368</v>
      </c>
      <c r="AK633" s="20">
        <f t="shared" si="88"/>
        <v>84.295137077258488</v>
      </c>
      <c r="AL633" s="20">
        <f t="shared" si="88"/>
        <v>83.151549583656049</v>
      </c>
      <c r="AM633" s="20">
        <f t="shared" si="88"/>
        <v>85.323482831553434</v>
      </c>
      <c r="AN633" s="20">
        <f t="shared" si="88"/>
        <v>85.685735391052589</v>
      </c>
      <c r="AO633" s="20">
        <f t="shared" si="88"/>
        <v>88.407607467422793</v>
      </c>
      <c r="AP633" s="20">
        <f t="shared" si="88"/>
        <v>90.005976891030073</v>
      </c>
      <c r="AQ633" s="20">
        <f t="shared" si="88"/>
        <v>85.192210203206301</v>
      </c>
      <c r="AR633" s="20">
        <f t="shared" si="88"/>
        <v>87.110978884668157</v>
      </c>
      <c r="AS633" s="20">
        <f t="shared" si="88"/>
        <v>89.251095025697751</v>
      </c>
      <c r="AT633" s="20">
        <f t="shared" si="88"/>
        <v>88.739740568768724</v>
      </c>
      <c r="AU633" s="20">
        <f t="shared" si="88"/>
        <v>88.667300584031551</v>
      </c>
      <c r="AV633" s="20">
        <f t="shared" si="88"/>
        <v>88.774375931127722</v>
      </c>
      <c r="AW633" s="20">
        <f t="shared" si="88"/>
        <v>89.697632887973072</v>
      </c>
      <c r="AX633" s="20">
        <f t="shared" si="88"/>
        <v>91.442596203964882</v>
      </c>
      <c r="AY633" s="20">
        <f t="shared" si="88"/>
        <v>101.94325281136709</v>
      </c>
      <c r="AZ633" s="20">
        <f t="shared" si="88"/>
        <v>106.21650380420853</v>
      </c>
      <c r="BA633" s="20">
        <f t="shared" si="88"/>
        <v>110.12695749461999</v>
      </c>
      <c r="BB633" s="20">
        <f t="shared" si="88"/>
        <v>112.10566374718481</v>
      </c>
      <c r="BC633" s="20">
        <f t="shared" si="88"/>
        <v>117.66491851614602</v>
      </c>
      <c r="BD633" s="20">
        <f t="shared" si="88"/>
        <v>124.67870061040882</v>
      </c>
      <c r="BE633" s="20">
        <f t="shared" si="88"/>
        <v>125.99953298710631</v>
      </c>
      <c r="BF633" s="20">
        <f t="shared" si="88"/>
        <v>128.84052688382837</v>
      </c>
      <c r="BG633" s="20">
        <f t="shared" si="88"/>
        <v>128.47932706724296</v>
      </c>
      <c r="BH633" s="20">
        <f t="shared" si="88"/>
        <v>125.95073647979777</v>
      </c>
      <c r="BI633" s="20">
        <f t="shared" si="88"/>
        <v>128.96704133066592</v>
      </c>
      <c r="BJ633" s="20">
        <f t="shared" si="88"/>
        <v>135.0524530050933</v>
      </c>
      <c r="BK633" s="20">
        <f t="shared" si="88"/>
        <v>0</v>
      </c>
    </row>
    <row r="634" spans="1:63" x14ac:dyDescent="0.25">
      <c r="A634" t="s">
        <v>155</v>
      </c>
      <c r="B634" t="s">
        <v>156</v>
      </c>
      <c r="C634" t="s">
        <v>149</v>
      </c>
      <c r="D634" t="s">
        <v>255</v>
      </c>
      <c r="E634" s="19" t="str">
        <f t="shared" si="77"/>
        <v>formula</v>
      </c>
      <c r="F634" s="11" t="s">
        <v>257</v>
      </c>
      <c r="G634" s="20">
        <f t="shared" ref="G634:BK634" si="89">G617/G1263</f>
        <v>116.60325975799105</v>
      </c>
      <c r="H634" s="20">
        <f t="shared" si="89"/>
        <v>120.58628070064147</v>
      </c>
      <c r="I634" s="20">
        <f t="shared" si="89"/>
        <v>125.90868950845561</v>
      </c>
      <c r="J634" s="20">
        <f t="shared" si="89"/>
        <v>120.6455796402593</v>
      </c>
      <c r="K634" s="20">
        <f t="shared" si="89"/>
        <v>116.55201740325214</v>
      </c>
      <c r="L634" s="20">
        <f t="shared" si="89"/>
        <v>115.88102558886415</v>
      </c>
      <c r="M634" s="20">
        <f t="shared" si="89"/>
        <v>112.12652949851777</v>
      </c>
      <c r="N634" s="20">
        <f t="shared" si="89"/>
        <v>115.40896694397514</v>
      </c>
      <c r="O634" s="20">
        <f t="shared" si="89"/>
        <v>111.45580155510518</v>
      </c>
      <c r="P634" s="20">
        <f t="shared" si="89"/>
        <v>105.50943647800537</v>
      </c>
      <c r="Q634" s="20">
        <f t="shared" si="89"/>
        <v>102.22660317564262</v>
      </c>
      <c r="R634" s="20">
        <f t="shared" si="89"/>
        <v>95.039403215762917</v>
      </c>
      <c r="S634" s="20">
        <f t="shared" si="89"/>
        <v>85.885173566326969</v>
      </c>
      <c r="T634" s="20">
        <f t="shared" si="89"/>
        <v>85.774627664575078</v>
      </c>
      <c r="U634" s="20">
        <f t="shared" si="89"/>
        <v>89.607209379864926</v>
      </c>
      <c r="V634" s="20">
        <f t="shared" si="89"/>
        <v>90.861171870518476</v>
      </c>
      <c r="W634" s="20">
        <f t="shared" si="89"/>
        <v>91.528503664051158</v>
      </c>
      <c r="X634" s="20">
        <f t="shared" si="89"/>
        <v>94.889286725120101</v>
      </c>
      <c r="Y634" s="20">
        <f t="shared" si="89"/>
        <v>93.814692672710351</v>
      </c>
      <c r="Z634" s="20">
        <f t="shared" si="89"/>
        <v>95.150738095227538</v>
      </c>
      <c r="AA634" s="20">
        <f t="shared" si="89"/>
        <v>90.155968840897387</v>
      </c>
      <c r="AB634" s="20">
        <f t="shared" si="89"/>
        <v>89.919685637736876</v>
      </c>
      <c r="AC634" s="20">
        <f t="shared" si="89"/>
        <v>90.696323712757163</v>
      </c>
      <c r="AD634" s="20">
        <f t="shared" si="89"/>
        <v>74.408845240166656</v>
      </c>
      <c r="AE634" s="20">
        <f t="shared" si="89"/>
        <v>86.792469664518336</v>
      </c>
      <c r="AF634" s="20">
        <f t="shared" si="89"/>
        <v>86.128160965929339</v>
      </c>
      <c r="AG634" s="20">
        <f t="shared" si="89"/>
        <v>83.610792077371045</v>
      </c>
      <c r="AH634" s="20">
        <f t="shared" si="89"/>
        <v>91.553024909483483</v>
      </c>
      <c r="AI634" s="20">
        <f t="shared" si="89"/>
        <v>87.990821830095229</v>
      </c>
      <c r="AJ634" s="20">
        <f t="shared" si="89"/>
        <v>83.56323318771409</v>
      </c>
      <c r="AK634" s="20">
        <f t="shared" si="89"/>
        <v>110.5141423058764</v>
      </c>
      <c r="AL634" s="20">
        <f t="shared" si="89"/>
        <v>109.17466375307282</v>
      </c>
      <c r="AM634" s="20">
        <f t="shared" si="89"/>
        <v>94.787242951817959</v>
      </c>
      <c r="AN634" s="20">
        <f t="shared" si="89"/>
        <v>104.28704485671896</v>
      </c>
      <c r="AO634" s="20">
        <f t="shared" si="89"/>
        <v>103.29748580027415</v>
      </c>
      <c r="AP634" s="20">
        <f t="shared" si="89"/>
        <v>101.89752837515965</v>
      </c>
      <c r="AQ634" s="20">
        <f t="shared" si="89"/>
        <v>109.88775046594151</v>
      </c>
      <c r="AR634" s="20">
        <f t="shared" si="89"/>
        <v>118.98990368580776</v>
      </c>
      <c r="AS634" s="20">
        <f t="shared" si="89"/>
        <v>108.66264286790206</v>
      </c>
      <c r="AT634" s="20">
        <f t="shared" si="89"/>
        <v>101.37938447024069</v>
      </c>
      <c r="AU634" s="20">
        <f t="shared" si="89"/>
        <v>111.57298319876121</v>
      </c>
      <c r="AV634" s="20">
        <f t="shared" si="89"/>
        <v>101.25831818710171</v>
      </c>
      <c r="AW634" s="20">
        <f t="shared" si="89"/>
        <v>106.83757308433765</v>
      </c>
      <c r="AX634" s="20">
        <f t="shared" si="89"/>
        <v>92.720741695307979</v>
      </c>
      <c r="AY634" s="20">
        <f t="shared" si="89"/>
        <v>105.66167964519883</v>
      </c>
      <c r="AZ634" s="20">
        <f t="shared" si="89"/>
        <v>101.3132086381131</v>
      </c>
      <c r="BA634" s="20">
        <f t="shared" si="89"/>
        <v>102.07547000562128</v>
      </c>
      <c r="BB634" s="20">
        <f t="shared" si="89"/>
        <v>100.41931079823372</v>
      </c>
      <c r="BC634" s="20">
        <f t="shared" si="89"/>
        <v>91.554128955657646</v>
      </c>
      <c r="BD634" s="20">
        <f t="shared" si="89"/>
        <v>131.94166019023373</v>
      </c>
      <c r="BE634" s="20">
        <f t="shared" si="89"/>
        <v>93.358227482414463</v>
      </c>
      <c r="BF634" s="20">
        <f t="shared" si="89"/>
        <v>128.3121930765264</v>
      </c>
      <c r="BG634" s="20">
        <f t="shared" si="89"/>
        <v>112.15437273518052</v>
      </c>
      <c r="BH634" s="20">
        <f t="shared" si="89"/>
        <v>108.97482853502605</v>
      </c>
      <c r="BI634" s="20">
        <f t="shared" si="89"/>
        <v>104.46741720751135</v>
      </c>
      <c r="BJ634" s="20">
        <f t="shared" si="89"/>
        <v>108.0970162090736</v>
      </c>
      <c r="BK634" s="20">
        <f t="shared" si="89"/>
        <v>0</v>
      </c>
    </row>
    <row r="635" spans="1:63" x14ac:dyDescent="0.25">
      <c r="A635" t="s">
        <v>161</v>
      </c>
      <c r="B635" t="s">
        <v>162</v>
      </c>
      <c r="C635" t="s">
        <v>149</v>
      </c>
      <c r="D635" t="s">
        <v>255</v>
      </c>
      <c r="E635" s="19" t="str">
        <f t="shared" si="77"/>
        <v>formula</v>
      </c>
      <c r="F635" s="11" t="s">
        <v>257</v>
      </c>
      <c r="G635" s="20">
        <f t="shared" ref="G635:BK635" si="90">G618/G1264</f>
        <v>55.749366504793265</v>
      </c>
      <c r="H635" s="20">
        <f t="shared" si="90"/>
        <v>59.182536219414843</v>
      </c>
      <c r="I635" s="20">
        <f t="shared" si="90"/>
        <v>60.45704712738668</v>
      </c>
      <c r="J635" s="20">
        <f t="shared" si="90"/>
        <v>59.983877467589387</v>
      </c>
      <c r="K635" s="20">
        <f t="shared" si="90"/>
        <v>63.357073136961517</v>
      </c>
      <c r="L635" s="20">
        <f t="shared" si="90"/>
        <v>63.008657957908454</v>
      </c>
      <c r="M635" s="20">
        <f t="shared" si="90"/>
        <v>65.912458726027609</v>
      </c>
      <c r="N635" s="20">
        <f t="shared" si="90"/>
        <v>63.577259288666774</v>
      </c>
      <c r="O635" s="20">
        <f t="shared" si="90"/>
        <v>68.798804347826078</v>
      </c>
      <c r="P635" s="20">
        <f t="shared" si="90"/>
        <v>68.065194635441486</v>
      </c>
      <c r="Q635" s="20">
        <f t="shared" si="90"/>
        <v>65.824746468294478</v>
      </c>
      <c r="R635" s="20">
        <f t="shared" si="90"/>
        <v>57.119231984992823</v>
      </c>
      <c r="S635" s="20">
        <f t="shared" si="90"/>
        <v>51.398147978952672</v>
      </c>
      <c r="T635" s="20">
        <f t="shared" si="90"/>
        <v>57.490733152459633</v>
      </c>
      <c r="U635" s="20">
        <f t="shared" si="90"/>
        <v>64.145340599400399</v>
      </c>
      <c r="V635" s="20">
        <f t="shared" si="90"/>
        <v>65.070321006952952</v>
      </c>
      <c r="W635" s="20">
        <f t="shared" si="90"/>
        <v>64.521757567821112</v>
      </c>
      <c r="X635" s="20">
        <f t="shared" si="90"/>
        <v>66.323168766683324</v>
      </c>
      <c r="Y635" s="20">
        <f t="shared" si="90"/>
        <v>66.214818903084407</v>
      </c>
      <c r="Z635" s="20">
        <f t="shared" si="90"/>
        <v>66.484796449315581</v>
      </c>
      <c r="AA635" s="20">
        <f t="shared" si="90"/>
        <v>72.293544414714177</v>
      </c>
      <c r="AB635" s="20">
        <f t="shared" si="90"/>
        <v>73.375670527972602</v>
      </c>
      <c r="AC635" s="20">
        <f t="shared" si="90"/>
        <v>70.720099062229451</v>
      </c>
      <c r="AD635" s="20">
        <f t="shared" si="90"/>
        <v>62.018312445807702</v>
      </c>
      <c r="AE635" s="20">
        <f t="shared" si="90"/>
        <v>64.63544897405977</v>
      </c>
      <c r="AF635" s="20">
        <f t="shared" si="90"/>
        <v>68.495321158683836</v>
      </c>
      <c r="AG635" s="20">
        <f t="shared" si="90"/>
        <v>65.094963199193629</v>
      </c>
      <c r="AH635" s="20">
        <f t="shared" si="90"/>
        <v>74.965831621586744</v>
      </c>
      <c r="AI635" s="20">
        <f t="shared" si="90"/>
        <v>72.909969216072483</v>
      </c>
      <c r="AJ635" s="20">
        <f t="shared" si="90"/>
        <v>71.539052787723094</v>
      </c>
      <c r="AK635" s="20">
        <f t="shared" si="90"/>
        <v>102.13631761936475</v>
      </c>
      <c r="AL635" s="20">
        <f t="shared" si="90"/>
        <v>90.655305619601037</v>
      </c>
      <c r="AM635" s="20">
        <f t="shared" si="90"/>
        <v>91.598654460746232</v>
      </c>
      <c r="AN635" s="20">
        <f t="shared" si="90"/>
        <v>94.305018950893171</v>
      </c>
      <c r="AO635" s="20">
        <f t="shared" si="90"/>
        <v>91.399840599930243</v>
      </c>
      <c r="AP635" s="20">
        <f t="shared" si="90"/>
        <v>92.112873221660962</v>
      </c>
      <c r="AQ635" s="20">
        <f t="shared" si="90"/>
        <v>90.795268247457443</v>
      </c>
      <c r="AR635" s="20">
        <f t="shared" si="90"/>
        <v>94.605618391006118</v>
      </c>
      <c r="AS635" s="20">
        <f t="shared" si="90"/>
        <v>98.304492198456387</v>
      </c>
      <c r="AT635" s="20">
        <f t="shared" si="90"/>
        <v>90.676072013340999</v>
      </c>
      <c r="AU635" s="20">
        <f t="shared" si="90"/>
        <v>94.514150110623518</v>
      </c>
      <c r="AV635" s="20">
        <f t="shared" si="90"/>
        <v>90.551843326821555</v>
      </c>
      <c r="AW635" s="20">
        <f t="shared" si="90"/>
        <v>101.35815821538928</v>
      </c>
      <c r="AX635" s="20">
        <f t="shared" si="90"/>
        <v>96.262077008169683</v>
      </c>
      <c r="AY635" s="20">
        <f t="shared" si="90"/>
        <v>102.33712250785487</v>
      </c>
      <c r="AZ635" s="20">
        <f t="shared" si="90"/>
        <v>101.25014684891522</v>
      </c>
      <c r="BA635" s="20">
        <f t="shared" si="90"/>
        <v>109.41896836966492</v>
      </c>
      <c r="BB635" s="20">
        <f t="shared" si="90"/>
        <v>117.15173461347598</v>
      </c>
      <c r="BC635" s="20">
        <f t="shared" si="90"/>
        <v>122.39025801834609</v>
      </c>
      <c r="BD635" s="20">
        <f t="shared" si="90"/>
        <v>112.34309655633783</v>
      </c>
      <c r="BE635" s="20">
        <f t="shared" si="90"/>
        <v>120.75024298260553</v>
      </c>
      <c r="BF635" s="20">
        <f t="shared" si="90"/>
        <v>120.98943256342513</v>
      </c>
      <c r="BG635" s="20">
        <f t="shared" si="90"/>
        <v>116.46528821109688</v>
      </c>
      <c r="BH635" s="20">
        <f t="shared" si="90"/>
        <v>114.44117623245533</v>
      </c>
      <c r="BI635" s="20">
        <f t="shared" si="90"/>
        <v>116.95317680225534</v>
      </c>
      <c r="BJ635" s="20">
        <f t="shared" si="90"/>
        <v>125.12829825188193</v>
      </c>
      <c r="BK635" s="20">
        <f t="shared" si="90"/>
        <v>0</v>
      </c>
    </row>
    <row r="636" spans="1:63" x14ac:dyDescent="0.25">
      <c r="A636" t="s">
        <v>163</v>
      </c>
      <c r="B636" t="s">
        <v>164</v>
      </c>
      <c r="C636" t="s">
        <v>149</v>
      </c>
      <c r="D636" t="s">
        <v>255</v>
      </c>
      <c r="E636" s="19" t="str">
        <f t="shared" si="77"/>
        <v>formula</v>
      </c>
      <c r="F636" s="11" t="s">
        <v>257</v>
      </c>
      <c r="G636" s="20">
        <f t="shared" ref="G636:BK636" si="91">G619/G1265</f>
        <v>156.28257619176475</v>
      </c>
      <c r="H636" s="20">
        <f t="shared" si="91"/>
        <v>154.88674119585468</v>
      </c>
      <c r="I636" s="20">
        <f t="shared" si="91"/>
        <v>154.79416623932354</v>
      </c>
      <c r="J636" s="20">
        <f t="shared" si="91"/>
        <v>155.34385087925912</v>
      </c>
      <c r="K636" s="20">
        <f t="shared" si="91"/>
        <v>156.07026236597281</v>
      </c>
      <c r="L636" s="20">
        <f t="shared" si="91"/>
        <v>153.67688552429081</v>
      </c>
      <c r="M636" s="20">
        <f t="shared" si="91"/>
        <v>151.43875158147753</v>
      </c>
      <c r="N636" s="20">
        <f t="shared" si="91"/>
        <v>152.81557711161335</v>
      </c>
      <c r="O636" s="20">
        <f t="shared" si="91"/>
        <v>144.0829329107919</v>
      </c>
      <c r="P636" s="20">
        <f t="shared" si="91"/>
        <v>139.65684604859572</v>
      </c>
      <c r="Q636" s="20">
        <f t="shared" si="91"/>
        <v>132.54034496692177</v>
      </c>
      <c r="R636" s="20">
        <f t="shared" si="91"/>
        <v>122.51098080010991</v>
      </c>
      <c r="S636" s="20">
        <f t="shared" si="91"/>
        <v>104.81499898713905</v>
      </c>
      <c r="T636" s="20">
        <f t="shared" si="91"/>
        <v>97.232282989487047</v>
      </c>
      <c r="U636" s="20">
        <f t="shared" si="91"/>
        <v>97.216494341025637</v>
      </c>
      <c r="V636" s="20">
        <f t="shared" si="91"/>
        <v>103.31422233564376</v>
      </c>
      <c r="W636" s="20">
        <f t="shared" si="91"/>
        <v>106.83950387323711</v>
      </c>
      <c r="X636" s="20">
        <f t="shared" si="91"/>
        <v>109.35143167630248</v>
      </c>
      <c r="Y636" s="20">
        <f t="shared" si="91"/>
        <v>107.91602425774444</v>
      </c>
      <c r="Z636" s="20">
        <f t="shared" si="91"/>
        <v>110.49101570425802</v>
      </c>
      <c r="AA636" s="20">
        <f t="shared" si="91"/>
        <v>111.04109936341177</v>
      </c>
      <c r="AB636" s="20">
        <f t="shared" si="91"/>
        <v>104.87939961914701</v>
      </c>
      <c r="AC636" s="20">
        <f t="shared" si="91"/>
        <v>97.190608997968695</v>
      </c>
      <c r="AD636" s="20">
        <f t="shared" si="91"/>
        <v>91.495599147379266</v>
      </c>
      <c r="AE636" s="20">
        <f t="shared" si="91"/>
        <v>95.944245457384085</v>
      </c>
      <c r="AF636" s="20">
        <f t="shared" si="91"/>
        <v>93.858304806971304</v>
      </c>
      <c r="AG636" s="20">
        <f t="shared" si="91"/>
        <v>93.541383960687938</v>
      </c>
      <c r="AH636" s="20">
        <f t="shared" si="91"/>
        <v>93.388209441973189</v>
      </c>
      <c r="AI636" s="20">
        <f t="shared" si="91"/>
        <v>96.523581517824439</v>
      </c>
      <c r="AJ636" s="20">
        <f t="shared" si="91"/>
        <v>97.483127140656961</v>
      </c>
      <c r="AK636" s="20">
        <f t="shared" si="91"/>
        <v>117.85532881706425</v>
      </c>
      <c r="AL636" s="20">
        <f t="shared" si="91"/>
        <v>111.8354055446984</v>
      </c>
      <c r="AM636" s="20">
        <f t="shared" si="91"/>
        <v>109.50972134473987</v>
      </c>
      <c r="AN636" s="20">
        <f t="shared" si="91"/>
        <v>105.95839218986323</v>
      </c>
      <c r="AO636" s="20">
        <f t="shared" si="91"/>
        <v>107.86627724503936</v>
      </c>
      <c r="AP636" s="20">
        <f t="shared" si="91"/>
        <v>109.21547130977434</v>
      </c>
      <c r="AQ636" s="20">
        <f t="shared" si="91"/>
        <v>105.3471475269576</v>
      </c>
      <c r="AR636" s="20">
        <f t="shared" si="91"/>
        <v>104.20294689532196</v>
      </c>
      <c r="AS636" s="20">
        <f t="shared" si="91"/>
        <v>104.20512885902824</v>
      </c>
      <c r="AT636" s="20">
        <f t="shared" si="91"/>
        <v>104.35456711839714</v>
      </c>
      <c r="AU636" s="20">
        <f t="shared" si="91"/>
        <v>101.73826161790222</v>
      </c>
      <c r="AV636" s="20">
        <f t="shared" si="91"/>
        <v>103.37263994828579</v>
      </c>
      <c r="AW636" s="20">
        <f t="shared" si="91"/>
        <v>102.9286126994637</v>
      </c>
      <c r="AX636" s="20">
        <f t="shared" si="91"/>
        <v>100.7395485968129</v>
      </c>
      <c r="AY636" s="20">
        <f t="shared" si="91"/>
        <v>100.27173184869082</v>
      </c>
      <c r="AZ636" s="20">
        <f t="shared" si="91"/>
        <v>99.027419035829055</v>
      </c>
      <c r="BA636" s="20">
        <f t="shared" si="91"/>
        <v>93.970365688451224</v>
      </c>
      <c r="BB636" s="20">
        <f t="shared" si="91"/>
        <v>87.825141523853503</v>
      </c>
      <c r="BC636" s="20">
        <f t="shared" si="91"/>
        <v>89.236638511535091</v>
      </c>
      <c r="BD636" s="20">
        <f t="shared" si="91"/>
        <v>93.988555212298806</v>
      </c>
      <c r="BE636" s="20">
        <f t="shared" si="91"/>
        <v>91.07800199336215</v>
      </c>
      <c r="BF636" s="20">
        <f t="shared" si="91"/>
        <v>94.263116809856157</v>
      </c>
      <c r="BG636" s="20">
        <f t="shared" si="91"/>
        <v>92.104861990233559</v>
      </c>
      <c r="BH636" s="20">
        <f t="shared" si="91"/>
        <v>92.125343162923144</v>
      </c>
      <c r="BI636" s="20">
        <f t="shared" si="91"/>
        <v>93.77706958853905</v>
      </c>
      <c r="BJ636" s="20">
        <f t="shared" si="91"/>
        <v>87.389027890606357</v>
      </c>
      <c r="BK636" s="20">
        <f t="shared" si="91"/>
        <v>0</v>
      </c>
    </row>
    <row r="637" spans="1:63" x14ac:dyDescent="0.25">
      <c r="A637" t="s">
        <v>167</v>
      </c>
      <c r="B637" t="s">
        <v>168</v>
      </c>
      <c r="C637" t="s">
        <v>149</v>
      </c>
      <c r="D637" t="s">
        <v>255</v>
      </c>
      <c r="E637" s="19" t="str">
        <f t="shared" si="77"/>
        <v>formula</v>
      </c>
      <c r="F637" s="11" t="s">
        <v>257</v>
      </c>
      <c r="G637" s="20">
        <f t="shared" ref="G637:BK637" si="92">G620/G1266</f>
        <v>97.0847008070172</v>
      </c>
      <c r="H637" s="20">
        <f t="shared" si="92"/>
        <v>106.5184620596206</v>
      </c>
      <c r="I637" s="20">
        <f t="shared" si="92"/>
        <v>109.00331014985385</v>
      </c>
      <c r="J637" s="20">
        <f t="shared" si="92"/>
        <v>105.56279203395535</v>
      </c>
      <c r="K637" s="20">
        <f t="shared" si="92"/>
        <v>103.57067584260065</v>
      </c>
      <c r="L637" s="20">
        <f t="shared" si="92"/>
        <v>107.07144986118827</v>
      </c>
      <c r="M637" s="20">
        <f t="shared" si="92"/>
        <v>113.16524370062859</v>
      </c>
      <c r="N637" s="20">
        <f t="shared" si="92"/>
        <v>102.42362651065356</v>
      </c>
      <c r="O637" s="20">
        <f t="shared" si="92"/>
        <v>107.77622646225957</v>
      </c>
      <c r="P637" s="20">
        <f t="shared" si="92"/>
        <v>99.781320398565214</v>
      </c>
      <c r="Q637" s="20">
        <f t="shared" si="92"/>
        <v>98.6279366380261</v>
      </c>
      <c r="R637" s="20">
        <f t="shared" si="92"/>
        <v>95.733688885402742</v>
      </c>
      <c r="S637" s="20">
        <f t="shared" si="92"/>
        <v>68.46268247121688</v>
      </c>
      <c r="T637" s="20">
        <f t="shared" si="92"/>
        <v>78.338393157557263</v>
      </c>
      <c r="U637" s="20">
        <f t="shared" si="92"/>
        <v>72.481082370537067</v>
      </c>
      <c r="V637" s="20">
        <f t="shared" si="92"/>
        <v>83.442003654039297</v>
      </c>
      <c r="W637" s="20">
        <f t="shared" si="92"/>
        <v>96.754545655152086</v>
      </c>
      <c r="X637" s="20">
        <f t="shared" si="92"/>
        <v>97.558948836369964</v>
      </c>
      <c r="Y637" s="20">
        <f t="shared" si="92"/>
        <v>94.913602005394509</v>
      </c>
      <c r="Z637" s="20">
        <f t="shared" si="92"/>
        <v>99.402665732605939</v>
      </c>
      <c r="AA637" s="20">
        <f t="shared" si="92"/>
        <v>95.097848460887292</v>
      </c>
      <c r="AB637" s="20">
        <f t="shared" si="92"/>
        <v>92.437092428125126</v>
      </c>
      <c r="AC637" s="20">
        <f t="shared" si="92"/>
        <v>89.560584648592055</v>
      </c>
      <c r="AD637" s="20">
        <f t="shared" si="92"/>
        <v>66.848363677514115</v>
      </c>
      <c r="AE637" s="20">
        <f t="shared" si="92"/>
        <v>66.553757941632412</v>
      </c>
      <c r="AF637" s="20">
        <f t="shared" si="92"/>
        <v>71.913028345546778</v>
      </c>
      <c r="AG637" s="20">
        <f t="shared" si="92"/>
        <v>64.222562156302601</v>
      </c>
      <c r="AH637" s="20">
        <f t="shared" si="92"/>
        <v>79.511527442558389</v>
      </c>
      <c r="AI637" s="20">
        <f t="shared" si="92"/>
        <v>73.206718651082497</v>
      </c>
      <c r="AJ637" s="20">
        <f t="shared" si="92"/>
        <v>77.797712483718357</v>
      </c>
      <c r="AK637" s="20">
        <f t="shared" si="92"/>
        <v>81.363293974663193</v>
      </c>
      <c r="AL637" s="20">
        <f t="shared" si="92"/>
        <v>84.08746675019664</v>
      </c>
      <c r="AM637" s="20">
        <f t="shared" si="92"/>
        <v>77.418022715890785</v>
      </c>
      <c r="AN637" s="20">
        <f t="shared" si="92"/>
        <v>77.406671069825563</v>
      </c>
      <c r="AO637" s="20">
        <f t="shared" si="92"/>
        <v>76.544721002557722</v>
      </c>
      <c r="AP637" s="20">
        <f t="shared" si="92"/>
        <v>85.654408313852599</v>
      </c>
      <c r="AQ637" s="20">
        <f t="shared" si="92"/>
        <v>76.842326395031733</v>
      </c>
      <c r="AR637" s="20">
        <f t="shared" si="92"/>
        <v>98.909998610025553</v>
      </c>
      <c r="AS637" s="20">
        <f t="shared" si="92"/>
        <v>93.259066805239058</v>
      </c>
      <c r="AT637" s="20">
        <f t="shared" si="92"/>
        <v>82.70580307466598</v>
      </c>
      <c r="AU637" s="20">
        <f t="shared" si="92"/>
        <v>96.568661900941706</v>
      </c>
      <c r="AV637" s="20">
        <f t="shared" si="92"/>
        <v>102.72404921502277</v>
      </c>
      <c r="AW637" s="20">
        <f t="shared" si="92"/>
        <v>100.7442016206745</v>
      </c>
      <c r="AX637" s="20">
        <f t="shared" si="92"/>
        <v>91.323261518564422</v>
      </c>
      <c r="AY637" s="20">
        <f t="shared" si="92"/>
        <v>102.47559788196145</v>
      </c>
      <c r="AZ637" s="20">
        <f t="shared" si="92"/>
        <v>105.67403647950267</v>
      </c>
      <c r="BA637" s="20">
        <f t="shared" si="92"/>
        <v>107.5327982852136</v>
      </c>
      <c r="BB637" s="20">
        <f t="shared" si="92"/>
        <v>124.62186766829574</v>
      </c>
      <c r="BC637" s="20">
        <f t="shared" si="92"/>
        <v>97.769872258476866</v>
      </c>
      <c r="BD637" s="20">
        <f t="shared" si="92"/>
        <v>120.83228347682295</v>
      </c>
      <c r="BE637" s="20">
        <f t="shared" si="92"/>
        <v>102.22992793888679</v>
      </c>
      <c r="BF637" s="20">
        <f t="shared" si="92"/>
        <v>107.62116595778295</v>
      </c>
      <c r="BG637" s="20">
        <f t="shared" si="92"/>
        <v>108.09645734023678</v>
      </c>
      <c r="BH637" s="20">
        <f t="shared" si="92"/>
        <v>109.04533612238298</v>
      </c>
      <c r="BI637" s="20">
        <f t="shared" si="92"/>
        <v>111.80373039305239</v>
      </c>
      <c r="BJ637" s="20">
        <f t="shared" si="92"/>
        <v>116.23463885101201</v>
      </c>
      <c r="BK637" s="20">
        <f t="shared" si="92"/>
        <v>0</v>
      </c>
    </row>
    <row r="638" spans="1:63" x14ac:dyDescent="0.25">
      <c r="A638" t="s">
        <v>169</v>
      </c>
      <c r="B638" t="s">
        <v>170</v>
      </c>
      <c r="C638" t="s">
        <v>149</v>
      </c>
      <c r="D638" t="s">
        <v>255</v>
      </c>
      <c r="E638" s="25" t="str">
        <f t="shared" si="77"/>
        <v>formula</v>
      </c>
      <c r="F638" s="11" t="s">
        <v>257</v>
      </c>
      <c r="G638" s="20">
        <f t="shared" ref="G638:BK638" si="93">G621/G1267</f>
        <v>69.124747828214481</v>
      </c>
      <c r="H638" s="20">
        <f t="shared" si="93"/>
        <v>70.216502554799007</v>
      </c>
      <c r="I638" s="20">
        <f t="shared" si="93"/>
        <v>72.19339233480774</v>
      </c>
      <c r="J638" s="20">
        <f t="shared" si="93"/>
        <v>72.825033719541238</v>
      </c>
      <c r="K638" s="20">
        <f t="shared" si="93"/>
        <v>74.499591789003077</v>
      </c>
      <c r="L638" s="20">
        <f t="shared" si="93"/>
        <v>70.851571233104778</v>
      </c>
      <c r="M638" s="20">
        <f t="shared" si="93"/>
        <v>72.648550193331019</v>
      </c>
      <c r="N638" s="20">
        <f t="shared" si="93"/>
        <v>72.236796283959151</v>
      </c>
      <c r="O638" s="20">
        <f t="shared" si="93"/>
        <v>78.283864063160934</v>
      </c>
      <c r="P638" s="20">
        <f t="shared" si="93"/>
        <v>83.044746044221839</v>
      </c>
      <c r="Q638" s="20">
        <f t="shared" si="93"/>
        <v>73.790540017568659</v>
      </c>
      <c r="R638" s="20">
        <f t="shared" si="93"/>
        <v>63.873152648204169</v>
      </c>
      <c r="S638" s="20">
        <f t="shared" si="93"/>
        <v>65.039870857027424</v>
      </c>
      <c r="T638" s="20">
        <f t="shared" si="93"/>
        <v>69.791412623357772</v>
      </c>
      <c r="U638" s="20">
        <f t="shared" si="93"/>
        <v>65.441075289870042</v>
      </c>
      <c r="V638" s="20">
        <f t="shared" si="93"/>
        <v>60.620539111650928</v>
      </c>
      <c r="W638" s="20">
        <f t="shared" si="93"/>
        <v>58.102485384203916</v>
      </c>
      <c r="X638" s="20">
        <f t="shared" si="93"/>
        <v>55.67836130433497</v>
      </c>
      <c r="Y638" s="20">
        <f t="shared" si="93"/>
        <v>55.385596284924958</v>
      </c>
      <c r="Z638" s="20">
        <f t="shared" si="93"/>
        <v>56.947030900485004</v>
      </c>
      <c r="AA638" s="20">
        <f t="shared" si="93"/>
        <v>55.182320917289601</v>
      </c>
      <c r="AB638" s="20">
        <f t="shared" si="93"/>
        <v>55.343307520395484</v>
      </c>
      <c r="AC638" s="20">
        <f t="shared" si="93"/>
        <v>55.042168022947536</v>
      </c>
      <c r="AD638" s="20">
        <f t="shared" si="93"/>
        <v>56.25958830637007</v>
      </c>
      <c r="AE638" s="20">
        <f t="shared" si="93"/>
        <v>58.659193631156768</v>
      </c>
      <c r="AF638" s="20">
        <f t="shared" si="93"/>
        <v>59.564923714002838</v>
      </c>
      <c r="AG638" s="20">
        <f t="shared" si="93"/>
        <v>59.204460125072835</v>
      </c>
      <c r="AH638" s="20">
        <f t="shared" si="93"/>
        <v>65.595799367831702</v>
      </c>
      <c r="AI638" s="20">
        <f t="shared" si="93"/>
        <v>69.937021814563138</v>
      </c>
      <c r="AJ638" s="20">
        <f t="shared" si="93"/>
        <v>71.75968217021294</v>
      </c>
      <c r="AK638" s="20">
        <f t="shared" si="93"/>
        <v>79.228492830534506</v>
      </c>
      <c r="AL638" s="20">
        <f t="shared" si="93"/>
        <v>83.274423487089294</v>
      </c>
      <c r="AM638" s="20">
        <f t="shared" si="93"/>
        <v>86.166006021871738</v>
      </c>
      <c r="AN638" s="20">
        <f t="shared" si="93"/>
        <v>86.458531031372061</v>
      </c>
      <c r="AO638" s="20">
        <f t="shared" si="93"/>
        <v>86.893379345238955</v>
      </c>
      <c r="AP638" s="20">
        <f t="shared" si="93"/>
        <v>88.38511384402959</v>
      </c>
      <c r="AQ638" s="20">
        <f t="shared" si="93"/>
        <v>89.579806218676694</v>
      </c>
      <c r="AR638" s="20">
        <f t="shared" si="93"/>
        <v>92.379678393274091</v>
      </c>
      <c r="AS638" s="20">
        <f t="shared" si="93"/>
        <v>94.074277049601307</v>
      </c>
      <c r="AT638" s="20">
        <f t="shared" si="93"/>
        <v>92.929817088332399</v>
      </c>
      <c r="AU638" s="20">
        <f t="shared" si="93"/>
        <v>90.215339795657101</v>
      </c>
      <c r="AV638" s="20">
        <f t="shared" si="93"/>
        <v>92.203626894322539</v>
      </c>
      <c r="AW638" s="20">
        <f t="shared" si="93"/>
        <v>93.611487933174701</v>
      </c>
      <c r="AX638" s="20">
        <f t="shared" si="93"/>
        <v>96.932987256060883</v>
      </c>
      <c r="AY638" s="20">
        <f t="shared" si="93"/>
        <v>99.620763060877493</v>
      </c>
      <c r="AZ638" s="20">
        <f t="shared" si="93"/>
        <v>103.27145158682565</v>
      </c>
      <c r="BA638" s="20">
        <f t="shared" si="93"/>
        <v>94.191390989342878</v>
      </c>
      <c r="BB638" s="20">
        <f t="shared" si="93"/>
        <v>97.478869824078757</v>
      </c>
      <c r="BC638" s="20">
        <f t="shared" si="93"/>
        <v>83.973345705783785</v>
      </c>
      <c r="BD638" s="20">
        <f t="shared" si="93"/>
        <v>92.813703742154161</v>
      </c>
      <c r="BE638" s="20">
        <f t="shared" si="93"/>
        <v>85.440552183537477</v>
      </c>
      <c r="BF638" s="20">
        <f t="shared" si="93"/>
        <v>93.550876854402475</v>
      </c>
      <c r="BG638" s="20">
        <f t="shared" si="93"/>
        <v>89.862112724742872</v>
      </c>
      <c r="BH638" s="20">
        <f t="shared" si="93"/>
        <v>97.600869980070669</v>
      </c>
      <c r="BI638" s="20">
        <f t="shared" si="93"/>
        <v>96.476695493779985</v>
      </c>
      <c r="BJ638" s="20">
        <f t="shared" si="93"/>
        <v>93.071084076510928</v>
      </c>
      <c r="BK638" s="20">
        <f t="shared" si="93"/>
        <v>0</v>
      </c>
    </row>
    <row r="639" spans="1:63" x14ac:dyDescent="0.25">
      <c r="A639" t="s">
        <v>173</v>
      </c>
      <c r="B639" t="s">
        <v>174</v>
      </c>
      <c r="C639" t="s">
        <v>149</v>
      </c>
      <c r="D639" t="s">
        <v>255</v>
      </c>
      <c r="E639" s="19" t="str">
        <f t="shared" si="77"/>
        <v>formula</v>
      </c>
      <c r="F639" s="11" t="s">
        <v>257</v>
      </c>
      <c r="G639" s="20">
        <f t="shared" ref="G639:BK639" si="94">G622/G1268</f>
        <v>217.96916155457697</v>
      </c>
      <c r="H639" s="20">
        <f t="shared" si="94"/>
        <v>216.2297602146883</v>
      </c>
      <c r="I639" s="20">
        <f t="shared" si="94"/>
        <v>227.24307321951107</v>
      </c>
      <c r="J639" s="20">
        <f t="shared" si="94"/>
        <v>216.46038862721088</v>
      </c>
      <c r="K639" s="20">
        <f t="shared" si="94"/>
        <v>226.78150050214376</v>
      </c>
      <c r="L639" s="20">
        <f t="shared" si="94"/>
        <v>203.93290196648675</v>
      </c>
      <c r="M639" s="20">
        <f t="shared" si="94"/>
        <v>218.72944834591996</v>
      </c>
      <c r="N639" s="20">
        <f t="shared" si="94"/>
        <v>174.16718454129051</v>
      </c>
      <c r="O639" s="20">
        <f t="shared" si="94"/>
        <v>183.24570547303503</v>
      </c>
      <c r="P639" s="20">
        <f t="shared" si="94"/>
        <v>134.6327755254153</v>
      </c>
      <c r="Q639" s="20">
        <f t="shared" si="94"/>
        <v>186.34413866100573</v>
      </c>
      <c r="R639" s="20">
        <f t="shared" si="94"/>
        <v>118.53778366541336</v>
      </c>
      <c r="S639" s="20">
        <f t="shared" si="94"/>
        <v>134.68593276140379</v>
      </c>
      <c r="T639" s="20">
        <f t="shared" si="94"/>
        <v>169.95598277897949</v>
      </c>
      <c r="U639" s="20">
        <f t="shared" si="94"/>
        <v>206.50145584799992</v>
      </c>
      <c r="V639" s="20">
        <f t="shared" si="94"/>
        <v>179.70834164318043</v>
      </c>
      <c r="W639" s="20">
        <f t="shared" si="94"/>
        <v>102.36358988084812</v>
      </c>
      <c r="X639" s="20">
        <f t="shared" si="94"/>
        <v>168.37737679181251</v>
      </c>
      <c r="Y639" s="20">
        <f t="shared" si="94"/>
        <v>116.46930756659954</v>
      </c>
      <c r="Z639" s="20">
        <f t="shared" si="94"/>
        <v>99.473080982299493</v>
      </c>
      <c r="AA639" s="20">
        <f t="shared" si="94"/>
        <v>150.04023358742853</v>
      </c>
      <c r="AB639" s="20">
        <f t="shared" si="94"/>
        <v>144.21787529369777</v>
      </c>
      <c r="AC639" s="20">
        <f t="shared" si="94"/>
        <v>95.08491624696029</v>
      </c>
      <c r="AD639" s="20">
        <f t="shared" si="94"/>
        <v>94.574293510789516</v>
      </c>
      <c r="AE639" s="20">
        <f t="shared" si="94"/>
        <v>122.91242236052301</v>
      </c>
      <c r="AF639" s="20">
        <f t="shared" si="94"/>
        <v>133.56802999300496</v>
      </c>
      <c r="AG639" s="20">
        <f t="shared" si="94"/>
        <v>141.67303833903691</v>
      </c>
      <c r="AH639" s="20">
        <f t="shared" si="94"/>
        <v>118.19963866178878</v>
      </c>
      <c r="AI639" s="20">
        <f t="shared" si="94"/>
        <v>131.04275560088783</v>
      </c>
      <c r="AJ639" s="20">
        <f t="shared" si="94"/>
        <v>114.71216538768442</v>
      </c>
      <c r="AK639" s="20">
        <f t="shared" si="94"/>
        <v>115.4412330776052</v>
      </c>
      <c r="AL639" s="20">
        <f t="shared" si="94"/>
        <v>103.35577573827247</v>
      </c>
      <c r="AM639" s="20">
        <f t="shared" si="94"/>
        <v>109.44222165485799</v>
      </c>
      <c r="AN639" s="20">
        <f t="shared" si="94"/>
        <v>107.29521940519771</v>
      </c>
      <c r="AO639" s="20">
        <f t="shared" si="94"/>
        <v>115.08653547520794</v>
      </c>
      <c r="AP639" s="20">
        <f t="shared" si="94"/>
        <v>100.65646019380786</v>
      </c>
      <c r="AQ639" s="20">
        <f t="shared" si="94"/>
        <v>92.922693937320687</v>
      </c>
      <c r="AR639" s="20">
        <f t="shared" si="94"/>
        <v>89.192248427093659</v>
      </c>
      <c r="AS639" s="20">
        <f t="shared" si="94"/>
        <v>125.68496042988096</v>
      </c>
      <c r="AT639" s="20">
        <f t="shared" si="94"/>
        <v>121.00629076381493</v>
      </c>
      <c r="AU639" s="20">
        <f t="shared" si="94"/>
        <v>112.01910848033866</v>
      </c>
      <c r="AV639" s="20">
        <f t="shared" si="94"/>
        <v>72.722709483820807</v>
      </c>
      <c r="AW639" s="20">
        <f t="shared" si="94"/>
        <v>98.719608733585162</v>
      </c>
      <c r="AX639" s="20">
        <f t="shared" si="94"/>
        <v>97.055995936695794</v>
      </c>
      <c r="AY639" s="20">
        <f t="shared" si="94"/>
        <v>110.94343354872241</v>
      </c>
      <c r="AZ639" s="20">
        <f t="shared" si="94"/>
        <v>92.136800057536291</v>
      </c>
      <c r="BA639" s="20">
        <f t="shared" si="94"/>
        <v>81.147649591721617</v>
      </c>
      <c r="BB639" s="20">
        <f t="shared" si="94"/>
        <v>119.50968747458987</v>
      </c>
      <c r="BC639" s="20">
        <f t="shared" si="94"/>
        <v>127.46874091484045</v>
      </c>
      <c r="BD639" s="20">
        <f t="shared" si="94"/>
        <v>135.28702141520301</v>
      </c>
      <c r="BE639" s="20">
        <f t="shared" si="94"/>
        <v>93.381882900743875</v>
      </c>
      <c r="BF639" s="20">
        <f t="shared" si="94"/>
        <v>104.30475190315553</v>
      </c>
      <c r="BG639" s="20">
        <f t="shared" si="94"/>
        <v>98.252847709541982</v>
      </c>
      <c r="BH639" s="20">
        <f t="shared" si="94"/>
        <v>98.347904536820877</v>
      </c>
      <c r="BI639" s="20">
        <f t="shared" si="94"/>
        <v>123.08964841676507</v>
      </c>
      <c r="BJ639" s="20">
        <f t="shared" si="94"/>
        <v>108.41606058867899</v>
      </c>
      <c r="BK639" s="20">
        <f t="shared" si="94"/>
        <v>0</v>
      </c>
    </row>
    <row r="640" spans="1:63" x14ac:dyDescent="0.25">
      <c r="A640" s="10" t="s">
        <v>5</v>
      </c>
      <c r="B640" s="10" t="s">
        <v>6</v>
      </c>
      <c r="C640" s="10" t="s">
        <v>7</v>
      </c>
      <c r="D640" s="10" t="s">
        <v>263</v>
      </c>
      <c r="E640" s="19" t="str">
        <f t="shared" si="77"/>
        <v>formula</v>
      </c>
      <c r="F640" s="22" t="s">
        <v>258</v>
      </c>
      <c r="G640" s="20">
        <f>G606/G1133</f>
        <v>48.542192226969078</v>
      </c>
      <c r="H640" s="20">
        <f t="shared" ref="H640:BK640" si="95">H606/H1133</f>
        <v>49.530705186144239</v>
      </c>
      <c r="I640" s="20">
        <f t="shared" si="95"/>
        <v>49.500177398004091</v>
      </c>
      <c r="J640" s="20">
        <f t="shared" si="95"/>
        <v>51.0448855992163</v>
      </c>
      <c r="K640" s="20">
        <f t="shared" si="95"/>
        <v>51.699102327752883</v>
      </c>
      <c r="L640" s="20">
        <f t="shared" si="95"/>
        <v>52.054387224642433</v>
      </c>
      <c r="M640" s="20">
        <f t="shared" si="95"/>
        <v>52.880639534074014</v>
      </c>
      <c r="N640" s="20">
        <f t="shared" si="95"/>
        <v>52.725698421365834</v>
      </c>
      <c r="O640" s="20">
        <f t="shared" si="95"/>
        <v>55.396956286002791</v>
      </c>
      <c r="P640" s="20">
        <f t="shared" si="95"/>
        <v>57.331366704506806</v>
      </c>
      <c r="Q640" s="20">
        <f t="shared" si="95"/>
        <v>56.619877396554216</v>
      </c>
      <c r="R640" s="20">
        <f t="shared" si="95"/>
        <v>53.658184386949664</v>
      </c>
      <c r="S640" s="20">
        <f t="shared" si="95"/>
        <v>56.003211384903494</v>
      </c>
      <c r="T640" s="20">
        <f t="shared" si="95"/>
        <v>53.926838329659432</v>
      </c>
      <c r="U640" s="20">
        <f t="shared" si="95"/>
        <v>51.163874518064944</v>
      </c>
      <c r="V640" s="20">
        <f t="shared" si="95"/>
        <v>49.843315528182941</v>
      </c>
      <c r="W640" s="20">
        <f t="shared" si="95"/>
        <v>47.753769449542112</v>
      </c>
      <c r="X640" s="20">
        <f t="shared" si="95"/>
        <v>47.10382959619669</v>
      </c>
      <c r="Y640" s="20">
        <f t="shared" si="95"/>
        <v>45.149350402219504</v>
      </c>
      <c r="Z640" s="20">
        <f t="shared" si="95"/>
        <v>44.34240031490598</v>
      </c>
      <c r="AA640" s="20">
        <f t="shared" si="95"/>
        <v>42.548804286736853</v>
      </c>
      <c r="AB640" s="20">
        <f t="shared" si="95"/>
        <v>42.369331027069514</v>
      </c>
      <c r="AC640" s="20">
        <f t="shared" si="95"/>
        <v>42.321767348324649</v>
      </c>
      <c r="AD640" s="20">
        <f t="shared" si="95"/>
        <v>42.100445328703927</v>
      </c>
      <c r="AE640" s="20">
        <f t="shared" si="95"/>
        <v>42.101439486062525</v>
      </c>
      <c r="AF640" s="20">
        <f t="shared" si="95"/>
        <v>43.205176051361953</v>
      </c>
      <c r="AG640" s="20">
        <f t="shared" si="95"/>
        <v>43.529428348150596</v>
      </c>
      <c r="AH640" s="20">
        <f t="shared" si="95"/>
        <v>43.122034079894782</v>
      </c>
      <c r="AI640" s="20">
        <f t="shared" si="95"/>
        <v>42.920539484727527</v>
      </c>
      <c r="AJ640" s="20">
        <f t="shared" si="95"/>
        <v>42.757113959675642</v>
      </c>
      <c r="AK640" s="20">
        <f t="shared" si="95"/>
        <v>44.226999714365768</v>
      </c>
      <c r="AL640" s="20">
        <f t="shared" si="95"/>
        <v>46.838749139172592</v>
      </c>
      <c r="AM640" s="20">
        <f t="shared" si="95"/>
        <v>45.995539053102725</v>
      </c>
      <c r="AN640" s="20">
        <f t="shared" si="95"/>
        <v>51.982763252501435</v>
      </c>
      <c r="AO640" s="20">
        <f t="shared" si="95"/>
        <v>49.790797650049377</v>
      </c>
      <c r="AP640" s="20">
        <f t="shared" si="95"/>
        <v>52.689475318469185</v>
      </c>
      <c r="AQ640" s="20">
        <f t="shared" si="95"/>
        <v>52.185810727937145</v>
      </c>
      <c r="AR640" s="20">
        <f t="shared" si="95"/>
        <v>60.357559556467116</v>
      </c>
      <c r="AS640" s="20">
        <f t="shared" si="95"/>
        <v>57.049363987877349</v>
      </c>
      <c r="AT640" s="20">
        <f t="shared" si="95"/>
        <v>65.854563721943123</v>
      </c>
      <c r="AU640" s="20">
        <f t="shared" si="95"/>
        <v>74.178020221545339</v>
      </c>
      <c r="AV640" s="20">
        <f t="shared" si="95"/>
        <v>83.478548515644604</v>
      </c>
      <c r="AW640" s="20">
        <f t="shared" si="95"/>
        <v>88.708339446426706</v>
      </c>
      <c r="AX640" s="20">
        <f t="shared" si="95"/>
        <v>94.61727015058301</v>
      </c>
      <c r="AY640" s="20">
        <f t="shared" si="95"/>
        <v>102.03202465547956</v>
      </c>
      <c r="AZ640" s="20">
        <f t="shared" si="95"/>
        <v>103.24074161383666</v>
      </c>
      <c r="BA640" s="20">
        <f t="shared" si="95"/>
        <v>113.91716357524371</v>
      </c>
      <c r="BB640" s="20">
        <f t="shared" si="95"/>
        <v>121.10889813105783</v>
      </c>
      <c r="BC640" s="20">
        <f t="shared" si="95"/>
        <v>148.90097418350507</v>
      </c>
      <c r="BD640" s="20">
        <f t="shared" si="95"/>
        <v>154.83797048308659</v>
      </c>
      <c r="BE640" s="20">
        <f t="shared" si="95"/>
        <v>166.5607936742224</v>
      </c>
      <c r="BF640" s="20">
        <f t="shared" si="95"/>
        <v>135.65834121396782</v>
      </c>
      <c r="BG640" s="20">
        <f t="shared" si="95"/>
        <v>180.76877221357805</v>
      </c>
      <c r="BH640" s="20">
        <f t="shared" si="95"/>
        <v>152.03590952897915</v>
      </c>
      <c r="BI640" s="20">
        <f t="shared" si="95"/>
        <v>153.41247811418717</v>
      </c>
      <c r="BJ640" s="20">
        <f t="shared" si="95"/>
        <v>161.08912965079253</v>
      </c>
      <c r="BK640" s="20">
        <f t="shared" si="95"/>
        <v>0</v>
      </c>
    </row>
    <row r="641" spans="1:63" x14ac:dyDescent="0.25">
      <c r="A641" t="s">
        <v>151</v>
      </c>
      <c r="B641" t="s">
        <v>152</v>
      </c>
      <c r="C641" t="s">
        <v>7</v>
      </c>
      <c r="D641" t="s">
        <v>263</v>
      </c>
      <c r="E641" s="19" t="str">
        <f t="shared" si="77"/>
        <v>formula</v>
      </c>
      <c r="F641" s="11" t="s">
        <v>258</v>
      </c>
      <c r="G641" s="20">
        <f t="shared" ref="G641:BK641" si="96">G607/G1134</f>
        <v>152.92791974309077</v>
      </c>
      <c r="H641" s="20">
        <f t="shared" si="96"/>
        <v>150.70423023641229</v>
      </c>
      <c r="I641" s="20">
        <f t="shared" si="96"/>
        <v>149.82522444973267</v>
      </c>
      <c r="J641" s="20">
        <f t="shared" si="96"/>
        <v>158.60503606378572</v>
      </c>
      <c r="K641" s="20">
        <f t="shared" si="96"/>
        <v>156.07652155831255</v>
      </c>
      <c r="L641" s="20">
        <f t="shared" si="96"/>
        <v>153.11942628209815</v>
      </c>
      <c r="M641" s="20">
        <f t="shared" si="96"/>
        <v>155.19543659547836</v>
      </c>
      <c r="N641" s="20">
        <f t="shared" si="96"/>
        <v>156.06192686546242</v>
      </c>
      <c r="O641" s="20">
        <f t="shared" si="96"/>
        <v>152.29828913296802</v>
      </c>
      <c r="P641" s="20">
        <f t="shared" si="96"/>
        <v>151.17069954155536</v>
      </c>
      <c r="Q641" s="20">
        <f t="shared" si="96"/>
        <v>153.0346275770805</v>
      </c>
      <c r="R641" s="20">
        <f t="shared" si="96"/>
        <v>138.51788195376668</v>
      </c>
      <c r="S641" s="20">
        <f t="shared" si="96"/>
        <v>154.86874142357533</v>
      </c>
      <c r="T641" s="20">
        <f t="shared" si="96"/>
        <v>142.23106909565163</v>
      </c>
      <c r="U641" s="20">
        <f t="shared" si="96"/>
        <v>154.13397127219818</v>
      </c>
      <c r="V641" s="20">
        <f t="shared" si="96"/>
        <v>154.68510113413032</v>
      </c>
      <c r="W641" s="20">
        <f t="shared" si="96"/>
        <v>155.53760847330332</v>
      </c>
      <c r="X641" s="20">
        <f t="shared" si="96"/>
        <v>140.90884665567569</v>
      </c>
      <c r="Y641" s="20">
        <f t="shared" si="96"/>
        <v>138.62454087241099</v>
      </c>
      <c r="Z641" s="20">
        <f t="shared" si="96"/>
        <v>133.28170264768127</v>
      </c>
      <c r="AA641" s="20">
        <f t="shared" si="96"/>
        <v>138.1076145936776</v>
      </c>
      <c r="AB641" s="20">
        <f t="shared" si="96"/>
        <v>132.78434350623422</v>
      </c>
      <c r="AC641" s="20">
        <f t="shared" si="96"/>
        <v>127.37086860234689</v>
      </c>
      <c r="AD641" s="20">
        <f t="shared" si="96"/>
        <v>123.71411495250527</v>
      </c>
      <c r="AE641" s="20">
        <f t="shared" si="96"/>
        <v>136.61041473665142</v>
      </c>
      <c r="AF641" s="20">
        <f t="shared" si="96"/>
        <v>140.12137564346668</v>
      </c>
      <c r="AG641" s="20">
        <f t="shared" si="96"/>
        <v>139.91035491377983</v>
      </c>
      <c r="AH641" s="20">
        <f t="shared" si="96"/>
        <v>140.40589317823591</v>
      </c>
      <c r="AI641" s="20">
        <f t="shared" si="96"/>
        <v>129.08931485571745</v>
      </c>
      <c r="AJ641" s="20">
        <f t="shared" si="96"/>
        <v>134.98022105091582</v>
      </c>
      <c r="AK641" s="20">
        <f t="shared" si="96"/>
        <v>136.62117522701675</v>
      </c>
      <c r="AL641" s="20">
        <f t="shared" si="96"/>
        <v>136.74558036788954</v>
      </c>
      <c r="AM641" s="20">
        <f t="shared" si="96"/>
        <v>131.91035219571896</v>
      </c>
      <c r="AN641" s="20">
        <f t="shared" si="96"/>
        <v>111.60766946312044</v>
      </c>
      <c r="AO641" s="20">
        <f t="shared" si="96"/>
        <v>115.58585324939706</v>
      </c>
      <c r="AP641" s="20">
        <f t="shared" si="96"/>
        <v>116.41459252021822</v>
      </c>
      <c r="AQ641" s="20">
        <f t="shared" si="96"/>
        <v>116.34421819953693</v>
      </c>
      <c r="AR641" s="20">
        <f t="shared" si="96"/>
        <v>107.91766339802511</v>
      </c>
      <c r="AS641" s="20">
        <f t="shared" si="96"/>
        <v>110.15435258555459</v>
      </c>
      <c r="AT641" s="20">
        <f t="shared" si="96"/>
        <v>104.04307290794014</v>
      </c>
      <c r="AU641" s="20">
        <f t="shared" si="96"/>
        <v>109.87209507304722</v>
      </c>
      <c r="AV641" s="20">
        <f t="shared" si="96"/>
        <v>109.92405852292065</v>
      </c>
      <c r="AW641" s="20">
        <f t="shared" si="96"/>
        <v>110.71196229078282</v>
      </c>
      <c r="AX641" s="20">
        <f t="shared" si="96"/>
        <v>101.40605746582375</v>
      </c>
      <c r="AY641" s="20">
        <f t="shared" si="96"/>
        <v>100.43245992234294</v>
      </c>
      <c r="AZ641" s="20">
        <f t="shared" si="96"/>
        <v>98.257898400233742</v>
      </c>
      <c r="BA641" s="20">
        <f t="shared" si="96"/>
        <v>98.36096087416594</v>
      </c>
      <c r="BB641" s="20">
        <f t="shared" si="96"/>
        <v>96.393908179631708</v>
      </c>
      <c r="BC641" s="20">
        <f t="shared" si="96"/>
        <v>99.579120932841519</v>
      </c>
      <c r="BD641" s="20">
        <f t="shared" si="96"/>
        <v>97.878023764843448</v>
      </c>
      <c r="BE641" s="20">
        <f t="shared" si="96"/>
        <v>93.496262817176572</v>
      </c>
      <c r="BF641" s="20">
        <f t="shared" si="96"/>
        <v>80.073215498764242</v>
      </c>
      <c r="BG641" s="20">
        <f t="shared" si="96"/>
        <v>114.60018770927489</v>
      </c>
      <c r="BH641" s="20">
        <f t="shared" si="96"/>
        <v>93.322781708839358</v>
      </c>
      <c r="BI641" s="20">
        <f t="shared" si="96"/>
        <v>83.27003048746262</v>
      </c>
      <c r="BJ641" s="20">
        <f t="shared" si="96"/>
        <v>87.481626838086768</v>
      </c>
      <c r="BK641" s="20">
        <f t="shared" si="96"/>
        <v>0</v>
      </c>
    </row>
    <row r="642" spans="1:63" x14ac:dyDescent="0.25">
      <c r="A642" t="s">
        <v>157</v>
      </c>
      <c r="B642" t="s">
        <v>158</v>
      </c>
      <c r="C642" t="s">
        <v>7</v>
      </c>
      <c r="D642" t="s">
        <v>263</v>
      </c>
      <c r="E642" s="19" t="str">
        <f t="shared" ref="E642:E705" si="97">IF(_xlfn.ISFORMULA(G642),"formula","number")</f>
        <v>formula</v>
      </c>
      <c r="F642" s="11" t="s">
        <v>258</v>
      </c>
      <c r="G642" s="20">
        <f t="shared" ref="G642:BK642" si="98">G608/G1135</f>
        <v>0</v>
      </c>
      <c r="H642" s="20">
        <f t="shared" si="98"/>
        <v>0</v>
      </c>
      <c r="I642" s="20">
        <f t="shared" si="98"/>
        <v>0</v>
      </c>
      <c r="J642" s="20">
        <f t="shared" si="98"/>
        <v>0</v>
      </c>
      <c r="K642" s="20">
        <f t="shared" si="98"/>
        <v>0</v>
      </c>
      <c r="L642" s="20">
        <f t="shared" si="98"/>
        <v>0</v>
      </c>
      <c r="M642" s="20">
        <f t="shared" si="98"/>
        <v>0</v>
      </c>
      <c r="N642" s="20">
        <f t="shared" si="98"/>
        <v>0</v>
      </c>
      <c r="O642" s="20">
        <f t="shared" si="98"/>
        <v>0</v>
      </c>
      <c r="P642" s="20">
        <f t="shared" si="98"/>
        <v>0</v>
      </c>
      <c r="Q642" s="20">
        <f t="shared" si="98"/>
        <v>0</v>
      </c>
      <c r="R642" s="20">
        <f t="shared" si="98"/>
        <v>0</v>
      </c>
      <c r="S642" s="20">
        <f t="shared" si="98"/>
        <v>0</v>
      </c>
      <c r="T642" s="20">
        <f t="shared" si="98"/>
        <v>0</v>
      </c>
      <c r="U642" s="20">
        <f t="shared" si="98"/>
        <v>0</v>
      </c>
      <c r="V642" s="20">
        <f t="shared" si="98"/>
        <v>0</v>
      </c>
      <c r="W642" s="20">
        <f t="shared" si="98"/>
        <v>0</v>
      </c>
      <c r="X642" s="20">
        <f t="shared" si="98"/>
        <v>0</v>
      </c>
      <c r="Y642" s="20">
        <f t="shared" si="98"/>
        <v>0</v>
      </c>
      <c r="Z642" s="20">
        <f t="shared" si="98"/>
        <v>0</v>
      </c>
      <c r="AA642" s="20">
        <f t="shared" si="98"/>
        <v>0</v>
      </c>
      <c r="AB642" s="20">
        <f t="shared" si="98"/>
        <v>0</v>
      </c>
      <c r="AC642" s="20">
        <f t="shared" si="98"/>
        <v>0</v>
      </c>
      <c r="AD642" s="20">
        <f t="shared" si="98"/>
        <v>0</v>
      </c>
      <c r="AE642" s="20">
        <f t="shared" si="98"/>
        <v>0</v>
      </c>
      <c r="AF642" s="20">
        <f t="shared" si="98"/>
        <v>0</v>
      </c>
      <c r="AG642" s="20">
        <f t="shared" si="98"/>
        <v>0</v>
      </c>
      <c r="AH642" s="20">
        <f t="shared" si="98"/>
        <v>0</v>
      </c>
      <c r="AI642" s="20">
        <f t="shared" si="98"/>
        <v>0</v>
      </c>
      <c r="AJ642" s="20">
        <f t="shared" si="98"/>
        <v>0</v>
      </c>
      <c r="AK642" s="20">
        <f t="shared" si="98"/>
        <v>0</v>
      </c>
      <c r="AL642" s="20">
        <f t="shared" si="98"/>
        <v>0</v>
      </c>
      <c r="AM642" s="20">
        <f t="shared" si="98"/>
        <v>72.276943842020373</v>
      </c>
      <c r="AN642" s="20">
        <f t="shared" si="98"/>
        <v>69.969076491507778</v>
      </c>
      <c r="AO642" s="20">
        <f t="shared" si="98"/>
        <v>75.363499782315273</v>
      </c>
      <c r="AP642" s="20">
        <f t="shared" si="98"/>
        <v>85.282421600067522</v>
      </c>
      <c r="AQ642" s="20">
        <f t="shared" si="98"/>
        <v>84.033565257231587</v>
      </c>
      <c r="AR642" s="20">
        <f t="shared" si="98"/>
        <v>75.688591279590455</v>
      </c>
      <c r="AS642" s="20">
        <f t="shared" si="98"/>
        <v>79.353626721654592</v>
      </c>
      <c r="AT642" s="20">
        <f t="shared" si="98"/>
        <v>79.665806187895001</v>
      </c>
      <c r="AU642" s="20">
        <f t="shared" si="98"/>
        <v>83.534367888621929</v>
      </c>
      <c r="AV642" s="20">
        <f t="shared" si="98"/>
        <v>91.707561773277007</v>
      </c>
      <c r="AW642" s="20">
        <f t="shared" si="98"/>
        <v>92.100123172965112</v>
      </c>
      <c r="AX642" s="20">
        <f t="shared" si="98"/>
        <v>95.002004274800598</v>
      </c>
      <c r="AY642" s="20">
        <f t="shared" si="98"/>
        <v>102.65369934610248</v>
      </c>
      <c r="AZ642" s="20">
        <f t="shared" si="98"/>
        <v>102.16398633970168</v>
      </c>
      <c r="BA642" s="20">
        <f t="shared" si="98"/>
        <v>101.91844987127571</v>
      </c>
      <c r="BB642" s="20">
        <f t="shared" si="98"/>
        <v>107.09595584004427</v>
      </c>
      <c r="BC642" s="20">
        <f t="shared" si="98"/>
        <v>111.18916445858892</v>
      </c>
      <c r="BD642" s="20">
        <f t="shared" si="98"/>
        <v>122.67916691670077</v>
      </c>
      <c r="BE642" s="20">
        <f t="shared" si="98"/>
        <v>121.00666609338906</v>
      </c>
      <c r="BF642" s="20">
        <f t="shared" si="98"/>
        <v>125.75632985236832</v>
      </c>
      <c r="BG642" s="20">
        <f t="shared" si="98"/>
        <v>125.81293806662235</v>
      </c>
      <c r="BH642" s="20">
        <f t="shared" si="98"/>
        <v>129.22048418546626</v>
      </c>
      <c r="BI642" s="20">
        <f t="shared" si="98"/>
        <v>135.60465988316099</v>
      </c>
      <c r="BJ642" s="20">
        <f t="shared" si="98"/>
        <v>127.60908776513004</v>
      </c>
      <c r="BK642" s="20">
        <f t="shared" si="98"/>
        <v>0</v>
      </c>
    </row>
    <row r="643" spans="1:63" x14ac:dyDescent="0.25">
      <c r="A643" t="s">
        <v>159</v>
      </c>
      <c r="B643" t="s">
        <v>160</v>
      </c>
      <c r="C643" t="s">
        <v>7</v>
      </c>
      <c r="D643" t="s">
        <v>263</v>
      </c>
      <c r="E643" s="19" t="str">
        <f t="shared" si="97"/>
        <v>formula</v>
      </c>
      <c r="F643" s="11" t="s">
        <v>258</v>
      </c>
      <c r="G643" s="20">
        <f t="shared" ref="G643:BK643" si="99">G609/G1136</f>
        <v>87.215864692482697</v>
      </c>
      <c r="H643" s="20">
        <f t="shared" si="99"/>
        <v>86.548590581788048</v>
      </c>
      <c r="I643" s="20">
        <f t="shared" si="99"/>
        <v>84.074300104865955</v>
      </c>
      <c r="J643" s="20">
        <f t="shared" si="99"/>
        <v>85.60754749677767</v>
      </c>
      <c r="K643" s="20">
        <f t="shared" si="99"/>
        <v>84.84772116342188</v>
      </c>
      <c r="L643" s="20">
        <f t="shared" si="99"/>
        <v>81.391895176629674</v>
      </c>
      <c r="M643" s="20">
        <f t="shared" si="99"/>
        <v>82.611577388577373</v>
      </c>
      <c r="N643" s="20">
        <f t="shared" si="99"/>
        <v>86.455701553982962</v>
      </c>
      <c r="O643" s="20">
        <f t="shared" si="99"/>
        <v>85.982464328240809</v>
      </c>
      <c r="P643" s="20">
        <f t="shared" si="99"/>
        <v>87.203132211180304</v>
      </c>
      <c r="Q643" s="20">
        <f t="shared" si="99"/>
        <v>86.55677495010849</v>
      </c>
      <c r="R643" s="20">
        <f t="shared" si="99"/>
        <v>87.459188842349562</v>
      </c>
      <c r="S643" s="20">
        <f t="shared" si="99"/>
        <v>88.112596253831086</v>
      </c>
      <c r="T643" s="20">
        <f t="shared" si="99"/>
        <v>87.179252345529818</v>
      </c>
      <c r="U643" s="20">
        <f t="shared" si="99"/>
        <v>85.548978384441469</v>
      </c>
      <c r="V643" s="20">
        <f t="shared" si="99"/>
        <v>89.337254274048746</v>
      </c>
      <c r="W643" s="20">
        <f t="shared" si="99"/>
        <v>94.23761776109427</v>
      </c>
      <c r="X643" s="20">
        <f t="shared" si="99"/>
        <v>92.697616446588768</v>
      </c>
      <c r="Y643" s="20">
        <f t="shared" si="99"/>
        <v>96.309010466381338</v>
      </c>
      <c r="Z643" s="20">
        <f t="shared" si="99"/>
        <v>88.170829614222384</v>
      </c>
      <c r="AA643" s="20">
        <f t="shared" si="99"/>
        <v>85.10764466812735</v>
      </c>
      <c r="AB643" s="20">
        <f t="shared" si="99"/>
        <v>92.614019580821704</v>
      </c>
      <c r="AC643" s="20">
        <f t="shared" si="99"/>
        <v>91.806202588265833</v>
      </c>
      <c r="AD643" s="20">
        <f t="shared" si="99"/>
        <v>79.740896161353703</v>
      </c>
      <c r="AE643" s="20">
        <f t="shared" si="99"/>
        <v>87.742393667527608</v>
      </c>
      <c r="AF643" s="20">
        <f t="shared" si="99"/>
        <v>94.102896586010345</v>
      </c>
      <c r="AG643" s="20">
        <f t="shared" si="99"/>
        <v>91.103746887740101</v>
      </c>
      <c r="AH643" s="20">
        <f t="shared" si="99"/>
        <v>95.366518355726228</v>
      </c>
      <c r="AI643" s="20">
        <f t="shared" si="99"/>
        <v>97.678400739012986</v>
      </c>
      <c r="AJ643" s="20">
        <f t="shared" si="99"/>
        <v>92.70689727663347</v>
      </c>
      <c r="AK643" s="20">
        <f t="shared" si="99"/>
        <v>94.762852783003694</v>
      </c>
      <c r="AL643" s="20">
        <f t="shared" si="99"/>
        <v>95.963109450952146</v>
      </c>
      <c r="AM643" s="20">
        <f t="shared" si="99"/>
        <v>89.553160381844222</v>
      </c>
      <c r="AN643" s="20">
        <f t="shared" si="99"/>
        <v>89.078487368898209</v>
      </c>
      <c r="AO643" s="20">
        <f t="shared" si="99"/>
        <v>86.896657021221159</v>
      </c>
      <c r="AP643" s="20">
        <f t="shared" si="99"/>
        <v>79.094838519590155</v>
      </c>
      <c r="AQ643" s="20">
        <f t="shared" si="99"/>
        <v>81.150998700897517</v>
      </c>
      <c r="AR643" s="20">
        <f t="shared" si="99"/>
        <v>83.835697364764357</v>
      </c>
      <c r="AS643" s="20">
        <f t="shared" si="99"/>
        <v>89.383321502839038</v>
      </c>
      <c r="AT643" s="20">
        <f t="shared" si="99"/>
        <v>80.714256141842583</v>
      </c>
      <c r="AU643" s="20">
        <f t="shared" si="99"/>
        <v>88.159022023987106</v>
      </c>
      <c r="AV643" s="20">
        <f t="shared" si="99"/>
        <v>90.46382331550528</v>
      </c>
      <c r="AW643" s="20">
        <f t="shared" si="99"/>
        <v>90.493188219273762</v>
      </c>
      <c r="AX643" s="20">
        <f t="shared" si="99"/>
        <v>90.928381425702909</v>
      </c>
      <c r="AY643" s="20">
        <f t="shared" si="99"/>
        <v>103.33798551448278</v>
      </c>
      <c r="AZ643" s="20">
        <f t="shared" si="99"/>
        <v>105.4055479151276</v>
      </c>
      <c r="BA643" s="20">
        <f t="shared" si="99"/>
        <v>103.66118046784233</v>
      </c>
      <c r="BB643" s="20">
        <f t="shared" si="99"/>
        <v>104.35290902427018</v>
      </c>
      <c r="BC643" s="20">
        <f t="shared" si="99"/>
        <v>107.64516529013721</v>
      </c>
      <c r="BD643" s="20">
        <f t="shared" si="99"/>
        <v>110.47123899378511</v>
      </c>
      <c r="BE643" s="20">
        <f t="shared" si="99"/>
        <v>102.46609469708683</v>
      </c>
      <c r="BF643" s="20">
        <f t="shared" si="99"/>
        <v>104.97716855109169</v>
      </c>
      <c r="BG643" s="20">
        <f t="shared" si="99"/>
        <v>105.64620669971477</v>
      </c>
      <c r="BH643" s="20">
        <f t="shared" si="99"/>
        <v>102.65646318300939</v>
      </c>
      <c r="BI643" s="20">
        <f t="shared" si="99"/>
        <v>103.11944099904375</v>
      </c>
      <c r="BJ643" s="20">
        <f t="shared" si="99"/>
        <v>99.014647942827111</v>
      </c>
      <c r="BK643" s="20">
        <f t="shared" si="99"/>
        <v>0</v>
      </c>
    </row>
    <row r="644" spans="1:63" x14ac:dyDescent="0.25">
      <c r="A644" t="s">
        <v>165</v>
      </c>
      <c r="B644" t="s">
        <v>166</v>
      </c>
      <c r="C644" t="s">
        <v>7</v>
      </c>
      <c r="D644" t="s">
        <v>263</v>
      </c>
      <c r="E644" s="19" t="str">
        <f t="shared" si="97"/>
        <v>formula</v>
      </c>
      <c r="F644" s="11" t="s">
        <v>258</v>
      </c>
      <c r="G644" s="20">
        <f t="shared" ref="G644:BK644" si="100">G610/G1137</f>
        <v>96.068828559917804</v>
      </c>
      <c r="H644" s="20">
        <f t="shared" si="100"/>
        <v>96.759017886061827</v>
      </c>
      <c r="I644" s="20">
        <f t="shared" si="100"/>
        <v>98.017408709475845</v>
      </c>
      <c r="J644" s="20">
        <f t="shared" si="100"/>
        <v>99.973041517973698</v>
      </c>
      <c r="K644" s="20">
        <f t="shared" si="100"/>
        <v>96.342784188378531</v>
      </c>
      <c r="L644" s="20">
        <f t="shared" si="100"/>
        <v>94.474863393588265</v>
      </c>
      <c r="M644" s="20">
        <f t="shared" si="100"/>
        <v>96.432862630307625</v>
      </c>
      <c r="N644" s="20">
        <f t="shared" si="100"/>
        <v>104.64101069204547</v>
      </c>
      <c r="O644" s="20">
        <f t="shared" si="100"/>
        <v>101.97295455938965</v>
      </c>
      <c r="P644" s="20">
        <f t="shared" si="100"/>
        <v>104.95624166098179</v>
      </c>
      <c r="Q644" s="20">
        <f t="shared" si="100"/>
        <v>108.58075620545702</v>
      </c>
      <c r="R644" s="20">
        <f t="shared" si="100"/>
        <v>109.22645493135708</v>
      </c>
      <c r="S644" s="20">
        <f t="shared" si="100"/>
        <v>113.35420988879348</v>
      </c>
      <c r="T644" s="20">
        <f t="shared" si="100"/>
        <v>107.49590157589707</v>
      </c>
      <c r="U644" s="20">
        <f t="shared" si="100"/>
        <v>97.137687551971766</v>
      </c>
      <c r="V644" s="20">
        <f t="shared" si="100"/>
        <v>89.957536375617195</v>
      </c>
      <c r="W644" s="20">
        <f t="shared" si="100"/>
        <v>86.559624914366438</v>
      </c>
      <c r="X644" s="20">
        <f t="shared" si="100"/>
        <v>82.27579349566561</v>
      </c>
      <c r="Y644" s="20">
        <f t="shared" si="100"/>
        <v>81.582886884544266</v>
      </c>
      <c r="Z644" s="20">
        <f t="shared" si="100"/>
        <v>82.103807829821349</v>
      </c>
      <c r="AA644" s="20">
        <f t="shared" si="100"/>
        <v>81.571885654705838</v>
      </c>
      <c r="AB644" s="20">
        <f t="shared" si="100"/>
        <v>78.304371178752277</v>
      </c>
      <c r="AC644" s="20">
        <f t="shared" si="100"/>
        <v>74.297867708772245</v>
      </c>
      <c r="AD644" s="20">
        <f t="shared" si="100"/>
        <v>72.662190450051838</v>
      </c>
      <c r="AE644" s="20">
        <f t="shared" si="100"/>
        <v>73.16855044133915</v>
      </c>
      <c r="AF644" s="20">
        <f t="shared" si="100"/>
        <v>75.469269249121041</v>
      </c>
      <c r="AG644" s="20">
        <f t="shared" si="100"/>
        <v>75.285553258020968</v>
      </c>
      <c r="AH644" s="20">
        <f t="shared" si="100"/>
        <v>77.294192634684038</v>
      </c>
      <c r="AI644" s="20">
        <f t="shared" si="100"/>
        <v>80.515272559780556</v>
      </c>
      <c r="AJ644" s="20">
        <f t="shared" si="100"/>
        <v>84.878266656011533</v>
      </c>
      <c r="AK644" s="20">
        <f t="shared" si="100"/>
        <v>84.715155141030351</v>
      </c>
      <c r="AL644" s="20">
        <f t="shared" si="100"/>
        <v>71.770300132734548</v>
      </c>
      <c r="AM644" s="20">
        <f t="shared" si="100"/>
        <v>77.931408319560944</v>
      </c>
      <c r="AN644" s="20">
        <f t="shared" si="100"/>
        <v>74.543164254270835</v>
      </c>
      <c r="AO644" s="20">
        <f t="shared" si="100"/>
        <v>96.165492921111991</v>
      </c>
      <c r="AP644" s="20">
        <f t="shared" si="100"/>
        <v>104.4745117335229</v>
      </c>
      <c r="AQ644" s="20">
        <f t="shared" si="100"/>
        <v>108.31038268225697</v>
      </c>
      <c r="AR644" s="20">
        <f t="shared" si="100"/>
        <v>111.29915491903543</v>
      </c>
      <c r="AS644" s="20">
        <f t="shared" si="100"/>
        <v>110.35201027895506</v>
      </c>
      <c r="AT644" s="20">
        <f t="shared" si="100"/>
        <v>100.9031744969361</v>
      </c>
      <c r="AU644" s="20">
        <f t="shared" si="100"/>
        <v>102.6908593334194</v>
      </c>
      <c r="AV644" s="20">
        <f t="shared" si="100"/>
        <v>88.304596022764272</v>
      </c>
      <c r="AW644" s="20">
        <f t="shared" si="100"/>
        <v>105.16793922666669</v>
      </c>
      <c r="AX644" s="20">
        <f t="shared" si="100"/>
        <v>103.72182437639867</v>
      </c>
      <c r="AY644" s="20">
        <f t="shared" si="100"/>
        <v>95.995629298423538</v>
      </c>
      <c r="AZ644" s="20">
        <f t="shared" si="100"/>
        <v>100.3814220166594</v>
      </c>
      <c r="BA644" s="20">
        <f t="shared" si="100"/>
        <v>98.106376575655915</v>
      </c>
      <c r="BB644" s="20">
        <f t="shared" si="100"/>
        <v>93.1059106759716</v>
      </c>
      <c r="BC644" s="20">
        <f t="shared" si="100"/>
        <v>105.46913238616369</v>
      </c>
      <c r="BD644" s="20">
        <f t="shared" si="100"/>
        <v>132.65879925800638</v>
      </c>
      <c r="BE644" s="20">
        <f t="shared" si="100"/>
        <v>136.76720950109538</v>
      </c>
      <c r="BF644" s="20">
        <f t="shared" si="100"/>
        <v>134.75621425971596</v>
      </c>
      <c r="BG644" s="20">
        <f t="shared" si="100"/>
        <v>103.33862057136447</v>
      </c>
      <c r="BH644" s="20">
        <f t="shared" si="100"/>
        <v>116.80163534726206</v>
      </c>
      <c r="BI644" s="20">
        <f t="shared" si="100"/>
        <v>112.60590393868021</v>
      </c>
      <c r="BJ644" s="20">
        <f t="shared" si="100"/>
        <v>116.91357414701203</v>
      </c>
      <c r="BK644" s="20">
        <f t="shared" si="100"/>
        <v>0</v>
      </c>
    </row>
    <row r="645" spans="1:63" x14ac:dyDescent="0.25">
      <c r="A645" t="s">
        <v>171</v>
      </c>
      <c r="B645" t="s">
        <v>172</v>
      </c>
      <c r="C645" t="s">
        <v>7</v>
      </c>
      <c r="D645" t="s">
        <v>263</v>
      </c>
      <c r="E645" s="19" t="str">
        <f t="shared" si="97"/>
        <v>formula</v>
      </c>
      <c r="F645" s="11" t="s">
        <v>258</v>
      </c>
      <c r="G645" s="20">
        <f t="shared" ref="G645:BK645" si="101">G611/G1138</f>
        <v>62.803761830637249</v>
      </c>
      <c r="H645" s="20">
        <f t="shared" si="101"/>
        <v>82.465935364219249</v>
      </c>
      <c r="I645" s="20">
        <f t="shared" si="101"/>
        <v>59.495257354858317</v>
      </c>
      <c r="J645" s="20">
        <f t="shared" si="101"/>
        <v>58.059247465990893</v>
      </c>
      <c r="K645" s="20">
        <f t="shared" si="101"/>
        <v>63.844613296999349</v>
      </c>
      <c r="L645" s="20">
        <f t="shared" si="101"/>
        <v>68.172131110307475</v>
      </c>
      <c r="M645" s="20">
        <f t="shared" si="101"/>
        <v>80.226361845964533</v>
      </c>
      <c r="N645" s="20">
        <f t="shared" si="101"/>
        <v>76.179514197184048</v>
      </c>
      <c r="O645" s="20">
        <f t="shared" si="101"/>
        <v>79.542253871467864</v>
      </c>
      <c r="P645" s="20">
        <f t="shared" si="101"/>
        <v>80.576765062070209</v>
      </c>
      <c r="Q645" s="20">
        <f t="shared" si="101"/>
        <v>80.022204245245561</v>
      </c>
      <c r="R645" s="20">
        <f t="shared" si="101"/>
        <v>76.584068974318896</v>
      </c>
      <c r="S645" s="20">
        <f t="shared" si="101"/>
        <v>77.65536686448219</v>
      </c>
      <c r="T645" s="20">
        <f t="shared" si="101"/>
        <v>72.224623130485313</v>
      </c>
      <c r="U645" s="20">
        <f t="shared" si="101"/>
        <v>78.708531307788292</v>
      </c>
      <c r="V645" s="20">
        <f t="shared" si="101"/>
        <v>80.859038881183125</v>
      </c>
      <c r="W645" s="20">
        <f t="shared" si="101"/>
        <v>81.806711241084514</v>
      </c>
      <c r="X645" s="20">
        <f t="shared" si="101"/>
        <v>80.424867587778095</v>
      </c>
      <c r="Y645" s="20">
        <f t="shared" si="101"/>
        <v>83.62780428112606</v>
      </c>
      <c r="Z645" s="20">
        <f t="shared" si="101"/>
        <v>81.592435283242509</v>
      </c>
      <c r="AA645" s="20">
        <f t="shared" si="101"/>
        <v>86.304034820920734</v>
      </c>
      <c r="AB645" s="20">
        <f t="shared" si="101"/>
        <v>87.791628473827728</v>
      </c>
      <c r="AC645" s="20">
        <f t="shared" si="101"/>
        <v>84.583687494655024</v>
      </c>
      <c r="AD645" s="20">
        <f t="shared" si="101"/>
        <v>74.403258897366385</v>
      </c>
      <c r="AE645" s="20">
        <f t="shared" si="101"/>
        <v>85.32525954261051</v>
      </c>
      <c r="AF645" s="20">
        <f t="shared" si="101"/>
        <v>74.700299727708682</v>
      </c>
      <c r="AG645" s="20">
        <f t="shared" si="101"/>
        <v>70.977465141694978</v>
      </c>
      <c r="AH645" s="20">
        <f t="shared" si="101"/>
        <v>65.727945178821415</v>
      </c>
      <c r="AI645" s="20">
        <f t="shared" si="101"/>
        <v>72.672158115766607</v>
      </c>
      <c r="AJ645" s="20">
        <f t="shared" si="101"/>
        <v>83.11356361505203</v>
      </c>
      <c r="AK645" s="20">
        <f t="shared" si="101"/>
        <v>96.993130539354979</v>
      </c>
      <c r="AL645" s="20">
        <f t="shared" si="101"/>
        <v>109.25151591579294</v>
      </c>
      <c r="AM645" s="20">
        <f t="shared" si="101"/>
        <v>82.383158059233153</v>
      </c>
      <c r="AN645" s="20">
        <f t="shared" si="101"/>
        <v>61.60022958686956</v>
      </c>
      <c r="AO645" s="20">
        <f t="shared" si="101"/>
        <v>76.072117699760383</v>
      </c>
      <c r="AP645" s="20">
        <f t="shared" si="101"/>
        <v>83.735455105260272</v>
      </c>
      <c r="AQ645" s="20">
        <f t="shared" si="101"/>
        <v>83.077969511859763</v>
      </c>
      <c r="AR645" s="20">
        <f t="shared" si="101"/>
        <v>87.276413651512385</v>
      </c>
      <c r="AS645" s="20">
        <f t="shared" si="101"/>
        <v>89.212461282904982</v>
      </c>
      <c r="AT645" s="20">
        <f t="shared" si="101"/>
        <v>91.134466198198623</v>
      </c>
      <c r="AU645" s="20">
        <f t="shared" si="101"/>
        <v>84.484575290669355</v>
      </c>
      <c r="AV645" s="20">
        <f t="shared" si="101"/>
        <v>105.51664038320108</v>
      </c>
      <c r="AW645" s="20">
        <f t="shared" si="101"/>
        <v>97.346199433801644</v>
      </c>
      <c r="AX645" s="20">
        <f t="shared" si="101"/>
        <v>95.734507296363773</v>
      </c>
      <c r="AY645" s="20">
        <f t="shared" si="101"/>
        <v>100.76448034522933</v>
      </c>
      <c r="AZ645" s="20">
        <f t="shared" si="101"/>
        <v>103.32963817195298</v>
      </c>
      <c r="BA645" s="20">
        <f t="shared" si="101"/>
        <v>101.88266516214928</v>
      </c>
      <c r="BB645" s="20">
        <f t="shared" si="101"/>
        <v>107.54713705451205</v>
      </c>
      <c r="BC645" s="20">
        <f t="shared" si="101"/>
        <v>122.22812515262542</v>
      </c>
      <c r="BD645" s="20">
        <f t="shared" si="101"/>
        <v>123.40706598249001</v>
      </c>
      <c r="BE645" s="20">
        <f t="shared" si="101"/>
        <v>128.92250603778112</v>
      </c>
      <c r="BF645" s="20">
        <f t="shared" si="101"/>
        <v>135.40675788222711</v>
      </c>
      <c r="BG645" s="20">
        <f t="shared" si="101"/>
        <v>134.52347570858279</v>
      </c>
      <c r="BH645" s="20">
        <f t="shared" si="101"/>
        <v>123.12293831890187</v>
      </c>
      <c r="BI645" s="20">
        <f t="shared" si="101"/>
        <v>116.5163645102229</v>
      </c>
      <c r="BJ645" s="20">
        <f t="shared" si="101"/>
        <v>106.43731518550901</v>
      </c>
      <c r="BK645" s="20">
        <f t="shared" si="101"/>
        <v>0</v>
      </c>
    </row>
    <row r="646" spans="1:63" x14ac:dyDescent="0.25">
      <c r="A646" t="s">
        <v>175</v>
      </c>
      <c r="B646" t="s">
        <v>176</v>
      </c>
      <c r="C646" t="s">
        <v>7</v>
      </c>
      <c r="D646" t="s">
        <v>263</v>
      </c>
      <c r="E646" s="19" t="str">
        <f t="shared" si="97"/>
        <v>formula</v>
      </c>
      <c r="F646" s="11" t="s">
        <v>258</v>
      </c>
      <c r="G646" s="20">
        <f t="shared" ref="G646:BK646" si="102">G612/G1139</f>
        <v>85.83109862851299</v>
      </c>
      <c r="H646" s="20">
        <f t="shared" si="102"/>
        <v>85.48392296842934</v>
      </c>
      <c r="I646" s="20">
        <f t="shared" si="102"/>
        <v>86.074722170621797</v>
      </c>
      <c r="J646" s="20">
        <f t="shared" si="102"/>
        <v>83.785310564897912</v>
      </c>
      <c r="K646" s="20">
        <f t="shared" si="102"/>
        <v>85.698756207720862</v>
      </c>
      <c r="L646" s="20">
        <f t="shared" si="102"/>
        <v>86.258724790080393</v>
      </c>
      <c r="M646" s="20">
        <f t="shared" si="102"/>
        <v>102.13939126140484</v>
      </c>
      <c r="N646" s="20">
        <f t="shared" si="102"/>
        <v>86.09007425523933</v>
      </c>
      <c r="O646" s="20">
        <f t="shared" si="102"/>
        <v>88.41131243515018</v>
      </c>
      <c r="P646" s="20">
        <f t="shared" si="102"/>
        <v>82.358887288888781</v>
      </c>
      <c r="Q646" s="20">
        <f t="shared" si="102"/>
        <v>93.487869778403152</v>
      </c>
      <c r="R646" s="20">
        <f t="shared" si="102"/>
        <v>97.205074717420857</v>
      </c>
      <c r="S646" s="20">
        <f t="shared" si="102"/>
        <v>79.857974697874553</v>
      </c>
      <c r="T646" s="20">
        <f t="shared" si="102"/>
        <v>95.038777708543321</v>
      </c>
      <c r="U646" s="20">
        <f t="shared" si="102"/>
        <v>90.383351061276159</v>
      </c>
      <c r="V646" s="20">
        <f t="shared" si="102"/>
        <v>87.806690425594695</v>
      </c>
      <c r="W646" s="20">
        <f t="shared" si="102"/>
        <v>90.317936818022204</v>
      </c>
      <c r="X646" s="20">
        <f t="shared" si="102"/>
        <v>93.21729068158173</v>
      </c>
      <c r="Y646" s="20">
        <f t="shared" si="102"/>
        <v>89.563959027852093</v>
      </c>
      <c r="Z646" s="20">
        <f t="shared" si="102"/>
        <v>91.173809114009856</v>
      </c>
      <c r="AA646" s="20">
        <f t="shared" si="102"/>
        <v>97.634148099796349</v>
      </c>
      <c r="AB646" s="20">
        <f t="shared" si="102"/>
        <v>87.189600897621261</v>
      </c>
      <c r="AC646" s="20">
        <f t="shared" si="102"/>
        <v>73.203654738089895</v>
      </c>
      <c r="AD646" s="20">
        <f t="shared" si="102"/>
        <v>78.267719301247652</v>
      </c>
      <c r="AE646" s="20">
        <f t="shared" si="102"/>
        <v>81.75173199712664</v>
      </c>
      <c r="AF646" s="20">
        <f t="shared" si="102"/>
        <v>80.514573475190232</v>
      </c>
      <c r="AG646" s="20">
        <f t="shared" si="102"/>
        <v>84.265244010697543</v>
      </c>
      <c r="AH646" s="20">
        <f t="shared" si="102"/>
        <v>84.727272449219996</v>
      </c>
      <c r="AI646" s="20">
        <f t="shared" si="102"/>
        <v>88.517827883847403</v>
      </c>
      <c r="AJ646" s="20">
        <f t="shared" si="102"/>
        <v>87.228689049303199</v>
      </c>
      <c r="AK646" s="20">
        <f t="shared" si="102"/>
        <v>88.483938428680901</v>
      </c>
      <c r="AL646" s="20">
        <f t="shared" si="102"/>
        <v>74.12729054077046</v>
      </c>
      <c r="AM646" s="20">
        <f t="shared" si="102"/>
        <v>82.840208454789007</v>
      </c>
      <c r="AN646" s="20">
        <f t="shared" si="102"/>
        <v>86.417212541179552</v>
      </c>
      <c r="AO646" s="20">
        <f t="shared" si="102"/>
        <v>73.105573578564673</v>
      </c>
      <c r="AP646" s="20">
        <f t="shared" si="102"/>
        <v>87.160581489516971</v>
      </c>
      <c r="AQ646" s="20">
        <f t="shared" si="102"/>
        <v>87.202399791338038</v>
      </c>
      <c r="AR646" s="20">
        <f t="shared" si="102"/>
        <v>81.461621754056168</v>
      </c>
      <c r="AS646" s="20">
        <f t="shared" si="102"/>
        <v>87.430165461777293</v>
      </c>
      <c r="AT646" s="20">
        <f t="shared" si="102"/>
        <v>95.644890139354104</v>
      </c>
      <c r="AU646" s="20">
        <f t="shared" si="102"/>
        <v>88.594597655224391</v>
      </c>
      <c r="AV646" s="20">
        <f t="shared" si="102"/>
        <v>96.20726448042042</v>
      </c>
      <c r="AW646" s="20">
        <f t="shared" si="102"/>
        <v>96.651284503113956</v>
      </c>
      <c r="AX646" s="20">
        <f t="shared" si="102"/>
        <v>98.012933705349397</v>
      </c>
      <c r="AY646" s="20">
        <f t="shared" si="102"/>
        <v>102.8206831016238</v>
      </c>
      <c r="AZ646" s="20">
        <f t="shared" si="102"/>
        <v>99.167427215447745</v>
      </c>
      <c r="BA646" s="20">
        <f t="shared" si="102"/>
        <v>102.26592371157201</v>
      </c>
      <c r="BB646" s="20">
        <f t="shared" si="102"/>
        <v>119.24249615280443</v>
      </c>
      <c r="BC646" s="20">
        <f t="shared" si="102"/>
        <v>117.81650676320957</v>
      </c>
      <c r="BD646" s="20">
        <f t="shared" si="102"/>
        <v>119.14502519354181</v>
      </c>
      <c r="BE646" s="20">
        <f t="shared" si="102"/>
        <v>117.79338133973626</v>
      </c>
      <c r="BF646" s="20">
        <f t="shared" si="102"/>
        <v>121.21276020663355</v>
      </c>
      <c r="BG646" s="20">
        <f t="shared" si="102"/>
        <v>124.9514751883916</v>
      </c>
      <c r="BH646" s="20">
        <f t="shared" si="102"/>
        <v>128.55550535083032</v>
      </c>
      <c r="BI646" s="20">
        <f t="shared" si="102"/>
        <v>123.94599270685549</v>
      </c>
      <c r="BJ646" s="20">
        <f t="shared" si="102"/>
        <v>118.67136076551002</v>
      </c>
      <c r="BK646" s="20">
        <f t="shared" si="102"/>
        <v>0</v>
      </c>
    </row>
    <row r="647" spans="1:63" x14ac:dyDescent="0.25">
      <c r="A647" t="s">
        <v>177</v>
      </c>
      <c r="B647" t="s">
        <v>178</v>
      </c>
      <c r="C647" t="s">
        <v>7</v>
      </c>
      <c r="D647" t="s">
        <v>263</v>
      </c>
      <c r="E647" s="19" t="str">
        <f t="shared" si="97"/>
        <v>formula</v>
      </c>
      <c r="F647" s="11" t="s">
        <v>258</v>
      </c>
      <c r="G647" s="20">
        <f t="shared" ref="G647:BK647" si="103">G613/G1140</f>
        <v>75.506513616749615</v>
      </c>
      <c r="H647" s="20">
        <f t="shared" si="103"/>
        <v>75.867737831478763</v>
      </c>
      <c r="I647" s="20">
        <f t="shared" si="103"/>
        <v>80.451179858898115</v>
      </c>
      <c r="J647" s="20">
        <f t="shared" si="103"/>
        <v>78.276240875190965</v>
      </c>
      <c r="K647" s="20">
        <f t="shared" si="103"/>
        <v>77.127535785630727</v>
      </c>
      <c r="L647" s="20">
        <f t="shared" si="103"/>
        <v>83.670160641325552</v>
      </c>
      <c r="M647" s="20">
        <f t="shared" si="103"/>
        <v>81.140903345038197</v>
      </c>
      <c r="N647" s="20">
        <f t="shared" si="103"/>
        <v>77.96576937462234</v>
      </c>
      <c r="O647" s="20">
        <f t="shared" si="103"/>
        <v>78.250002156680381</v>
      </c>
      <c r="P647" s="20">
        <f t="shared" si="103"/>
        <v>80.35039535203822</v>
      </c>
      <c r="Q647" s="20">
        <f t="shared" si="103"/>
        <v>78.899694143011473</v>
      </c>
      <c r="R647" s="20">
        <f t="shared" si="103"/>
        <v>77.293492055792598</v>
      </c>
      <c r="S647" s="20">
        <f t="shared" si="103"/>
        <v>79.638797388618642</v>
      </c>
      <c r="T647" s="20">
        <f t="shared" si="103"/>
        <v>77.857476370905502</v>
      </c>
      <c r="U647" s="20">
        <f t="shared" si="103"/>
        <v>86.261891027602616</v>
      </c>
      <c r="V647" s="20">
        <f t="shared" si="103"/>
        <v>87.348601009003261</v>
      </c>
      <c r="W647" s="20">
        <f t="shared" si="103"/>
        <v>91.576244105223282</v>
      </c>
      <c r="X647" s="20">
        <f t="shared" si="103"/>
        <v>91.167252457718263</v>
      </c>
      <c r="Y647" s="20">
        <f t="shared" si="103"/>
        <v>93.88398772244112</v>
      </c>
      <c r="Z647" s="20">
        <f t="shared" si="103"/>
        <v>86.154642356449756</v>
      </c>
      <c r="AA647" s="20">
        <f t="shared" si="103"/>
        <v>88.143591742724453</v>
      </c>
      <c r="AB647" s="20">
        <f t="shared" si="103"/>
        <v>90.277814630517341</v>
      </c>
      <c r="AC647" s="20">
        <f t="shared" si="103"/>
        <v>92.807412329080861</v>
      </c>
      <c r="AD647" s="20">
        <f t="shared" si="103"/>
        <v>92.624513000317265</v>
      </c>
      <c r="AE647" s="20">
        <f t="shared" si="103"/>
        <v>95.020216028762547</v>
      </c>
      <c r="AF647" s="20">
        <f t="shared" si="103"/>
        <v>94.721904381874197</v>
      </c>
      <c r="AG647" s="20">
        <f t="shared" si="103"/>
        <v>92.06826582250693</v>
      </c>
      <c r="AH647" s="20">
        <f t="shared" si="103"/>
        <v>89.643351884828149</v>
      </c>
      <c r="AI647" s="20">
        <f t="shared" si="103"/>
        <v>93.021052412437285</v>
      </c>
      <c r="AJ647" s="20">
        <f t="shared" si="103"/>
        <v>92.191951903300321</v>
      </c>
      <c r="AK647" s="20">
        <f t="shared" si="103"/>
        <v>92.033422857100305</v>
      </c>
      <c r="AL647" s="20">
        <f t="shared" si="103"/>
        <v>86.956622748291025</v>
      </c>
      <c r="AM647" s="20">
        <f t="shared" si="103"/>
        <v>86.310272028798039</v>
      </c>
      <c r="AN647" s="20">
        <f t="shared" si="103"/>
        <v>82.292033230996068</v>
      </c>
      <c r="AO647" s="20">
        <f t="shared" si="103"/>
        <v>86.461452141442265</v>
      </c>
      <c r="AP647" s="20">
        <f t="shared" si="103"/>
        <v>84.306166101777521</v>
      </c>
      <c r="AQ647" s="20">
        <f t="shared" si="103"/>
        <v>79.158119784533156</v>
      </c>
      <c r="AR647" s="20">
        <f t="shared" si="103"/>
        <v>84.581855790395764</v>
      </c>
      <c r="AS647" s="20">
        <f t="shared" si="103"/>
        <v>85.801220571888408</v>
      </c>
      <c r="AT647" s="20">
        <f t="shared" si="103"/>
        <v>82.436480401423097</v>
      </c>
      <c r="AU647" s="20">
        <f t="shared" si="103"/>
        <v>83.895202505757226</v>
      </c>
      <c r="AV647" s="20">
        <f t="shared" si="103"/>
        <v>100.2561765564347</v>
      </c>
      <c r="AW647" s="20">
        <f t="shared" si="103"/>
        <v>86.470282485672627</v>
      </c>
      <c r="AX647" s="20">
        <f t="shared" si="103"/>
        <v>97.314765452611937</v>
      </c>
      <c r="AY647" s="20">
        <f t="shared" si="103"/>
        <v>96.82123614918963</v>
      </c>
      <c r="AZ647" s="20">
        <f t="shared" si="103"/>
        <v>105.67936787007119</v>
      </c>
      <c r="BA647" s="20">
        <f t="shared" si="103"/>
        <v>103.10218478947506</v>
      </c>
      <c r="BB647" s="20">
        <f t="shared" si="103"/>
        <v>101.04002299205733</v>
      </c>
      <c r="BC647" s="20">
        <f t="shared" si="103"/>
        <v>102.19071364508166</v>
      </c>
      <c r="BD647" s="20">
        <f t="shared" si="103"/>
        <v>115.48887290848462</v>
      </c>
      <c r="BE647" s="20">
        <f t="shared" si="103"/>
        <v>120.9322151644559</v>
      </c>
      <c r="BF647" s="20">
        <f t="shared" si="103"/>
        <v>126.21284186421633</v>
      </c>
      <c r="BG647" s="20">
        <f t="shared" si="103"/>
        <v>144.70445944466508</v>
      </c>
      <c r="BH647" s="20">
        <f t="shared" si="103"/>
        <v>153.88010748627485</v>
      </c>
      <c r="BI647" s="20">
        <f t="shared" si="103"/>
        <v>156.22954083611035</v>
      </c>
      <c r="BJ647" s="20">
        <f t="shared" si="103"/>
        <v>133.11718658064788</v>
      </c>
      <c r="BK647" s="20">
        <f t="shared" si="103"/>
        <v>0</v>
      </c>
    </row>
    <row r="648" spans="1:63" x14ac:dyDescent="0.25">
      <c r="A648" t="s">
        <v>179</v>
      </c>
      <c r="B648" t="s">
        <v>180</v>
      </c>
      <c r="C648" t="s">
        <v>7</v>
      </c>
      <c r="D648" t="s">
        <v>263</v>
      </c>
      <c r="E648" s="19" t="str">
        <f t="shared" si="97"/>
        <v>formula</v>
      </c>
      <c r="F648" s="11" t="s">
        <v>258</v>
      </c>
      <c r="G648" s="20">
        <f t="shared" ref="G648:BK648" si="104">G614/G1141</f>
        <v>109.93204091581545</v>
      </c>
      <c r="H648" s="20">
        <f t="shared" si="104"/>
        <v>106.61967188974573</v>
      </c>
      <c r="I648" s="20">
        <f t="shared" si="104"/>
        <v>111.13934925273796</v>
      </c>
      <c r="J648" s="20">
        <f t="shared" si="104"/>
        <v>109.65603493591101</v>
      </c>
      <c r="K648" s="20">
        <f t="shared" si="104"/>
        <v>96.295917592689435</v>
      </c>
      <c r="L648" s="20">
        <f t="shared" si="104"/>
        <v>96.159743770419993</v>
      </c>
      <c r="M648" s="20">
        <f t="shared" si="104"/>
        <v>108.20921178444057</v>
      </c>
      <c r="N648" s="20">
        <f t="shared" si="104"/>
        <v>113.41302556908035</v>
      </c>
      <c r="O648" s="20">
        <f t="shared" si="104"/>
        <v>120.06572335659388</v>
      </c>
      <c r="P648" s="20">
        <f t="shared" si="104"/>
        <v>148.99482164962416</v>
      </c>
      <c r="Q648" s="20">
        <f t="shared" si="104"/>
        <v>142.20956073566234</v>
      </c>
      <c r="R648" s="20">
        <f t="shared" si="104"/>
        <v>141.8930646514622</v>
      </c>
      <c r="S648" s="20">
        <f t="shared" si="104"/>
        <v>136.43421398526021</v>
      </c>
      <c r="T648" s="20">
        <f t="shared" si="104"/>
        <v>141.58730495120892</v>
      </c>
      <c r="U648" s="20">
        <f t="shared" si="104"/>
        <v>149.21742563806129</v>
      </c>
      <c r="V648" s="20">
        <f t="shared" si="104"/>
        <v>138.4832612292893</v>
      </c>
      <c r="W648" s="20">
        <f t="shared" si="104"/>
        <v>134.37860002435502</v>
      </c>
      <c r="X648" s="20">
        <f t="shared" si="104"/>
        <v>132.55115995935054</v>
      </c>
      <c r="Y648" s="20">
        <f t="shared" si="104"/>
        <v>95.983485808201181</v>
      </c>
      <c r="Z648" s="20">
        <f t="shared" si="104"/>
        <v>90.648916283424299</v>
      </c>
      <c r="AA648" s="20">
        <f t="shared" si="104"/>
        <v>97.815351100119031</v>
      </c>
      <c r="AB648" s="20">
        <f t="shared" si="104"/>
        <v>101.31612638518</v>
      </c>
      <c r="AC648" s="20">
        <f t="shared" si="104"/>
        <v>104.58327395644072</v>
      </c>
      <c r="AD648" s="20">
        <f t="shared" si="104"/>
        <v>95.442653892197541</v>
      </c>
      <c r="AE648" s="20">
        <f t="shared" si="104"/>
        <v>94.732027932666313</v>
      </c>
      <c r="AF648" s="20">
        <f t="shared" si="104"/>
        <v>90.883080122339777</v>
      </c>
      <c r="AG648" s="20">
        <f t="shared" si="104"/>
        <v>92.738384502736892</v>
      </c>
      <c r="AH648" s="20">
        <f t="shared" si="104"/>
        <v>95.281965826573114</v>
      </c>
      <c r="AI648" s="20">
        <f t="shared" si="104"/>
        <v>99.306690850045186</v>
      </c>
      <c r="AJ648" s="20">
        <f t="shared" si="104"/>
        <v>101.70969239816706</v>
      </c>
      <c r="AK648" s="20">
        <f t="shared" si="104"/>
        <v>101.83985541374116</v>
      </c>
      <c r="AL648" s="20">
        <f t="shared" si="104"/>
        <v>98.626271072270029</v>
      </c>
      <c r="AM648" s="20">
        <f t="shared" si="104"/>
        <v>101.07662476091171</v>
      </c>
      <c r="AN648" s="20">
        <f t="shared" si="104"/>
        <v>95.756548153848001</v>
      </c>
      <c r="AO648" s="20">
        <f t="shared" si="104"/>
        <v>97.395199738595096</v>
      </c>
      <c r="AP648" s="20">
        <f t="shared" si="104"/>
        <v>89.791377534056167</v>
      </c>
      <c r="AQ648" s="20">
        <f t="shared" si="104"/>
        <v>89.592039696665665</v>
      </c>
      <c r="AR648" s="20">
        <f t="shared" si="104"/>
        <v>95.826182954218311</v>
      </c>
      <c r="AS648" s="20">
        <f t="shared" si="104"/>
        <v>98.593400658681659</v>
      </c>
      <c r="AT648" s="20">
        <f t="shared" si="104"/>
        <v>99.204858127758001</v>
      </c>
      <c r="AU648" s="20">
        <f t="shared" si="104"/>
        <v>101.64938300856713</v>
      </c>
      <c r="AV648" s="20">
        <f t="shared" si="104"/>
        <v>103.56164900376875</v>
      </c>
      <c r="AW648" s="20">
        <f t="shared" si="104"/>
        <v>105.40086703923575</v>
      </c>
      <c r="AX648" s="20">
        <f t="shared" si="104"/>
        <v>102.38844865321262</v>
      </c>
      <c r="AY648" s="20">
        <f t="shared" si="104"/>
        <v>100.54894003253949</v>
      </c>
      <c r="AZ648" s="20">
        <f t="shared" si="104"/>
        <v>97.213769385128444</v>
      </c>
      <c r="BA648" s="20">
        <f t="shared" si="104"/>
        <v>97.575941916500469</v>
      </c>
      <c r="BB648" s="20">
        <f t="shared" si="104"/>
        <v>81.875064055546602</v>
      </c>
      <c r="BC648" s="20">
        <f t="shared" si="104"/>
        <v>83.744194483598406</v>
      </c>
      <c r="BD648" s="20">
        <f t="shared" si="104"/>
        <v>84.012106373897069</v>
      </c>
      <c r="BE648" s="20">
        <f t="shared" si="104"/>
        <v>82.716406549711508</v>
      </c>
      <c r="BF648" s="20">
        <f t="shared" si="104"/>
        <v>79.176327708910136</v>
      </c>
      <c r="BG648" s="20">
        <f t="shared" si="104"/>
        <v>78.558041239646457</v>
      </c>
      <c r="BH648" s="20">
        <f t="shared" si="104"/>
        <v>78.582197010184544</v>
      </c>
      <c r="BI648" s="20">
        <f t="shared" si="104"/>
        <v>76.32230020792457</v>
      </c>
      <c r="BJ648" s="20">
        <f t="shared" si="104"/>
        <v>72.602631826236902</v>
      </c>
      <c r="BK648" s="20">
        <f t="shared" si="104"/>
        <v>0</v>
      </c>
    </row>
    <row r="649" spans="1:63" x14ac:dyDescent="0.25">
      <c r="A649" t="s">
        <v>147</v>
      </c>
      <c r="B649" t="s">
        <v>148</v>
      </c>
      <c r="C649" t="s">
        <v>149</v>
      </c>
      <c r="D649" t="s">
        <v>263</v>
      </c>
      <c r="E649" s="19" t="str">
        <f t="shared" si="97"/>
        <v>formula</v>
      </c>
      <c r="F649" s="11" t="s">
        <v>258</v>
      </c>
      <c r="G649" s="20">
        <f t="shared" ref="G649:BK649" si="105">G615/G1142</f>
        <v>49.069650190836484</v>
      </c>
      <c r="H649" s="20">
        <f t="shared" si="105"/>
        <v>53.268630355820179</v>
      </c>
      <c r="I649" s="20">
        <f t="shared" si="105"/>
        <v>52.961631128794799</v>
      </c>
      <c r="J649" s="20">
        <f t="shared" si="105"/>
        <v>57.437877702653651</v>
      </c>
      <c r="K649" s="20">
        <f t="shared" si="105"/>
        <v>58.11591843529262</v>
      </c>
      <c r="L649" s="20">
        <f t="shared" si="105"/>
        <v>57.405301237124533</v>
      </c>
      <c r="M649" s="20">
        <f t="shared" si="105"/>
        <v>58.226788958828166</v>
      </c>
      <c r="N649" s="20">
        <f t="shared" si="105"/>
        <v>60.169033152697338</v>
      </c>
      <c r="O649" s="20">
        <f t="shared" si="105"/>
        <v>58.32636048693967</v>
      </c>
      <c r="P649" s="20">
        <f t="shared" si="105"/>
        <v>58.5480605977152</v>
      </c>
      <c r="Q649" s="20">
        <f t="shared" si="105"/>
        <v>54.910227469997473</v>
      </c>
      <c r="R649" s="20">
        <f t="shared" si="105"/>
        <v>51.307457479645763</v>
      </c>
      <c r="S649" s="20">
        <f t="shared" si="105"/>
        <v>45.240693367696686</v>
      </c>
      <c r="T649" s="20">
        <f t="shared" si="105"/>
        <v>50.521068753681732</v>
      </c>
      <c r="U649" s="20">
        <f t="shared" si="105"/>
        <v>56.152447178850871</v>
      </c>
      <c r="V649" s="20">
        <f t="shared" si="105"/>
        <v>49.786571998534534</v>
      </c>
      <c r="W649" s="20">
        <f t="shared" si="105"/>
        <v>50.55782405347923</v>
      </c>
      <c r="X649" s="20">
        <f t="shared" si="105"/>
        <v>54.110965020219894</v>
      </c>
      <c r="Y649" s="20">
        <f t="shared" si="105"/>
        <v>56.261741945637105</v>
      </c>
      <c r="Z649" s="20">
        <f t="shared" si="105"/>
        <v>51.780569118339407</v>
      </c>
      <c r="AA649" s="20">
        <f t="shared" si="105"/>
        <v>56.718612206442465</v>
      </c>
      <c r="AB649" s="20">
        <f t="shared" si="105"/>
        <v>55.902513234973839</v>
      </c>
      <c r="AC649" s="20">
        <f t="shared" si="105"/>
        <v>56.229115888848455</v>
      </c>
      <c r="AD649" s="20">
        <f t="shared" si="105"/>
        <v>55.603517639409162</v>
      </c>
      <c r="AE649" s="20">
        <f t="shared" si="105"/>
        <v>67.937901248071213</v>
      </c>
      <c r="AF649" s="20">
        <f t="shared" si="105"/>
        <v>74.912747570637293</v>
      </c>
      <c r="AG649" s="20">
        <f t="shared" si="105"/>
        <v>67.53121160821064</v>
      </c>
      <c r="AH649" s="20">
        <f t="shared" si="105"/>
        <v>76.248842071025933</v>
      </c>
      <c r="AI649" s="20">
        <f t="shared" si="105"/>
        <v>72.017716102703176</v>
      </c>
      <c r="AJ649" s="20">
        <f t="shared" si="105"/>
        <v>72.454999220854589</v>
      </c>
      <c r="AK649" s="20">
        <f t="shared" si="105"/>
        <v>84.984571506875781</v>
      </c>
      <c r="AL649" s="20">
        <f t="shared" si="105"/>
        <v>84.670159945939048</v>
      </c>
      <c r="AM649" s="20">
        <f t="shared" si="105"/>
        <v>86.055705061835639</v>
      </c>
      <c r="AN649" s="20">
        <f t="shared" si="105"/>
        <v>82.326986767598612</v>
      </c>
      <c r="AO649" s="20">
        <f t="shared" si="105"/>
        <v>80.857153462905927</v>
      </c>
      <c r="AP649" s="20">
        <f t="shared" si="105"/>
        <v>85.006390053612222</v>
      </c>
      <c r="AQ649" s="20">
        <f t="shared" si="105"/>
        <v>76.066001136151996</v>
      </c>
      <c r="AR649" s="20">
        <f t="shared" si="105"/>
        <v>88.016662910301051</v>
      </c>
      <c r="AS649" s="20">
        <f t="shared" si="105"/>
        <v>87.912840953402139</v>
      </c>
      <c r="AT649" s="20">
        <f t="shared" si="105"/>
        <v>75.154913080150024</v>
      </c>
      <c r="AU649" s="20">
        <f t="shared" si="105"/>
        <v>96.792759908356871</v>
      </c>
      <c r="AV649" s="20">
        <f t="shared" si="105"/>
        <v>93.367592919186009</v>
      </c>
      <c r="AW649" s="20">
        <f t="shared" si="105"/>
        <v>105.6331146132359</v>
      </c>
      <c r="AX649" s="20">
        <f t="shared" si="105"/>
        <v>93.972448796772824</v>
      </c>
      <c r="AY649" s="20">
        <f t="shared" si="105"/>
        <v>103.87049653844478</v>
      </c>
      <c r="AZ649" s="20">
        <f t="shared" si="105"/>
        <v>101.99985621809263</v>
      </c>
      <c r="BA649" s="20">
        <f t="shared" si="105"/>
        <v>88.589610598119705</v>
      </c>
      <c r="BB649" s="20">
        <f t="shared" si="105"/>
        <v>110.14598405991488</v>
      </c>
      <c r="BC649" s="20">
        <f t="shared" si="105"/>
        <v>99.92402896471485</v>
      </c>
      <c r="BD649" s="20">
        <f t="shared" si="105"/>
        <v>112.73634742329799</v>
      </c>
      <c r="BE649" s="20">
        <f t="shared" si="105"/>
        <v>101.00767938327927</v>
      </c>
      <c r="BF649" s="20">
        <f t="shared" si="105"/>
        <v>113.24026857516786</v>
      </c>
      <c r="BG649" s="20">
        <f t="shared" si="105"/>
        <v>107.20145799666309</v>
      </c>
      <c r="BH649" s="20">
        <f t="shared" si="105"/>
        <v>104.2135386559808</v>
      </c>
      <c r="BI649" s="20">
        <f t="shared" si="105"/>
        <v>98.046528900178501</v>
      </c>
      <c r="BJ649" s="20">
        <f t="shared" si="105"/>
        <v>100.14796260761271</v>
      </c>
      <c r="BK649" s="20">
        <f t="shared" si="105"/>
        <v>0</v>
      </c>
    </row>
    <row r="650" spans="1:63" x14ac:dyDescent="0.25">
      <c r="A650" t="s">
        <v>153</v>
      </c>
      <c r="B650" t="s">
        <v>154</v>
      </c>
      <c r="C650" t="s">
        <v>149</v>
      </c>
      <c r="D650" t="s">
        <v>263</v>
      </c>
      <c r="E650" s="19" t="str">
        <f t="shared" si="97"/>
        <v>formula</v>
      </c>
      <c r="F650" s="11" t="s">
        <v>258</v>
      </c>
      <c r="G650" s="20">
        <f t="shared" ref="G650:BK650" si="106">G616/G1143</f>
        <v>51.557526337127776</v>
      </c>
      <c r="H650" s="20">
        <f t="shared" si="106"/>
        <v>53.752610024733286</v>
      </c>
      <c r="I650" s="20">
        <f t="shared" si="106"/>
        <v>57.086812059215603</v>
      </c>
      <c r="J650" s="20">
        <f t="shared" si="106"/>
        <v>57.943692811846674</v>
      </c>
      <c r="K650" s="20">
        <f t="shared" si="106"/>
        <v>52.551440652049941</v>
      </c>
      <c r="L650" s="20">
        <f t="shared" si="106"/>
        <v>54.600092279085359</v>
      </c>
      <c r="M650" s="20">
        <f t="shared" si="106"/>
        <v>59.185569280094867</v>
      </c>
      <c r="N650" s="20">
        <f t="shared" si="106"/>
        <v>60.755693049369853</v>
      </c>
      <c r="O650" s="20">
        <f t="shared" si="106"/>
        <v>58.975377801942486</v>
      </c>
      <c r="P650" s="20">
        <f t="shared" si="106"/>
        <v>63.762363147381961</v>
      </c>
      <c r="Q650" s="20">
        <f t="shared" si="106"/>
        <v>65.891719902474648</v>
      </c>
      <c r="R650" s="20">
        <f t="shared" si="106"/>
        <v>68.354780248039361</v>
      </c>
      <c r="S650" s="20">
        <f t="shared" si="106"/>
        <v>69.684922258559297</v>
      </c>
      <c r="T650" s="20">
        <f t="shared" si="106"/>
        <v>74.514945568563419</v>
      </c>
      <c r="U650" s="20">
        <f t="shared" si="106"/>
        <v>74.22650613412506</v>
      </c>
      <c r="V650" s="20">
        <f t="shared" si="106"/>
        <v>71.068744715876406</v>
      </c>
      <c r="W650" s="20">
        <f t="shared" si="106"/>
        <v>71.716925013552057</v>
      </c>
      <c r="X650" s="20">
        <f t="shared" si="106"/>
        <v>69.036201513841959</v>
      </c>
      <c r="Y650" s="20">
        <f t="shared" si="106"/>
        <v>69.635489951870127</v>
      </c>
      <c r="Z650" s="20">
        <f t="shared" si="106"/>
        <v>69.602967670986274</v>
      </c>
      <c r="AA650" s="20">
        <f t="shared" si="106"/>
        <v>69.633712139032667</v>
      </c>
      <c r="AB650" s="20">
        <f t="shared" si="106"/>
        <v>70.779515524176674</v>
      </c>
      <c r="AC650" s="20">
        <f t="shared" si="106"/>
        <v>71.478179541223014</v>
      </c>
      <c r="AD650" s="20">
        <f t="shared" si="106"/>
        <v>68.881738799845607</v>
      </c>
      <c r="AE650" s="20">
        <f t="shared" si="106"/>
        <v>73.445684919825396</v>
      </c>
      <c r="AF650" s="20">
        <f t="shared" si="106"/>
        <v>76.931974454220054</v>
      </c>
      <c r="AG650" s="20">
        <f t="shared" si="106"/>
        <v>68.598995367731945</v>
      </c>
      <c r="AH650" s="20">
        <f t="shared" si="106"/>
        <v>69.349516632922303</v>
      </c>
      <c r="AI650" s="20">
        <f t="shared" si="106"/>
        <v>70.674128480788895</v>
      </c>
      <c r="AJ650" s="20">
        <f t="shared" si="106"/>
        <v>72.466922782983843</v>
      </c>
      <c r="AK650" s="20">
        <f t="shared" si="106"/>
        <v>72.56426139870058</v>
      </c>
      <c r="AL650" s="20">
        <f t="shared" si="106"/>
        <v>72.283729174660749</v>
      </c>
      <c r="AM650" s="20">
        <f t="shared" si="106"/>
        <v>74.908437742526957</v>
      </c>
      <c r="AN650" s="20">
        <f t="shared" si="106"/>
        <v>75.986326015406163</v>
      </c>
      <c r="AO650" s="20">
        <f t="shared" si="106"/>
        <v>79.202831952070525</v>
      </c>
      <c r="AP650" s="20">
        <f t="shared" si="106"/>
        <v>81.473246474695685</v>
      </c>
      <c r="AQ650" s="20">
        <f t="shared" si="106"/>
        <v>77.926141752586162</v>
      </c>
      <c r="AR650" s="20">
        <f t="shared" si="106"/>
        <v>80.530301978668646</v>
      </c>
      <c r="AS650" s="20">
        <f t="shared" si="106"/>
        <v>83.401924577909838</v>
      </c>
      <c r="AT650" s="20">
        <f t="shared" si="106"/>
        <v>83.834675199604277</v>
      </c>
      <c r="AU650" s="20">
        <f t="shared" si="106"/>
        <v>84.694704004486638</v>
      </c>
      <c r="AV650" s="20">
        <f t="shared" si="106"/>
        <v>85.750637486773087</v>
      </c>
      <c r="AW650" s="20">
        <f t="shared" si="106"/>
        <v>87.629600375660317</v>
      </c>
      <c r="AX650" s="20">
        <f t="shared" si="106"/>
        <v>90.36735345490834</v>
      </c>
      <c r="AY650" s="20">
        <f t="shared" si="106"/>
        <v>101.92115588516434</v>
      </c>
      <c r="AZ650" s="20">
        <f t="shared" si="106"/>
        <v>107.45050885148559</v>
      </c>
      <c r="BA650" s="20">
        <f t="shared" si="106"/>
        <v>112.74315819631282</v>
      </c>
      <c r="BB650" s="20">
        <f t="shared" si="106"/>
        <v>116.16506077323308</v>
      </c>
      <c r="BC650" s="20">
        <f t="shared" si="106"/>
        <v>123.42712352984958</v>
      </c>
      <c r="BD650" s="20">
        <f t="shared" si="106"/>
        <v>132.41780656633009</v>
      </c>
      <c r="BE650" s="20">
        <f t="shared" si="106"/>
        <v>135.51309989889802</v>
      </c>
      <c r="BF650" s="20">
        <f t="shared" si="106"/>
        <v>140.34358485598347</v>
      </c>
      <c r="BG650" s="20">
        <f t="shared" si="106"/>
        <v>141.76303100498049</v>
      </c>
      <c r="BH650" s="20">
        <f t="shared" si="106"/>
        <v>140.79381230953294</v>
      </c>
      <c r="BI650" s="20">
        <f t="shared" si="106"/>
        <v>146.07626867582664</v>
      </c>
      <c r="BJ650" s="20">
        <f t="shared" si="106"/>
        <v>155.02014241535463</v>
      </c>
      <c r="BK650" s="20">
        <f t="shared" si="106"/>
        <v>0</v>
      </c>
    </row>
    <row r="651" spans="1:63" x14ac:dyDescent="0.25">
      <c r="A651" t="s">
        <v>155</v>
      </c>
      <c r="B651" t="s">
        <v>156</v>
      </c>
      <c r="C651" t="s">
        <v>149</v>
      </c>
      <c r="D651" t="s">
        <v>263</v>
      </c>
      <c r="E651" s="19" t="str">
        <f t="shared" si="97"/>
        <v>formula</v>
      </c>
      <c r="F651" s="11" t="s">
        <v>258</v>
      </c>
      <c r="G651" s="20">
        <f t="shared" ref="G651:BK651" si="107">G617/G1144</f>
        <v>98.004772503801576</v>
      </c>
      <c r="H651" s="20">
        <f t="shared" si="107"/>
        <v>101.65515119079815</v>
      </c>
      <c r="I651" s="20">
        <f t="shared" si="107"/>
        <v>106.47255107155696</v>
      </c>
      <c r="J651" s="20">
        <f t="shared" si="107"/>
        <v>102.40948903261959</v>
      </c>
      <c r="K651" s="20">
        <f t="shared" si="107"/>
        <v>99.506098369164221</v>
      </c>
      <c r="L651" s="20">
        <f t="shared" si="107"/>
        <v>99.544003389196646</v>
      </c>
      <c r="M651" s="20">
        <f t="shared" si="107"/>
        <v>96.953585793973062</v>
      </c>
      <c r="N651" s="20">
        <f t="shared" si="107"/>
        <v>100.49414700168886</v>
      </c>
      <c r="O651" s="20">
        <f t="shared" si="107"/>
        <v>97.776993682994004</v>
      </c>
      <c r="P651" s="20">
        <f t="shared" si="107"/>
        <v>93.299384000250768</v>
      </c>
      <c r="Q651" s="20">
        <f t="shared" si="107"/>
        <v>91.164480086546575</v>
      </c>
      <c r="R651" s="20">
        <f t="shared" si="107"/>
        <v>85.522570501132378</v>
      </c>
      <c r="S651" s="20">
        <f t="shared" si="107"/>
        <v>77.986797653415749</v>
      </c>
      <c r="T651" s="20">
        <f t="shared" si="107"/>
        <v>78.637017128331152</v>
      </c>
      <c r="U651" s="20">
        <f t="shared" si="107"/>
        <v>82.989371625133487</v>
      </c>
      <c r="V651" s="20">
        <f t="shared" si="107"/>
        <v>85.061434703446849</v>
      </c>
      <c r="W651" s="20">
        <f t="shared" si="107"/>
        <v>86.66456175046676</v>
      </c>
      <c r="X651" s="20">
        <f t="shared" si="107"/>
        <v>90.933508700770261</v>
      </c>
      <c r="Y651" s="20">
        <f t="shared" si="107"/>
        <v>90.115753662686103</v>
      </c>
      <c r="Z651" s="20">
        <f t="shared" si="107"/>
        <v>91.618558608835812</v>
      </c>
      <c r="AA651" s="20">
        <f t="shared" si="107"/>
        <v>87.018153725124819</v>
      </c>
      <c r="AB651" s="20">
        <f t="shared" si="107"/>
        <v>87.001649828424945</v>
      </c>
      <c r="AC651" s="20">
        <f t="shared" si="107"/>
        <v>87.968597181697376</v>
      </c>
      <c r="AD651" s="20">
        <f t="shared" si="107"/>
        <v>72.351338153943431</v>
      </c>
      <c r="AE651" s="20">
        <f t="shared" si="107"/>
        <v>84.603999146362156</v>
      </c>
      <c r="AF651" s="20">
        <f t="shared" si="107"/>
        <v>84.170480622424094</v>
      </c>
      <c r="AG651" s="20">
        <f t="shared" si="107"/>
        <v>81.919187577051886</v>
      </c>
      <c r="AH651" s="20">
        <f t="shared" si="107"/>
        <v>89.933971535961675</v>
      </c>
      <c r="AI651" s="20">
        <f t="shared" si="107"/>
        <v>86.661198308348318</v>
      </c>
      <c r="AJ651" s="20">
        <f t="shared" si="107"/>
        <v>82.517729435069612</v>
      </c>
      <c r="AK651" s="20">
        <f t="shared" si="107"/>
        <v>109.42439475228505</v>
      </c>
      <c r="AL651" s="20">
        <f t="shared" si="107"/>
        <v>108.38906441558717</v>
      </c>
      <c r="AM651" s="20">
        <f t="shared" si="107"/>
        <v>94.312312853329388</v>
      </c>
      <c r="AN651" s="20">
        <f t="shared" si="107"/>
        <v>103.80678647195676</v>
      </c>
      <c r="AO651" s="20">
        <f t="shared" si="107"/>
        <v>102.86499951280504</v>
      </c>
      <c r="AP651" s="20">
        <f t="shared" si="107"/>
        <v>101.51355893487332</v>
      </c>
      <c r="AQ651" s="20">
        <f t="shared" si="107"/>
        <v>109.51831805813165</v>
      </c>
      <c r="AR651" s="20">
        <f t="shared" si="107"/>
        <v>118.63978586723299</v>
      </c>
      <c r="AS651" s="20">
        <f t="shared" si="107"/>
        <v>108.38850281476819</v>
      </c>
      <c r="AT651" s="20">
        <f t="shared" si="107"/>
        <v>101.16620288653527</v>
      </c>
      <c r="AU651" s="20">
        <f t="shared" si="107"/>
        <v>111.38528593823582</v>
      </c>
      <c r="AV651" s="20">
        <f t="shared" si="107"/>
        <v>101.12928929118245</v>
      </c>
      <c r="AW651" s="20">
        <f t="shared" si="107"/>
        <v>106.74641453479326</v>
      </c>
      <c r="AX651" s="20">
        <f t="shared" si="107"/>
        <v>92.680707603724102</v>
      </c>
      <c r="AY651" s="20">
        <f t="shared" si="107"/>
        <v>105.66063520995559</v>
      </c>
      <c r="AZ651" s="20">
        <f t="shared" si="107"/>
        <v>101.35496819518498</v>
      </c>
      <c r="BA651" s="20">
        <f t="shared" si="107"/>
        <v>102.16198957764698</v>
      </c>
      <c r="BB651" s="20">
        <f t="shared" si="107"/>
        <v>100.54689290532632</v>
      </c>
      <c r="BC651" s="20">
        <f t="shared" si="107"/>
        <v>91.709196856859108</v>
      </c>
      <c r="BD651" s="20">
        <f t="shared" si="107"/>
        <v>132.2515287482087</v>
      </c>
      <c r="BE651" s="20">
        <f t="shared" si="107"/>
        <v>93.6603219717217</v>
      </c>
      <c r="BF651" s="20">
        <f t="shared" si="107"/>
        <v>128.8728909530335</v>
      </c>
      <c r="BG651" s="20">
        <f t="shared" si="107"/>
        <v>112.79803469502285</v>
      </c>
      <c r="BH651" s="20">
        <f t="shared" si="107"/>
        <v>109.77531626560877</v>
      </c>
      <c r="BI651" s="20">
        <f t="shared" si="107"/>
        <v>105.42900138342375</v>
      </c>
      <c r="BJ651" s="20">
        <f t="shared" si="107"/>
        <v>109.32057067144871</v>
      </c>
      <c r="BK651" s="20">
        <f t="shared" si="107"/>
        <v>0</v>
      </c>
    </row>
    <row r="652" spans="1:63" x14ac:dyDescent="0.25">
      <c r="A652" t="s">
        <v>161</v>
      </c>
      <c r="B652" t="s">
        <v>162</v>
      </c>
      <c r="C652" t="s">
        <v>149</v>
      </c>
      <c r="D652" t="s">
        <v>263</v>
      </c>
      <c r="E652" s="19" t="str">
        <f t="shared" si="97"/>
        <v>formula</v>
      </c>
      <c r="F652" s="11" t="s">
        <v>258</v>
      </c>
      <c r="G652" s="20">
        <f t="shared" ref="G652:BK652" si="108">G618/G1145</f>
        <v>42.71777435913959</v>
      </c>
      <c r="H652" s="20">
        <f t="shared" si="108"/>
        <v>45.502943685179389</v>
      </c>
      <c r="I652" s="20">
        <f t="shared" si="108"/>
        <v>46.645496268254782</v>
      </c>
      <c r="J652" s="20">
        <f t="shared" si="108"/>
        <v>46.447154987787833</v>
      </c>
      <c r="K652" s="20">
        <f t="shared" si="108"/>
        <v>49.23986820880279</v>
      </c>
      <c r="L652" s="20">
        <f t="shared" si="108"/>
        <v>49.154699628588872</v>
      </c>
      <c r="M652" s="20">
        <f t="shared" si="108"/>
        <v>51.61925167284398</v>
      </c>
      <c r="N652" s="20">
        <f t="shared" si="108"/>
        <v>49.989302525281147</v>
      </c>
      <c r="O652" s="20">
        <f t="shared" si="108"/>
        <v>54.316217979761682</v>
      </c>
      <c r="P652" s="20">
        <f t="shared" si="108"/>
        <v>53.962219797050828</v>
      </c>
      <c r="Q652" s="20">
        <f t="shared" si="108"/>
        <v>52.410514281447554</v>
      </c>
      <c r="R652" s="20">
        <f t="shared" si="108"/>
        <v>45.679881511145659</v>
      </c>
      <c r="S652" s="20">
        <f t="shared" si="108"/>
        <v>41.290285813622681</v>
      </c>
      <c r="T652" s="20">
        <f t="shared" si="108"/>
        <v>46.3993011173323</v>
      </c>
      <c r="U652" s="20">
        <f t="shared" si="108"/>
        <v>52.016684069779195</v>
      </c>
      <c r="V652" s="20">
        <f t="shared" si="108"/>
        <v>53.024438325430353</v>
      </c>
      <c r="W652" s="20">
        <f t="shared" si="108"/>
        <v>52.851347879035281</v>
      </c>
      <c r="X652" s="20">
        <f t="shared" si="108"/>
        <v>54.628015190962827</v>
      </c>
      <c r="Y652" s="20">
        <f t="shared" si="108"/>
        <v>54.849402421988565</v>
      </c>
      <c r="Z652" s="20">
        <f t="shared" si="108"/>
        <v>55.395308645756181</v>
      </c>
      <c r="AA652" s="20">
        <f t="shared" si="108"/>
        <v>60.59644603951309</v>
      </c>
      <c r="AB652" s="20">
        <f t="shared" si="108"/>
        <v>61.882278991356522</v>
      </c>
      <c r="AC652" s="20">
        <f t="shared" si="108"/>
        <v>60.019775541496941</v>
      </c>
      <c r="AD652" s="20">
        <f t="shared" si="108"/>
        <v>52.976190767008603</v>
      </c>
      <c r="AE652" s="20">
        <f t="shared" si="108"/>
        <v>55.578734970920635</v>
      </c>
      <c r="AF652" s="20">
        <f t="shared" si="108"/>
        <v>59.299413802468678</v>
      </c>
      <c r="AG652" s="20">
        <f t="shared" si="108"/>
        <v>56.732335919611714</v>
      </c>
      <c r="AH652" s="20">
        <f t="shared" si="108"/>
        <v>65.683196674560136</v>
      </c>
      <c r="AI652" s="20">
        <f t="shared" si="108"/>
        <v>64.227413514005818</v>
      </c>
      <c r="AJ652" s="20">
        <f t="shared" si="108"/>
        <v>63.367400945348869</v>
      </c>
      <c r="AK652" s="20">
        <f t="shared" si="108"/>
        <v>90.978666153842667</v>
      </c>
      <c r="AL652" s="20">
        <f t="shared" si="108"/>
        <v>81.215197550043612</v>
      </c>
      <c r="AM652" s="20">
        <f t="shared" si="108"/>
        <v>82.537151342181588</v>
      </c>
      <c r="AN652" s="20">
        <f t="shared" si="108"/>
        <v>85.480443781448031</v>
      </c>
      <c r="AO652" s="20">
        <f t="shared" si="108"/>
        <v>83.347669186648744</v>
      </c>
      <c r="AP652" s="20">
        <f t="shared" si="108"/>
        <v>84.515309235765514</v>
      </c>
      <c r="AQ652" s="20">
        <f t="shared" si="108"/>
        <v>83.826163768621981</v>
      </c>
      <c r="AR652" s="20">
        <f t="shared" si="108"/>
        <v>87.958596292062879</v>
      </c>
      <c r="AS652" s="20">
        <f t="shared" si="108"/>
        <v>92.279306454560412</v>
      </c>
      <c r="AT652" s="20">
        <f t="shared" si="108"/>
        <v>85.96196988377757</v>
      </c>
      <c r="AU652" s="20">
        <f t="shared" si="108"/>
        <v>90.508839653157409</v>
      </c>
      <c r="AV652" s="20">
        <f t="shared" si="108"/>
        <v>87.617486447086407</v>
      </c>
      <c r="AW652" s="20">
        <f t="shared" si="108"/>
        <v>99.119972436777402</v>
      </c>
      <c r="AX652" s="20">
        <f t="shared" si="108"/>
        <v>95.168233459673814</v>
      </c>
      <c r="AY652" s="20">
        <f t="shared" si="108"/>
        <v>102.30600673913344</v>
      </c>
      <c r="AZ652" s="20">
        <f t="shared" si="108"/>
        <v>102.38274215322801</v>
      </c>
      <c r="BA652" s="20">
        <f t="shared" si="108"/>
        <v>111.94289669820148</v>
      </c>
      <c r="BB652" s="20">
        <f t="shared" si="108"/>
        <v>121.29927909395545</v>
      </c>
      <c r="BC652" s="20">
        <f t="shared" si="108"/>
        <v>128.28188509863895</v>
      </c>
      <c r="BD652" s="20">
        <f t="shared" si="108"/>
        <v>119.22110224129774</v>
      </c>
      <c r="BE652" s="20">
        <f t="shared" si="108"/>
        <v>129.76500236610241</v>
      </c>
      <c r="BF652" s="20">
        <f t="shared" si="108"/>
        <v>131.68896736909363</v>
      </c>
      <c r="BG652" s="20">
        <f t="shared" si="108"/>
        <v>128.40892426850851</v>
      </c>
      <c r="BH652" s="20">
        <f t="shared" si="108"/>
        <v>127.83319774436696</v>
      </c>
      <c r="BI652" s="20">
        <f t="shared" si="108"/>
        <v>132.36986726977773</v>
      </c>
      <c r="BJ652" s="20">
        <f t="shared" si="108"/>
        <v>143.51675844404323</v>
      </c>
      <c r="BK652" s="20">
        <f t="shared" si="108"/>
        <v>0</v>
      </c>
    </row>
    <row r="653" spans="1:63" x14ac:dyDescent="0.25">
      <c r="A653" t="s">
        <v>163</v>
      </c>
      <c r="B653" t="s">
        <v>164</v>
      </c>
      <c r="C653" t="s">
        <v>149</v>
      </c>
      <c r="D653" t="s">
        <v>263</v>
      </c>
      <c r="E653" s="19" t="str">
        <f t="shared" si="97"/>
        <v>formula</v>
      </c>
      <c r="F653" s="11" t="s">
        <v>258</v>
      </c>
      <c r="G653" s="20">
        <f t="shared" ref="G653:BK653" si="109">G619/G1146</f>
        <v>97.706063958262476</v>
      </c>
      <c r="H653" s="20">
        <f t="shared" si="109"/>
        <v>97.46101241631365</v>
      </c>
      <c r="I653" s="20">
        <f t="shared" si="109"/>
        <v>98.085301529072012</v>
      </c>
      <c r="J653" s="20">
        <f t="shared" si="109"/>
        <v>99.178585465677784</v>
      </c>
      <c r="K653" s="20">
        <f t="shared" si="109"/>
        <v>100.4547005186589</v>
      </c>
      <c r="L653" s="20">
        <f t="shared" si="109"/>
        <v>99.784236477180855</v>
      </c>
      <c r="M653" s="20">
        <f t="shared" si="109"/>
        <v>99.264391139833648</v>
      </c>
      <c r="N653" s="20">
        <f t="shared" si="109"/>
        <v>101.1914477671464</v>
      </c>
      <c r="O653" s="20">
        <f t="shared" si="109"/>
        <v>96.455211603843154</v>
      </c>
      <c r="P653" s="20">
        <f t="shared" si="109"/>
        <v>94.597434383917374</v>
      </c>
      <c r="Q653" s="20">
        <f t="shared" si="109"/>
        <v>90.917835422705906</v>
      </c>
      <c r="R653" s="20">
        <f t="shared" si="109"/>
        <v>85.18609097497901</v>
      </c>
      <c r="S653" s="20">
        <f t="shared" si="109"/>
        <v>73.945910922278173</v>
      </c>
      <c r="T653" s="20">
        <f t="shared" si="109"/>
        <v>69.671625746656275</v>
      </c>
      <c r="U653" s="20">
        <f t="shared" si="109"/>
        <v>70.828455195193428</v>
      </c>
      <c r="V653" s="20">
        <f t="shared" si="109"/>
        <v>76.623498841716199</v>
      </c>
      <c r="W653" s="20">
        <f t="shared" si="109"/>
        <v>80.639455545537132</v>
      </c>
      <c r="X653" s="20">
        <f t="shared" si="109"/>
        <v>83.958896779648128</v>
      </c>
      <c r="Y653" s="20">
        <f t="shared" si="109"/>
        <v>84.365617189239373</v>
      </c>
      <c r="Z653" s="20">
        <f t="shared" si="109"/>
        <v>88.038931128804066</v>
      </c>
      <c r="AA653" s="20">
        <f t="shared" si="109"/>
        <v>90.26570182477704</v>
      </c>
      <c r="AB653" s="20">
        <f t="shared" si="109"/>
        <v>87.073130318896148</v>
      </c>
      <c r="AC653" s="20">
        <f t="shared" si="109"/>
        <v>82.497005976926005</v>
      </c>
      <c r="AD653" s="20">
        <f t="shared" si="109"/>
        <v>79.492321935830589</v>
      </c>
      <c r="AE653" s="20">
        <f t="shared" si="109"/>
        <v>85.412944429765702</v>
      </c>
      <c r="AF653" s="20">
        <f t="shared" si="109"/>
        <v>85.718477837359103</v>
      </c>
      <c r="AG653" s="20">
        <f t="shared" si="109"/>
        <v>87.742861595772339</v>
      </c>
      <c r="AH653" s="20">
        <f t="shared" si="109"/>
        <v>89.432941016175164</v>
      </c>
      <c r="AI653" s="20">
        <f t="shared" si="109"/>
        <v>92.247784239901833</v>
      </c>
      <c r="AJ653" s="20">
        <f t="shared" si="109"/>
        <v>92.974400538603334</v>
      </c>
      <c r="AK653" s="20">
        <f t="shared" si="109"/>
        <v>112.17508461742324</v>
      </c>
      <c r="AL653" s="20">
        <f t="shared" si="109"/>
        <v>106.2287127547729</v>
      </c>
      <c r="AM653" s="20">
        <f t="shared" si="109"/>
        <v>103.81004604366976</v>
      </c>
      <c r="AN653" s="20">
        <f t="shared" si="109"/>
        <v>100.2415431440572</v>
      </c>
      <c r="AO653" s="20">
        <f t="shared" si="109"/>
        <v>101.84003583895186</v>
      </c>
      <c r="AP653" s="20">
        <f t="shared" si="109"/>
        <v>102.90737320184196</v>
      </c>
      <c r="AQ653" s="20">
        <f t="shared" si="109"/>
        <v>99.064097053387385</v>
      </c>
      <c r="AR653" s="20">
        <f t="shared" si="109"/>
        <v>97.794284497096015</v>
      </c>
      <c r="AS653" s="20">
        <f t="shared" si="109"/>
        <v>97.601634791088969</v>
      </c>
      <c r="AT653" s="20">
        <f t="shared" si="109"/>
        <v>97.547401748525601</v>
      </c>
      <c r="AU653" s="20">
        <f t="shared" si="109"/>
        <v>95.915140647842264</v>
      </c>
      <c r="AV653" s="20">
        <f t="shared" si="109"/>
        <v>98.847252519536525</v>
      </c>
      <c r="AW653" s="20">
        <f t="shared" si="109"/>
        <v>99.859848029158258</v>
      </c>
      <c r="AX653" s="20">
        <f t="shared" si="109"/>
        <v>99.196150272493739</v>
      </c>
      <c r="AY653" s="20">
        <f t="shared" si="109"/>
        <v>100.2398404533064</v>
      </c>
      <c r="AZ653" s="20">
        <f t="shared" si="109"/>
        <v>100.53639190189541</v>
      </c>
      <c r="BA653" s="20">
        <f t="shared" si="109"/>
        <v>96.91895961915337</v>
      </c>
      <c r="BB653" s="20">
        <f t="shared" si="109"/>
        <v>92.054132562123101</v>
      </c>
      <c r="BC653" s="20">
        <f t="shared" si="109"/>
        <v>95.080069936104266</v>
      </c>
      <c r="BD653" s="20">
        <f t="shared" si="109"/>
        <v>101.83432178951266</v>
      </c>
      <c r="BE653" s="20">
        <f t="shared" si="109"/>
        <v>100.38164662436556</v>
      </c>
      <c r="BF653" s="20">
        <f t="shared" si="109"/>
        <v>105.71830296418965</v>
      </c>
      <c r="BG653" s="20">
        <f t="shared" si="109"/>
        <v>105.14390552024997</v>
      </c>
      <c r="BH653" s="20">
        <f t="shared" si="109"/>
        <v>107.06166886230405</v>
      </c>
      <c r="BI653" s="20">
        <f t="shared" si="109"/>
        <v>110.95531023525817</v>
      </c>
      <c r="BJ653" s="20">
        <f t="shared" si="109"/>
        <v>105.27615479814126</v>
      </c>
      <c r="BK653" s="20">
        <f t="shared" si="109"/>
        <v>0</v>
      </c>
    </row>
    <row r="654" spans="1:63" x14ac:dyDescent="0.25">
      <c r="A654" t="s">
        <v>167</v>
      </c>
      <c r="B654" t="s">
        <v>168</v>
      </c>
      <c r="C654" t="s">
        <v>149</v>
      </c>
      <c r="D654" t="s">
        <v>263</v>
      </c>
      <c r="E654" s="19" t="str">
        <f t="shared" si="97"/>
        <v>formula</v>
      </c>
      <c r="F654" s="11" t="s">
        <v>258</v>
      </c>
      <c r="G654" s="20">
        <f t="shared" ref="G654:BK654" si="110">G620/G1147</f>
        <v>86.410766609880753</v>
      </c>
      <c r="H654" s="20">
        <f t="shared" si="110"/>
        <v>94.912218922358932</v>
      </c>
      <c r="I654" s="20">
        <f t="shared" si="110"/>
        <v>97.394679910023115</v>
      </c>
      <c r="J654" s="20">
        <f t="shared" si="110"/>
        <v>94.593016284760779</v>
      </c>
      <c r="K654" s="20">
        <f t="shared" si="110"/>
        <v>93.086779500328177</v>
      </c>
      <c r="L654" s="20">
        <f t="shared" si="110"/>
        <v>96.534628587891291</v>
      </c>
      <c r="M654" s="20">
        <f t="shared" si="110"/>
        <v>102.46219610287818</v>
      </c>
      <c r="N654" s="20">
        <f t="shared" si="110"/>
        <v>93.152386803723161</v>
      </c>
      <c r="O654" s="20">
        <f t="shared" si="110"/>
        <v>98.483501958940593</v>
      </c>
      <c r="P654" s="20">
        <f t="shared" si="110"/>
        <v>91.632814666246304</v>
      </c>
      <c r="Q654" s="20">
        <f t="shared" si="110"/>
        <v>91.049790235217188</v>
      </c>
      <c r="R654" s="20">
        <f t="shared" si="110"/>
        <v>88.868662603108547</v>
      </c>
      <c r="S654" s="20">
        <f t="shared" si="110"/>
        <v>63.924492275364742</v>
      </c>
      <c r="T654" s="20">
        <f t="shared" si="110"/>
        <v>73.595977914537997</v>
      </c>
      <c r="U654" s="20">
        <f t="shared" si="110"/>
        <v>68.534503602084754</v>
      </c>
      <c r="V654" s="20">
        <f t="shared" si="110"/>
        <v>79.43845637300771</v>
      </c>
      <c r="W654" s="20">
        <f t="shared" si="110"/>
        <v>92.773446866408335</v>
      </c>
      <c r="X654" s="20">
        <f t="shared" si="110"/>
        <v>93.950218207958443</v>
      </c>
      <c r="Y654" s="20">
        <f t="shared" si="110"/>
        <v>91.621842591020808</v>
      </c>
      <c r="Z654" s="20">
        <f t="shared" si="110"/>
        <v>96.188010990359217</v>
      </c>
      <c r="AA654" s="20">
        <f t="shared" si="110"/>
        <v>92.249430652342653</v>
      </c>
      <c r="AB654" s="20">
        <f t="shared" si="110"/>
        <v>89.892196583932261</v>
      </c>
      <c r="AC654" s="20">
        <f t="shared" si="110"/>
        <v>87.316905361871804</v>
      </c>
      <c r="AD654" s="20">
        <f t="shared" si="110"/>
        <v>65.342529365143307</v>
      </c>
      <c r="AE654" s="20">
        <f t="shared" si="110"/>
        <v>65.225061289595629</v>
      </c>
      <c r="AF654" s="20">
        <f t="shared" si="110"/>
        <v>70.665033181951046</v>
      </c>
      <c r="AG654" s="20">
        <f t="shared" si="110"/>
        <v>63.278780408121833</v>
      </c>
      <c r="AH654" s="20">
        <f t="shared" si="110"/>
        <v>78.542636095407559</v>
      </c>
      <c r="AI654" s="20">
        <f t="shared" si="110"/>
        <v>72.38295267742491</v>
      </c>
      <c r="AJ654" s="20">
        <f t="shared" si="110"/>
        <v>76.994079654115012</v>
      </c>
      <c r="AK654" s="20">
        <f t="shared" si="110"/>
        <v>80.599975467784745</v>
      </c>
      <c r="AL654" s="20">
        <f t="shared" si="110"/>
        <v>83.377480899456415</v>
      </c>
      <c r="AM654" s="20">
        <f t="shared" si="110"/>
        <v>76.83803121742713</v>
      </c>
      <c r="AN654" s="20">
        <f t="shared" si="110"/>
        <v>76.900574535755382</v>
      </c>
      <c r="AO654" s="20">
        <f t="shared" si="110"/>
        <v>76.118297485002458</v>
      </c>
      <c r="AP654" s="20">
        <f t="shared" si="110"/>
        <v>85.260235642972177</v>
      </c>
      <c r="AQ654" s="20">
        <f t="shared" si="110"/>
        <v>76.563317425956726</v>
      </c>
      <c r="AR654" s="20">
        <f t="shared" si="110"/>
        <v>98.648266377452089</v>
      </c>
      <c r="AS654" s="20">
        <f t="shared" si="110"/>
        <v>93.104308251586858</v>
      </c>
      <c r="AT654" s="20">
        <f t="shared" si="110"/>
        <v>82.650321077001536</v>
      </c>
      <c r="AU654" s="20">
        <f t="shared" si="110"/>
        <v>96.589158700175389</v>
      </c>
      <c r="AV654" s="20">
        <f t="shared" si="110"/>
        <v>102.73972492436839</v>
      </c>
      <c r="AW654" s="20">
        <f t="shared" si="110"/>
        <v>100.754759589668</v>
      </c>
      <c r="AX654" s="20">
        <f t="shared" si="110"/>
        <v>91.3284726747561</v>
      </c>
      <c r="AY654" s="20">
        <f t="shared" si="110"/>
        <v>102.47531998000096</v>
      </c>
      <c r="AZ654" s="20">
        <f t="shared" si="110"/>
        <v>105.66871202628235</v>
      </c>
      <c r="BA654" s="20">
        <f t="shared" si="110"/>
        <v>107.52224153501078</v>
      </c>
      <c r="BB654" s="20">
        <f t="shared" si="110"/>
        <v>124.60219248781542</v>
      </c>
      <c r="BC654" s="20">
        <f t="shared" si="110"/>
        <v>97.749768603904599</v>
      </c>
      <c r="BD654" s="20">
        <f t="shared" si="110"/>
        <v>120.80167320764889</v>
      </c>
      <c r="BE654" s="20">
        <f t="shared" si="110"/>
        <v>102.19792830392304</v>
      </c>
      <c r="BF654" s="20">
        <f t="shared" si="110"/>
        <v>107.58234900482138</v>
      </c>
      <c r="BG654" s="20">
        <f t="shared" si="110"/>
        <v>108.05230436923318</v>
      </c>
      <c r="BH654" s="20">
        <f t="shared" si="110"/>
        <v>109.01511188638179</v>
      </c>
      <c r="BI654" s="20">
        <f t="shared" si="110"/>
        <v>111.81010720339071</v>
      </c>
      <c r="BJ654" s="20">
        <f t="shared" si="110"/>
        <v>116.30098111815896</v>
      </c>
      <c r="BK654" s="20">
        <f t="shared" si="110"/>
        <v>0</v>
      </c>
    </row>
    <row r="655" spans="1:63" x14ac:dyDescent="0.25">
      <c r="A655" t="s">
        <v>169</v>
      </c>
      <c r="B655" t="s">
        <v>170</v>
      </c>
      <c r="C655" t="s">
        <v>149</v>
      </c>
      <c r="D655" t="s">
        <v>263</v>
      </c>
      <c r="E655" s="19" t="str">
        <f t="shared" si="97"/>
        <v>formula</v>
      </c>
      <c r="F655" s="11" t="s">
        <v>258</v>
      </c>
      <c r="G655" s="20">
        <f t="shared" ref="G655:BK655" si="111">G621/G1148</f>
        <v>49.90454792236779</v>
      </c>
      <c r="H655" s="20">
        <f t="shared" si="111"/>
        <v>50.828294103050908</v>
      </c>
      <c r="I655" s="20">
        <f t="shared" si="111"/>
        <v>52.401940367278591</v>
      </c>
      <c r="J655" s="20">
        <f t="shared" si="111"/>
        <v>53.006340215783169</v>
      </c>
      <c r="K655" s="20">
        <f t="shared" si="111"/>
        <v>54.376584572653606</v>
      </c>
      <c r="L655" s="20">
        <f t="shared" si="111"/>
        <v>51.861215870152776</v>
      </c>
      <c r="M655" s="20">
        <f t="shared" si="111"/>
        <v>53.329723197478955</v>
      </c>
      <c r="N655" s="20">
        <f t="shared" si="111"/>
        <v>53.182576186466775</v>
      </c>
      <c r="O655" s="20">
        <f t="shared" si="111"/>
        <v>57.805068288839614</v>
      </c>
      <c r="P655" s="20">
        <f t="shared" si="111"/>
        <v>61.504690085947168</v>
      </c>
      <c r="Q655" s="20">
        <f t="shared" si="111"/>
        <v>54.911901943544507</v>
      </c>
      <c r="R655" s="20">
        <f t="shared" si="111"/>
        <v>47.764045264284867</v>
      </c>
      <c r="S655" s="20">
        <f t="shared" si="111"/>
        <v>48.878350010364343</v>
      </c>
      <c r="T655" s="20">
        <f t="shared" si="111"/>
        <v>52.716527642217045</v>
      </c>
      <c r="U655" s="20">
        <f t="shared" si="111"/>
        <v>49.687476943374371</v>
      </c>
      <c r="V655" s="20">
        <f t="shared" si="111"/>
        <v>46.272534751375076</v>
      </c>
      <c r="W655" s="20">
        <f t="shared" si="111"/>
        <v>44.591320861259419</v>
      </c>
      <c r="X655" s="20">
        <f t="shared" si="111"/>
        <v>42.968038182240385</v>
      </c>
      <c r="Y655" s="20">
        <f t="shared" si="111"/>
        <v>42.983912840419435</v>
      </c>
      <c r="Z655" s="20">
        <f t="shared" si="111"/>
        <v>44.451728161061702</v>
      </c>
      <c r="AA655" s="20">
        <f t="shared" si="111"/>
        <v>43.464705086283935</v>
      </c>
      <c r="AB655" s="20">
        <f t="shared" si="111"/>
        <v>44.000047895266128</v>
      </c>
      <c r="AC655" s="20">
        <f t="shared" si="111"/>
        <v>44.183368665975493</v>
      </c>
      <c r="AD655" s="20">
        <f t="shared" si="111"/>
        <v>45.611451825040433</v>
      </c>
      <c r="AE655" s="20">
        <f t="shared" si="111"/>
        <v>48.044831493701906</v>
      </c>
      <c r="AF655" s="20">
        <f t="shared" si="111"/>
        <v>49.303138302062784</v>
      </c>
      <c r="AG655" s="20">
        <f t="shared" si="111"/>
        <v>49.539989606277601</v>
      </c>
      <c r="AH655" s="20">
        <f t="shared" si="111"/>
        <v>55.505666622232134</v>
      </c>
      <c r="AI655" s="20">
        <f t="shared" si="111"/>
        <v>59.863564230728123</v>
      </c>
      <c r="AJ655" s="20">
        <f t="shared" si="111"/>
        <v>62.155678696914144</v>
      </c>
      <c r="AK655" s="20">
        <f t="shared" si="111"/>
        <v>69.112378549914723</v>
      </c>
      <c r="AL655" s="20">
        <f t="shared" si="111"/>
        <v>73.166698370149433</v>
      </c>
      <c r="AM655" s="20">
        <f t="shared" si="111"/>
        <v>76.262860061192043</v>
      </c>
      <c r="AN655" s="20">
        <f t="shared" si="111"/>
        <v>77.091961363235328</v>
      </c>
      <c r="AO655" s="20">
        <f t="shared" si="111"/>
        <v>78.067126138966358</v>
      </c>
      <c r="AP655" s="20">
        <f t="shared" si="111"/>
        <v>80.021113732221806</v>
      </c>
      <c r="AQ655" s="20">
        <f t="shared" si="111"/>
        <v>81.73696412900793</v>
      </c>
      <c r="AR655" s="20">
        <f t="shared" si="111"/>
        <v>84.961179484682546</v>
      </c>
      <c r="AS655" s="20">
        <f t="shared" si="111"/>
        <v>87.219005930503883</v>
      </c>
      <c r="AT655" s="20">
        <f t="shared" si="111"/>
        <v>86.866671027472108</v>
      </c>
      <c r="AU655" s="20">
        <f t="shared" si="111"/>
        <v>85.416005321909523</v>
      </c>
      <c r="AV655" s="20">
        <f t="shared" si="111"/>
        <v>88.4521035976598</v>
      </c>
      <c r="AW655" s="20">
        <f t="shared" si="111"/>
        <v>91.018324498674147</v>
      </c>
      <c r="AX655" s="20">
        <f t="shared" si="111"/>
        <v>95.55350736756975</v>
      </c>
      <c r="AY655" s="20">
        <f t="shared" si="111"/>
        <v>99.592439643406834</v>
      </c>
      <c r="AZ655" s="20">
        <f t="shared" si="111"/>
        <v>104.7359607403467</v>
      </c>
      <c r="BA655" s="20">
        <f t="shared" si="111"/>
        <v>96.941131038263876</v>
      </c>
      <c r="BB655" s="20">
        <f t="shared" si="111"/>
        <v>101.844130076307</v>
      </c>
      <c r="BC655" s="20">
        <f t="shared" si="111"/>
        <v>89.087742277187317</v>
      </c>
      <c r="BD655" s="20">
        <f t="shared" si="111"/>
        <v>100.02052329420957</v>
      </c>
      <c r="BE655" s="20">
        <f t="shared" si="111"/>
        <v>93.541199332394797</v>
      </c>
      <c r="BF655" s="20">
        <f t="shared" si="111"/>
        <v>104.06655589242973</v>
      </c>
      <c r="BG655" s="20">
        <f t="shared" si="111"/>
        <v>101.58090764386964</v>
      </c>
      <c r="BH655" s="20">
        <f t="shared" si="111"/>
        <v>112.12682356214634</v>
      </c>
      <c r="BI655" s="20">
        <f t="shared" si="111"/>
        <v>112.65419217567435</v>
      </c>
      <c r="BJ655" s="20">
        <f t="shared" si="111"/>
        <v>110.46703117541026</v>
      </c>
      <c r="BK655" s="20">
        <f t="shared" si="111"/>
        <v>0</v>
      </c>
    </row>
    <row r="656" spans="1:63" x14ac:dyDescent="0.25">
      <c r="A656" t="s">
        <v>173</v>
      </c>
      <c r="B656" t="s">
        <v>174</v>
      </c>
      <c r="C656" t="s">
        <v>149</v>
      </c>
      <c r="D656" t="s">
        <v>263</v>
      </c>
      <c r="E656" s="19" t="str">
        <f t="shared" si="97"/>
        <v>formula</v>
      </c>
      <c r="F656" s="11" t="s">
        <v>258</v>
      </c>
      <c r="G656" s="20">
        <f t="shared" ref="G656:BK656" si="112">G622/G1149</f>
        <v>166.365251689671</v>
      </c>
      <c r="H656" s="20">
        <f t="shared" si="112"/>
        <v>166.47223096677763</v>
      </c>
      <c r="I656" s="20">
        <f t="shared" si="112"/>
        <v>176.51356948233752</v>
      </c>
      <c r="J656" s="20">
        <f t="shared" si="112"/>
        <v>169.685003971756</v>
      </c>
      <c r="K656" s="20">
        <f t="shared" si="112"/>
        <v>179.45099873629798</v>
      </c>
      <c r="L656" s="20">
        <f t="shared" si="112"/>
        <v>162.9328900352296</v>
      </c>
      <c r="M656" s="20">
        <f t="shared" si="112"/>
        <v>176.49433244619939</v>
      </c>
      <c r="N656" s="20">
        <f t="shared" si="112"/>
        <v>141.97370977569403</v>
      </c>
      <c r="O656" s="20">
        <f t="shared" si="112"/>
        <v>150.93641055691799</v>
      </c>
      <c r="P656" s="20">
        <f t="shared" si="112"/>
        <v>112.08768158385659</v>
      </c>
      <c r="Q656" s="20">
        <f t="shared" si="112"/>
        <v>156.75192023613272</v>
      </c>
      <c r="R656" s="20">
        <f t="shared" si="112"/>
        <v>100.77685223130619</v>
      </c>
      <c r="S656" s="20">
        <f t="shared" si="112"/>
        <v>115.75164198655752</v>
      </c>
      <c r="T656" s="20">
        <f t="shared" si="112"/>
        <v>147.69251488517094</v>
      </c>
      <c r="U656" s="20">
        <f t="shared" si="112"/>
        <v>181.49673073632806</v>
      </c>
      <c r="V656" s="20">
        <f t="shared" si="112"/>
        <v>159.58209216898669</v>
      </c>
      <c r="W656" s="20">
        <f t="shared" si="112"/>
        <v>91.381249519727689</v>
      </c>
      <c r="X656" s="20">
        <f t="shared" si="112"/>
        <v>151.12048128646447</v>
      </c>
      <c r="Y656" s="20">
        <f t="shared" si="112"/>
        <v>105.09893575190331</v>
      </c>
      <c r="Z656" s="20">
        <f t="shared" si="112"/>
        <v>90.253903668083424</v>
      </c>
      <c r="AA656" s="20">
        <f t="shared" si="112"/>
        <v>136.88676655774259</v>
      </c>
      <c r="AB656" s="20">
        <f t="shared" si="112"/>
        <v>132.30807248979656</v>
      </c>
      <c r="AC656" s="20">
        <f t="shared" si="112"/>
        <v>87.724220963415391</v>
      </c>
      <c r="AD656" s="20">
        <f t="shared" si="112"/>
        <v>87.751858796068348</v>
      </c>
      <c r="AE656" s="20">
        <f t="shared" si="112"/>
        <v>114.69946869100508</v>
      </c>
      <c r="AF656" s="20">
        <f t="shared" si="112"/>
        <v>125.36575455925238</v>
      </c>
      <c r="AG656" s="20">
        <f t="shared" si="112"/>
        <v>133.75284457982897</v>
      </c>
      <c r="AH656" s="20">
        <f t="shared" si="112"/>
        <v>112.21342445779142</v>
      </c>
      <c r="AI656" s="20">
        <f t="shared" si="112"/>
        <v>124.69454049151729</v>
      </c>
      <c r="AJ656" s="20">
        <f t="shared" si="112"/>
        <v>109.40695000892397</v>
      </c>
      <c r="AK656" s="20">
        <f t="shared" si="112"/>
        <v>110.3587642346891</v>
      </c>
      <c r="AL656" s="20">
        <f t="shared" si="112"/>
        <v>99.036062865720695</v>
      </c>
      <c r="AM656" s="20">
        <f t="shared" si="112"/>
        <v>105.11181687043985</v>
      </c>
      <c r="AN656" s="20">
        <f t="shared" si="112"/>
        <v>103.29319467627053</v>
      </c>
      <c r="AO656" s="20">
        <f t="shared" si="112"/>
        <v>111.05440634304637</v>
      </c>
      <c r="AP656" s="20">
        <f t="shared" si="112"/>
        <v>97.360424571662534</v>
      </c>
      <c r="AQ656" s="20">
        <f t="shared" si="112"/>
        <v>90.092231622949683</v>
      </c>
      <c r="AR656" s="20">
        <f t="shared" si="112"/>
        <v>86.681626365080845</v>
      </c>
      <c r="AS656" s="20">
        <f t="shared" si="112"/>
        <v>122.43911112974997</v>
      </c>
      <c r="AT656" s="20">
        <f t="shared" si="112"/>
        <v>118.16373383895012</v>
      </c>
      <c r="AU656" s="20">
        <f t="shared" si="112"/>
        <v>109.6522438727493</v>
      </c>
      <c r="AV656" s="20">
        <f t="shared" si="112"/>
        <v>71.3575316641965</v>
      </c>
      <c r="AW656" s="20">
        <f t="shared" si="112"/>
        <v>97.343345602161733</v>
      </c>
      <c r="AX656" s="20">
        <f t="shared" si="112"/>
        <v>96.368189909662561</v>
      </c>
      <c r="AY656" s="20">
        <f t="shared" si="112"/>
        <v>110.92831048383839</v>
      </c>
      <c r="AZ656" s="20">
        <f t="shared" si="112"/>
        <v>92.776862458247322</v>
      </c>
      <c r="BA656" s="20">
        <f t="shared" si="112"/>
        <v>82.295778633200158</v>
      </c>
      <c r="BB656" s="20">
        <f t="shared" si="112"/>
        <v>122.0758209636535</v>
      </c>
      <c r="BC656" s="20">
        <f t="shared" si="112"/>
        <v>131.15288006294401</v>
      </c>
      <c r="BD656" s="20">
        <f t="shared" si="112"/>
        <v>140.22204029388968</v>
      </c>
      <c r="BE656" s="20">
        <f t="shared" si="112"/>
        <v>97.50796413302038</v>
      </c>
      <c r="BF656" s="20">
        <f t="shared" si="112"/>
        <v>109.72937561926416</v>
      </c>
      <c r="BG656" s="20">
        <f t="shared" si="112"/>
        <v>104.14479614137605</v>
      </c>
      <c r="BH656" s="20">
        <f t="shared" si="112"/>
        <v>105.04223783851208</v>
      </c>
      <c r="BI656" s="20">
        <f t="shared" si="112"/>
        <v>132.50259337254857</v>
      </c>
      <c r="BJ656" s="20">
        <f t="shared" si="112"/>
        <v>117.65003276968763</v>
      </c>
      <c r="BK656" s="20">
        <f t="shared" si="112"/>
        <v>0</v>
      </c>
    </row>
    <row r="657" spans="1:62" x14ac:dyDescent="0.25">
      <c r="A657" s="10" t="s">
        <v>5</v>
      </c>
      <c r="B657" s="10" t="s">
        <v>6</v>
      </c>
      <c r="C657" s="10" t="s">
        <v>7</v>
      </c>
      <c r="D657" s="10" t="s">
        <v>72</v>
      </c>
      <c r="E657" s="19" t="str">
        <f t="shared" si="97"/>
        <v>number</v>
      </c>
      <c r="F657" s="10" t="s">
        <v>73</v>
      </c>
      <c r="AJ657" s="5">
        <v>48.909922194593733</v>
      </c>
      <c r="AK657" s="5">
        <v>48.809817292652603</v>
      </c>
      <c r="AL657" s="5">
        <v>48.709712390711481</v>
      </c>
      <c r="AM657" s="5">
        <v>48.60961062204219</v>
      </c>
      <c r="AN657" s="5">
        <v>48.509505720101068</v>
      </c>
      <c r="AO657" s="5">
        <v>48.409400818159945</v>
      </c>
      <c r="AP657" s="5">
        <v>48.309295916218822</v>
      </c>
      <c r="AQ657" s="5">
        <v>48.209191014277692</v>
      </c>
      <c r="AR657" s="5">
        <v>48.109089245608402</v>
      </c>
      <c r="AS657" s="5">
        <v>48.008984343667279</v>
      </c>
      <c r="AT657" s="5">
        <v>47.908879441726157</v>
      </c>
      <c r="AU657" s="5">
        <v>47.808774539785034</v>
      </c>
      <c r="AV657" s="5">
        <v>47.708669637843911</v>
      </c>
      <c r="AW657" s="5">
        <v>47.608567869174621</v>
      </c>
      <c r="AX657" s="5">
        <v>47.508462967233491</v>
      </c>
      <c r="AY657" s="5">
        <v>47.408358065292369</v>
      </c>
      <c r="AZ657" s="5">
        <v>47.308253163351246</v>
      </c>
      <c r="BA657" s="5">
        <v>47.208148261410123</v>
      </c>
      <c r="BB657" s="5">
        <v>47.108046492740833</v>
      </c>
      <c r="BC657" s="5">
        <v>47.00794159079971</v>
      </c>
      <c r="BD657" s="5">
        <v>46.90783668885858</v>
      </c>
      <c r="BE657" s="5">
        <v>46.807731786917458</v>
      </c>
      <c r="BF657" s="5">
        <v>46.707626884976335</v>
      </c>
      <c r="BG657" s="5">
        <v>46.607525116307052</v>
      </c>
      <c r="BH657" s="5">
        <v>46.507420214365922</v>
      </c>
      <c r="BI657" s="5">
        <v>46.407315312424799</v>
      </c>
      <c r="BJ657" s="5">
        <v>46.307210410483677</v>
      </c>
    </row>
    <row r="658" spans="1:62" x14ac:dyDescent="0.25">
      <c r="A658" t="s">
        <v>151</v>
      </c>
      <c r="B658" t="s">
        <v>152</v>
      </c>
      <c r="C658" t="s">
        <v>7</v>
      </c>
      <c r="D658" t="s">
        <v>72</v>
      </c>
      <c r="E658" s="19" t="str">
        <f t="shared" si="97"/>
        <v>number</v>
      </c>
      <c r="F658" s="4" t="s">
        <v>73</v>
      </c>
      <c r="AJ658" s="5">
        <v>11.253894080996885</v>
      </c>
      <c r="AK658" s="5">
        <v>10.899532472604516</v>
      </c>
      <c r="AL658" s="5">
        <v>10.545170864212187</v>
      </c>
      <c r="AM658" s="5">
        <v>10.190810444199027</v>
      </c>
      <c r="AN658" s="5">
        <v>9.8364488358066975</v>
      </c>
      <c r="AO658" s="5">
        <v>9.4820872274143309</v>
      </c>
      <c r="AP658" s="5">
        <v>9.1277256190219624</v>
      </c>
      <c r="AQ658" s="5">
        <v>8.7733646048192373</v>
      </c>
      <c r="AR658" s="5">
        <v>8.4190029964268689</v>
      </c>
      <c r="AS658" s="5">
        <v>8.064641982224142</v>
      </c>
      <c r="AT658" s="5">
        <v>7.7102803738317753</v>
      </c>
      <c r="AU658" s="5">
        <v>7.5778818576135514</v>
      </c>
      <c r="AV658" s="5">
        <v>7.445482747205685</v>
      </c>
      <c r="AW658" s="5">
        <v>7.3130842309874611</v>
      </c>
      <c r="AX658" s="5">
        <v>7.1806851205795938</v>
      </c>
      <c r="AY658" s="5">
        <v>7.0482866043613699</v>
      </c>
      <c r="AZ658" s="5">
        <v>7.6090340302369146</v>
      </c>
      <c r="BA658" s="5">
        <v>8.1697820503021035</v>
      </c>
      <c r="BB658" s="5">
        <v>8.7305294761776473</v>
      </c>
      <c r="BC658" s="5">
        <v>9.2912774962428344</v>
      </c>
      <c r="BD658" s="5">
        <v>9.85202492211838</v>
      </c>
      <c r="BE658" s="5">
        <v>10.031152885650936</v>
      </c>
      <c r="BF658" s="5">
        <v>10.210280849183452</v>
      </c>
      <c r="BG658" s="5">
        <v>10.389407624336798</v>
      </c>
      <c r="BH658" s="5">
        <v>10.568535587869313</v>
      </c>
      <c r="BI658" s="5">
        <v>10.747663551401869</v>
      </c>
      <c r="BJ658" s="5">
        <v>10.926791514934425</v>
      </c>
    </row>
    <row r="659" spans="1:62" x14ac:dyDescent="0.25">
      <c r="A659" t="s">
        <v>157</v>
      </c>
      <c r="B659" t="s">
        <v>158</v>
      </c>
      <c r="C659" t="s">
        <v>7</v>
      </c>
      <c r="D659" t="s">
        <v>72</v>
      </c>
      <c r="E659" s="19" t="str">
        <f t="shared" si="97"/>
        <v>number</v>
      </c>
      <c r="F659" s="4" t="s">
        <v>73</v>
      </c>
      <c r="AJ659" s="5">
        <v>16735</v>
      </c>
      <c r="AK659" s="5">
        <v>16589.599999999999</v>
      </c>
      <c r="AL659" s="5">
        <v>16444.2</v>
      </c>
      <c r="AM659" s="5">
        <v>14.6912998046875</v>
      </c>
      <c r="AN659" s="5">
        <v>14.550400390625001</v>
      </c>
      <c r="AO659" s="5">
        <v>14.4095</v>
      </c>
      <c r="AP659" s="5">
        <v>14.268599609374998</v>
      </c>
      <c r="AQ659" s="5">
        <v>14.127700195312501</v>
      </c>
      <c r="AR659" s="5">
        <v>13.9867998046875</v>
      </c>
      <c r="AS659" s="5">
        <v>13.845900390624999</v>
      </c>
      <c r="AT659" s="5">
        <v>13.705</v>
      </c>
      <c r="AU659" s="5">
        <v>13.564000000000002</v>
      </c>
      <c r="AV659" s="5">
        <v>13.422999999999998</v>
      </c>
      <c r="AW659" s="5">
        <v>13.282</v>
      </c>
      <c r="AX659" s="5">
        <v>13.141</v>
      </c>
      <c r="AY659" s="5">
        <v>13</v>
      </c>
      <c r="AZ659" s="5">
        <v>12.8592001953125</v>
      </c>
      <c r="BA659" s="5">
        <v>12.718400390625002</v>
      </c>
      <c r="BB659" s="5">
        <v>12.577599609375001</v>
      </c>
      <c r="BC659" s="5">
        <v>12.436799804687499</v>
      </c>
      <c r="BD659" s="5">
        <v>12.295999999999999</v>
      </c>
      <c r="BE659" s="5">
        <v>12.336599609375</v>
      </c>
      <c r="BF659" s="5">
        <v>12.377200195312501</v>
      </c>
      <c r="BG659" s="5">
        <v>12.417799804687499</v>
      </c>
      <c r="BH659" s="5">
        <v>12.458400390625</v>
      </c>
      <c r="BI659" s="5">
        <v>12.499000000000001</v>
      </c>
      <c r="BJ659" s="5">
        <v>12.539599609374999</v>
      </c>
    </row>
    <row r="660" spans="1:62" x14ac:dyDescent="0.25">
      <c r="A660" t="s">
        <v>159</v>
      </c>
      <c r="B660" t="s">
        <v>160</v>
      </c>
      <c r="C660" t="s">
        <v>7</v>
      </c>
      <c r="D660" t="s">
        <v>72</v>
      </c>
      <c r="E660" s="19" t="str">
        <f t="shared" si="97"/>
        <v>number</v>
      </c>
      <c r="F660" s="4" t="s">
        <v>73</v>
      </c>
      <c r="AJ660" s="5">
        <v>8.3002424710967428</v>
      </c>
      <c r="AK660" s="5">
        <v>8.0951959178541308</v>
      </c>
      <c r="AL660" s="5">
        <v>7.8901502225397087</v>
      </c>
      <c r="AM660" s="5">
        <v>7.6851036692970967</v>
      </c>
      <c r="AN660" s="5">
        <v>7.4800579739826762</v>
      </c>
      <c r="AO660" s="5">
        <v>7.2750114207400642</v>
      </c>
      <c r="AP660" s="5">
        <v>7.0699652964615556</v>
      </c>
      <c r="AQ660" s="5">
        <v>6.86491917218303</v>
      </c>
      <c r="AR660" s="5">
        <v>6.659872618940418</v>
      </c>
      <c r="AS660" s="5">
        <v>6.4548264946619112</v>
      </c>
      <c r="AT660" s="5">
        <v>6.2497803703833856</v>
      </c>
      <c r="AU660" s="5">
        <v>6.4219699898091855</v>
      </c>
      <c r="AV660" s="5">
        <v>6.5941596092349855</v>
      </c>
      <c r="AW660" s="5">
        <v>6.7663492286607871</v>
      </c>
      <c r="AX660" s="5">
        <v>6.9385388480865871</v>
      </c>
      <c r="AY660" s="5">
        <v>7.110728467512387</v>
      </c>
      <c r="AZ660" s="5">
        <v>7.1750361908427625</v>
      </c>
      <c r="BA660" s="5">
        <v>7.2393439141731379</v>
      </c>
      <c r="BB660" s="5">
        <v>7.3036507795753245</v>
      </c>
      <c r="BC660" s="5">
        <v>7.3679585029057</v>
      </c>
      <c r="BD660" s="5">
        <v>7.4322662262360755</v>
      </c>
      <c r="BE660" s="5">
        <v>7.496573949566451</v>
      </c>
      <c r="BF660" s="5">
        <v>7.5608816728968273</v>
      </c>
      <c r="BG660" s="5">
        <v>7.625188538299013</v>
      </c>
      <c r="BH660" s="5">
        <v>7.6894962616293885</v>
      </c>
      <c r="BI660" s="5">
        <v>7.7538039849597649</v>
      </c>
      <c r="BJ660" s="5">
        <v>7.8181117082901386</v>
      </c>
    </row>
    <row r="661" spans="1:62" x14ac:dyDescent="0.25">
      <c r="A661" t="s">
        <v>165</v>
      </c>
      <c r="B661" t="s">
        <v>166</v>
      </c>
      <c r="C661" t="s">
        <v>7</v>
      </c>
      <c r="D661" t="s">
        <v>72</v>
      </c>
      <c r="E661" s="19" t="str">
        <f t="shared" si="97"/>
        <v>number</v>
      </c>
      <c r="F661" s="4" t="s">
        <v>73</v>
      </c>
      <c r="AJ661" s="5">
        <v>55.161626694473412</v>
      </c>
      <c r="AK661" s="5">
        <v>54.883135379841811</v>
      </c>
      <c r="AL661" s="5">
        <v>54.604644065210209</v>
      </c>
      <c r="AM661" s="5">
        <v>54.326152750578608</v>
      </c>
      <c r="AN661" s="5">
        <v>54.047661435947006</v>
      </c>
      <c r="AO661" s="5">
        <v>53.769170121315391</v>
      </c>
      <c r="AP661" s="5">
        <v>53.490678806683789</v>
      </c>
      <c r="AQ661" s="5">
        <v>53.212187492052188</v>
      </c>
      <c r="AR661" s="5">
        <v>52.933696177420586</v>
      </c>
      <c r="AS661" s="5">
        <v>52.655204862788985</v>
      </c>
      <c r="AT661" s="5">
        <v>52.376713548157383</v>
      </c>
      <c r="AU661" s="5">
        <v>52.094660620501543</v>
      </c>
      <c r="AV661" s="5">
        <v>51.812607692845702</v>
      </c>
      <c r="AW661" s="5">
        <v>51.530559732572037</v>
      </c>
      <c r="AX661" s="5">
        <v>51.248506804916197</v>
      </c>
      <c r="AY661" s="5">
        <v>50.966453877260356</v>
      </c>
      <c r="AZ661" s="5">
        <v>50.684912589969223</v>
      </c>
      <c r="BA661" s="5">
        <v>50.403366335295921</v>
      </c>
      <c r="BB661" s="5">
        <v>50.121825048004787</v>
      </c>
      <c r="BC661" s="5">
        <v>49.840278793331464</v>
      </c>
      <c r="BD661" s="5">
        <v>49.558737506040337</v>
      </c>
      <c r="BE661" s="5">
        <v>49.296270966326709</v>
      </c>
      <c r="BF661" s="5">
        <v>49.033799459230906</v>
      </c>
      <c r="BG661" s="5">
        <v>48.771332919517278</v>
      </c>
      <c r="BH661" s="5">
        <v>48.508861412421481</v>
      </c>
      <c r="BI661" s="5">
        <v>48.246394872707846</v>
      </c>
      <c r="BJ661" s="5">
        <v>47.983928332994225</v>
      </c>
    </row>
    <row r="662" spans="1:62" x14ac:dyDescent="0.25">
      <c r="A662" t="s">
        <v>171</v>
      </c>
      <c r="B662" t="s">
        <v>172</v>
      </c>
      <c r="C662" t="s">
        <v>7</v>
      </c>
      <c r="D662" t="s">
        <v>72</v>
      </c>
      <c r="E662" s="19" t="str">
        <f t="shared" si="97"/>
        <v>number</v>
      </c>
      <c r="F662" s="4" t="s">
        <v>73</v>
      </c>
      <c r="AJ662" s="5">
        <v>12.890149979732469</v>
      </c>
      <c r="AK662" s="5">
        <v>12.995541390495177</v>
      </c>
      <c r="AL662" s="5">
        <v>13.100932801257844</v>
      </c>
      <c r="AM662" s="5">
        <v>13.206322974988607</v>
      </c>
      <c r="AN662" s="5">
        <v>13.311714385751275</v>
      </c>
      <c r="AO662" s="5">
        <v>13.417105796513983</v>
      </c>
      <c r="AP662" s="5">
        <v>13.522497207276693</v>
      </c>
      <c r="AQ662" s="5">
        <v>13.627888618039361</v>
      </c>
      <c r="AR662" s="5">
        <v>13.733278791770125</v>
      </c>
      <c r="AS662" s="5">
        <v>13.838670202532791</v>
      </c>
      <c r="AT662" s="5">
        <v>13.944061613295499</v>
      </c>
      <c r="AU662" s="5">
        <v>14.276449623308917</v>
      </c>
      <c r="AV662" s="5">
        <v>14.608836396290393</v>
      </c>
      <c r="AW662" s="5">
        <v>14.941224406303851</v>
      </c>
      <c r="AX662" s="5">
        <v>15.273611179285327</v>
      </c>
      <c r="AY662" s="5">
        <v>15.605999189298744</v>
      </c>
      <c r="AZ662" s="5">
        <v>16.100527450629549</v>
      </c>
      <c r="BA662" s="5">
        <v>16.595054474928414</v>
      </c>
      <c r="BB662" s="5">
        <v>17.089582736259263</v>
      </c>
      <c r="BC662" s="5">
        <v>17.584109760558128</v>
      </c>
      <c r="BD662" s="5">
        <v>18.078638021888935</v>
      </c>
      <c r="BE662" s="5">
        <v>18.354275954315728</v>
      </c>
      <c r="BF662" s="5">
        <v>18.629915123774463</v>
      </c>
      <c r="BG662" s="5">
        <v>18.905553056201217</v>
      </c>
      <c r="BH662" s="5">
        <v>19.181192225659952</v>
      </c>
      <c r="BI662" s="5">
        <v>19.456830158086742</v>
      </c>
      <c r="BJ662" s="5">
        <v>19.732468090513539</v>
      </c>
    </row>
    <row r="663" spans="1:62" x14ac:dyDescent="0.25">
      <c r="A663" t="s">
        <v>175</v>
      </c>
      <c r="B663" t="s">
        <v>176</v>
      </c>
      <c r="C663" t="s">
        <v>7</v>
      </c>
      <c r="D663" t="s">
        <v>72</v>
      </c>
      <c r="E663" s="19" t="str">
        <f t="shared" si="97"/>
        <v>number</v>
      </c>
      <c r="F663" s="4" t="s">
        <v>73</v>
      </c>
      <c r="AJ663" s="5">
        <v>7.617736524083127</v>
      </c>
      <c r="AK663" s="5">
        <v>7.617736524083127</v>
      </c>
      <c r="AL663" s="5">
        <v>7.617736524083127</v>
      </c>
      <c r="AM663" s="5">
        <v>7.617736524083127</v>
      </c>
      <c r="AN663" s="5">
        <v>7.617736524083127</v>
      </c>
      <c r="AO663" s="5">
        <v>7.617736524083127</v>
      </c>
      <c r="AP663" s="5">
        <v>7.617736524083127</v>
      </c>
      <c r="AQ663" s="5">
        <v>7.617736524083127</v>
      </c>
      <c r="AR663" s="5">
        <v>7.617736524083127</v>
      </c>
      <c r="AS663" s="5">
        <v>7.617736524083127</v>
      </c>
      <c r="AT663" s="5">
        <v>7.617736524083127</v>
      </c>
      <c r="AU663" s="5">
        <v>7.617736524083127</v>
      </c>
      <c r="AV663" s="5">
        <v>7.617736524083127</v>
      </c>
      <c r="AW663" s="5">
        <v>7.617736524083127</v>
      </c>
      <c r="AX663" s="5">
        <v>7.617736524083127</v>
      </c>
      <c r="AY663" s="5">
        <v>7.617736524083127</v>
      </c>
      <c r="AZ663" s="5">
        <v>7.617736524083127</v>
      </c>
      <c r="BA663" s="5">
        <v>7.617736524083127</v>
      </c>
      <c r="BB663" s="5">
        <v>7.617736524083127</v>
      </c>
      <c r="BC663" s="5">
        <v>7.617736524083127</v>
      </c>
      <c r="BD663" s="5">
        <v>7.617736524083127</v>
      </c>
      <c r="BE663" s="5">
        <v>7.617736524083127</v>
      </c>
      <c r="BF663" s="5">
        <v>7.617736524083127</v>
      </c>
      <c r="BG663" s="5">
        <v>7.617736524083127</v>
      </c>
      <c r="BH663" s="5">
        <v>7.617736524083127</v>
      </c>
      <c r="BI663" s="5">
        <v>7.617736524083127</v>
      </c>
      <c r="BJ663" s="5">
        <v>7.617736524083127</v>
      </c>
    </row>
    <row r="664" spans="1:62" x14ac:dyDescent="0.25">
      <c r="A664" t="s">
        <v>177</v>
      </c>
      <c r="B664" t="s">
        <v>178</v>
      </c>
      <c r="C664" t="s">
        <v>7</v>
      </c>
      <c r="D664" t="s">
        <v>72</v>
      </c>
      <c r="E664" s="19" t="str">
        <f t="shared" si="97"/>
        <v>number</v>
      </c>
      <c r="F664" s="4" t="s">
        <v>73</v>
      </c>
      <c r="AJ664" s="5">
        <v>63.129374576653873</v>
      </c>
      <c r="AK664" s="5">
        <v>62.677805373673515</v>
      </c>
      <c r="AL664" s="5">
        <v>62.226236170693163</v>
      </c>
      <c r="AM664" s="5">
        <v>61.774666967712797</v>
      </c>
      <c r="AN664" s="5">
        <v>61.323097764732445</v>
      </c>
      <c r="AO664" s="5">
        <v>60.871528561752086</v>
      </c>
      <c r="AP664" s="5">
        <v>60.419959358771735</v>
      </c>
      <c r="AQ664" s="5">
        <v>59.968390155791376</v>
      </c>
      <c r="AR664" s="5">
        <v>59.516820952811024</v>
      </c>
      <c r="AS664" s="5">
        <v>59.065251749830658</v>
      </c>
      <c r="AT664" s="5">
        <v>58.613682546850313</v>
      </c>
      <c r="AU664" s="5">
        <v>58.162113343869947</v>
      </c>
      <c r="AV664" s="5">
        <v>57.710544140889589</v>
      </c>
      <c r="AW664" s="5">
        <v>57.258974937909237</v>
      </c>
      <c r="AX664" s="5">
        <v>56.807405734928871</v>
      </c>
      <c r="AY664" s="5">
        <v>56.355836531948519</v>
      </c>
      <c r="AZ664" s="5">
        <v>55.90426732896816</v>
      </c>
      <c r="BA664" s="5">
        <v>55.452698125987808</v>
      </c>
      <c r="BB664" s="5">
        <v>55.00112892300745</v>
      </c>
      <c r="BC664" s="5">
        <v>54.549559720027098</v>
      </c>
      <c r="BD664" s="5">
        <v>54.097990517046732</v>
      </c>
      <c r="BE664" s="5">
        <v>53.678031158275004</v>
      </c>
      <c r="BF664" s="5">
        <v>53.25807179950327</v>
      </c>
      <c r="BG664" s="5">
        <v>52.838112440731543</v>
      </c>
      <c r="BH664" s="5">
        <v>52.418153081959808</v>
      </c>
      <c r="BI664" s="5">
        <v>51.998193723188081</v>
      </c>
      <c r="BJ664" s="5">
        <v>51.578234364416339</v>
      </c>
    </row>
    <row r="665" spans="1:62" x14ac:dyDescent="0.25">
      <c r="A665" t="s">
        <v>179</v>
      </c>
      <c r="B665" t="s">
        <v>180</v>
      </c>
      <c r="C665" t="s">
        <v>7</v>
      </c>
      <c r="D665" t="s">
        <v>72</v>
      </c>
      <c r="E665" s="19" t="str">
        <f t="shared" si="97"/>
        <v>number</v>
      </c>
      <c r="F665" s="4" t="s">
        <v>73</v>
      </c>
      <c r="AJ665" s="5">
        <v>23.777588709273811</v>
      </c>
      <c r="AK665" s="5">
        <v>23.336168383401731</v>
      </c>
      <c r="AL665" s="5">
        <v>22.894750501257445</v>
      </c>
      <c r="AM665" s="5">
        <v>22.453330175385368</v>
      </c>
      <c r="AN665" s="5">
        <v>22.011912293241078</v>
      </c>
      <c r="AO665" s="5">
        <v>21.570491967369001</v>
      </c>
      <c r="AP665" s="5">
        <v>21.129071641496921</v>
      </c>
      <c r="AQ665" s="5">
        <v>20.687653759352635</v>
      </c>
      <c r="AR665" s="5">
        <v>20.246233433480558</v>
      </c>
      <c r="AS665" s="5">
        <v>19.8048143294724</v>
      </c>
      <c r="AT665" s="5">
        <v>19.363395225464192</v>
      </c>
      <c r="AU665" s="5">
        <v>18.922976827986588</v>
      </c>
      <c r="AV665" s="5">
        <v>18.482558430508984</v>
      </c>
      <c r="AW665" s="5">
        <v>18.04214003303138</v>
      </c>
      <c r="AX665" s="5">
        <v>17.601721635553776</v>
      </c>
      <c r="AY665" s="5">
        <v>17.161303238076172</v>
      </c>
      <c r="AZ665" s="5">
        <v>16.48466067177884</v>
      </c>
      <c r="BA665" s="5">
        <v>15.808018105481459</v>
      </c>
      <c r="BB665" s="5">
        <v>15.131374317320203</v>
      </c>
      <c r="BC665" s="5">
        <v>14.454731751022873</v>
      </c>
      <c r="BD665" s="5">
        <v>13.729303810093757</v>
      </c>
      <c r="BE665" s="5">
        <v>13.055057095691852</v>
      </c>
      <c r="BF665" s="5">
        <v>12.380810381289896</v>
      </c>
      <c r="BG665" s="5">
        <v>11.706562449350438</v>
      </c>
      <c r="BH665" s="5">
        <v>11.032315734948535</v>
      </c>
      <c r="BI665" s="5">
        <v>10.358069020546578</v>
      </c>
      <c r="BJ665" s="5">
        <v>9.6838223061446715</v>
      </c>
    </row>
    <row r="666" spans="1:62" x14ac:dyDescent="0.25">
      <c r="A666" t="s">
        <v>147</v>
      </c>
      <c r="B666" t="s">
        <v>148</v>
      </c>
      <c r="C666" t="s">
        <v>149</v>
      </c>
      <c r="D666" t="s">
        <v>72</v>
      </c>
      <c r="E666" s="19" t="str">
        <f t="shared" si="97"/>
        <v>number</v>
      </c>
      <c r="F666" s="4" t="s">
        <v>73</v>
      </c>
      <c r="AJ666" s="5">
        <v>25.025584795321638</v>
      </c>
      <c r="AK666" s="5">
        <v>24.806652403714363</v>
      </c>
      <c r="AL666" s="5">
        <v>24.587720012107088</v>
      </c>
      <c r="AM666" s="5">
        <v>24.368785835846126</v>
      </c>
      <c r="AN666" s="5">
        <v>24.149853444238854</v>
      </c>
      <c r="AO666" s="5">
        <v>23.930921052631579</v>
      </c>
      <c r="AP666" s="5">
        <v>23.711988661024304</v>
      </c>
      <c r="AQ666" s="5">
        <v>23.493056269417032</v>
      </c>
      <c r="AR666" s="5">
        <v>23.274122093156066</v>
      </c>
      <c r="AS666" s="5">
        <v>23.055189701548795</v>
      </c>
      <c r="AT666" s="5">
        <v>22.836257309941523</v>
      </c>
      <c r="AU666" s="5">
        <v>22.61769077234101</v>
      </c>
      <c r="AV666" s="5">
        <v>22.399122450086807</v>
      </c>
      <c r="AW666" s="5">
        <v>22.180555912486295</v>
      </c>
      <c r="AX666" s="5">
        <v>21.961987590232091</v>
      </c>
      <c r="AY666" s="5">
        <v>21.743421052631579</v>
      </c>
      <c r="AZ666" s="5">
        <v>21.524122807017541</v>
      </c>
      <c r="BA666" s="5">
        <v>21.30482456140351</v>
      </c>
      <c r="BB666" s="5">
        <v>21.085526315789473</v>
      </c>
      <c r="BC666" s="5">
        <v>20.866228070175438</v>
      </c>
      <c r="BD666" s="5">
        <v>20.646929824561404</v>
      </c>
      <c r="BE666" s="5">
        <v>20.428363286960892</v>
      </c>
      <c r="BF666" s="5">
        <v>20.209794964706688</v>
      </c>
      <c r="BG666" s="5">
        <v>19.991228427106179</v>
      </c>
      <c r="BH666" s="5">
        <v>19.772660104851976</v>
      </c>
      <c r="BI666" s="5">
        <v>19.554093567251464</v>
      </c>
      <c r="BJ666" s="5">
        <v>19.335527029650951</v>
      </c>
    </row>
    <row r="667" spans="1:62" x14ac:dyDescent="0.25">
      <c r="A667" t="s">
        <v>153</v>
      </c>
      <c r="B667" t="s">
        <v>154</v>
      </c>
      <c r="C667" t="s">
        <v>149</v>
      </c>
      <c r="D667" t="s">
        <v>72</v>
      </c>
      <c r="E667" s="19" t="str">
        <f t="shared" si="97"/>
        <v>number</v>
      </c>
      <c r="F667" s="4" t="s">
        <v>73</v>
      </c>
      <c r="AJ667" s="5">
        <v>51.439571830509188</v>
      </c>
      <c r="AK667" s="5">
        <v>50.974170210065374</v>
      </c>
      <c r="AL667" s="5">
        <v>50.508768589621546</v>
      </c>
      <c r="AM667" s="5">
        <v>50.043366969177718</v>
      </c>
      <c r="AN667" s="5">
        <v>49.57796534873389</v>
      </c>
      <c r="AO667" s="5">
        <v>49.11256372829007</v>
      </c>
      <c r="AP667" s="5">
        <v>48.647162107846249</v>
      </c>
      <c r="AQ667" s="5">
        <v>48.181760487402428</v>
      </c>
      <c r="AR667" s="5">
        <v>47.716358866958601</v>
      </c>
      <c r="AS667" s="5">
        <v>47.250957246514773</v>
      </c>
      <c r="AT667" s="5">
        <v>46.785555626070952</v>
      </c>
      <c r="AU667" s="5">
        <v>46.320154005627131</v>
      </c>
      <c r="AV667" s="5">
        <v>45.854752385183303</v>
      </c>
      <c r="AW667" s="5">
        <v>45.389350764739483</v>
      </c>
      <c r="AX667" s="5">
        <v>44.923949144295655</v>
      </c>
      <c r="AY667" s="5">
        <v>44.458547523851834</v>
      </c>
      <c r="AZ667" s="5">
        <v>43.993145903408006</v>
      </c>
      <c r="BA667" s="5">
        <v>43.527744282964186</v>
      </c>
      <c r="BB667" s="5">
        <v>43.062342662520358</v>
      </c>
      <c r="BC667" s="5">
        <v>42.596941042076537</v>
      </c>
      <c r="BD667" s="5">
        <v>42.131539421632716</v>
      </c>
      <c r="BE667" s="5">
        <v>41.666137801188889</v>
      </c>
      <c r="BF667" s="5">
        <v>41.200736180745068</v>
      </c>
      <c r="BG667" s="5">
        <v>40.73533456030124</v>
      </c>
      <c r="BH667" s="5">
        <v>40.269932939857419</v>
      </c>
      <c r="BI667" s="5">
        <v>39.804531319413591</v>
      </c>
      <c r="BJ667" s="5">
        <v>39.339129698969771</v>
      </c>
    </row>
    <row r="668" spans="1:62" x14ac:dyDescent="0.25">
      <c r="A668" t="s">
        <v>155</v>
      </c>
      <c r="B668" t="s">
        <v>156</v>
      </c>
      <c r="C668" t="s">
        <v>149</v>
      </c>
      <c r="D668" t="s">
        <v>72</v>
      </c>
      <c r="E668" s="19" t="str">
        <f t="shared" si="97"/>
        <v>number</v>
      </c>
      <c r="F668" s="4" t="s">
        <v>73</v>
      </c>
      <c r="AJ668" s="5">
        <v>5.3248094027954256</v>
      </c>
      <c r="AK668" s="5">
        <v>5.2947110051272634</v>
      </c>
      <c r="AL668" s="5">
        <v>5.2646126074591004</v>
      </c>
      <c r="AM668" s="5">
        <v>5.2345138220199328</v>
      </c>
      <c r="AN668" s="5">
        <v>5.2044154243517706</v>
      </c>
      <c r="AO668" s="5">
        <v>5.1743170266836085</v>
      </c>
      <c r="AP668" s="5">
        <v>5.1442186290154464</v>
      </c>
      <c r="AQ668" s="5">
        <v>5.1141202313472842</v>
      </c>
      <c r="AR668" s="5">
        <v>5.0840214459081166</v>
      </c>
      <c r="AS668" s="5">
        <v>5.0539230482399544</v>
      </c>
      <c r="AT668" s="5">
        <v>5.0238246505717923</v>
      </c>
      <c r="AU668" s="5">
        <v>4.9944409148665816</v>
      </c>
      <c r="AV668" s="5">
        <v>4.9650571791613727</v>
      </c>
      <c r="AW668" s="5">
        <v>4.9356734434561629</v>
      </c>
      <c r="AX668" s="5">
        <v>4.9062897077509531</v>
      </c>
      <c r="AY668" s="5">
        <v>4.8769059720457433</v>
      </c>
      <c r="AZ668" s="5">
        <v>4.7763658690785817</v>
      </c>
      <c r="BA668" s="5">
        <v>4.6758257661114202</v>
      </c>
      <c r="BB668" s="5">
        <v>4.5752860509152633</v>
      </c>
      <c r="BC668" s="5">
        <v>4.4747459479481018</v>
      </c>
      <c r="BD668" s="5">
        <v>4.3742058449809402</v>
      </c>
      <c r="BE668" s="5">
        <v>4.2736657420137787</v>
      </c>
      <c r="BF668" s="5">
        <v>4.1731256390466172</v>
      </c>
      <c r="BG668" s="5">
        <v>4.0725859238504611</v>
      </c>
      <c r="BH668" s="5">
        <v>3.9720458208832987</v>
      </c>
      <c r="BI668" s="5">
        <v>3.8715057179161372</v>
      </c>
      <c r="BJ668" s="5">
        <v>3.7709656149489756</v>
      </c>
    </row>
    <row r="669" spans="1:62" x14ac:dyDescent="0.25">
      <c r="A669" t="s">
        <v>161</v>
      </c>
      <c r="B669" t="s">
        <v>162</v>
      </c>
      <c r="C669" t="s">
        <v>149</v>
      </c>
      <c r="D669" t="s">
        <v>72</v>
      </c>
      <c r="E669" s="19" t="str">
        <f t="shared" si="97"/>
        <v>number</v>
      </c>
      <c r="F669" s="4" t="s">
        <v>73</v>
      </c>
      <c r="AJ669" s="5">
        <v>5.482752686057089</v>
      </c>
      <c r="AK669" s="5">
        <v>5.4180086707807797</v>
      </c>
      <c r="AL669" s="5">
        <v>5.3532646555044705</v>
      </c>
      <c r="AM669" s="5">
        <v>5.2885206402281613</v>
      </c>
      <c r="AN669" s="5">
        <v>5.2237766249518511</v>
      </c>
      <c r="AO669" s="5">
        <v>5.1590326096755419</v>
      </c>
      <c r="AP669" s="5">
        <v>5.0942885943992327</v>
      </c>
      <c r="AQ669" s="5">
        <v>5.0295445791229234</v>
      </c>
      <c r="AR669" s="5">
        <v>4.9648005638466142</v>
      </c>
      <c r="AS669" s="5">
        <v>4.900056548570304</v>
      </c>
      <c r="AT669" s="5">
        <v>4.8353125332939948</v>
      </c>
      <c r="AU669" s="5">
        <v>4.7705685180176856</v>
      </c>
      <c r="AV669" s="5">
        <v>4.7058245027413763</v>
      </c>
      <c r="AW669" s="5">
        <v>4.6410804874650671</v>
      </c>
      <c r="AX669" s="5">
        <v>4.5763364721887578</v>
      </c>
      <c r="AY669" s="5">
        <v>4.5115924569124477</v>
      </c>
      <c r="AZ669" s="5">
        <v>4.4468484416361385</v>
      </c>
      <c r="BA669" s="5">
        <v>4.3821044263598292</v>
      </c>
      <c r="BB669" s="5">
        <v>4.31736041108352</v>
      </c>
      <c r="BC669" s="5">
        <v>4.2526163958072107</v>
      </c>
      <c r="BD669" s="5">
        <v>4.1878723805309006</v>
      </c>
      <c r="BE669" s="5">
        <v>4.1231283652545914</v>
      </c>
      <c r="BF669" s="5">
        <v>4.0583843499782821</v>
      </c>
      <c r="BG669" s="5">
        <v>3.9936403347019729</v>
      </c>
      <c r="BH669" s="5">
        <v>3.9288963194256636</v>
      </c>
      <c r="BI669" s="5">
        <v>3.8641523041493535</v>
      </c>
      <c r="BJ669" s="5">
        <v>3.7994082888730443</v>
      </c>
    </row>
    <row r="670" spans="1:62" x14ac:dyDescent="0.25">
      <c r="A670" t="s">
        <v>163</v>
      </c>
      <c r="B670" t="s">
        <v>164</v>
      </c>
      <c r="C670" t="s">
        <v>149</v>
      </c>
      <c r="D670" t="s">
        <v>72</v>
      </c>
      <c r="E670" s="19" t="str">
        <f t="shared" si="97"/>
        <v>number</v>
      </c>
      <c r="F670" s="4" t="s">
        <v>73</v>
      </c>
      <c r="AJ670" s="5">
        <v>0.40263898321529057</v>
      </c>
      <c r="AK670" s="5">
        <v>0.39313089376834287</v>
      </c>
      <c r="AL670" s="5">
        <v>0.38362277471280098</v>
      </c>
      <c r="AM670" s="5">
        <v>0.37411468526585429</v>
      </c>
      <c r="AN670" s="5">
        <v>0.3646065662103124</v>
      </c>
      <c r="AO670" s="5">
        <v>0.3550984767633647</v>
      </c>
      <c r="AP670" s="5">
        <v>0.345590387316417</v>
      </c>
      <c r="AQ670" s="5">
        <v>0.33608226826087512</v>
      </c>
      <c r="AR670" s="5">
        <v>0.32657417881392842</v>
      </c>
      <c r="AS670" s="5">
        <v>0.31706605975838653</v>
      </c>
      <c r="AT670" s="5">
        <v>0.30755797031143883</v>
      </c>
      <c r="AU670" s="5">
        <v>0.29785582613757638</v>
      </c>
      <c r="AV670" s="5">
        <v>0.28815368196371399</v>
      </c>
      <c r="AW670" s="5">
        <v>0.27845153778985154</v>
      </c>
      <c r="AX670" s="5">
        <v>0.26874939361598915</v>
      </c>
      <c r="AY670" s="5">
        <v>0.2590472494421267</v>
      </c>
      <c r="AZ670" s="5">
        <v>0.25419617735519551</v>
      </c>
      <c r="BA670" s="5">
        <v>0.24934510526826428</v>
      </c>
      <c r="BB670" s="5">
        <v>0.24449403318133309</v>
      </c>
      <c r="BC670" s="5">
        <v>0.23964296109440186</v>
      </c>
      <c r="BD670" s="5">
        <v>0.23479188900747067</v>
      </c>
      <c r="BE670" s="5">
        <v>0.23139613854661878</v>
      </c>
      <c r="BF670" s="5">
        <v>0.22800038808576695</v>
      </c>
      <c r="BG670" s="5">
        <v>0.22460463762491509</v>
      </c>
      <c r="BH670" s="5">
        <v>0.22120888716406326</v>
      </c>
      <c r="BI670" s="5">
        <v>0.21781313670321142</v>
      </c>
      <c r="BJ670" s="5">
        <v>0.21441738624235956</v>
      </c>
    </row>
    <row r="671" spans="1:62" x14ac:dyDescent="0.25">
      <c r="A671" t="s">
        <v>167</v>
      </c>
      <c r="B671" t="s">
        <v>168</v>
      </c>
      <c r="C671" t="s">
        <v>149</v>
      </c>
      <c r="D671" t="s">
        <v>72</v>
      </c>
      <c r="E671" s="19" t="str">
        <f t="shared" si="97"/>
        <v>number</v>
      </c>
      <c r="F671" s="4" t="s">
        <v>73</v>
      </c>
      <c r="AJ671" s="5">
        <v>1.5354859082655719</v>
      </c>
      <c r="AK671" s="5">
        <v>1.4867767023195151</v>
      </c>
      <c r="AL671" s="5">
        <v>1.4380674000046894</v>
      </c>
      <c r="AM671" s="5">
        <v>1.3893581940586248</v>
      </c>
      <c r="AN671" s="5">
        <v>1.3406488917438066</v>
      </c>
      <c r="AO671" s="5">
        <v>1.2919396857977421</v>
      </c>
      <c r="AP671" s="5">
        <v>1.2432304798516853</v>
      </c>
      <c r="AQ671" s="5">
        <v>1.1945211775368596</v>
      </c>
      <c r="AR671" s="5">
        <v>1.1458119715907951</v>
      </c>
      <c r="AS671" s="5">
        <v>1.0971026692759769</v>
      </c>
      <c r="AT671" s="5">
        <v>1.0483934633299123</v>
      </c>
      <c r="AU671" s="5">
        <v>1.0386042279829004</v>
      </c>
      <c r="AV671" s="5">
        <v>1.0288149926358885</v>
      </c>
      <c r="AW671" s="5">
        <v>1.019025853657638</v>
      </c>
      <c r="AX671" s="5">
        <v>1.0092366183106181</v>
      </c>
      <c r="AY671" s="5">
        <v>0.99944738296360613</v>
      </c>
      <c r="AZ671" s="5">
        <v>0.98965814761659432</v>
      </c>
      <c r="BA671" s="5">
        <v>0.97986891226958228</v>
      </c>
      <c r="BB671" s="5">
        <v>0.97007977329133177</v>
      </c>
      <c r="BC671" s="5">
        <v>0.96029053794431196</v>
      </c>
      <c r="BD671" s="5">
        <v>0.95050130259730015</v>
      </c>
      <c r="BE671" s="5">
        <v>0.94071206725028811</v>
      </c>
      <c r="BF671" s="5">
        <v>0.93092283190327607</v>
      </c>
      <c r="BG671" s="5">
        <v>0.92113369292502556</v>
      </c>
      <c r="BH671" s="5">
        <v>0.91134445757800575</v>
      </c>
      <c r="BI671" s="5">
        <v>0.90155522223099394</v>
      </c>
      <c r="BJ671" s="5">
        <v>0.89176598688398212</v>
      </c>
    </row>
    <row r="672" spans="1:62" x14ac:dyDescent="0.25">
      <c r="A672" t="s">
        <v>169</v>
      </c>
      <c r="B672" t="s">
        <v>170</v>
      </c>
      <c r="C672" t="s">
        <v>149</v>
      </c>
      <c r="D672" t="s">
        <v>72</v>
      </c>
      <c r="E672" s="19" t="str">
        <f t="shared" si="97"/>
        <v>number</v>
      </c>
      <c r="F672" s="4" t="s">
        <v>73</v>
      </c>
      <c r="AJ672" s="5">
        <v>18.922450234417031</v>
      </c>
      <c r="AK672" s="5">
        <v>18.472611945112376</v>
      </c>
      <c r="AL672" s="5">
        <v>18.022771511331072</v>
      </c>
      <c r="AM672" s="5">
        <v>17.572933222026418</v>
      </c>
      <c r="AN672" s="5">
        <v>17.123093860483436</v>
      </c>
      <c r="AO672" s="5">
        <v>16.673254498940455</v>
      </c>
      <c r="AP672" s="5">
        <v>16.223415137397478</v>
      </c>
      <c r="AQ672" s="5">
        <v>15.773575775854498</v>
      </c>
      <c r="AR672" s="5">
        <v>15.323737486549843</v>
      </c>
      <c r="AS672" s="5">
        <v>14.873898125006862</v>
      </c>
      <c r="AT672" s="5">
        <v>14.424058763463881</v>
      </c>
      <c r="AU672" s="5">
        <v>13.97432984246846</v>
      </c>
      <c r="AV672" s="5">
        <v>13.524599849234715</v>
      </c>
      <c r="AW672" s="5">
        <v>13.074870928239294</v>
      </c>
      <c r="AX672" s="5">
        <v>12.625140935005543</v>
      </c>
      <c r="AY672" s="5">
        <v>12.175412014010123</v>
      </c>
      <c r="AZ672" s="5">
        <v>11.725683093014702</v>
      </c>
      <c r="BA672" s="5">
        <v>11.275953099780955</v>
      </c>
      <c r="BB672" s="5">
        <v>10.826224178785534</v>
      </c>
      <c r="BC672" s="5">
        <v>10.376494185551786</v>
      </c>
      <c r="BD672" s="5">
        <v>9.926765264556364</v>
      </c>
      <c r="BE672" s="5">
        <v>9.4770363435609433</v>
      </c>
      <c r="BF672" s="5">
        <v>9.027306350327196</v>
      </c>
      <c r="BG672" s="5">
        <v>8.5775774293317752</v>
      </c>
      <c r="BH672" s="5">
        <v>8.1278479722171895</v>
      </c>
      <c r="BI672" s="5">
        <v>7.6781185151026055</v>
      </c>
      <c r="BJ672" s="5">
        <v>7.2283890579880214</v>
      </c>
    </row>
    <row r="673" spans="1:62" x14ac:dyDescent="0.25">
      <c r="A673" t="s">
        <v>173</v>
      </c>
      <c r="B673" t="s">
        <v>174</v>
      </c>
      <c r="C673" t="s">
        <v>149</v>
      </c>
      <c r="D673" t="s">
        <v>72</v>
      </c>
      <c r="E673" s="19" t="str">
        <f t="shared" si="97"/>
        <v>number</v>
      </c>
      <c r="F673" s="4" t="s">
        <v>73</v>
      </c>
      <c r="AJ673" s="5">
        <v>48.55347218615281</v>
      </c>
      <c r="AK673" s="5">
        <v>48.319742377811245</v>
      </c>
      <c r="AL673" s="5">
        <v>48.086012569469695</v>
      </c>
      <c r="AM673" s="5">
        <v>47.852282761128137</v>
      </c>
      <c r="AN673" s="5">
        <v>47.61855295278658</v>
      </c>
      <c r="AO673" s="5">
        <v>47.384823144445022</v>
      </c>
      <c r="AP673" s="5">
        <v>47.151093336103465</v>
      </c>
      <c r="AQ673" s="5">
        <v>46.917363527761907</v>
      </c>
      <c r="AR673" s="5">
        <v>46.683633719420349</v>
      </c>
      <c r="AS673" s="5">
        <v>46.449903911078792</v>
      </c>
      <c r="AT673" s="5">
        <v>46.216174102737234</v>
      </c>
      <c r="AU673" s="5">
        <v>45.982444294395677</v>
      </c>
      <c r="AV673" s="5">
        <v>45.748714486054119</v>
      </c>
      <c r="AW673" s="5">
        <v>45.514984677712569</v>
      </c>
      <c r="AX673" s="5">
        <v>45.281254869371004</v>
      </c>
      <c r="AY673" s="5">
        <v>45.047525061029447</v>
      </c>
      <c r="AZ673" s="5">
        <v>44.839765231392512</v>
      </c>
      <c r="BA673" s="5">
        <v>44.632005401755571</v>
      </c>
      <c r="BB673" s="5">
        <v>44.424245572118629</v>
      </c>
      <c r="BC673" s="5">
        <v>44.216485742481694</v>
      </c>
      <c r="BD673" s="5">
        <v>44.008725912844753</v>
      </c>
      <c r="BE673" s="5">
        <v>43.800966083207811</v>
      </c>
      <c r="BF673" s="5">
        <v>43.59320625357087</v>
      </c>
      <c r="BG673" s="5">
        <v>43.385446423933935</v>
      </c>
      <c r="BH673" s="5">
        <v>43.177686594296993</v>
      </c>
      <c r="BI673" s="5">
        <v>42.969926764660052</v>
      </c>
      <c r="BJ673" s="5">
        <v>42.762166935023117</v>
      </c>
    </row>
    <row r="674" spans="1:62" x14ac:dyDescent="0.25">
      <c r="A674" t="s">
        <v>5</v>
      </c>
      <c r="B674" t="s">
        <v>6</v>
      </c>
      <c r="C674" t="s">
        <v>7</v>
      </c>
      <c r="D674" t="s">
        <v>74</v>
      </c>
      <c r="E674" s="19" t="str">
        <f t="shared" si="97"/>
        <v>number</v>
      </c>
      <c r="F674" s="4" t="s">
        <v>75</v>
      </c>
      <c r="AJ674" s="5">
        <v>609760</v>
      </c>
      <c r="AK674" s="5">
        <v>608511.9921875</v>
      </c>
      <c r="AL674" s="5">
        <v>607263.984375</v>
      </c>
      <c r="AM674" s="5">
        <v>606016.015625</v>
      </c>
      <c r="AN674" s="5">
        <v>604768.0078125</v>
      </c>
      <c r="AO674" s="5">
        <v>603520</v>
      </c>
      <c r="AP674" s="5">
        <v>602271.9921875</v>
      </c>
      <c r="AQ674" s="5">
        <v>601023.984375</v>
      </c>
      <c r="AR674" s="5">
        <v>599776.015625</v>
      </c>
      <c r="AS674" s="5">
        <v>598528.0078125</v>
      </c>
      <c r="AT674" s="5">
        <v>597280</v>
      </c>
      <c r="AU674" s="5">
        <v>596031.9921875</v>
      </c>
      <c r="AV674" s="5">
        <v>594783.984375</v>
      </c>
      <c r="AW674" s="5">
        <v>593536.015625</v>
      </c>
      <c r="AX674" s="5">
        <v>592288.0078125</v>
      </c>
      <c r="AY674" s="5">
        <v>591040</v>
      </c>
      <c r="AZ674" s="5">
        <v>589791.9921875</v>
      </c>
      <c r="BA674" s="5">
        <v>588543.984375</v>
      </c>
      <c r="BB674" s="5">
        <v>587296.015625</v>
      </c>
      <c r="BC674" s="5">
        <v>586048.0078125</v>
      </c>
      <c r="BD674" s="5">
        <v>584800</v>
      </c>
      <c r="BE674" s="5">
        <v>583551.9921875</v>
      </c>
      <c r="BF674" s="5">
        <v>582303.984375</v>
      </c>
      <c r="BG674" s="5">
        <v>581056.015625</v>
      </c>
      <c r="BH674" s="5">
        <v>579808.0078125</v>
      </c>
      <c r="BI674" s="5">
        <v>578560</v>
      </c>
      <c r="BJ674" s="5">
        <v>577311.9921875</v>
      </c>
    </row>
    <row r="675" spans="1:62" x14ac:dyDescent="0.25">
      <c r="A675" t="s">
        <v>151</v>
      </c>
      <c r="B675" t="s">
        <v>152</v>
      </c>
      <c r="C675" t="s">
        <v>7</v>
      </c>
      <c r="D675" t="s">
        <v>74</v>
      </c>
      <c r="E675" s="19" t="str">
        <f t="shared" si="97"/>
        <v>number</v>
      </c>
      <c r="F675" s="4" t="s">
        <v>75</v>
      </c>
      <c r="AJ675" s="5">
        <v>2890</v>
      </c>
      <c r="AK675" s="5">
        <v>2798.9999389648397</v>
      </c>
      <c r="AL675" s="5">
        <v>2707.9998779296898</v>
      </c>
      <c r="AM675" s="5">
        <v>2617.0001220703102</v>
      </c>
      <c r="AN675" s="5">
        <v>2526.0000610351599</v>
      </c>
      <c r="AO675" s="5">
        <v>2435</v>
      </c>
      <c r="AP675" s="5">
        <v>2343.9999389648401</v>
      </c>
      <c r="AQ675" s="5">
        <v>2253.0000305175799</v>
      </c>
      <c r="AR675" s="5">
        <v>2161.9999694824201</v>
      </c>
      <c r="AS675" s="5">
        <v>2071.0000610351599</v>
      </c>
      <c r="AT675" s="5">
        <v>1980</v>
      </c>
      <c r="AU675" s="5">
        <v>1946.0000610351601</v>
      </c>
      <c r="AV675" s="5">
        <v>1911.9999694824198</v>
      </c>
      <c r="AW675" s="5">
        <v>1878.0000305175802</v>
      </c>
      <c r="AX675" s="5">
        <v>1843.9999389648399</v>
      </c>
      <c r="AY675" s="5">
        <v>1810</v>
      </c>
      <c r="AZ675" s="5">
        <v>1953.9999389648399</v>
      </c>
      <c r="BA675" s="5">
        <v>2098.0000305175799</v>
      </c>
      <c r="BB675" s="5">
        <v>2241.9999694824201</v>
      </c>
      <c r="BC675" s="5">
        <v>2386.0000610351599</v>
      </c>
      <c r="BD675" s="5">
        <v>2530</v>
      </c>
      <c r="BE675" s="5">
        <v>2576.0000610351603</v>
      </c>
      <c r="BF675" s="5">
        <v>2622.0001220703102</v>
      </c>
      <c r="BG675" s="5">
        <v>2667.9998779296898</v>
      </c>
      <c r="BH675" s="5">
        <v>2713.9999389648397</v>
      </c>
      <c r="BI675" s="5">
        <v>2760</v>
      </c>
      <c r="BJ675" s="5">
        <v>2806.0000610351603</v>
      </c>
    </row>
    <row r="676" spans="1:62" x14ac:dyDescent="0.25">
      <c r="A676" t="s">
        <v>157</v>
      </c>
      <c r="B676" t="s">
        <v>158</v>
      </c>
      <c r="C676" t="s">
        <v>7</v>
      </c>
      <c r="D676" t="s">
        <v>74</v>
      </c>
      <c r="E676" s="19" t="str">
        <f t="shared" si="97"/>
        <v>number</v>
      </c>
      <c r="F676" s="4" t="s">
        <v>75</v>
      </c>
      <c r="AJ676" s="5">
        <v>167350000</v>
      </c>
      <c r="AK676" s="5">
        <v>165896000</v>
      </c>
      <c r="AL676" s="5">
        <v>164442000</v>
      </c>
      <c r="AM676" s="5">
        <v>146912.998046875</v>
      </c>
      <c r="AN676" s="5">
        <v>145504.00390625</v>
      </c>
      <c r="AO676" s="5">
        <v>144095</v>
      </c>
      <c r="AP676" s="5">
        <v>142685.99609375</v>
      </c>
      <c r="AQ676" s="5">
        <v>141277.001953125</v>
      </c>
      <c r="AR676" s="5">
        <v>139867.998046875</v>
      </c>
      <c r="AS676" s="5">
        <v>138459.00390625</v>
      </c>
      <c r="AT676" s="5">
        <v>137050</v>
      </c>
      <c r="AU676" s="5">
        <v>135640</v>
      </c>
      <c r="AV676" s="5">
        <v>134230</v>
      </c>
      <c r="AW676" s="5">
        <v>132820</v>
      </c>
      <c r="AX676" s="5">
        <v>131410</v>
      </c>
      <c r="AY676" s="5">
        <v>130000</v>
      </c>
      <c r="AZ676" s="5">
        <v>128592.001953125</v>
      </c>
      <c r="BA676" s="5">
        <v>127184.00390625</v>
      </c>
      <c r="BB676" s="5">
        <v>125775.99609375</v>
      </c>
      <c r="BC676" s="5">
        <v>124367.998046875</v>
      </c>
      <c r="BD676" s="5">
        <v>122960</v>
      </c>
      <c r="BE676" s="5">
        <v>123365.99609375</v>
      </c>
      <c r="BF676" s="5">
        <v>123772.001953125</v>
      </c>
      <c r="BG676" s="5">
        <v>124177.998046875</v>
      </c>
      <c r="BH676" s="5">
        <v>124584.00390625</v>
      </c>
      <c r="BI676" s="5">
        <v>124990</v>
      </c>
      <c r="BJ676" s="5">
        <v>125395.99609375</v>
      </c>
    </row>
    <row r="677" spans="1:62" x14ac:dyDescent="0.25">
      <c r="A677" t="s">
        <v>159</v>
      </c>
      <c r="B677" t="s">
        <v>160</v>
      </c>
      <c r="C677" t="s">
        <v>7</v>
      </c>
      <c r="D677" t="s">
        <v>74</v>
      </c>
      <c r="E677" s="19" t="str">
        <f t="shared" si="97"/>
        <v>number</v>
      </c>
      <c r="F677" s="4" t="s">
        <v>75</v>
      </c>
      <c r="AJ677" s="5">
        <v>47240</v>
      </c>
      <c r="AK677" s="5">
        <v>46072.998046875</v>
      </c>
      <c r="AL677" s="5">
        <v>44906.0009765625</v>
      </c>
      <c r="AM677" s="5">
        <v>43738.9990234375</v>
      </c>
      <c r="AN677" s="5">
        <v>42572.001953125</v>
      </c>
      <c r="AO677" s="5">
        <v>41405</v>
      </c>
      <c r="AP677" s="5">
        <v>40238.000488281301</v>
      </c>
      <c r="AQ677" s="5">
        <v>39071.0009765625</v>
      </c>
      <c r="AR677" s="5">
        <v>37903.9990234375</v>
      </c>
      <c r="AS677" s="5">
        <v>36736.999511718801</v>
      </c>
      <c r="AT677" s="5">
        <v>35570</v>
      </c>
      <c r="AU677" s="5">
        <v>36550</v>
      </c>
      <c r="AV677" s="5">
        <v>37530</v>
      </c>
      <c r="AW677" s="5">
        <v>38510</v>
      </c>
      <c r="AX677" s="5">
        <v>39490</v>
      </c>
      <c r="AY677" s="5">
        <v>40470</v>
      </c>
      <c r="AZ677" s="5">
        <v>40836.0009765625</v>
      </c>
      <c r="BA677" s="5">
        <v>41202.001953125</v>
      </c>
      <c r="BB677" s="5">
        <v>41567.998046875</v>
      </c>
      <c r="BC677" s="5">
        <v>41933.9990234375</v>
      </c>
      <c r="BD677" s="5">
        <v>42300</v>
      </c>
      <c r="BE677" s="5">
        <v>42666.0009765625</v>
      </c>
      <c r="BF677" s="5">
        <v>43032.001953125</v>
      </c>
      <c r="BG677" s="5">
        <v>43397.998046875</v>
      </c>
      <c r="BH677" s="5">
        <v>43763.9990234375</v>
      </c>
      <c r="BI677" s="5">
        <v>44130</v>
      </c>
      <c r="BJ677" s="5">
        <v>44496.0009765625</v>
      </c>
    </row>
    <row r="678" spans="1:62" x14ac:dyDescent="0.25">
      <c r="A678" t="s">
        <v>165</v>
      </c>
      <c r="B678" t="s">
        <v>166</v>
      </c>
      <c r="C678" t="s">
        <v>7</v>
      </c>
      <c r="D678" t="s">
        <v>74</v>
      </c>
      <c r="E678" s="19" t="str">
        <f t="shared" si="97"/>
        <v>number</v>
      </c>
      <c r="F678" s="4" t="s">
        <v>75</v>
      </c>
      <c r="AJ678" s="5">
        <v>433780</v>
      </c>
      <c r="AK678" s="5">
        <v>431590</v>
      </c>
      <c r="AL678" s="5">
        <v>429400</v>
      </c>
      <c r="AM678" s="5">
        <v>427210</v>
      </c>
      <c r="AN678" s="5">
        <v>425020</v>
      </c>
      <c r="AO678" s="5">
        <v>422830</v>
      </c>
      <c r="AP678" s="5">
        <v>420640</v>
      </c>
      <c r="AQ678" s="5">
        <v>418450</v>
      </c>
      <c r="AR678" s="5">
        <v>416260</v>
      </c>
      <c r="AS678" s="5">
        <v>414070</v>
      </c>
      <c r="AT678" s="5">
        <v>411880</v>
      </c>
      <c r="AU678" s="5">
        <v>409661.9921875</v>
      </c>
      <c r="AV678" s="5">
        <v>407443.984375</v>
      </c>
      <c r="AW678" s="5">
        <v>405226.015625</v>
      </c>
      <c r="AX678" s="5">
        <v>403008.0078125</v>
      </c>
      <c r="AY678" s="5">
        <v>400790</v>
      </c>
      <c r="AZ678" s="5">
        <v>398576.015625</v>
      </c>
      <c r="BA678" s="5">
        <v>396361.9921875</v>
      </c>
      <c r="BB678" s="5">
        <v>394148.0078125</v>
      </c>
      <c r="BC678" s="5">
        <v>391933.984375</v>
      </c>
      <c r="BD678" s="5">
        <v>389720</v>
      </c>
      <c r="BE678" s="5">
        <v>387656.015625</v>
      </c>
      <c r="BF678" s="5">
        <v>385591.9921875</v>
      </c>
      <c r="BG678" s="5">
        <v>383528.0078125</v>
      </c>
      <c r="BH678" s="5">
        <v>381463.984375</v>
      </c>
      <c r="BI678" s="5">
        <v>379400</v>
      </c>
      <c r="BJ678" s="5">
        <v>377336.015625</v>
      </c>
    </row>
    <row r="679" spans="1:62" x14ac:dyDescent="0.25">
      <c r="A679" t="s">
        <v>171</v>
      </c>
      <c r="B679" t="s">
        <v>172</v>
      </c>
      <c r="C679" t="s">
        <v>7</v>
      </c>
      <c r="D679" t="s">
        <v>74</v>
      </c>
      <c r="E679" s="19" t="str">
        <f t="shared" si="97"/>
        <v>number</v>
      </c>
      <c r="F679" s="4" t="s">
        <v>75</v>
      </c>
      <c r="AJ679" s="5">
        <v>3180</v>
      </c>
      <c r="AK679" s="5">
        <v>3206.0000610351603</v>
      </c>
      <c r="AL679" s="5">
        <v>3232.0001220703102</v>
      </c>
      <c r="AM679" s="5">
        <v>3257.9998779296898</v>
      </c>
      <c r="AN679" s="5">
        <v>3283.9999389648397</v>
      </c>
      <c r="AO679" s="5">
        <v>3310</v>
      </c>
      <c r="AP679" s="5">
        <v>3336.0000610351603</v>
      </c>
      <c r="AQ679" s="5">
        <v>3362.0001220703102</v>
      </c>
      <c r="AR679" s="5">
        <v>3387.9998779296898</v>
      </c>
      <c r="AS679" s="5">
        <v>3413.9999389648397</v>
      </c>
      <c r="AT679" s="5">
        <v>3440</v>
      </c>
      <c r="AU679" s="5">
        <v>3522.0001220703102</v>
      </c>
      <c r="AV679" s="5">
        <v>3603.9999389648397</v>
      </c>
      <c r="AW679" s="5">
        <v>3686.0000610351603</v>
      </c>
      <c r="AX679" s="5">
        <v>3767.9998779296898</v>
      </c>
      <c r="AY679" s="5">
        <v>3850</v>
      </c>
      <c r="AZ679" s="5">
        <v>3972.0001220703102</v>
      </c>
      <c r="BA679" s="5">
        <v>4093.9999389648397</v>
      </c>
      <c r="BB679" s="5">
        <v>4216.0000610351599</v>
      </c>
      <c r="BC679" s="5">
        <v>4337.9998779296902</v>
      </c>
      <c r="BD679" s="5">
        <v>4460</v>
      </c>
      <c r="BE679" s="5">
        <v>4527.9998779296902</v>
      </c>
      <c r="BF679" s="5">
        <v>4596.0000610351599</v>
      </c>
      <c r="BG679" s="5">
        <v>4663.9999389648401</v>
      </c>
      <c r="BH679" s="5">
        <v>4732.0001220703098</v>
      </c>
      <c r="BI679" s="5">
        <v>4800</v>
      </c>
      <c r="BJ679" s="5">
        <v>4867.9998779296902</v>
      </c>
    </row>
    <row r="680" spans="1:62" x14ac:dyDescent="0.25">
      <c r="A680" t="s">
        <v>175</v>
      </c>
      <c r="B680" t="s">
        <v>176</v>
      </c>
      <c r="C680" t="s">
        <v>7</v>
      </c>
      <c r="D680" t="s">
        <v>74</v>
      </c>
      <c r="E680" s="19" t="str">
        <f t="shared" si="97"/>
        <v>number</v>
      </c>
      <c r="F680" s="4" t="s">
        <v>75</v>
      </c>
      <c r="AJ680" s="5">
        <v>92410</v>
      </c>
      <c r="AK680" s="5">
        <v>92410</v>
      </c>
      <c r="AL680" s="5">
        <v>92410</v>
      </c>
      <c r="AM680" s="5">
        <v>92410</v>
      </c>
      <c r="AN680" s="5">
        <v>92410</v>
      </c>
      <c r="AO680" s="5">
        <v>92410</v>
      </c>
      <c r="AP680" s="5">
        <v>92410</v>
      </c>
      <c r="AQ680" s="5">
        <v>92410</v>
      </c>
      <c r="AR680" s="5">
        <v>92410</v>
      </c>
      <c r="AS680" s="5">
        <v>92410</v>
      </c>
      <c r="AT680" s="5">
        <v>92410</v>
      </c>
      <c r="AU680" s="5">
        <v>92410</v>
      </c>
      <c r="AV680" s="5">
        <v>92410</v>
      </c>
      <c r="AW680" s="5">
        <v>92410</v>
      </c>
      <c r="AX680" s="5">
        <v>92410</v>
      </c>
      <c r="AY680" s="5">
        <v>92410</v>
      </c>
      <c r="AZ680" s="5">
        <v>92410</v>
      </c>
      <c r="BA680" s="5">
        <v>92410</v>
      </c>
      <c r="BB680" s="5">
        <v>92410</v>
      </c>
      <c r="BC680" s="5">
        <v>92410</v>
      </c>
      <c r="BD680" s="5">
        <v>92410</v>
      </c>
      <c r="BE680" s="5">
        <v>92410</v>
      </c>
      <c r="BF680" s="5">
        <v>92410</v>
      </c>
      <c r="BG680" s="5">
        <v>92410</v>
      </c>
      <c r="BH680" s="5">
        <v>92410</v>
      </c>
      <c r="BI680" s="5">
        <v>92410</v>
      </c>
      <c r="BJ680" s="5">
        <v>92410</v>
      </c>
    </row>
    <row r="681" spans="1:62" x14ac:dyDescent="0.25">
      <c r="A681" t="s">
        <v>177</v>
      </c>
      <c r="B681" t="s">
        <v>178</v>
      </c>
      <c r="C681" t="s">
        <v>7</v>
      </c>
      <c r="D681" t="s">
        <v>74</v>
      </c>
      <c r="E681" s="19" t="str">
        <f t="shared" si="97"/>
        <v>number</v>
      </c>
      <c r="F681" s="4" t="s">
        <v>75</v>
      </c>
      <c r="AJ681" s="5">
        <v>559200</v>
      </c>
      <c r="AK681" s="5">
        <v>555200</v>
      </c>
      <c r="AL681" s="5">
        <v>551200</v>
      </c>
      <c r="AM681" s="5">
        <v>547200</v>
      </c>
      <c r="AN681" s="5">
        <v>543200</v>
      </c>
      <c r="AO681" s="5">
        <v>539200</v>
      </c>
      <c r="AP681" s="5">
        <v>535200</v>
      </c>
      <c r="AQ681" s="5">
        <v>531200</v>
      </c>
      <c r="AR681" s="5">
        <v>527200</v>
      </c>
      <c r="AS681" s="5">
        <v>523200</v>
      </c>
      <c r="AT681" s="5">
        <v>519200</v>
      </c>
      <c r="AU681" s="5">
        <v>515200</v>
      </c>
      <c r="AV681" s="5">
        <v>511200</v>
      </c>
      <c r="AW681" s="5">
        <v>507200</v>
      </c>
      <c r="AX681" s="5">
        <v>503200</v>
      </c>
      <c r="AY681" s="5">
        <v>499200</v>
      </c>
      <c r="AZ681" s="5">
        <v>495200</v>
      </c>
      <c r="BA681" s="5">
        <v>491200</v>
      </c>
      <c r="BB681" s="5">
        <v>487200</v>
      </c>
      <c r="BC681" s="5">
        <v>483200</v>
      </c>
      <c r="BD681" s="5">
        <v>479200</v>
      </c>
      <c r="BE681" s="5">
        <v>475480</v>
      </c>
      <c r="BF681" s="5">
        <v>471760</v>
      </c>
      <c r="BG681" s="5">
        <v>468040</v>
      </c>
      <c r="BH681" s="5">
        <v>464320</v>
      </c>
      <c r="BI681" s="5">
        <v>460600</v>
      </c>
      <c r="BJ681" s="5">
        <v>456880</v>
      </c>
    </row>
    <row r="682" spans="1:62" x14ac:dyDescent="0.25">
      <c r="A682" t="s">
        <v>179</v>
      </c>
      <c r="B682" t="s">
        <v>180</v>
      </c>
      <c r="C682" t="s">
        <v>7</v>
      </c>
      <c r="D682" t="s">
        <v>74</v>
      </c>
      <c r="E682" s="19" t="str">
        <f t="shared" si="97"/>
        <v>number</v>
      </c>
      <c r="F682" s="4" t="s">
        <v>75</v>
      </c>
      <c r="AJ682" s="5">
        <v>47510</v>
      </c>
      <c r="AK682" s="5">
        <v>46627.998046875</v>
      </c>
      <c r="AL682" s="5">
        <v>45746.0009765625</v>
      </c>
      <c r="AM682" s="5">
        <v>44863.9990234375</v>
      </c>
      <c r="AN682" s="5">
        <v>43982.001953125</v>
      </c>
      <c r="AO682" s="5">
        <v>43100</v>
      </c>
      <c r="AP682" s="5">
        <v>42217.998046875</v>
      </c>
      <c r="AQ682" s="5">
        <v>41336.0009765625</v>
      </c>
      <c r="AR682" s="5">
        <v>40453.9990234375</v>
      </c>
      <c r="AS682" s="5">
        <v>39571.999511718801</v>
      </c>
      <c r="AT682" s="5">
        <v>38690</v>
      </c>
      <c r="AU682" s="5">
        <v>37810</v>
      </c>
      <c r="AV682" s="5">
        <v>36930</v>
      </c>
      <c r="AW682" s="5">
        <v>36050</v>
      </c>
      <c r="AX682" s="5">
        <v>35170</v>
      </c>
      <c r="AY682" s="5">
        <v>34290</v>
      </c>
      <c r="AZ682" s="5">
        <v>32938.000488281301</v>
      </c>
      <c r="BA682" s="5">
        <v>31586.0009765625</v>
      </c>
      <c r="BB682" s="5">
        <v>30233.9990234375</v>
      </c>
      <c r="BC682" s="5">
        <v>28881.999511718801</v>
      </c>
      <c r="BD682" s="5">
        <v>27530</v>
      </c>
      <c r="BE682" s="5">
        <v>26178.000488281301</v>
      </c>
      <c r="BF682" s="5">
        <v>24826.0009765625</v>
      </c>
      <c r="BG682" s="5">
        <v>23473.9990234375</v>
      </c>
      <c r="BH682" s="5">
        <v>22121.999511718801</v>
      </c>
      <c r="BI682" s="5">
        <v>20770</v>
      </c>
      <c r="BJ682" s="5">
        <v>19418.000488281297</v>
      </c>
    </row>
    <row r="683" spans="1:62" x14ac:dyDescent="0.25">
      <c r="A683" t="s">
        <v>147</v>
      </c>
      <c r="B683" t="s">
        <v>148</v>
      </c>
      <c r="C683" t="s">
        <v>149</v>
      </c>
      <c r="D683" t="s">
        <v>74</v>
      </c>
      <c r="E683" s="19" t="str">
        <f t="shared" si="97"/>
        <v>number</v>
      </c>
      <c r="F683" s="4" t="s">
        <v>75</v>
      </c>
      <c r="AJ683" s="5">
        <v>68470</v>
      </c>
      <c r="AK683" s="5">
        <v>67871.0009765625</v>
      </c>
      <c r="AL683" s="5">
        <v>67272.001953125</v>
      </c>
      <c r="AM683" s="5">
        <v>66672.998046875</v>
      </c>
      <c r="AN683" s="5">
        <v>66073.9990234375</v>
      </c>
      <c r="AO683" s="5">
        <v>65475</v>
      </c>
      <c r="AP683" s="5">
        <v>64876.0009765625</v>
      </c>
      <c r="AQ683" s="5">
        <v>64277.001953125</v>
      </c>
      <c r="AR683" s="5">
        <v>63677.998046875</v>
      </c>
      <c r="AS683" s="5">
        <v>63078.9990234375</v>
      </c>
      <c r="AT683" s="5">
        <v>62480</v>
      </c>
      <c r="AU683" s="5">
        <v>61882.001953125</v>
      </c>
      <c r="AV683" s="5">
        <v>61283.9990234375</v>
      </c>
      <c r="AW683" s="5">
        <v>60686.0009765625</v>
      </c>
      <c r="AX683" s="5">
        <v>60087.998046875</v>
      </c>
      <c r="AY683" s="5">
        <v>59490</v>
      </c>
      <c r="AZ683" s="5">
        <v>58890</v>
      </c>
      <c r="BA683" s="5">
        <v>58290</v>
      </c>
      <c r="BB683" s="5">
        <v>57690</v>
      </c>
      <c r="BC683" s="5">
        <v>57090</v>
      </c>
      <c r="BD683" s="5">
        <v>56490</v>
      </c>
      <c r="BE683" s="5">
        <v>55892.001953125</v>
      </c>
      <c r="BF683" s="5">
        <v>55293.9990234375</v>
      </c>
      <c r="BG683" s="5">
        <v>54696.0009765625</v>
      </c>
      <c r="BH683" s="5">
        <v>54097.998046875</v>
      </c>
      <c r="BI683" s="5">
        <v>53500</v>
      </c>
      <c r="BJ683" s="5">
        <v>52902.001953125</v>
      </c>
    </row>
    <row r="684" spans="1:62" x14ac:dyDescent="0.25">
      <c r="A684" t="s">
        <v>153</v>
      </c>
      <c r="B684" t="s">
        <v>154</v>
      </c>
      <c r="C684" t="s">
        <v>149</v>
      </c>
      <c r="D684" t="s">
        <v>74</v>
      </c>
      <c r="E684" s="19" t="str">
        <f t="shared" si="97"/>
        <v>number</v>
      </c>
      <c r="F684" s="4" t="s">
        <v>75</v>
      </c>
      <c r="AJ684" s="5">
        <v>243160</v>
      </c>
      <c r="AK684" s="5">
        <v>240960</v>
      </c>
      <c r="AL684" s="5">
        <v>238760</v>
      </c>
      <c r="AM684" s="5">
        <v>236560</v>
      </c>
      <c r="AN684" s="5">
        <v>234360</v>
      </c>
      <c r="AO684" s="5">
        <v>232160</v>
      </c>
      <c r="AP684" s="5">
        <v>229960</v>
      </c>
      <c r="AQ684" s="5">
        <v>227760</v>
      </c>
      <c r="AR684" s="5">
        <v>225560</v>
      </c>
      <c r="AS684" s="5">
        <v>223360</v>
      </c>
      <c r="AT684" s="5">
        <v>221160</v>
      </c>
      <c r="AU684" s="5">
        <v>218960</v>
      </c>
      <c r="AV684" s="5">
        <v>216760</v>
      </c>
      <c r="AW684" s="5">
        <v>214560</v>
      </c>
      <c r="AX684" s="5">
        <v>212360</v>
      </c>
      <c r="AY684" s="5">
        <v>210160</v>
      </c>
      <c r="AZ684" s="5">
        <v>207960</v>
      </c>
      <c r="BA684" s="5">
        <v>205760</v>
      </c>
      <c r="BB684" s="5">
        <v>203560</v>
      </c>
      <c r="BC684" s="5">
        <v>201360</v>
      </c>
      <c r="BD684" s="5">
        <v>199160</v>
      </c>
      <c r="BE684" s="5">
        <v>196960</v>
      </c>
      <c r="BF684" s="5">
        <v>194760</v>
      </c>
      <c r="BG684" s="5">
        <v>192560</v>
      </c>
      <c r="BH684" s="5">
        <v>190360</v>
      </c>
      <c r="BI684" s="5">
        <v>188160</v>
      </c>
      <c r="BJ684" s="5">
        <v>185960</v>
      </c>
    </row>
    <row r="685" spans="1:62" x14ac:dyDescent="0.25">
      <c r="A685" t="s">
        <v>155</v>
      </c>
      <c r="B685" t="s">
        <v>156</v>
      </c>
      <c r="C685" t="s">
        <v>149</v>
      </c>
      <c r="D685" t="s">
        <v>74</v>
      </c>
      <c r="E685" s="19" t="str">
        <f t="shared" si="97"/>
        <v>number</v>
      </c>
      <c r="F685" s="4" t="s">
        <v>75</v>
      </c>
      <c r="AJ685" s="5">
        <v>67050</v>
      </c>
      <c r="AK685" s="5">
        <v>66671.0009765625</v>
      </c>
      <c r="AL685" s="5">
        <v>66292.001953125</v>
      </c>
      <c r="AM685" s="5">
        <v>65912.998046875</v>
      </c>
      <c r="AN685" s="5">
        <v>65533.9990234375</v>
      </c>
      <c r="AO685" s="5">
        <v>65155</v>
      </c>
      <c r="AP685" s="5">
        <v>64776.0009765625</v>
      </c>
      <c r="AQ685" s="5">
        <v>64397.001953125</v>
      </c>
      <c r="AR685" s="5">
        <v>64017.998046875</v>
      </c>
      <c r="AS685" s="5">
        <v>63638.9990234375</v>
      </c>
      <c r="AT685" s="5">
        <v>63260</v>
      </c>
      <c r="AU685" s="5">
        <v>62890</v>
      </c>
      <c r="AV685" s="5">
        <v>62520</v>
      </c>
      <c r="AW685" s="5">
        <v>62150</v>
      </c>
      <c r="AX685" s="5">
        <v>61780</v>
      </c>
      <c r="AY685" s="5">
        <v>61410</v>
      </c>
      <c r="AZ685" s="5">
        <v>60143.9990234375</v>
      </c>
      <c r="BA685" s="5">
        <v>58877.998046875</v>
      </c>
      <c r="BB685" s="5">
        <v>57612.001953125</v>
      </c>
      <c r="BC685" s="5">
        <v>56346.0009765625</v>
      </c>
      <c r="BD685" s="5">
        <v>55080</v>
      </c>
      <c r="BE685" s="5">
        <v>53813.9990234375</v>
      </c>
      <c r="BF685" s="5">
        <v>52547.998046875</v>
      </c>
      <c r="BG685" s="5">
        <v>51282.001953125</v>
      </c>
      <c r="BH685" s="5">
        <v>50016.0009765625</v>
      </c>
      <c r="BI685" s="5">
        <v>48750</v>
      </c>
      <c r="BJ685" s="5">
        <v>47483.9990234375</v>
      </c>
    </row>
    <row r="686" spans="1:62" x14ac:dyDescent="0.25">
      <c r="A686" t="s">
        <v>161</v>
      </c>
      <c r="B686" t="s">
        <v>162</v>
      </c>
      <c r="C686" t="s">
        <v>149</v>
      </c>
      <c r="D686" t="s">
        <v>74</v>
      </c>
      <c r="E686" s="19" t="str">
        <f t="shared" si="97"/>
        <v>number</v>
      </c>
      <c r="F686" s="4" t="s">
        <v>75</v>
      </c>
      <c r="AJ686" s="5">
        <v>66900</v>
      </c>
      <c r="AK686" s="5">
        <v>66110</v>
      </c>
      <c r="AL686" s="5">
        <v>65320</v>
      </c>
      <c r="AM686" s="5">
        <v>64530</v>
      </c>
      <c r="AN686" s="5">
        <v>63740</v>
      </c>
      <c r="AO686" s="5">
        <v>62950</v>
      </c>
      <c r="AP686" s="5">
        <v>62160</v>
      </c>
      <c r="AQ686" s="5">
        <v>61370</v>
      </c>
      <c r="AR686" s="5">
        <v>60580</v>
      </c>
      <c r="AS686" s="5">
        <v>59790</v>
      </c>
      <c r="AT686" s="5">
        <v>59000</v>
      </c>
      <c r="AU686" s="5">
        <v>58210</v>
      </c>
      <c r="AV686" s="5">
        <v>57420</v>
      </c>
      <c r="AW686" s="5">
        <v>56630</v>
      </c>
      <c r="AX686" s="5">
        <v>55840</v>
      </c>
      <c r="AY686" s="5">
        <v>55050</v>
      </c>
      <c r="AZ686" s="5">
        <v>54260</v>
      </c>
      <c r="BA686" s="5">
        <v>53470</v>
      </c>
      <c r="BB686" s="5">
        <v>52680</v>
      </c>
      <c r="BC686" s="5">
        <v>51890</v>
      </c>
      <c r="BD686" s="5">
        <v>51100</v>
      </c>
      <c r="BE686" s="5">
        <v>50310</v>
      </c>
      <c r="BF686" s="5">
        <v>49520</v>
      </c>
      <c r="BG686" s="5">
        <v>48730</v>
      </c>
      <c r="BH686" s="5">
        <v>47940</v>
      </c>
      <c r="BI686" s="5">
        <v>47150</v>
      </c>
      <c r="BJ686" s="5">
        <v>46360</v>
      </c>
    </row>
    <row r="687" spans="1:62" x14ac:dyDescent="0.25">
      <c r="A687" t="s">
        <v>163</v>
      </c>
      <c r="B687" t="s">
        <v>164</v>
      </c>
      <c r="C687" t="s">
        <v>149</v>
      </c>
      <c r="D687" t="s">
        <v>74</v>
      </c>
      <c r="E687" s="19" t="str">
        <f t="shared" si="97"/>
        <v>number</v>
      </c>
      <c r="F687" s="4" t="s">
        <v>75</v>
      </c>
      <c r="AJ687" s="5">
        <v>4150</v>
      </c>
      <c r="AK687" s="5">
        <v>4052.0001220703102</v>
      </c>
      <c r="AL687" s="5">
        <v>3953.9999389648397</v>
      </c>
      <c r="AM687" s="5">
        <v>3856.0000610351603</v>
      </c>
      <c r="AN687" s="5">
        <v>3757.9998779296898</v>
      </c>
      <c r="AO687" s="5">
        <v>3660</v>
      </c>
      <c r="AP687" s="5">
        <v>3562.0001220703102</v>
      </c>
      <c r="AQ687" s="5">
        <v>3463.9999389648397</v>
      </c>
      <c r="AR687" s="5">
        <v>3366.0000610351603</v>
      </c>
      <c r="AS687" s="5">
        <v>3267.9998779296898</v>
      </c>
      <c r="AT687" s="5">
        <v>3170</v>
      </c>
      <c r="AU687" s="5">
        <v>3070</v>
      </c>
      <c r="AV687" s="5">
        <v>2970</v>
      </c>
      <c r="AW687" s="5">
        <v>2870</v>
      </c>
      <c r="AX687" s="5">
        <v>2770</v>
      </c>
      <c r="AY687" s="5">
        <v>2670</v>
      </c>
      <c r="AZ687" s="5">
        <v>2620</v>
      </c>
      <c r="BA687" s="5">
        <v>2570</v>
      </c>
      <c r="BB687" s="5">
        <v>2520</v>
      </c>
      <c r="BC687" s="5">
        <v>2470</v>
      </c>
      <c r="BD687" s="5">
        <v>2420</v>
      </c>
      <c r="BE687" s="5">
        <v>2385</v>
      </c>
      <c r="BF687" s="5">
        <v>2350</v>
      </c>
      <c r="BG687" s="5">
        <v>2315</v>
      </c>
      <c r="BH687" s="5">
        <v>2280</v>
      </c>
      <c r="BI687" s="5">
        <v>2245</v>
      </c>
      <c r="BJ687" s="5">
        <v>2210</v>
      </c>
    </row>
    <row r="688" spans="1:62" x14ac:dyDescent="0.25">
      <c r="A688" t="s">
        <v>167</v>
      </c>
      <c r="B688" t="s">
        <v>168</v>
      </c>
      <c r="C688" t="s">
        <v>149</v>
      </c>
      <c r="D688" t="s">
        <v>74</v>
      </c>
      <c r="E688" s="19" t="str">
        <f t="shared" si="97"/>
        <v>number</v>
      </c>
      <c r="F688" s="4" t="s">
        <v>75</v>
      </c>
      <c r="AJ688" s="5">
        <v>19450</v>
      </c>
      <c r="AK688" s="5">
        <v>18833.000488281297</v>
      </c>
      <c r="AL688" s="5">
        <v>18215.9997558594</v>
      </c>
      <c r="AM688" s="5">
        <v>17599.0002441406</v>
      </c>
      <c r="AN688" s="5">
        <v>16981.999511718797</v>
      </c>
      <c r="AO688" s="5">
        <v>16365</v>
      </c>
      <c r="AP688" s="5">
        <v>15748.000488281299</v>
      </c>
      <c r="AQ688" s="5">
        <v>15130.9997558594</v>
      </c>
      <c r="AR688" s="5">
        <v>14514.0002441406</v>
      </c>
      <c r="AS688" s="5">
        <v>13896.999511718799</v>
      </c>
      <c r="AT688" s="5">
        <v>13280</v>
      </c>
      <c r="AU688" s="5">
        <v>13155.9997558594</v>
      </c>
      <c r="AV688" s="5">
        <v>13031.999511718799</v>
      </c>
      <c r="AW688" s="5">
        <v>12908.000488281299</v>
      </c>
      <c r="AX688" s="5">
        <v>12784.0002441406</v>
      </c>
      <c r="AY688" s="5">
        <v>12660</v>
      </c>
      <c r="AZ688" s="5">
        <v>12535.9997558594</v>
      </c>
      <c r="BA688" s="5">
        <v>12411.999511718799</v>
      </c>
      <c r="BB688" s="5">
        <v>12288.000488281299</v>
      </c>
      <c r="BC688" s="5">
        <v>12164.0002441406</v>
      </c>
      <c r="BD688" s="5">
        <v>12040</v>
      </c>
      <c r="BE688" s="5">
        <v>11915.9997558594</v>
      </c>
      <c r="BF688" s="5">
        <v>11791.999511718799</v>
      </c>
      <c r="BG688" s="5">
        <v>11668.000488281299</v>
      </c>
      <c r="BH688" s="5">
        <v>11544.0002441406</v>
      </c>
      <c r="BI688" s="5">
        <v>11420</v>
      </c>
      <c r="BJ688" s="5">
        <v>11295.9997558594</v>
      </c>
    </row>
    <row r="689" spans="1:63" x14ac:dyDescent="0.25">
      <c r="A689" t="s">
        <v>169</v>
      </c>
      <c r="B689" t="s">
        <v>170</v>
      </c>
      <c r="C689" t="s">
        <v>149</v>
      </c>
      <c r="D689" t="s">
        <v>74</v>
      </c>
      <c r="E689" s="19" t="str">
        <f t="shared" si="97"/>
        <v>number</v>
      </c>
      <c r="F689" s="4" t="s">
        <v>75</v>
      </c>
      <c r="AJ689" s="5">
        <v>172340</v>
      </c>
      <c r="AK689" s="5">
        <v>168243.0078125</v>
      </c>
      <c r="AL689" s="5">
        <v>164145.99609375</v>
      </c>
      <c r="AM689" s="5">
        <v>160049.00390625</v>
      </c>
      <c r="AN689" s="5">
        <v>155952.001953125</v>
      </c>
      <c r="AO689" s="5">
        <v>151855</v>
      </c>
      <c r="AP689" s="5">
        <v>147757.998046875</v>
      </c>
      <c r="AQ689" s="5">
        <v>143660.99609375</v>
      </c>
      <c r="AR689" s="5">
        <v>139564.00390625</v>
      </c>
      <c r="AS689" s="5">
        <v>135467.001953125</v>
      </c>
      <c r="AT689" s="5">
        <v>131370</v>
      </c>
      <c r="AU689" s="5">
        <v>127274.00390625</v>
      </c>
      <c r="AV689" s="5">
        <v>123177.998046875</v>
      </c>
      <c r="AW689" s="5">
        <v>119082.001953125</v>
      </c>
      <c r="AX689" s="5">
        <v>114985.99609375</v>
      </c>
      <c r="AY689" s="5">
        <v>110890</v>
      </c>
      <c r="AZ689" s="5">
        <v>106794.00390625</v>
      </c>
      <c r="BA689" s="5">
        <v>102697.998046875</v>
      </c>
      <c r="BB689" s="5">
        <v>98602.001953125</v>
      </c>
      <c r="BC689" s="5">
        <v>94505.99609375</v>
      </c>
      <c r="BD689" s="5">
        <v>90410</v>
      </c>
      <c r="BE689" s="5">
        <v>86314.00390625</v>
      </c>
      <c r="BF689" s="5">
        <v>82217.998046875</v>
      </c>
      <c r="BG689" s="5">
        <v>78122.001953125</v>
      </c>
      <c r="BH689" s="5">
        <v>74026.0009765625</v>
      </c>
      <c r="BI689" s="5">
        <v>69930</v>
      </c>
      <c r="BJ689" s="5">
        <v>65833.9990234375</v>
      </c>
    </row>
    <row r="690" spans="1:63" x14ac:dyDescent="0.25">
      <c r="A690" t="s">
        <v>173</v>
      </c>
      <c r="B690" t="s">
        <v>174</v>
      </c>
      <c r="C690" t="s">
        <v>149</v>
      </c>
      <c r="D690" t="s">
        <v>74</v>
      </c>
      <c r="E690" s="19" t="str">
        <f t="shared" si="97"/>
        <v>number</v>
      </c>
      <c r="F690" s="4" t="s">
        <v>75</v>
      </c>
      <c r="AJ690" s="5">
        <v>93480</v>
      </c>
      <c r="AK690" s="5">
        <v>93030</v>
      </c>
      <c r="AL690" s="5">
        <v>92580</v>
      </c>
      <c r="AM690" s="5">
        <v>92130</v>
      </c>
      <c r="AN690" s="5">
        <v>91680</v>
      </c>
      <c r="AO690" s="5">
        <v>91230</v>
      </c>
      <c r="AP690" s="5">
        <v>90780</v>
      </c>
      <c r="AQ690" s="5">
        <v>90330</v>
      </c>
      <c r="AR690" s="5">
        <v>89880</v>
      </c>
      <c r="AS690" s="5">
        <v>89430</v>
      </c>
      <c r="AT690" s="5">
        <v>88980</v>
      </c>
      <c r="AU690" s="5">
        <v>88530</v>
      </c>
      <c r="AV690" s="5">
        <v>88080</v>
      </c>
      <c r="AW690" s="5">
        <v>87630</v>
      </c>
      <c r="AX690" s="5">
        <v>87180</v>
      </c>
      <c r="AY690" s="5">
        <v>86730</v>
      </c>
      <c r="AZ690" s="5">
        <v>86330</v>
      </c>
      <c r="BA690" s="5">
        <v>85930</v>
      </c>
      <c r="BB690" s="5">
        <v>85530</v>
      </c>
      <c r="BC690" s="5">
        <v>85130</v>
      </c>
      <c r="BD690" s="5">
        <v>84730</v>
      </c>
      <c r="BE690" s="5">
        <v>84330</v>
      </c>
      <c r="BF690" s="5">
        <v>83930</v>
      </c>
      <c r="BG690" s="5">
        <v>83530</v>
      </c>
      <c r="BH690" s="5">
        <v>83130</v>
      </c>
      <c r="BI690" s="5">
        <v>82730</v>
      </c>
      <c r="BJ690" s="5">
        <v>82330</v>
      </c>
    </row>
    <row r="691" spans="1:63" x14ac:dyDescent="0.25">
      <c r="A691" t="s">
        <v>5</v>
      </c>
      <c r="B691" t="s">
        <v>6</v>
      </c>
      <c r="C691" t="s">
        <v>7</v>
      </c>
      <c r="D691" t="s">
        <v>76</v>
      </c>
      <c r="E691" s="19" t="str">
        <f t="shared" si="97"/>
        <v>number</v>
      </c>
      <c r="F691" s="4" t="s">
        <v>77</v>
      </c>
      <c r="Z691" s="5">
        <v>26521449164.75988</v>
      </c>
      <c r="AA691" s="5">
        <v>25354505078.118057</v>
      </c>
      <c r="AB691" s="5">
        <v>25354505078.118057</v>
      </c>
      <c r="AC691" s="5">
        <v>26419394653.54797</v>
      </c>
      <c r="AD691" s="5">
        <v>28004558904.575085</v>
      </c>
      <c r="AE691" s="5">
        <v>28984718323.281643</v>
      </c>
      <c r="AF691" s="5">
        <v>29825275659.759357</v>
      </c>
      <c r="AG691" s="5">
        <v>31042966695.087112</v>
      </c>
      <c r="AH691" s="5">
        <v>32945556124.3923</v>
      </c>
      <c r="AI691" s="5">
        <v>32959268546.463989</v>
      </c>
      <c r="AJ691" s="5">
        <v>31822141256.216652</v>
      </c>
      <c r="AK691" s="5">
        <v>32137613010.450878</v>
      </c>
      <c r="AL691" s="5">
        <v>30261328943.397697</v>
      </c>
      <c r="AM691" s="5">
        <v>23003628103.413578</v>
      </c>
      <c r="AN691" s="5">
        <v>23311730287.409233</v>
      </c>
      <c r="AO691" s="5">
        <v>26808489836.790936</v>
      </c>
      <c r="AP691" s="5">
        <v>30439530825.347652</v>
      </c>
      <c r="AQ691" s="5">
        <v>32653786720.212154</v>
      </c>
      <c r="AR691" s="5">
        <v>34185623674.956352</v>
      </c>
      <c r="AS691" s="5">
        <v>34931379545.116951</v>
      </c>
      <c r="AT691" s="5">
        <v>35998401929.875435</v>
      </c>
      <c r="AU691" s="5">
        <v>37512494194.487854</v>
      </c>
      <c r="AV691" s="5">
        <v>42638834053.56884</v>
      </c>
      <c r="AW691" s="5">
        <v>43913671240.49369</v>
      </c>
      <c r="AX691" s="5">
        <v>48723474948.032639</v>
      </c>
      <c r="AY691" s="5">
        <v>56046084738.630722</v>
      </c>
      <c r="AZ691" s="5">
        <v>62518109040.705017</v>
      </c>
      <c r="BA691" s="5">
        <v>71276907517.774445</v>
      </c>
      <c r="BB691" s="5">
        <v>79235785611.294235</v>
      </c>
      <c r="BC691" s="5">
        <v>79916193296.194901</v>
      </c>
      <c r="BD691" s="5">
        <v>83799496611.604935</v>
      </c>
      <c r="BE691" s="5">
        <v>86708999528.823013</v>
      </c>
      <c r="BF691" s="5">
        <v>94115810020.670746</v>
      </c>
      <c r="BG691" s="5">
        <v>98778862980.207596</v>
      </c>
      <c r="BH691" s="5">
        <v>103542597665.68219</v>
      </c>
      <c r="BI691" s="5">
        <v>104519600366.38516</v>
      </c>
      <c r="BJ691" s="5">
        <v>101822893038.9816</v>
      </c>
      <c r="BK691" s="5">
        <v>101673002182.77849</v>
      </c>
    </row>
    <row r="692" spans="1:63" x14ac:dyDescent="0.25">
      <c r="A692" t="s">
        <v>151</v>
      </c>
      <c r="B692" t="s">
        <v>152</v>
      </c>
      <c r="C692" t="s">
        <v>7</v>
      </c>
      <c r="D692" t="s">
        <v>76</v>
      </c>
      <c r="E692" s="19" t="str">
        <f t="shared" si="97"/>
        <v>number</v>
      </c>
      <c r="F692" s="4" t="s">
        <v>77</v>
      </c>
      <c r="G692" s="5">
        <v>514995918.26074994</v>
      </c>
      <c r="H692" s="5">
        <v>561670811.68944728</v>
      </c>
      <c r="I692" s="5">
        <v>584898188.11076319</v>
      </c>
      <c r="J692" s="5">
        <v>621589073.14523888</v>
      </c>
      <c r="K692" s="5">
        <v>646248914.03570342</v>
      </c>
      <c r="L692" s="5">
        <v>676060330.53019762</v>
      </c>
      <c r="M692" s="5">
        <v>769502134.87539172</v>
      </c>
      <c r="N692" s="5">
        <v>767209913.65033495</v>
      </c>
      <c r="O692" s="5">
        <v>756012169.30585063</v>
      </c>
      <c r="P692" s="5">
        <v>917236835.23206377</v>
      </c>
      <c r="Q692" s="5">
        <v>942431759.9734652</v>
      </c>
      <c r="R692" s="5">
        <v>882078760.64237571</v>
      </c>
      <c r="S692" s="5">
        <v>942845613.83467996</v>
      </c>
      <c r="T692" s="5">
        <v>935992638.90364969</v>
      </c>
      <c r="U692" s="5">
        <v>942525120.93962479</v>
      </c>
      <c r="V692" s="5">
        <v>1017386695.9091802</v>
      </c>
      <c r="W692" s="5">
        <v>1134075385.2751603</v>
      </c>
      <c r="X692" s="5">
        <v>1123408544.5021913</v>
      </c>
      <c r="Y692" s="5">
        <v>1142112790.6755817</v>
      </c>
      <c r="Z692" s="5">
        <v>1153431764.8750346</v>
      </c>
      <c r="AA692" s="5">
        <v>1293726848.951544</v>
      </c>
      <c r="AB692" s="5">
        <v>1280096145.1970677</v>
      </c>
      <c r="AC692" s="5">
        <v>1327655902.7958457</v>
      </c>
      <c r="AD692" s="5">
        <v>1329720991.9572563</v>
      </c>
      <c r="AE692" s="5">
        <v>1486404412.372714</v>
      </c>
      <c r="AF692" s="5">
        <v>1534715238.1149511</v>
      </c>
      <c r="AG692" s="5">
        <v>1619172092.8189583</v>
      </c>
      <c r="AH692" s="5">
        <v>1700633035.3732297</v>
      </c>
      <c r="AI692" s="5">
        <v>1723583116.1083481</v>
      </c>
      <c r="AJ692" s="5">
        <v>1783905459.6078486</v>
      </c>
      <c r="AK692" s="5">
        <v>1873044297.8727992</v>
      </c>
      <c r="AL692" s="5">
        <v>1891962014.6731725</v>
      </c>
      <c r="AM692" s="5">
        <v>1773903584.9726591</v>
      </c>
      <c r="AN692" s="5">
        <v>1705963077.7268784</v>
      </c>
      <c r="AO692" s="5">
        <v>1570850801.9596996</v>
      </c>
      <c r="AP692" s="5">
        <v>1445182737.7813637</v>
      </c>
      <c r="AQ692" s="5">
        <v>1422204332.2911043</v>
      </c>
      <c r="AR692" s="5">
        <v>1489759037.9620697</v>
      </c>
      <c r="AS692" s="5">
        <v>1474712471.7352765</v>
      </c>
      <c r="AT692" s="5">
        <v>1462076190.5880976</v>
      </c>
      <c r="AU692" s="5">
        <v>1492133656.8577795</v>
      </c>
      <c r="AV692" s="5">
        <v>1558481669.666117</v>
      </c>
      <c r="AW692" s="5">
        <v>1539410093.7347996</v>
      </c>
      <c r="AX692" s="5">
        <v>1613819909.2141964</v>
      </c>
      <c r="AY692" s="5">
        <v>1628344288.4433496</v>
      </c>
      <c r="AZ692" s="5">
        <v>1716499707.8749018</v>
      </c>
      <c r="BA692" s="5">
        <v>1775752462.2735996</v>
      </c>
      <c r="BB692" s="5">
        <v>1862084450.4923637</v>
      </c>
      <c r="BC692" s="5">
        <v>1933081018.3339553</v>
      </c>
      <c r="BD692" s="5">
        <v>2032135246.5000358</v>
      </c>
      <c r="BE692" s="5">
        <v>2114083183.1776326</v>
      </c>
      <c r="BF692" s="5">
        <v>2208090293.9069862</v>
      </c>
      <c r="BG692" s="5">
        <v>2316820971.5245214</v>
      </c>
      <c r="BH692" s="5">
        <v>2415069278.1346173</v>
      </c>
      <c r="BI692" s="5">
        <v>2320881501.7463617</v>
      </c>
      <c r="BJ692" s="5">
        <v>2306955748.5602961</v>
      </c>
      <c r="BK692" s="5">
        <v>2318490757.9974689</v>
      </c>
    </row>
    <row r="693" spans="1:63" x14ac:dyDescent="0.25">
      <c r="A693" t="s">
        <v>157</v>
      </c>
      <c r="B693" t="s">
        <v>158</v>
      </c>
      <c r="C693" t="s">
        <v>7</v>
      </c>
      <c r="D693" t="s">
        <v>76</v>
      </c>
      <c r="E693" s="19" t="str">
        <f t="shared" si="97"/>
        <v>number</v>
      </c>
      <c r="F693" s="4" t="s">
        <v>77</v>
      </c>
      <c r="AA693" s="5">
        <v>8227603581.9633589</v>
      </c>
      <c r="AB693" s="5">
        <v>8302969570.962225</v>
      </c>
      <c r="AC693" s="5">
        <v>8986719589.9333344</v>
      </c>
      <c r="AD693" s="5">
        <v>8730775888.1234226</v>
      </c>
      <c r="AE693" s="5">
        <v>7757787405.4644461</v>
      </c>
      <c r="AF693" s="5">
        <v>8507314752.2364273</v>
      </c>
      <c r="AG693" s="5">
        <v>9686371611.6320705</v>
      </c>
      <c r="AH693" s="5">
        <v>9735159432.1336975</v>
      </c>
      <c r="AI693" s="5">
        <v>9700011205.5530415</v>
      </c>
      <c r="AJ693" s="5">
        <v>9964477334.0190296</v>
      </c>
      <c r="AK693" s="5">
        <v>9253264787.0428467</v>
      </c>
      <c r="AL693" s="5">
        <v>8450777235.3550062</v>
      </c>
      <c r="AM693" s="5">
        <v>9561448857.1228695</v>
      </c>
      <c r="AN693" s="5">
        <v>9866455689.2083073</v>
      </c>
      <c r="AO693" s="5">
        <v>10471023887.698656</v>
      </c>
      <c r="AP693" s="5">
        <v>11772171512.263914</v>
      </c>
      <c r="AQ693" s="5">
        <v>12141100401.783621</v>
      </c>
      <c r="AR693" s="5">
        <v>11721244257.525616</v>
      </c>
      <c r="AS693" s="5">
        <v>12326311978.141167</v>
      </c>
      <c r="AT693" s="5">
        <v>13074915711.785145</v>
      </c>
      <c r="AU693" s="5">
        <v>14160304516.170656</v>
      </c>
      <c r="AV693" s="5">
        <v>14374794288.769012</v>
      </c>
      <c r="AW693" s="5">
        <v>14064103274.882868</v>
      </c>
      <c r="AX693" s="5">
        <v>15972968197.142183</v>
      </c>
      <c r="AY693" s="5">
        <v>17860775923.095161</v>
      </c>
      <c r="AZ693" s="5">
        <v>19795942246.210396</v>
      </c>
      <c r="BA693" s="5">
        <v>22063798449.164482</v>
      </c>
      <c r="BB693" s="5">
        <v>24444156129.469482</v>
      </c>
      <c r="BC693" s="5">
        <v>26595865976.525589</v>
      </c>
      <c r="BD693" s="5">
        <v>29933790334.341785</v>
      </c>
      <c r="BE693" s="5">
        <v>33279878089.932739</v>
      </c>
      <c r="BF693" s="5">
        <v>36157859258.966682</v>
      </c>
      <c r="BG693" s="5">
        <v>39984181569.422928</v>
      </c>
      <c r="BH693" s="5">
        <v>44085556179.421997</v>
      </c>
      <c r="BI693" s="5">
        <v>48667131302.632652</v>
      </c>
      <c r="BJ693" s="5">
        <v>52347226227.452621</v>
      </c>
      <c r="BK693" s="5">
        <v>57710624012.074577</v>
      </c>
    </row>
    <row r="694" spans="1:63" x14ac:dyDescent="0.25">
      <c r="A694" t="s">
        <v>159</v>
      </c>
      <c r="B694" t="s">
        <v>160</v>
      </c>
      <c r="C694" t="s">
        <v>7</v>
      </c>
      <c r="D694" t="s">
        <v>76</v>
      </c>
      <c r="E694" s="19" t="str">
        <f t="shared" si="97"/>
        <v>number</v>
      </c>
      <c r="F694" s="4" t="s">
        <v>77</v>
      </c>
      <c r="G694" s="5">
        <v>4024923752.1898398</v>
      </c>
      <c r="H694" s="5">
        <v>4405575230.5163431</v>
      </c>
      <c r="I694" s="5">
        <v>4792311612.7330484</v>
      </c>
      <c r="J694" s="5">
        <v>5030224355.0844259</v>
      </c>
      <c r="K694" s="5">
        <v>5131286299.3820734</v>
      </c>
      <c r="L694" s="5">
        <v>5887051209.2517967</v>
      </c>
      <c r="M694" s="5">
        <v>6084928660.2521906</v>
      </c>
      <c r="N694" s="5">
        <v>6570669650.0673552</v>
      </c>
      <c r="O694" s="5">
        <v>7093643995.7838926</v>
      </c>
      <c r="P694" s="5">
        <v>6763403165.3230381</v>
      </c>
      <c r="Q694" s="5">
        <v>8263112873.8572741</v>
      </c>
      <c r="R694" s="5">
        <v>9674653292.2321472</v>
      </c>
      <c r="S694" s="5">
        <v>10245126984.097326</v>
      </c>
      <c r="T694" s="5">
        <v>10661654644.008615</v>
      </c>
      <c r="U694" s="5">
        <v>10755712100.153204</v>
      </c>
      <c r="V694" s="5">
        <v>10987386320.234119</v>
      </c>
      <c r="W694" s="5">
        <v>12026111611.878363</v>
      </c>
      <c r="X694" s="5">
        <v>12857415800.965334</v>
      </c>
      <c r="Y694" s="5">
        <v>13836537077.316502</v>
      </c>
      <c r="Z694" s="5">
        <v>14610272938.49674</v>
      </c>
      <c r="AA694" s="5">
        <v>15161598045.081261</v>
      </c>
      <c r="AB694" s="5">
        <v>15390004222.661348</v>
      </c>
      <c r="AC694" s="5">
        <v>15591467110.138489</v>
      </c>
      <c r="AD694" s="5">
        <v>15865131187.814131</v>
      </c>
      <c r="AE694" s="5">
        <v>16547420962.291124</v>
      </c>
      <c r="AF694" s="5">
        <v>17735121267.620613</v>
      </c>
      <c r="AG694" s="5">
        <v>18788074472.976669</v>
      </c>
      <c r="AH694" s="5">
        <v>19953533268.752224</v>
      </c>
      <c r="AI694" s="5">
        <v>20889423570.620152</v>
      </c>
      <c r="AJ694" s="5">
        <v>21765118854.920406</v>
      </c>
      <c r="AK694" s="5">
        <v>22078176743.546021</v>
      </c>
      <c r="AL694" s="5">
        <v>21901663054.019222</v>
      </c>
      <c r="AM694" s="5">
        <v>21979019127.025993</v>
      </c>
      <c r="AN694" s="5">
        <v>22557679339.940342</v>
      </c>
      <c r="AO694" s="5">
        <v>23551619534.854912</v>
      </c>
      <c r="AP694" s="5">
        <v>24528267341.780075</v>
      </c>
      <c r="AQ694" s="5">
        <v>24644752554.447662</v>
      </c>
      <c r="AR694" s="5">
        <v>25455617585.016525</v>
      </c>
      <c r="AS694" s="5">
        <v>26042468489.842178</v>
      </c>
      <c r="AT694" s="5">
        <v>26198643973.238197</v>
      </c>
      <c r="AU694" s="5">
        <v>27188928218.722485</v>
      </c>
      <c r="AV694" s="5">
        <v>27337613463.789936</v>
      </c>
      <c r="AW694" s="5">
        <v>28139282293.528271</v>
      </c>
      <c r="AX694" s="5">
        <v>29575595616.517422</v>
      </c>
      <c r="AY694" s="5">
        <v>31322527291.253132</v>
      </c>
      <c r="AZ694" s="5">
        <v>33349876084.364693</v>
      </c>
      <c r="BA694" s="5">
        <v>35634585973.744934</v>
      </c>
      <c r="BB694" s="5">
        <v>35717358968.451439</v>
      </c>
      <c r="BC694" s="5">
        <v>36898510533.169777</v>
      </c>
      <c r="BD694" s="5">
        <v>40000088346.804123</v>
      </c>
      <c r="BE694" s="5">
        <v>42443399231.178505</v>
      </c>
      <c r="BF694" s="5">
        <v>44380180300.279846</v>
      </c>
      <c r="BG694" s="5">
        <v>46989149335.082863</v>
      </c>
      <c r="BH694" s="5">
        <v>49506419900.281555</v>
      </c>
      <c r="BI694" s="5">
        <v>52337439285.701828</v>
      </c>
      <c r="BJ694" s="5">
        <v>55409227067.617386</v>
      </c>
      <c r="BK694" s="5">
        <v>58109837754.497093</v>
      </c>
    </row>
    <row r="695" spans="1:63" x14ac:dyDescent="0.25">
      <c r="A695" t="s">
        <v>165</v>
      </c>
      <c r="B695" t="s">
        <v>166</v>
      </c>
      <c r="C695" t="s">
        <v>7</v>
      </c>
      <c r="D695" t="s">
        <v>76</v>
      </c>
      <c r="E695" s="19" t="str">
        <f t="shared" si="97"/>
        <v>number</v>
      </c>
      <c r="F695" s="4" t="s">
        <v>77</v>
      </c>
      <c r="Z695" s="5">
        <v>2256863839.6360197</v>
      </c>
      <c r="AA695" s="5">
        <v>2369707098.1819558</v>
      </c>
      <c r="AB695" s="5">
        <v>2206197321.6917005</v>
      </c>
      <c r="AC695" s="5">
        <v>1859824297.2109365</v>
      </c>
      <c r="AD695" s="5">
        <v>1738935720.1268787</v>
      </c>
      <c r="AE695" s="5">
        <v>1756325020.304872</v>
      </c>
      <c r="AF695" s="5">
        <v>1715929614.6287704</v>
      </c>
      <c r="AG695" s="5">
        <v>1968171275.2346907</v>
      </c>
      <c r="AH695" s="5">
        <v>2129561224.927855</v>
      </c>
      <c r="AI695" s="5">
        <v>2267982801.4782248</v>
      </c>
      <c r="AJ695" s="5">
        <v>2290662466.949729</v>
      </c>
      <c r="AK695" s="5">
        <v>2402904908.105094</v>
      </c>
      <c r="AL695" s="5">
        <v>2277201008.6003833</v>
      </c>
      <c r="AM695" s="5">
        <v>2476846450.6524286</v>
      </c>
      <c r="AN695" s="5">
        <v>2629392017.4049091</v>
      </c>
      <c r="AO695" s="5">
        <v>2688219669.1425962</v>
      </c>
      <c r="AP695" s="5">
        <v>3409880893.0202727</v>
      </c>
      <c r="AQ695" s="5">
        <v>3779581258.3443456</v>
      </c>
      <c r="AR695" s="5">
        <v>4227816690.5995507</v>
      </c>
      <c r="AS695" s="5">
        <v>4558557692.2144976</v>
      </c>
      <c r="AT695" s="5">
        <v>4635073219.1420345</v>
      </c>
      <c r="AU695" s="5">
        <v>5224699298.9957991</v>
      </c>
      <c r="AV695" s="5">
        <v>5684162363.7979784</v>
      </c>
      <c r="AW695" s="5">
        <v>6053667401.4228325</v>
      </c>
      <c r="AX695" s="5">
        <v>6526530628.5152969</v>
      </c>
      <c r="AY695" s="5">
        <v>7095687688.5323877</v>
      </c>
      <c r="AZ695" s="5">
        <v>7794687818.3321915</v>
      </c>
      <c r="BA695" s="5">
        <v>8373526089.7450485</v>
      </c>
      <c r="BB695" s="5">
        <v>8949306946.8238506</v>
      </c>
      <c r="BC695" s="5">
        <v>9517718748.4474068</v>
      </c>
      <c r="BD695" s="5">
        <v>10154238250.181831</v>
      </c>
      <c r="BE695" s="5">
        <v>10876976988.91715</v>
      </c>
      <c r="BF695" s="5">
        <v>11659922005.036215</v>
      </c>
      <c r="BG695" s="5">
        <v>12492636711.001226</v>
      </c>
      <c r="BH695" s="5">
        <v>13422597262.826773</v>
      </c>
      <c r="BI695" s="5">
        <v>14307681441.374779</v>
      </c>
      <c r="BJ695" s="5">
        <v>14846118924.925774</v>
      </c>
      <c r="BK695" s="5">
        <v>15400912189.520552</v>
      </c>
    </row>
    <row r="696" spans="1:63" x14ac:dyDescent="0.25">
      <c r="A696" t="s">
        <v>171</v>
      </c>
      <c r="B696" t="s">
        <v>172</v>
      </c>
      <c r="C696" t="s">
        <v>7</v>
      </c>
      <c r="D696" t="s">
        <v>76</v>
      </c>
      <c r="E696" s="19" t="str">
        <f t="shared" si="97"/>
        <v>number</v>
      </c>
      <c r="F696" s="4" t="s">
        <v>77</v>
      </c>
      <c r="G696" s="5">
        <v>930829044.37100184</v>
      </c>
      <c r="H696" s="5">
        <v>1036327331.4237036</v>
      </c>
      <c r="I696" s="5">
        <v>934555381.89771342</v>
      </c>
      <c r="J696" s="5">
        <v>818063121.92537093</v>
      </c>
      <c r="K696" s="5">
        <v>875405495.78023291</v>
      </c>
      <c r="L696" s="5">
        <v>936761886.32091033</v>
      </c>
      <c r="M696" s="5">
        <v>1001548502.4049013</v>
      </c>
      <c r="N696" s="5">
        <v>1071794920.2490925</v>
      </c>
      <c r="O696" s="5">
        <v>1189771354.3655281</v>
      </c>
      <c r="P696" s="5">
        <v>1261174592.7841632</v>
      </c>
      <c r="Q696" s="5">
        <v>1276392438.7470398</v>
      </c>
      <c r="R696" s="5">
        <v>1279750222.2741477</v>
      </c>
      <c r="S696" s="5">
        <v>1323749162.8348193</v>
      </c>
      <c r="T696" s="5">
        <v>1342411690.5513976</v>
      </c>
      <c r="U696" s="5">
        <v>1314035450.9548247</v>
      </c>
      <c r="V696" s="5">
        <v>1570332509.5426996</v>
      </c>
      <c r="W696" s="5">
        <v>1601646658.9872744</v>
      </c>
      <c r="X696" s="5">
        <v>1748210795.2102327</v>
      </c>
      <c r="Y696" s="5">
        <v>1955721808.9209051</v>
      </c>
      <c r="Z696" s="5">
        <v>2130790443.5236206</v>
      </c>
      <c r="AA696" s="5">
        <v>2246624462.5418906</v>
      </c>
      <c r="AB696" s="5">
        <v>2287307381.7748809</v>
      </c>
      <c r="AC696" s="5">
        <v>2424096367.3283987</v>
      </c>
      <c r="AD696" s="5">
        <v>2321295936.2838731</v>
      </c>
      <c r="AE696" s="5">
        <v>2423496754.5015502</v>
      </c>
      <c r="AF696" s="5">
        <v>2556113828.8731365</v>
      </c>
      <c r="AG696" s="5">
        <v>2555499438.6053944</v>
      </c>
      <c r="AH696" s="5">
        <v>2670466886.0523715</v>
      </c>
      <c r="AI696" s="5">
        <v>2669491250.3723526</v>
      </c>
      <c r="AJ696" s="5">
        <v>2605442384.4693713</v>
      </c>
      <c r="AK696" s="5">
        <v>2539931671.268692</v>
      </c>
      <c r="AL696" s="5">
        <v>2689094879.4653106</v>
      </c>
      <c r="AM696" s="5">
        <v>2471044461.5027981</v>
      </c>
      <c r="AN696" s="5">
        <v>1229392382.2925217</v>
      </c>
      <c r="AO696" s="5">
        <v>1662434517.7419055</v>
      </c>
      <c r="AP696" s="5">
        <v>1874323363.5343218</v>
      </c>
      <c r="AQ696" s="5">
        <v>2133912510.1717441</v>
      </c>
      <c r="AR696" s="5">
        <v>2322948766.7742481</v>
      </c>
      <c r="AS696" s="5">
        <v>2421970517.8682365</v>
      </c>
      <c r="AT696" s="5">
        <v>2624711500.9220295</v>
      </c>
      <c r="AU696" s="5">
        <v>2847406189.4038672</v>
      </c>
      <c r="AV696" s="5">
        <v>3223037870.0946431</v>
      </c>
      <c r="AW696" s="5">
        <v>3294021295.9810476</v>
      </c>
      <c r="AX696" s="5">
        <v>3539350100.8908496</v>
      </c>
      <c r="AY696" s="5">
        <v>3871265953.4298162</v>
      </c>
      <c r="AZ696" s="5">
        <v>4228471204.5435424</v>
      </c>
      <c r="BA696" s="5">
        <v>4553283967.932723</v>
      </c>
      <c r="BB696" s="5">
        <v>5061760726.7122068</v>
      </c>
      <c r="BC696" s="5">
        <v>5379885027.0281506</v>
      </c>
      <c r="BD696" s="5">
        <v>5773084568.1475639</v>
      </c>
      <c r="BE696" s="5">
        <v>6222456868.3314314</v>
      </c>
      <c r="BF696" s="5">
        <v>6771297545.4654293</v>
      </c>
      <c r="BG696" s="5">
        <v>7090466089.2334251</v>
      </c>
      <c r="BH696" s="5">
        <v>7631084047.206212</v>
      </c>
      <c r="BI696" s="5">
        <v>8307806853.9368849</v>
      </c>
      <c r="BJ696" s="5">
        <v>8804722944.2318211</v>
      </c>
      <c r="BK696" s="5">
        <v>9338098208.3152447</v>
      </c>
    </row>
    <row r="697" spans="1:63" x14ac:dyDescent="0.25">
      <c r="A697" t="s">
        <v>175</v>
      </c>
      <c r="B697" t="s">
        <v>176</v>
      </c>
      <c r="C697" t="s">
        <v>7</v>
      </c>
      <c r="D697" t="s">
        <v>76</v>
      </c>
      <c r="E697" s="19" t="str">
        <f t="shared" si="97"/>
        <v>number</v>
      </c>
      <c r="F697" s="4" t="s">
        <v>77</v>
      </c>
      <c r="G697" s="5">
        <v>82111040763.242447</v>
      </c>
      <c r="H697" s="5">
        <v>87183764869.941895</v>
      </c>
      <c r="I697" s="5">
        <v>93612358102.857803</v>
      </c>
      <c r="J697" s="5">
        <v>101044974951.55885</v>
      </c>
      <c r="K697" s="5">
        <v>107231717095.75114</v>
      </c>
      <c r="L697" s="5">
        <v>111990991260.34247</v>
      </c>
      <c r="M697" s="5">
        <v>120050507993.26006</v>
      </c>
      <c r="N697" s="5">
        <v>125036739591.95859</v>
      </c>
      <c r="O697" s="5">
        <v>130933260429.68269</v>
      </c>
      <c r="P697" s="5">
        <v>137805520603.32471</v>
      </c>
      <c r="Q697" s="5">
        <v>143702178080.08209</v>
      </c>
      <c r="R697" s="5">
        <v>146080107174.46347</v>
      </c>
      <c r="S697" s="5">
        <v>152758886477.1264</v>
      </c>
      <c r="T697" s="5">
        <v>162094065223.78448</v>
      </c>
      <c r="U697" s="5">
        <v>164842286098.07614</v>
      </c>
      <c r="V697" s="5">
        <v>168551079375.60147</v>
      </c>
      <c r="W697" s="5">
        <v>168392578097.11548</v>
      </c>
      <c r="X697" s="5">
        <v>173468854818.67834</v>
      </c>
      <c r="Y697" s="5">
        <v>180044198373.22632</v>
      </c>
      <c r="Z697" s="5">
        <v>191964177710.49576</v>
      </c>
      <c r="AA697" s="5">
        <v>202254873216.16275</v>
      </c>
      <c r="AB697" s="5">
        <v>201479446702.88278</v>
      </c>
      <c r="AC697" s="5">
        <v>197759039107.53625</v>
      </c>
      <c r="AD697" s="5">
        <v>207842999756.0065</v>
      </c>
      <c r="AE697" s="5">
        <v>205325015652.61917</v>
      </c>
      <c r="AF697" s="5">
        <v>205361634913.51004</v>
      </c>
      <c r="AG697" s="5">
        <v>209675739108.01089</v>
      </c>
      <c r="AH697" s="5">
        <v>218482398074.34073</v>
      </c>
      <c r="AI697" s="5">
        <v>223714579932.75714</v>
      </c>
      <c r="AJ697" s="5">
        <v>223003647043.13678</v>
      </c>
      <c r="AK697" s="5">
        <v>220732979589.79962</v>
      </c>
      <c r="AL697" s="5">
        <v>216015790247.42706</v>
      </c>
      <c r="AM697" s="5">
        <v>218680388033.41391</v>
      </c>
      <c r="AN697" s="5">
        <v>225678162745.18933</v>
      </c>
      <c r="AO697" s="5">
        <v>232674175450.45349</v>
      </c>
      <c r="AP697" s="5">
        <v>242679162577.18619</v>
      </c>
      <c r="AQ697" s="5">
        <v>248988825939.96393</v>
      </c>
      <c r="AR697" s="5">
        <v>250233772323.39297</v>
      </c>
      <c r="AS697" s="5">
        <v>256239373461.78635</v>
      </c>
      <c r="AT697" s="5">
        <v>267001436052.82678</v>
      </c>
      <c r="AU697" s="5">
        <v>274210460320.43198</v>
      </c>
      <c r="AV697" s="5">
        <v>284357295800.79803</v>
      </c>
      <c r="AW697" s="5">
        <v>292743217487.19092</v>
      </c>
      <c r="AX697" s="5">
        <v>306076361734.25616</v>
      </c>
      <c r="AY697" s="5">
        <v>322228183699.58142</v>
      </c>
      <c r="AZ697" s="5">
        <v>340285199108.31927</v>
      </c>
      <c r="BA697" s="5">
        <v>358526105165.58533</v>
      </c>
      <c r="BB697" s="5">
        <v>369966840760.66803</v>
      </c>
      <c r="BC697" s="5">
        <v>364276420244.33429</v>
      </c>
      <c r="BD697" s="5">
        <v>375349442837.18652</v>
      </c>
      <c r="BE697" s="5">
        <v>387676549661.18878</v>
      </c>
      <c r="BF697" s="5">
        <v>396257207214.48114</v>
      </c>
      <c r="BG697" s="5">
        <v>406104993310.69226</v>
      </c>
      <c r="BH697" s="5">
        <v>413605718439.17328</v>
      </c>
      <c r="BI697" s="5">
        <v>418898007437.76947</v>
      </c>
      <c r="BJ697" s="5">
        <v>421266226142.59918</v>
      </c>
      <c r="BK697" s="5">
        <v>426813227524.30121</v>
      </c>
    </row>
    <row r="698" spans="1:63" x14ac:dyDescent="0.25">
      <c r="A698" t="s">
        <v>177</v>
      </c>
      <c r="B698" t="s">
        <v>178</v>
      </c>
      <c r="C698" t="s">
        <v>7</v>
      </c>
      <c r="D698" t="s">
        <v>76</v>
      </c>
      <c r="E698" s="19" t="str">
        <f t="shared" si="97"/>
        <v>number</v>
      </c>
      <c r="F698" s="4" t="s">
        <v>77</v>
      </c>
      <c r="AH698" s="5">
        <v>11014200632.709681</v>
      </c>
      <c r="AI698" s="5">
        <v>11428823982.260981</v>
      </c>
      <c r="AJ698" s="5">
        <v>12233992819.859863</v>
      </c>
      <c r="AK698" s="5">
        <v>12487479708.863775</v>
      </c>
      <c r="AL698" s="5">
        <v>12560446816.757261</v>
      </c>
      <c r="AM698" s="5">
        <v>12711900786.050531</v>
      </c>
      <c r="AN698" s="5">
        <v>12911180394.356251</v>
      </c>
      <c r="AO698" s="5">
        <v>13372098155.591238</v>
      </c>
      <c r="AP698" s="5">
        <v>13979775344.881344</v>
      </c>
      <c r="AQ698" s="5">
        <v>14472601316.329927</v>
      </c>
      <c r="AR698" s="5">
        <v>15009319414.381214</v>
      </c>
      <c r="AS698" s="5">
        <v>15735827858.458008</v>
      </c>
      <c r="AT698" s="5">
        <v>16512209470.501095</v>
      </c>
      <c r="AU698" s="5">
        <v>17502583535.147011</v>
      </c>
      <c r="AV698" s="5">
        <v>18756390476.954884</v>
      </c>
      <c r="AW698" s="5">
        <v>20047998014.47736</v>
      </c>
      <c r="AX698" s="5">
        <v>21617415118.459457</v>
      </c>
      <c r="AY698" s="5">
        <v>23384279054.750896</v>
      </c>
      <c r="AZ698" s="5">
        <v>24474119981.878761</v>
      </c>
      <c r="BA698" s="5">
        <v>26545702802.660988</v>
      </c>
      <c r="BB698" s="5">
        <v>28023394739.685768</v>
      </c>
      <c r="BC698" s="5">
        <v>29531710852.722828</v>
      </c>
      <c r="BD698" s="5">
        <v>31409598703.706139</v>
      </c>
      <c r="BE698" s="5">
        <v>33892372811.684528</v>
      </c>
      <c r="BF698" s="5">
        <v>35634784314.302559</v>
      </c>
      <c r="BG698" s="5">
        <v>38222960435.226875</v>
      </c>
      <c r="BH698" s="5">
        <v>40885241206.011047</v>
      </c>
      <c r="BI698" s="5">
        <v>43730597179.912254</v>
      </c>
      <c r="BJ698" s="5">
        <v>46777776620.293495</v>
      </c>
      <c r="BK698" s="5">
        <v>50100945307.429161</v>
      </c>
    </row>
    <row r="699" spans="1:63" x14ac:dyDescent="0.25">
      <c r="A699" t="s">
        <v>179</v>
      </c>
      <c r="B699" t="s">
        <v>180</v>
      </c>
      <c r="C699" t="s">
        <v>7</v>
      </c>
      <c r="D699" t="s">
        <v>76</v>
      </c>
      <c r="E699" s="19" t="str">
        <f t="shared" si="97"/>
        <v>number</v>
      </c>
      <c r="F699" s="4" t="s">
        <v>77</v>
      </c>
      <c r="AB699" s="5">
        <v>4040725726.734231</v>
      </c>
      <c r="AC699" s="5">
        <v>4272847547.9565964</v>
      </c>
      <c r="AD699" s="5">
        <v>4258120038.8608203</v>
      </c>
      <c r="AE699" s="5">
        <v>4117330409.3738704</v>
      </c>
      <c r="AF699" s="5">
        <v>4133391577.8118668</v>
      </c>
      <c r="AG699" s="5">
        <v>4297152533.911171</v>
      </c>
      <c r="AH699" s="5">
        <v>4652401294.2008934</v>
      </c>
      <c r="AI699" s="5">
        <v>4948384331.1089659</v>
      </c>
      <c r="AJ699" s="5">
        <v>5268749667.9081173</v>
      </c>
      <c r="AK699" s="5">
        <v>5561381055.9050407</v>
      </c>
      <c r="AL699" s="5">
        <v>5751488908.493557</v>
      </c>
      <c r="AM699" s="5">
        <v>6230374699.2985697</v>
      </c>
      <c r="AN699" s="5">
        <v>6629345200.4806738</v>
      </c>
      <c r="AO699" s="5">
        <v>7393260810.8221951</v>
      </c>
      <c r="AP699" s="5">
        <v>8063985902.9209785</v>
      </c>
      <c r="AQ699" s="5">
        <v>8475249334.2513371</v>
      </c>
      <c r="AR699" s="5">
        <v>8890982814.5195045</v>
      </c>
      <c r="AS699" s="5">
        <v>9607057980.572834</v>
      </c>
      <c r="AT699" s="5">
        <v>9908902840.249939</v>
      </c>
      <c r="AU699" s="5">
        <v>10422546784.821758</v>
      </c>
      <c r="AV699" s="5">
        <v>11332715044.147722</v>
      </c>
      <c r="AW699" s="5">
        <v>12066311003.457912</v>
      </c>
      <c r="AX699" s="5">
        <v>12887692949.508673</v>
      </c>
      <c r="AY699" s="5">
        <v>13703814497.526293</v>
      </c>
      <c r="AZ699" s="5">
        <v>15181735862.221212</v>
      </c>
      <c r="BA699" s="5">
        <v>16458888151.90913</v>
      </c>
      <c r="BB699" s="5">
        <v>17892251886.791008</v>
      </c>
      <c r="BC699" s="5">
        <v>19109196502.821526</v>
      </c>
      <c r="BD699" s="5">
        <v>20186496527.125565</v>
      </c>
      <c r="BE699" s="5">
        <v>22082345211.126938</v>
      </c>
      <c r="BF699" s="5">
        <v>22929745405.362053</v>
      </c>
      <c r="BG699" s="5">
        <v>23752213779.238831</v>
      </c>
      <c r="BH699" s="5">
        <v>24965074811.128662</v>
      </c>
      <c r="BI699" s="5">
        <v>26260227906.925838</v>
      </c>
      <c r="BJ699" s="5">
        <v>27515729479.691917</v>
      </c>
      <c r="BK699" s="5">
        <v>28578668646.367317</v>
      </c>
    </row>
    <row r="700" spans="1:63" x14ac:dyDescent="0.25">
      <c r="A700" t="s">
        <v>147</v>
      </c>
      <c r="B700" t="s">
        <v>148</v>
      </c>
      <c r="C700" t="s">
        <v>149</v>
      </c>
      <c r="D700" t="s">
        <v>76</v>
      </c>
      <c r="E700" s="19" t="str">
        <f t="shared" si="97"/>
        <v>number</v>
      </c>
      <c r="F700" s="4" t="s">
        <v>77</v>
      </c>
      <c r="G700" s="5">
        <v>1200144078.7241223</v>
      </c>
      <c r="H700" s="5">
        <v>1273698494.3963358</v>
      </c>
      <c r="I700" s="5">
        <v>1257547788.9494462</v>
      </c>
      <c r="J700" s="5">
        <v>1286255331.6162374</v>
      </c>
      <c r="K700" s="5">
        <v>1334676997.2850447</v>
      </c>
      <c r="L700" s="5">
        <v>1341852395.4396398</v>
      </c>
      <c r="M700" s="5">
        <v>1460248258.7903953</v>
      </c>
      <c r="N700" s="5">
        <v>1505089181.7474072</v>
      </c>
      <c r="O700" s="5">
        <v>1535583508.3037384</v>
      </c>
      <c r="P700" s="5">
        <v>1537380442.1501987</v>
      </c>
      <c r="Q700" s="5">
        <v>1559108853.0761459</v>
      </c>
      <c r="R700" s="5">
        <v>1595147634.5896785</v>
      </c>
      <c r="S700" s="5">
        <v>1602315070.0616796</v>
      </c>
      <c r="T700" s="5">
        <v>1735089730.3578444</v>
      </c>
      <c r="U700" s="5">
        <v>1787114363.966399</v>
      </c>
      <c r="V700" s="5">
        <v>1939642697.9162343</v>
      </c>
      <c r="W700" s="5">
        <v>1946826233.6605999</v>
      </c>
      <c r="X700" s="5">
        <v>2036532579.6640065</v>
      </c>
      <c r="Y700" s="5">
        <v>2111163790.6738305</v>
      </c>
      <c r="Z700" s="5">
        <v>2127987208.8824277</v>
      </c>
      <c r="AA700" s="5">
        <v>2218539520.8164277</v>
      </c>
      <c r="AB700" s="5">
        <v>2430680631.9506841</v>
      </c>
      <c r="AC700" s="5">
        <v>2439090416.0079041</v>
      </c>
      <c r="AD700" s="5">
        <v>2395706395.5965533</v>
      </c>
      <c r="AE700" s="5">
        <v>2599757453.5264812</v>
      </c>
      <c r="AF700" s="5">
        <v>2806577589.0036278</v>
      </c>
      <c r="AG700" s="5">
        <v>2799944613.5191708</v>
      </c>
      <c r="AH700" s="5">
        <v>2962218006.5586524</v>
      </c>
      <c r="AI700" s="5">
        <v>3025913610.9905071</v>
      </c>
      <c r="AJ700" s="5">
        <v>3007669516.049345</v>
      </c>
      <c r="AK700" s="5">
        <v>3280464673.7882781</v>
      </c>
      <c r="AL700" s="5">
        <v>3288098668.145597</v>
      </c>
      <c r="AM700" s="5">
        <v>3401912420.0973425</v>
      </c>
      <c r="AN700" s="5">
        <v>3446647815.8134842</v>
      </c>
      <c r="AO700" s="5">
        <v>3643671090.8370547</v>
      </c>
      <c r="AP700" s="5">
        <v>4045012128.9292774</v>
      </c>
      <c r="AQ700" s="5">
        <v>4300528860.1237984</v>
      </c>
      <c r="AR700" s="5">
        <v>4614799451.9641304</v>
      </c>
      <c r="AS700" s="5">
        <v>4956487462.3245382</v>
      </c>
      <c r="AT700" s="5">
        <v>5046707523.5232439</v>
      </c>
      <c r="AU700" s="5">
        <v>5380466456.4325476</v>
      </c>
      <c r="AV700" s="5">
        <v>5614678393.87183</v>
      </c>
      <c r="AW700" s="5">
        <v>6052760301.031743</v>
      </c>
      <c r="AX700" s="5">
        <v>6323831618.4997997</v>
      </c>
      <c r="AY700" s="5">
        <v>6871593161.4380674</v>
      </c>
      <c r="AZ700" s="5">
        <v>7301284780.4156551</v>
      </c>
      <c r="BA700" s="5">
        <v>7714172808.4485588</v>
      </c>
      <c r="BB700" s="5">
        <v>8276883001.2542706</v>
      </c>
      <c r="BC700" s="5">
        <v>8522045465.2542372</v>
      </c>
      <c r="BD700" s="5">
        <v>8979966766.072319</v>
      </c>
      <c r="BE700" s="5">
        <v>9575057057.9737434</v>
      </c>
      <c r="BF700" s="5">
        <v>10192906645.541689</v>
      </c>
      <c r="BG700" s="5">
        <v>10783339866.969992</v>
      </c>
      <c r="BH700" s="5">
        <v>11249917444.657284</v>
      </c>
      <c r="BI700" s="5">
        <v>11688050885.880234</v>
      </c>
      <c r="BJ700" s="5">
        <v>12381635616.577307</v>
      </c>
      <c r="BK700" s="5">
        <v>13161938186.800024</v>
      </c>
    </row>
    <row r="701" spans="1:63" x14ac:dyDescent="0.25">
      <c r="A701" t="s">
        <v>153</v>
      </c>
      <c r="B701" t="s">
        <v>154</v>
      </c>
      <c r="C701" t="s">
        <v>149</v>
      </c>
      <c r="D701" t="s">
        <v>76</v>
      </c>
      <c r="E701" s="19" t="str">
        <f t="shared" si="97"/>
        <v>number</v>
      </c>
      <c r="F701" s="4" t="s">
        <v>77</v>
      </c>
      <c r="G701" s="5">
        <v>5009475329.5865641</v>
      </c>
      <c r="H701" s="5">
        <v>5161841479.8816347</v>
      </c>
      <c r="I701" s="5">
        <v>5355025994.7173319</v>
      </c>
      <c r="J701" s="5">
        <v>5544977318.4997082</v>
      </c>
      <c r="K701" s="5">
        <v>5657321537.4425383</v>
      </c>
      <c r="L701" s="5">
        <v>5918404415.7152967</v>
      </c>
      <c r="M701" s="5">
        <v>5272584243.9672632</v>
      </c>
      <c r="N701" s="5">
        <v>5607199515.644803</v>
      </c>
      <c r="O701" s="5">
        <v>5882035251.6977072</v>
      </c>
      <c r="P701" s="5">
        <v>6063911795.3438683</v>
      </c>
      <c r="Q701" s="5">
        <v>6274918208.0821848</v>
      </c>
      <c r="R701" s="5">
        <v>6442699687.6933594</v>
      </c>
      <c r="S701" s="5">
        <v>6787750116.4482698</v>
      </c>
      <c r="T701" s="5">
        <v>7516365015.4613743</v>
      </c>
      <c r="U701" s="5">
        <v>8361584679.1713448</v>
      </c>
      <c r="V701" s="5">
        <v>7902104028.8893566</v>
      </c>
      <c r="W701" s="5">
        <v>8987842970.0756264</v>
      </c>
      <c r="X701" s="5">
        <v>10965438501.252672</v>
      </c>
      <c r="Y701" s="5">
        <v>11627215738.812836</v>
      </c>
      <c r="Z701" s="5">
        <v>11398707036.580233</v>
      </c>
      <c r="AA701" s="5">
        <v>13345911940.105604</v>
      </c>
      <c r="AB701" s="5">
        <v>14349017721.080576</v>
      </c>
      <c r="AC701" s="5">
        <v>15334340455.888878</v>
      </c>
      <c r="AD701" s="5">
        <v>16480516857.257557</v>
      </c>
      <c r="AE701" s="5">
        <v>17809367575.818287</v>
      </c>
      <c r="AF701" s="5">
        <v>19015357944.820118</v>
      </c>
      <c r="AG701" s="5">
        <v>18607164723.200439</v>
      </c>
      <c r="AH701" s="5">
        <v>17151408634.263227</v>
      </c>
      <c r="AI701" s="5">
        <v>16839403841.610693</v>
      </c>
      <c r="AJ701" s="5">
        <v>15811240757.639112</v>
      </c>
      <c r="AK701" s="5">
        <v>15209053941.366879</v>
      </c>
      <c r="AL701" s="5">
        <v>14737572780.853613</v>
      </c>
      <c r="AM701" s="5">
        <v>13568578696.401224</v>
      </c>
      <c r="AN701" s="5">
        <v>13856766548.527847</v>
      </c>
      <c r="AO701" s="5">
        <v>14337567546.240656</v>
      </c>
      <c r="AP701" s="5">
        <v>14962841271.49242</v>
      </c>
      <c r="AQ701" s="5">
        <v>15745595485.535891</v>
      </c>
      <c r="AR701" s="5">
        <v>16454508051.927357</v>
      </c>
      <c r="AS701" s="5">
        <v>17160738325.773613</v>
      </c>
      <c r="AT701" s="5">
        <v>17770523602.142452</v>
      </c>
      <c r="AU701" s="5">
        <v>18546755043.358738</v>
      </c>
      <c r="AV701" s="5">
        <v>19332618830.054451</v>
      </c>
      <c r="AW701" s="5">
        <v>20215577280.193542</v>
      </c>
      <c r="AX701" s="5">
        <v>21586386665.29977</v>
      </c>
      <c r="AY701" s="5">
        <v>22022574644.120445</v>
      </c>
      <c r="AZ701" s="5">
        <v>22784042334.906044</v>
      </c>
      <c r="BA701" s="5">
        <v>23900962052.967777</v>
      </c>
      <c r="BB701" s="5">
        <v>24734819036.730381</v>
      </c>
      <c r="BC701" s="5">
        <v>25278654623.569389</v>
      </c>
      <c r="BD701" s="5">
        <v>26143818509.642078</v>
      </c>
      <c r="BE701" s="5">
        <v>27223369236.261517</v>
      </c>
      <c r="BF701" s="5">
        <v>28460199046.858536</v>
      </c>
      <c r="BG701" s="5">
        <v>29998263824.865215</v>
      </c>
      <c r="BH701" s="5">
        <v>31763379465.294407</v>
      </c>
      <c r="BI701" s="5">
        <v>33558475339.526592</v>
      </c>
      <c r="BJ701" s="5">
        <v>35118434874.469551</v>
      </c>
      <c r="BK701" s="5">
        <v>36364818792.955162</v>
      </c>
    </row>
    <row r="702" spans="1:63" x14ac:dyDescent="0.25">
      <c r="A702" t="s">
        <v>155</v>
      </c>
      <c r="B702" t="s">
        <v>156</v>
      </c>
      <c r="C702" t="s">
        <v>149</v>
      </c>
      <c r="D702" t="s">
        <v>76</v>
      </c>
      <c r="E702" s="19" t="str">
        <f t="shared" si="97"/>
        <v>number</v>
      </c>
      <c r="F702" s="4" t="s">
        <v>77</v>
      </c>
      <c r="G702" s="5">
        <v>2119151955.0999858</v>
      </c>
      <c r="H702" s="5">
        <v>2232740960.4182124</v>
      </c>
      <c r="I702" s="5">
        <v>2197029295.4776082</v>
      </c>
      <c r="J702" s="5">
        <v>2141863216.7976644</v>
      </c>
      <c r="K702" s="5">
        <v>2154847786.7629828</v>
      </c>
      <c r="L702" s="5">
        <v>2115907696.3492429</v>
      </c>
      <c r="M702" s="5">
        <v>2132140969.4436173</v>
      </c>
      <c r="N702" s="5">
        <v>2122392418.6701324</v>
      </c>
      <c r="O702" s="5">
        <v>2268440825.1650691</v>
      </c>
      <c r="P702" s="5">
        <v>2310626031.9324465</v>
      </c>
      <c r="Q702" s="5">
        <v>2258691791.8700452</v>
      </c>
      <c r="R702" s="5">
        <v>2284658076.2420487</v>
      </c>
      <c r="S702" s="5">
        <v>2093183555.7391865</v>
      </c>
      <c r="T702" s="5">
        <v>2197044238.0569067</v>
      </c>
      <c r="U702" s="5">
        <v>2395003796.7260194</v>
      </c>
      <c r="V702" s="5">
        <v>2466393238.1026783</v>
      </c>
      <c r="W702" s="5">
        <v>2521507874.2787733</v>
      </c>
      <c r="X702" s="5">
        <v>2509666011.2472415</v>
      </c>
      <c r="Y702" s="5">
        <v>1971566321.0768957</v>
      </c>
      <c r="Z702" s="5">
        <v>1852332481.4129174</v>
      </c>
      <c r="AA702" s="5">
        <v>1871650792.1818709</v>
      </c>
      <c r="AB702" s="5">
        <v>1971720641.8734303</v>
      </c>
      <c r="AC702" s="5">
        <v>2280861156.6978025</v>
      </c>
      <c r="AD702" s="5">
        <v>2327593696.0946159</v>
      </c>
      <c r="AE702" s="5">
        <v>2834840918.9921956</v>
      </c>
      <c r="AF702" s="5">
        <v>2719132138.0353174</v>
      </c>
      <c r="AG702" s="5">
        <v>2654177278.468461</v>
      </c>
      <c r="AH702" s="5">
        <v>3065106535.075654</v>
      </c>
      <c r="AI702" s="5">
        <v>3214828869.9238338</v>
      </c>
      <c r="AJ702" s="5">
        <v>3080498133.7620149</v>
      </c>
      <c r="AK702" s="5">
        <v>3343422874.889205</v>
      </c>
      <c r="AL702" s="5">
        <v>3610944962.0513439</v>
      </c>
      <c r="AM702" s="5">
        <v>3043671392.7209392</v>
      </c>
      <c r="AN702" s="5">
        <v>3352204941.7344933</v>
      </c>
      <c r="AO702" s="5">
        <v>3393656609.0414238</v>
      </c>
      <c r="AP702" s="5">
        <v>3468808219.5380921</v>
      </c>
      <c r="AQ702" s="5">
        <v>3664913557.290453</v>
      </c>
      <c r="AR702" s="5">
        <v>3919682951.9876633</v>
      </c>
      <c r="AS702" s="5">
        <v>3892917388.4326334</v>
      </c>
      <c r="AT702" s="5">
        <v>3858672132.830349</v>
      </c>
      <c r="AU702" s="5">
        <v>4308521325.9434299</v>
      </c>
      <c r="AV702" s="5">
        <v>4674366911.82481</v>
      </c>
      <c r="AW702" s="5">
        <v>5362511643.5075951</v>
      </c>
      <c r="AX702" s="5">
        <v>7165890624.7345409</v>
      </c>
      <c r="AY702" s="5">
        <v>8407921034.6858559</v>
      </c>
      <c r="AZ702" s="5">
        <v>8462426392.9287882</v>
      </c>
      <c r="BA702" s="5">
        <v>8739274636.7370281</v>
      </c>
      <c r="BB702" s="5">
        <v>9006057733.5281487</v>
      </c>
      <c r="BC702" s="5">
        <v>9385905829.9563808</v>
      </c>
      <c r="BD702" s="5">
        <v>10657705536.497757</v>
      </c>
      <c r="BE702" s="5">
        <v>10666537555.593987</v>
      </c>
      <c r="BF702" s="5">
        <v>11614000868.186409</v>
      </c>
      <c r="BG702" s="5">
        <v>12275999075.955448</v>
      </c>
      <c r="BH702" s="5">
        <v>13123041176.360201</v>
      </c>
      <c r="BI702" s="5">
        <v>13486244396.110481</v>
      </c>
      <c r="BJ702" s="5">
        <v>12642608725.101429</v>
      </c>
      <c r="BK702" s="5">
        <v>12269174945.537634</v>
      </c>
    </row>
    <row r="703" spans="1:63" x14ac:dyDescent="0.25">
      <c r="A703" t="s">
        <v>161</v>
      </c>
      <c r="B703" t="s">
        <v>162</v>
      </c>
      <c r="C703" t="s">
        <v>149</v>
      </c>
      <c r="D703" t="s">
        <v>76</v>
      </c>
      <c r="E703" s="19" t="str">
        <f t="shared" si="97"/>
        <v>number</v>
      </c>
      <c r="F703" s="4" t="s">
        <v>77</v>
      </c>
      <c r="M703" s="5">
        <v>1944068679.3050389</v>
      </c>
      <c r="N703" s="5">
        <v>2016162720.4350951</v>
      </c>
      <c r="O703" s="5">
        <v>2020820044.6159761</v>
      </c>
      <c r="P703" s="5">
        <v>2144836858.6076007</v>
      </c>
      <c r="Q703" s="5">
        <v>2199937632.2170424</v>
      </c>
      <c r="R703" s="5">
        <v>2328502348.9145708</v>
      </c>
      <c r="S703" s="5">
        <v>2294619943.2872086</v>
      </c>
      <c r="T703" s="5">
        <v>2259539194.6437249</v>
      </c>
      <c r="U703" s="5">
        <v>2522211736.3010445</v>
      </c>
      <c r="V703" s="5">
        <v>2865823701.8849034</v>
      </c>
      <c r="W703" s="5">
        <v>3047764737.9177732</v>
      </c>
      <c r="X703" s="5">
        <v>3003161422.3235588</v>
      </c>
      <c r="Y703" s="5">
        <v>3315360389.9014511</v>
      </c>
      <c r="Z703" s="5">
        <v>3171943208.3541298</v>
      </c>
      <c r="AA703" s="5">
        <v>3219801623.7755051</v>
      </c>
      <c r="AB703" s="5">
        <v>2982230716.7493343</v>
      </c>
      <c r="AC703" s="5">
        <v>3036533373.7005458</v>
      </c>
      <c r="AD703" s="5">
        <v>3027818184.1563911</v>
      </c>
      <c r="AE703" s="5">
        <v>3642060605.8447261</v>
      </c>
      <c r="AF703" s="5">
        <v>3740127490.2143989</v>
      </c>
      <c r="AG703" s="5">
        <v>3734922568.3820319</v>
      </c>
      <c r="AH703" s="5">
        <v>4010922927.4069748</v>
      </c>
      <c r="AI703" s="5">
        <v>4178474744.8553777</v>
      </c>
      <c r="AJ703" s="5">
        <v>4073912797.4400682</v>
      </c>
      <c r="AK703" s="5">
        <v>4552402157.8637724</v>
      </c>
      <c r="AL703" s="5">
        <v>4405875697.2006607</v>
      </c>
      <c r="AM703" s="5">
        <v>4545637483.9987965</v>
      </c>
      <c r="AN703" s="5">
        <v>4717459583.0919714</v>
      </c>
      <c r="AO703" s="5">
        <v>4760908442.4542971</v>
      </c>
      <c r="AP703" s="5">
        <v>5096827925.4406309</v>
      </c>
      <c r="AQ703" s="5">
        <v>5342954986.4948473</v>
      </c>
      <c r="AR703" s="5">
        <v>5747505780.2218533</v>
      </c>
      <c r="AS703" s="5">
        <v>6075167846.2736959</v>
      </c>
      <c r="AT703" s="5">
        <v>6071472019.6268148</v>
      </c>
      <c r="AU703" s="5">
        <v>7005036095.9850883</v>
      </c>
      <c r="AV703" s="5">
        <v>7222634110.2942352</v>
      </c>
      <c r="AW703" s="5">
        <v>7881269147.9805841</v>
      </c>
      <c r="AX703" s="5">
        <v>8004216841.1222305</v>
      </c>
      <c r="AY703" s="5">
        <v>8527273414.249999</v>
      </c>
      <c r="AZ703" s="5">
        <v>8924830836.5737286</v>
      </c>
      <c r="BA703" s="5">
        <v>9236630227.0014229</v>
      </c>
      <c r="BB703" s="5">
        <v>9677529938.7920227</v>
      </c>
      <c r="BC703" s="5">
        <v>10130347922.725515</v>
      </c>
      <c r="BD703" s="5">
        <v>10678749467.469719</v>
      </c>
      <c r="BE703" s="5">
        <v>11024767958.182684</v>
      </c>
      <c r="BF703" s="5">
        <v>10932581178.530138</v>
      </c>
      <c r="BG703" s="5">
        <v>11184422457.822533</v>
      </c>
      <c r="BH703" s="5">
        <v>11972181170.849066</v>
      </c>
      <c r="BI703" s="5">
        <v>12686032241.325235</v>
      </c>
      <c r="BJ703" s="5">
        <v>13421822110.694408</v>
      </c>
      <c r="BK703" s="5">
        <v>14146600518.52817</v>
      </c>
    </row>
    <row r="704" spans="1:63" x14ac:dyDescent="0.25">
      <c r="A704" t="s">
        <v>163</v>
      </c>
      <c r="B704" t="s">
        <v>164</v>
      </c>
      <c r="C704" t="s">
        <v>149</v>
      </c>
      <c r="D704" t="s">
        <v>76</v>
      </c>
      <c r="E704" s="19" t="str">
        <f t="shared" si="97"/>
        <v>number</v>
      </c>
      <c r="F704" s="4" t="s">
        <v>77</v>
      </c>
      <c r="G704" s="5">
        <v>783253598.24842906</v>
      </c>
      <c r="H704" s="5">
        <v>788944784.5083555</v>
      </c>
      <c r="I704" s="5">
        <v>773293953.69070005</v>
      </c>
      <c r="J704" s="5">
        <v>987425903.58282244</v>
      </c>
      <c r="K704" s="5">
        <v>1146779959.365705</v>
      </c>
      <c r="L704" s="5">
        <v>1149428584.895721</v>
      </c>
      <c r="M704" s="5">
        <v>1190430230.0716002</v>
      </c>
      <c r="N704" s="5">
        <v>1311811765.4828467</v>
      </c>
      <c r="O704" s="5">
        <v>1328190156.312885</v>
      </c>
      <c r="P704" s="5">
        <v>1487386114.0115104</v>
      </c>
      <c r="Q704" s="5">
        <v>1514796950.9747345</v>
      </c>
      <c r="R704" s="5">
        <v>1503694884.9344006</v>
      </c>
      <c r="S704" s="5">
        <v>1434754129.447299</v>
      </c>
      <c r="T704" s="5">
        <v>1609257693.8682308</v>
      </c>
      <c r="U704" s="5">
        <v>1526632378.0467265</v>
      </c>
      <c r="V704" s="5">
        <v>1657099982.9771836</v>
      </c>
      <c r="W704" s="5">
        <v>1625969807.3777711</v>
      </c>
      <c r="X704" s="5">
        <v>1617763312.8486497</v>
      </c>
      <c r="Y704" s="5">
        <v>1695254820.0009241</v>
      </c>
      <c r="Z704" s="5">
        <v>1752405423.7435591</v>
      </c>
      <c r="AA704" s="5">
        <v>1812868465.1422787</v>
      </c>
      <c r="AB704" s="5">
        <v>1770448718.6193838</v>
      </c>
      <c r="AC704" s="5">
        <v>1836581033.66172</v>
      </c>
      <c r="AD704" s="5">
        <v>1777317053.1605101</v>
      </c>
      <c r="AE704" s="5">
        <v>1830543442.3086658</v>
      </c>
      <c r="AF704" s="5">
        <v>1935132994.4925649</v>
      </c>
      <c r="AG704" s="5">
        <v>1971907955.2338917</v>
      </c>
      <c r="AH704" s="5">
        <v>2005832619.7915316</v>
      </c>
      <c r="AI704" s="5">
        <v>2101662986.5981677</v>
      </c>
      <c r="AJ704" s="5">
        <v>2064436134.8347554</v>
      </c>
      <c r="AK704" s="5">
        <v>2101350051.3841426</v>
      </c>
      <c r="AL704" s="5">
        <v>2140731996.8402021</v>
      </c>
      <c r="AM704" s="5">
        <v>2266470828.8513851</v>
      </c>
      <c r="AN704" s="5">
        <v>2197100228.6461287</v>
      </c>
      <c r="AO704" s="5">
        <v>2412851087.0064621</v>
      </c>
      <c r="AP704" s="5">
        <v>2553250707.9330034</v>
      </c>
      <c r="AQ704" s="5">
        <v>2449979462.8056579</v>
      </c>
      <c r="AR704" s="5">
        <v>2518035112.8569036</v>
      </c>
      <c r="AS704" s="5">
        <v>2712246764.8997059</v>
      </c>
      <c r="AT704" s="5">
        <v>2700573085.1362481</v>
      </c>
      <c r="AU704" s="5">
        <v>2754822114.2178302</v>
      </c>
      <c r="AV704" s="5">
        <v>2773141795.7753882</v>
      </c>
      <c r="AW704" s="5">
        <v>2938927238.0270629</v>
      </c>
      <c r="AX704" s="5">
        <v>3107839833.9292707</v>
      </c>
      <c r="AY704" s="5">
        <v>3386595113.6020932</v>
      </c>
      <c r="AZ704" s="5">
        <v>4025615109.7163248</v>
      </c>
      <c r="BA704" s="5">
        <v>4139050372.5918922</v>
      </c>
      <c r="BB704" s="5">
        <v>4183750757.6363211</v>
      </c>
      <c r="BC704" s="5">
        <v>4140152656.4453745</v>
      </c>
      <c r="BD704" s="5">
        <v>4337791006.8424778</v>
      </c>
      <c r="BE704" s="5">
        <v>4541843581.7999887</v>
      </c>
      <c r="BF704" s="5">
        <v>4805046967.809679</v>
      </c>
      <c r="BG704" s="5">
        <v>5097686760.3607759</v>
      </c>
      <c r="BH704" s="5">
        <v>5382114428.7906647</v>
      </c>
      <c r="BI704" s="5">
        <v>5457464030.629982</v>
      </c>
      <c r="BJ704" s="5">
        <v>5566613311.2553749</v>
      </c>
      <c r="BK704" s="5">
        <v>5761444777.4851322</v>
      </c>
    </row>
    <row r="705" spans="1:63" x14ac:dyDescent="0.25">
      <c r="A705" t="s">
        <v>167</v>
      </c>
      <c r="B705" t="s">
        <v>168</v>
      </c>
      <c r="C705" t="s">
        <v>149</v>
      </c>
      <c r="D705" t="s">
        <v>76</v>
      </c>
      <c r="E705" s="19" t="str">
        <f t="shared" si="97"/>
        <v>number</v>
      </c>
      <c r="F705" s="4" t="s">
        <v>77</v>
      </c>
      <c r="G705" s="5">
        <v>2169244904.3972502</v>
      </c>
      <c r="H705" s="5">
        <v>2392215373.1099114</v>
      </c>
      <c r="I705" s="5">
        <v>2617758924.3391171</v>
      </c>
      <c r="J705" s="5">
        <v>2621189232.7436585</v>
      </c>
      <c r="K705" s="5">
        <v>2802569284.4677014</v>
      </c>
      <c r="L705" s="5">
        <v>2791849535.4712291</v>
      </c>
      <c r="M705" s="5">
        <v>2795279843.8757691</v>
      </c>
      <c r="N705" s="5">
        <v>2805999592.8722429</v>
      </c>
      <c r="O705" s="5">
        <v>2652063975.7206144</v>
      </c>
      <c r="P705" s="5">
        <v>2733105187.6927114</v>
      </c>
      <c r="Q705" s="5">
        <v>2888326994.8278241</v>
      </c>
      <c r="R705" s="5">
        <v>2739108157.1826901</v>
      </c>
      <c r="S705" s="5">
        <v>2272156404.9880371</v>
      </c>
      <c r="T705" s="5">
        <v>2471543538.4051647</v>
      </c>
      <c r="U705" s="5">
        <v>2402508546.5314922</v>
      </c>
      <c r="V705" s="5">
        <v>2418802441.2350945</v>
      </c>
      <c r="W705" s="5">
        <v>2606612318.8958797</v>
      </c>
      <c r="X705" s="5">
        <v>2957791091.6028132</v>
      </c>
      <c r="Y705" s="5">
        <v>3169184304.5591326</v>
      </c>
      <c r="Z705" s="5">
        <v>3098434017.8006587</v>
      </c>
      <c r="AA705" s="5">
        <v>3117300854.7081671</v>
      </c>
      <c r="AB705" s="5">
        <v>3167897833.4571805</v>
      </c>
      <c r="AC705" s="5">
        <v>3017392805.8285608</v>
      </c>
      <c r="AD705" s="5">
        <v>2509705754.6379671</v>
      </c>
      <c r="AE705" s="5">
        <v>2703518882.9071994</v>
      </c>
      <c r="AF705" s="5">
        <v>2875463408.5287633</v>
      </c>
      <c r="AG705" s="5">
        <v>2877607246.0779467</v>
      </c>
      <c r="AH705" s="5">
        <v>3076136872.4886093</v>
      </c>
      <c r="AI705" s="5">
        <v>3104865811.0734873</v>
      </c>
      <c r="AJ705" s="5">
        <v>3064988299.9558825</v>
      </c>
      <c r="AK705" s="5">
        <v>3141741837.3228025</v>
      </c>
      <c r="AL705" s="5">
        <v>2937011970.9759212</v>
      </c>
      <c r="AM705" s="5">
        <v>2979582134.8981228</v>
      </c>
      <c r="AN705" s="5">
        <v>3098901340.0179214</v>
      </c>
      <c r="AO705" s="5">
        <v>3179651143.1064692</v>
      </c>
      <c r="AP705" s="5">
        <v>3288366375.8980999</v>
      </c>
      <c r="AQ705" s="5">
        <v>3378926855.4653807</v>
      </c>
      <c r="AR705" s="5">
        <v>3731087482.754621</v>
      </c>
      <c r="AS705" s="5">
        <v>3709866611.8272524</v>
      </c>
      <c r="AT705" s="5">
        <v>3657575695.0593686</v>
      </c>
      <c r="AU705" s="5">
        <v>3917422330.5805802</v>
      </c>
      <c r="AV705" s="5">
        <v>4034910606.9258633</v>
      </c>
      <c r="AW705" s="5">
        <v>4248760869.0248737</v>
      </c>
      <c r="AX705" s="5">
        <v>4253009629.929409</v>
      </c>
      <c r="AY705" s="5">
        <v>4444395063.2491074</v>
      </c>
      <c r="AZ705" s="5">
        <v>4702169976.9856148</v>
      </c>
      <c r="BA705" s="5">
        <v>4850127065.4321089</v>
      </c>
      <c r="BB705" s="5">
        <v>5315142490.8355494</v>
      </c>
      <c r="BC705" s="5">
        <v>5277262669.915761</v>
      </c>
      <c r="BD705" s="5">
        <v>5718664504.9134121</v>
      </c>
      <c r="BE705" s="5">
        <v>5849222100.8759069</v>
      </c>
      <c r="BF705" s="5">
        <v>6542344343.3638296</v>
      </c>
      <c r="BG705" s="5">
        <v>6887022187.3526917</v>
      </c>
      <c r="BH705" s="5">
        <v>7405549053.8873377</v>
      </c>
      <c r="BI705" s="5">
        <v>7726733075.7788286</v>
      </c>
      <c r="BJ705" s="5">
        <v>8107346610.4362049</v>
      </c>
      <c r="BK705" s="5">
        <v>8504074484.1656008</v>
      </c>
    </row>
    <row r="706" spans="1:63" x14ac:dyDescent="0.25">
      <c r="A706" t="s">
        <v>169</v>
      </c>
      <c r="B706" t="s">
        <v>170</v>
      </c>
      <c r="C706" t="s">
        <v>149</v>
      </c>
      <c r="D706" t="s">
        <v>76</v>
      </c>
      <c r="E706" s="19" t="str">
        <f t="shared" ref="E706:E769" si="113">IF(_xlfn.ISFORMULA(G706),"formula","number")</f>
        <v>number</v>
      </c>
      <c r="F706" s="4" t="s">
        <v>77</v>
      </c>
      <c r="G706" s="5">
        <v>61848954339.72554</v>
      </c>
      <c r="H706" s="5">
        <v>64386612352.74054</v>
      </c>
      <c r="I706" s="5">
        <v>69910094462.270935</v>
      </c>
      <c r="J706" s="5">
        <v>73370985760.216339</v>
      </c>
      <c r="K706" s="5">
        <v>76955141420.177902</v>
      </c>
      <c r="L706" s="5">
        <v>73684152215.879105</v>
      </c>
      <c r="M706" s="5">
        <v>62083593244.318878</v>
      </c>
      <c r="N706" s="5">
        <v>61308566346.962303</v>
      </c>
      <c r="O706" s="5">
        <v>76143635539.548096</v>
      </c>
      <c r="P706" s="5">
        <v>95185058689.71907</v>
      </c>
      <c r="Q706" s="5">
        <v>108737061460.78787</v>
      </c>
      <c r="R706" s="5">
        <v>112395261132.33041</v>
      </c>
      <c r="S706" s="5">
        <v>118456468360.52641</v>
      </c>
      <c r="T706" s="5">
        <v>131677009276.20525</v>
      </c>
      <c r="U706" s="5">
        <v>124793267638.56268</v>
      </c>
      <c r="V706" s="5">
        <v>136077513834.13348</v>
      </c>
      <c r="W706" s="5">
        <v>144274983629.67371</v>
      </c>
      <c r="X706" s="5">
        <v>135958745052.50768</v>
      </c>
      <c r="Y706" s="5">
        <v>145148782524.21191</v>
      </c>
      <c r="Z706" s="5">
        <v>151252043595.8862</v>
      </c>
      <c r="AA706" s="5">
        <v>131395856081.39232</v>
      </c>
      <c r="AB706" s="5">
        <v>122456485105.78052</v>
      </c>
      <c r="AC706" s="5">
        <v>109079234538.28529</v>
      </c>
      <c r="AD706" s="5">
        <v>107862321271.76479</v>
      </c>
      <c r="AE706" s="5">
        <v>114240249952.31474</v>
      </c>
      <c r="AF706" s="5">
        <v>114309873981.56</v>
      </c>
      <c r="AG706" s="5">
        <v>117967933370.30304</v>
      </c>
      <c r="AH706" s="5">
        <v>126619731671.84996</v>
      </c>
      <c r="AI706" s="5">
        <v>129050047119.42212</v>
      </c>
      <c r="AJ706" s="5">
        <v>144248123964.31961</v>
      </c>
      <c r="AK706" s="5">
        <v>144765040873.57187</v>
      </c>
      <c r="AL706" s="5">
        <v>151469389236.08237</v>
      </c>
      <c r="AM706" s="5">
        <v>148386807256.53708</v>
      </c>
      <c r="AN706" s="5">
        <v>145693698761.02548</v>
      </c>
      <c r="AO706" s="5">
        <v>145587830774.858</v>
      </c>
      <c r="AP706" s="5">
        <v>151696585573.16333</v>
      </c>
      <c r="AQ706" s="5">
        <v>156152065107.83578</v>
      </c>
      <c r="AR706" s="5">
        <v>160182746695.20227</v>
      </c>
      <c r="AS706" s="5">
        <v>161118417199.37662</v>
      </c>
      <c r="AT706" s="5">
        <v>169200011887.94998</v>
      </c>
      <c r="AU706" s="5">
        <v>179212735021.73285</v>
      </c>
      <c r="AV706" s="5">
        <v>206684534275.66568</v>
      </c>
      <c r="AW706" s="5">
        <v>221870049982.54337</v>
      </c>
      <c r="AX706" s="5">
        <v>242394268148.13034</v>
      </c>
      <c r="AY706" s="5">
        <v>258000863158.4552</v>
      </c>
      <c r="AZ706" s="5">
        <v>273634239781.74554</v>
      </c>
      <c r="BA706" s="5">
        <v>291669829237.05768</v>
      </c>
      <c r="BB706" s="5">
        <v>311399755437.30988</v>
      </c>
      <c r="BC706" s="5">
        <v>336426720549.03247</v>
      </c>
      <c r="BD706" s="5">
        <v>363359886203.26282</v>
      </c>
      <c r="BE706" s="5">
        <v>382646753549.86823</v>
      </c>
      <c r="BF706" s="5">
        <v>398832945309.05798</v>
      </c>
      <c r="BG706" s="5">
        <v>425440428748.34589</v>
      </c>
      <c r="BH706" s="5">
        <v>452284522849.8363</v>
      </c>
      <c r="BI706" s="5">
        <v>464282244064.1145</v>
      </c>
      <c r="BJ706" s="5">
        <v>456775408619.47516</v>
      </c>
      <c r="BK706" s="5">
        <v>460456500518.96887</v>
      </c>
    </row>
    <row r="707" spans="1:63" x14ac:dyDescent="0.25">
      <c r="A707" t="s">
        <v>173</v>
      </c>
      <c r="B707" t="s">
        <v>174</v>
      </c>
      <c r="C707" t="s">
        <v>149</v>
      </c>
      <c r="D707" t="s">
        <v>76</v>
      </c>
      <c r="E707" s="19" t="str">
        <f t="shared" si="113"/>
        <v>number</v>
      </c>
      <c r="F707" s="4" t="s">
        <v>77</v>
      </c>
      <c r="G707" s="5">
        <v>4492968205.4626493</v>
      </c>
      <c r="H707" s="5">
        <v>4486847193.9972076</v>
      </c>
      <c r="I707" s="5">
        <v>4570503498.295989</v>
      </c>
      <c r="J707" s="5">
        <v>4748018522.4550962</v>
      </c>
      <c r="K707" s="5">
        <v>4811271126.2143011</v>
      </c>
      <c r="L707" s="5">
        <v>4949679896.369565</v>
      </c>
      <c r="M707" s="5">
        <v>4889304054.1425123</v>
      </c>
      <c r="N707" s="5">
        <v>5196879099.5257292</v>
      </c>
      <c r="O707" s="5">
        <v>4856268215.9049807</v>
      </c>
      <c r="P707" s="5">
        <v>5272064110.6639462</v>
      </c>
      <c r="Q707" s="5">
        <v>5264659526.2083645</v>
      </c>
      <c r="R707" s="5">
        <v>5600713742.4975262</v>
      </c>
      <c r="S707" s="5">
        <v>5288012446.4915094</v>
      </c>
      <c r="T707" s="5">
        <v>5510149979.1569548</v>
      </c>
      <c r="U707" s="5">
        <v>5925376290.2907104</v>
      </c>
      <c r="V707" s="5">
        <v>6453949701.7569704</v>
      </c>
      <c r="W707" s="5">
        <v>6280796342.8226013</v>
      </c>
      <c r="X707" s="5">
        <v>6032457972.7500353</v>
      </c>
      <c r="Y707" s="5">
        <v>6454831714.8678684</v>
      </c>
      <c r="Z707" s="5">
        <v>6241134975.2055416</v>
      </c>
      <c r="AA707" s="5">
        <v>6557530338.5748682</v>
      </c>
      <c r="AB707" s="5">
        <v>7071841681.0038614</v>
      </c>
      <c r="AC707" s="5">
        <v>6695167620.4671612</v>
      </c>
      <c r="AD707" s="5">
        <v>6945952823.0301561</v>
      </c>
      <c r="AE707" s="5">
        <v>7174021148.3591566</v>
      </c>
      <c r="AF707" s="5">
        <v>7397372797.9222307</v>
      </c>
      <c r="AG707" s="5">
        <v>7848196405.8615665</v>
      </c>
      <c r="AH707" s="5">
        <v>7801701257.2823687</v>
      </c>
      <c r="AI707" s="5">
        <v>8112041705.4869986</v>
      </c>
      <c r="AJ707" s="5">
        <v>8057233656.9210825</v>
      </c>
      <c r="AK707" s="5">
        <v>8263162484.4202423</v>
      </c>
      <c r="AL707" s="5">
        <v>8365844443.9386063</v>
      </c>
      <c r="AM707" s="5">
        <v>8474665709.3937006</v>
      </c>
      <c r="AN707" s="5">
        <v>8473197163.4859505</v>
      </c>
      <c r="AO707" s="5">
        <v>8927654795.9812393</v>
      </c>
      <c r="AP707" s="5">
        <v>9107290380.1597176</v>
      </c>
      <c r="AQ707" s="5">
        <v>9391805162.751543</v>
      </c>
      <c r="AR707" s="5">
        <v>9945796997.1000309</v>
      </c>
      <c r="AS707" s="5">
        <v>10577068249.20627</v>
      </c>
      <c r="AT707" s="5">
        <v>10915427397.013302</v>
      </c>
      <c r="AU707" s="5">
        <v>11415454005.333546</v>
      </c>
      <c r="AV707" s="5">
        <v>11490202814.546581</v>
      </c>
      <c r="AW707" s="5">
        <v>12258119286.740404</v>
      </c>
      <c r="AX707" s="5">
        <v>12977765547.671289</v>
      </c>
      <c r="AY707" s="5">
        <v>13707454283.170059</v>
      </c>
      <c r="AZ707" s="5">
        <v>14044872900.370472</v>
      </c>
      <c r="BA707" s="5">
        <v>14738476853.441639</v>
      </c>
      <c r="BB707" s="5">
        <v>15336324851.040865</v>
      </c>
      <c r="BC707" s="5">
        <v>15657241602.216473</v>
      </c>
      <c r="BD707" s="5">
        <v>16215069255.588289</v>
      </c>
      <c r="BE707" s="5">
        <v>16451547988.669762</v>
      </c>
      <c r="BF707" s="5">
        <v>17293438557.297756</v>
      </c>
      <c r="BG707" s="5">
        <v>17781477663.854733</v>
      </c>
      <c r="BH707" s="5">
        <v>18957455707.535183</v>
      </c>
      <c r="BI707" s="5">
        <v>20164485187.490345</v>
      </c>
      <c r="BJ707" s="5">
        <v>21420420044.224743</v>
      </c>
      <c r="BK707" s="5">
        <v>22952791256.200321</v>
      </c>
    </row>
    <row r="708" spans="1:63" x14ac:dyDescent="0.25">
      <c r="A708" t="s">
        <v>5</v>
      </c>
      <c r="B708" t="s">
        <v>6</v>
      </c>
      <c r="C708" t="s">
        <v>7</v>
      </c>
      <c r="D708" t="s">
        <v>78</v>
      </c>
      <c r="E708" s="19" t="str">
        <f t="shared" si="113"/>
        <v>number</v>
      </c>
      <c r="F708" s="4" t="s">
        <v>79</v>
      </c>
      <c r="Z708" s="5">
        <v>413870934694.66797</v>
      </c>
      <c r="AA708" s="5">
        <v>395660608521.51898</v>
      </c>
      <c r="AB708" s="5">
        <v>395660608521.51898</v>
      </c>
      <c r="AC708" s="5">
        <v>412278359730.80804</v>
      </c>
      <c r="AD708" s="5">
        <v>437015070237.89795</v>
      </c>
      <c r="AE708" s="5">
        <v>452310595465.41394</v>
      </c>
      <c r="AF708" s="5">
        <v>465427610616.10699</v>
      </c>
      <c r="AG708" s="5">
        <v>484429850042.37701</v>
      </c>
      <c r="AH708" s="5">
        <v>514120024985.49506</v>
      </c>
      <c r="AI708" s="5">
        <v>514334009255.52802</v>
      </c>
      <c r="AJ708" s="5">
        <v>496588978372.87103</v>
      </c>
      <c r="AK708" s="5">
        <v>501511959352.66498</v>
      </c>
      <c r="AL708" s="5">
        <v>472232283277.65503</v>
      </c>
      <c r="AM708" s="5">
        <v>358974843545.82806</v>
      </c>
      <c r="AN708" s="5">
        <v>363782821348.23199</v>
      </c>
      <c r="AO708" s="5">
        <v>418350244648.31598</v>
      </c>
      <c r="AP708" s="5">
        <v>475013148643.97803</v>
      </c>
      <c r="AQ708" s="5">
        <v>509566922503.30499</v>
      </c>
      <c r="AR708" s="5">
        <v>533471453071.04694</v>
      </c>
      <c r="AS708" s="5">
        <v>545109078040.93408</v>
      </c>
      <c r="AT708" s="5">
        <v>561760112038.98999</v>
      </c>
      <c r="AU708" s="5">
        <v>585387734227.96704</v>
      </c>
      <c r="AV708" s="5">
        <v>665384986861.48804</v>
      </c>
      <c r="AW708" s="5">
        <v>685279000000</v>
      </c>
      <c r="AX708" s="5">
        <v>760336661584.42297</v>
      </c>
      <c r="AY708" s="5">
        <v>874607014596.13</v>
      </c>
      <c r="AZ708" s="5">
        <v>975603861737.69702</v>
      </c>
      <c r="BA708" s="5">
        <v>1112286140673.0298</v>
      </c>
      <c r="BB708" s="5">
        <v>1236485549808.74</v>
      </c>
      <c r="BC708" s="5">
        <v>1247103407180.48</v>
      </c>
      <c r="BD708" s="5">
        <v>1307702900174.52</v>
      </c>
      <c r="BE708" s="5">
        <v>1353106101348.2297</v>
      </c>
      <c r="BF708" s="5">
        <v>1468690418114.7698</v>
      </c>
      <c r="BG708" s="5">
        <v>1541458013690.1501</v>
      </c>
      <c r="BH708" s="5">
        <v>1615796761722.6101</v>
      </c>
      <c r="BI708" s="5">
        <v>1631043025922.8499</v>
      </c>
      <c r="BJ708" s="5">
        <v>1588960529779.5598</v>
      </c>
      <c r="BK708" s="5">
        <v>1586621461941.54</v>
      </c>
    </row>
    <row r="709" spans="1:63" x14ac:dyDescent="0.25">
      <c r="A709" t="s">
        <v>151</v>
      </c>
      <c r="B709" t="s">
        <v>152</v>
      </c>
      <c r="C709" t="s">
        <v>7</v>
      </c>
      <c r="D709" t="s">
        <v>78</v>
      </c>
      <c r="E709" s="19" t="str">
        <f t="shared" si="113"/>
        <v>number</v>
      </c>
      <c r="F709" s="4" t="s">
        <v>79</v>
      </c>
      <c r="G709" s="5">
        <v>382130936730.76105</v>
      </c>
      <c r="H709" s="5">
        <v>416764067043.62299</v>
      </c>
      <c r="I709" s="5">
        <v>433998959195.10101</v>
      </c>
      <c r="J709" s="5">
        <v>461223878404.27802</v>
      </c>
      <c r="K709" s="5">
        <v>479521670221.59796</v>
      </c>
      <c r="L709" s="5">
        <v>501641970803.36694</v>
      </c>
      <c r="M709" s="5">
        <v>570976509113.55701</v>
      </c>
      <c r="N709" s="5">
        <v>569275663314.84998</v>
      </c>
      <c r="O709" s="5">
        <v>560966850790.50903</v>
      </c>
      <c r="P709" s="5">
        <v>680596794310.36096</v>
      </c>
      <c r="Q709" s="5">
        <v>699291622465.13098</v>
      </c>
      <c r="R709" s="5">
        <v>654509232253.59692</v>
      </c>
      <c r="S709" s="5">
        <v>699598705216.75696</v>
      </c>
      <c r="T709" s="5">
        <v>694513745051.18701</v>
      </c>
      <c r="U709" s="5">
        <v>699360897020.88501</v>
      </c>
      <c r="V709" s="5">
        <v>754908762069.73413</v>
      </c>
      <c r="W709" s="5">
        <v>841492668062.422</v>
      </c>
      <c r="X709" s="5">
        <v>833577790076.01294</v>
      </c>
      <c r="Y709" s="5">
        <v>847456484756.19409</v>
      </c>
      <c r="Z709" s="5">
        <v>855855250766.37109</v>
      </c>
      <c r="AA709" s="5">
        <v>959955283399.51001</v>
      </c>
      <c r="AB709" s="5">
        <v>949841196259.57996</v>
      </c>
      <c r="AC709" s="5">
        <v>985130902599.94592</v>
      </c>
      <c r="AD709" s="5">
        <v>986663214658.54907</v>
      </c>
      <c r="AE709" s="5">
        <v>1102923519042.5999</v>
      </c>
      <c r="AF709" s="5">
        <v>1138770523728.51</v>
      </c>
      <c r="AG709" s="5">
        <v>1201438160222.3499</v>
      </c>
      <c r="AH709" s="5">
        <v>1261882806833.0701</v>
      </c>
      <c r="AI709" s="5">
        <v>1278911943450.2598</v>
      </c>
      <c r="AJ709" s="5">
        <v>1323671586798.7102</v>
      </c>
      <c r="AK709" s="5">
        <v>1389813291145.25</v>
      </c>
      <c r="AL709" s="5">
        <v>1403850382674.3398</v>
      </c>
      <c r="AM709" s="5">
        <v>1316250118806.6599</v>
      </c>
      <c r="AN709" s="5">
        <v>1265837739299.8999</v>
      </c>
      <c r="AO709" s="5">
        <v>1165583390339.03</v>
      </c>
      <c r="AP709" s="5">
        <v>1072336719095.91</v>
      </c>
      <c r="AQ709" s="5">
        <v>1055286565292.3099</v>
      </c>
      <c r="AR709" s="5">
        <v>1105412677059.9502</v>
      </c>
      <c r="AS709" s="5">
        <v>1094248009063.6599</v>
      </c>
      <c r="AT709" s="5">
        <v>1084871791155.23</v>
      </c>
      <c r="AU709" s="5">
        <v>1107174662564.73</v>
      </c>
      <c r="AV709" s="5">
        <v>1156405398936.9697</v>
      </c>
      <c r="AW709" s="5">
        <v>1142254142748.03</v>
      </c>
      <c r="AX709" s="5">
        <v>1197466798776.71</v>
      </c>
      <c r="AY709" s="5">
        <v>1208244000000</v>
      </c>
      <c r="AZ709" s="5">
        <v>1273656000000</v>
      </c>
      <c r="BA709" s="5">
        <v>1317622000000</v>
      </c>
      <c r="BB709" s="5">
        <v>1381681000000</v>
      </c>
      <c r="BC709" s="5">
        <v>1434361000000</v>
      </c>
      <c r="BD709" s="5">
        <v>1507860000000</v>
      </c>
      <c r="BE709" s="5">
        <v>1568666000000</v>
      </c>
      <c r="BF709" s="5">
        <v>1638420000000</v>
      </c>
      <c r="BG709" s="5">
        <v>1719099000000</v>
      </c>
      <c r="BH709" s="5">
        <v>1792000000000</v>
      </c>
      <c r="BI709" s="5">
        <v>1722111944690</v>
      </c>
      <c r="BJ709" s="5">
        <v>1711778928600</v>
      </c>
      <c r="BK709" s="5">
        <v>1720337994419.9998</v>
      </c>
    </row>
    <row r="710" spans="1:63" x14ac:dyDescent="0.25">
      <c r="A710" t="s">
        <v>157</v>
      </c>
      <c r="B710" t="s">
        <v>158</v>
      </c>
      <c r="C710" t="s">
        <v>7</v>
      </c>
      <c r="D710" t="s">
        <v>78</v>
      </c>
      <c r="E710" s="19" t="str">
        <f t="shared" si="113"/>
        <v>number</v>
      </c>
      <c r="F710" s="4" t="s">
        <v>79</v>
      </c>
      <c r="AA710" s="5">
        <v>242248133441.28101</v>
      </c>
      <c r="AB710" s="5">
        <v>244467159914.54901</v>
      </c>
      <c r="AC710" s="5">
        <v>264599044513.27997</v>
      </c>
      <c r="AD710" s="5">
        <v>257063206962.061</v>
      </c>
      <c r="AE710" s="5">
        <v>228415175802.57303</v>
      </c>
      <c r="AF710" s="5">
        <v>250483764658.35501</v>
      </c>
      <c r="AG710" s="5">
        <v>285199137192.33105</v>
      </c>
      <c r="AH710" s="5">
        <v>286635613601.70697</v>
      </c>
      <c r="AI710" s="5">
        <v>285600732399.89496</v>
      </c>
      <c r="AJ710" s="5">
        <v>293387498660.70203</v>
      </c>
      <c r="AK710" s="5">
        <v>272447025500</v>
      </c>
      <c r="AL710" s="5">
        <v>248819111300</v>
      </c>
      <c r="AM710" s="5">
        <v>281520994000</v>
      </c>
      <c r="AN710" s="5">
        <v>290501414000</v>
      </c>
      <c r="AO710" s="5">
        <v>308301921300</v>
      </c>
      <c r="AP710" s="5">
        <v>346612053799.99994</v>
      </c>
      <c r="AQ710" s="5">
        <v>357474552700</v>
      </c>
      <c r="AR710" s="5">
        <v>345112585299.99994</v>
      </c>
      <c r="AS710" s="5">
        <v>362927800200</v>
      </c>
      <c r="AT710" s="5">
        <v>384969194800</v>
      </c>
      <c r="AU710" s="5">
        <v>416926666900</v>
      </c>
      <c r="AV710" s="5">
        <v>423241962300</v>
      </c>
      <c r="AW710" s="5">
        <v>414094181000</v>
      </c>
      <c r="AX710" s="5">
        <v>470297540800</v>
      </c>
      <c r="AY710" s="5">
        <v>525880906399.99994</v>
      </c>
      <c r="AZ710" s="5">
        <v>582858667300</v>
      </c>
      <c r="BA710" s="5">
        <v>649631929600</v>
      </c>
      <c r="BB710" s="5">
        <v>719717611200.00012</v>
      </c>
      <c r="BC710" s="5">
        <v>783071136800</v>
      </c>
      <c r="BD710" s="5">
        <v>881350780099.99988</v>
      </c>
      <c r="BE710" s="5">
        <v>979870781100</v>
      </c>
      <c r="BF710" s="5">
        <v>1064608160500</v>
      </c>
      <c r="BG710" s="5">
        <v>1177267871000</v>
      </c>
      <c r="BH710" s="5">
        <v>1298026040000</v>
      </c>
      <c r="BI710" s="5">
        <v>1432922916200</v>
      </c>
      <c r="BJ710" s="5">
        <v>1541277204000</v>
      </c>
      <c r="BK710" s="5">
        <v>1699193551000</v>
      </c>
    </row>
    <row r="711" spans="1:63" x14ac:dyDescent="0.25">
      <c r="A711" t="s">
        <v>159</v>
      </c>
      <c r="B711" t="s">
        <v>160</v>
      </c>
      <c r="C711" t="s">
        <v>7</v>
      </c>
      <c r="D711" t="s">
        <v>78</v>
      </c>
      <c r="E711" s="19" t="str">
        <f t="shared" si="113"/>
        <v>number</v>
      </c>
      <c r="F711" s="4" t="s">
        <v>79</v>
      </c>
      <c r="G711" s="5">
        <v>312373743100</v>
      </c>
      <c r="H711" s="5">
        <v>341916048599.99994</v>
      </c>
      <c r="I711" s="5">
        <v>371930602599.99994</v>
      </c>
      <c r="J711" s="5">
        <v>390394975700</v>
      </c>
      <c r="K711" s="5">
        <v>398238378400</v>
      </c>
      <c r="L711" s="5">
        <v>456893182400</v>
      </c>
      <c r="M711" s="5">
        <v>472250422400</v>
      </c>
      <c r="N711" s="5">
        <v>509948709500</v>
      </c>
      <c r="O711" s="5">
        <v>550536671900</v>
      </c>
      <c r="P711" s="5">
        <v>524906729400</v>
      </c>
      <c r="Q711" s="5">
        <v>641298980300</v>
      </c>
      <c r="R711" s="5">
        <v>750848425500</v>
      </c>
      <c r="S711" s="5">
        <v>795122805200</v>
      </c>
      <c r="T711" s="5">
        <v>827449455899.99988</v>
      </c>
      <c r="U711" s="5">
        <v>834749241300</v>
      </c>
      <c r="V711" s="5">
        <v>852729443600.00012</v>
      </c>
      <c r="W711" s="5">
        <v>933344761399.99988</v>
      </c>
      <c r="X711" s="5">
        <v>997862157800</v>
      </c>
      <c r="Y711" s="5">
        <v>1073851616699.9999</v>
      </c>
      <c r="Z711" s="5">
        <v>1133901143600</v>
      </c>
      <c r="AA711" s="5">
        <v>1176689404400</v>
      </c>
      <c r="AB711" s="5">
        <v>1194415974399.9998</v>
      </c>
      <c r="AC711" s="5">
        <v>1210051479600</v>
      </c>
      <c r="AD711" s="5">
        <v>1231290508600</v>
      </c>
      <c r="AE711" s="5">
        <v>1284242918100</v>
      </c>
      <c r="AF711" s="5">
        <v>1376420164900</v>
      </c>
      <c r="AG711" s="5">
        <v>1458139709000</v>
      </c>
      <c r="AH711" s="5">
        <v>1548590795500</v>
      </c>
      <c r="AI711" s="5">
        <v>1621225104800</v>
      </c>
      <c r="AJ711" s="5">
        <v>1689187687600.0002</v>
      </c>
      <c r="AK711" s="5">
        <v>1713484064500</v>
      </c>
      <c r="AL711" s="5">
        <v>1699784862900</v>
      </c>
      <c r="AM711" s="5">
        <v>1705788456400</v>
      </c>
      <c r="AN711" s="5">
        <v>1750698190800</v>
      </c>
      <c r="AO711" s="5">
        <v>1827837743800.0002</v>
      </c>
      <c r="AP711" s="5">
        <v>1903635237100</v>
      </c>
      <c r="AQ711" s="5">
        <v>1912675637400</v>
      </c>
      <c r="AR711" s="5">
        <v>1975606753700</v>
      </c>
      <c r="AS711" s="5">
        <v>2021152166500</v>
      </c>
      <c r="AT711" s="5">
        <v>2033272922900</v>
      </c>
      <c r="AU711" s="5">
        <v>2110128738200</v>
      </c>
      <c r="AV711" s="5">
        <v>2121668178299.9998</v>
      </c>
      <c r="AW711" s="5">
        <v>2183885578800</v>
      </c>
      <c r="AX711" s="5">
        <v>2295357645500</v>
      </c>
      <c r="AY711" s="5">
        <v>2430936757000</v>
      </c>
      <c r="AZ711" s="5">
        <v>2588279000000</v>
      </c>
      <c r="BA711" s="5">
        <v>2765595000000</v>
      </c>
      <c r="BB711" s="5">
        <v>2772019000000</v>
      </c>
      <c r="BC711" s="5">
        <v>2863687999999.9995</v>
      </c>
      <c r="BD711" s="5">
        <v>3104401000000</v>
      </c>
      <c r="BE711" s="5">
        <v>3294025999999.9995</v>
      </c>
      <c r="BF711" s="5">
        <v>3444339295200</v>
      </c>
      <c r="BG711" s="5">
        <v>3646821000000</v>
      </c>
      <c r="BH711" s="5">
        <v>3842186000000</v>
      </c>
      <c r="BI711" s="5">
        <v>4061901000000</v>
      </c>
      <c r="BJ711" s="5">
        <v>4300302000000</v>
      </c>
      <c r="BK711" s="5">
        <v>4509896000000</v>
      </c>
    </row>
    <row r="712" spans="1:63" x14ac:dyDescent="0.25">
      <c r="A712" t="s">
        <v>165</v>
      </c>
      <c r="B712" t="s">
        <v>166</v>
      </c>
      <c r="C712" t="s">
        <v>7</v>
      </c>
      <c r="D712" t="s">
        <v>78</v>
      </c>
      <c r="E712" s="19" t="str">
        <f t="shared" si="113"/>
        <v>number</v>
      </c>
      <c r="F712" s="4" t="s">
        <v>79</v>
      </c>
      <c r="Z712" s="5">
        <v>71200716000</v>
      </c>
      <c r="AA712" s="5">
        <v>74760753900</v>
      </c>
      <c r="AB712" s="5">
        <v>69602262300</v>
      </c>
      <c r="AC712" s="5">
        <v>58674705700</v>
      </c>
      <c r="AD712" s="5">
        <v>54860849900</v>
      </c>
      <c r="AE712" s="5">
        <v>55409456600</v>
      </c>
      <c r="AF712" s="5">
        <v>54135041299.999992</v>
      </c>
      <c r="AG712" s="5">
        <v>62092892600</v>
      </c>
      <c r="AH712" s="5">
        <v>67184506800</v>
      </c>
      <c r="AI712" s="5">
        <v>71551502800</v>
      </c>
      <c r="AJ712" s="5">
        <v>72267012700</v>
      </c>
      <c r="AK712" s="5">
        <v>75808095700.000015</v>
      </c>
      <c r="AL712" s="5">
        <v>71842323600</v>
      </c>
      <c r="AM712" s="5">
        <v>78140842000</v>
      </c>
      <c r="AN712" s="5">
        <v>82953429000.000015</v>
      </c>
      <c r="AO712" s="5">
        <v>84809354400</v>
      </c>
      <c r="AP712" s="5">
        <v>107576698600</v>
      </c>
      <c r="AQ712" s="5">
        <v>119240198300</v>
      </c>
      <c r="AR712" s="5">
        <v>133381363200</v>
      </c>
      <c r="AS712" s="5">
        <v>143815752600</v>
      </c>
      <c r="AT712" s="5">
        <v>146229704300</v>
      </c>
      <c r="AU712" s="5">
        <v>164831535000</v>
      </c>
      <c r="AV712" s="5">
        <v>179326915100</v>
      </c>
      <c r="AW712" s="5">
        <v>190984252500</v>
      </c>
      <c r="AX712" s="5">
        <v>205902387900</v>
      </c>
      <c r="AY712" s="5">
        <v>223858451300</v>
      </c>
      <c r="AZ712" s="5">
        <v>245910871500</v>
      </c>
      <c r="BA712" s="5">
        <v>264172362800</v>
      </c>
      <c r="BB712" s="5">
        <v>282337397200</v>
      </c>
      <c r="BC712" s="5">
        <v>300269948800</v>
      </c>
      <c r="BD712" s="5">
        <v>320351197600</v>
      </c>
      <c r="BE712" s="5">
        <v>343152535800.00006</v>
      </c>
      <c r="BF712" s="5">
        <v>367853293000</v>
      </c>
      <c r="BG712" s="5">
        <v>394124210300</v>
      </c>
      <c r="BH712" s="5">
        <v>423463090200</v>
      </c>
      <c r="BI712" s="5">
        <v>451386186899.99994</v>
      </c>
      <c r="BJ712" s="5">
        <v>468373093100</v>
      </c>
      <c r="BK712" s="5">
        <v>485876000000</v>
      </c>
    </row>
    <row r="713" spans="1:63" x14ac:dyDescent="0.25">
      <c r="A713" t="s">
        <v>171</v>
      </c>
      <c r="B713" t="s">
        <v>172</v>
      </c>
      <c r="C713" t="s">
        <v>7</v>
      </c>
      <c r="D713" t="s">
        <v>78</v>
      </c>
      <c r="E713" s="19" t="str">
        <f t="shared" si="113"/>
        <v>number</v>
      </c>
      <c r="F713" s="4" t="s">
        <v>79</v>
      </c>
      <c r="G713" s="5">
        <v>666760345800</v>
      </c>
      <c r="H713" s="5">
        <v>742329618999.99988</v>
      </c>
      <c r="I713" s="5">
        <v>669429551400</v>
      </c>
      <c r="J713" s="5">
        <v>585985206800</v>
      </c>
      <c r="K713" s="5">
        <v>627060011300</v>
      </c>
      <c r="L713" s="5">
        <v>671010088300</v>
      </c>
      <c r="M713" s="5">
        <v>717417263500</v>
      </c>
      <c r="N713" s="5">
        <v>767735338700</v>
      </c>
      <c r="O713" s="5">
        <v>852242809200</v>
      </c>
      <c r="P713" s="5">
        <v>903389524300</v>
      </c>
      <c r="Q713" s="5">
        <v>914290190000</v>
      </c>
      <c r="R713" s="5">
        <v>916695397400</v>
      </c>
      <c r="S713" s="5">
        <v>948212193100</v>
      </c>
      <c r="T713" s="5">
        <v>961580312100</v>
      </c>
      <c r="U713" s="5">
        <v>941254183000</v>
      </c>
      <c r="V713" s="5">
        <v>1124841831500</v>
      </c>
      <c r="W713" s="5">
        <v>1147272409100</v>
      </c>
      <c r="X713" s="5">
        <v>1252257481000</v>
      </c>
      <c r="Y713" s="5">
        <v>1400899292399.9998</v>
      </c>
      <c r="Z713" s="5">
        <v>1526302366200</v>
      </c>
      <c r="AA713" s="5">
        <v>1609275207499.9998</v>
      </c>
      <c r="AB713" s="5">
        <v>1638416710400</v>
      </c>
      <c r="AC713" s="5">
        <v>1736399763100.0002</v>
      </c>
      <c r="AD713" s="5">
        <v>1662762985899.9998</v>
      </c>
      <c r="AE713" s="5">
        <v>1735970255600</v>
      </c>
      <c r="AF713" s="5">
        <v>1830964934700</v>
      </c>
      <c r="AG713" s="5">
        <v>1830524841999.9998</v>
      </c>
      <c r="AH713" s="5">
        <v>1912876951100</v>
      </c>
      <c r="AI713" s="5">
        <v>1912178095400</v>
      </c>
      <c r="AJ713" s="5">
        <v>1866299376600.0002</v>
      </c>
      <c r="AK713" s="5">
        <v>1819373524800</v>
      </c>
      <c r="AL713" s="5">
        <v>1926220332900</v>
      </c>
      <c r="AM713" s="5">
        <v>1770029061300</v>
      </c>
      <c r="AN713" s="5">
        <v>880623670799.99988</v>
      </c>
      <c r="AO713" s="5">
        <v>1190815242200</v>
      </c>
      <c r="AP713" s="5">
        <v>1342592930000</v>
      </c>
      <c r="AQ713" s="5">
        <v>1528538727700</v>
      </c>
      <c r="AR713" s="5">
        <v>1663946921700</v>
      </c>
      <c r="AS713" s="5">
        <v>1734877000000</v>
      </c>
      <c r="AT713" s="5">
        <v>1880102000000</v>
      </c>
      <c r="AU713" s="5">
        <v>2039620000000</v>
      </c>
      <c r="AV713" s="5">
        <v>2308688000000</v>
      </c>
      <c r="AW713" s="5">
        <v>2359534000000</v>
      </c>
      <c r="AX713" s="5">
        <v>2535265000000</v>
      </c>
      <c r="AY713" s="5">
        <v>2773019000000</v>
      </c>
      <c r="AZ713" s="5">
        <v>3028888000000</v>
      </c>
      <c r="BA713" s="5">
        <v>3261554000000.0005</v>
      </c>
      <c r="BB713" s="5">
        <v>3625780000000</v>
      </c>
      <c r="BC713" s="5">
        <v>3853655000000</v>
      </c>
      <c r="BD713" s="5">
        <v>4135307000000.0005</v>
      </c>
      <c r="BE713" s="5">
        <v>4457196000000</v>
      </c>
      <c r="BF713" s="5">
        <v>4850335000000</v>
      </c>
      <c r="BG713" s="5">
        <v>5078958000000</v>
      </c>
      <c r="BH713" s="5">
        <v>5466206999999.999</v>
      </c>
      <c r="BI713" s="5">
        <v>5950949000000.001</v>
      </c>
      <c r="BJ713" s="5">
        <v>6306894000000</v>
      </c>
      <c r="BK713" s="5">
        <v>6688955000000</v>
      </c>
    </row>
    <row r="714" spans="1:63" x14ac:dyDescent="0.25">
      <c r="A714" t="s">
        <v>175</v>
      </c>
      <c r="B714" t="s">
        <v>176</v>
      </c>
      <c r="C714" t="s">
        <v>7</v>
      </c>
      <c r="D714" t="s">
        <v>78</v>
      </c>
      <c r="E714" s="19" t="str">
        <f t="shared" si="113"/>
        <v>number</v>
      </c>
      <c r="F714" s="4" t="s">
        <v>79</v>
      </c>
      <c r="G714" s="5">
        <v>601151255185.12598</v>
      </c>
      <c r="H714" s="5">
        <v>638289676956.48096</v>
      </c>
      <c r="I714" s="5">
        <v>685354686182.03699</v>
      </c>
      <c r="J714" s="5">
        <v>739770351924.11499</v>
      </c>
      <c r="K714" s="5">
        <v>785064721242.995</v>
      </c>
      <c r="L714" s="5">
        <v>819908313666.37805</v>
      </c>
      <c r="M714" s="5">
        <v>878913638104.40198</v>
      </c>
      <c r="N714" s="5">
        <v>915418831027.77808</v>
      </c>
      <c r="O714" s="5">
        <v>958588432458.64807</v>
      </c>
      <c r="P714" s="5">
        <v>1008901615569.5</v>
      </c>
      <c r="Q714" s="5">
        <v>1052072217361.9</v>
      </c>
      <c r="R714" s="5">
        <v>1069481509054.4799</v>
      </c>
      <c r="S714" s="5">
        <v>1118378180239.9897</v>
      </c>
      <c r="T714" s="5">
        <v>1186722879914.5698</v>
      </c>
      <c r="U714" s="5">
        <v>1206843151351.27</v>
      </c>
      <c r="V714" s="5">
        <v>1233995964338.2</v>
      </c>
      <c r="W714" s="5">
        <v>1232835544964.3298</v>
      </c>
      <c r="X714" s="5">
        <v>1269999976135.45</v>
      </c>
      <c r="Y714" s="5">
        <v>1318139373643.3601</v>
      </c>
      <c r="Z714" s="5">
        <v>1405407912365.72</v>
      </c>
      <c r="AA714" s="5">
        <v>1480748140213.9702</v>
      </c>
      <c r="AB714" s="5">
        <v>1475071088535.79</v>
      </c>
      <c r="AC714" s="5">
        <v>1447833244818.8701</v>
      </c>
      <c r="AD714" s="5">
        <v>1521659925673.4502</v>
      </c>
      <c r="AE714" s="5">
        <v>1503225263413.45</v>
      </c>
      <c r="AF714" s="5">
        <v>1503493360303.2698</v>
      </c>
      <c r="AG714" s="5">
        <v>1535077774864.54</v>
      </c>
      <c r="AH714" s="5">
        <v>1599553076144.2002</v>
      </c>
      <c r="AI714" s="5">
        <v>1637858919820.1201</v>
      </c>
      <c r="AJ714" s="5">
        <v>1632654038783.7202</v>
      </c>
      <c r="AK714" s="5">
        <v>1616030030891.5598</v>
      </c>
      <c r="AL714" s="5">
        <v>1581494549819.1702</v>
      </c>
      <c r="AM714" s="5">
        <v>1601002600000</v>
      </c>
      <c r="AN714" s="5">
        <v>1652234700000</v>
      </c>
      <c r="AO714" s="5">
        <v>1703453899999.9998</v>
      </c>
      <c r="AP714" s="5">
        <v>1776702400000</v>
      </c>
      <c r="AQ714" s="5">
        <v>1822896700000</v>
      </c>
      <c r="AR714" s="5">
        <v>1832011200000</v>
      </c>
      <c r="AS714" s="5">
        <v>1875979399999.9998</v>
      </c>
      <c r="AT714" s="5">
        <v>1954770600000.0002</v>
      </c>
      <c r="AU714" s="5">
        <v>2007549299999.9998</v>
      </c>
      <c r="AV714" s="5">
        <v>2081836300000</v>
      </c>
      <c r="AW714" s="5">
        <v>2143231299999.9998</v>
      </c>
      <c r="AX714" s="5">
        <v>2240845900000</v>
      </c>
      <c r="AY714" s="5">
        <v>2359096600000</v>
      </c>
      <c r="AZ714" s="5">
        <v>2491295600000</v>
      </c>
      <c r="BA714" s="5">
        <v>2624840900000</v>
      </c>
      <c r="BB714" s="5">
        <v>2708600800000</v>
      </c>
      <c r="BC714" s="5">
        <v>2666940100000</v>
      </c>
      <c r="BD714" s="5">
        <v>2748007899999.9995</v>
      </c>
      <c r="BE714" s="5">
        <v>2838257100000</v>
      </c>
      <c r="BF714" s="5">
        <v>2901077800000</v>
      </c>
      <c r="BG714" s="5">
        <v>2973175399999.9995</v>
      </c>
      <c r="BH714" s="5">
        <v>3028089700000</v>
      </c>
      <c r="BI714" s="5">
        <v>3066835600000</v>
      </c>
      <c r="BJ714" s="5">
        <v>3084173800000</v>
      </c>
      <c r="BK714" s="5">
        <v>3124784500000</v>
      </c>
    </row>
    <row r="715" spans="1:63" x14ac:dyDescent="0.25">
      <c r="A715" t="s">
        <v>177</v>
      </c>
      <c r="B715" t="s">
        <v>178</v>
      </c>
      <c r="C715" t="s">
        <v>7</v>
      </c>
      <c r="D715" t="s">
        <v>78</v>
      </c>
      <c r="E715" s="19" t="str">
        <f t="shared" si="113"/>
        <v>number</v>
      </c>
      <c r="F715" s="4" t="s">
        <v>79</v>
      </c>
      <c r="AH715" s="5">
        <v>11107443982900</v>
      </c>
      <c r="AI715" s="5">
        <v>11525577425600</v>
      </c>
      <c r="AJ715" s="5">
        <v>12337562612600.002</v>
      </c>
      <c r="AK715" s="5">
        <v>12593195455500</v>
      </c>
      <c r="AL715" s="5">
        <v>12666780283900</v>
      </c>
      <c r="AM715" s="5">
        <v>12819516423000</v>
      </c>
      <c r="AN715" s="5">
        <v>13020483080500</v>
      </c>
      <c r="AO715" s="5">
        <v>13485302851299.998</v>
      </c>
      <c r="AP715" s="5">
        <v>14098124477200</v>
      </c>
      <c r="AQ715" s="5">
        <v>14595122584799.998</v>
      </c>
      <c r="AR715" s="5">
        <v>15136384398299.998</v>
      </c>
      <c r="AS715" s="5">
        <v>15869043273400</v>
      </c>
      <c r="AT715" s="5">
        <v>16651997529700</v>
      </c>
      <c r="AU715" s="5">
        <v>17650755842900</v>
      </c>
      <c r="AV715" s="5">
        <v>18915177187300</v>
      </c>
      <c r="AW715" s="5">
        <v>20217719137400</v>
      </c>
      <c r="AX715" s="5">
        <v>21800422517300</v>
      </c>
      <c r="AY715" s="5">
        <v>23582244262899.996</v>
      </c>
      <c r="AZ715" s="5">
        <v>24681311499100</v>
      </c>
      <c r="BA715" s="5">
        <v>26770431799800</v>
      </c>
      <c r="BB715" s="5">
        <v>28260633491400</v>
      </c>
      <c r="BC715" s="5">
        <v>29781718615300</v>
      </c>
      <c r="BD715" s="5">
        <v>31675504175100</v>
      </c>
      <c r="BE715" s="5">
        <v>34179296801200.004</v>
      </c>
      <c r="BF715" s="5">
        <v>35936459105200</v>
      </c>
      <c r="BG715" s="5">
        <v>38546546050200</v>
      </c>
      <c r="BH715" s="5">
        <v>41231364995700</v>
      </c>
      <c r="BI715" s="5">
        <v>44100809011242.898</v>
      </c>
      <c r="BJ715" s="5">
        <v>47173785078100</v>
      </c>
      <c r="BK715" s="5">
        <v>50525086844700</v>
      </c>
    </row>
    <row r="716" spans="1:63" x14ac:dyDescent="0.25">
      <c r="A716" t="s">
        <v>179</v>
      </c>
      <c r="B716" t="s">
        <v>180</v>
      </c>
      <c r="C716" t="s">
        <v>7</v>
      </c>
      <c r="D716" t="s">
        <v>78</v>
      </c>
      <c r="E716" s="19" t="str">
        <f t="shared" si="113"/>
        <v>number</v>
      </c>
      <c r="F716" s="4" t="s">
        <v>79</v>
      </c>
      <c r="AB716" s="5">
        <v>8198152865399.999</v>
      </c>
      <c r="AC716" s="5">
        <v>8669100487800</v>
      </c>
      <c r="AD716" s="5">
        <v>8639220120000</v>
      </c>
      <c r="AE716" s="5">
        <v>8353574673499.999</v>
      </c>
      <c r="AF716" s="5">
        <v>8386160877800</v>
      </c>
      <c r="AG716" s="5">
        <v>8718412419299.999</v>
      </c>
      <c r="AH716" s="5">
        <v>9439169985900</v>
      </c>
      <c r="AI716" s="5">
        <v>10039684434599.998</v>
      </c>
      <c r="AJ716" s="5">
        <v>10689667675599.998</v>
      </c>
      <c r="AK716" s="5">
        <v>11283382026500</v>
      </c>
      <c r="AL716" s="5">
        <v>11669088293599.998</v>
      </c>
      <c r="AM716" s="5">
        <v>12640690719400</v>
      </c>
      <c r="AN716" s="5">
        <v>13450154508500</v>
      </c>
      <c r="AO716" s="5">
        <v>15000048605100</v>
      </c>
      <c r="AP716" s="5">
        <v>16360870201900</v>
      </c>
      <c r="AQ716" s="5">
        <v>17195274887100</v>
      </c>
      <c r="AR716" s="5">
        <v>18038748771000.004</v>
      </c>
      <c r="AS716" s="5">
        <v>19491580284800</v>
      </c>
      <c r="AT716" s="5">
        <v>20103987676100</v>
      </c>
      <c r="AU716" s="5">
        <v>21146110270100</v>
      </c>
      <c r="AV716" s="5">
        <v>22992733631300</v>
      </c>
      <c r="AW716" s="5">
        <v>24481112754900.004</v>
      </c>
      <c r="AX716" s="5">
        <v>26147599225400</v>
      </c>
      <c r="AY716" s="5">
        <v>27803412972700</v>
      </c>
      <c r="AZ716" s="5">
        <v>30801939992400</v>
      </c>
      <c r="BA716" s="5">
        <v>33393130390200</v>
      </c>
      <c r="BB716" s="5">
        <v>36301255268000</v>
      </c>
      <c r="BC716" s="5">
        <v>38770291442599.992</v>
      </c>
      <c r="BD716" s="5">
        <v>40956005316400</v>
      </c>
      <c r="BE716" s="5">
        <v>44802457259000</v>
      </c>
      <c r="BF716" s="5">
        <v>46521731666700</v>
      </c>
      <c r="BG716" s="5">
        <v>48190422370300</v>
      </c>
      <c r="BH716" s="5">
        <v>50651173437399.992</v>
      </c>
      <c r="BI716" s="5">
        <v>53278885334100</v>
      </c>
      <c r="BJ716" s="5">
        <v>55826148997205.695</v>
      </c>
      <c r="BK716" s="5">
        <v>57982726395511</v>
      </c>
    </row>
    <row r="717" spans="1:63" x14ac:dyDescent="0.25">
      <c r="A717" t="s">
        <v>147</v>
      </c>
      <c r="B717" t="s">
        <v>148</v>
      </c>
      <c r="C717" t="s">
        <v>149</v>
      </c>
      <c r="D717" t="s">
        <v>78</v>
      </c>
      <c r="E717" s="19" t="str">
        <f t="shared" si="113"/>
        <v>number</v>
      </c>
      <c r="F717" s="4" t="s">
        <v>79</v>
      </c>
      <c r="G717" s="5">
        <v>449435172900</v>
      </c>
      <c r="H717" s="5">
        <v>476980150300</v>
      </c>
      <c r="I717" s="5">
        <v>470931963899.99994</v>
      </c>
      <c r="J717" s="5">
        <v>481682489300</v>
      </c>
      <c r="K717" s="5">
        <v>499815645200</v>
      </c>
      <c r="L717" s="5">
        <v>502502719500</v>
      </c>
      <c r="M717" s="5">
        <v>546840117200</v>
      </c>
      <c r="N717" s="5">
        <v>563632341000</v>
      </c>
      <c r="O717" s="5">
        <v>575051989000</v>
      </c>
      <c r="P717" s="5">
        <v>575724912600</v>
      </c>
      <c r="Q717" s="5">
        <v>583861862400</v>
      </c>
      <c r="R717" s="5">
        <v>597357822000</v>
      </c>
      <c r="S717" s="5">
        <v>600041914400</v>
      </c>
      <c r="T717" s="5">
        <v>649763946499.99988</v>
      </c>
      <c r="U717" s="5">
        <v>669246357500.00012</v>
      </c>
      <c r="V717" s="5">
        <v>726365831200</v>
      </c>
      <c r="W717" s="5">
        <v>729055952900.00012</v>
      </c>
      <c r="X717" s="5">
        <v>762649575400</v>
      </c>
      <c r="Y717" s="5">
        <v>790597795799.99988</v>
      </c>
      <c r="Z717" s="5">
        <v>796897902600.00012</v>
      </c>
      <c r="AA717" s="5">
        <v>830808326099.99988</v>
      </c>
      <c r="AB717" s="5">
        <v>910251851799.99988</v>
      </c>
      <c r="AC717" s="5">
        <v>913401184299.99988</v>
      </c>
      <c r="AD717" s="5">
        <v>897154547700</v>
      </c>
      <c r="AE717" s="5">
        <v>973568475100</v>
      </c>
      <c r="AF717" s="5">
        <v>1051019378700</v>
      </c>
      <c r="AG717" s="5">
        <v>1048535433200</v>
      </c>
      <c r="AH717" s="5">
        <v>1109304279000</v>
      </c>
      <c r="AI717" s="5">
        <v>1133157285900</v>
      </c>
      <c r="AJ717" s="5">
        <v>1126325157900</v>
      </c>
      <c r="AK717" s="5">
        <v>1228482674700</v>
      </c>
      <c r="AL717" s="5">
        <v>1231341486100</v>
      </c>
      <c r="AM717" s="5">
        <v>1273962954800</v>
      </c>
      <c r="AN717" s="5">
        <v>1290715660300</v>
      </c>
      <c r="AO717" s="5">
        <v>1364497793000.0002</v>
      </c>
      <c r="AP717" s="5">
        <v>1514793730000</v>
      </c>
      <c r="AQ717" s="5">
        <v>1610480746500</v>
      </c>
      <c r="AR717" s="5">
        <v>1728170164200</v>
      </c>
      <c r="AS717" s="5">
        <v>1856126976000</v>
      </c>
      <c r="AT717" s="5">
        <v>1889912976800</v>
      </c>
      <c r="AU717" s="5">
        <v>2014900473200</v>
      </c>
      <c r="AV717" s="5">
        <v>2102609177900</v>
      </c>
      <c r="AW717" s="5">
        <v>2266663995300</v>
      </c>
      <c r="AX717" s="5">
        <v>2368175960900</v>
      </c>
      <c r="AY717" s="5">
        <v>2573304085200</v>
      </c>
      <c r="AZ717" s="5">
        <v>2734216871000</v>
      </c>
      <c r="BA717" s="5">
        <v>2888836975000.0005</v>
      </c>
      <c r="BB717" s="5">
        <v>3099563134699.9995</v>
      </c>
      <c r="BC717" s="5">
        <v>3191372640199.9995</v>
      </c>
      <c r="BD717" s="5">
        <v>3362857000000</v>
      </c>
      <c r="BE717" s="5">
        <v>3585709000000</v>
      </c>
      <c r="BF717" s="5">
        <v>3817084000000</v>
      </c>
      <c r="BG717" s="5">
        <v>4038192000000</v>
      </c>
      <c r="BH717" s="5">
        <v>4212918000000</v>
      </c>
      <c r="BI717" s="5">
        <v>4376992116100</v>
      </c>
      <c r="BJ717" s="5">
        <v>4636728741800</v>
      </c>
      <c r="BK717" s="5">
        <v>4928939841100</v>
      </c>
    </row>
    <row r="718" spans="1:63" x14ac:dyDescent="0.25">
      <c r="A718" t="s">
        <v>153</v>
      </c>
      <c r="B718" t="s">
        <v>154</v>
      </c>
      <c r="C718" t="s">
        <v>149</v>
      </c>
      <c r="D718" t="s">
        <v>78</v>
      </c>
      <c r="E718" s="19" t="str">
        <f t="shared" si="113"/>
        <v>number</v>
      </c>
      <c r="F718" s="4" t="s">
        <v>79</v>
      </c>
      <c r="G718" s="5">
        <v>2152988200354.3599</v>
      </c>
      <c r="H718" s="5">
        <v>2218472607829.3799</v>
      </c>
      <c r="I718" s="5">
        <v>2301500061518.1802</v>
      </c>
      <c r="J718" s="5">
        <v>2383137944098.3701</v>
      </c>
      <c r="K718" s="5">
        <v>2431421598942.1001</v>
      </c>
      <c r="L718" s="5">
        <v>2543630626685.1699</v>
      </c>
      <c r="M718" s="5">
        <v>2266067984323.7598</v>
      </c>
      <c r="N718" s="5">
        <v>2409879997395.3101</v>
      </c>
      <c r="O718" s="5">
        <v>2527999771987.8403</v>
      </c>
      <c r="P718" s="5">
        <v>2606167249942.8096</v>
      </c>
      <c r="Q718" s="5">
        <v>2696854255454.4604</v>
      </c>
      <c r="R718" s="5">
        <v>2768963912070.0698</v>
      </c>
      <c r="S718" s="5">
        <v>2917260780057.21</v>
      </c>
      <c r="T718" s="5">
        <v>3230407202979.5205</v>
      </c>
      <c r="U718" s="5">
        <v>3593668391616.8599</v>
      </c>
      <c r="V718" s="5">
        <v>3396191339977.2202</v>
      </c>
      <c r="W718" s="5">
        <v>3862823666766.6597</v>
      </c>
      <c r="X718" s="5">
        <v>4712760948332.0498</v>
      </c>
      <c r="Y718" s="5">
        <v>4997181669064.04</v>
      </c>
      <c r="Z718" s="5">
        <v>4898972474045.2705</v>
      </c>
      <c r="AA718" s="5">
        <v>5735848375240.3496</v>
      </c>
      <c r="AB718" s="5">
        <v>6166966360269.8506</v>
      </c>
      <c r="AC718" s="5">
        <v>6590441491298.8408</v>
      </c>
      <c r="AD718" s="5">
        <v>7083048821471.0908</v>
      </c>
      <c r="AE718" s="5">
        <v>7654166499243.9004</v>
      </c>
      <c r="AF718" s="5">
        <v>8172480866193.0303</v>
      </c>
      <c r="AG718" s="5">
        <v>7997046288359.8408</v>
      </c>
      <c r="AH718" s="5">
        <v>7371386817883.0205</v>
      </c>
      <c r="AI718" s="5">
        <v>7237292408221.4893</v>
      </c>
      <c r="AJ718" s="5">
        <v>6795405216012.5898</v>
      </c>
      <c r="AK718" s="5">
        <v>6536595455600</v>
      </c>
      <c r="AL718" s="5">
        <v>6333960786600</v>
      </c>
      <c r="AM718" s="5">
        <v>5831546800200</v>
      </c>
      <c r="AN718" s="5">
        <v>5955405089599.999</v>
      </c>
      <c r="AO718" s="5">
        <v>6162045267800</v>
      </c>
      <c r="AP718" s="5">
        <v>6430777393200</v>
      </c>
      <c r="AQ718" s="5">
        <v>6767191982700</v>
      </c>
      <c r="AR718" s="5">
        <v>7071870674599.999</v>
      </c>
      <c r="AS718" s="5">
        <v>7375396562300.001</v>
      </c>
      <c r="AT718" s="5">
        <v>7637472013000.001</v>
      </c>
      <c r="AU718" s="5">
        <v>7971083224499.999</v>
      </c>
      <c r="AV718" s="5">
        <v>8308834256000</v>
      </c>
      <c r="AW718" s="5">
        <v>8688314940000</v>
      </c>
      <c r="AX718" s="5">
        <v>9277465746600</v>
      </c>
      <c r="AY718" s="5">
        <v>9464932000000</v>
      </c>
      <c r="AZ718" s="5">
        <v>9792198000000</v>
      </c>
      <c r="BA718" s="5">
        <v>10272231300000.002</v>
      </c>
      <c r="BB718" s="5">
        <v>10630609000000</v>
      </c>
      <c r="BC718" s="5">
        <v>10864340383900</v>
      </c>
      <c r="BD718" s="5">
        <v>11236173263700</v>
      </c>
      <c r="BE718" s="5">
        <v>11700146000000</v>
      </c>
      <c r="BF718" s="5">
        <v>12231714640000.002</v>
      </c>
      <c r="BG718" s="5">
        <v>12892749000000</v>
      </c>
      <c r="BH718" s="5">
        <v>13651366000000</v>
      </c>
      <c r="BI718" s="5">
        <v>14422868000000</v>
      </c>
      <c r="BJ718" s="5">
        <v>15093312358100.002</v>
      </c>
      <c r="BK718" s="5">
        <v>15628987192900</v>
      </c>
    </row>
    <row r="719" spans="1:63" x14ac:dyDescent="0.25">
      <c r="A719" t="s">
        <v>155</v>
      </c>
      <c r="B719" t="s">
        <v>156</v>
      </c>
      <c r="C719" t="s">
        <v>149</v>
      </c>
      <c r="D719" t="s">
        <v>78</v>
      </c>
      <c r="E719" s="19" t="str">
        <f t="shared" si="113"/>
        <v>number</v>
      </c>
      <c r="F719" s="4" t="s">
        <v>79</v>
      </c>
      <c r="G719" s="5">
        <v>883635938800</v>
      </c>
      <c r="H719" s="5">
        <v>930999851100</v>
      </c>
      <c r="I719" s="5">
        <v>916108936600</v>
      </c>
      <c r="J719" s="5">
        <v>893105994500</v>
      </c>
      <c r="K719" s="5">
        <v>898520251200.00012</v>
      </c>
      <c r="L719" s="5">
        <v>882283160100</v>
      </c>
      <c r="M719" s="5">
        <v>889052048700.00012</v>
      </c>
      <c r="N719" s="5">
        <v>884987135000</v>
      </c>
      <c r="O719" s="5">
        <v>945885845200</v>
      </c>
      <c r="P719" s="5">
        <v>963476072600</v>
      </c>
      <c r="Q719" s="5">
        <v>941820730300</v>
      </c>
      <c r="R719" s="5">
        <v>952648053000</v>
      </c>
      <c r="S719" s="5">
        <v>872807734199.99988</v>
      </c>
      <c r="T719" s="5">
        <v>916115167300</v>
      </c>
      <c r="U719" s="5">
        <v>998659592700</v>
      </c>
      <c r="V719" s="5">
        <v>1028427291000</v>
      </c>
      <c r="W719" s="5">
        <v>1051408782799.9999</v>
      </c>
      <c r="X719" s="5">
        <v>1046471007700</v>
      </c>
      <c r="Y719" s="5">
        <v>822096241300</v>
      </c>
      <c r="Z719" s="5">
        <v>772378567400.00012</v>
      </c>
      <c r="AA719" s="5">
        <v>780433843300</v>
      </c>
      <c r="AB719" s="5">
        <v>822160589400.00012</v>
      </c>
      <c r="AC719" s="5">
        <v>951064827900</v>
      </c>
      <c r="AD719" s="5">
        <v>970551184800</v>
      </c>
      <c r="AE719" s="5">
        <v>1182061206500</v>
      </c>
      <c r="AF719" s="5">
        <v>1133813398200</v>
      </c>
      <c r="AG719" s="5">
        <v>1106728767400</v>
      </c>
      <c r="AH719" s="5">
        <v>1278076489100</v>
      </c>
      <c r="AI719" s="5">
        <v>1340507140000</v>
      </c>
      <c r="AJ719" s="5">
        <v>1284494419500</v>
      </c>
      <c r="AK719" s="5">
        <v>1394127780100</v>
      </c>
      <c r="AL719" s="5">
        <v>1505678124600</v>
      </c>
      <c r="AM719" s="5">
        <v>1269138544800</v>
      </c>
      <c r="AN719" s="5">
        <v>1397789693000</v>
      </c>
      <c r="AO719" s="5">
        <v>1415074051900</v>
      </c>
      <c r="AP719" s="5">
        <v>1446410485200.0002</v>
      </c>
      <c r="AQ719" s="5">
        <v>1528181744600.0002</v>
      </c>
      <c r="AR719" s="5">
        <v>1634414519800</v>
      </c>
      <c r="AS719" s="5">
        <v>1623253916700</v>
      </c>
      <c r="AT719" s="5">
        <v>1608974460000</v>
      </c>
      <c r="AU719" s="5">
        <v>1796550869100</v>
      </c>
      <c r="AV719" s="5">
        <v>1949099772900</v>
      </c>
      <c r="AW719" s="5">
        <v>2236039751200</v>
      </c>
      <c r="AX719" s="5">
        <v>2988005873900</v>
      </c>
      <c r="AY719" s="5">
        <v>3505903000000</v>
      </c>
      <c r="AZ719" s="5">
        <v>3528630437400.0005</v>
      </c>
      <c r="BA719" s="5">
        <v>3644069567300.0005</v>
      </c>
      <c r="BB719" s="5">
        <v>3755311770400</v>
      </c>
      <c r="BC719" s="5">
        <v>3913699387900</v>
      </c>
      <c r="BD719" s="5">
        <v>4444009602300.001</v>
      </c>
      <c r="BE719" s="5">
        <v>4447692344100</v>
      </c>
      <c r="BF719" s="5">
        <v>4842762000000</v>
      </c>
      <c r="BG719" s="5">
        <v>5118799500000</v>
      </c>
      <c r="BH719" s="5">
        <v>5471995900000.001</v>
      </c>
      <c r="BI719" s="5">
        <v>5623443000000</v>
      </c>
      <c r="BJ719" s="5">
        <v>5271667000000</v>
      </c>
      <c r="BK719" s="5">
        <v>5115953999999.999</v>
      </c>
    </row>
    <row r="720" spans="1:63" x14ac:dyDescent="0.25">
      <c r="A720" t="s">
        <v>161</v>
      </c>
      <c r="B720" t="s">
        <v>162</v>
      </c>
      <c r="C720" t="s">
        <v>149</v>
      </c>
      <c r="D720" t="s">
        <v>78</v>
      </c>
      <c r="E720" s="19" t="str">
        <f t="shared" si="113"/>
        <v>number</v>
      </c>
      <c r="F720" s="4" t="s">
        <v>79</v>
      </c>
      <c r="M720" s="5">
        <v>677661012900</v>
      </c>
      <c r="N720" s="5">
        <v>702791463000</v>
      </c>
      <c r="O720" s="5">
        <v>704414907200</v>
      </c>
      <c r="P720" s="5">
        <v>747644532100</v>
      </c>
      <c r="Q720" s="5">
        <v>766851490400</v>
      </c>
      <c r="R720" s="5">
        <v>811666417500</v>
      </c>
      <c r="S720" s="5">
        <v>799855731200</v>
      </c>
      <c r="T720" s="5">
        <v>787627328000</v>
      </c>
      <c r="U720" s="5">
        <v>879189391900</v>
      </c>
      <c r="V720" s="5">
        <v>998965218300</v>
      </c>
      <c r="W720" s="5">
        <v>1062385995600</v>
      </c>
      <c r="X720" s="5">
        <v>1046838228000</v>
      </c>
      <c r="Y720" s="5">
        <v>1155664151100</v>
      </c>
      <c r="Z720" s="5">
        <v>1105671970500</v>
      </c>
      <c r="AA720" s="5">
        <v>1122354396700</v>
      </c>
      <c r="AB720" s="5">
        <v>1039542229000</v>
      </c>
      <c r="AC720" s="5">
        <v>1058470980800</v>
      </c>
      <c r="AD720" s="5">
        <v>1055433051000</v>
      </c>
      <c r="AE720" s="5">
        <v>1269544901100</v>
      </c>
      <c r="AF720" s="5">
        <v>1303728932200</v>
      </c>
      <c r="AG720" s="5">
        <v>1301914607100</v>
      </c>
      <c r="AH720" s="5">
        <v>1398122464800</v>
      </c>
      <c r="AI720" s="5">
        <v>1456527466400</v>
      </c>
      <c r="AJ720" s="5">
        <v>1420079394400</v>
      </c>
      <c r="AK720" s="5">
        <v>1586870613300</v>
      </c>
      <c r="AL720" s="5">
        <v>1535794604100</v>
      </c>
      <c r="AM720" s="5">
        <v>1584512591800</v>
      </c>
      <c r="AN720" s="5">
        <v>1644406122800</v>
      </c>
      <c r="AO720" s="5">
        <v>1659551471500</v>
      </c>
      <c r="AP720" s="5">
        <v>1776645862000</v>
      </c>
      <c r="AQ720" s="5">
        <v>1862440523100</v>
      </c>
      <c r="AR720" s="5">
        <v>2003458329500</v>
      </c>
      <c r="AS720" s="5">
        <v>2117674360000</v>
      </c>
      <c r="AT720" s="5">
        <v>2116386073400</v>
      </c>
      <c r="AU720" s="5">
        <v>2441806663900</v>
      </c>
      <c r="AV720" s="5">
        <v>2517656705800</v>
      </c>
      <c r="AW720" s="5">
        <v>2747242878100</v>
      </c>
      <c r="AX720" s="5">
        <v>2790099830200</v>
      </c>
      <c r="AY720" s="5">
        <v>2972426232000</v>
      </c>
      <c r="AZ720" s="5">
        <v>3111006297800</v>
      </c>
      <c r="BA720" s="5">
        <v>3219692936800</v>
      </c>
      <c r="BB720" s="5">
        <v>3373381203300</v>
      </c>
      <c r="BC720" s="5">
        <v>3531223926099.9995</v>
      </c>
      <c r="BD720" s="5">
        <v>3722385046200.0005</v>
      </c>
      <c r="BE720" s="5">
        <v>3842999736099.9995</v>
      </c>
      <c r="BF720" s="5">
        <v>3810865384500.0005</v>
      </c>
      <c r="BG720" s="5">
        <v>3898651900599.9995</v>
      </c>
      <c r="BH720" s="5">
        <v>4173247841099.9995</v>
      </c>
      <c r="BI720" s="5">
        <v>4422081148600</v>
      </c>
      <c r="BJ720" s="5">
        <v>4678561855000.001</v>
      </c>
      <c r="BK720" s="5">
        <v>4931204200000</v>
      </c>
    </row>
    <row r="721" spans="1:63" x14ac:dyDescent="0.25">
      <c r="A721" t="s">
        <v>163</v>
      </c>
      <c r="B721" t="s">
        <v>164</v>
      </c>
      <c r="C721" t="s">
        <v>149</v>
      </c>
      <c r="D721" t="s">
        <v>78</v>
      </c>
      <c r="E721" s="25" t="str">
        <f t="shared" si="113"/>
        <v>number</v>
      </c>
      <c r="F721" s="4" t="s">
        <v>79</v>
      </c>
      <c r="G721" s="5">
        <v>122449634200</v>
      </c>
      <c r="H721" s="5">
        <v>123339363500</v>
      </c>
      <c r="I721" s="5">
        <v>120892597200</v>
      </c>
      <c r="J721" s="5">
        <v>154368828900</v>
      </c>
      <c r="K721" s="5">
        <v>179281380700</v>
      </c>
      <c r="L721" s="5">
        <v>179695452500.00003</v>
      </c>
      <c r="M721" s="5">
        <v>186105428100</v>
      </c>
      <c r="N721" s="5">
        <v>205081561300.00003</v>
      </c>
      <c r="O721" s="5">
        <v>207642070400</v>
      </c>
      <c r="P721" s="5">
        <v>232529906000</v>
      </c>
      <c r="Q721" s="5">
        <v>236815168100.00003</v>
      </c>
      <c r="R721" s="5">
        <v>235079531100</v>
      </c>
      <c r="S721" s="5">
        <v>224301706000</v>
      </c>
      <c r="T721" s="5">
        <v>251582650100</v>
      </c>
      <c r="U721" s="5">
        <v>238665454800.00003</v>
      </c>
      <c r="V721" s="5">
        <v>259062054999.99997</v>
      </c>
      <c r="W721" s="5">
        <v>254195331600</v>
      </c>
      <c r="X721" s="5">
        <v>252912372600</v>
      </c>
      <c r="Y721" s="5">
        <v>265026976000.00003</v>
      </c>
      <c r="Z721" s="5">
        <v>273961592500.00003</v>
      </c>
      <c r="AA721" s="5">
        <v>283414057600</v>
      </c>
      <c r="AB721" s="5">
        <v>276782383700</v>
      </c>
      <c r="AC721" s="5">
        <v>287121152400</v>
      </c>
      <c r="AD721" s="5">
        <v>277856142000</v>
      </c>
      <c r="AE721" s="5">
        <v>286177267999.99994</v>
      </c>
      <c r="AF721" s="5">
        <v>302528233300</v>
      </c>
      <c r="AG721" s="5">
        <v>308277431900</v>
      </c>
      <c r="AH721" s="5">
        <v>313581030600</v>
      </c>
      <c r="AI721" s="5">
        <v>328562632200</v>
      </c>
      <c r="AJ721" s="5">
        <v>322742787399.99994</v>
      </c>
      <c r="AK721" s="5">
        <v>328513709600</v>
      </c>
      <c r="AL721" s="5">
        <v>334670470100</v>
      </c>
      <c r="AM721" s="5">
        <v>354327799500</v>
      </c>
      <c r="AN721" s="5">
        <v>343482774800</v>
      </c>
      <c r="AO721" s="5">
        <v>377212097900</v>
      </c>
      <c r="AP721" s="5">
        <v>399161415800</v>
      </c>
      <c r="AQ721" s="5">
        <v>383016547500</v>
      </c>
      <c r="AR721" s="5">
        <v>393656000000</v>
      </c>
      <c r="AS721" s="5">
        <v>424018000000</v>
      </c>
      <c r="AT721" s="5">
        <v>422193000000.00006</v>
      </c>
      <c r="AU721" s="5">
        <v>430674000000</v>
      </c>
      <c r="AV721" s="5">
        <v>433538000000</v>
      </c>
      <c r="AW721" s="5">
        <v>459456000000</v>
      </c>
      <c r="AX721" s="5">
        <v>485862882300</v>
      </c>
      <c r="AY721" s="5">
        <v>529441976099.99994</v>
      </c>
      <c r="AZ721" s="5">
        <v>629342908500</v>
      </c>
      <c r="BA721" s="5">
        <v>647076764400</v>
      </c>
      <c r="BB721" s="5">
        <v>654064981000.00012</v>
      </c>
      <c r="BC721" s="5">
        <v>647249089500</v>
      </c>
      <c r="BD721" s="5">
        <v>678146800999.99988</v>
      </c>
      <c r="BE721" s="5">
        <v>710047277700</v>
      </c>
      <c r="BF721" s="5">
        <v>751195072500</v>
      </c>
      <c r="BG721" s="5">
        <v>796944795999.99988</v>
      </c>
      <c r="BH721" s="5">
        <v>841410680400</v>
      </c>
      <c r="BI721" s="5">
        <v>853190429900</v>
      </c>
      <c r="BJ721" s="5">
        <v>870254238500</v>
      </c>
      <c r="BK721" s="5">
        <v>900713136900.00012</v>
      </c>
    </row>
    <row r="722" spans="1:63" x14ac:dyDescent="0.25">
      <c r="A722" t="s">
        <v>167</v>
      </c>
      <c r="B722" t="s">
        <v>168</v>
      </c>
      <c r="C722" t="s">
        <v>149</v>
      </c>
      <c r="D722" t="s">
        <v>78</v>
      </c>
      <c r="E722" s="19" t="str">
        <f t="shared" si="113"/>
        <v>number</v>
      </c>
      <c r="F722" s="4" t="s">
        <v>79</v>
      </c>
      <c r="G722" s="5">
        <v>879678666500</v>
      </c>
      <c r="H722" s="5">
        <v>970098316300</v>
      </c>
      <c r="I722" s="5">
        <v>1061561410200</v>
      </c>
      <c r="J722" s="5">
        <v>1062952479100.0001</v>
      </c>
      <c r="K722" s="5">
        <v>1136506258900</v>
      </c>
      <c r="L722" s="5">
        <v>1132159154300.0002</v>
      </c>
      <c r="M722" s="5">
        <v>1133550223199.9998</v>
      </c>
      <c r="N722" s="5">
        <v>1137897327800.0002</v>
      </c>
      <c r="O722" s="5">
        <v>1075472897000.0001</v>
      </c>
      <c r="P722" s="5">
        <v>1108336971100</v>
      </c>
      <c r="Q722" s="5">
        <v>1171282981500</v>
      </c>
      <c r="R722" s="5">
        <v>1110771313200</v>
      </c>
      <c r="S722" s="5">
        <v>921411645299.99988</v>
      </c>
      <c r="T722" s="5">
        <v>1002267710600</v>
      </c>
      <c r="U722" s="5">
        <v>974272434699.99988</v>
      </c>
      <c r="V722" s="5">
        <v>980879983500</v>
      </c>
      <c r="W722" s="5">
        <v>1057041205499.9999</v>
      </c>
      <c r="X722" s="5">
        <v>1199452269300</v>
      </c>
      <c r="Y722" s="5">
        <v>1285177075800</v>
      </c>
      <c r="Z722" s="5">
        <v>1256486208400</v>
      </c>
      <c r="AA722" s="5">
        <v>1264137144400.0002</v>
      </c>
      <c r="AB722" s="5">
        <v>1284655382200.0002</v>
      </c>
      <c r="AC722" s="5">
        <v>1223622134300</v>
      </c>
      <c r="AD722" s="5">
        <v>1017743366400.0001</v>
      </c>
      <c r="AE722" s="5">
        <v>1096339044500.0001</v>
      </c>
      <c r="AF722" s="5">
        <v>1166066501600</v>
      </c>
      <c r="AG722" s="5">
        <v>1166935877000</v>
      </c>
      <c r="AH722" s="5">
        <v>1247444203500</v>
      </c>
      <c r="AI722" s="5">
        <v>1259094448400.0002</v>
      </c>
      <c r="AJ722" s="5">
        <v>1242923201100</v>
      </c>
      <c r="AK722" s="5">
        <v>1274048524599.9998</v>
      </c>
      <c r="AL722" s="5">
        <v>1191025858300</v>
      </c>
      <c r="AM722" s="5">
        <v>1208289038200.0002</v>
      </c>
      <c r="AN722" s="5">
        <v>1256675718300.0002</v>
      </c>
      <c r="AO722" s="5">
        <v>1289421619400</v>
      </c>
      <c r="AP722" s="5">
        <v>1333508145000</v>
      </c>
      <c r="AQ722" s="5">
        <v>1370232500900</v>
      </c>
      <c r="AR722" s="5">
        <v>1513041729300</v>
      </c>
      <c r="AS722" s="5">
        <v>1504436178400</v>
      </c>
      <c r="AT722" s="5">
        <v>1483231009800</v>
      </c>
      <c r="AU722" s="5">
        <v>1588604792799.9998</v>
      </c>
      <c r="AV722" s="5">
        <v>1636248989200</v>
      </c>
      <c r="AW722" s="5">
        <v>1722970185600</v>
      </c>
      <c r="AX722" s="5">
        <v>1724693155800.0002</v>
      </c>
      <c r="AY722" s="5">
        <v>1802304347800.0002</v>
      </c>
      <c r="AZ722" s="5">
        <v>1906838000000</v>
      </c>
      <c r="BA722" s="5">
        <v>1966838000000</v>
      </c>
      <c r="BB722" s="5">
        <v>2155412442881.77</v>
      </c>
      <c r="BC722" s="5">
        <v>2140051304871.7502</v>
      </c>
      <c r="BD722" s="5">
        <v>2319049894110.9302</v>
      </c>
      <c r="BE722" s="5">
        <v>2371994000000</v>
      </c>
      <c r="BF722" s="5">
        <v>2653071000000</v>
      </c>
      <c r="BG722" s="5">
        <v>2792845787787.9502</v>
      </c>
      <c r="BH722" s="5">
        <v>3003120349951.4902</v>
      </c>
      <c r="BI722" s="5">
        <v>3133367852898.6602</v>
      </c>
      <c r="BJ722" s="5">
        <v>3287715389195.9897</v>
      </c>
      <c r="BK722" s="5">
        <v>3448597660357.8198</v>
      </c>
    </row>
    <row r="723" spans="1:63" x14ac:dyDescent="0.25">
      <c r="A723" t="s">
        <v>169</v>
      </c>
      <c r="B723" t="s">
        <v>170</v>
      </c>
      <c r="C723" t="s">
        <v>149</v>
      </c>
      <c r="D723" t="s">
        <v>78</v>
      </c>
      <c r="E723" s="19" t="str">
        <f t="shared" si="113"/>
        <v>number</v>
      </c>
      <c r="F723" s="4" t="s">
        <v>79</v>
      </c>
      <c r="G723" s="5">
        <v>9295774139352.0703</v>
      </c>
      <c r="H723" s="5">
        <v>9677179063392.1992</v>
      </c>
      <c r="I723" s="5">
        <v>10507347377490.398</v>
      </c>
      <c r="J723" s="5">
        <v>11027512417788.998</v>
      </c>
      <c r="K723" s="5">
        <v>11566203845169.9</v>
      </c>
      <c r="L723" s="5">
        <v>11074580709742.199</v>
      </c>
      <c r="M723" s="5">
        <v>9331039897434.6406</v>
      </c>
      <c r="N723" s="5">
        <v>9214554904815.7422</v>
      </c>
      <c r="O723" s="5">
        <v>11444236134323.002</v>
      </c>
      <c r="P723" s="5">
        <v>14306123950947.4</v>
      </c>
      <c r="Q723" s="5">
        <v>16342962863433.5</v>
      </c>
      <c r="R723" s="5">
        <v>16892782957667</v>
      </c>
      <c r="S723" s="5">
        <v>17803770281650.402</v>
      </c>
      <c r="T723" s="5">
        <v>19790791140195.102</v>
      </c>
      <c r="U723" s="5">
        <v>18756178539540.699</v>
      </c>
      <c r="V723" s="5">
        <v>20452178174242.598</v>
      </c>
      <c r="W723" s="5">
        <v>21684241489572.703</v>
      </c>
      <c r="X723" s="5">
        <v>20434327463901.801</v>
      </c>
      <c r="Y723" s="5">
        <v>21815571715824.004</v>
      </c>
      <c r="Z723" s="5">
        <v>22732879648374.504</v>
      </c>
      <c r="AA723" s="5">
        <v>19748534377321.102</v>
      </c>
      <c r="AB723" s="5">
        <v>18404964798428.598</v>
      </c>
      <c r="AC723" s="5">
        <v>16394390792635.201</v>
      </c>
      <c r="AD723" s="5">
        <v>16211491162503.701</v>
      </c>
      <c r="AE723" s="5">
        <v>17170081087333</v>
      </c>
      <c r="AF723" s="5">
        <v>17180545439680.502</v>
      </c>
      <c r="AG723" s="5">
        <v>17730344449689.801</v>
      </c>
      <c r="AH723" s="5">
        <v>19030692430815.699</v>
      </c>
      <c r="AI723" s="5">
        <v>19395963981954.898</v>
      </c>
      <c r="AJ723" s="5">
        <v>21680204535589.301</v>
      </c>
      <c r="AK723" s="5">
        <v>21757896113216.098</v>
      </c>
      <c r="AL723" s="5">
        <v>22765546263404.703</v>
      </c>
      <c r="AM723" s="5">
        <v>22302240357043.004</v>
      </c>
      <c r="AN723" s="5">
        <v>21897471536384.602</v>
      </c>
      <c r="AO723" s="5">
        <v>21881559789799.602</v>
      </c>
      <c r="AP723" s="5">
        <v>22799693418475.297</v>
      </c>
      <c r="AQ723" s="5">
        <v>23469343081577.496</v>
      </c>
      <c r="AR723" s="5">
        <v>24075146462795.5</v>
      </c>
      <c r="AS723" s="5">
        <v>24215775868231.898</v>
      </c>
      <c r="AT723" s="5">
        <v>25430423386735.102</v>
      </c>
      <c r="AU723" s="5">
        <v>26935315648296.402</v>
      </c>
      <c r="AV723" s="5">
        <v>31064272132564</v>
      </c>
      <c r="AW723" s="5">
        <v>33346624772276.301</v>
      </c>
      <c r="AX723" s="5">
        <v>36431373714127.695</v>
      </c>
      <c r="AY723" s="5">
        <v>38777013730989.5</v>
      </c>
      <c r="AZ723" s="5">
        <v>41126678970716.797</v>
      </c>
      <c r="BA723" s="5">
        <v>43837391994671.297</v>
      </c>
      <c r="BB723" s="5">
        <v>46802760442716.805</v>
      </c>
      <c r="BC723" s="5">
        <v>50564263245078.492</v>
      </c>
      <c r="BD723" s="5">
        <v>54612264176578</v>
      </c>
      <c r="BE723" s="5">
        <v>57511041765038.102</v>
      </c>
      <c r="BF723" s="5">
        <v>59943794014060.805</v>
      </c>
      <c r="BG723" s="5">
        <v>63942845560018.898</v>
      </c>
      <c r="BH723" s="5">
        <v>67977459215284.711</v>
      </c>
      <c r="BI723" s="5">
        <v>69780692718348.297</v>
      </c>
      <c r="BJ723" s="5">
        <v>68652430364689.898</v>
      </c>
      <c r="BK723" s="5">
        <v>69205691115000</v>
      </c>
    </row>
    <row r="724" spans="1:63" x14ac:dyDescent="0.25">
      <c r="A724" t="s">
        <v>173</v>
      </c>
      <c r="B724" t="s">
        <v>174</v>
      </c>
      <c r="C724" t="s">
        <v>149</v>
      </c>
      <c r="D724" t="s">
        <v>78</v>
      </c>
      <c r="E724" s="19" t="str">
        <f t="shared" si="113"/>
        <v>number</v>
      </c>
      <c r="F724" s="4" t="s">
        <v>79</v>
      </c>
      <c r="G724" s="5">
        <v>2316710644704.3198</v>
      </c>
      <c r="H724" s="5">
        <v>2313554465588.4502</v>
      </c>
      <c r="I724" s="5">
        <v>2356690192752.0601</v>
      </c>
      <c r="J724" s="5">
        <v>2448222321905.4204</v>
      </c>
      <c r="K724" s="5">
        <v>2480837282379.8901</v>
      </c>
      <c r="L724" s="5">
        <v>2552205041170.0098</v>
      </c>
      <c r="M724" s="5">
        <v>2521073426172.0801</v>
      </c>
      <c r="N724" s="5">
        <v>2679668446011.8301</v>
      </c>
      <c r="O724" s="5">
        <v>2504039146248.0498</v>
      </c>
      <c r="P724" s="5">
        <v>2718436117551.1802</v>
      </c>
      <c r="Q724" s="5">
        <v>2714618089280.4697</v>
      </c>
      <c r="R724" s="5">
        <v>2887897833198.6001</v>
      </c>
      <c r="S724" s="5">
        <v>2726659563097.0698</v>
      </c>
      <c r="T724" s="5">
        <v>2841200410701.71</v>
      </c>
      <c r="U724" s="5">
        <v>3055303687416.4902</v>
      </c>
      <c r="V724" s="5">
        <v>3327852166028.6304</v>
      </c>
      <c r="W724" s="5">
        <v>3238569043721.6802</v>
      </c>
      <c r="X724" s="5">
        <v>3110518249875.3896</v>
      </c>
      <c r="Y724" s="5">
        <v>3328306958733.4399</v>
      </c>
      <c r="Z724" s="5">
        <v>3218118439947.0396</v>
      </c>
      <c r="AA724" s="5">
        <v>3381261483194.4004</v>
      </c>
      <c r="AB724" s="5">
        <v>3646456006549.5298</v>
      </c>
      <c r="AC724" s="5">
        <v>3452231439242.6895</v>
      </c>
      <c r="AD724" s="5">
        <v>3581543894115.0898</v>
      </c>
      <c r="AE724" s="5">
        <v>3699142838253.4395</v>
      </c>
      <c r="AF724" s="5">
        <v>3814309721345.54</v>
      </c>
      <c r="AG724" s="5">
        <v>4046768043691.8296</v>
      </c>
      <c r="AH724" s="5">
        <v>4022793735235.8799</v>
      </c>
      <c r="AI724" s="5">
        <v>4182814680624.2397</v>
      </c>
      <c r="AJ724" s="5">
        <v>4154553988867.3403</v>
      </c>
      <c r="AK724" s="5">
        <v>4260737136600</v>
      </c>
      <c r="AL724" s="5">
        <v>4313683068500</v>
      </c>
      <c r="AM724" s="5">
        <v>4369794612700</v>
      </c>
      <c r="AN724" s="5">
        <v>4369037385900.0005</v>
      </c>
      <c r="AO724" s="5">
        <v>4603369521500</v>
      </c>
      <c r="AP724" s="5">
        <v>4695995075700</v>
      </c>
      <c r="AQ724" s="5">
        <v>4842699524800</v>
      </c>
      <c r="AR724" s="5">
        <v>5128354513000.001</v>
      </c>
      <c r="AS724" s="5">
        <v>5453857112300.001</v>
      </c>
      <c r="AT724" s="5">
        <v>5628325348800</v>
      </c>
      <c r="AU724" s="5">
        <v>5886154230100.001</v>
      </c>
      <c r="AV724" s="5">
        <v>5924696982700</v>
      </c>
      <c r="AW724" s="5">
        <v>6320658000900</v>
      </c>
      <c r="AX724" s="5">
        <v>6691729434500</v>
      </c>
      <c r="AY724" s="5">
        <v>7067979072500</v>
      </c>
      <c r="AZ724" s="5">
        <v>7241962342899.999</v>
      </c>
      <c r="BA724" s="5">
        <v>7599605572900</v>
      </c>
      <c r="BB724" s="5">
        <v>7907874128700</v>
      </c>
      <c r="BC724" s="5">
        <v>8073348536600</v>
      </c>
      <c r="BD724" s="5">
        <v>8360981389400</v>
      </c>
      <c r="BE724" s="5">
        <v>8482916994799.999</v>
      </c>
      <c r="BF724" s="5">
        <v>8917021300200</v>
      </c>
      <c r="BG724" s="5">
        <v>9168669062100</v>
      </c>
      <c r="BH724" s="5">
        <v>9775039000000</v>
      </c>
      <c r="BI724" s="5">
        <v>10397420000000</v>
      </c>
      <c r="BJ724" s="5">
        <v>11045018095200</v>
      </c>
      <c r="BK724" s="5">
        <v>11835155157400.002</v>
      </c>
    </row>
    <row r="725" spans="1:63" x14ac:dyDescent="0.25">
      <c r="A725" t="s">
        <v>5</v>
      </c>
      <c r="B725" t="s">
        <v>6</v>
      </c>
      <c r="C725" t="s">
        <v>7</v>
      </c>
      <c r="D725" t="s">
        <v>80</v>
      </c>
      <c r="E725" s="19" t="str">
        <f t="shared" si="113"/>
        <v>number</v>
      </c>
      <c r="F725" s="4" t="s">
        <v>81</v>
      </c>
      <c r="Z725" s="5">
        <v>177.42880074609999</v>
      </c>
      <c r="AA725" s="5">
        <v>166.05935146830001</v>
      </c>
      <c r="AB725" s="5">
        <v>166.05935146830001</v>
      </c>
      <c r="AC725" s="5">
        <v>173.05593188</v>
      </c>
      <c r="AD725" s="5">
        <v>183.44147100180001</v>
      </c>
      <c r="AE725" s="5">
        <v>226.00252893639998</v>
      </c>
      <c r="AF725" s="5">
        <v>211.5961352958</v>
      </c>
      <c r="AG725" s="5">
        <v>241.8694506132</v>
      </c>
      <c r="AH725" s="5">
        <v>262.3759764481</v>
      </c>
      <c r="AI725" s="5">
        <v>305.21688326380001</v>
      </c>
      <c r="AJ725" s="5">
        <v>335.96464769779999</v>
      </c>
      <c r="AK725" s="5">
        <v>700</v>
      </c>
      <c r="AL725" s="5">
        <v>3800</v>
      </c>
      <c r="AM725" s="5">
        <v>29400.000000000004</v>
      </c>
      <c r="AN725" s="5">
        <v>678100</v>
      </c>
      <c r="AO725" s="5">
        <v>15015300</v>
      </c>
      <c r="AP725" s="5">
        <v>835493000</v>
      </c>
      <c r="AQ725" s="5">
        <v>1751785000.0000002</v>
      </c>
      <c r="AR725" s="5">
        <v>2555800000</v>
      </c>
      <c r="AS725" s="5">
        <v>17171000000</v>
      </c>
      <c r="AT725" s="5">
        <v>91666100000</v>
      </c>
      <c r="AU725" s="5">
        <v>197110800000</v>
      </c>
      <c r="AV725" s="5">
        <v>665385000000</v>
      </c>
      <c r="AW725" s="5">
        <v>1328940035006.8599</v>
      </c>
      <c r="AX725" s="5">
        <v>1967571431000</v>
      </c>
      <c r="AY725" s="5">
        <v>3222352000000</v>
      </c>
      <c r="AZ725" s="5">
        <v>4209762000000</v>
      </c>
      <c r="BA725" s="5">
        <v>5006335000000</v>
      </c>
      <c r="BB725" s="5">
        <v>6643353030000</v>
      </c>
      <c r="BC725" s="5">
        <v>5577340741696.1504</v>
      </c>
      <c r="BD725" s="5">
        <v>7701651395737.1797</v>
      </c>
      <c r="BE725" s="5">
        <v>10500941840083</v>
      </c>
      <c r="BF725" s="5">
        <v>12224949831632.6</v>
      </c>
      <c r="BG725" s="5">
        <v>13195003553711.002</v>
      </c>
      <c r="BH725" s="5">
        <v>14323859000000</v>
      </c>
      <c r="BI725" s="5">
        <v>13950290849438.9</v>
      </c>
      <c r="BJ725" s="5">
        <v>16549565423602.9</v>
      </c>
      <c r="BK725" s="5">
        <v>20262296106323.203</v>
      </c>
    </row>
    <row r="726" spans="1:63" x14ac:dyDescent="0.25">
      <c r="A726" t="s">
        <v>151</v>
      </c>
      <c r="B726" t="s">
        <v>152</v>
      </c>
      <c r="C726" t="s">
        <v>7</v>
      </c>
      <c r="D726" t="s">
        <v>80</v>
      </c>
      <c r="E726" s="19" t="str">
        <f t="shared" si="113"/>
        <v>number</v>
      </c>
      <c r="F726" s="4" t="s">
        <v>81</v>
      </c>
      <c r="G726" s="5">
        <v>10149999599.999998</v>
      </c>
      <c r="H726" s="5">
        <v>10675000300</v>
      </c>
      <c r="I726" s="5">
        <v>11637499900.000002</v>
      </c>
      <c r="J726" s="5">
        <v>13037500400.000002</v>
      </c>
      <c r="K726" s="5">
        <v>13415200000.000002</v>
      </c>
      <c r="L726" s="5">
        <v>14476400000</v>
      </c>
      <c r="M726" s="5">
        <v>15601000000</v>
      </c>
      <c r="N726" s="5">
        <v>16030000000</v>
      </c>
      <c r="O726" s="5">
        <v>16643000000</v>
      </c>
      <c r="P726" s="5">
        <v>21239100000</v>
      </c>
      <c r="Q726" s="5">
        <v>22123700000</v>
      </c>
      <c r="R726" s="5">
        <v>21595400000</v>
      </c>
      <c r="S726" s="5">
        <v>24355100000</v>
      </c>
      <c r="T726" s="5">
        <v>27189500000</v>
      </c>
      <c r="U726" s="5">
        <v>33152699999.999996</v>
      </c>
      <c r="V726" s="5">
        <v>38675600000</v>
      </c>
      <c r="W726" s="5">
        <v>49278200000</v>
      </c>
      <c r="X726" s="5">
        <v>54920300000</v>
      </c>
      <c r="Y726" s="5">
        <v>70424700000</v>
      </c>
      <c r="Z726" s="5">
        <v>82775399999.999985</v>
      </c>
      <c r="AA726" s="5">
        <v>87214200000</v>
      </c>
      <c r="AB726" s="5">
        <v>91190000000</v>
      </c>
      <c r="AC726" s="5">
        <v>100658000000</v>
      </c>
      <c r="AD726" s="5">
        <v>118171000000</v>
      </c>
      <c r="AE726" s="5">
        <v>138791000000</v>
      </c>
      <c r="AF726" s="5">
        <v>137200999999.99998</v>
      </c>
      <c r="AG726" s="5">
        <v>139804000000</v>
      </c>
      <c r="AH726" s="5">
        <v>151964000000</v>
      </c>
      <c r="AI726" s="5">
        <v>176742999999.99997</v>
      </c>
      <c r="AJ726" s="5">
        <v>193878000000</v>
      </c>
      <c r="AK726" s="5">
        <v>211898000000</v>
      </c>
      <c r="AL726" s="5">
        <v>225599995900.00003</v>
      </c>
      <c r="AM726" s="5">
        <v>227899998200</v>
      </c>
      <c r="AN726" s="5">
        <v>233721003999.99997</v>
      </c>
      <c r="AO726" s="5">
        <v>249864994800</v>
      </c>
      <c r="AP726" s="5">
        <v>263100000000</v>
      </c>
      <c r="AQ726" s="5">
        <v>342800000000</v>
      </c>
      <c r="AR726" s="5">
        <v>400200000000</v>
      </c>
      <c r="AS726" s="5">
        <v>455399999999.99994</v>
      </c>
      <c r="AT726" s="5">
        <v>627333193100.00012</v>
      </c>
      <c r="AU726" s="5">
        <v>728046498300</v>
      </c>
      <c r="AV726" s="5">
        <v>768235261400</v>
      </c>
      <c r="AW726" s="5">
        <v>849482572099.99988</v>
      </c>
      <c r="AX726" s="5">
        <v>1007615939900</v>
      </c>
      <c r="AY726" s="5">
        <v>1208244000000</v>
      </c>
      <c r="AZ726" s="5">
        <v>1309900000000</v>
      </c>
      <c r="BA726" s="5">
        <v>1467231000000</v>
      </c>
      <c r="BB726" s="5">
        <v>1911139000000.0002</v>
      </c>
      <c r="BC726" s="5">
        <v>2191509000000</v>
      </c>
      <c r="BD726" s="5">
        <v>2501047000000</v>
      </c>
      <c r="BE726" s="5">
        <v>2819534000000</v>
      </c>
      <c r="BF726" s="5">
        <v>3365810000000</v>
      </c>
      <c r="BG726" s="5">
        <v>3812500000000</v>
      </c>
      <c r="BH726" s="5">
        <v>4184999000000</v>
      </c>
      <c r="BI726" s="5">
        <v>4879793000000</v>
      </c>
      <c r="BJ726" s="5">
        <v>4896347000000</v>
      </c>
      <c r="BK726" s="5">
        <v>5485282000000</v>
      </c>
    </row>
    <row r="727" spans="1:63" x14ac:dyDescent="0.25">
      <c r="A727" t="s">
        <v>157</v>
      </c>
      <c r="B727" t="s">
        <v>158</v>
      </c>
      <c r="C727" t="s">
        <v>7</v>
      </c>
      <c r="D727" t="s">
        <v>80</v>
      </c>
      <c r="E727" s="19" t="str">
        <f t="shared" si="113"/>
        <v>number</v>
      </c>
      <c r="F727" s="4" t="s">
        <v>81</v>
      </c>
      <c r="AA727" s="5">
        <v>15162549600</v>
      </c>
      <c r="AB727" s="5">
        <v>15954893500</v>
      </c>
      <c r="AC727" s="5">
        <v>17735534000</v>
      </c>
      <c r="AD727" s="5">
        <v>16759345900</v>
      </c>
      <c r="AE727" s="5">
        <v>19625339800</v>
      </c>
      <c r="AF727" s="5">
        <v>20386603800.000004</v>
      </c>
      <c r="AG727" s="5">
        <v>21791591000</v>
      </c>
      <c r="AH727" s="5">
        <v>22581497000</v>
      </c>
      <c r="AI727" s="5">
        <v>23756530699.999996</v>
      </c>
      <c r="AJ727" s="5">
        <v>25202595200</v>
      </c>
      <c r="AK727" s="5">
        <v>27870207500</v>
      </c>
      <c r="AL727" s="5">
        <v>29406613100</v>
      </c>
      <c r="AM727" s="5">
        <v>37722155500</v>
      </c>
      <c r="AN727" s="5">
        <v>40066416500</v>
      </c>
      <c r="AO727" s="5">
        <v>47924428300</v>
      </c>
      <c r="AP727" s="5">
        <v>54008447600</v>
      </c>
      <c r="AQ727" s="5">
        <v>55816131300</v>
      </c>
      <c r="AR727" s="5">
        <v>53805023800.000008</v>
      </c>
      <c r="AS727" s="5">
        <v>57840190199.999992</v>
      </c>
      <c r="AT727" s="5">
        <v>67159835100</v>
      </c>
      <c r="AU727" s="5">
        <v>68548836800.000008</v>
      </c>
      <c r="AV727" s="5">
        <v>67067110300</v>
      </c>
      <c r="AW727" s="5">
        <v>73995583200</v>
      </c>
      <c r="AX727" s="5">
        <v>87325768600</v>
      </c>
      <c r="AY727" s="5">
        <v>107289698099.99998</v>
      </c>
      <c r="AZ727" s="5">
        <v>132651633500</v>
      </c>
      <c r="BA727" s="5">
        <v>173308781900</v>
      </c>
      <c r="BB727" s="5">
        <v>250206540400</v>
      </c>
      <c r="BC727" s="5">
        <v>337965157200.00006</v>
      </c>
      <c r="BD727" s="5">
        <v>385876491199.99994</v>
      </c>
      <c r="BE727" s="5">
        <v>515078541000</v>
      </c>
      <c r="BF727" s="5">
        <v>747326498000.00012</v>
      </c>
      <c r="BG727" s="5">
        <v>866921083000</v>
      </c>
      <c r="BH727" s="5">
        <v>1060814375999.9999</v>
      </c>
      <c r="BI727" s="5">
        <v>1297961439999.9998</v>
      </c>
      <c r="BJ727" s="5">
        <v>1541277000000</v>
      </c>
      <c r="BK727" s="5">
        <v>1806656000000</v>
      </c>
    </row>
    <row r="728" spans="1:63" x14ac:dyDescent="0.25">
      <c r="A728" t="s">
        <v>159</v>
      </c>
      <c r="B728" t="s">
        <v>160</v>
      </c>
      <c r="C728" t="s">
        <v>7</v>
      </c>
      <c r="D728" t="s">
        <v>80</v>
      </c>
      <c r="E728" s="19" t="str">
        <f t="shared" si="113"/>
        <v>number</v>
      </c>
      <c r="F728" s="4" t="s">
        <v>81</v>
      </c>
      <c r="G728" s="5">
        <v>5663998500</v>
      </c>
      <c r="H728" s="5">
        <v>6200798200</v>
      </c>
      <c r="I728" s="5">
        <v>6618498000</v>
      </c>
      <c r="J728" s="5">
        <v>7133998099.999999</v>
      </c>
      <c r="K728" s="5">
        <v>7127998000</v>
      </c>
      <c r="L728" s="5">
        <v>8318001000</v>
      </c>
      <c r="M728" s="5">
        <v>8804000000</v>
      </c>
      <c r="N728" s="5">
        <v>9666400000</v>
      </c>
      <c r="O728" s="5">
        <v>10417000000</v>
      </c>
      <c r="P728" s="5">
        <v>11453200000</v>
      </c>
      <c r="Q728" s="5">
        <v>12702800000</v>
      </c>
      <c r="R728" s="5">
        <v>15052000000</v>
      </c>
      <c r="S728" s="5">
        <v>17566000000</v>
      </c>
      <c r="T728" s="5">
        <v>21214000000</v>
      </c>
      <c r="U728" s="5">
        <v>23934000000</v>
      </c>
      <c r="V728" s="5">
        <v>29072000000</v>
      </c>
      <c r="W728" s="5">
        <v>37198000000</v>
      </c>
      <c r="X728" s="5">
        <v>40994599999.999992</v>
      </c>
      <c r="Y728" s="5">
        <v>46603999999.999992</v>
      </c>
      <c r="Z728" s="5">
        <v>53910002000</v>
      </c>
      <c r="AA728" s="5">
        <v>62016000000</v>
      </c>
      <c r="AB728" s="5">
        <v>70247800000</v>
      </c>
      <c r="AC728" s="5">
        <v>79592200000</v>
      </c>
      <c r="AD728" s="5">
        <v>89242600000.000015</v>
      </c>
      <c r="AE728" s="5">
        <v>100811600000.00002</v>
      </c>
      <c r="AF728" s="5">
        <v>117460200000</v>
      </c>
      <c r="AG728" s="5">
        <v>131155799999.99998</v>
      </c>
      <c r="AH728" s="5">
        <v>148283780000</v>
      </c>
      <c r="AI728" s="5">
        <v>170404100000.00003</v>
      </c>
      <c r="AJ728" s="5">
        <v>196433610000</v>
      </c>
      <c r="AK728" s="5">
        <v>224230069300</v>
      </c>
      <c r="AL728" s="5">
        <v>264471872700</v>
      </c>
      <c r="AM728" s="5">
        <v>333611292400</v>
      </c>
      <c r="AN728" s="5">
        <v>400657837200</v>
      </c>
      <c r="AO728" s="5">
        <v>465250739999.99994</v>
      </c>
      <c r="AP728" s="5">
        <v>687998000000</v>
      </c>
      <c r="AQ728" s="5">
        <v>770313000000.00012</v>
      </c>
      <c r="AR728" s="5">
        <v>850808199999.99988</v>
      </c>
      <c r="AS728" s="5">
        <v>906927630000</v>
      </c>
      <c r="AT728" s="5">
        <v>967836930000</v>
      </c>
      <c r="AU728" s="5">
        <v>1020221000000</v>
      </c>
      <c r="AV728" s="5">
        <v>1035373000000</v>
      </c>
      <c r="AW728" s="5">
        <v>1131782000000</v>
      </c>
      <c r="AX728" s="5">
        <v>1274329000000.0002</v>
      </c>
      <c r="AY728" s="5">
        <v>1415725000000</v>
      </c>
      <c r="AZ728" s="5">
        <v>1862041000000.0002</v>
      </c>
      <c r="BA728" s="5">
        <v>2151349000000</v>
      </c>
      <c r="BB728" s="5">
        <v>2483058000000</v>
      </c>
      <c r="BC728" s="5">
        <v>2863687999999.9995</v>
      </c>
      <c r="BD728" s="5">
        <v>3169335000000</v>
      </c>
      <c r="BE728" s="5">
        <v>3725918000000</v>
      </c>
      <c r="BF728" s="5">
        <v>4261370003300</v>
      </c>
      <c r="BG728" s="5">
        <v>4745090000000</v>
      </c>
      <c r="BH728" s="5">
        <v>5402646999999.999</v>
      </c>
      <c r="BI728" s="5">
        <v>6284184999999.999</v>
      </c>
      <c r="BJ728" s="5">
        <v>7194147000000</v>
      </c>
      <c r="BK728" s="5">
        <v>8196666000000</v>
      </c>
    </row>
    <row r="729" spans="1:63" x14ac:dyDescent="0.25">
      <c r="A729" t="s">
        <v>165</v>
      </c>
      <c r="B729" t="s">
        <v>166</v>
      </c>
      <c r="C729" t="s">
        <v>7</v>
      </c>
      <c r="D729" t="s">
        <v>80</v>
      </c>
      <c r="E729" s="19" t="str">
        <f t="shared" si="113"/>
        <v>number</v>
      </c>
      <c r="F729" s="4" t="s">
        <v>81</v>
      </c>
      <c r="Z729" s="5">
        <v>114251700</v>
      </c>
      <c r="AA729" s="5">
        <v>124859600</v>
      </c>
      <c r="AB729" s="5">
        <v>136540100</v>
      </c>
      <c r="AC729" s="5">
        <v>130104500</v>
      </c>
      <c r="AD729" s="5">
        <v>143149700</v>
      </c>
      <c r="AE729" s="5">
        <v>192509600</v>
      </c>
      <c r="AF729" s="5">
        <v>211986600</v>
      </c>
      <c r="AG729" s="5">
        <v>684341900</v>
      </c>
      <c r="AH729" s="5">
        <v>1098287700</v>
      </c>
      <c r="AI729" s="5">
        <v>1723817700.0000002</v>
      </c>
      <c r="AJ729" s="5">
        <v>2333972900.0000005</v>
      </c>
      <c r="AK729" s="5">
        <v>4681866500</v>
      </c>
      <c r="AL729" s="5">
        <v>5880302600.000001</v>
      </c>
      <c r="AM729" s="5">
        <v>9462185400</v>
      </c>
      <c r="AN729" s="5">
        <v>15153791900</v>
      </c>
      <c r="AO729" s="5">
        <v>23208570500</v>
      </c>
      <c r="AP729" s="5">
        <v>39797217499.999992</v>
      </c>
      <c r="AQ729" s="5">
        <v>48797949400</v>
      </c>
      <c r="AR729" s="5">
        <v>57867805700</v>
      </c>
      <c r="AS729" s="5">
        <v>67740377999.999992</v>
      </c>
      <c r="AT729" s="5">
        <v>76386777799.999985</v>
      </c>
      <c r="AU729" s="5">
        <v>98692586000</v>
      </c>
      <c r="AV729" s="5">
        <v>119136115300</v>
      </c>
      <c r="AW729" s="5">
        <v>133118281500</v>
      </c>
      <c r="AX729" s="5">
        <v>154271127000</v>
      </c>
      <c r="AY729" s="5">
        <v>178119617100</v>
      </c>
      <c r="AZ729" s="5">
        <v>211133444200</v>
      </c>
      <c r="BA729" s="5">
        <v>242039431300</v>
      </c>
      <c r="BB729" s="5">
        <v>279331437300</v>
      </c>
      <c r="BC729" s="5">
        <v>300271384700</v>
      </c>
      <c r="BD729" s="5">
        <v>344838946400</v>
      </c>
      <c r="BE729" s="5">
        <v>381691539300</v>
      </c>
      <c r="BF729" s="5">
        <v>433121497500</v>
      </c>
      <c r="BG729" s="5">
        <v>482233032000</v>
      </c>
      <c r="BH729" s="5">
        <v>531776820600</v>
      </c>
      <c r="BI729" s="5">
        <v>591677572900</v>
      </c>
      <c r="BJ729" s="5">
        <v>687116749600</v>
      </c>
      <c r="BK729" s="5">
        <v>804463000000</v>
      </c>
    </row>
    <row r="730" spans="1:63" x14ac:dyDescent="0.25">
      <c r="A730" t="s">
        <v>171</v>
      </c>
      <c r="B730" t="s">
        <v>172</v>
      </c>
      <c r="C730" t="s">
        <v>7</v>
      </c>
      <c r="D730" t="s">
        <v>80</v>
      </c>
      <c r="E730" s="19" t="str">
        <f t="shared" si="113"/>
        <v>number</v>
      </c>
      <c r="F730" s="4" t="s">
        <v>81</v>
      </c>
      <c r="G730" s="5">
        <v>6100000799.999999</v>
      </c>
      <c r="H730" s="5">
        <v>6250000400</v>
      </c>
      <c r="I730" s="5">
        <v>6400000000</v>
      </c>
      <c r="J730" s="5">
        <v>6499999700</v>
      </c>
      <c r="K730" s="5">
        <v>7439999000</v>
      </c>
      <c r="L730" s="5">
        <v>10895999000</v>
      </c>
      <c r="M730" s="5">
        <v>15956001800</v>
      </c>
      <c r="N730" s="5">
        <v>17220001800</v>
      </c>
      <c r="O730" s="5">
        <v>18870003700</v>
      </c>
      <c r="P730" s="5">
        <v>21990000600</v>
      </c>
      <c r="Q730" s="5">
        <v>22229999599.999996</v>
      </c>
      <c r="R730" s="5">
        <v>22699999200</v>
      </c>
      <c r="S730" s="5">
        <v>24399999000</v>
      </c>
      <c r="T730" s="5">
        <v>28680001499.999996</v>
      </c>
      <c r="U730" s="5">
        <v>52770000900</v>
      </c>
      <c r="V730" s="5">
        <v>61869998100</v>
      </c>
      <c r="W730" s="5">
        <v>71629996000</v>
      </c>
      <c r="X730" s="5">
        <v>81050009600</v>
      </c>
      <c r="Y730" s="5">
        <v>96170000400.000015</v>
      </c>
      <c r="Z730" s="5">
        <v>107989999600</v>
      </c>
      <c r="AA730" s="5">
        <v>122639999000</v>
      </c>
      <c r="AB730" s="5">
        <v>130958000100</v>
      </c>
      <c r="AC730" s="5">
        <v>142189002800</v>
      </c>
      <c r="AD730" s="5">
        <v>159111004200</v>
      </c>
      <c r="AE730" s="5">
        <v>173698023400</v>
      </c>
      <c r="AF730" s="5">
        <v>170338992100</v>
      </c>
      <c r="AG730" s="5">
        <v>171431002100</v>
      </c>
      <c r="AH730" s="5">
        <v>183129997300</v>
      </c>
      <c r="AI730" s="5">
        <v>192760102900</v>
      </c>
      <c r="AJ730" s="5">
        <v>213460992000</v>
      </c>
      <c r="AK730" s="5">
        <v>239264006100</v>
      </c>
      <c r="AL730" s="5">
        <v>271764996100</v>
      </c>
      <c r="AM730" s="5">
        <v>284366995500.00006</v>
      </c>
      <c r="AN730" s="5">
        <v>165800001500</v>
      </c>
      <c r="AO730" s="5">
        <v>339141984300</v>
      </c>
      <c r="AP730" s="5">
        <v>424127987699.99994</v>
      </c>
      <c r="AQ730" s="5">
        <v>558300004400</v>
      </c>
      <c r="AR730" s="5">
        <v>621300023300</v>
      </c>
      <c r="AS730" s="5">
        <v>606991000000</v>
      </c>
      <c r="AT730" s="5">
        <v>676099000000</v>
      </c>
      <c r="AU730" s="5">
        <v>741871999999.99988</v>
      </c>
      <c r="AV730" s="5">
        <v>797450000000</v>
      </c>
      <c r="AW730" s="5">
        <v>992618000000</v>
      </c>
      <c r="AX730" s="5">
        <v>1206269000000</v>
      </c>
      <c r="AY730" s="5">
        <v>1439915000000</v>
      </c>
      <c r="AZ730" s="5">
        <v>1739170000000</v>
      </c>
      <c r="BA730" s="5">
        <v>2091987000000.0002</v>
      </c>
      <c r="BB730" s="5">
        <v>2657736000000</v>
      </c>
      <c r="BC730" s="5">
        <v>3056743000000</v>
      </c>
      <c r="BD730" s="5">
        <v>3366464000000</v>
      </c>
      <c r="BE730" s="5">
        <v>3940004000000</v>
      </c>
      <c r="BF730" s="5">
        <v>4505804000000</v>
      </c>
      <c r="BG730" s="5">
        <v>4928610000000</v>
      </c>
      <c r="BH730" s="5">
        <v>5466206999999.999</v>
      </c>
      <c r="BI730" s="5">
        <v>5967952999999.999</v>
      </c>
      <c r="BJ730" s="5">
        <v>6672493000000</v>
      </c>
      <c r="BK730" s="5">
        <v>7596409000000</v>
      </c>
    </row>
    <row r="731" spans="1:63" x14ac:dyDescent="0.25">
      <c r="A731" t="s">
        <v>175</v>
      </c>
      <c r="B731" t="s">
        <v>176</v>
      </c>
      <c r="C731" t="s">
        <v>7</v>
      </c>
      <c r="D731" t="s">
        <v>80</v>
      </c>
      <c r="E731" s="19" t="str">
        <f t="shared" si="113"/>
        <v>number</v>
      </c>
      <c r="F731" s="4" t="s">
        <v>81</v>
      </c>
      <c r="G731" s="5">
        <v>5695000000</v>
      </c>
      <c r="H731" s="5">
        <v>6070000000</v>
      </c>
      <c r="I731" s="5">
        <v>6731000000</v>
      </c>
      <c r="J731" s="5">
        <v>7410000000</v>
      </c>
      <c r="K731" s="5">
        <v>8096000000</v>
      </c>
      <c r="L731" s="5">
        <v>8825000000</v>
      </c>
      <c r="M731" s="5">
        <v>9841000000</v>
      </c>
      <c r="N731" s="5">
        <v>10639000000</v>
      </c>
      <c r="O731" s="5">
        <v>11986000000</v>
      </c>
      <c r="P731" s="5">
        <v>13156000000</v>
      </c>
      <c r="Q731" s="5">
        <v>14543000000</v>
      </c>
      <c r="R731" s="5">
        <v>16418000000</v>
      </c>
      <c r="S731" s="5">
        <v>20330000000</v>
      </c>
      <c r="T731" s="5">
        <v>25010000000</v>
      </c>
      <c r="U731" s="5">
        <v>28186000000</v>
      </c>
      <c r="V731" s="5">
        <v>31829000000</v>
      </c>
      <c r="W731" s="5">
        <v>35349000000</v>
      </c>
      <c r="X731" s="5">
        <v>40643000000</v>
      </c>
      <c r="Y731" s="5">
        <v>48538999999.999992</v>
      </c>
      <c r="Z731" s="5">
        <v>64628000000</v>
      </c>
      <c r="AA731" s="5">
        <v>74993000000</v>
      </c>
      <c r="AB731" s="5">
        <v>85153000000</v>
      </c>
      <c r="AC731" s="5">
        <v>97390000000</v>
      </c>
      <c r="AD731" s="5">
        <v>114104000000</v>
      </c>
      <c r="AE731" s="5">
        <v>131676000000</v>
      </c>
      <c r="AF731" s="5">
        <v>154289000000</v>
      </c>
      <c r="AG731" s="5">
        <v>180339000000</v>
      </c>
      <c r="AH731" s="5">
        <v>216381000000.00003</v>
      </c>
      <c r="AI731" s="5">
        <v>259726000000</v>
      </c>
      <c r="AJ731" s="5">
        <v>298971000000</v>
      </c>
      <c r="AK731" s="5">
        <v>342245000000</v>
      </c>
      <c r="AL731" s="5">
        <v>383722999999.99994</v>
      </c>
      <c r="AM731" s="5">
        <v>438884000000</v>
      </c>
      <c r="AN731" s="5">
        <v>496233000000</v>
      </c>
      <c r="AO731" s="5">
        <v>563870000000</v>
      </c>
      <c r="AP731" s="5">
        <v>634611000000</v>
      </c>
      <c r="AQ731" s="5">
        <v>703117000000</v>
      </c>
      <c r="AR731" s="5">
        <v>761658000000</v>
      </c>
      <c r="AS731" s="5">
        <v>834753000000</v>
      </c>
      <c r="AT731" s="5">
        <v>946323999999.99988</v>
      </c>
      <c r="AU731" s="5">
        <v>1046143999999.9999</v>
      </c>
      <c r="AV731" s="5">
        <v>1217265000000</v>
      </c>
      <c r="AW731" s="5">
        <v>1325766000000</v>
      </c>
      <c r="AX731" s="5">
        <v>1476623000000</v>
      </c>
      <c r="AY731" s="5">
        <v>1639254000000</v>
      </c>
      <c r="AZ731" s="5">
        <v>1839400000000</v>
      </c>
      <c r="BA731" s="5">
        <v>2109502000000</v>
      </c>
      <c r="BB731" s="5">
        <v>2369063000000</v>
      </c>
      <c r="BC731" s="5">
        <v>2507677000000</v>
      </c>
      <c r="BD731" s="5">
        <v>2748008340899.6099</v>
      </c>
      <c r="BE731" s="5">
        <v>3023659092821.2603</v>
      </c>
      <c r="BF731" s="5">
        <v>3253851855402.71</v>
      </c>
      <c r="BG731" s="5">
        <v>3539976983970.77</v>
      </c>
      <c r="BH731" s="5">
        <v>3805349576338.9702</v>
      </c>
      <c r="BI731" s="5">
        <v>4051420668460.5898</v>
      </c>
      <c r="BJ731" s="5">
        <v>4350314183271.6992</v>
      </c>
      <c r="BK731" s="5">
        <v>4651784779564.25</v>
      </c>
    </row>
    <row r="732" spans="1:63" x14ac:dyDescent="0.25">
      <c r="A732" t="s">
        <v>177</v>
      </c>
      <c r="B732" t="s">
        <v>178</v>
      </c>
      <c r="C732" t="s">
        <v>7</v>
      </c>
      <c r="D732" t="s">
        <v>80</v>
      </c>
      <c r="E732" s="19" t="str">
        <f t="shared" si="113"/>
        <v>number</v>
      </c>
      <c r="F732" s="4" t="s">
        <v>81</v>
      </c>
      <c r="AH732" s="5">
        <v>506430000000</v>
      </c>
      <c r="AI732" s="5">
        <v>633750000000</v>
      </c>
      <c r="AJ732" s="5">
        <v>830693000000</v>
      </c>
      <c r="AK732" s="5">
        <v>1086273000000</v>
      </c>
      <c r="AL732" s="5">
        <v>1369878000000</v>
      </c>
      <c r="AM732" s="5">
        <v>1725536000000</v>
      </c>
      <c r="AN732" s="5">
        <v>2298867000000</v>
      </c>
      <c r="AO732" s="5">
        <v>3020500000000.0005</v>
      </c>
      <c r="AP732" s="5">
        <v>3767641999999.9995</v>
      </c>
      <c r="AQ732" s="5">
        <v>4703459000000</v>
      </c>
      <c r="AR732" s="5">
        <v>6211468162400</v>
      </c>
      <c r="AS732" s="5">
        <v>7222559999999.999</v>
      </c>
      <c r="AT732" s="5">
        <v>8152790000000</v>
      </c>
      <c r="AU732" s="5">
        <v>9100274000000</v>
      </c>
      <c r="AV732" s="5">
        <v>10444507000000</v>
      </c>
      <c r="AW732" s="5">
        <v>12107062000000</v>
      </c>
      <c r="AX732" s="5">
        <v>13971592000000</v>
      </c>
      <c r="AY732" s="5">
        <v>19112829589100</v>
      </c>
      <c r="AZ732" s="5">
        <v>23298435282800</v>
      </c>
      <c r="BA732" s="5">
        <v>26770431799900</v>
      </c>
      <c r="BB732" s="5">
        <v>32764939517000</v>
      </c>
      <c r="BC732" s="5">
        <v>37726823627800</v>
      </c>
      <c r="BD732" s="5">
        <v>43836018049900.008</v>
      </c>
      <c r="BE732" s="5">
        <v>52762580930800</v>
      </c>
      <c r="BF732" s="5">
        <v>61434213909500.008</v>
      </c>
      <c r="BG732" s="5">
        <v>70953227346232.094</v>
      </c>
      <c r="BH732" s="5">
        <v>79718416093104.594</v>
      </c>
      <c r="BI732" s="5">
        <v>90863826500409.313</v>
      </c>
      <c r="BJ732" s="5">
        <v>103168610921000</v>
      </c>
      <c r="BK732" s="5">
        <v>116101907854100</v>
      </c>
    </row>
    <row r="733" spans="1:63" x14ac:dyDescent="0.25">
      <c r="A733" t="s">
        <v>179</v>
      </c>
      <c r="B733" t="s">
        <v>180</v>
      </c>
      <c r="C733" t="s">
        <v>7</v>
      </c>
      <c r="D733" t="s">
        <v>80</v>
      </c>
      <c r="E733" s="19" t="str">
        <f t="shared" si="113"/>
        <v>number</v>
      </c>
      <c r="F733" s="4" t="s">
        <v>81</v>
      </c>
      <c r="G733" s="5">
        <v>42121400</v>
      </c>
      <c r="H733" s="5">
        <v>42835800</v>
      </c>
      <c r="I733" s="5">
        <v>49240499.999999993</v>
      </c>
      <c r="J733" s="5">
        <v>56195999.999999993</v>
      </c>
      <c r="K733" s="5">
        <v>63180000</v>
      </c>
      <c r="L733" s="5">
        <v>66099999.999999993</v>
      </c>
      <c r="M733" s="5">
        <v>69090000</v>
      </c>
      <c r="N733" s="5">
        <v>74100000</v>
      </c>
      <c r="O733" s="5">
        <v>83469999.999999985</v>
      </c>
      <c r="P733" s="5">
        <v>89969999.999999985</v>
      </c>
      <c r="Q733" s="5">
        <v>101230000</v>
      </c>
      <c r="R733" s="5">
        <v>106500000</v>
      </c>
      <c r="S733" s="5">
        <v>121560000</v>
      </c>
      <c r="T733" s="5">
        <v>147220000</v>
      </c>
      <c r="U733" s="5">
        <v>212360000.00000003</v>
      </c>
      <c r="V733" s="5">
        <v>244730000</v>
      </c>
      <c r="W733" s="5">
        <v>499200000</v>
      </c>
      <c r="X733" s="5">
        <v>556660000</v>
      </c>
      <c r="Y733" s="5">
        <v>855610000</v>
      </c>
      <c r="Z733" s="5">
        <v>1244609999.9999998</v>
      </c>
      <c r="AA733" s="5">
        <v>2674600000</v>
      </c>
      <c r="AB733" s="5">
        <v>4355000000</v>
      </c>
      <c r="AC733" s="5">
        <v>6721000000</v>
      </c>
      <c r="AD733" s="5">
        <v>8390833100</v>
      </c>
      <c r="AE733" s="5">
        <v>17876737300</v>
      </c>
      <c r="AF733" s="5">
        <v>42583546100</v>
      </c>
      <c r="AG733" s="5">
        <v>124395260800</v>
      </c>
      <c r="AH733" s="5">
        <v>390535899100</v>
      </c>
      <c r="AI733" s="5">
        <v>894926000000</v>
      </c>
      <c r="AJ733" s="5">
        <v>1375747000000</v>
      </c>
      <c r="AK733" s="5">
        <v>1829999000000</v>
      </c>
      <c r="AL733" s="5">
        <v>2745492088500</v>
      </c>
      <c r="AM733" s="5">
        <v>3870387407999.9995</v>
      </c>
      <c r="AN733" s="5">
        <v>4400270000000</v>
      </c>
      <c r="AO733" s="5">
        <v>5367456000000</v>
      </c>
      <c r="AP733" s="5">
        <v>6122089000000</v>
      </c>
      <c r="AQ733" s="5">
        <v>6633475000000</v>
      </c>
      <c r="AR733" s="5">
        <v>7570250000000</v>
      </c>
      <c r="AS733" s="5">
        <v>8170700000000</v>
      </c>
      <c r="AT733" s="5">
        <v>9364317417900</v>
      </c>
      <c r="AU733" s="5">
        <v>10296365610099.998</v>
      </c>
      <c r="AV733" s="5">
        <v>10840666712600</v>
      </c>
      <c r="AW733" s="5">
        <v>12443497236600</v>
      </c>
      <c r="AX733" s="5">
        <v>15362227053900</v>
      </c>
      <c r="AY733" s="5">
        <v>16050626595600.002</v>
      </c>
      <c r="AZ733" s="5">
        <v>18209404509000</v>
      </c>
      <c r="BA733" s="5">
        <v>21186563444100</v>
      </c>
      <c r="BB733" s="5">
        <v>24497446506900</v>
      </c>
      <c r="BC733" s="5">
        <v>35064901924200</v>
      </c>
      <c r="BD733" s="5">
        <v>40956005316400</v>
      </c>
      <c r="BE733" s="5">
        <v>46877602538700</v>
      </c>
      <c r="BF733" s="5">
        <v>59152262124900</v>
      </c>
      <c r="BG733" s="5">
        <v>63740291673900</v>
      </c>
      <c r="BH733" s="5">
        <v>69276042928800.008</v>
      </c>
      <c r="BI733" s="5">
        <v>76516733783400</v>
      </c>
      <c r="BJ733" s="5">
        <v>83091168383980.484</v>
      </c>
      <c r="BK733" s="5">
        <v>91718270876940.094</v>
      </c>
    </row>
    <row r="734" spans="1:63" x14ac:dyDescent="0.25">
      <c r="A734" t="s">
        <v>147</v>
      </c>
      <c r="B734" t="s">
        <v>148</v>
      </c>
      <c r="C734" t="s">
        <v>149</v>
      </c>
      <c r="D734" t="s">
        <v>80</v>
      </c>
      <c r="E734" s="19" t="str">
        <f t="shared" si="113"/>
        <v>number</v>
      </c>
      <c r="F734" s="4" t="s">
        <v>81</v>
      </c>
      <c r="G734" s="5">
        <v>85901672400</v>
      </c>
      <c r="H734" s="5">
        <v>92999196699.999985</v>
      </c>
      <c r="I734" s="5">
        <v>96546406400</v>
      </c>
      <c r="J734" s="5">
        <v>100539957200</v>
      </c>
      <c r="K734" s="5">
        <v>103640383500</v>
      </c>
      <c r="L734" s="5">
        <v>106597359600</v>
      </c>
      <c r="M734" s="5">
        <v>110885888000.00002</v>
      </c>
      <c r="N734" s="5">
        <v>113989353500</v>
      </c>
      <c r="O734" s="5">
        <v>124338790400.00002</v>
      </c>
      <c r="P734" s="5">
        <v>126704377900.00002</v>
      </c>
      <c r="Q734" s="5">
        <v>132835033100</v>
      </c>
      <c r="R734" s="5">
        <v>145822056400</v>
      </c>
      <c r="S734" s="5">
        <v>150399729700</v>
      </c>
      <c r="T734" s="5">
        <v>180801323000</v>
      </c>
      <c r="U734" s="5">
        <v>201448276000.00003</v>
      </c>
      <c r="V734" s="5">
        <v>233346433000</v>
      </c>
      <c r="W734" s="5">
        <v>277918974000</v>
      </c>
      <c r="X734" s="5">
        <v>332974096399.99994</v>
      </c>
      <c r="Y734" s="5">
        <v>371939672100.00006</v>
      </c>
      <c r="Z734" s="5">
        <v>407499079700</v>
      </c>
      <c r="AA734" s="5">
        <v>482552217600</v>
      </c>
      <c r="AB734" s="5">
        <v>576523272200</v>
      </c>
      <c r="AC734" s="5">
        <v>609811824600</v>
      </c>
      <c r="AD734" s="5">
        <v>637904355300</v>
      </c>
      <c r="AE734" s="5">
        <v>697477693400</v>
      </c>
      <c r="AF734" s="5">
        <v>705183875100</v>
      </c>
      <c r="AG734" s="5">
        <v>712222048300</v>
      </c>
      <c r="AH734" s="5">
        <v>779182997500</v>
      </c>
      <c r="AI734" s="5">
        <v>834394193900</v>
      </c>
      <c r="AJ734" s="5">
        <v>844374998999.99988</v>
      </c>
      <c r="AK734" s="5">
        <v>884418019300</v>
      </c>
      <c r="AL734" s="5">
        <v>888488984600</v>
      </c>
      <c r="AM734" s="5">
        <v>905988997100</v>
      </c>
      <c r="AN734" s="5">
        <v>1052274262000.0001</v>
      </c>
      <c r="AO734" s="5">
        <v>1187732652000</v>
      </c>
      <c r="AP734" s="5">
        <v>1323156242400.0002</v>
      </c>
      <c r="AQ734" s="5">
        <v>1428629487600</v>
      </c>
      <c r="AR734" s="5">
        <v>1654757130199.9998</v>
      </c>
      <c r="AS734" s="5">
        <v>1856126976000</v>
      </c>
      <c r="AT734" s="5">
        <v>1874420000000</v>
      </c>
      <c r="AU734" s="5">
        <v>2061924056000</v>
      </c>
      <c r="AV734" s="5">
        <v>2234260000000</v>
      </c>
      <c r="AW734" s="5">
        <v>2444349000000</v>
      </c>
      <c r="AX734" s="5">
        <v>2556133000000</v>
      </c>
      <c r="AY734" s="5">
        <v>2881405000000</v>
      </c>
      <c r="AZ734" s="5">
        <v>3041291000000</v>
      </c>
      <c r="BA734" s="5">
        <v>3245248000000</v>
      </c>
      <c r="BB734" s="5">
        <v>3747967000000.0005</v>
      </c>
      <c r="BC734" s="5">
        <v>3951809000000</v>
      </c>
      <c r="BD734" s="5">
        <v>4447571000000</v>
      </c>
      <c r="BE734" s="5">
        <v>5060322000000</v>
      </c>
      <c r="BF734" s="5">
        <v>5700577999999.999</v>
      </c>
      <c r="BG734" s="5">
        <v>5902383000000</v>
      </c>
      <c r="BH734" s="5">
        <v>6119568000000</v>
      </c>
      <c r="BI734" s="5">
        <v>6162492000000</v>
      </c>
      <c r="BJ734" s="5">
        <v>6455702958200</v>
      </c>
      <c r="BK734" s="5">
        <v>7173072733500.001</v>
      </c>
    </row>
    <row r="735" spans="1:63" x14ac:dyDescent="0.25">
      <c r="A735" t="s">
        <v>153</v>
      </c>
      <c r="B735" t="s">
        <v>154</v>
      </c>
      <c r="C735" t="s">
        <v>149</v>
      </c>
      <c r="D735" t="s">
        <v>80</v>
      </c>
      <c r="E735" s="19" t="str">
        <f t="shared" si="113"/>
        <v>number</v>
      </c>
      <c r="F735" s="4" t="s">
        <v>81</v>
      </c>
      <c r="G735" s="5">
        <v>160100302800</v>
      </c>
      <c r="H735" s="5">
        <v>170100342800.00003</v>
      </c>
      <c r="I735" s="5">
        <v>176000352300</v>
      </c>
      <c r="J735" s="5">
        <v>190300405800.00003</v>
      </c>
      <c r="K735" s="5">
        <v>199500005400</v>
      </c>
      <c r="L735" s="5">
        <v>209099997200.00003</v>
      </c>
      <c r="M735" s="5">
        <v>230299992100</v>
      </c>
      <c r="N735" s="5">
        <v>259000008700</v>
      </c>
      <c r="O735" s="5">
        <v>286099996700</v>
      </c>
      <c r="P735" s="5">
        <v>318199988200</v>
      </c>
      <c r="Q735" s="5">
        <v>340599799799.99994</v>
      </c>
      <c r="R735" s="5">
        <v>377600868400</v>
      </c>
      <c r="S735" s="5">
        <v>423800012800.00006</v>
      </c>
      <c r="T735" s="5">
        <v>519299989500</v>
      </c>
      <c r="U735" s="5">
        <v>612299964400.00012</v>
      </c>
      <c r="V735" s="5">
        <v>692500037600.00012</v>
      </c>
      <c r="W735" s="5">
        <v>833999994900</v>
      </c>
      <c r="X735" s="5">
        <v>1052200009700.0001</v>
      </c>
      <c r="Y735" s="5">
        <v>1259100045300</v>
      </c>
      <c r="Z735" s="5">
        <v>1410199977999.9998</v>
      </c>
      <c r="AA735" s="5">
        <v>1796399956000</v>
      </c>
      <c r="AB735" s="5">
        <v>2172500049900</v>
      </c>
      <c r="AC735" s="5">
        <v>2617999884300</v>
      </c>
      <c r="AD735" s="5">
        <v>3195000062000</v>
      </c>
      <c r="AE735" s="5">
        <v>3838866882600.0005</v>
      </c>
      <c r="AF735" s="5">
        <v>4106168565800</v>
      </c>
      <c r="AG735" s="5">
        <v>3921899946000</v>
      </c>
      <c r="AH735" s="5">
        <v>3644487893000.0005</v>
      </c>
      <c r="AI735" s="5">
        <v>3513100009500</v>
      </c>
      <c r="AJ735" s="5">
        <v>3352800001999.9995</v>
      </c>
      <c r="AK735" s="5">
        <v>3340200050700</v>
      </c>
      <c r="AL735" s="5">
        <v>3195299954700.0005</v>
      </c>
      <c r="AM735" s="5">
        <v>4112708449400</v>
      </c>
      <c r="AN735" s="5">
        <v>4604052348100</v>
      </c>
      <c r="AO735" s="5">
        <v>5001650185800</v>
      </c>
      <c r="AP735" s="5">
        <v>5275772365000</v>
      </c>
      <c r="AQ735" s="5">
        <v>5862047724899.999</v>
      </c>
      <c r="AR735" s="5">
        <v>6389898860300</v>
      </c>
      <c r="AS735" s="5">
        <v>6589531437500.001</v>
      </c>
      <c r="AT735" s="5">
        <v>7179524681600</v>
      </c>
      <c r="AU735" s="5">
        <v>7602582541600</v>
      </c>
      <c r="AV735" s="5">
        <v>8070665496200</v>
      </c>
      <c r="AW735" s="5">
        <v>8455793523000.001</v>
      </c>
      <c r="AX735" s="5">
        <v>9208497227000</v>
      </c>
      <c r="AY735" s="5">
        <v>9464932000000</v>
      </c>
      <c r="AZ735" s="5">
        <v>10121085000000</v>
      </c>
      <c r="BA735" s="5">
        <v>10718929000000</v>
      </c>
      <c r="BB735" s="5">
        <v>11826440000000.002</v>
      </c>
      <c r="BC735" s="5">
        <v>12285308000000</v>
      </c>
      <c r="BD735" s="5">
        <v>12948432000000</v>
      </c>
      <c r="BE735" s="5">
        <v>13843139000000</v>
      </c>
      <c r="BF735" s="5">
        <v>14858604000000</v>
      </c>
      <c r="BG735" s="5">
        <v>15981280000000</v>
      </c>
      <c r="BH735" s="5">
        <v>17276318000000</v>
      </c>
      <c r="BI735" s="5">
        <v>18285382000000</v>
      </c>
      <c r="BJ735" s="5">
        <v>19344838000000</v>
      </c>
      <c r="BK735" s="5">
        <v>20328363000000</v>
      </c>
    </row>
    <row r="736" spans="1:63" x14ac:dyDescent="0.25">
      <c r="A736" t="s">
        <v>155</v>
      </c>
      <c r="B736" t="s">
        <v>156</v>
      </c>
      <c r="C736" t="s">
        <v>149</v>
      </c>
      <c r="D736" t="s">
        <v>80</v>
      </c>
      <c r="E736" s="19" t="str">
        <f t="shared" si="113"/>
        <v>number</v>
      </c>
      <c r="F736" s="4" t="s">
        <v>81</v>
      </c>
      <c r="G736" s="5">
        <v>81910824999.999985</v>
      </c>
      <c r="H736" s="5">
        <v>87625703400</v>
      </c>
      <c r="I736" s="5">
        <v>91088994300</v>
      </c>
      <c r="J736" s="5">
        <v>96111304700</v>
      </c>
      <c r="K736" s="5">
        <v>102172349300</v>
      </c>
      <c r="L736" s="5">
        <v>106328379900</v>
      </c>
      <c r="M736" s="5">
        <v>110657697300</v>
      </c>
      <c r="N736" s="5">
        <v>112389443600</v>
      </c>
      <c r="O736" s="5">
        <v>122606666900</v>
      </c>
      <c r="P736" s="5">
        <v>129706798100</v>
      </c>
      <c r="Q736" s="5">
        <v>138192244700</v>
      </c>
      <c r="R736" s="5">
        <v>147543915400</v>
      </c>
      <c r="S736" s="5">
        <v>144253764000</v>
      </c>
      <c r="T736" s="5">
        <v>157067689800</v>
      </c>
      <c r="U736" s="5">
        <v>185295384400</v>
      </c>
      <c r="V736" s="5">
        <v>206941871500.00003</v>
      </c>
      <c r="W736" s="5">
        <v>229799066200</v>
      </c>
      <c r="X736" s="5">
        <v>251362603500</v>
      </c>
      <c r="Y736" s="5">
        <v>213639856200</v>
      </c>
      <c r="Z736" s="5">
        <v>218252288200.00003</v>
      </c>
      <c r="AA736" s="5">
        <v>238291516900</v>
      </c>
      <c r="AB736" s="5">
        <v>274179153200</v>
      </c>
      <c r="AC736" s="5">
        <v>317205391500</v>
      </c>
      <c r="AD736" s="5">
        <v>401608503700</v>
      </c>
      <c r="AE736" s="5">
        <v>464119958600</v>
      </c>
      <c r="AF736" s="5">
        <v>369795226000</v>
      </c>
      <c r="AG736" s="5">
        <v>349652306300</v>
      </c>
      <c r="AH736" s="5">
        <v>441588964700</v>
      </c>
      <c r="AI736" s="5">
        <v>457357831699.99994</v>
      </c>
      <c r="AJ736" s="5">
        <v>473361073600</v>
      </c>
      <c r="AK736" s="5">
        <v>529553593800.00006</v>
      </c>
      <c r="AL736" s="5">
        <v>498109648899.99994</v>
      </c>
      <c r="AM736" s="5">
        <v>414337973300</v>
      </c>
      <c r="AN736" s="5">
        <v>655051577700</v>
      </c>
      <c r="AO736" s="5">
        <v>721728639500</v>
      </c>
      <c r="AP736" s="5">
        <v>822241422600</v>
      </c>
      <c r="AQ736" s="5">
        <v>901587995299.99988</v>
      </c>
      <c r="AR736" s="5">
        <v>1029344630700</v>
      </c>
      <c r="AS736" s="5">
        <v>944897144000</v>
      </c>
      <c r="AT736" s="5">
        <v>986128585300</v>
      </c>
      <c r="AU736" s="5">
        <v>1253017742400.0002</v>
      </c>
      <c r="AV736" s="5">
        <v>1385349274600</v>
      </c>
      <c r="AW736" s="5">
        <v>1590551400000</v>
      </c>
      <c r="AX736" s="5">
        <v>2332340000000</v>
      </c>
      <c r="AY736" s="5">
        <v>3505903000000</v>
      </c>
      <c r="AZ736" s="5">
        <v>3880944000000</v>
      </c>
      <c r="BA736" s="5">
        <v>4140247589300</v>
      </c>
      <c r="BB736" s="5">
        <v>4635650285500</v>
      </c>
      <c r="BC736" s="5">
        <v>4369368423300</v>
      </c>
      <c r="BD736" s="5">
        <v>5278516424999.999</v>
      </c>
      <c r="BE736" s="5">
        <v>5736183821300.001</v>
      </c>
      <c r="BF736" s="5">
        <v>6314235440000</v>
      </c>
      <c r="BG736" s="5">
        <v>6397746000000</v>
      </c>
      <c r="BH736" s="5">
        <v>6883356000000</v>
      </c>
      <c r="BI736" s="5">
        <v>6474000000000</v>
      </c>
      <c r="BJ736" s="5">
        <v>5984000000000</v>
      </c>
      <c r="BK736" s="5">
        <v>5746000000000</v>
      </c>
    </row>
    <row r="737" spans="1:63" x14ac:dyDescent="0.25">
      <c r="A737" t="s">
        <v>161</v>
      </c>
      <c r="B737" t="s">
        <v>162</v>
      </c>
      <c r="C737" t="s">
        <v>149</v>
      </c>
      <c r="D737" t="s">
        <v>80</v>
      </c>
      <c r="E737" s="19" t="str">
        <f t="shared" si="113"/>
        <v>number</v>
      </c>
      <c r="F737" s="4" t="s">
        <v>81</v>
      </c>
      <c r="M737" s="5">
        <v>67771899900</v>
      </c>
      <c r="N737" s="5">
        <v>85105803300</v>
      </c>
      <c r="O737" s="5">
        <v>88364204000</v>
      </c>
      <c r="P737" s="5">
        <v>99442196500</v>
      </c>
      <c r="Q737" s="5">
        <v>108826001400</v>
      </c>
      <c r="R737" s="5">
        <v>122640998400</v>
      </c>
      <c r="S737" s="5">
        <v>125639000100</v>
      </c>
      <c r="T737" s="5">
        <v>129678999600</v>
      </c>
      <c r="U737" s="5">
        <v>178032001000</v>
      </c>
      <c r="V737" s="5">
        <v>224428998700</v>
      </c>
      <c r="W737" s="5">
        <v>257924005900</v>
      </c>
      <c r="X737" s="5">
        <v>275910000600</v>
      </c>
      <c r="Y737" s="5">
        <v>339380994000</v>
      </c>
      <c r="Z737" s="5">
        <v>371786770800</v>
      </c>
      <c r="AA737" s="5">
        <v>418187213000</v>
      </c>
      <c r="AB737" s="5">
        <v>438279978300</v>
      </c>
      <c r="AC737" s="5">
        <v>494534288400</v>
      </c>
      <c r="AD737" s="5">
        <v>538737901600</v>
      </c>
      <c r="AE737" s="5">
        <v>625462121600</v>
      </c>
      <c r="AF737" s="5">
        <v>641415139000</v>
      </c>
      <c r="AG737" s="5">
        <v>628310748700</v>
      </c>
      <c r="AH737" s="5">
        <v>646044880600</v>
      </c>
      <c r="AI737" s="5">
        <v>696019296000</v>
      </c>
      <c r="AJ737" s="5">
        <v>730190242600</v>
      </c>
      <c r="AK737" s="5">
        <v>768496305400</v>
      </c>
      <c r="AL737" s="5">
        <v>749256034500</v>
      </c>
      <c r="AM737" s="5">
        <v>798031740400</v>
      </c>
      <c r="AN737" s="5">
        <v>1155850951900</v>
      </c>
      <c r="AO737" s="5">
        <v>1350907857400</v>
      </c>
      <c r="AP737" s="5">
        <v>1422331655700</v>
      </c>
      <c r="AQ737" s="5">
        <v>1574218062200</v>
      </c>
      <c r="AR737" s="5">
        <v>1722870804900</v>
      </c>
      <c r="AS737" s="5">
        <v>2117674360000</v>
      </c>
      <c r="AT737" s="5">
        <v>2103270238000</v>
      </c>
      <c r="AU737" s="5">
        <v>2540202707500</v>
      </c>
      <c r="AV737" s="5">
        <v>2711115443400</v>
      </c>
      <c r="AW737" s="5">
        <v>2733678207000</v>
      </c>
      <c r="AX737" s="5">
        <v>2876233000000</v>
      </c>
      <c r="AY737" s="5">
        <v>3294055000000</v>
      </c>
      <c r="AZ737" s="5">
        <v>3607837000000</v>
      </c>
      <c r="BA737" s="5">
        <v>3903961000000</v>
      </c>
      <c r="BB737" s="5">
        <v>4366470000000</v>
      </c>
      <c r="BC737" s="5">
        <v>4807339000000</v>
      </c>
      <c r="BD737" s="5">
        <v>5288939000000</v>
      </c>
      <c r="BE737" s="5">
        <v>6123929000000</v>
      </c>
      <c r="BF737" s="5">
        <v>6352360000000.001</v>
      </c>
      <c r="BG737" s="5">
        <v>6544257400000.001</v>
      </c>
      <c r="BH737" s="5">
        <v>7092793041100</v>
      </c>
      <c r="BI737" s="5">
        <v>7747690081300</v>
      </c>
      <c r="BJ737" s="5">
        <v>8308512017000</v>
      </c>
      <c r="BK737" s="5">
        <v>8926034263800</v>
      </c>
    </row>
    <row r="738" spans="1:63" x14ac:dyDescent="0.25">
      <c r="A738" t="s">
        <v>163</v>
      </c>
      <c r="B738" t="s">
        <v>164</v>
      </c>
      <c r="C738" t="s">
        <v>149</v>
      </c>
      <c r="D738" t="s">
        <v>80</v>
      </c>
      <c r="E738" s="19" t="str">
        <f t="shared" si="113"/>
        <v>number</v>
      </c>
      <c r="F738" s="4" t="s">
        <v>81</v>
      </c>
      <c r="G738" s="5">
        <v>5318432000</v>
      </c>
      <c r="H738" s="5">
        <v>5487395800</v>
      </c>
      <c r="I738" s="5">
        <v>5618165400</v>
      </c>
      <c r="J738" s="5">
        <v>7499149700</v>
      </c>
      <c r="K738" s="5">
        <v>8529500000</v>
      </c>
      <c r="L738" s="5">
        <v>8903400000</v>
      </c>
      <c r="M738" s="5">
        <v>9440600000</v>
      </c>
      <c r="N738" s="5">
        <v>10402000099.999998</v>
      </c>
      <c r="O738" s="5">
        <v>10369800100</v>
      </c>
      <c r="P738" s="5">
        <v>11627599900</v>
      </c>
      <c r="Q738" s="5">
        <v>12584599900</v>
      </c>
      <c r="R738" s="5">
        <v>13382099999.999998</v>
      </c>
      <c r="S738" s="5">
        <v>14876999900</v>
      </c>
      <c r="T738" s="5">
        <v>18803000100</v>
      </c>
      <c r="U738" s="5">
        <v>20513999900</v>
      </c>
      <c r="V738" s="5">
        <v>23609999600</v>
      </c>
      <c r="W738" s="5">
        <v>24646000100</v>
      </c>
      <c r="X738" s="5">
        <v>25132000000</v>
      </c>
      <c r="Y738" s="5">
        <v>29558000400.000004</v>
      </c>
      <c r="Z738" s="5">
        <v>32555000600</v>
      </c>
      <c r="AA738" s="5">
        <v>36125001000</v>
      </c>
      <c r="AB738" s="5">
        <v>38837999400</v>
      </c>
      <c r="AC738" s="5">
        <v>43212000800</v>
      </c>
      <c r="AD738" s="5">
        <v>46380999200</v>
      </c>
      <c r="AE738" s="5">
        <v>52664000000</v>
      </c>
      <c r="AF738" s="5">
        <v>59714999300</v>
      </c>
      <c r="AG738" s="5">
        <v>67215999000</v>
      </c>
      <c r="AH738" s="5">
        <v>72053000200</v>
      </c>
      <c r="AI738" s="5">
        <v>81517000700</v>
      </c>
      <c r="AJ738" s="5">
        <v>82188999700</v>
      </c>
      <c r="AK738" s="5">
        <v>118304239400</v>
      </c>
      <c r="AL738" s="5">
        <v>127441678799.99998</v>
      </c>
      <c r="AM738" s="5">
        <v>151000855600</v>
      </c>
      <c r="AN738" s="5">
        <v>162616376599.99997</v>
      </c>
      <c r="AO738" s="5">
        <v>183660222700</v>
      </c>
      <c r="AP738" s="5">
        <v>197956241900</v>
      </c>
      <c r="AQ738" s="5">
        <v>212889835500</v>
      </c>
      <c r="AR738" s="5">
        <v>259176275400</v>
      </c>
      <c r="AS738" s="5">
        <v>294506052400</v>
      </c>
      <c r="AT738" s="5">
        <v>309084124600</v>
      </c>
      <c r="AU738" s="5">
        <v>331177583200</v>
      </c>
      <c r="AV738" s="5">
        <v>359898494100.00006</v>
      </c>
      <c r="AW738" s="5">
        <v>411135580300</v>
      </c>
      <c r="AX738" s="5">
        <v>485862856200</v>
      </c>
      <c r="AY738" s="5">
        <v>580032000000</v>
      </c>
      <c r="AZ738" s="5">
        <v>816736500000</v>
      </c>
      <c r="BA738" s="5">
        <v>868012731999.99988</v>
      </c>
      <c r="BB738" s="5">
        <v>960209000000</v>
      </c>
      <c r="BC738" s="5">
        <v>960857581700</v>
      </c>
      <c r="BD738" s="5">
        <v>1196771379600</v>
      </c>
      <c r="BE738" s="5">
        <v>1452353000000</v>
      </c>
      <c r="BF738" s="5">
        <v>1551695000000</v>
      </c>
      <c r="BG738" s="5">
        <v>1695792000000</v>
      </c>
      <c r="BH738" s="5">
        <v>1626476000000.0002</v>
      </c>
      <c r="BI738" s="5">
        <v>1568993000000</v>
      </c>
      <c r="BJ738" s="5">
        <v>1665988147300</v>
      </c>
      <c r="BK738" s="5">
        <v>1796718237200</v>
      </c>
    </row>
    <row r="739" spans="1:63" x14ac:dyDescent="0.25">
      <c r="A739" t="s">
        <v>167</v>
      </c>
      <c r="B739" t="s">
        <v>168</v>
      </c>
      <c r="C739" t="s">
        <v>149</v>
      </c>
      <c r="D739" t="s">
        <v>80</v>
      </c>
      <c r="E739" s="19" t="str">
        <f t="shared" si="113"/>
        <v>number</v>
      </c>
      <c r="F739" s="4" t="s">
        <v>81</v>
      </c>
      <c r="G739" s="5">
        <v>119143735300</v>
      </c>
      <c r="H739" s="5">
        <v>130282831900</v>
      </c>
      <c r="I739" s="5">
        <v>143651831800</v>
      </c>
      <c r="J739" s="5">
        <v>142805860400</v>
      </c>
      <c r="K739" s="5">
        <v>165019992100</v>
      </c>
      <c r="L739" s="5">
        <v>172539002900</v>
      </c>
      <c r="M739" s="5">
        <v>163734994900</v>
      </c>
      <c r="N739" s="5">
        <v>158742003700</v>
      </c>
      <c r="O739" s="5">
        <v>162701000700</v>
      </c>
      <c r="P739" s="5">
        <v>179638992900.00003</v>
      </c>
      <c r="Q739" s="5">
        <v>190979997700</v>
      </c>
      <c r="R739" s="5">
        <v>187200995300.00003</v>
      </c>
      <c r="S739" s="5">
        <v>210939002900</v>
      </c>
      <c r="T739" s="5">
        <v>246995992599.99997</v>
      </c>
      <c r="U739" s="5">
        <v>224747995100</v>
      </c>
      <c r="V739" s="5">
        <v>254367006700</v>
      </c>
      <c r="W739" s="5">
        <v>317285007400</v>
      </c>
      <c r="X739" s="5">
        <v>400395993100</v>
      </c>
      <c r="Y739" s="5">
        <v>448689012700</v>
      </c>
      <c r="Z739" s="5">
        <v>529999986700</v>
      </c>
      <c r="AA739" s="5">
        <v>589900021800</v>
      </c>
      <c r="AB739" s="5">
        <v>662999990300</v>
      </c>
      <c r="AC739" s="5">
        <v>687100002300.00012</v>
      </c>
      <c r="AD739" s="5">
        <v>638500012000</v>
      </c>
      <c r="AE739" s="5">
        <v>647199981600</v>
      </c>
      <c r="AF739" s="5">
        <v>659400032300</v>
      </c>
      <c r="AG739" s="5">
        <v>671099977700.00012</v>
      </c>
      <c r="AH739" s="5">
        <v>679200030700</v>
      </c>
      <c r="AI739" s="5">
        <v>695299997699.99988</v>
      </c>
      <c r="AJ739" s="5">
        <v>675399991300</v>
      </c>
      <c r="AK739" s="5">
        <v>656740974599.99988</v>
      </c>
      <c r="AL739" s="5">
        <v>620698992600</v>
      </c>
      <c r="AM739" s="5">
        <v>628800028700</v>
      </c>
      <c r="AN739" s="5">
        <v>867899998200</v>
      </c>
      <c r="AO739" s="5">
        <v>938799988700</v>
      </c>
      <c r="AP739" s="5">
        <v>1016848973800</v>
      </c>
      <c r="AQ739" s="5">
        <v>1077220016099.9999</v>
      </c>
      <c r="AR739" s="5">
        <v>1225174941700</v>
      </c>
      <c r="AS739" s="5">
        <v>1242600046600</v>
      </c>
      <c r="AT739" s="5">
        <v>1280400000000</v>
      </c>
      <c r="AU739" s="5">
        <v>1426000000000</v>
      </c>
      <c r="AV739" s="5">
        <v>1512800000000</v>
      </c>
      <c r="AW739" s="5">
        <v>1587500000000</v>
      </c>
      <c r="AX739" s="5">
        <v>1612800000000</v>
      </c>
      <c r="AY739" s="5">
        <v>1796100000000</v>
      </c>
      <c r="AZ739" s="5">
        <v>1906838000000</v>
      </c>
      <c r="BA739" s="5">
        <v>2056708000000</v>
      </c>
      <c r="BB739" s="5">
        <v>2408879000000</v>
      </c>
      <c r="BC739" s="5">
        <v>2537103000000</v>
      </c>
      <c r="BD739" s="5">
        <v>2832323000000</v>
      </c>
      <c r="BE739" s="5">
        <v>3024277000000</v>
      </c>
      <c r="BF739" s="5">
        <v>3544211000000</v>
      </c>
      <c r="BG739" s="5">
        <v>3788275285903.6499</v>
      </c>
      <c r="BH739" s="5">
        <v>4068902642106.3003</v>
      </c>
      <c r="BI739" s="5">
        <v>4268886000000</v>
      </c>
      <c r="BJ739" s="5">
        <v>4464335000000</v>
      </c>
      <c r="BK739" s="5">
        <v>4726439418113.0098</v>
      </c>
    </row>
    <row r="740" spans="1:63" x14ac:dyDescent="0.25">
      <c r="A740" t="s">
        <v>169</v>
      </c>
      <c r="B740" t="s">
        <v>170</v>
      </c>
      <c r="C740" t="s">
        <v>149</v>
      </c>
      <c r="D740" t="s">
        <v>80</v>
      </c>
      <c r="E740" s="19" t="str">
        <f t="shared" si="113"/>
        <v>number</v>
      </c>
      <c r="F740" s="4" t="s">
        <v>81</v>
      </c>
      <c r="G740" s="5">
        <v>3190921200</v>
      </c>
      <c r="H740" s="5">
        <v>3506715099.9999995</v>
      </c>
      <c r="I740" s="5">
        <v>3689708800</v>
      </c>
      <c r="J740" s="5">
        <v>3966381100</v>
      </c>
      <c r="K740" s="5">
        <v>4196100000.0000005</v>
      </c>
      <c r="L740" s="5">
        <v>4547800000</v>
      </c>
      <c r="M740" s="5">
        <v>3716600000</v>
      </c>
      <c r="N740" s="5">
        <v>3715000000</v>
      </c>
      <c r="O740" s="5">
        <v>4738800000</v>
      </c>
      <c r="P740" s="5">
        <v>8961500000</v>
      </c>
      <c r="Q740" s="5">
        <v>10375400000</v>
      </c>
      <c r="R740" s="5">
        <v>11034700000</v>
      </c>
      <c r="S740" s="5">
        <v>12251600000</v>
      </c>
      <c r="T740" s="5">
        <v>19604000000</v>
      </c>
      <c r="U740" s="5">
        <v>22945400000</v>
      </c>
      <c r="V740" s="5">
        <v>28611400000</v>
      </c>
      <c r="W740" s="5">
        <v>33585000000</v>
      </c>
      <c r="X740" s="5">
        <v>36053000000</v>
      </c>
      <c r="Y740" s="5">
        <v>42912000000</v>
      </c>
      <c r="Z740" s="5">
        <v>50270000099.999992</v>
      </c>
      <c r="AA740" s="5">
        <v>139310502459.366</v>
      </c>
      <c r="AB740" s="5">
        <v>149051215299.164</v>
      </c>
      <c r="AC740" s="5">
        <v>158750180777.78601</v>
      </c>
      <c r="AD740" s="5">
        <v>165854199439.12201</v>
      </c>
      <c r="AE740" s="5">
        <v>187830606485.09497</v>
      </c>
      <c r="AF740" s="5">
        <v>198123157080.86298</v>
      </c>
      <c r="AG740" s="5">
        <v>244680214767.53998</v>
      </c>
      <c r="AH740" s="5">
        <v>315615326585.78503</v>
      </c>
      <c r="AI740" s="5">
        <v>414860860129.38898</v>
      </c>
      <c r="AJ740" s="5">
        <v>494643670982.59003</v>
      </c>
      <c r="AK740" s="5">
        <v>590059736201.16589</v>
      </c>
      <c r="AL740" s="5">
        <v>906029290715.552</v>
      </c>
      <c r="AM740" s="5">
        <v>1257174855705.1399</v>
      </c>
      <c r="AN740" s="5">
        <v>1768791487435.78</v>
      </c>
      <c r="AO740" s="5">
        <v>3100235093690.1001</v>
      </c>
      <c r="AP740" s="5">
        <v>4086065207384.8101</v>
      </c>
      <c r="AQ740" s="5">
        <v>4418708747636.4102</v>
      </c>
      <c r="AR740" s="5">
        <v>4805156414775.54</v>
      </c>
      <c r="AS740" s="5">
        <v>5482354321323.7402</v>
      </c>
      <c r="AT740" s="5">
        <v>7062751068401.7803</v>
      </c>
      <c r="AU740" s="5">
        <v>8234493679743.7793</v>
      </c>
      <c r="AV740" s="5">
        <v>11501450399217.201</v>
      </c>
      <c r="AW740" s="5">
        <v>13556973687774.799</v>
      </c>
      <c r="AX740" s="5">
        <v>18124060020233.004</v>
      </c>
      <c r="AY740" s="5">
        <v>23121878996826.102</v>
      </c>
      <c r="AZ740" s="5">
        <v>30375178716600.504</v>
      </c>
      <c r="BA740" s="5">
        <v>34675943737137.402</v>
      </c>
      <c r="BB740" s="5">
        <v>39954211885756</v>
      </c>
      <c r="BC740" s="5">
        <v>43461458620731.797</v>
      </c>
      <c r="BD740" s="5">
        <v>54612264176578</v>
      </c>
      <c r="BE740" s="5">
        <v>63134734884975</v>
      </c>
      <c r="BF740" s="5">
        <v>72351452212171.609</v>
      </c>
      <c r="BG740" s="5">
        <v>81009964620126.094</v>
      </c>
      <c r="BH740" s="5">
        <v>90136984656190.203</v>
      </c>
      <c r="BI740" s="5">
        <v>95177735683725.109</v>
      </c>
      <c r="BJ740" s="5">
        <v>102575418034590.02</v>
      </c>
      <c r="BK740" s="5">
        <v>114899249897700</v>
      </c>
    </row>
    <row r="741" spans="1:63" x14ac:dyDescent="0.25">
      <c r="A741" t="s">
        <v>173</v>
      </c>
      <c r="B741" t="s">
        <v>174</v>
      </c>
      <c r="C741" t="s">
        <v>149</v>
      </c>
      <c r="D741" t="s">
        <v>80</v>
      </c>
      <c r="E741" s="19" t="str">
        <f t="shared" si="113"/>
        <v>number</v>
      </c>
      <c r="F741" s="4" t="s">
        <v>81</v>
      </c>
      <c r="G741" s="5">
        <v>259724379535.84302</v>
      </c>
      <c r="H741" s="5">
        <v>265956603615.42099</v>
      </c>
      <c r="I741" s="5">
        <v>274942614217.99799</v>
      </c>
      <c r="J741" s="5">
        <v>291320328001.28198</v>
      </c>
      <c r="K741" s="5">
        <v>296537999591.09296</v>
      </c>
      <c r="L741" s="5">
        <v>306338454207.74603</v>
      </c>
      <c r="M741" s="5">
        <v>306635437627.27002</v>
      </c>
      <c r="N741" s="5">
        <v>324157462670.71307</v>
      </c>
      <c r="O741" s="5">
        <v>323711987541.427</v>
      </c>
      <c r="P741" s="5">
        <v>358607545791.95398</v>
      </c>
      <c r="Q741" s="5">
        <v>368853475664.49005</v>
      </c>
      <c r="R741" s="5">
        <v>408500769513.58203</v>
      </c>
      <c r="S741" s="5">
        <v>415331389428.60596</v>
      </c>
      <c r="T741" s="5">
        <v>505317382255.20801</v>
      </c>
      <c r="U741" s="5">
        <v>606588747175.875</v>
      </c>
      <c r="V741" s="5">
        <v>685734843164.29602</v>
      </c>
      <c r="W741" s="5">
        <v>721818335346.11401</v>
      </c>
      <c r="X741" s="5">
        <v>740231310774.72595</v>
      </c>
      <c r="Y741" s="5">
        <v>868941926032.22998</v>
      </c>
      <c r="Z741" s="5">
        <v>937035673788.83301</v>
      </c>
      <c r="AA741" s="5">
        <v>1092821821776.01</v>
      </c>
      <c r="AB741" s="5">
        <v>1293643704348.01</v>
      </c>
      <c r="AC741" s="5">
        <v>1338324076918.9001</v>
      </c>
      <c r="AD741" s="5">
        <v>1496632354146.1702</v>
      </c>
      <c r="AE741" s="5">
        <v>1684761599436.8801</v>
      </c>
      <c r="AF741" s="5">
        <v>1836888918795.2598</v>
      </c>
      <c r="AG741" s="5">
        <v>1917839979532.78</v>
      </c>
      <c r="AH741" s="5">
        <v>1879736342509.5</v>
      </c>
      <c r="AI741" s="5">
        <v>1984165761172.5601</v>
      </c>
      <c r="AJ741" s="5">
        <v>1970407781292.8198</v>
      </c>
      <c r="AK741" s="5">
        <v>2006133501100</v>
      </c>
      <c r="AL741" s="5">
        <v>2012188459700.0002</v>
      </c>
      <c r="AM741" s="5">
        <v>2035720054500.0002</v>
      </c>
      <c r="AN741" s="5">
        <v>2725175282300.0005</v>
      </c>
      <c r="AO741" s="5">
        <v>3082896528300</v>
      </c>
      <c r="AP741" s="5">
        <v>3280682653899.9995</v>
      </c>
      <c r="AQ741" s="5">
        <v>3452550569100</v>
      </c>
      <c r="AR741" s="5">
        <v>3756969513900.0005</v>
      </c>
      <c r="AS741" s="5">
        <v>4009560372000.0005</v>
      </c>
      <c r="AT741" s="5">
        <v>4217918262500</v>
      </c>
      <c r="AU741" s="5">
        <v>4526438238900</v>
      </c>
      <c r="AV741" s="5">
        <v>4706419987599.999</v>
      </c>
      <c r="AW741" s="5">
        <v>5046695455600</v>
      </c>
      <c r="AX741" s="5">
        <v>5371304986600.001</v>
      </c>
      <c r="AY741" s="5">
        <v>5814186782800</v>
      </c>
      <c r="AZ741" s="5">
        <v>6195122543100</v>
      </c>
      <c r="BA741" s="5">
        <v>6846791167600.001</v>
      </c>
      <c r="BB741" s="5">
        <v>7590205556100</v>
      </c>
      <c r="BC741" s="5">
        <v>7672183508300</v>
      </c>
      <c r="BD741" s="5">
        <v>8030950855700.001</v>
      </c>
      <c r="BE741" s="5">
        <v>8436390278600</v>
      </c>
      <c r="BF741" s="5">
        <v>9100358932000</v>
      </c>
      <c r="BG741" s="5">
        <v>9367088498800</v>
      </c>
      <c r="BH741" s="5">
        <v>9775039000000</v>
      </c>
      <c r="BI741" s="5">
        <v>10508650000000.002</v>
      </c>
      <c r="BJ741" s="5">
        <v>11251675000000</v>
      </c>
      <c r="BK741" s="5">
        <v>12264864620999.998</v>
      </c>
    </row>
    <row r="742" spans="1:63" x14ac:dyDescent="0.25">
      <c r="A742" t="s">
        <v>5</v>
      </c>
      <c r="B742" t="s">
        <v>6</v>
      </c>
      <c r="C742" t="s">
        <v>7</v>
      </c>
      <c r="D742" t="s">
        <v>82</v>
      </c>
      <c r="E742" s="19" t="str">
        <f t="shared" si="113"/>
        <v>number</v>
      </c>
      <c r="F742" s="4" t="s">
        <v>83</v>
      </c>
      <c r="Z742" s="5">
        <v>5930503400.8322754</v>
      </c>
      <c r="AA742" s="5">
        <v>5550483035.9081497</v>
      </c>
      <c r="AB742" s="5">
        <v>5550483035.9081497</v>
      </c>
      <c r="AC742" s="5">
        <v>5784341596.3633938</v>
      </c>
      <c r="AD742" s="5">
        <v>6131475065.2383194</v>
      </c>
      <c r="AE742" s="5">
        <v>7553560459.1042776</v>
      </c>
      <c r="AF742" s="5">
        <v>7072063345.4478607</v>
      </c>
      <c r="AG742" s="5">
        <v>8083872012.4732618</v>
      </c>
      <c r="AH742" s="5">
        <v>8769250549.7359638</v>
      </c>
      <c r="AI742" s="5">
        <v>10201099039.565508</v>
      </c>
      <c r="AJ742" s="5">
        <v>11228764963.161764</v>
      </c>
      <c r="AK742" s="5">
        <v>10603784541.19696</v>
      </c>
      <c r="AL742" s="5">
        <v>8307810973.588479</v>
      </c>
      <c r="AM742" s="5">
        <v>5768720421.6136742</v>
      </c>
      <c r="AN742" s="5">
        <v>4438321017.3906784</v>
      </c>
      <c r="AO742" s="5">
        <v>5538749259.9471397</v>
      </c>
      <c r="AP742" s="5">
        <v>7526446605.5171165</v>
      </c>
      <c r="AQ742" s="5">
        <v>7648377412.8327732</v>
      </c>
      <c r="AR742" s="5">
        <v>6506229607.2943239</v>
      </c>
      <c r="AS742" s="5">
        <v>6152922942.9803152</v>
      </c>
      <c r="AT742" s="5">
        <v>9129594818.6074924</v>
      </c>
      <c r="AU742" s="5">
        <v>8936063723.2012119</v>
      </c>
      <c r="AV742" s="5">
        <v>15285594828.417973</v>
      </c>
      <c r="AW742" s="5">
        <v>17812705294.416958</v>
      </c>
      <c r="AX742" s="5">
        <v>23552052407.548832</v>
      </c>
      <c r="AY742" s="5">
        <v>36970918699.252289</v>
      </c>
      <c r="AZ742" s="5">
        <v>52381006892.03801</v>
      </c>
      <c r="BA742" s="5">
        <v>65266452081.385963</v>
      </c>
      <c r="BB742" s="5">
        <v>88538611205.143311</v>
      </c>
      <c r="BC742" s="5">
        <v>70307163678.189484</v>
      </c>
      <c r="BD742" s="5">
        <v>83799496611.604935</v>
      </c>
      <c r="BE742" s="5">
        <v>111789686464.26031</v>
      </c>
      <c r="BF742" s="5">
        <v>128052853643.44701</v>
      </c>
      <c r="BG742" s="5">
        <v>136709862831.30766</v>
      </c>
      <c r="BH742" s="5">
        <v>145712200312.50507</v>
      </c>
      <c r="BI742" s="5">
        <v>116193649124.47537</v>
      </c>
      <c r="BJ742" s="5">
        <v>101123851090.4731</v>
      </c>
      <c r="BK742" s="5">
        <v>122123822333.73035</v>
      </c>
    </row>
    <row r="743" spans="1:63" x14ac:dyDescent="0.25">
      <c r="A743" t="s">
        <v>151</v>
      </c>
      <c r="B743" t="s">
        <v>152</v>
      </c>
      <c r="C743" t="s">
        <v>7</v>
      </c>
      <c r="D743" t="s">
        <v>82</v>
      </c>
      <c r="E743" s="19" t="str">
        <f t="shared" si="113"/>
        <v>number</v>
      </c>
      <c r="F743" s="4" t="s">
        <v>83</v>
      </c>
      <c r="G743" s="5">
        <v>202999991.99999997</v>
      </c>
      <c r="H743" s="5">
        <v>213500006</v>
      </c>
      <c r="I743" s="5">
        <v>232749998.00000003</v>
      </c>
      <c r="J743" s="5">
        <v>260750008.00000003</v>
      </c>
      <c r="K743" s="5">
        <v>158994962.96296299</v>
      </c>
      <c r="L743" s="5">
        <v>165444571.42857143</v>
      </c>
      <c r="M743" s="5">
        <v>178297142.85714287</v>
      </c>
      <c r="N743" s="5">
        <v>183200000</v>
      </c>
      <c r="O743" s="5">
        <v>190205714.2857143</v>
      </c>
      <c r="P743" s="5">
        <v>242732571.42857143</v>
      </c>
      <c r="Q743" s="5">
        <v>252842285.7142857</v>
      </c>
      <c r="R743" s="5">
        <v>246804571.42857143</v>
      </c>
      <c r="S743" s="5">
        <v>304339839.55214554</v>
      </c>
      <c r="T743" s="5">
        <v>345263492.06349206</v>
      </c>
      <c r="U743" s="5">
        <v>420986666.66666663</v>
      </c>
      <c r="V743" s="5">
        <v>448412753.62318838</v>
      </c>
      <c r="W743" s="5">
        <v>547535555.55555558</v>
      </c>
      <c r="X743" s="5">
        <v>610225555.55555558</v>
      </c>
      <c r="Y743" s="5">
        <v>782496666.66666663</v>
      </c>
      <c r="Z743" s="5">
        <v>919726666.66666651</v>
      </c>
      <c r="AA743" s="5">
        <v>969046666.66666663</v>
      </c>
      <c r="AB743" s="5">
        <v>1013222222.2222222</v>
      </c>
      <c r="AC743" s="5">
        <v>1082926304.464766</v>
      </c>
      <c r="AD743" s="5">
        <v>987143931.16698694</v>
      </c>
      <c r="AE743" s="5">
        <v>1149979285.7734692</v>
      </c>
      <c r="AF743" s="5">
        <v>1201725497.065779</v>
      </c>
      <c r="AG743" s="5">
        <v>1131466494.0110068</v>
      </c>
      <c r="AH743" s="5">
        <v>1082403219.4878733</v>
      </c>
      <c r="AI743" s="5">
        <v>1113924130.4114904</v>
      </c>
      <c r="AJ743" s="5">
        <v>1132101252.5181746</v>
      </c>
      <c r="AK743" s="5">
        <v>1167398478.3459036</v>
      </c>
      <c r="AL743" s="5">
        <v>1083037670.6048403</v>
      </c>
      <c r="AM743" s="5">
        <v>938632612.02635908</v>
      </c>
      <c r="AN743" s="5">
        <v>925030590.15368283</v>
      </c>
      <c r="AO743" s="5">
        <v>1000428393.885281</v>
      </c>
      <c r="AP743" s="5">
        <v>869033856.31709325</v>
      </c>
      <c r="AQ743" s="5">
        <v>972896267.91542494</v>
      </c>
      <c r="AR743" s="5">
        <v>893770806.07764149</v>
      </c>
      <c r="AS743" s="5">
        <v>808077223.36574626</v>
      </c>
      <c r="AT743" s="5">
        <v>870486065.88313675</v>
      </c>
      <c r="AU743" s="5">
        <v>876794723.06858552</v>
      </c>
      <c r="AV743" s="5">
        <v>825394490.15911055</v>
      </c>
      <c r="AW743" s="5">
        <v>784654423.62047625</v>
      </c>
      <c r="AX743" s="5">
        <v>915257323.39609957</v>
      </c>
      <c r="AY743" s="5">
        <v>1117113045.6522198</v>
      </c>
      <c r="AZ743" s="5">
        <v>1273375020.2686231</v>
      </c>
      <c r="BA743" s="5">
        <v>1356199364.8588181</v>
      </c>
      <c r="BB743" s="5">
        <v>1611835901.9062982</v>
      </c>
      <c r="BC743" s="5">
        <v>1781455092.0711389</v>
      </c>
      <c r="BD743" s="5">
        <v>2032135246.5000358</v>
      </c>
      <c r="BE743" s="5">
        <v>2235820867.8274293</v>
      </c>
      <c r="BF743" s="5">
        <v>2333308099.462491</v>
      </c>
      <c r="BG743" s="5">
        <v>2451625332.7458434</v>
      </c>
      <c r="BH743" s="5">
        <v>2705783272.0744286</v>
      </c>
      <c r="BI743" s="5">
        <v>3104394858.1151848</v>
      </c>
      <c r="BJ743" s="5">
        <v>2959185295.390193</v>
      </c>
      <c r="BK743" s="5">
        <v>3172416146.3921046</v>
      </c>
    </row>
    <row r="744" spans="1:63" x14ac:dyDescent="0.25">
      <c r="A744" t="s">
        <v>157</v>
      </c>
      <c r="B744" t="s">
        <v>158</v>
      </c>
      <c r="C744" t="s">
        <v>7</v>
      </c>
      <c r="D744" t="s">
        <v>82</v>
      </c>
      <c r="E744" s="19" t="str">
        <f t="shared" si="113"/>
        <v>number</v>
      </c>
      <c r="F744" s="4" t="s">
        <v>83</v>
      </c>
      <c r="AA744" s="5">
        <v>7324903188.405798</v>
      </c>
      <c r="AB744" s="5">
        <v>7707678019.3236723</v>
      </c>
      <c r="AC744" s="5">
        <v>8567890821.2560396</v>
      </c>
      <c r="AD744" s="5">
        <v>8096302367.1497593</v>
      </c>
      <c r="AE744" s="5">
        <v>9480840483.0917873</v>
      </c>
      <c r="AF744" s="5">
        <v>9848600869.5652199</v>
      </c>
      <c r="AG744" s="5">
        <v>10527338647.342997</v>
      </c>
      <c r="AH744" s="5">
        <v>10908935748.792271</v>
      </c>
      <c r="AI744" s="5">
        <v>11476584879.227053</v>
      </c>
      <c r="AJ744" s="5">
        <v>12175166763.285025</v>
      </c>
      <c r="AK744" s="5">
        <v>13463868357.487925</v>
      </c>
      <c r="AL744" s="5">
        <v>10492993077.609276</v>
      </c>
      <c r="AM744" s="5">
        <v>8830712713.9078121</v>
      </c>
      <c r="AN744" s="5">
        <v>6927950564.5565681</v>
      </c>
      <c r="AO744" s="5">
        <v>7663984567.9012346</v>
      </c>
      <c r="AP744" s="5">
        <v>8547939730.623744</v>
      </c>
      <c r="AQ744" s="5">
        <v>8589211390.4961224</v>
      </c>
      <c r="AR744" s="5">
        <v>7818224905.5507135</v>
      </c>
      <c r="AS744" s="5">
        <v>7700833482.0061493</v>
      </c>
      <c r="AT744" s="5">
        <v>8242392103.6806135</v>
      </c>
      <c r="AU744" s="5">
        <v>8231326016.4749403</v>
      </c>
      <c r="AV744" s="5">
        <v>7850809498.1680269</v>
      </c>
      <c r="AW744" s="5">
        <v>8623691300.0407887</v>
      </c>
      <c r="AX744" s="5">
        <v>10131187261.442078</v>
      </c>
      <c r="AY744" s="5">
        <v>12401139453.973829</v>
      </c>
      <c r="AZ744" s="5">
        <v>15280861834.602404</v>
      </c>
      <c r="BA744" s="5">
        <v>19707616772.799637</v>
      </c>
      <c r="BB744" s="5">
        <v>27066912635.222847</v>
      </c>
      <c r="BC744" s="5">
        <v>32437389116.038013</v>
      </c>
      <c r="BD744" s="5">
        <v>29933790334.341785</v>
      </c>
      <c r="BE744" s="5">
        <v>31952763089.330025</v>
      </c>
      <c r="BF744" s="5">
        <v>43310721414.082886</v>
      </c>
      <c r="BG744" s="5">
        <v>47648211133.218285</v>
      </c>
      <c r="BH744" s="5">
        <v>55612228233.51786</v>
      </c>
      <c r="BI744" s="5">
        <v>64464547915.269798</v>
      </c>
      <c r="BJ744" s="5">
        <v>73000980433.948593</v>
      </c>
      <c r="BK744" s="5">
        <v>80561496133.917191</v>
      </c>
    </row>
    <row r="745" spans="1:63" x14ac:dyDescent="0.25">
      <c r="A745" t="s">
        <v>159</v>
      </c>
      <c r="B745" t="s">
        <v>160</v>
      </c>
      <c r="C745" t="s">
        <v>7</v>
      </c>
      <c r="D745" t="s">
        <v>82</v>
      </c>
      <c r="E745" s="19" t="str">
        <f t="shared" si="113"/>
        <v>number</v>
      </c>
      <c r="F745" s="4" t="s">
        <v>83</v>
      </c>
      <c r="G745" s="5">
        <v>792959472.13902378</v>
      </c>
      <c r="H745" s="5">
        <v>868111400.01407278</v>
      </c>
      <c r="I745" s="5">
        <v>926589348.57295322</v>
      </c>
      <c r="J745" s="5">
        <v>998759333.64332592</v>
      </c>
      <c r="K745" s="5">
        <v>997919319.98004889</v>
      </c>
      <c r="L745" s="5">
        <v>1164519673.1976309</v>
      </c>
      <c r="M745" s="5">
        <v>1232559505.9235919</v>
      </c>
      <c r="N745" s="5">
        <v>1353295457.5261025</v>
      </c>
      <c r="O745" s="5">
        <v>1458379415.4027777</v>
      </c>
      <c r="P745" s="5">
        <v>1603447357.251713</v>
      </c>
      <c r="Q745" s="5">
        <v>1778391289.1912289</v>
      </c>
      <c r="R745" s="5">
        <v>2107279157.3833563</v>
      </c>
      <c r="S745" s="5">
        <v>2502142444.1552544</v>
      </c>
      <c r="T745" s="5">
        <v>2973309272.0448732</v>
      </c>
      <c r="U745" s="5">
        <v>3259344935.7683606</v>
      </c>
      <c r="V745" s="5">
        <v>3474542392.0321245</v>
      </c>
      <c r="W745" s="5">
        <v>4494378855.3310852</v>
      </c>
      <c r="X745" s="5">
        <v>5303734882.5344648</v>
      </c>
      <c r="Y745" s="5">
        <v>6234390975.2709103</v>
      </c>
      <c r="Z745" s="5">
        <v>7265315331.6227274</v>
      </c>
      <c r="AA745" s="5">
        <v>6854491453.9020777</v>
      </c>
      <c r="AB745" s="5">
        <v>6431579357.3125629</v>
      </c>
      <c r="AC745" s="5">
        <v>5979198463.8302469</v>
      </c>
      <c r="AD745" s="5">
        <v>6191437070.4418402</v>
      </c>
      <c r="AE745" s="5">
        <v>6135034338.3043079</v>
      </c>
      <c r="AF745" s="5">
        <v>7239126716.9321909</v>
      </c>
      <c r="AG745" s="5">
        <v>7970820530.7507801</v>
      </c>
      <c r="AH745" s="5">
        <v>8355380879.1295481</v>
      </c>
      <c r="AI745" s="5">
        <v>8283114648.3677502</v>
      </c>
      <c r="AJ745" s="5">
        <v>8572359162.8563061</v>
      </c>
      <c r="AK745" s="5">
        <v>8151479004.213335</v>
      </c>
      <c r="AL745" s="5">
        <v>8209129171.7364855</v>
      </c>
      <c r="AM745" s="5">
        <v>5751789915.053628</v>
      </c>
      <c r="AN745" s="5">
        <v>7148145375.7854509</v>
      </c>
      <c r="AO745" s="5">
        <v>9046326059.9885654</v>
      </c>
      <c r="AP745" s="5">
        <v>12045858436.239931</v>
      </c>
      <c r="AQ745" s="5">
        <v>13115773737.566362</v>
      </c>
      <c r="AR745" s="5">
        <v>14093998843.733381</v>
      </c>
      <c r="AS745" s="5">
        <v>12896013576.732428</v>
      </c>
      <c r="AT745" s="5">
        <v>12705357103.00556</v>
      </c>
      <c r="AU745" s="5">
        <v>12986007425.878052</v>
      </c>
      <c r="AV745" s="5">
        <v>13147743910.72406</v>
      </c>
      <c r="AW745" s="5">
        <v>14904517649.847567</v>
      </c>
      <c r="AX745" s="5">
        <v>16095337093.836601</v>
      </c>
      <c r="AY745" s="5">
        <v>18737897744.794788</v>
      </c>
      <c r="AZ745" s="5">
        <v>25825524820.806427</v>
      </c>
      <c r="BA745" s="5">
        <v>31958195182.240604</v>
      </c>
      <c r="BB745" s="5">
        <v>35895153327.849686</v>
      </c>
      <c r="BC745" s="5">
        <v>37021512048.815796</v>
      </c>
      <c r="BD745" s="5">
        <v>40000088346.804123</v>
      </c>
      <c r="BE745" s="5">
        <v>41953433591.410057</v>
      </c>
      <c r="BF745" s="5">
        <v>50412754861.019096</v>
      </c>
      <c r="BG745" s="5">
        <v>55096728047.940788</v>
      </c>
      <c r="BH745" s="5">
        <v>61448041564.019089</v>
      </c>
      <c r="BI745" s="5">
        <v>64007751187.88736</v>
      </c>
      <c r="BJ745" s="5">
        <v>70875223143.036163</v>
      </c>
      <c r="BK745" s="5">
        <v>79263075749.268219</v>
      </c>
    </row>
    <row r="746" spans="1:63" x14ac:dyDescent="0.25">
      <c r="A746" t="s">
        <v>165</v>
      </c>
      <c r="B746" t="s">
        <v>166</v>
      </c>
      <c r="C746" t="s">
        <v>7</v>
      </c>
      <c r="D746" t="s">
        <v>82</v>
      </c>
      <c r="E746" s="19" t="str">
        <f t="shared" si="113"/>
        <v>number</v>
      </c>
      <c r="F746" s="4" t="s">
        <v>83</v>
      </c>
      <c r="Z746" s="5">
        <v>3526287037.0370374</v>
      </c>
      <c r="AA746" s="5">
        <v>3537099150.141643</v>
      </c>
      <c r="AB746" s="5">
        <v>3612171957.6719575</v>
      </c>
      <c r="AC746" s="5">
        <v>3236430348.2587066</v>
      </c>
      <c r="AD746" s="5">
        <v>3376172169.8113208</v>
      </c>
      <c r="AE746" s="5">
        <v>4456240740.7407408</v>
      </c>
      <c r="AF746" s="5">
        <v>5247193069.3069305</v>
      </c>
      <c r="AG746" s="5">
        <v>2354117303.0615754</v>
      </c>
      <c r="AH746" s="5">
        <v>2093571673.6561191</v>
      </c>
      <c r="AI746" s="5">
        <v>2314159887.2331858</v>
      </c>
      <c r="AJ746" s="5">
        <v>2512079324.077064</v>
      </c>
      <c r="AK746" s="5">
        <v>3263761937.9574761</v>
      </c>
      <c r="AL746" s="5">
        <v>2291175764.6600432</v>
      </c>
      <c r="AM746" s="5">
        <v>2394823061.9321203</v>
      </c>
      <c r="AN746" s="5">
        <v>2460670287.7370744</v>
      </c>
      <c r="AO746" s="5">
        <v>2521738759.5888476</v>
      </c>
      <c r="AP746" s="5">
        <v>3523842274.8966231</v>
      </c>
      <c r="AQ746" s="5">
        <v>4227273069.0599122</v>
      </c>
      <c r="AR746" s="5">
        <v>4873242526.0640364</v>
      </c>
      <c r="AS746" s="5">
        <v>5302532113.2515593</v>
      </c>
      <c r="AT746" s="5">
        <v>5016469068.5089827</v>
      </c>
      <c r="AU746" s="5">
        <v>4766928746.6913967</v>
      </c>
      <c r="AV746" s="5">
        <v>5031510908.8605452</v>
      </c>
      <c r="AW746" s="5">
        <v>5597367853.4035816</v>
      </c>
      <c r="AX746" s="5">
        <v>6831808930.3981619</v>
      </c>
      <c r="AY746" s="5">
        <v>7723846194.8744631</v>
      </c>
      <c r="AZ746" s="5">
        <v>8312078525.085824</v>
      </c>
      <c r="BA746" s="5">
        <v>9366742309.4933109</v>
      </c>
      <c r="BB746" s="5">
        <v>11494837053.40609</v>
      </c>
      <c r="BC746" s="5">
        <v>10911698204.467573</v>
      </c>
      <c r="BD746" s="5">
        <v>10154238250.181831</v>
      </c>
      <c r="BE746" s="5">
        <v>13131168011.806961</v>
      </c>
      <c r="BF746" s="5">
        <v>14534278439.597315</v>
      </c>
      <c r="BG746" s="5">
        <v>16018848993.990852</v>
      </c>
      <c r="BH746" s="5">
        <v>16961117243.490992</v>
      </c>
      <c r="BI746" s="5">
        <v>14798413628.462452</v>
      </c>
      <c r="BJ746" s="5">
        <v>10981358030.531618</v>
      </c>
      <c r="BK746" s="5">
        <v>12645508633.766397</v>
      </c>
    </row>
    <row r="747" spans="1:63" x14ac:dyDescent="0.25">
      <c r="A747" t="s">
        <v>171</v>
      </c>
      <c r="B747" t="s">
        <v>172</v>
      </c>
      <c r="C747" t="s">
        <v>7</v>
      </c>
      <c r="D747" t="s">
        <v>82</v>
      </c>
      <c r="E747" s="19" t="str">
        <f t="shared" si="113"/>
        <v>number</v>
      </c>
      <c r="F747" s="4" t="s">
        <v>83</v>
      </c>
      <c r="G747" s="5">
        <v>122000015.99999999</v>
      </c>
      <c r="H747" s="5">
        <v>125000008</v>
      </c>
      <c r="I747" s="5">
        <v>128000000</v>
      </c>
      <c r="J747" s="5">
        <v>129999994</v>
      </c>
      <c r="K747" s="5">
        <v>148799980</v>
      </c>
      <c r="L747" s="5">
        <v>124525702.85714285</v>
      </c>
      <c r="M747" s="5">
        <v>159560018</v>
      </c>
      <c r="N747" s="5">
        <v>172200018</v>
      </c>
      <c r="O747" s="5">
        <v>188700037</v>
      </c>
      <c r="P747" s="5">
        <v>219900006</v>
      </c>
      <c r="Q747" s="5">
        <v>222952578.19638076</v>
      </c>
      <c r="R747" s="5">
        <v>246457838.33668095</v>
      </c>
      <c r="S747" s="5">
        <v>290746157.14592123</v>
      </c>
      <c r="T747" s="5">
        <v>308458423.18385428</v>
      </c>
      <c r="U747" s="5">
        <v>571863295.74012244</v>
      </c>
      <c r="V747" s="5">
        <v>637754162.10109437</v>
      </c>
      <c r="W747" s="5">
        <v>746650558.55468953</v>
      </c>
      <c r="X747" s="5">
        <v>905709147.27018964</v>
      </c>
      <c r="Y747" s="5">
        <v>1109346220.5288458</v>
      </c>
      <c r="Z747" s="5">
        <v>1254765349.9318528</v>
      </c>
      <c r="AA747" s="5">
        <v>1407062607.6321445</v>
      </c>
      <c r="AB747" s="5">
        <v>1407242640.2321084</v>
      </c>
      <c r="AC747" s="5">
        <v>1479688125.8852017</v>
      </c>
      <c r="AD747" s="5">
        <v>1587412957.2226286</v>
      </c>
      <c r="AE747" s="5">
        <v>1715625839.1797299</v>
      </c>
      <c r="AF747" s="5">
        <v>1944711061.3088801</v>
      </c>
      <c r="AG747" s="5">
        <v>2157434025.1646729</v>
      </c>
      <c r="AH747" s="5">
        <v>2395493877.5136466</v>
      </c>
      <c r="AI747" s="5">
        <v>2405021932.8999739</v>
      </c>
      <c r="AJ747" s="5">
        <v>2550185618.147737</v>
      </c>
      <c r="AK747" s="5">
        <v>1911600969.7661154</v>
      </c>
      <c r="AL747" s="5">
        <v>2029026704.0270691</v>
      </c>
      <c r="AM747" s="5">
        <v>1971525998.8768489</v>
      </c>
      <c r="AN747" s="5">
        <v>753636370.4545455</v>
      </c>
      <c r="AO747" s="5">
        <v>1293535010.9446747</v>
      </c>
      <c r="AP747" s="5">
        <v>1382334879.4081218</v>
      </c>
      <c r="AQ747" s="5">
        <v>1851558301.7001967</v>
      </c>
      <c r="AR747" s="5">
        <v>1989343495.2184355</v>
      </c>
      <c r="AS747" s="5">
        <v>1817654508.1644442</v>
      </c>
      <c r="AT747" s="5">
        <v>1734938652.2116461</v>
      </c>
      <c r="AU747" s="5">
        <v>1674685248.1952827</v>
      </c>
      <c r="AV747" s="5">
        <v>1677552332.3962293</v>
      </c>
      <c r="AW747" s="5">
        <v>1846198770.5870867</v>
      </c>
      <c r="AX747" s="5">
        <v>2088961968.9357851</v>
      </c>
      <c r="AY747" s="5">
        <v>2581313485.6852341</v>
      </c>
      <c r="AZ747" s="5">
        <v>3152324689.2436123</v>
      </c>
      <c r="BA747" s="5">
        <v>3824788145.2770338</v>
      </c>
      <c r="BB747" s="5">
        <v>4860093843.1416225</v>
      </c>
      <c r="BC747" s="5">
        <v>5378925894.622962</v>
      </c>
      <c r="BD747" s="5">
        <v>5773084568.1475639</v>
      </c>
      <c r="BE747" s="5">
        <v>6563320570.4086161</v>
      </c>
      <c r="BF747" s="5">
        <v>7334917696.7226334</v>
      </c>
      <c r="BG747" s="5">
        <v>7621923307.7032518</v>
      </c>
      <c r="BH747" s="5">
        <v>8016591927.6592302</v>
      </c>
      <c r="BI747" s="5">
        <v>8277613193.5763092</v>
      </c>
      <c r="BJ747" s="5">
        <v>8475681532.5216913</v>
      </c>
      <c r="BK747" s="5">
        <v>9135454442.1401272</v>
      </c>
    </row>
    <row r="748" spans="1:63" x14ac:dyDescent="0.25">
      <c r="A748" t="s">
        <v>175</v>
      </c>
      <c r="B748" t="s">
        <v>176</v>
      </c>
      <c r="C748" t="s">
        <v>7</v>
      </c>
      <c r="D748" t="s">
        <v>82</v>
      </c>
      <c r="E748" s="19" t="str">
        <f t="shared" si="113"/>
        <v>number</v>
      </c>
      <c r="F748" s="4" t="s">
        <v>83</v>
      </c>
      <c r="G748" s="5">
        <v>7972840543.1891356</v>
      </c>
      <c r="H748" s="5">
        <v>8497830043.3991318</v>
      </c>
      <c r="I748" s="5">
        <v>9423211535.7692833</v>
      </c>
      <c r="J748" s="5">
        <v>10373792524.149517</v>
      </c>
      <c r="K748" s="5">
        <v>11334173316.533669</v>
      </c>
      <c r="L748" s="5">
        <v>12354752904.9419</v>
      </c>
      <c r="M748" s="5">
        <v>13777124457.510849</v>
      </c>
      <c r="N748" s="5">
        <v>14894302113.95772</v>
      </c>
      <c r="O748" s="5">
        <v>16780064398.712025</v>
      </c>
      <c r="P748" s="5">
        <v>18418031639.36721</v>
      </c>
      <c r="Q748" s="5">
        <v>20334172259.507832</v>
      </c>
      <c r="R748" s="5">
        <v>21358137114.609077</v>
      </c>
      <c r="S748" s="5">
        <v>29293948126.801155</v>
      </c>
      <c r="T748" s="5">
        <v>36806475349.521706</v>
      </c>
      <c r="U748" s="5">
        <v>38114942528.735626</v>
      </c>
      <c r="V748" s="5">
        <v>36601885924.563019</v>
      </c>
      <c r="W748" s="5">
        <v>40649724011.039558</v>
      </c>
      <c r="X748" s="5">
        <v>46737580496.780128</v>
      </c>
      <c r="Y748" s="5">
        <v>57647268408.551064</v>
      </c>
      <c r="Z748" s="5">
        <v>82984078068.823822</v>
      </c>
      <c r="AA748" s="5">
        <v>89629496832.795502</v>
      </c>
      <c r="AB748" s="5">
        <v>82696902010.29425</v>
      </c>
      <c r="AC748" s="5">
        <v>88786580362.840729</v>
      </c>
      <c r="AD748" s="5">
        <v>87880468268.638321</v>
      </c>
      <c r="AE748" s="5">
        <v>69208451592.557556</v>
      </c>
      <c r="AF748" s="5">
        <v>82107924006.173172</v>
      </c>
      <c r="AG748" s="5">
        <v>107414974090.17809</v>
      </c>
      <c r="AH748" s="5">
        <v>118331510445.14931</v>
      </c>
      <c r="AI748" s="5">
        <v>128902675070.72311</v>
      </c>
      <c r="AJ748" s="5">
        <v>115553279480.53957</v>
      </c>
      <c r="AK748" s="5">
        <v>123943432441.24146</v>
      </c>
      <c r="AL748" s="5">
        <v>134545231416.54977</v>
      </c>
      <c r="AM748" s="5">
        <v>134309759157.81743</v>
      </c>
      <c r="AN748" s="5">
        <v>139752450152.0784</v>
      </c>
      <c r="AO748" s="5">
        <v>155460285076.23169</v>
      </c>
      <c r="AP748" s="5">
        <v>147607982694.8573</v>
      </c>
      <c r="AQ748" s="5">
        <v>152586154513.88889</v>
      </c>
      <c r="AR748" s="5">
        <v>137774361015.14029</v>
      </c>
      <c r="AS748" s="5">
        <v>136631966609.37885</v>
      </c>
      <c r="AT748" s="5">
        <v>136361854808.49591</v>
      </c>
      <c r="AU748" s="5">
        <v>121600818309.67906</v>
      </c>
      <c r="AV748" s="5">
        <v>115748110112.68007</v>
      </c>
      <c r="AW748" s="5">
        <v>175256916996.04742</v>
      </c>
      <c r="AX748" s="5">
        <v>228937347865.85837</v>
      </c>
      <c r="AY748" s="5">
        <v>257671413750.82526</v>
      </c>
      <c r="AZ748" s="5">
        <v>271638484826.10944</v>
      </c>
      <c r="BA748" s="5">
        <v>299415505152.29797</v>
      </c>
      <c r="BB748" s="5">
        <v>286769839732.72644</v>
      </c>
      <c r="BC748" s="5">
        <v>295936485832.63513</v>
      </c>
      <c r="BD748" s="5">
        <v>375349442837.18652</v>
      </c>
      <c r="BE748" s="5">
        <v>416418874939.23236</v>
      </c>
      <c r="BF748" s="5">
        <v>396327875201.30444</v>
      </c>
      <c r="BG748" s="5">
        <v>366643223164.00354</v>
      </c>
      <c r="BH748" s="5">
        <v>350636208163.77216</v>
      </c>
      <c r="BI748" s="5">
        <v>317536830640.61865</v>
      </c>
      <c r="BJ748" s="5">
        <v>295746599722.0658</v>
      </c>
      <c r="BK748" s="5">
        <v>348871647959.64014</v>
      </c>
    </row>
    <row r="749" spans="1:63" x14ac:dyDescent="0.25">
      <c r="A749" t="s">
        <v>177</v>
      </c>
      <c r="B749" t="s">
        <v>178</v>
      </c>
      <c r="C749" t="s">
        <v>7</v>
      </c>
      <c r="D749" t="s">
        <v>82</v>
      </c>
      <c r="E749" s="19" t="str">
        <f t="shared" si="113"/>
        <v>number</v>
      </c>
      <c r="F749" s="4" t="s">
        <v>83</v>
      </c>
      <c r="AH749" s="5">
        <v>5100405772.4632673</v>
      </c>
      <c r="AI749" s="5">
        <v>4420168102.3930635</v>
      </c>
      <c r="AJ749" s="5">
        <v>4258743262.8287582</v>
      </c>
      <c r="AK749" s="5">
        <v>4956588278.5614357</v>
      </c>
      <c r="AL749" s="5">
        <v>4601413263.5289402</v>
      </c>
      <c r="AM749" s="5">
        <v>4257702196.5386381</v>
      </c>
      <c r="AN749" s="5">
        <v>4510846967.8742008</v>
      </c>
      <c r="AO749" s="5">
        <v>5255221424.8096218</v>
      </c>
      <c r="AP749" s="5">
        <v>6496195450.610342</v>
      </c>
      <c r="AQ749" s="5">
        <v>7683852496.8449945</v>
      </c>
      <c r="AR749" s="5">
        <v>9345174219.0725288</v>
      </c>
      <c r="AS749" s="5">
        <v>9697847263.631958</v>
      </c>
      <c r="AT749" s="5">
        <v>10185786382.828268</v>
      </c>
      <c r="AU749" s="5">
        <v>10383560602.853659</v>
      </c>
      <c r="AV749" s="5">
        <v>10805599892.735521</v>
      </c>
      <c r="AW749" s="5">
        <v>11659129888.802111</v>
      </c>
      <c r="AX749" s="5">
        <v>12825801580.928102</v>
      </c>
      <c r="AY749" s="5">
        <v>16929976600.141975</v>
      </c>
      <c r="AZ749" s="5">
        <v>18610460326.543652</v>
      </c>
      <c r="BA749" s="5">
        <v>21501741757.48402</v>
      </c>
      <c r="BB749" s="5">
        <v>27368386358.131012</v>
      </c>
      <c r="BC749" s="5">
        <v>28573777052.45422</v>
      </c>
      <c r="BD749" s="5">
        <v>31409598703.706139</v>
      </c>
      <c r="BE749" s="5">
        <v>33877905103.871532</v>
      </c>
      <c r="BF749" s="5">
        <v>39087797979.955444</v>
      </c>
      <c r="BG749" s="5">
        <v>44413614439.152672</v>
      </c>
      <c r="BH749" s="5">
        <v>48219739330.659332</v>
      </c>
      <c r="BI749" s="5">
        <v>45628320355.173508</v>
      </c>
      <c r="BJ749" s="5">
        <v>47388394818.119263</v>
      </c>
      <c r="BK749" s="5">
        <v>52090321003.055557</v>
      </c>
    </row>
    <row r="750" spans="1:63" x14ac:dyDescent="0.25">
      <c r="A750" t="s">
        <v>179</v>
      </c>
      <c r="B750" t="s">
        <v>180</v>
      </c>
      <c r="C750" t="s">
        <v>7</v>
      </c>
      <c r="D750" t="s">
        <v>82</v>
      </c>
      <c r="E750" s="19" t="str">
        <f t="shared" si="113"/>
        <v>number</v>
      </c>
      <c r="F750" s="4" t="s">
        <v>83</v>
      </c>
      <c r="G750" s="5">
        <v>441524109.01467508</v>
      </c>
      <c r="H750" s="5">
        <v>449012578.6163522</v>
      </c>
      <c r="I750" s="5">
        <v>516147798.74213827</v>
      </c>
      <c r="J750" s="5">
        <v>589056603.77358484</v>
      </c>
      <c r="K750" s="5">
        <v>884873949.57983184</v>
      </c>
      <c r="L750" s="5">
        <v>925770308.12324917</v>
      </c>
      <c r="M750" s="5">
        <v>967647058.82352936</v>
      </c>
      <c r="N750" s="5">
        <v>1037815126.05042</v>
      </c>
      <c r="O750" s="5">
        <v>1169047619.0476189</v>
      </c>
      <c r="P750" s="5">
        <v>1260084033.613445</v>
      </c>
      <c r="Q750" s="5">
        <v>1417787114.8459382</v>
      </c>
      <c r="R750" s="5">
        <v>1491596638.655462</v>
      </c>
      <c r="S750" s="5">
        <v>1702521008.4033613</v>
      </c>
      <c r="T750" s="5">
        <v>2100142653.3523538</v>
      </c>
      <c r="U750" s="5">
        <v>2359555555.5555558</v>
      </c>
      <c r="V750" s="5">
        <v>2447300000</v>
      </c>
      <c r="W750" s="5">
        <v>2936470588.2352939</v>
      </c>
      <c r="X750" s="5">
        <v>2420260869.5652175</v>
      </c>
      <c r="Y750" s="5">
        <v>2139025000</v>
      </c>
      <c r="Z750" s="5">
        <v>1244609999.9999998</v>
      </c>
      <c r="AA750" s="5">
        <v>1337300000</v>
      </c>
      <c r="AB750" s="5">
        <v>2177500000</v>
      </c>
      <c r="AC750" s="5">
        <v>2240333333.3333335</v>
      </c>
      <c r="AD750" s="5">
        <v>3615647477.054337</v>
      </c>
      <c r="AE750" s="5">
        <v>3519666338.5245414</v>
      </c>
      <c r="AF750" s="5">
        <v>3923232122.1278396</v>
      </c>
      <c r="AG750" s="5">
        <v>6269511614.6623459</v>
      </c>
      <c r="AH750" s="5">
        <v>6508931651.666667</v>
      </c>
      <c r="AI750" s="5">
        <v>5276480985.9993658</v>
      </c>
      <c r="AJ750" s="5">
        <v>4304398865.8826799</v>
      </c>
      <c r="AK750" s="5">
        <v>3321729057.1221542</v>
      </c>
      <c r="AL750" s="5">
        <v>2857457860.0508757</v>
      </c>
      <c r="AM750" s="5">
        <v>3220439044.1894865</v>
      </c>
      <c r="AN750" s="5">
        <v>3990430446.7121596</v>
      </c>
      <c r="AO750" s="5">
        <v>5755818947.4212494</v>
      </c>
      <c r="AP750" s="5">
        <v>6044585326.9380007</v>
      </c>
      <c r="AQ750" s="5">
        <v>6269333313.1710835</v>
      </c>
      <c r="AR750" s="5">
        <v>6584815846.5275383</v>
      </c>
      <c r="AS750" s="5">
        <v>5998563257.9465895</v>
      </c>
      <c r="AT750" s="5">
        <v>6193246837.0968733</v>
      </c>
      <c r="AU750" s="5">
        <v>5840503868.5724535</v>
      </c>
      <c r="AV750" s="5">
        <v>6178563590.8925371</v>
      </c>
      <c r="AW750" s="5">
        <v>6336696288.9821358</v>
      </c>
      <c r="AX750" s="5">
        <v>7940362799.179966</v>
      </c>
      <c r="AY750" s="5">
        <v>9013834373.4124622</v>
      </c>
      <c r="AZ750" s="5">
        <v>9942597779.9926548</v>
      </c>
      <c r="BA750" s="5">
        <v>12292813603.232693</v>
      </c>
      <c r="BB750" s="5">
        <v>14239026629.639013</v>
      </c>
      <c r="BC750" s="5">
        <v>18168902153.879761</v>
      </c>
      <c r="BD750" s="5">
        <v>20186496527.125565</v>
      </c>
      <c r="BE750" s="5">
        <v>20176025256.91531</v>
      </c>
      <c r="BF750" s="5">
        <v>23114293416.390514</v>
      </c>
      <c r="BG750" s="5">
        <v>24599550623.725426</v>
      </c>
      <c r="BH750" s="5">
        <v>27291879819.362194</v>
      </c>
      <c r="BI750" s="5">
        <v>27102650386.60117</v>
      </c>
      <c r="BJ750" s="5">
        <v>24133664284.503258</v>
      </c>
      <c r="BK750" s="5">
        <v>25995031850.165829</v>
      </c>
    </row>
    <row r="751" spans="1:63" x14ac:dyDescent="0.25">
      <c r="A751" t="s">
        <v>147</v>
      </c>
      <c r="B751" t="s">
        <v>148</v>
      </c>
      <c r="C751" t="s">
        <v>149</v>
      </c>
      <c r="D751" t="s">
        <v>82</v>
      </c>
      <c r="E751" s="19" t="str">
        <f t="shared" si="113"/>
        <v>number</v>
      </c>
      <c r="F751" s="4" t="s">
        <v>83</v>
      </c>
      <c r="G751" s="5">
        <v>350247237.11684048</v>
      </c>
      <c r="H751" s="5">
        <v>379567178.25689811</v>
      </c>
      <c r="I751" s="5">
        <v>394040749.12567043</v>
      </c>
      <c r="J751" s="5">
        <v>410321785.63105881</v>
      </c>
      <c r="K751" s="5">
        <v>422916848.42420805</v>
      </c>
      <c r="L751" s="5">
        <v>433889831.58470583</v>
      </c>
      <c r="M751" s="5">
        <v>450753993.17644781</v>
      </c>
      <c r="N751" s="5">
        <v>460442864.20594865</v>
      </c>
      <c r="O751" s="5">
        <v>478298781.54565793</v>
      </c>
      <c r="P751" s="5">
        <v>458404330.12509632</v>
      </c>
      <c r="Q751" s="5">
        <v>482411278.98243874</v>
      </c>
      <c r="R751" s="5">
        <v>578595583.97572327</v>
      </c>
      <c r="S751" s="5">
        <v>674773821.15141559</v>
      </c>
      <c r="T751" s="5">
        <v>751133642.64746082</v>
      </c>
      <c r="U751" s="5">
        <v>939972703.4630208</v>
      </c>
      <c r="V751" s="5">
        <v>976547572.21582389</v>
      </c>
      <c r="W751" s="5">
        <v>1131225278.7777252</v>
      </c>
      <c r="X751" s="5">
        <v>1475584037.2815588</v>
      </c>
      <c r="Y751" s="5">
        <v>1748480982.1851664</v>
      </c>
      <c r="Z751" s="5">
        <v>1928720390.2886932</v>
      </c>
      <c r="AA751" s="5">
        <v>1775842679.9405589</v>
      </c>
      <c r="AB751" s="5">
        <v>1754450379.207696</v>
      </c>
      <c r="AC751" s="5">
        <v>1600278756.4358931</v>
      </c>
      <c r="AD751" s="5">
        <v>1459880352.6482952</v>
      </c>
      <c r="AE751" s="5">
        <v>1552493413.9898932</v>
      </c>
      <c r="AF751" s="5">
        <v>2036303381.2014174</v>
      </c>
      <c r="AG751" s="5">
        <v>2369835438.6239276</v>
      </c>
      <c r="AH751" s="5">
        <v>2616040645.8726287</v>
      </c>
      <c r="AI751" s="5">
        <v>2615588545.6862864</v>
      </c>
      <c r="AJ751" s="5">
        <v>3101301780.9506698</v>
      </c>
      <c r="AK751" s="5">
        <v>3135045684.1006017</v>
      </c>
      <c r="AL751" s="5">
        <v>2240264711.5481591</v>
      </c>
      <c r="AM751" s="5">
        <v>2332018010.5534105</v>
      </c>
      <c r="AN751" s="5">
        <v>1895290964.8082888</v>
      </c>
      <c r="AO751" s="5">
        <v>2379518099.226603</v>
      </c>
      <c r="AP751" s="5">
        <v>2586550747.0984406</v>
      </c>
      <c r="AQ751" s="5">
        <v>2447669403.890182</v>
      </c>
      <c r="AR751" s="5">
        <v>2804902723.731451</v>
      </c>
      <c r="AS751" s="5">
        <v>2993753187.0967741</v>
      </c>
      <c r="AT751" s="5">
        <v>2628920056.1009817</v>
      </c>
      <c r="AU751" s="5">
        <v>2812845513.5712519</v>
      </c>
      <c r="AV751" s="5">
        <v>3205592289.7977324</v>
      </c>
      <c r="AW751" s="5">
        <v>4205691222.1139598</v>
      </c>
      <c r="AX751" s="5">
        <v>4838551099.7098532</v>
      </c>
      <c r="AY751" s="5">
        <v>5462709498.4511852</v>
      </c>
      <c r="AZ751" s="5">
        <v>5816310157.7176542</v>
      </c>
      <c r="BA751" s="5">
        <v>6771277870.9641209</v>
      </c>
      <c r="BB751" s="5">
        <v>8369637065.4025469</v>
      </c>
      <c r="BC751" s="5">
        <v>8369175126.2531595</v>
      </c>
      <c r="BD751" s="5">
        <v>8979966766.072319</v>
      </c>
      <c r="BE751" s="5">
        <v>10724063457.832636</v>
      </c>
      <c r="BF751" s="5">
        <v>11166063466.562302</v>
      </c>
      <c r="BG751" s="5">
        <v>11947176341.996599</v>
      </c>
      <c r="BH751" s="5">
        <v>12377391462.637663</v>
      </c>
      <c r="BI751" s="5">
        <v>10419303761.352406</v>
      </c>
      <c r="BJ751" s="5">
        <v>10886363726.842226</v>
      </c>
      <c r="BK751" s="5">
        <v>12322864244.918266</v>
      </c>
    </row>
    <row r="752" spans="1:63" x14ac:dyDescent="0.25">
      <c r="A752" t="s">
        <v>153</v>
      </c>
      <c r="B752" t="s">
        <v>154</v>
      </c>
      <c r="C752" t="s">
        <v>149</v>
      </c>
      <c r="D752" t="s">
        <v>82</v>
      </c>
      <c r="E752" s="19" t="str">
        <f t="shared" si="113"/>
        <v>number</v>
      </c>
      <c r="F752" s="4" t="s">
        <v>83</v>
      </c>
      <c r="G752" s="5">
        <v>657597382.75915182</v>
      </c>
      <c r="H752" s="5">
        <v>699373701.21713817</v>
      </c>
      <c r="I752" s="5">
        <v>723624365.28813767</v>
      </c>
      <c r="J752" s="5">
        <v>782384527.81364906</v>
      </c>
      <c r="K752" s="5">
        <v>814139855.75645828</v>
      </c>
      <c r="L752" s="5">
        <v>853268771.09708095</v>
      </c>
      <c r="M752" s="5">
        <v>934079050.34617305</v>
      </c>
      <c r="N752" s="5">
        <v>1053077155.1792488</v>
      </c>
      <c r="O752" s="5">
        <v>1152418514.8261604</v>
      </c>
      <c r="P752" s="5">
        <v>1160002260.947294</v>
      </c>
      <c r="Q752" s="5">
        <v>1233991075.1162617</v>
      </c>
      <c r="R752" s="5">
        <v>1430951331.8503418</v>
      </c>
      <c r="S752" s="5">
        <v>1758727395.1870301</v>
      </c>
      <c r="T752" s="5">
        <v>2255496995.4937835</v>
      </c>
      <c r="U752" s="5">
        <v>2752771043.8860884</v>
      </c>
      <c r="V752" s="5">
        <v>3076592431.2720389</v>
      </c>
      <c r="W752" s="5">
        <v>3366368664.5970631</v>
      </c>
      <c r="X752" s="5">
        <v>4409920643.6422043</v>
      </c>
      <c r="Y752" s="5">
        <v>5811444660.6575222</v>
      </c>
      <c r="Z752" s="5">
        <v>6740756568.9156551</v>
      </c>
      <c r="AA752" s="5">
        <v>7636345827.3430834</v>
      </c>
      <c r="AB752" s="5">
        <v>7322914570.15588</v>
      </c>
      <c r="AC752" s="5">
        <v>7381854746.9162855</v>
      </c>
      <c r="AD752" s="5">
        <v>7801858825.1841555</v>
      </c>
      <c r="AE752" s="5">
        <v>8148223603.5839853</v>
      </c>
      <c r="AF752" s="5">
        <v>10621158532.5193</v>
      </c>
      <c r="AG752" s="5">
        <v>12302471429.431826</v>
      </c>
      <c r="AH752" s="5">
        <v>12493286761.734114</v>
      </c>
      <c r="AI752" s="5">
        <v>11140055364.150209</v>
      </c>
      <c r="AJ752" s="5">
        <v>11151578050.735556</v>
      </c>
      <c r="AK752" s="5">
        <v>12434370004.958561</v>
      </c>
      <c r="AL752" s="5">
        <v>11396310990.219711</v>
      </c>
      <c r="AM752" s="5">
        <v>15498179313.042454</v>
      </c>
      <c r="AN752" s="5">
        <v>10600157683.841228</v>
      </c>
      <c r="AO752" s="5">
        <v>9643953174.7734947</v>
      </c>
      <c r="AP752" s="5">
        <v>10513387441.619387</v>
      </c>
      <c r="AQ752" s="5">
        <v>10833497457.512318</v>
      </c>
      <c r="AR752" s="5">
        <v>10612847429.349953</v>
      </c>
      <c r="AS752" s="5">
        <v>11198378749.471907</v>
      </c>
      <c r="AT752" s="5">
        <v>10083937740.062414</v>
      </c>
      <c r="AU752" s="5">
        <v>10371327756.454811</v>
      </c>
      <c r="AV752" s="5">
        <v>11579343088.16132</v>
      </c>
      <c r="AW752" s="5">
        <v>14548845764.532471</v>
      </c>
      <c r="AX752" s="5">
        <v>17430933517.299759</v>
      </c>
      <c r="AY752" s="5">
        <v>17944084201.490097</v>
      </c>
      <c r="AZ752" s="5">
        <v>19356046327.899498</v>
      </c>
      <c r="BA752" s="5">
        <v>22365265025.66003</v>
      </c>
      <c r="BB752" s="5">
        <v>26409781215.184372</v>
      </c>
      <c r="BC752" s="5">
        <v>26017925551.842567</v>
      </c>
      <c r="BD752" s="5">
        <v>26143818509.642078</v>
      </c>
      <c r="BE752" s="5">
        <v>29337006833.082523</v>
      </c>
      <c r="BF752" s="5">
        <v>29104437355.039524</v>
      </c>
      <c r="BG752" s="5">
        <v>32348149947.372681</v>
      </c>
      <c r="BH752" s="5">
        <v>34942948737.396721</v>
      </c>
      <c r="BI752" s="5">
        <v>30916218544.440392</v>
      </c>
      <c r="BJ752" s="5">
        <v>32621535418.903145</v>
      </c>
      <c r="BK752" s="5">
        <v>34922782310.641602</v>
      </c>
    </row>
    <row r="753" spans="1:63" x14ac:dyDescent="0.25">
      <c r="A753" t="s">
        <v>155</v>
      </c>
      <c r="B753" t="s">
        <v>156</v>
      </c>
      <c r="C753" t="s">
        <v>149</v>
      </c>
      <c r="D753" t="s">
        <v>82</v>
      </c>
      <c r="E753" s="19" t="str">
        <f t="shared" si="113"/>
        <v>number</v>
      </c>
      <c r="F753" s="4" t="s">
        <v>83</v>
      </c>
      <c r="G753" s="5">
        <v>333975336.62654126</v>
      </c>
      <c r="H753" s="5">
        <v>357635713.87692195</v>
      </c>
      <c r="I753" s="5">
        <v>371767002.65599823</v>
      </c>
      <c r="J753" s="5">
        <v>392247517.60201615</v>
      </c>
      <c r="K753" s="5">
        <v>416926302.96350867</v>
      </c>
      <c r="L753" s="5">
        <v>432794922.45983505</v>
      </c>
      <c r="M753" s="5">
        <v>449826322.99507231</v>
      </c>
      <c r="N753" s="5">
        <v>453980096.65450341</v>
      </c>
      <c r="O753" s="5">
        <v>471635620.92443126</v>
      </c>
      <c r="P753" s="5">
        <v>469266736.60517704</v>
      </c>
      <c r="Q753" s="5">
        <v>501866730.72256112</v>
      </c>
      <c r="R753" s="5">
        <v>585427545.72371233</v>
      </c>
      <c r="S753" s="5">
        <v>647199482.82806075</v>
      </c>
      <c r="T753" s="5">
        <v>652532796.06670272</v>
      </c>
      <c r="U753" s="5">
        <v>864602103.30315053</v>
      </c>
      <c r="V753" s="5">
        <v>866044961.04820538</v>
      </c>
      <c r="W753" s="5">
        <v>935360466.35139692</v>
      </c>
      <c r="X753" s="5">
        <v>1113920122.6121171</v>
      </c>
      <c r="Y753" s="5">
        <v>1004316495.1116463</v>
      </c>
      <c r="Z753" s="5">
        <v>1033002401.8254578</v>
      </c>
      <c r="AA753" s="5">
        <v>876937559.72503793</v>
      </c>
      <c r="AB753" s="5">
        <v>834369860.42729187</v>
      </c>
      <c r="AC753" s="5">
        <v>832415805.9563266</v>
      </c>
      <c r="AD753" s="5">
        <v>919103735.32292092</v>
      </c>
      <c r="AE753" s="5">
        <v>1033069709.9950732</v>
      </c>
      <c r="AF753" s="5">
        <v>1067828247.2357662</v>
      </c>
      <c r="AG753" s="5">
        <v>1163426850.6501517</v>
      </c>
      <c r="AH753" s="5">
        <v>1482597298.8871794</v>
      </c>
      <c r="AI753" s="5">
        <v>1433686309.8364234</v>
      </c>
      <c r="AJ753" s="5">
        <v>1738605558.0543175</v>
      </c>
      <c r="AK753" s="5">
        <v>1877138041.6430795</v>
      </c>
      <c r="AL753" s="5">
        <v>1881847676.8075171</v>
      </c>
      <c r="AM753" s="5">
        <v>1463251055.4006779</v>
      </c>
      <c r="AN753" s="5">
        <v>1179837954.721925</v>
      </c>
      <c r="AO753" s="5">
        <v>1445919969.8927214</v>
      </c>
      <c r="AP753" s="5">
        <v>1607345450.0457823</v>
      </c>
      <c r="AQ753" s="5">
        <v>1544689502.8247154</v>
      </c>
      <c r="AR753" s="5">
        <v>1744794457.276001</v>
      </c>
      <c r="AS753" s="5">
        <v>1534673583.2487004</v>
      </c>
      <c r="AT753" s="5">
        <v>1385058161.7674632</v>
      </c>
      <c r="AU753" s="5">
        <v>1709347793.3287272</v>
      </c>
      <c r="AV753" s="5">
        <v>1987622279.114625</v>
      </c>
      <c r="AW753" s="5">
        <v>2736666515.8293967</v>
      </c>
      <c r="AX753" s="5">
        <v>4414929219.9964867</v>
      </c>
      <c r="AY753" s="5">
        <v>6646663561.2656002</v>
      </c>
      <c r="AZ753" s="5">
        <v>7422102655.9883242</v>
      </c>
      <c r="BA753" s="5">
        <v>8638711442.7704983</v>
      </c>
      <c r="BB753" s="5">
        <v>10351932604.415358</v>
      </c>
      <c r="BC753" s="5">
        <v>9253484108.4970055</v>
      </c>
      <c r="BD753" s="5">
        <v>10657705536.497757</v>
      </c>
      <c r="BE753" s="5">
        <v>12156380425.082458</v>
      </c>
      <c r="BF753" s="5">
        <v>12368071038.736238</v>
      </c>
      <c r="BG753" s="5">
        <v>12949854262.812727</v>
      </c>
      <c r="BH753" s="5">
        <v>13922223233.5184</v>
      </c>
      <c r="BI753" s="5">
        <v>10945989471.628599</v>
      </c>
      <c r="BJ753" s="5">
        <v>10090922857.390505</v>
      </c>
      <c r="BK753" s="5">
        <v>9871247731.8978729</v>
      </c>
    </row>
    <row r="754" spans="1:63" x14ac:dyDescent="0.25">
      <c r="A754" t="s">
        <v>161</v>
      </c>
      <c r="B754" t="s">
        <v>162</v>
      </c>
      <c r="C754" t="s">
        <v>149</v>
      </c>
      <c r="D754" t="s">
        <v>82</v>
      </c>
      <c r="E754" s="19" t="str">
        <f t="shared" si="113"/>
        <v>number</v>
      </c>
      <c r="F754" s="4" t="s">
        <v>83</v>
      </c>
      <c r="M754" s="5">
        <v>275494520.14199948</v>
      </c>
      <c r="N754" s="5">
        <v>343771964.66216713</v>
      </c>
      <c r="O754" s="5">
        <v>339913833.09624612</v>
      </c>
      <c r="P754" s="5">
        <v>359772363.26220655</v>
      </c>
      <c r="Q754" s="5">
        <v>430096738.3692162</v>
      </c>
      <c r="R754" s="5">
        <v>486617332.38740516</v>
      </c>
      <c r="S754" s="5">
        <v>563683660.31193972</v>
      </c>
      <c r="T754" s="5">
        <v>538747268.33335614</v>
      </c>
      <c r="U754" s="5">
        <v>830710615.17995417</v>
      </c>
      <c r="V754" s="5">
        <v>939227993.66395962</v>
      </c>
      <c r="W754" s="5">
        <v>1049838492.5575862</v>
      </c>
      <c r="X754" s="5">
        <v>1222702356.109457</v>
      </c>
      <c r="Y754" s="5">
        <v>1595423285.6465917</v>
      </c>
      <c r="Z754" s="5">
        <v>1759690811.6069891</v>
      </c>
      <c r="AA754" s="5">
        <v>1538972158.1782017</v>
      </c>
      <c r="AB754" s="5">
        <v>1333754034.2348886</v>
      </c>
      <c r="AC754" s="5">
        <v>1297765448.5049834</v>
      </c>
      <c r="AD754" s="5">
        <v>1232932008.1371906</v>
      </c>
      <c r="AE754" s="5">
        <v>1392195933.3397143</v>
      </c>
      <c r="AF754" s="5">
        <v>1852163474.5466363</v>
      </c>
      <c r="AG754" s="5">
        <v>2090629722.6361115</v>
      </c>
      <c r="AH754" s="5">
        <v>2169040741.5589552</v>
      </c>
      <c r="AI754" s="5">
        <v>2181821902.4395289</v>
      </c>
      <c r="AJ754" s="5">
        <v>2681912030.4938431</v>
      </c>
      <c r="AK754" s="5">
        <v>2724131545.1695795</v>
      </c>
      <c r="AL754" s="5">
        <v>2830673388.8242855</v>
      </c>
      <c r="AM754" s="5">
        <v>2818280876.0761485</v>
      </c>
      <c r="AN754" s="5">
        <v>2081846482.7477145</v>
      </c>
      <c r="AO754" s="5">
        <v>2706425298.3681808</v>
      </c>
      <c r="AP754" s="5">
        <v>2780422212.2699456</v>
      </c>
      <c r="AQ754" s="5">
        <v>2697105694.0795593</v>
      </c>
      <c r="AR754" s="5">
        <v>2920358586.7523413</v>
      </c>
      <c r="AS754" s="5">
        <v>3439463140.3554106</v>
      </c>
      <c r="AT754" s="5">
        <v>2954129565.829649</v>
      </c>
      <c r="AU754" s="5">
        <v>3465305993.4778323</v>
      </c>
      <c r="AV754" s="5">
        <v>3889758023.7369871</v>
      </c>
      <c r="AW754" s="5">
        <v>4703504466.5324507</v>
      </c>
      <c r="AX754" s="5">
        <v>5444474268.4249096</v>
      </c>
      <c r="AY754" s="5">
        <v>6245031690.0680809</v>
      </c>
      <c r="AZ754" s="5">
        <v>6899799785.8441</v>
      </c>
      <c r="BA754" s="5">
        <v>8145694631.8835354</v>
      </c>
      <c r="BB754" s="5">
        <v>9750822511.4798775</v>
      </c>
      <c r="BC754" s="5">
        <v>10181021770.43256</v>
      </c>
      <c r="BD754" s="5">
        <v>10678749467.469719</v>
      </c>
      <c r="BE754" s="5">
        <v>12978107560.59823</v>
      </c>
      <c r="BF754" s="5">
        <v>12442747897.222303</v>
      </c>
      <c r="BG754" s="5">
        <v>13246412031.414461</v>
      </c>
      <c r="BH754" s="5">
        <v>14345828992.041098</v>
      </c>
      <c r="BI754" s="5">
        <v>13099495529.711327</v>
      </c>
      <c r="BJ754" s="5">
        <v>14010787737.842411</v>
      </c>
      <c r="BK754" s="5">
        <v>15334336143.644005</v>
      </c>
    </row>
    <row r="755" spans="1:63" x14ac:dyDescent="0.25">
      <c r="A755" t="s">
        <v>163</v>
      </c>
      <c r="B755" t="s">
        <v>164</v>
      </c>
      <c r="C755" t="s">
        <v>149</v>
      </c>
      <c r="D755" t="s">
        <v>82</v>
      </c>
      <c r="E755" s="19" t="str">
        <f t="shared" si="113"/>
        <v>number</v>
      </c>
      <c r="F755" s="4" t="s">
        <v>83</v>
      </c>
      <c r="G755" s="5">
        <v>107726181.21840782</v>
      </c>
      <c r="H755" s="5">
        <v>111148585.59213129</v>
      </c>
      <c r="I755" s="5">
        <v>113797356.81407391</v>
      </c>
      <c r="J755" s="5">
        <v>151897168.10634577</v>
      </c>
      <c r="K755" s="5">
        <v>172767213.28636187</v>
      </c>
      <c r="L755" s="5">
        <v>180340653.82188806</v>
      </c>
      <c r="M755" s="5">
        <v>191221777.80071843</v>
      </c>
      <c r="N755" s="5">
        <v>210695183.76006299</v>
      </c>
      <c r="O755" s="5">
        <v>199643444.56784353</v>
      </c>
      <c r="P755" s="5">
        <v>209348253.6086401</v>
      </c>
      <c r="Q755" s="5">
        <v>227051054.98508665</v>
      </c>
      <c r="R755" s="5">
        <v>265009395.14797604</v>
      </c>
      <c r="S755" s="5">
        <v>333731874.37907702</v>
      </c>
      <c r="T755" s="5">
        <v>414772351.88059407</v>
      </c>
      <c r="U755" s="5">
        <v>475916514.74590135</v>
      </c>
      <c r="V755" s="5">
        <v>524407931.94042408</v>
      </c>
      <c r="W755" s="5">
        <v>540635389.58866882</v>
      </c>
      <c r="X755" s="5">
        <v>544424605.05253196</v>
      </c>
      <c r="Y755" s="5">
        <v>644070364.88844061</v>
      </c>
      <c r="Z755" s="5">
        <v>709041452.21729672</v>
      </c>
      <c r="AA755" s="5">
        <v>747994681.87620544</v>
      </c>
      <c r="AB755" s="5">
        <v>750214410.72413325</v>
      </c>
      <c r="AC755" s="5">
        <v>788371855.94475603</v>
      </c>
      <c r="AD755" s="5">
        <v>726937320.84608161</v>
      </c>
      <c r="AE755" s="5">
        <v>683193885.00310051</v>
      </c>
      <c r="AF755" s="5">
        <v>802890746.89075625</v>
      </c>
      <c r="AG755" s="5">
        <v>909820553.40113473</v>
      </c>
      <c r="AH755" s="5">
        <v>957377507.47612965</v>
      </c>
      <c r="AI755" s="5">
        <v>981529400.53486204</v>
      </c>
      <c r="AJ755" s="5">
        <v>1019600770.603394</v>
      </c>
      <c r="AK755" s="5">
        <v>1443688869.9603884</v>
      </c>
      <c r="AL755" s="5">
        <v>1464392416.1467128</v>
      </c>
      <c r="AM755" s="5">
        <v>1249944999.4205587</v>
      </c>
      <c r="AN755" s="5">
        <v>1315932644.9524577</v>
      </c>
      <c r="AO755" s="5">
        <v>1415296704.1181185</v>
      </c>
      <c r="AP755" s="5">
        <v>1442598431.0096047</v>
      </c>
      <c r="AQ755" s="5">
        <v>1401946853.2067196</v>
      </c>
      <c r="AR755" s="5">
        <v>1375115534.0733037</v>
      </c>
      <c r="AS755" s="5">
        <v>1405662878.8529644</v>
      </c>
      <c r="AT755" s="5">
        <v>1293654175.2102034</v>
      </c>
      <c r="AU755" s="5">
        <v>1295539448.3648379</v>
      </c>
      <c r="AV755" s="5">
        <v>1324426606.62378</v>
      </c>
      <c r="AW755" s="5">
        <v>1563074859.5217278</v>
      </c>
      <c r="AX755" s="5">
        <v>1833444740.3773584</v>
      </c>
      <c r="AY755" s="5">
        <v>2184445123.1751943</v>
      </c>
      <c r="AZ755" s="5">
        <v>3040716679.0766935</v>
      </c>
      <c r="BA755" s="5">
        <v>3356757064.4584575</v>
      </c>
      <c r="BB755" s="5">
        <v>4031048268.4328895</v>
      </c>
      <c r="BC755" s="5">
        <v>3662282133.1896157</v>
      </c>
      <c r="BD755" s="5">
        <v>4337791006.8424778</v>
      </c>
      <c r="BE755" s="5">
        <v>5166341003.0581427</v>
      </c>
      <c r="BF755" s="5">
        <v>5231255478.3898592</v>
      </c>
      <c r="BG755" s="5">
        <v>5724227185.1778355</v>
      </c>
      <c r="BH755" s="5">
        <v>5391475277.2432642</v>
      </c>
      <c r="BI755" s="5">
        <v>4844223106.9546871</v>
      </c>
      <c r="BJ755" s="5">
        <v>4739298730.4221621</v>
      </c>
      <c r="BK755" s="5">
        <v>5024708655.9914713</v>
      </c>
    </row>
    <row r="756" spans="1:63" x14ac:dyDescent="0.25">
      <c r="A756" t="s">
        <v>167</v>
      </c>
      <c r="B756" t="s">
        <v>168</v>
      </c>
      <c r="C756" t="s">
        <v>149</v>
      </c>
      <c r="D756" t="s">
        <v>82</v>
      </c>
      <c r="E756" s="19" t="str">
        <f t="shared" si="113"/>
        <v>number</v>
      </c>
      <c r="F756" s="4" t="s">
        <v>83</v>
      </c>
      <c r="G756" s="5">
        <v>485785234.94037557</v>
      </c>
      <c r="H756" s="5">
        <v>531736492.90917778</v>
      </c>
      <c r="I756" s="5">
        <v>586294761.49351633</v>
      </c>
      <c r="J756" s="5">
        <v>582816358.34715497</v>
      </c>
      <c r="K756" s="5">
        <v>673383604.23878312</v>
      </c>
      <c r="L756" s="5">
        <v>702296184.36134386</v>
      </c>
      <c r="M756" s="5">
        <v>665586975.08830249</v>
      </c>
      <c r="N756" s="5">
        <v>641214210.66896856</v>
      </c>
      <c r="O756" s="5">
        <v>625867922.67751348</v>
      </c>
      <c r="P756" s="5">
        <v>649916708.24241853</v>
      </c>
      <c r="Q756" s="5">
        <v>693573595.32097483</v>
      </c>
      <c r="R756" s="5">
        <v>742779740.39351261</v>
      </c>
      <c r="S756" s="5">
        <v>946385033.01191807</v>
      </c>
      <c r="T756" s="5">
        <v>1026136974.4753633</v>
      </c>
      <c r="U756" s="5">
        <v>1048690933.2102733</v>
      </c>
      <c r="V756" s="5">
        <v>1064517574.5604215</v>
      </c>
      <c r="W756" s="5">
        <v>1291457973.1251707</v>
      </c>
      <c r="X756" s="5">
        <v>1774365275.1822577</v>
      </c>
      <c r="Y756" s="5">
        <v>2109278101.9887025</v>
      </c>
      <c r="Z756" s="5">
        <v>2508524186.4335222</v>
      </c>
      <c r="AA756" s="5">
        <v>2170893038.9005322</v>
      </c>
      <c r="AB756" s="5">
        <v>2017611927.4037049</v>
      </c>
      <c r="AC756" s="5">
        <v>1803099731.542568</v>
      </c>
      <c r="AD756" s="5">
        <v>1461243212.4281421</v>
      </c>
      <c r="AE756" s="5">
        <v>1440581533.7563968</v>
      </c>
      <c r="AF756" s="5">
        <v>1904097020.2933302</v>
      </c>
      <c r="AG756" s="5">
        <v>2233005822.5853357</v>
      </c>
      <c r="AH756" s="5">
        <v>2280356338.2286682</v>
      </c>
      <c r="AI756" s="5">
        <v>2179567107.5015912</v>
      </c>
      <c r="AJ756" s="5">
        <v>2480673194.9925222</v>
      </c>
      <c r="AK756" s="5">
        <v>2327986215.8635607</v>
      </c>
      <c r="AL756" s="5">
        <v>2344987614.2744126</v>
      </c>
      <c r="AM756" s="5">
        <v>1606581743.7849715</v>
      </c>
      <c r="AN756" s="5">
        <v>1563207224.650656</v>
      </c>
      <c r="AO756" s="5">
        <v>1880803361.6856229</v>
      </c>
      <c r="AP756" s="5">
        <v>1987770898.5433359</v>
      </c>
      <c r="AQ756" s="5">
        <v>1845599608.4427245</v>
      </c>
      <c r="AR756" s="5">
        <v>2076737356.6789691</v>
      </c>
      <c r="AS756" s="5">
        <v>2018193703.060472</v>
      </c>
      <c r="AT756" s="5">
        <v>1798374468.3636239</v>
      </c>
      <c r="AU756" s="5">
        <v>1945327564.6504242</v>
      </c>
      <c r="AV756" s="5">
        <v>2170481508.8691602</v>
      </c>
      <c r="AW756" s="5">
        <v>2731416346.4815831</v>
      </c>
      <c r="AX756" s="5">
        <v>3052898739.467802</v>
      </c>
      <c r="AY756" s="5">
        <v>3405134831.8504944</v>
      </c>
      <c r="AZ756" s="5">
        <v>3646728060.0646296</v>
      </c>
      <c r="BA756" s="5">
        <v>4291363390.9129529</v>
      </c>
      <c r="BB756" s="5">
        <v>5379299887.6967287</v>
      </c>
      <c r="BC756" s="5">
        <v>5373097440.5653019</v>
      </c>
      <c r="BD756" s="5">
        <v>5718664504.9134121</v>
      </c>
      <c r="BE756" s="5">
        <v>6409184724.2257929</v>
      </c>
      <c r="BF756" s="5">
        <v>6942258305.1908503</v>
      </c>
      <c r="BG756" s="5">
        <v>7667952566.3987732</v>
      </c>
      <c r="BH756" s="5">
        <v>8229731383.7693033</v>
      </c>
      <c r="BI756" s="5">
        <v>7217667780.596652</v>
      </c>
      <c r="BJ756" s="5">
        <v>7528285443.6076937</v>
      </c>
      <c r="BK756" s="5">
        <v>8119710126.3488951</v>
      </c>
    </row>
    <row r="757" spans="1:63" x14ac:dyDescent="0.25">
      <c r="A757" t="s">
        <v>169</v>
      </c>
      <c r="B757" t="s">
        <v>170</v>
      </c>
      <c r="C757" t="s">
        <v>149</v>
      </c>
      <c r="D757" t="s">
        <v>82</v>
      </c>
      <c r="E757" s="19" t="str">
        <f t="shared" si="113"/>
        <v>number</v>
      </c>
      <c r="F757" s="4" t="s">
        <v>83</v>
      </c>
      <c r="G757" s="5">
        <v>4467200335.9932795</v>
      </c>
      <c r="H757" s="5">
        <v>4909302953.9409199</v>
      </c>
      <c r="I757" s="5">
        <v>5165489010.2197952</v>
      </c>
      <c r="J757" s="5">
        <v>5552822483.5503283</v>
      </c>
      <c r="K757" s="5">
        <v>5874422511.5497694</v>
      </c>
      <c r="L757" s="5">
        <v>6366792664.1467171</v>
      </c>
      <c r="M757" s="5">
        <v>5203135937.2812538</v>
      </c>
      <c r="N757" s="5">
        <v>5200895982.0803585</v>
      </c>
      <c r="O757" s="5">
        <v>6634187316.2536745</v>
      </c>
      <c r="P757" s="5">
        <v>12545849083.018339</v>
      </c>
      <c r="Q757" s="5">
        <v>9181769911.504425</v>
      </c>
      <c r="R757" s="5">
        <v>12274416017.797552</v>
      </c>
      <c r="S757" s="5">
        <v>15162871287.128712</v>
      </c>
      <c r="T757" s="5">
        <v>24846641318.124207</v>
      </c>
      <c r="U757" s="5">
        <v>27778934624.697338</v>
      </c>
      <c r="V757" s="5">
        <v>36308883248.730965</v>
      </c>
      <c r="W757" s="5">
        <v>36035407725.321884</v>
      </c>
      <c r="X757" s="5">
        <v>36527862208.713272</v>
      </c>
      <c r="Y757" s="5">
        <v>47259911894.273125</v>
      </c>
      <c r="Z757" s="5">
        <v>64201788122.605354</v>
      </c>
      <c r="AA757" s="5">
        <v>164475209515.19009</v>
      </c>
      <c r="AB757" s="5">
        <v>142769363313.37549</v>
      </c>
      <c r="AC757" s="5">
        <v>97094911790.694809</v>
      </c>
      <c r="AD757" s="5">
        <v>73484359521.099686</v>
      </c>
      <c r="AE757" s="5">
        <v>73745821156.299545</v>
      </c>
      <c r="AF757" s="5">
        <v>54805852581.151581</v>
      </c>
      <c r="AG757" s="5">
        <v>52676041930.579117</v>
      </c>
      <c r="AH757" s="5">
        <v>49648470439.796288</v>
      </c>
      <c r="AI757" s="5">
        <v>44003061108.335693</v>
      </c>
      <c r="AJ757" s="5">
        <v>54035795388.091545</v>
      </c>
      <c r="AK757" s="5">
        <v>49118433047.628891</v>
      </c>
      <c r="AL757" s="5">
        <v>47794925815.57621</v>
      </c>
      <c r="AM757" s="5">
        <v>27752204320.201767</v>
      </c>
      <c r="AN757" s="5">
        <v>33833042988.442616</v>
      </c>
      <c r="AO757" s="5">
        <v>44062465800.029846</v>
      </c>
      <c r="AP757" s="5">
        <v>51075815092.310127</v>
      </c>
      <c r="AQ757" s="5">
        <v>54457835193.94146</v>
      </c>
      <c r="AR757" s="5">
        <v>54604050167.903862</v>
      </c>
      <c r="AS757" s="5">
        <v>59372613485.914703</v>
      </c>
      <c r="AT757" s="5">
        <v>69448756932.600769</v>
      </c>
      <c r="AU757" s="5">
        <v>74030364472.444168</v>
      </c>
      <c r="AV757" s="5">
        <v>95385819320.716354</v>
      </c>
      <c r="AW757" s="5">
        <v>104911947833.92662</v>
      </c>
      <c r="AX757" s="5">
        <v>136385979322.68529</v>
      </c>
      <c r="AY757" s="5">
        <v>176134087150.53973</v>
      </c>
      <c r="AZ757" s="5">
        <v>236103982431.6391</v>
      </c>
      <c r="BA757" s="5">
        <v>275625684968.91223</v>
      </c>
      <c r="BB757" s="5">
        <v>337035512676.56433</v>
      </c>
      <c r="BC757" s="5">
        <v>291880204327.63226</v>
      </c>
      <c r="BD757" s="5">
        <v>363359886203.26282</v>
      </c>
      <c r="BE757" s="5">
        <v>410334579160.58972</v>
      </c>
      <c r="BF757" s="5">
        <v>459376049763.81885</v>
      </c>
      <c r="BG757" s="5">
        <v>514966287334.44336</v>
      </c>
      <c r="BH757" s="5">
        <v>568498937615.59375</v>
      </c>
      <c r="BI757" s="5">
        <v>494583180777.23383</v>
      </c>
      <c r="BJ757" s="5">
        <v>404649527537.71332</v>
      </c>
      <c r="BK757" s="5">
        <v>375745486520.65582</v>
      </c>
    </row>
    <row r="758" spans="1:63" x14ac:dyDescent="0.25">
      <c r="A758" t="s">
        <v>173</v>
      </c>
      <c r="B758" t="s">
        <v>174</v>
      </c>
      <c r="C758" t="s">
        <v>149</v>
      </c>
      <c r="D758" t="s">
        <v>82</v>
      </c>
      <c r="E758" s="19" t="str">
        <f t="shared" si="113"/>
        <v>number</v>
      </c>
      <c r="F758" s="4" t="s">
        <v>83</v>
      </c>
      <c r="G758" s="5">
        <v>1058975265.5888301</v>
      </c>
      <c r="H758" s="5">
        <v>1085475573.4895897</v>
      </c>
      <c r="I758" s="5">
        <v>1122139637.2569263</v>
      </c>
      <c r="J758" s="5">
        <v>1188930567.7136333</v>
      </c>
      <c r="K758" s="5">
        <v>1210058396.0602975</v>
      </c>
      <c r="L758" s="5">
        <v>1246908373.7428524</v>
      </c>
      <c r="M758" s="5">
        <v>1246480958.5138509</v>
      </c>
      <c r="N758" s="5">
        <v>1309384830.190706</v>
      </c>
      <c r="O758" s="5">
        <v>1245234806.8954566</v>
      </c>
      <c r="P758" s="5">
        <v>1297407828.6095705</v>
      </c>
      <c r="Q758" s="5">
        <v>1339548823.6685536</v>
      </c>
      <c r="R758" s="5">
        <v>1620857277.1933789</v>
      </c>
      <c r="S758" s="5">
        <v>1863398448.3259215</v>
      </c>
      <c r="T758" s="5">
        <v>2099324949.8460479</v>
      </c>
      <c r="U758" s="5">
        <v>2830388404.8784509</v>
      </c>
      <c r="V758" s="5">
        <v>2869777812.4100847</v>
      </c>
      <c r="W758" s="5">
        <v>2938046307.228941</v>
      </c>
      <c r="X758" s="5">
        <v>3280354339.3934126</v>
      </c>
      <c r="Y758" s="5">
        <v>4084878667.8561559</v>
      </c>
      <c r="Z758" s="5">
        <v>4435050396.6726227</v>
      </c>
      <c r="AA758" s="5">
        <v>4021697233.3940306</v>
      </c>
      <c r="AB758" s="5">
        <v>3936758681.5834332</v>
      </c>
      <c r="AC758" s="5">
        <v>3512053232.0356584</v>
      </c>
      <c r="AD758" s="5">
        <v>3425127373.3671327</v>
      </c>
      <c r="AE758" s="5">
        <v>3750056424.4927363</v>
      </c>
      <c r="AF758" s="5">
        <v>5304238012.6797142</v>
      </c>
      <c r="AG758" s="5">
        <v>6381385759.7802725</v>
      </c>
      <c r="AH758" s="5">
        <v>6311054901.488409</v>
      </c>
      <c r="AI758" s="5">
        <v>6219793532.5587454</v>
      </c>
      <c r="AJ758" s="5">
        <v>7237100724.3419638</v>
      </c>
      <c r="AK758" s="5">
        <v>7111252865.8462448</v>
      </c>
      <c r="AL758" s="5">
        <v>7602005274.4361563</v>
      </c>
      <c r="AM758" s="5">
        <v>7189226453.2816133</v>
      </c>
      <c r="AN758" s="5">
        <v>4908415368.7820015</v>
      </c>
      <c r="AO758" s="5">
        <v>6176312552.1388035</v>
      </c>
      <c r="AP758" s="5">
        <v>6413189839.2031775</v>
      </c>
      <c r="AQ758" s="5">
        <v>5915250258.2797728</v>
      </c>
      <c r="AR758" s="5">
        <v>6368265193.6988754</v>
      </c>
      <c r="AS758" s="5">
        <v>6512207622.1972713</v>
      </c>
      <c r="AT758" s="5">
        <v>5924239700.8158836</v>
      </c>
      <c r="AU758" s="5">
        <v>6174898370.1401768</v>
      </c>
      <c r="AV758" s="5">
        <v>6752510282.9574432</v>
      </c>
      <c r="AW758" s="5">
        <v>8683229268.1197872</v>
      </c>
      <c r="AX758" s="5">
        <v>10167441854.469408</v>
      </c>
      <c r="AY758" s="5">
        <v>11022821631.867405</v>
      </c>
      <c r="AZ758" s="5">
        <v>11847848224.894678</v>
      </c>
      <c r="BA758" s="5">
        <v>14285970085.138384</v>
      </c>
      <c r="BB758" s="5">
        <v>16949789464.528446</v>
      </c>
      <c r="BC758" s="5">
        <v>16248212852.215322</v>
      </c>
      <c r="BD758" s="5">
        <v>16215069255.588289</v>
      </c>
      <c r="BE758" s="5">
        <v>17878780184.887196</v>
      </c>
      <c r="BF758" s="5">
        <v>17825417949.409542</v>
      </c>
      <c r="BG758" s="5">
        <v>18960182371.467896</v>
      </c>
      <c r="BH758" s="5">
        <v>19770919167.096466</v>
      </c>
      <c r="BI758" s="5">
        <v>17767620058.855408</v>
      </c>
      <c r="BJ758" s="5">
        <v>18973894458.795006</v>
      </c>
      <c r="BK758" s="5">
        <v>21070225734.78606</v>
      </c>
    </row>
    <row r="759" spans="1:63" x14ac:dyDescent="0.25">
      <c r="A759" t="s">
        <v>5</v>
      </c>
      <c r="B759" t="s">
        <v>6</v>
      </c>
      <c r="C759" t="s">
        <v>7</v>
      </c>
      <c r="D759" t="s">
        <v>84</v>
      </c>
      <c r="E759" s="19" t="str">
        <f t="shared" si="113"/>
        <v>number</v>
      </c>
      <c r="F759" s="4" t="s">
        <v>85</v>
      </c>
      <c r="Z759" s="5">
        <v>4.2870563229330792E-8</v>
      </c>
      <c r="AA759" s="5">
        <v>4.1970150146819191E-8</v>
      </c>
      <c r="AB759" s="5">
        <v>4.1970150146819191E-8</v>
      </c>
      <c r="AC759" s="5">
        <v>4.1975507031946737E-8</v>
      </c>
      <c r="AD759" s="5">
        <v>4.1976005747797197E-8</v>
      </c>
      <c r="AE759" s="5">
        <v>4.9966224802638148E-8</v>
      </c>
      <c r="AF759" s="5">
        <v>4.5462738021859271E-8</v>
      </c>
      <c r="AG759" s="5">
        <v>4.9928684326955017E-8</v>
      </c>
      <c r="AH759" s="5">
        <v>5.1033992783203188E-8</v>
      </c>
      <c r="AI759" s="5">
        <v>5.9342154664356289E-8</v>
      </c>
      <c r="AJ759" s="5">
        <v>6.7654471268900396E-8</v>
      </c>
      <c r="AK759" s="5">
        <v>1.3957792769359614E-7</v>
      </c>
      <c r="AL759" s="5">
        <v>8.046887378442404E-7</v>
      </c>
      <c r="AM759" s="5">
        <v>8.1899889445168579E-6</v>
      </c>
      <c r="AN759" s="5">
        <v>1.8640242480028683E-4</v>
      </c>
      <c r="AO759" s="5">
        <v>3.5891696472228757E-3</v>
      </c>
      <c r="AP759" s="5">
        <v>0.1758883943286802</v>
      </c>
      <c r="AQ759" s="5">
        <v>0.34377918240731931</v>
      </c>
      <c r="AR759" s="5">
        <v>0.4790884283098879</v>
      </c>
      <c r="AS759" s="5">
        <v>3.1500117484212167</v>
      </c>
      <c r="AT759" s="5">
        <v>16.317659092470016</v>
      </c>
      <c r="AU759" s="5">
        <v>33.671836370121021</v>
      </c>
      <c r="AV759" s="5">
        <v>100.00000197457295</v>
      </c>
      <c r="AW759" s="5">
        <v>193.92685825873255</v>
      </c>
      <c r="AX759" s="5">
        <v>258.77634611224562</v>
      </c>
      <c r="AY759" s="5">
        <v>368.43427347629898</v>
      </c>
      <c r="AZ759" s="5">
        <v>431.5032120210945</v>
      </c>
      <c r="BA759" s="5">
        <v>450.09416344707239</v>
      </c>
      <c r="BB759" s="5">
        <v>537.27704549621274</v>
      </c>
      <c r="BC759" s="5">
        <v>447.22359906831696</v>
      </c>
      <c r="BD759" s="5">
        <v>588.9450420817567</v>
      </c>
      <c r="BE759" s="5">
        <v>776.06196806147739</v>
      </c>
      <c r="BF759" s="5">
        <v>832.37077609076437</v>
      </c>
      <c r="BG759" s="5">
        <v>856.00797663784704</v>
      </c>
      <c r="BH759" s="5">
        <v>886.48890376096881</v>
      </c>
      <c r="BI759" s="5">
        <v>855.29876451577832</v>
      </c>
      <c r="BJ759" s="5">
        <v>1041.5340792573909</v>
      </c>
      <c r="BK759" s="5">
        <v>1277.0718531393329</v>
      </c>
    </row>
    <row r="760" spans="1:63" x14ac:dyDescent="0.25">
      <c r="A760" t="s">
        <v>151</v>
      </c>
      <c r="B760" t="s">
        <v>152</v>
      </c>
      <c r="C760" t="s">
        <v>7</v>
      </c>
      <c r="D760" t="s">
        <v>84</v>
      </c>
      <c r="E760" s="19" t="str">
        <f t="shared" si="113"/>
        <v>number</v>
      </c>
      <c r="F760" s="4" t="s">
        <v>85</v>
      </c>
      <c r="G760" s="5">
        <v>2.6561575168019984</v>
      </c>
      <c r="H760" s="5">
        <v>2.561401316510965</v>
      </c>
      <c r="I760" s="5">
        <v>2.6814580204484892</v>
      </c>
      <c r="J760" s="5">
        <v>2.8267184355473027</v>
      </c>
      <c r="K760" s="5">
        <v>2.7976212198711541</v>
      </c>
      <c r="L760" s="5">
        <v>2.8858031908327786</v>
      </c>
      <c r="M760" s="5">
        <v>2.7323365761965595</v>
      </c>
      <c r="N760" s="5">
        <v>2.8158589999541697</v>
      </c>
      <c r="O760" s="5">
        <v>2.9668419758755524</v>
      </c>
      <c r="P760" s="5">
        <v>3.1206582484011367</v>
      </c>
      <c r="Q760" s="5">
        <v>3.1637301648216392</v>
      </c>
      <c r="R760" s="5">
        <v>3.299479814156788</v>
      </c>
      <c r="S760" s="5">
        <v>3.4812957511769618</v>
      </c>
      <c r="T760" s="5">
        <v>3.9148973211460456</v>
      </c>
      <c r="U760" s="5">
        <v>4.7404280309669584</v>
      </c>
      <c r="V760" s="5">
        <v>5.1232151411202418</v>
      </c>
      <c r="W760" s="5">
        <v>5.8560462699533034</v>
      </c>
      <c r="X760" s="5">
        <v>6.5885032751402699</v>
      </c>
      <c r="Y760" s="5">
        <v>8.3101258019472919</v>
      </c>
      <c r="Z760" s="5">
        <v>9.671658837855956</v>
      </c>
      <c r="AA760" s="5">
        <v>9.0852356883902452</v>
      </c>
      <c r="AB760" s="5">
        <v>9.6005522143176112</v>
      </c>
      <c r="AC760" s="5">
        <v>10.217728398768589</v>
      </c>
      <c r="AD760" s="5">
        <v>11.976832443367719</v>
      </c>
      <c r="AE760" s="5">
        <v>12.583918794340196</v>
      </c>
      <c r="AF760" s="5">
        <v>12.048169244035471</v>
      </c>
      <c r="AG760" s="5">
        <v>11.636387508627703</v>
      </c>
      <c r="AH760" s="5">
        <v>12.04263971084462</v>
      </c>
      <c r="AI760" s="5">
        <v>13.819794310715494</v>
      </c>
      <c r="AJ760" s="5">
        <v>14.646986604048251</v>
      </c>
      <c r="AK760" s="5">
        <v>15.246508387136618</v>
      </c>
      <c r="AL760" s="5">
        <v>16.070088286063026</v>
      </c>
      <c r="AM760" s="5">
        <v>17.314338281436886</v>
      </c>
      <c r="AN760" s="5">
        <v>18.463741184495309</v>
      </c>
      <c r="AO760" s="5">
        <v>21.436904203595631</v>
      </c>
      <c r="AP760" s="5">
        <v>24.535203851064647</v>
      </c>
      <c r="AQ760" s="5">
        <v>32.484067482186305</v>
      </c>
      <c r="AR760" s="5">
        <v>36.203673822920692</v>
      </c>
      <c r="AS760" s="5">
        <v>41.617621985867942</v>
      </c>
      <c r="AT760" s="5">
        <v>57.825560422396258</v>
      </c>
      <c r="AU760" s="5">
        <v>65.757149519074673</v>
      </c>
      <c r="AV760" s="5">
        <v>66.433040014012676</v>
      </c>
      <c r="AW760" s="5">
        <v>74.368963990475748</v>
      </c>
      <c r="AX760" s="5">
        <v>84.145626494976327</v>
      </c>
      <c r="AY760" s="5">
        <v>100</v>
      </c>
      <c r="AZ760" s="5">
        <v>102.84566633376673</v>
      </c>
      <c r="BA760" s="5">
        <v>111.35447040198174</v>
      </c>
      <c r="BB760" s="5">
        <v>138.31984372659102</v>
      </c>
      <c r="BC760" s="5">
        <v>152.78643242530993</v>
      </c>
      <c r="BD760" s="5">
        <v>165.86732189991113</v>
      </c>
      <c r="BE760" s="5">
        <v>179.74087536798783</v>
      </c>
      <c r="BF760" s="5">
        <v>205.4302315645561</v>
      </c>
      <c r="BG760" s="5">
        <v>221.77314977206083</v>
      </c>
      <c r="BH760" s="5">
        <v>233.53789062499999</v>
      </c>
      <c r="BI760" s="5">
        <v>283.3609635567808</v>
      </c>
      <c r="BJ760" s="5">
        <v>286.03851339638464</v>
      </c>
      <c r="BK760" s="5">
        <v>318.84908766717814</v>
      </c>
    </row>
    <row r="761" spans="1:63" x14ac:dyDescent="0.25">
      <c r="A761" t="s">
        <v>157</v>
      </c>
      <c r="B761" t="s">
        <v>158</v>
      </c>
      <c r="C761" t="s">
        <v>7</v>
      </c>
      <c r="D761" t="s">
        <v>84</v>
      </c>
      <c r="E761" s="19" t="str">
        <f t="shared" si="113"/>
        <v>number</v>
      </c>
      <c r="F761" s="4" t="s">
        <v>85</v>
      </c>
      <c r="AA761" s="5">
        <v>6.259098629412259</v>
      </c>
      <c r="AB761" s="5">
        <v>6.5263954085190301</v>
      </c>
      <c r="AC761" s="5">
        <v>6.7027959351190587</v>
      </c>
      <c r="AD761" s="5">
        <v>6.5195428385336571</v>
      </c>
      <c r="AE761" s="5">
        <v>8.591959676515911</v>
      </c>
      <c r="AF761" s="5">
        <v>8.1388922862150856</v>
      </c>
      <c r="AG761" s="5">
        <v>7.6408334241573481</v>
      </c>
      <c r="AH761" s="5">
        <v>7.8781197898799835</v>
      </c>
      <c r="AI761" s="5">
        <v>8.3180916590705252</v>
      </c>
      <c r="AJ761" s="5">
        <v>8.5902075974772192</v>
      </c>
      <c r="AK761" s="5">
        <v>10.229587733194027</v>
      </c>
      <c r="AL761" s="5">
        <v>11.818470432741233</v>
      </c>
      <c r="AM761" s="5">
        <v>13.399411164341085</v>
      </c>
      <c r="AN761" s="5">
        <v>13.792158856755169</v>
      </c>
      <c r="AO761" s="5">
        <v>15.54464146636507</v>
      </c>
      <c r="AP761" s="5">
        <v>15.581814598739729</v>
      </c>
      <c r="AQ761" s="5">
        <v>15.61401528540188</v>
      </c>
      <c r="AR761" s="5">
        <v>15.590571335794174</v>
      </c>
      <c r="AS761" s="5">
        <v>15.937106545193224</v>
      </c>
      <c r="AT761" s="5">
        <v>17.445508889325811</v>
      </c>
      <c r="AU761" s="5">
        <v>16.441461350909815</v>
      </c>
      <c r="AV761" s="5">
        <v>15.846044644425373</v>
      </c>
      <c r="AW761" s="5">
        <v>17.869264190408895</v>
      </c>
      <c r="AX761" s="5">
        <v>18.568195881155244</v>
      </c>
      <c r="AY761" s="5">
        <v>20.401900277092853</v>
      </c>
      <c r="AZ761" s="5">
        <v>22.758799163867216</v>
      </c>
      <c r="BA761" s="5">
        <v>26.677996262700937</v>
      </c>
      <c r="BB761" s="5">
        <v>34.764543274524776</v>
      </c>
      <c r="BC761" s="5">
        <v>43.158934267592336</v>
      </c>
      <c r="BD761" s="5">
        <v>43.782396284509737</v>
      </c>
      <c r="BE761" s="5">
        <v>52.565965934995461</v>
      </c>
      <c r="BF761" s="5">
        <v>70.197329470874379</v>
      </c>
      <c r="BG761" s="5">
        <v>73.638388030042492</v>
      </c>
      <c r="BH761" s="5">
        <v>81.725199904310074</v>
      </c>
      <c r="BI761" s="5">
        <v>90.581386153143001</v>
      </c>
      <c r="BJ761" s="5">
        <v>99.999986764223891</v>
      </c>
      <c r="BK761" s="5">
        <v>106.32432067181263</v>
      </c>
    </row>
    <row r="762" spans="1:63" x14ac:dyDescent="0.25">
      <c r="A762" t="s">
        <v>159</v>
      </c>
      <c r="B762" t="s">
        <v>160</v>
      </c>
      <c r="C762" t="s">
        <v>7</v>
      </c>
      <c r="D762" t="s">
        <v>84</v>
      </c>
      <c r="E762" s="19" t="str">
        <f t="shared" si="113"/>
        <v>number</v>
      </c>
      <c r="F762" s="4" t="s">
        <v>85</v>
      </c>
      <c r="G762" s="5">
        <v>1.8132120977232034</v>
      </c>
      <c r="H762" s="5">
        <v>1.813544063049868</v>
      </c>
      <c r="I762" s="5">
        <v>1.7794980982293607</v>
      </c>
      <c r="J762" s="5">
        <v>1.827379588379267</v>
      </c>
      <c r="K762" s="5">
        <v>1.7898822380299246</v>
      </c>
      <c r="L762" s="5">
        <v>1.8205570405552194</v>
      </c>
      <c r="M762" s="5">
        <v>1.8642651403587185</v>
      </c>
      <c r="N762" s="5">
        <v>1.8955631850657719</v>
      </c>
      <c r="O762" s="5">
        <v>1.8921536986898764</v>
      </c>
      <c r="P762" s="5">
        <v>2.1819495461777936</v>
      </c>
      <c r="Q762" s="5">
        <v>1.9807921718599371</v>
      </c>
      <c r="R762" s="5">
        <v>2.0046655874621662</v>
      </c>
      <c r="S762" s="5">
        <v>2.2092184861408377</v>
      </c>
      <c r="T762" s="5">
        <v>2.563781974685809</v>
      </c>
      <c r="U762" s="5">
        <v>2.8672083562156092</v>
      </c>
      <c r="V762" s="5">
        <v>3.4092876959033616</v>
      </c>
      <c r="W762" s="5">
        <v>3.9854512007121237</v>
      </c>
      <c r="X762" s="5">
        <v>4.1082427747717514</v>
      </c>
      <c r="Y762" s="5">
        <v>4.3398919622821293</v>
      </c>
      <c r="Z762" s="5">
        <v>4.7543828934542054</v>
      </c>
      <c r="AA762" s="5">
        <v>5.2703797423604986</v>
      </c>
      <c r="AB762" s="5">
        <v>5.881351347070531</v>
      </c>
      <c r="AC762" s="5">
        <v>6.5775879243013975</v>
      </c>
      <c r="AD762" s="5">
        <v>7.2478914908123917</v>
      </c>
      <c r="AE762" s="5">
        <v>7.8498856080240529</v>
      </c>
      <c r="AF762" s="5">
        <v>8.5337459443958199</v>
      </c>
      <c r="AG762" s="5">
        <v>8.9947348111071825</v>
      </c>
      <c r="AH762" s="5">
        <v>9.5754010956860292</v>
      </c>
      <c r="AI762" s="5">
        <v>10.510822926161243</v>
      </c>
      <c r="AJ762" s="5">
        <v>11.628880049385932</v>
      </c>
      <c r="AK762" s="5">
        <v>13.086206866209229</v>
      </c>
      <c r="AL762" s="5">
        <v>15.559138010488279</v>
      </c>
      <c r="AM762" s="5">
        <v>19.557600542336512</v>
      </c>
      <c r="AN762" s="5">
        <v>22.885602972886787</v>
      </c>
      <c r="AO762" s="5">
        <v>25.453612695006651</v>
      </c>
      <c r="AP762" s="5">
        <v>36.141272581615844</v>
      </c>
      <c r="AQ762" s="5">
        <v>40.27410528672425</v>
      </c>
      <c r="AR762" s="5">
        <v>43.065665695188088</v>
      </c>
      <c r="AS762" s="5">
        <v>44.871813465213435</v>
      </c>
      <c r="AT762" s="5">
        <v>47.59995173789072</v>
      </c>
      <c r="AU762" s="5">
        <v>48.348756240829061</v>
      </c>
      <c r="AV762" s="5">
        <v>48.799949520362759</v>
      </c>
      <c r="AW762" s="5">
        <v>51.824235252374841</v>
      </c>
      <c r="AX762" s="5">
        <v>55.517666386251186</v>
      </c>
      <c r="AY762" s="5">
        <v>58.237837571189431</v>
      </c>
      <c r="AZ762" s="5">
        <v>71.941278355231418</v>
      </c>
      <c r="BA762" s="5">
        <v>77.789734216325968</v>
      </c>
      <c r="BB762" s="5">
        <v>89.575792950914106</v>
      </c>
      <c r="BC762" s="5">
        <v>100</v>
      </c>
      <c r="BD762" s="5">
        <v>102.09167565659205</v>
      </c>
      <c r="BE762" s="5">
        <v>113.11137191995451</v>
      </c>
      <c r="BF762" s="5">
        <v>123.72097049900417</v>
      </c>
      <c r="BG762" s="5">
        <v>130.11579126038814</v>
      </c>
      <c r="BH762" s="5">
        <v>140.61388490822671</v>
      </c>
      <c r="BI762" s="5">
        <v>154.71044222889722</v>
      </c>
      <c r="BJ762" s="5">
        <v>167.29399470083729</v>
      </c>
      <c r="BK762" s="5">
        <v>181.74844830124687</v>
      </c>
    </row>
    <row r="763" spans="1:63" x14ac:dyDescent="0.25">
      <c r="A763" t="s">
        <v>165</v>
      </c>
      <c r="B763" t="s">
        <v>166</v>
      </c>
      <c r="C763" t="s">
        <v>7</v>
      </c>
      <c r="D763" t="s">
        <v>84</v>
      </c>
      <c r="E763" s="19" t="str">
        <f t="shared" si="113"/>
        <v>number</v>
      </c>
      <c r="F763" s="4" t="s">
        <v>85</v>
      </c>
      <c r="Z763" s="5">
        <v>0.16046425712909965</v>
      </c>
      <c r="AA763" s="5">
        <v>0.16701222698611656</v>
      </c>
      <c r="AB763" s="5">
        <v>0.19617192816446713</v>
      </c>
      <c r="AC763" s="5">
        <v>0.2217386494705503</v>
      </c>
      <c r="AD763" s="5">
        <v>0.2609323411156268</v>
      </c>
      <c r="AE763" s="5">
        <v>0.34743094737370156</v>
      </c>
      <c r="AF763" s="5">
        <v>0.39158850701754255</v>
      </c>
      <c r="AG763" s="5">
        <v>1.1021259782637345</v>
      </c>
      <c r="AH763" s="5">
        <v>1.6347335900961022</v>
      </c>
      <c r="AI763" s="5">
        <v>2.4091984550183345</v>
      </c>
      <c r="AJ763" s="5">
        <v>3.2296518325573467</v>
      </c>
      <c r="AK763" s="5">
        <v>6.175945269127765</v>
      </c>
      <c r="AL763" s="5">
        <v>8.1850117108406</v>
      </c>
      <c r="AM763" s="5">
        <v>12.109141849277744</v>
      </c>
      <c r="AN763" s="5">
        <v>18.267830616140049</v>
      </c>
      <c r="AO763" s="5">
        <v>27.365578554622271</v>
      </c>
      <c r="AP763" s="5">
        <v>36.994272940069564</v>
      </c>
      <c r="AQ763" s="5">
        <v>40.924076021097996</v>
      </c>
      <c r="AR763" s="5">
        <v>43.385225875394262</v>
      </c>
      <c r="AS763" s="5">
        <v>47.102196230484417</v>
      </c>
      <c r="AT763" s="5">
        <v>52.237524629939358</v>
      </c>
      <c r="AU763" s="5">
        <v>59.874820676759455</v>
      </c>
      <c r="AV763" s="5">
        <v>66.435155723035137</v>
      </c>
      <c r="AW763" s="5">
        <v>69.701182038555771</v>
      </c>
      <c r="AX763" s="5">
        <v>74.924399164775295</v>
      </c>
      <c r="AY763" s="5">
        <v>79.567966304428722</v>
      </c>
      <c r="AZ763" s="5">
        <v>85.857710524196975</v>
      </c>
      <c r="BA763" s="5">
        <v>91.621783874206244</v>
      </c>
      <c r="BB763" s="5">
        <v>98.935330590346609</v>
      </c>
      <c r="BC763" s="5">
        <v>100.00047820303222</v>
      </c>
      <c r="BD763" s="5">
        <v>107.64403223195566</v>
      </c>
      <c r="BE763" s="5">
        <v>111.23086659119478</v>
      </c>
      <c r="BF763" s="5">
        <v>117.74299856546344</v>
      </c>
      <c r="BG763" s="5">
        <v>122.35559739731117</v>
      </c>
      <c r="BH763" s="5">
        <v>125.57808057104667</v>
      </c>
      <c r="BI763" s="5">
        <v>131.08012386543857</v>
      </c>
      <c r="BJ763" s="5">
        <v>146.70286566895018</v>
      </c>
      <c r="BK763" s="5">
        <v>165.56961035325887</v>
      </c>
    </row>
    <row r="764" spans="1:63" x14ac:dyDescent="0.25">
      <c r="A764" t="s">
        <v>171</v>
      </c>
      <c r="B764" t="s">
        <v>172</v>
      </c>
      <c r="C764" t="s">
        <v>7</v>
      </c>
      <c r="D764" t="s">
        <v>84</v>
      </c>
      <c r="E764" s="19" t="str">
        <f t="shared" si="113"/>
        <v>number</v>
      </c>
      <c r="F764" s="4" t="s">
        <v>85</v>
      </c>
      <c r="G764" s="5">
        <v>0.91487156343723863</v>
      </c>
      <c r="H764" s="5">
        <v>0.84194409599598652</v>
      </c>
      <c r="I764" s="5">
        <v>0.95603786636181065</v>
      </c>
      <c r="J764" s="5">
        <v>1.1092429680086593</v>
      </c>
      <c r="K764" s="5">
        <v>1.1864891503088582</v>
      </c>
      <c r="L764" s="5">
        <v>1.6238204447275819</v>
      </c>
      <c r="M764" s="5">
        <v>2.2240894681230374</v>
      </c>
      <c r="N764" s="5">
        <v>2.2429606834509519</v>
      </c>
      <c r="O764" s="5">
        <v>2.2141581596579578</v>
      </c>
      <c r="P764" s="5">
        <v>2.4341659946786698</v>
      </c>
      <c r="Q764" s="5">
        <v>2.4313943038150718</v>
      </c>
      <c r="R764" s="5">
        <v>2.4762859358063141</v>
      </c>
      <c r="S764" s="5">
        <v>2.573263577240958</v>
      </c>
      <c r="T764" s="5">
        <v>2.982590339996209</v>
      </c>
      <c r="U764" s="5">
        <v>5.6063496824852894</v>
      </c>
      <c r="V764" s="5">
        <v>5.5003287011023643</v>
      </c>
      <c r="W764" s="5">
        <v>6.2435037600347707</v>
      </c>
      <c r="X764" s="5">
        <v>6.4723118711398619</v>
      </c>
      <c r="Y764" s="5">
        <v>6.8648760779401217</v>
      </c>
      <c r="Z764" s="5">
        <v>7.0752690942136338</v>
      </c>
      <c r="AA764" s="5">
        <v>7.6208219966627437</v>
      </c>
      <c r="AB764" s="5">
        <v>7.9929604763386575</v>
      </c>
      <c r="AC764" s="5">
        <v>8.1887250748151157</v>
      </c>
      <c r="AD764" s="5">
        <v>9.5690730157719006</v>
      </c>
      <c r="AE764" s="5">
        <v>10.005817947610231</v>
      </c>
      <c r="AF764" s="5">
        <v>9.3032361719100702</v>
      </c>
      <c r="AG764" s="5">
        <v>9.365128413810405</v>
      </c>
      <c r="AH764" s="5">
        <v>9.5735377643967681</v>
      </c>
      <c r="AI764" s="5">
        <v>10.080656365832773</v>
      </c>
      <c r="AJ764" s="5">
        <v>11.437660788853739</v>
      </c>
      <c r="AK764" s="5">
        <v>13.150900727012713</v>
      </c>
      <c r="AL764" s="5">
        <v>14.108718066060863</v>
      </c>
      <c r="AM764" s="5">
        <v>16.065668169942157</v>
      </c>
      <c r="AN764" s="5">
        <v>18.827565848801168</v>
      </c>
      <c r="AO764" s="5">
        <v>28.479815531538215</v>
      </c>
      <c r="AP764" s="5">
        <v>31.590214593190204</v>
      </c>
      <c r="AQ764" s="5">
        <v>36.525080737736808</v>
      </c>
      <c r="AR764" s="5">
        <v>37.338932822763248</v>
      </c>
      <c r="AS764" s="5">
        <v>34.987552431670949</v>
      </c>
      <c r="AT764" s="5">
        <v>35.960761703354393</v>
      </c>
      <c r="AU764" s="5">
        <v>36.373049881840728</v>
      </c>
      <c r="AV764" s="5">
        <v>34.541263262944149</v>
      </c>
      <c r="AW764" s="5">
        <v>42.068391470519181</v>
      </c>
      <c r="AX764" s="5">
        <v>47.579602132321476</v>
      </c>
      <c r="AY764" s="5">
        <v>51.925897370338973</v>
      </c>
      <c r="AZ764" s="5">
        <v>57.419422573564951</v>
      </c>
      <c r="BA764" s="5">
        <v>64.140805272578646</v>
      </c>
      <c r="BB764" s="5">
        <v>73.301082801493749</v>
      </c>
      <c r="BC764" s="5">
        <v>79.320618996770591</v>
      </c>
      <c r="BD764" s="5">
        <v>81.407837435044115</v>
      </c>
      <c r="BE764" s="5">
        <v>88.396471683094035</v>
      </c>
      <c r="BF764" s="5">
        <v>92.896758677493409</v>
      </c>
      <c r="BG764" s="5">
        <v>97.039786507389906</v>
      </c>
      <c r="BH764" s="5">
        <v>100</v>
      </c>
      <c r="BI764" s="5">
        <v>100.28573593892331</v>
      </c>
      <c r="BJ764" s="5">
        <v>105.7968153579242</v>
      </c>
      <c r="BK764" s="5">
        <v>113.56645395282223</v>
      </c>
    </row>
    <row r="765" spans="1:63" x14ac:dyDescent="0.25">
      <c r="A765" t="s">
        <v>175</v>
      </c>
      <c r="B765" t="s">
        <v>176</v>
      </c>
      <c r="C765" t="s">
        <v>7</v>
      </c>
      <c r="D765" t="s">
        <v>84</v>
      </c>
      <c r="E765" s="19" t="str">
        <f t="shared" si="113"/>
        <v>number</v>
      </c>
      <c r="F765" s="4" t="s">
        <v>85</v>
      </c>
      <c r="G765" s="5">
        <v>0.94734893271514686</v>
      </c>
      <c r="H765" s="5">
        <v>0.95097887669799452</v>
      </c>
      <c r="I765" s="5">
        <v>0.98211920567683686</v>
      </c>
      <c r="J765" s="5">
        <v>1.0016622024290198</v>
      </c>
      <c r="K765" s="5">
        <v>1.0312525554812324</v>
      </c>
      <c r="L765" s="5">
        <v>1.0763398605555432</v>
      </c>
      <c r="M765" s="5">
        <v>1.1196776990768498</v>
      </c>
      <c r="N765" s="5">
        <v>1.1622002562537588</v>
      </c>
      <c r="O765" s="5">
        <v>1.2503802042819931</v>
      </c>
      <c r="P765" s="5">
        <v>1.3039923612941946</v>
      </c>
      <c r="Q765" s="5">
        <v>1.3823195556353509</v>
      </c>
      <c r="R765" s="5">
        <v>1.5351364059127142</v>
      </c>
      <c r="S765" s="5">
        <v>1.8178108585449548</v>
      </c>
      <c r="T765" s="5">
        <v>2.1074844366193082</v>
      </c>
      <c r="U765" s="5">
        <v>2.3355147658120186</v>
      </c>
      <c r="V765" s="5">
        <v>2.5793439297891139</v>
      </c>
      <c r="W765" s="5">
        <v>2.8672924093069341</v>
      </c>
      <c r="X765" s="5">
        <v>3.2002362806080304</v>
      </c>
      <c r="Y765" s="5">
        <v>3.6823875358367721</v>
      </c>
      <c r="Z765" s="5">
        <v>4.5985225663922611</v>
      </c>
      <c r="AA765" s="5">
        <v>5.0645344716869545</v>
      </c>
      <c r="AB765" s="5">
        <v>5.772806521787774</v>
      </c>
      <c r="AC765" s="5">
        <v>6.7266033811914498</v>
      </c>
      <c r="AD765" s="5">
        <v>7.4986531533647582</v>
      </c>
      <c r="AE765" s="5">
        <v>8.7595653961400721</v>
      </c>
      <c r="AF765" s="5">
        <v>10.262034011834835</v>
      </c>
      <c r="AG765" s="5">
        <v>11.747873818048969</v>
      </c>
      <c r="AH765" s="5">
        <v>13.52759112699135</v>
      </c>
      <c r="AI765" s="5">
        <v>15.857653968665671</v>
      </c>
      <c r="AJ765" s="5">
        <v>18.311962785620199</v>
      </c>
      <c r="AK765" s="5">
        <v>21.178133664458223</v>
      </c>
      <c r="AL765" s="5">
        <v>24.263314726179438</v>
      </c>
      <c r="AM765" s="5">
        <v>27.413072283580302</v>
      </c>
      <c r="AN765" s="5">
        <v>30.034050247219717</v>
      </c>
      <c r="AO765" s="5">
        <v>33.101570873153662</v>
      </c>
      <c r="AP765" s="5">
        <v>35.718474855440057</v>
      </c>
      <c r="AQ765" s="5">
        <v>38.571412192473659</v>
      </c>
      <c r="AR765" s="5">
        <v>41.574964170524723</v>
      </c>
      <c r="AS765" s="5">
        <v>44.496917183632192</v>
      </c>
      <c r="AT765" s="5">
        <v>48.411000247292428</v>
      </c>
      <c r="AU765" s="5">
        <v>52.110501097034081</v>
      </c>
      <c r="AV765" s="5">
        <v>58.470735667352905</v>
      </c>
      <c r="AW765" s="5">
        <v>61.858279132075026</v>
      </c>
      <c r="AX765" s="5">
        <v>65.895785158631398</v>
      </c>
      <c r="AY765" s="5">
        <v>69.486514456423691</v>
      </c>
      <c r="AZ765" s="5">
        <v>73.833069026413398</v>
      </c>
      <c r="BA765" s="5">
        <v>80.366851949007653</v>
      </c>
      <c r="BB765" s="5">
        <v>87.464457663897903</v>
      </c>
      <c r="BC765" s="5">
        <v>94.0282460787177</v>
      </c>
      <c r="BD765" s="5">
        <v>100.00001604433561</v>
      </c>
      <c r="BE765" s="5">
        <v>106.53224800604781</v>
      </c>
      <c r="BF765" s="5">
        <v>112.16010323482915</v>
      </c>
      <c r="BG765" s="5">
        <v>119.06384614815428</v>
      </c>
      <c r="BH765" s="5">
        <v>125.66832403739461</v>
      </c>
      <c r="BI765" s="5">
        <v>132.10426631478353</v>
      </c>
      <c r="BJ765" s="5">
        <v>141.05282209685132</v>
      </c>
      <c r="BK765" s="5">
        <v>148.86737884050083</v>
      </c>
    </row>
    <row r="766" spans="1:63" x14ac:dyDescent="0.25">
      <c r="A766" t="s">
        <v>177</v>
      </c>
      <c r="B766" t="s">
        <v>178</v>
      </c>
      <c r="C766" t="s">
        <v>7</v>
      </c>
      <c r="D766" t="s">
        <v>84</v>
      </c>
      <c r="E766" s="19" t="str">
        <f t="shared" si="113"/>
        <v>number</v>
      </c>
      <c r="F766" s="4" t="s">
        <v>85</v>
      </c>
      <c r="AH766" s="5">
        <v>4.5593747830702824</v>
      </c>
      <c r="AI766" s="5">
        <v>5.4986399084209712</v>
      </c>
      <c r="AJ766" s="5">
        <v>6.7330397914385207</v>
      </c>
      <c r="AK766" s="5">
        <v>8.6258726296952464</v>
      </c>
      <c r="AL766" s="5">
        <v>10.814729310029728</v>
      </c>
      <c r="AM766" s="5">
        <v>13.460226915456403</v>
      </c>
      <c r="AN766" s="5">
        <v>17.65577349002416</v>
      </c>
      <c r="AO766" s="5">
        <v>22.398458776243359</v>
      </c>
      <c r="AP766" s="5">
        <v>26.724420018373134</v>
      </c>
      <c r="AQ766" s="5">
        <v>32.226238407194941</v>
      </c>
      <c r="AR766" s="5">
        <v>41.036670310101428</v>
      </c>
      <c r="AS766" s="5">
        <v>45.513518840210075</v>
      </c>
      <c r="AT766" s="5">
        <v>48.959831908808113</v>
      </c>
      <c r="AU766" s="5">
        <v>51.557418169492031</v>
      </c>
      <c r="AV766" s="5">
        <v>55.217600641947115</v>
      </c>
      <c r="AW766" s="5">
        <v>59.883421654639569</v>
      </c>
      <c r="AX766" s="5">
        <v>64.088629424097945</v>
      </c>
      <c r="AY766" s="5">
        <v>81.047543126201276</v>
      </c>
      <c r="AZ766" s="5">
        <v>94.397071580452987</v>
      </c>
      <c r="BA766" s="5">
        <v>100.00000000037355</v>
      </c>
      <c r="BB766" s="5">
        <v>115.93844676896825</v>
      </c>
      <c r="BC766" s="5">
        <v>126.67779222256938</v>
      </c>
      <c r="BD766" s="5">
        <v>138.39090865792548</v>
      </c>
      <c r="BE766" s="5">
        <v>154.37000134229663</v>
      </c>
      <c r="BF766" s="5">
        <v>170.95232930339117</v>
      </c>
      <c r="BG766" s="5">
        <v>184.07155664174988</v>
      </c>
      <c r="BH766" s="5">
        <v>193.34411097332912</v>
      </c>
      <c r="BI766" s="5">
        <v>206.03664317642068</v>
      </c>
      <c r="BJ766" s="5">
        <v>218.69903114663379</v>
      </c>
      <c r="BK766" s="5">
        <v>229.79061512742138</v>
      </c>
    </row>
    <row r="767" spans="1:63" x14ac:dyDescent="0.25">
      <c r="A767" t="s">
        <v>179</v>
      </c>
      <c r="B767" t="s">
        <v>180</v>
      </c>
      <c r="C767" t="s">
        <v>7</v>
      </c>
      <c r="D767" t="s">
        <v>84</v>
      </c>
      <c r="E767" s="19" t="str">
        <f t="shared" si="113"/>
        <v>number</v>
      </c>
      <c r="F767" s="4" t="s">
        <v>85</v>
      </c>
      <c r="AB767" s="5">
        <v>5.3121722313572803E-2</v>
      </c>
      <c r="AC767" s="5">
        <v>7.7528228095388257E-2</v>
      </c>
      <c r="AD767" s="5">
        <v>9.7124890712936243E-2</v>
      </c>
      <c r="AE767" s="5">
        <v>0.21400104744032852</v>
      </c>
      <c r="AF767" s="5">
        <v>0.5077835581800958</v>
      </c>
      <c r="AG767" s="5">
        <v>1.42681092402357</v>
      </c>
      <c r="AH767" s="5">
        <v>4.137396610966567</v>
      </c>
      <c r="AI767" s="5">
        <v>8.9138857483985827</v>
      </c>
      <c r="AJ767" s="5">
        <v>12.869876237034477</v>
      </c>
      <c r="AK767" s="5">
        <v>16.218532667794893</v>
      </c>
      <c r="AL767" s="5">
        <v>23.52790568913414</v>
      </c>
      <c r="AM767" s="5">
        <v>30.618480381455853</v>
      </c>
      <c r="AN767" s="5">
        <v>32.715386259832123</v>
      </c>
      <c r="AO767" s="5">
        <v>35.782924051159881</v>
      </c>
      <c r="AP767" s="5">
        <v>37.419091554733058</v>
      </c>
      <c r="AQ767" s="5">
        <v>38.577312916215568</v>
      </c>
      <c r="AR767" s="5">
        <v>41.966602540472834</v>
      </c>
      <c r="AS767" s="5">
        <v>41.919125492209105</v>
      </c>
      <c r="AT767" s="5">
        <v>46.579402896433713</v>
      </c>
      <c r="AU767" s="5">
        <v>48.691534653816532</v>
      </c>
      <c r="AV767" s="5">
        <v>47.148229029377369</v>
      </c>
      <c r="AW767" s="5">
        <v>50.828969096224505</v>
      </c>
      <c r="AX767" s="5">
        <v>58.751960061316076</v>
      </c>
      <c r="AY767" s="5">
        <v>57.72897957297549</v>
      </c>
      <c r="AZ767" s="5">
        <v>59.117719577055681</v>
      </c>
      <c r="BA767" s="5">
        <v>63.445874036169116</v>
      </c>
      <c r="BB767" s="5">
        <v>67.48374491747893</v>
      </c>
      <c r="BC767" s="5">
        <v>90.44270914525913</v>
      </c>
      <c r="BD767" s="5">
        <v>100</v>
      </c>
      <c r="BE767" s="5">
        <v>104.63176666338572</v>
      </c>
      <c r="BF767" s="5">
        <v>127.14974272387384</v>
      </c>
      <c r="BG767" s="5">
        <v>132.26755139042621</v>
      </c>
      <c r="BH767" s="5">
        <v>136.77085490313186</v>
      </c>
      <c r="BI767" s="5">
        <v>143.61549289851061</v>
      </c>
      <c r="BJ767" s="5">
        <v>148.83915490595544</v>
      </c>
      <c r="BK767" s="5">
        <v>158.18205969017848</v>
      </c>
    </row>
    <row r="768" spans="1:63" x14ac:dyDescent="0.25">
      <c r="A768" t="s">
        <v>147</v>
      </c>
      <c r="B768" t="s">
        <v>148</v>
      </c>
      <c r="C768" t="s">
        <v>149</v>
      </c>
      <c r="D768" t="s">
        <v>84</v>
      </c>
      <c r="E768" s="19" t="str">
        <f t="shared" si="113"/>
        <v>number</v>
      </c>
      <c r="F768" s="4" t="s">
        <v>85</v>
      </c>
      <c r="G768" s="5">
        <v>19.113250937997513</v>
      </c>
      <c r="H768" s="5">
        <v>19.497498300821846</v>
      </c>
      <c r="I768" s="5">
        <v>20.501136852222913</v>
      </c>
      <c r="J768" s="5">
        <v>20.872661853684701</v>
      </c>
      <c r="K768" s="5">
        <v>20.735722159823258</v>
      </c>
      <c r="L768" s="5">
        <v>21.213290090462884</v>
      </c>
      <c r="M768" s="5">
        <v>20.277570081685298</v>
      </c>
      <c r="N768" s="5">
        <v>20.224061894276574</v>
      </c>
      <c r="O768" s="5">
        <v>21.622182477139475</v>
      </c>
      <c r="P768" s="5">
        <v>22.007798364638635</v>
      </c>
      <c r="Q768" s="5">
        <v>22.751106324015318</v>
      </c>
      <c r="R768" s="5">
        <v>24.411173844141945</v>
      </c>
      <c r="S768" s="5">
        <v>25.064870651642597</v>
      </c>
      <c r="T768" s="5">
        <v>27.825693311224686</v>
      </c>
      <c r="U768" s="5">
        <v>30.100765397143007</v>
      </c>
      <c r="V768" s="5">
        <v>32.125194079476131</v>
      </c>
      <c r="W768" s="5">
        <v>38.120390197008696</v>
      </c>
      <c r="X768" s="5">
        <v>43.660169380591249</v>
      </c>
      <c r="Y768" s="5">
        <v>47.045371752350654</v>
      </c>
      <c r="Z768" s="5">
        <v>51.135669747714552</v>
      </c>
      <c r="AA768" s="5">
        <v>58.082255851383678</v>
      </c>
      <c r="AB768" s="5">
        <v>63.336676663710143</v>
      </c>
      <c r="AC768" s="5">
        <v>66.762758258008986</v>
      </c>
      <c r="AD768" s="5">
        <v>71.103062112918053</v>
      </c>
      <c r="AE768" s="5">
        <v>71.641359723398878</v>
      </c>
      <c r="AF768" s="5">
        <v>67.095230534401566</v>
      </c>
      <c r="AG768" s="5">
        <v>67.925415369739738</v>
      </c>
      <c r="AH768" s="5">
        <v>70.24069159837795</v>
      </c>
      <c r="AI768" s="5">
        <v>73.634455188388955</v>
      </c>
      <c r="AJ768" s="5">
        <v>74.967250183269641</v>
      </c>
      <c r="AK768" s="5">
        <v>71.992714062164382</v>
      </c>
      <c r="AL768" s="5">
        <v>72.156180444637741</v>
      </c>
      <c r="AM768" s="5">
        <v>71.115803931852284</v>
      </c>
      <c r="AN768" s="5">
        <v>81.52641936299284</v>
      </c>
      <c r="AO768" s="5">
        <v>87.04540660257409</v>
      </c>
      <c r="AP768" s="5">
        <v>87.34893841949031</v>
      </c>
      <c r="AQ768" s="5">
        <v>88.708262467886641</v>
      </c>
      <c r="AR768" s="5">
        <v>95.751978854814652</v>
      </c>
      <c r="AS768" s="5">
        <v>100</v>
      </c>
      <c r="AT768" s="5">
        <v>99.18022803217994</v>
      </c>
      <c r="AU768" s="5">
        <v>102.33379183862708</v>
      </c>
      <c r="AV768" s="5">
        <v>106.2613073073089</v>
      </c>
      <c r="AW768" s="5">
        <v>107.83905356367048</v>
      </c>
      <c r="AX768" s="5">
        <v>107.93678519684697</v>
      </c>
      <c r="AY768" s="5">
        <v>111.97296955971893</v>
      </c>
      <c r="AZ768" s="5">
        <v>111.23078905177306</v>
      </c>
      <c r="BA768" s="5">
        <v>112.3375264192608</v>
      </c>
      <c r="BB768" s="5">
        <v>120.91920174301463</v>
      </c>
      <c r="BC768" s="5">
        <v>123.82787739110105</v>
      </c>
      <c r="BD768" s="5">
        <v>132.25572779336142</v>
      </c>
      <c r="BE768" s="5">
        <v>141.12472596075142</v>
      </c>
      <c r="BF768" s="5">
        <v>149.34379227703658</v>
      </c>
      <c r="BG768" s="5">
        <v>146.16400111733171</v>
      </c>
      <c r="BH768" s="5">
        <v>145.25723026178053</v>
      </c>
      <c r="BI768" s="5">
        <v>140.79285126725156</v>
      </c>
      <c r="BJ768" s="5">
        <v>139.22968794792737</v>
      </c>
      <c r="BK768" s="5">
        <v>145.52972778623271</v>
      </c>
    </row>
    <row r="769" spans="1:63" x14ac:dyDescent="0.25">
      <c r="A769" t="s">
        <v>153</v>
      </c>
      <c r="B769" t="s">
        <v>154</v>
      </c>
      <c r="C769" t="s">
        <v>149</v>
      </c>
      <c r="D769" t="s">
        <v>84</v>
      </c>
      <c r="E769" s="19" t="str">
        <f t="shared" si="113"/>
        <v>number</v>
      </c>
      <c r="F769" s="4" t="s">
        <v>85</v>
      </c>
      <c r="G769" s="5">
        <v>7.4361904432940742</v>
      </c>
      <c r="H769" s="5">
        <v>7.6674529223252978</v>
      </c>
      <c r="I769" s="5">
        <v>7.6472017204249694</v>
      </c>
      <c r="J769" s="5">
        <v>7.9852870569772136</v>
      </c>
      <c r="K769" s="5">
        <v>8.2050766303466869</v>
      </c>
      <c r="L769" s="5">
        <v>8.2205330839445327</v>
      </c>
      <c r="M769" s="5">
        <v>10.162978061257334</v>
      </c>
      <c r="N769" s="5">
        <v>10.747423480834609</v>
      </c>
      <c r="O769" s="5">
        <v>11.317247725660639</v>
      </c>
      <c r="P769" s="5">
        <v>12.209499916284447</v>
      </c>
      <c r="Q769" s="5">
        <v>12.629521936942927</v>
      </c>
      <c r="R769" s="5">
        <v>13.636901035582897</v>
      </c>
      <c r="S769" s="5">
        <v>14.527326994458445</v>
      </c>
      <c r="T769" s="5">
        <v>16.075372449053202</v>
      </c>
      <c r="U769" s="5">
        <v>17.038298965712713</v>
      </c>
      <c r="V769" s="5">
        <v>20.390489471204088</v>
      </c>
      <c r="W769" s="5">
        <v>21.590423660163911</v>
      </c>
      <c r="X769" s="5">
        <v>22.326615358506501</v>
      </c>
      <c r="Y769" s="5">
        <v>25.196203153763395</v>
      </c>
      <c r="Z769" s="5">
        <v>28.785627710121492</v>
      </c>
      <c r="AA769" s="5">
        <v>31.318818742741357</v>
      </c>
      <c r="AB769" s="5">
        <v>35.228018493762903</v>
      </c>
      <c r="AC769" s="5">
        <v>39.72419583356389</v>
      </c>
      <c r="AD769" s="5">
        <v>45.107695041080135</v>
      </c>
      <c r="AE769" s="5">
        <v>50.153950570309838</v>
      </c>
      <c r="AF769" s="5">
        <v>50.243844348243393</v>
      </c>
      <c r="AG769" s="5">
        <v>49.041856262712272</v>
      </c>
      <c r="AH769" s="5">
        <v>49.44100727638461</v>
      </c>
      <c r="AI769" s="5">
        <v>48.541634237538268</v>
      </c>
      <c r="AJ769" s="5">
        <v>49.339221068075709</v>
      </c>
      <c r="AK769" s="5">
        <v>51.099996525536852</v>
      </c>
      <c r="AL769" s="5">
        <v>50.447106673914256</v>
      </c>
      <c r="AM769" s="5">
        <v>70.525172656746065</v>
      </c>
      <c r="AN769" s="5">
        <v>77.308802320435206</v>
      </c>
      <c r="AO769" s="5">
        <v>81.1686699534051</v>
      </c>
      <c r="AP769" s="5">
        <v>82.03941829146008</v>
      </c>
      <c r="AQ769" s="5">
        <v>86.624522252154819</v>
      </c>
      <c r="AR769" s="5">
        <v>90.356557045797885</v>
      </c>
      <c r="AS769" s="5">
        <v>89.344774641447486</v>
      </c>
      <c r="AT769" s="5">
        <v>94.003940955586955</v>
      </c>
      <c r="AU769" s="5">
        <v>95.377031295227582</v>
      </c>
      <c r="AV769" s="5">
        <v>97.133547830394946</v>
      </c>
      <c r="AW769" s="5">
        <v>97.323745529417934</v>
      </c>
      <c r="AX769" s="5">
        <v>99.256601732803205</v>
      </c>
      <c r="AY769" s="5">
        <v>100</v>
      </c>
      <c r="AZ769" s="5">
        <v>103.35866370349129</v>
      </c>
      <c r="BA769" s="5">
        <v>104.34859464272381</v>
      </c>
      <c r="BB769" s="5">
        <v>111.24894161754987</v>
      </c>
      <c r="BC769" s="5">
        <v>113.07918903393113</v>
      </c>
      <c r="BD769" s="5">
        <v>115.23880680829022</v>
      </c>
      <c r="BE769" s="5">
        <v>118.31595092915934</v>
      </c>
      <c r="BF769" s="5">
        <v>121.47605170095758</v>
      </c>
      <c r="BG769" s="5">
        <v>123.95556603172837</v>
      </c>
      <c r="BH769" s="5">
        <v>126.55376758633533</v>
      </c>
      <c r="BI769" s="5">
        <v>126.78048499091858</v>
      </c>
      <c r="BJ769" s="5">
        <v>128.16827440544134</v>
      </c>
      <c r="BK769" s="5">
        <v>130.06833231800746</v>
      </c>
    </row>
    <row r="770" spans="1:63" x14ac:dyDescent="0.25">
      <c r="A770" t="s">
        <v>155</v>
      </c>
      <c r="B770" t="s">
        <v>156</v>
      </c>
      <c r="C770" t="s">
        <v>149</v>
      </c>
      <c r="D770" t="s">
        <v>84</v>
      </c>
      <c r="E770" s="19" t="str">
        <f t="shared" ref="E770:E833" si="114">IF(_xlfn.ISFORMULA(G770),"formula","number")</f>
        <v>number</v>
      </c>
      <c r="F770" s="4" t="s">
        <v>85</v>
      </c>
      <c r="G770" s="5">
        <v>9.2697480266858499</v>
      </c>
      <c r="H770" s="5">
        <v>9.4119997222843814</v>
      </c>
      <c r="I770" s="5">
        <v>9.943030862471776</v>
      </c>
      <c r="J770" s="5">
        <v>10.761466756676215</v>
      </c>
      <c r="K770" s="5">
        <v>11.371179354449255</v>
      </c>
      <c r="L770" s="5">
        <v>12.051502817751672</v>
      </c>
      <c r="M770" s="5">
        <v>12.44670629372118</v>
      </c>
      <c r="N770" s="5">
        <v>12.699556768133133</v>
      </c>
      <c r="O770" s="5">
        <v>12.962099763114205</v>
      </c>
      <c r="P770" s="5">
        <v>13.462378754251587</v>
      </c>
      <c r="Q770" s="5">
        <v>14.672882030955229</v>
      </c>
      <c r="R770" s="5">
        <v>15.487767485102916</v>
      </c>
      <c r="S770" s="5">
        <v>16.527553359987174</v>
      </c>
      <c r="T770" s="5">
        <v>17.144972095911722</v>
      </c>
      <c r="U770" s="5">
        <v>18.554408905143642</v>
      </c>
      <c r="V770" s="5">
        <v>20.122168412973402</v>
      </c>
      <c r="W770" s="5">
        <v>21.856300799392564</v>
      </c>
      <c r="X770" s="5">
        <v>24.020025557369294</v>
      </c>
      <c r="Y770" s="5">
        <v>25.987207515043043</v>
      </c>
      <c r="Z770" s="5">
        <v>28.257165257017203</v>
      </c>
      <c r="AA770" s="5">
        <v>30.533211616298445</v>
      </c>
      <c r="AB770" s="5">
        <v>33.348613000301029</v>
      </c>
      <c r="AC770" s="5">
        <v>33.352657168534542</v>
      </c>
      <c r="AD770" s="5">
        <v>41.379425422344809</v>
      </c>
      <c r="AE770" s="5">
        <v>39.26361478135523</v>
      </c>
      <c r="AF770" s="5">
        <v>32.615175176715425</v>
      </c>
      <c r="AG770" s="5">
        <v>31.593315055993909</v>
      </c>
      <c r="AH770" s="5">
        <v>34.551059225802639</v>
      </c>
      <c r="AI770" s="5">
        <v>34.118268978410661</v>
      </c>
      <c r="AJ770" s="5">
        <v>36.851936949968191</v>
      </c>
      <c r="AK770" s="5">
        <v>37.984580851119368</v>
      </c>
      <c r="AL770" s="5">
        <v>33.082080476684098</v>
      </c>
      <c r="AM770" s="5">
        <v>32.647182216445437</v>
      </c>
      <c r="AN770" s="5">
        <v>46.86338588561906</v>
      </c>
      <c r="AO770" s="5">
        <v>51.002888402267367</v>
      </c>
      <c r="AP770" s="5">
        <v>56.847031393464064</v>
      </c>
      <c r="AQ770" s="5">
        <v>58.997432634296352</v>
      </c>
      <c r="AR770" s="5">
        <v>62.979410561401451</v>
      </c>
      <c r="AS770" s="5">
        <v>58.210064012716636</v>
      </c>
      <c r="AT770" s="5">
        <v>61.289262807813614</v>
      </c>
      <c r="AU770" s="5">
        <v>69.745742464153665</v>
      </c>
      <c r="AV770" s="5">
        <v>71.076365297543759</v>
      </c>
      <c r="AW770" s="5">
        <v>71.132518961096721</v>
      </c>
      <c r="AX770" s="5">
        <v>78.05674079735951</v>
      </c>
      <c r="AY770" s="5">
        <v>100</v>
      </c>
      <c r="AZ770" s="5">
        <v>109.98442792041421</v>
      </c>
      <c r="BA770" s="5">
        <v>113.61604142940753</v>
      </c>
      <c r="BB770" s="5">
        <v>123.4424881054877</v>
      </c>
      <c r="BC770" s="5">
        <v>111.6429237464889</v>
      </c>
      <c r="BD770" s="5">
        <v>118.77824076410857</v>
      </c>
      <c r="BE770" s="5">
        <v>128.9698876971386</v>
      </c>
      <c r="BF770" s="5">
        <v>130.38500425996568</v>
      </c>
      <c r="BG770" s="5">
        <v>124.9852821936081</v>
      </c>
      <c r="BH770" s="5">
        <v>125.79241881376409</v>
      </c>
      <c r="BI770" s="5">
        <v>115.1251999886902</v>
      </c>
      <c r="BJ770" s="5">
        <v>113.51248096664679</v>
      </c>
      <c r="BK770" s="5">
        <v>112.31531792506347</v>
      </c>
    </row>
    <row r="771" spans="1:63" x14ac:dyDescent="0.25">
      <c r="A771" t="s">
        <v>161</v>
      </c>
      <c r="B771" t="s">
        <v>162</v>
      </c>
      <c r="C771" t="s">
        <v>149</v>
      </c>
      <c r="D771" t="s">
        <v>84</v>
      </c>
      <c r="E771" s="19" t="str">
        <f t="shared" si="114"/>
        <v>number</v>
      </c>
      <c r="F771" s="4" t="s">
        <v>85</v>
      </c>
      <c r="M771" s="5">
        <v>10.000855680036127</v>
      </c>
      <c r="N771" s="5">
        <v>12.109680862756866</v>
      </c>
      <c r="O771" s="5">
        <v>12.54434043016516</v>
      </c>
      <c r="P771" s="5">
        <v>13.300732130105283</v>
      </c>
      <c r="Q771" s="5">
        <v>14.19127468125998</v>
      </c>
      <c r="R771" s="5">
        <v>15.10977856860759</v>
      </c>
      <c r="S771" s="5">
        <v>15.707707677671761</v>
      </c>
      <c r="T771" s="5">
        <v>16.464512465468946</v>
      </c>
      <c r="U771" s="5">
        <v>20.24956199883831</v>
      </c>
      <c r="V771" s="5">
        <v>22.466147428228233</v>
      </c>
      <c r="W771" s="5">
        <v>24.277805521554637</v>
      </c>
      <c r="X771" s="5">
        <v>26.356507932188357</v>
      </c>
      <c r="Y771" s="5">
        <v>29.366749299696259</v>
      </c>
      <c r="Z771" s="5">
        <v>33.625413388373495</v>
      </c>
      <c r="AA771" s="5">
        <v>37.25981866597342</v>
      </c>
      <c r="AB771" s="5">
        <v>42.160863317847955</v>
      </c>
      <c r="AC771" s="5">
        <v>46.721572661938012</v>
      </c>
      <c r="AD771" s="5">
        <v>51.044251560016761</v>
      </c>
      <c r="AE771" s="5">
        <v>49.266640436117456</v>
      </c>
      <c r="AF771" s="5">
        <v>49.198504624548974</v>
      </c>
      <c r="AG771" s="5">
        <v>48.260519182556457</v>
      </c>
      <c r="AH771" s="5">
        <v>46.208032333735233</v>
      </c>
      <c r="AI771" s="5">
        <v>47.786211524064399</v>
      </c>
      <c r="AJ771" s="5">
        <v>51.418973155970185</v>
      </c>
      <c r="AK771" s="5">
        <v>48.42841621484579</v>
      </c>
      <c r="AL771" s="5">
        <v>48.786213501451641</v>
      </c>
      <c r="AM771" s="5">
        <v>50.364493442960843</v>
      </c>
      <c r="AN771" s="5">
        <v>70.289871575756706</v>
      </c>
      <c r="AO771" s="5">
        <v>81.401986054639835</v>
      </c>
      <c r="AP771" s="5">
        <v>80.057128216810597</v>
      </c>
      <c r="AQ771" s="5">
        <v>84.52447434829979</v>
      </c>
      <c r="AR771" s="5">
        <v>85.994840997265669</v>
      </c>
      <c r="AS771" s="5">
        <v>100</v>
      </c>
      <c r="AT771" s="5">
        <v>99.380272079614983</v>
      </c>
      <c r="AU771" s="5">
        <v>104.02964104630807</v>
      </c>
      <c r="AV771" s="5">
        <v>107.68407929303163</v>
      </c>
      <c r="AW771" s="5">
        <v>99.506244198205678</v>
      </c>
      <c r="AX771" s="5">
        <v>103.08709992623545</v>
      </c>
      <c r="AY771" s="5">
        <v>110.8204121110717</v>
      </c>
      <c r="AZ771" s="5">
        <v>115.97009631743087</v>
      </c>
      <c r="BA771" s="5">
        <v>121.25258764210238</v>
      </c>
      <c r="BB771" s="5">
        <v>129.43897344683469</v>
      </c>
      <c r="BC771" s="5">
        <v>136.13803883882787</v>
      </c>
      <c r="BD771" s="5">
        <v>142.08468318986013</v>
      </c>
      <c r="BE771" s="5">
        <v>159.3528342579269</v>
      </c>
      <c r="BF771" s="5">
        <v>166.69074761436252</v>
      </c>
      <c r="BG771" s="5">
        <v>167.85949520122185</v>
      </c>
      <c r="BH771" s="5">
        <v>169.95858648142155</v>
      </c>
      <c r="BI771" s="5">
        <v>175.20461115357108</v>
      </c>
      <c r="BJ771" s="5">
        <v>177.58687978274037</v>
      </c>
      <c r="BK771" s="5">
        <v>181.01124799901817</v>
      </c>
    </row>
    <row r="772" spans="1:63" x14ac:dyDescent="0.25">
      <c r="A772" t="s">
        <v>163</v>
      </c>
      <c r="B772" t="s">
        <v>164</v>
      </c>
      <c r="C772" t="s">
        <v>149</v>
      </c>
      <c r="D772" t="s">
        <v>84</v>
      </c>
      <c r="E772" s="19" t="str">
        <f t="shared" si="114"/>
        <v>number</v>
      </c>
      <c r="F772" s="4" t="s">
        <v>85</v>
      </c>
      <c r="G772" s="5">
        <v>4.3433629138599743</v>
      </c>
      <c r="H772" s="5">
        <v>4.4490223107078055</v>
      </c>
      <c r="I772" s="5">
        <v>4.6472369112109702</v>
      </c>
      <c r="J772" s="5">
        <v>4.8579429885148269</v>
      </c>
      <c r="K772" s="5">
        <v>4.7576050377885117</v>
      </c>
      <c r="L772" s="5">
        <v>4.9547163693527523</v>
      </c>
      <c r="M772" s="5">
        <v>5.0727160923685055</v>
      </c>
      <c r="N772" s="5">
        <v>5.0721283932413659</v>
      </c>
      <c r="O772" s="5">
        <v>4.9940746978797224</v>
      </c>
      <c r="P772" s="5">
        <v>5.0004750356713252</v>
      </c>
      <c r="Q772" s="5">
        <v>5.3141021333084106</v>
      </c>
      <c r="R772" s="5">
        <v>5.6925840958511245</v>
      </c>
      <c r="S772" s="5">
        <v>6.6325843727644234</v>
      </c>
      <c r="T772" s="5">
        <v>7.4738858552154186</v>
      </c>
      <c r="U772" s="5">
        <v>8.5952949986794653</v>
      </c>
      <c r="V772" s="5">
        <v>9.1136463809800325</v>
      </c>
      <c r="W772" s="5">
        <v>9.6956934436478051</v>
      </c>
      <c r="X772" s="5">
        <v>9.9370385646368344</v>
      </c>
      <c r="Y772" s="5">
        <v>11.152827099381762</v>
      </c>
      <c r="Z772" s="5">
        <v>11.883052767697718</v>
      </c>
      <c r="AA772" s="5">
        <v>12.746368795504658</v>
      </c>
      <c r="AB772" s="5">
        <v>14.031962179390684</v>
      </c>
      <c r="AC772" s="5">
        <v>15.050093118809871</v>
      </c>
      <c r="AD772" s="5">
        <v>16.692450584734601</v>
      </c>
      <c r="AE772" s="5">
        <v>18.402579760458128</v>
      </c>
      <c r="AF772" s="5">
        <v>19.7386533642247</v>
      </c>
      <c r="AG772" s="5">
        <v>21.803736519319305</v>
      </c>
      <c r="AH772" s="5">
        <v>22.977474135516154</v>
      </c>
      <c r="AI772" s="5">
        <v>24.81018615969074</v>
      </c>
      <c r="AJ772" s="5">
        <v>25.465789758497952</v>
      </c>
      <c r="AK772" s="5">
        <v>36.01196417161642</v>
      </c>
      <c r="AL772" s="5">
        <v>38.079750138074701</v>
      </c>
      <c r="AM772" s="5">
        <v>42.616146916239913</v>
      </c>
      <c r="AN772" s="5">
        <v>47.343386198823723</v>
      </c>
      <c r="AO772" s="5">
        <v>48.688847394467409</v>
      </c>
      <c r="AP772" s="5">
        <v>49.593030304107863</v>
      </c>
      <c r="AQ772" s="5">
        <v>55.582412010541141</v>
      </c>
      <c r="AR772" s="5">
        <v>65.838263712479929</v>
      </c>
      <c r="AS772" s="5">
        <v>69.456026017763392</v>
      </c>
      <c r="AT772" s="5">
        <v>73.209201621059549</v>
      </c>
      <c r="AU772" s="5">
        <v>76.897510228154005</v>
      </c>
      <c r="AV772" s="5">
        <v>83.014290350557516</v>
      </c>
      <c r="AW772" s="5">
        <v>89.483123585283465</v>
      </c>
      <c r="AX772" s="5">
        <v>99.999994628114024</v>
      </c>
      <c r="AY772" s="5">
        <v>109.55534811815615</v>
      </c>
      <c r="AZ772" s="5">
        <v>129.77607103679631</v>
      </c>
      <c r="BA772" s="5">
        <v>134.14370284256182</v>
      </c>
      <c r="BB772" s="5">
        <v>146.80636143092943</v>
      </c>
      <c r="BC772" s="5">
        <v>148.45251963850001</v>
      </c>
      <c r="BD772" s="5">
        <v>176.47674188468233</v>
      </c>
      <c r="BE772" s="5">
        <v>204.54314038136897</v>
      </c>
      <c r="BF772" s="5">
        <v>206.56352215356151</v>
      </c>
      <c r="BG772" s="5">
        <v>212.78663321618581</v>
      </c>
      <c r="BH772" s="5">
        <v>193.30346498891439</v>
      </c>
      <c r="BI772" s="5">
        <v>183.89716351880517</v>
      </c>
      <c r="BJ772" s="5">
        <v>191.43694722723262</v>
      </c>
      <c r="BK772" s="5">
        <v>199.47729899708091</v>
      </c>
    </row>
    <row r="773" spans="1:63" x14ac:dyDescent="0.25">
      <c r="A773" t="s">
        <v>167</v>
      </c>
      <c r="B773" t="s">
        <v>168</v>
      </c>
      <c r="C773" t="s">
        <v>149</v>
      </c>
      <c r="D773" t="s">
        <v>84</v>
      </c>
      <c r="E773" s="19" t="str">
        <f t="shared" si="114"/>
        <v>number</v>
      </c>
      <c r="F773" s="4" t="s">
        <v>85</v>
      </c>
      <c r="G773" s="5">
        <v>13.544006446585799</v>
      </c>
      <c r="H773" s="5">
        <v>13.4298585731913</v>
      </c>
      <c r="I773" s="5">
        <v>13.532126396054256</v>
      </c>
      <c r="J773" s="5">
        <v>13.434830174243862</v>
      </c>
      <c r="K773" s="5">
        <v>14.519936938994011</v>
      </c>
      <c r="L773" s="5">
        <v>15.239818734379151</v>
      </c>
      <c r="M773" s="5">
        <v>14.444441150368965</v>
      </c>
      <c r="N773" s="5">
        <v>13.950468097759774</v>
      </c>
      <c r="O773" s="5">
        <v>15.128321797215872</v>
      </c>
      <c r="P773" s="5">
        <v>16.207976236839983</v>
      </c>
      <c r="Q773" s="5">
        <v>16.305197011863186</v>
      </c>
      <c r="R773" s="5">
        <v>16.853243604274965</v>
      </c>
      <c r="S773" s="5">
        <v>22.893025497992372</v>
      </c>
      <c r="T773" s="5">
        <v>24.643714447523973</v>
      </c>
      <c r="U773" s="5">
        <v>23.068290459147075</v>
      </c>
      <c r="V773" s="5">
        <v>25.932531092372933</v>
      </c>
      <c r="W773" s="5">
        <v>30.016332925254162</v>
      </c>
      <c r="X773" s="5">
        <v>33.381569517032219</v>
      </c>
      <c r="Y773" s="5">
        <v>34.912621859575189</v>
      </c>
      <c r="Z773" s="5">
        <v>42.181122495160366</v>
      </c>
      <c r="AA773" s="5">
        <v>46.664242437080297</v>
      </c>
      <c r="AB773" s="5">
        <v>51.609170792917091</v>
      </c>
      <c r="AC773" s="5">
        <v>56.152956295864229</v>
      </c>
      <c r="AD773" s="5">
        <v>62.73683848793101</v>
      </c>
      <c r="AE773" s="5">
        <v>59.032831572204394</v>
      </c>
      <c r="AF773" s="5">
        <v>56.549093160228381</v>
      </c>
      <c r="AG773" s="5">
        <v>57.509584796149014</v>
      </c>
      <c r="AH773" s="5">
        <v>54.447327487220953</v>
      </c>
      <c r="AI773" s="5">
        <v>55.222227258928456</v>
      </c>
      <c r="AJ773" s="5">
        <v>54.339639866909231</v>
      </c>
      <c r="AK773" s="5">
        <v>51.547563685314913</v>
      </c>
      <c r="AL773" s="5">
        <v>52.114652950184407</v>
      </c>
      <c r="AM773" s="5">
        <v>52.040530768757897</v>
      </c>
      <c r="AN773" s="5">
        <v>69.063162879766111</v>
      </c>
      <c r="AO773" s="5">
        <v>72.807836829728899</v>
      </c>
      <c r="AP773" s="5">
        <v>76.253675510920857</v>
      </c>
      <c r="AQ773" s="5">
        <v>78.615856461765219</v>
      </c>
      <c r="AR773" s="5">
        <v>80.974299516961779</v>
      </c>
      <c r="AS773" s="5">
        <v>82.595730177237002</v>
      </c>
      <c r="AT773" s="5">
        <v>86.325056012188554</v>
      </c>
      <c r="AU773" s="5">
        <v>89.764301761081796</v>
      </c>
      <c r="AV773" s="5">
        <v>92.45536651115934</v>
      </c>
      <c r="AW773" s="5">
        <v>92.137403959034586</v>
      </c>
      <c r="AX773" s="5">
        <v>93.5122862044351</v>
      </c>
      <c r="AY773" s="5">
        <v>99.655754711596089</v>
      </c>
      <c r="AZ773" s="5">
        <v>100</v>
      </c>
      <c r="BA773" s="5">
        <v>104.56926294895665</v>
      </c>
      <c r="BB773" s="5">
        <v>111.75953854935285</v>
      </c>
      <c r="BC773" s="5">
        <v>118.55337272636295</v>
      </c>
      <c r="BD773" s="5">
        <v>122.13290482419082</v>
      </c>
      <c r="BE773" s="5">
        <v>127.49935286514216</v>
      </c>
      <c r="BF773" s="5">
        <v>133.58899931437944</v>
      </c>
      <c r="BG773" s="5">
        <v>135.64212182671645</v>
      </c>
      <c r="BH773" s="5">
        <v>135.4891635352551</v>
      </c>
      <c r="BI773" s="5">
        <v>136.23954161816266</v>
      </c>
      <c r="BJ773" s="5">
        <v>135.78836582602585</v>
      </c>
      <c r="BK773" s="5">
        <v>137.05395304428188</v>
      </c>
    </row>
    <row r="774" spans="1:63" x14ac:dyDescent="0.25">
      <c r="A774" t="s">
        <v>169</v>
      </c>
      <c r="B774" t="s">
        <v>170</v>
      </c>
      <c r="C774" t="s">
        <v>149</v>
      </c>
      <c r="D774" t="s">
        <v>84</v>
      </c>
      <c r="E774" s="19" t="str">
        <f t="shared" si="114"/>
        <v>number</v>
      </c>
      <c r="F774" s="4" t="s">
        <v>85</v>
      </c>
      <c r="G774" s="5">
        <v>3.4326578423326586E-2</v>
      </c>
      <c r="H774" s="5">
        <v>3.6236955801154415E-2</v>
      </c>
      <c r="I774" s="5">
        <v>3.5115511721867707E-2</v>
      </c>
      <c r="J774" s="5">
        <v>3.5968049272850008E-2</v>
      </c>
      <c r="K774" s="5">
        <v>3.6278973258389448E-2</v>
      </c>
      <c r="L774" s="5">
        <v>4.1065211579516918E-2</v>
      </c>
      <c r="M774" s="5">
        <v>3.9830501646679221E-2</v>
      </c>
      <c r="N774" s="5">
        <v>4.0316651627507846E-2</v>
      </c>
      <c r="O774" s="5">
        <v>4.1407743989025352E-2</v>
      </c>
      <c r="P774" s="5">
        <v>6.264100626226253E-2</v>
      </c>
      <c r="Q774" s="5">
        <v>6.3485428478910644E-2</v>
      </c>
      <c r="R774" s="5">
        <v>6.532197819419544E-2</v>
      </c>
      <c r="S774" s="5">
        <v>6.8814637608682297E-2</v>
      </c>
      <c r="T774" s="5">
        <v>9.9056171434118517E-2</v>
      </c>
      <c r="U774" s="5">
        <v>0.12233515452856147</v>
      </c>
      <c r="V774" s="5">
        <v>0.13989414602320011</v>
      </c>
      <c r="W774" s="5">
        <v>0.15488206039464195</v>
      </c>
      <c r="X774" s="5">
        <v>0.17643350417912856</v>
      </c>
      <c r="Y774" s="5">
        <v>0.19670353158278051</v>
      </c>
      <c r="Z774" s="5">
        <v>0.22113344581751881</v>
      </c>
      <c r="AA774" s="5">
        <v>0.70542198118432498</v>
      </c>
      <c r="AB774" s="5">
        <v>0.80984243616640805</v>
      </c>
      <c r="AC774" s="5">
        <v>0.96832009670710562</v>
      </c>
      <c r="AD774" s="5">
        <v>1.0230656623539589</v>
      </c>
      <c r="AE774" s="5">
        <v>1.0939412896754723</v>
      </c>
      <c r="AF774" s="5">
        <v>1.1531831615966865</v>
      </c>
      <c r="AG774" s="5">
        <v>1.3800082421513291</v>
      </c>
      <c r="AH774" s="5">
        <v>1.6584542455991815</v>
      </c>
      <c r="AI774" s="5">
        <v>2.1389030239247515</v>
      </c>
      <c r="AJ774" s="5">
        <v>2.281545223296229</v>
      </c>
      <c r="AK774" s="5">
        <v>2.7119337877652336</v>
      </c>
      <c r="AL774" s="5">
        <v>3.979826709328655</v>
      </c>
      <c r="AM774" s="5">
        <v>5.636989089789477</v>
      </c>
      <c r="AN774" s="5">
        <v>8.0776060582920515</v>
      </c>
      <c r="AO774" s="5">
        <v>14.168254564445256</v>
      </c>
      <c r="AP774" s="5">
        <v>17.921579612442269</v>
      </c>
      <c r="AQ774" s="5">
        <v>18.827577458292481</v>
      </c>
      <c r="AR774" s="5">
        <v>19.958991411334438</v>
      </c>
      <c r="AS774" s="5">
        <v>22.639598050277261</v>
      </c>
      <c r="AT774" s="5">
        <v>27.772841061253505</v>
      </c>
      <c r="AU774" s="5">
        <v>30.57136507054296</v>
      </c>
      <c r="AV774" s="5">
        <v>37.024689811291225</v>
      </c>
      <c r="AW774" s="5">
        <v>40.654710275343334</v>
      </c>
      <c r="AX774" s="5">
        <v>49.748494697043746</v>
      </c>
      <c r="AY774" s="5">
        <v>59.627796913994288</v>
      </c>
      <c r="AZ774" s="5">
        <v>73.857601626983723</v>
      </c>
      <c r="BA774" s="5">
        <v>79.101292662101059</v>
      </c>
      <c r="BB774" s="5">
        <v>85.367212334958467</v>
      </c>
      <c r="BC774" s="5">
        <v>85.952915817401873</v>
      </c>
      <c r="BD774" s="5">
        <v>100</v>
      </c>
      <c r="BE774" s="5">
        <v>109.77845809664264</v>
      </c>
      <c r="BF774" s="5">
        <v>120.69882029022119</v>
      </c>
      <c r="BG774" s="5">
        <v>126.69120979936281</v>
      </c>
      <c r="BH774" s="5">
        <v>132.59834318126872</v>
      </c>
      <c r="BI774" s="5">
        <v>136.39551568782127</v>
      </c>
      <c r="BJ774" s="5">
        <v>149.41265369586648</v>
      </c>
      <c r="BK774" s="5">
        <v>166.02572425260578</v>
      </c>
    </row>
    <row r="775" spans="1:63" x14ac:dyDescent="0.25">
      <c r="A775" t="s">
        <v>173</v>
      </c>
      <c r="B775" t="s">
        <v>174</v>
      </c>
      <c r="C775" t="s">
        <v>149</v>
      </c>
      <c r="D775" t="s">
        <v>84</v>
      </c>
      <c r="E775" s="19" t="str">
        <f t="shared" si="114"/>
        <v>number</v>
      </c>
      <c r="F775" s="4" t="s">
        <v>85</v>
      </c>
      <c r="G775" s="5">
        <v>11.210911476128322</v>
      </c>
      <c r="H775" s="5">
        <v>11.495584286915641</v>
      </c>
      <c r="I775" s="5">
        <v>11.666472541175626</v>
      </c>
      <c r="J775" s="5">
        <v>11.899259531893781</v>
      </c>
      <c r="K775" s="5">
        <v>11.953141856471188</v>
      </c>
      <c r="L775" s="5">
        <v>12.002893547585463</v>
      </c>
      <c r="M775" s="5">
        <v>12.162891982597102</v>
      </c>
      <c r="N775" s="5">
        <v>12.096924272596446</v>
      </c>
      <c r="O775" s="5">
        <v>12.927592926271295</v>
      </c>
      <c r="P775" s="5">
        <v>13.191685597342437</v>
      </c>
      <c r="Q775" s="5">
        <v>13.587674712734913</v>
      </c>
      <c r="R775" s="5">
        <v>14.145263894641715</v>
      </c>
      <c r="S775" s="5">
        <v>15.232242229640608</v>
      </c>
      <c r="T775" s="5">
        <v>17.785348064567064</v>
      </c>
      <c r="U775" s="5">
        <v>19.853631888514347</v>
      </c>
      <c r="V775" s="5">
        <v>20.605928657661305</v>
      </c>
      <c r="W775" s="5">
        <v>22.288187332162572</v>
      </c>
      <c r="X775" s="5">
        <v>23.797684222054645</v>
      </c>
      <c r="Y775" s="5">
        <v>26.107625793111904</v>
      </c>
      <c r="Z775" s="5">
        <v>29.117501150897784</v>
      </c>
      <c r="AA775" s="5">
        <v>32.319944115755924</v>
      </c>
      <c r="AB775" s="5">
        <v>35.476739662413323</v>
      </c>
      <c r="AC775" s="5">
        <v>38.766928013739602</v>
      </c>
      <c r="AD775" s="5">
        <v>41.787352002171978</v>
      </c>
      <c r="AE775" s="5">
        <v>45.54464839839342</v>
      </c>
      <c r="AF775" s="5">
        <v>48.157833343100329</v>
      </c>
      <c r="AG775" s="5">
        <v>47.391892958192685</v>
      </c>
      <c r="AH775" s="5">
        <v>46.727137065089423</v>
      </c>
      <c r="AI775" s="5">
        <v>47.436138406123334</v>
      </c>
      <c r="AJ775" s="5">
        <v>47.427660985337532</v>
      </c>
      <c r="AK775" s="5">
        <v>47.084188411136353</v>
      </c>
      <c r="AL775" s="5">
        <v>46.646645749051288</v>
      </c>
      <c r="AM775" s="5">
        <v>46.586172461825925</v>
      </c>
      <c r="AN775" s="5">
        <v>62.374730211621376</v>
      </c>
      <c r="AO775" s="5">
        <v>66.970433590033494</v>
      </c>
      <c r="AP775" s="5">
        <v>69.861288204416837</v>
      </c>
      <c r="AQ775" s="5">
        <v>71.293925039517873</v>
      </c>
      <c r="AR775" s="5">
        <v>73.258771490472412</v>
      </c>
      <c r="AS775" s="5">
        <v>73.517884488709839</v>
      </c>
      <c r="AT775" s="5">
        <v>74.940910503677458</v>
      </c>
      <c r="AU775" s="5">
        <v>76.899755968900251</v>
      </c>
      <c r="AV775" s="5">
        <v>79.43731133157786</v>
      </c>
      <c r="AW775" s="5">
        <v>79.844463264448095</v>
      </c>
      <c r="AX775" s="5">
        <v>80.267814758134193</v>
      </c>
      <c r="AY775" s="5">
        <v>82.2609507351509</v>
      </c>
      <c r="AZ775" s="5">
        <v>85.544804705780905</v>
      </c>
      <c r="BA775" s="5">
        <v>90.094033195821169</v>
      </c>
      <c r="BB775" s="5">
        <v>95.982882789609818</v>
      </c>
      <c r="BC775" s="5">
        <v>95.030995794603129</v>
      </c>
      <c r="BD775" s="5">
        <v>96.052729717609353</v>
      </c>
      <c r="BE775" s="5">
        <v>99.451524561321065</v>
      </c>
      <c r="BF775" s="5">
        <v>102.05604120061807</v>
      </c>
      <c r="BG775" s="5">
        <v>102.16410293965342</v>
      </c>
      <c r="BH775" s="5">
        <v>100</v>
      </c>
      <c r="BI775" s="5">
        <v>101.06978461964604</v>
      </c>
      <c r="BJ775" s="5">
        <v>101.87104179476003</v>
      </c>
      <c r="BK775" s="5">
        <v>103.63078859453158</v>
      </c>
    </row>
    <row r="776" spans="1:63" x14ac:dyDescent="0.25">
      <c r="A776" t="s">
        <v>5</v>
      </c>
      <c r="B776" t="s">
        <v>6</v>
      </c>
      <c r="C776" t="s">
        <v>7</v>
      </c>
      <c r="D776" t="s">
        <v>86</v>
      </c>
      <c r="E776" s="19" t="str">
        <f t="shared" si="114"/>
        <v>number</v>
      </c>
      <c r="F776" s="4" t="s">
        <v>87</v>
      </c>
      <c r="AI776" s="5">
        <v>7.2681487369603403E-8</v>
      </c>
      <c r="AJ776" s="5">
        <v>8.2862302975683899E-8</v>
      </c>
      <c r="AK776" s="5">
        <v>1.7095320259462999E-7</v>
      </c>
      <c r="AL776" s="5">
        <v>9.855721395168309E-7</v>
      </c>
      <c r="AM776" s="5">
        <v>1.00309903035192E-5</v>
      </c>
      <c r="AN776" s="5">
        <v>2.2830322829385001E-4</v>
      </c>
      <c r="AO776" s="5">
        <v>4.3959675859003297E-3</v>
      </c>
      <c r="AP776" s="5">
        <v>0.21542578261888401</v>
      </c>
      <c r="AQ776" s="5">
        <v>0.42105620271786698</v>
      </c>
      <c r="AR776" s="5">
        <v>0.58678118022639703</v>
      </c>
      <c r="AS776" s="5">
        <v>3.85809279089922</v>
      </c>
      <c r="AT776" s="5">
        <v>19.985653367979602</v>
      </c>
      <c r="AU776" s="5">
        <v>41.240820521070397</v>
      </c>
      <c r="AV776" s="5">
        <v>99.999999264722106</v>
      </c>
      <c r="AW776" s="5">
        <v>186.11286122071101</v>
      </c>
      <c r="AX776" s="5">
        <v>261.68571995196299</v>
      </c>
      <c r="AY776" s="5">
        <v>324.59894200392</v>
      </c>
      <c r="AZ776" s="5">
        <v>372.31462448912902</v>
      </c>
      <c r="BA776" s="5">
        <v>417.257233642345</v>
      </c>
      <c r="BB776" s="5">
        <v>499.38017626887103</v>
      </c>
      <c r="BC776" s="5">
        <v>462.33197641430797</v>
      </c>
      <c r="BD776" s="5">
        <v>565.99763440779896</v>
      </c>
      <c r="BE776" s="5">
        <v>702.61877195916895</v>
      </c>
      <c r="BF776" s="5">
        <v>742.88772677811596</v>
      </c>
      <c r="BG776" s="5">
        <v>770.76854732121399</v>
      </c>
      <c r="BH776" s="5">
        <v>760.65808050122496</v>
      </c>
      <c r="BI776" s="5">
        <v>730.37705446057703</v>
      </c>
      <c r="BJ776" s="5">
        <v>932.50772166877402</v>
      </c>
      <c r="BK776" s="5">
        <v>1222.8568463873301</v>
      </c>
    </row>
    <row r="777" spans="1:63" x14ac:dyDescent="0.25">
      <c r="A777" t="s">
        <v>151</v>
      </c>
      <c r="B777" t="s">
        <v>152</v>
      </c>
      <c r="C777" t="s">
        <v>7</v>
      </c>
      <c r="D777" t="s">
        <v>86</v>
      </c>
      <c r="E777" s="19" t="str">
        <f t="shared" si="114"/>
        <v>number</v>
      </c>
      <c r="F777" s="4" t="s">
        <v>87</v>
      </c>
      <c r="AI777" s="5">
        <v>16.9637895842964</v>
      </c>
      <c r="AJ777" s="5">
        <v>17.979167649581299</v>
      </c>
      <c r="AK777" s="5">
        <v>18.715080294216499</v>
      </c>
      <c r="AL777" s="5">
        <v>19.726024147440899</v>
      </c>
      <c r="AM777" s="5">
        <v>21.253340302603799</v>
      </c>
      <c r="AN777" s="5">
        <v>22.664231706388598</v>
      </c>
      <c r="AO777" s="5">
        <v>26.313787605836598</v>
      </c>
      <c r="AP777" s="5">
        <v>30.116948644782902</v>
      </c>
      <c r="AQ777" s="5">
        <v>39.874174189598698</v>
      </c>
      <c r="AR777" s="5">
        <v>44.439988837918399</v>
      </c>
      <c r="AS777" s="5">
        <v>51.085607100508199</v>
      </c>
      <c r="AT777" s="5">
        <v>57.818095355013298</v>
      </c>
      <c r="AU777" s="5">
        <v>65.748660512682093</v>
      </c>
      <c r="AV777" s="5">
        <v>66.424463752640406</v>
      </c>
      <c r="AW777" s="5">
        <v>74.359363230477499</v>
      </c>
      <c r="AX777" s="5">
        <v>84.134763603770395</v>
      </c>
      <c r="AY777" s="5">
        <v>100</v>
      </c>
      <c r="AZ777" s="5">
        <v>102.845127974142</v>
      </c>
      <c r="BA777" s="5">
        <v>109.943370448785</v>
      </c>
      <c r="BB777" s="5">
        <v>136.31982207914399</v>
      </c>
      <c r="BC777" s="5">
        <v>147.562598862594</v>
      </c>
      <c r="BD777" s="5">
        <v>165.71766215376201</v>
      </c>
      <c r="BE777" s="5">
        <v>189.405905572145</v>
      </c>
      <c r="BF777" s="5">
        <v>218.60566919244599</v>
      </c>
      <c r="BG777" s="5">
        <v>247.381564217457</v>
      </c>
      <c r="BH777" s="5">
        <v>267.92265070419802</v>
      </c>
      <c r="BI777" s="5">
        <v>280.93535584667097</v>
      </c>
      <c r="BJ777" s="5">
        <v>291.62420064220601</v>
      </c>
      <c r="BK777" s="5">
        <v>350.60683578471998</v>
      </c>
    </row>
    <row r="778" spans="1:63" x14ac:dyDescent="0.25">
      <c r="A778" t="s">
        <v>157</v>
      </c>
      <c r="B778" t="s">
        <v>158</v>
      </c>
      <c r="C778" t="s">
        <v>7</v>
      </c>
      <c r="D778" t="s">
        <v>86</v>
      </c>
      <c r="E778" s="19" t="str">
        <f t="shared" si="114"/>
        <v>number</v>
      </c>
      <c r="F778" s="4" t="s">
        <v>87</v>
      </c>
      <c r="AI778" s="5">
        <v>8.5256326366715101</v>
      </c>
      <c r="AJ778" s="5">
        <v>8.8045380179206791</v>
      </c>
      <c r="AK778" s="5">
        <v>10.484821593664501</v>
      </c>
      <c r="AL778" s="5">
        <v>12.113347790984999</v>
      </c>
      <c r="AM778" s="5">
        <v>13.733733868183901</v>
      </c>
      <c r="AN778" s="5">
        <v>14.1362808339365</v>
      </c>
      <c r="AO778" s="5">
        <v>15.9324888522889</v>
      </c>
      <c r="AP778" s="5">
        <v>15.9705894745032</v>
      </c>
      <c r="AQ778" s="5">
        <v>16.0035935835704</v>
      </c>
      <c r="AR778" s="5">
        <v>15.9795646969107</v>
      </c>
      <c r="AS778" s="5">
        <v>16.334746150583999</v>
      </c>
      <c r="AT778" s="5">
        <v>17.445508888823699</v>
      </c>
      <c r="AU778" s="5">
        <v>16.441461350276999</v>
      </c>
      <c r="AV778" s="5">
        <v>15.846044645860401</v>
      </c>
      <c r="AW778" s="5">
        <v>17.869264191910499</v>
      </c>
      <c r="AX778" s="5">
        <v>18.568195879984199</v>
      </c>
      <c r="AY778" s="5">
        <v>20.401900277872301</v>
      </c>
      <c r="AZ778" s="5">
        <v>22.7587991635029</v>
      </c>
      <c r="BA778" s="5">
        <v>26.677996263372599</v>
      </c>
      <c r="BB778" s="5">
        <v>34.764543276631102</v>
      </c>
      <c r="BC778" s="5">
        <v>43.158934268397203</v>
      </c>
      <c r="BD778" s="5">
        <v>43.7823962868355</v>
      </c>
      <c r="BE778" s="5">
        <v>52.565965933796001</v>
      </c>
      <c r="BF778" s="5">
        <v>70.197329467969396</v>
      </c>
      <c r="BG778" s="5">
        <v>73.638388032348999</v>
      </c>
      <c r="BH778" s="5">
        <v>81.725199904094396</v>
      </c>
      <c r="BI778" s="5">
        <v>90.581386151609706</v>
      </c>
      <c r="BJ778" s="5">
        <v>99.999986764224204</v>
      </c>
      <c r="BK778" s="5">
        <v>106.324320671813</v>
      </c>
    </row>
    <row r="779" spans="1:63" x14ac:dyDescent="0.25">
      <c r="A779" t="s">
        <v>159</v>
      </c>
      <c r="B779" t="s">
        <v>160</v>
      </c>
      <c r="C779" t="s">
        <v>7</v>
      </c>
      <c r="D779" t="s">
        <v>86</v>
      </c>
      <c r="E779" s="19" t="str">
        <f t="shared" si="114"/>
        <v>number</v>
      </c>
      <c r="F779" s="4" t="s">
        <v>87</v>
      </c>
      <c r="AI779" s="5">
        <v>15.675048398706799</v>
      </c>
      <c r="AJ779" s="5">
        <v>17.342434448513099</v>
      </c>
      <c r="AK779" s="5">
        <v>19.515781725592699</v>
      </c>
      <c r="AL779" s="5">
        <v>23.203724681682498</v>
      </c>
      <c r="AM779" s="5">
        <v>29.1667300664595</v>
      </c>
      <c r="AN779" s="5">
        <v>34.129861834196497</v>
      </c>
      <c r="AO779" s="5">
        <v>37.959597808759199</v>
      </c>
      <c r="AP779" s="5">
        <v>41.420087426974497</v>
      </c>
      <c r="AQ779" s="5">
        <v>46.156564029453797</v>
      </c>
      <c r="AR779" s="5">
        <v>49.355861340170797</v>
      </c>
      <c r="AS779" s="5">
        <v>51.425816081569103</v>
      </c>
      <c r="AT779" s="5">
        <v>54.552427783245797</v>
      </c>
      <c r="AU779" s="5">
        <v>55.410603098112702</v>
      </c>
      <c r="AV779" s="5">
        <v>55.927697924880199</v>
      </c>
      <c r="AW779" s="5">
        <v>59.393712552373202</v>
      </c>
      <c r="AX779" s="5">
        <v>63.6266083400131</v>
      </c>
      <c r="AY779" s="5">
        <v>66.744089276580695</v>
      </c>
      <c r="AZ779" s="5">
        <v>71.941278355231304</v>
      </c>
      <c r="BA779" s="5">
        <v>77.789734216325797</v>
      </c>
      <c r="BB779" s="5">
        <v>89.575792950913893</v>
      </c>
      <c r="BC779" s="5">
        <v>99.999999999999801</v>
      </c>
      <c r="BD779" s="5">
        <v>102.091675656592</v>
      </c>
      <c r="BE779" s="5">
        <v>113.115439890274</v>
      </c>
      <c r="BF779" s="5">
        <v>123.529409716674</v>
      </c>
      <c r="BG779" s="5">
        <v>130.11578511716399</v>
      </c>
      <c r="BH779" s="5">
        <v>140.61390483548701</v>
      </c>
      <c r="BI779" s="5">
        <v>154.710422611615</v>
      </c>
      <c r="BJ779" s="5">
        <v>167.293975851738</v>
      </c>
      <c r="BK779" s="5">
        <v>171.812720084435</v>
      </c>
    </row>
    <row r="780" spans="1:63" x14ac:dyDescent="0.25">
      <c r="A780" t="s">
        <v>165</v>
      </c>
      <c r="B780" t="s">
        <v>166</v>
      </c>
      <c r="C780" t="s">
        <v>7</v>
      </c>
      <c r="D780" t="s">
        <v>86</v>
      </c>
      <c r="E780" s="19" t="str">
        <f t="shared" si="114"/>
        <v>number</v>
      </c>
      <c r="F780" s="4" t="s">
        <v>87</v>
      </c>
      <c r="AI780" s="5">
        <v>2.8604424534048398</v>
      </c>
      <c r="AJ780" s="5">
        <v>3.8345671326165101</v>
      </c>
      <c r="AK780" s="5">
        <v>6.1759452691277703</v>
      </c>
      <c r="AL780" s="5">
        <v>8.1850117108406106</v>
      </c>
      <c r="AM780" s="5">
        <v>12.109141849277799</v>
      </c>
      <c r="AN780" s="5">
        <v>18.267830616140099</v>
      </c>
      <c r="AO780" s="5">
        <v>27.365578554622299</v>
      </c>
      <c r="AP780" s="5">
        <v>36.9942729400696</v>
      </c>
      <c r="AQ780" s="5">
        <v>40.924076021098102</v>
      </c>
      <c r="AR780" s="5">
        <v>43.385225875394298</v>
      </c>
      <c r="AS780" s="5">
        <v>47.102196230484502</v>
      </c>
      <c r="AT780" s="5">
        <v>52.237524629939401</v>
      </c>
      <c r="AU780" s="5">
        <v>59.874820676759597</v>
      </c>
      <c r="AV780" s="5">
        <v>66.435155723035294</v>
      </c>
      <c r="AW780" s="5">
        <v>69.701182038555899</v>
      </c>
      <c r="AX780" s="5">
        <v>74.924399164775394</v>
      </c>
      <c r="AY780" s="5">
        <v>79.567966304428893</v>
      </c>
      <c r="AZ780" s="5">
        <v>85.857710524197103</v>
      </c>
      <c r="BA780" s="5">
        <v>91.6217838742064</v>
      </c>
      <c r="BB780" s="5">
        <v>98.935330590346794</v>
      </c>
      <c r="BC780" s="5">
        <v>100</v>
      </c>
      <c r="BD780" s="5">
        <v>107.64403216475201</v>
      </c>
      <c r="BE780" s="5">
        <v>111.230866558781</v>
      </c>
      <c r="BF780" s="5">
        <v>117.742998587825</v>
      </c>
      <c r="BG780" s="5">
        <v>122.355597371939</v>
      </c>
      <c r="BH780" s="5">
        <v>125.578080511737</v>
      </c>
      <c r="BI780" s="5">
        <v>131.08000192994001</v>
      </c>
      <c r="BJ780" s="5">
        <v>147.15092889322801</v>
      </c>
      <c r="BK780" s="5">
        <v>161.53055409770801</v>
      </c>
    </row>
    <row r="781" spans="1:63" x14ac:dyDescent="0.25">
      <c r="A781" t="s">
        <v>171</v>
      </c>
      <c r="B781" t="s">
        <v>172</v>
      </c>
      <c r="C781" t="s">
        <v>7</v>
      </c>
      <c r="D781" t="s">
        <v>86</v>
      </c>
      <c r="E781" s="19" t="str">
        <f t="shared" si="114"/>
        <v>number</v>
      </c>
      <c r="F781" s="4" t="s">
        <v>87</v>
      </c>
      <c r="AI781" s="5">
        <v>9.7844713008480806</v>
      </c>
      <c r="AJ781" s="5">
        <v>11.101604863418</v>
      </c>
      <c r="AK781" s="5">
        <v>12.7645071981509</v>
      </c>
      <c r="AL781" s="5">
        <v>13.694182402350499</v>
      </c>
      <c r="AM781" s="5">
        <v>15.5936343262864</v>
      </c>
      <c r="AN781" s="5">
        <v>18.2743832372669</v>
      </c>
      <c r="AO781" s="5">
        <v>27.6430350970269</v>
      </c>
      <c r="AP781" s="5">
        <v>30.662045888434299</v>
      </c>
      <c r="AQ781" s="5">
        <v>35.4519181360887</v>
      </c>
      <c r="AR781" s="5">
        <v>36.2418580050903</v>
      </c>
      <c r="AS781" s="5">
        <v>34.967558035773401</v>
      </c>
      <c r="AT781" s="5">
        <v>35.940211899252397</v>
      </c>
      <c r="AU781" s="5">
        <v>36.352250381837898</v>
      </c>
      <c r="AV781" s="5">
        <v>34.521510522253301</v>
      </c>
      <c r="AW781" s="5">
        <v>42.044335935183497</v>
      </c>
      <c r="AX781" s="5">
        <v>47.552405374667501</v>
      </c>
      <c r="AY781" s="5">
        <v>51.896197153757903</v>
      </c>
      <c r="AZ781" s="5">
        <v>57.3865884252764</v>
      </c>
      <c r="BA781" s="5">
        <v>64.132880966855097</v>
      </c>
      <c r="BB781" s="5">
        <v>73.295988562704196</v>
      </c>
      <c r="BC781" s="5">
        <v>79.342422615815295</v>
      </c>
      <c r="BD781" s="5">
        <v>81.410534512486606</v>
      </c>
      <c r="BE781" s="5">
        <v>88.208564236925994</v>
      </c>
      <c r="BF781" s="5">
        <v>92.848251209748099</v>
      </c>
      <c r="BG781" s="5">
        <v>97.039786507389707</v>
      </c>
      <c r="BH781" s="5">
        <v>99.999999999999801</v>
      </c>
      <c r="BI781" s="5">
        <v>100.285735938923</v>
      </c>
      <c r="BJ781" s="5">
        <v>105.796815357924</v>
      </c>
      <c r="BK781" s="5">
        <v>113.53602966801</v>
      </c>
    </row>
    <row r="782" spans="1:63" x14ac:dyDescent="0.25">
      <c r="A782" t="s">
        <v>175</v>
      </c>
      <c r="B782" t="s">
        <v>176</v>
      </c>
      <c r="C782" t="s">
        <v>7</v>
      </c>
      <c r="D782" t="s">
        <v>86</v>
      </c>
      <c r="E782" s="19" t="str">
        <f t="shared" si="114"/>
        <v>number</v>
      </c>
      <c r="F782" s="4" t="s">
        <v>87</v>
      </c>
      <c r="AI782" s="5">
        <v>15.8633869735358</v>
      </c>
      <c r="AJ782" s="5">
        <v>18.3185830947806</v>
      </c>
      <c r="AK782" s="5">
        <v>21.185790178068501</v>
      </c>
      <c r="AL782" s="5">
        <v>24.272086622814701</v>
      </c>
      <c r="AM782" s="5">
        <v>27.422982909529001</v>
      </c>
      <c r="AN782" s="5">
        <v>30.034971891750601</v>
      </c>
      <c r="AO782" s="5">
        <v>33.097566415834201</v>
      </c>
      <c r="AP782" s="5">
        <v>35.711849871020902</v>
      </c>
      <c r="AQ782" s="5">
        <v>38.546665226661098</v>
      </c>
      <c r="AR782" s="5">
        <v>41.5411147180481</v>
      </c>
      <c r="AS782" s="5">
        <v>44.478883596022897</v>
      </c>
      <c r="AT782" s="5">
        <v>48.412501087117803</v>
      </c>
      <c r="AU782" s="5">
        <v>52.094109046943501</v>
      </c>
      <c r="AV782" s="5">
        <v>58.470716007064901</v>
      </c>
      <c r="AW782" s="5">
        <v>61.858258928571402</v>
      </c>
      <c r="AX782" s="5">
        <v>65.895752811325394</v>
      </c>
      <c r="AY782" s="5">
        <v>69.486443765183296</v>
      </c>
      <c r="AZ782" s="5">
        <v>73.833086808266401</v>
      </c>
      <c r="BA782" s="5">
        <v>80.366879505036493</v>
      </c>
      <c r="BB782" s="5">
        <v>87.464483497009596</v>
      </c>
      <c r="BC782" s="5">
        <v>94.028284861408494</v>
      </c>
      <c r="BD782" s="5">
        <v>100</v>
      </c>
      <c r="BE782" s="5">
        <v>106.532244045054</v>
      </c>
      <c r="BF782" s="5">
        <v>112.160103775997</v>
      </c>
      <c r="BG782" s="5">
        <v>119.06386376138001</v>
      </c>
      <c r="BH782" s="5">
        <v>125.668321849012</v>
      </c>
      <c r="BI782" s="5">
        <v>132.10427839863701</v>
      </c>
      <c r="BJ782" s="5">
        <v>141.05280975862999</v>
      </c>
      <c r="BK782" s="5">
        <v>148.86249323784801</v>
      </c>
    </row>
    <row r="783" spans="1:63" x14ac:dyDescent="0.25">
      <c r="A783" t="s">
        <v>177</v>
      </c>
      <c r="B783" t="s">
        <v>178</v>
      </c>
      <c r="C783" t="s">
        <v>7</v>
      </c>
      <c r="D783" t="s">
        <v>86</v>
      </c>
      <c r="E783" s="19" t="str">
        <f t="shared" si="114"/>
        <v>number</v>
      </c>
      <c r="F783" s="4" t="s">
        <v>87</v>
      </c>
      <c r="AI783" s="5">
        <v>7.2429510438090299</v>
      </c>
      <c r="AJ783" s="5">
        <v>8.8689345724789703</v>
      </c>
      <c r="AK783" s="5">
        <v>11.362223060166899</v>
      </c>
      <c r="AL783" s="5">
        <v>14.2454418272838</v>
      </c>
      <c r="AM783" s="5">
        <v>17.730159859696599</v>
      </c>
      <c r="AN783" s="5">
        <v>23.256642580464799</v>
      </c>
      <c r="AO783" s="5">
        <v>29.503830597208999</v>
      </c>
      <c r="AP783" s="5">
        <v>35.2020988991897</v>
      </c>
      <c r="AQ783" s="5">
        <v>42.449236719787301</v>
      </c>
      <c r="AR783" s="5">
        <v>48.486415399360197</v>
      </c>
      <c r="AS783" s="5">
        <v>54.081747736446403</v>
      </c>
      <c r="AT783" s="5">
        <v>58.1768526359619</v>
      </c>
      <c r="AU783" s="5">
        <v>61.263452144278901</v>
      </c>
      <c r="AV783" s="5">
        <v>65.612688814808394</v>
      </c>
      <c r="AW783" s="5">
        <v>71.156882307685805</v>
      </c>
      <c r="AX783" s="5">
        <v>76.153748987356096</v>
      </c>
      <c r="AY783" s="5">
        <v>81.047543126201106</v>
      </c>
      <c r="AZ783" s="5">
        <v>94.397071580452803</v>
      </c>
      <c r="BA783" s="5">
        <v>100.00000000037301</v>
      </c>
      <c r="BB783" s="5">
        <v>115.93844676896801</v>
      </c>
      <c r="BC783" s="5">
        <v>126.677792222569</v>
      </c>
      <c r="BD783" s="5">
        <v>138.390908657925</v>
      </c>
      <c r="BE783" s="5">
        <v>154.37000134229601</v>
      </c>
      <c r="BF783" s="5">
        <v>170.952329303391</v>
      </c>
      <c r="BG783" s="5">
        <v>184.071557949218</v>
      </c>
      <c r="BH783" s="5">
        <v>193.34409412484399</v>
      </c>
      <c r="BI783" s="5">
        <v>206.014943283836</v>
      </c>
      <c r="BJ783" s="5">
        <v>218.69903114684001</v>
      </c>
      <c r="BK783" s="5">
        <v>229.79061512764099</v>
      </c>
    </row>
    <row r="784" spans="1:63" x14ac:dyDescent="0.25">
      <c r="A784" t="s">
        <v>179</v>
      </c>
      <c r="B784" t="s">
        <v>180</v>
      </c>
      <c r="C784" t="s">
        <v>7</v>
      </c>
      <c r="D784" t="s">
        <v>86</v>
      </c>
      <c r="E784" s="19" t="str">
        <f t="shared" si="114"/>
        <v>number</v>
      </c>
      <c r="F784" s="4" t="s">
        <v>87</v>
      </c>
      <c r="AI784" s="5">
        <v>10.4275801758728</v>
      </c>
      <c r="AJ784" s="5">
        <v>15.0553496088221</v>
      </c>
      <c r="AK784" s="5">
        <v>18.9726517146382</v>
      </c>
      <c r="AL784" s="5">
        <v>27.523251909291801</v>
      </c>
      <c r="AM784" s="5">
        <v>35.817898955949602</v>
      </c>
      <c r="AN784" s="5">
        <v>38.270886887947299</v>
      </c>
      <c r="AO784" s="5">
        <v>41.859332731258299</v>
      </c>
      <c r="AP784" s="5">
        <v>43.7733428842078</v>
      </c>
      <c r="AQ784" s="5">
        <v>45.128245386793402</v>
      </c>
      <c r="AR784" s="5">
        <v>49.093080733998299</v>
      </c>
      <c r="AS784" s="5">
        <v>49.037541461759702</v>
      </c>
      <c r="AT784" s="5">
        <v>54.489194943305698</v>
      </c>
      <c r="AU784" s="5">
        <v>56.9599943077774</v>
      </c>
      <c r="AV784" s="5">
        <v>55.154615196024103</v>
      </c>
      <c r="AW784" s="5">
        <v>59.460393084246498</v>
      </c>
      <c r="AX784" s="5">
        <v>68.728811577949003</v>
      </c>
      <c r="AY784" s="5">
        <v>67.532115618227806</v>
      </c>
      <c r="AZ784" s="5">
        <v>69.156681844981406</v>
      </c>
      <c r="BA784" s="5">
        <v>74.219813559909895</v>
      </c>
      <c r="BB784" s="5">
        <v>78.943367747514898</v>
      </c>
      <c r="BC784" s="5">
        <v>90.442709145259201</v>
      </c>
      <c r="BD784" s="5">
        <v>100</v>
      </c>
      <c r="BE784" s="5">
        <v>104.631766663386</v>
      </c>
      <c r="BF784" s="5">
        <v>127.149742723874</v>
      </c>
      <c r="BG784" s="5">
        <v>132.26755139042601</v>
      </c>
      <c r="BH784" s="5">
        <v>136.770854903132</v>
      </c>
      <c r="BI784" s="5">
        <v>143.61549289851101</v>
      </c>
      <c r="BJ784" s="5">
        <v>148.678156384668</v>
      </c>
      <c r="BK784" s="5">
        <v>157.58229789267301</v>
      </c>
    </row>
    <row r="785" spans="1:63" x14ac:dyDescent="0.25">
      <c r="A785" t="s">
        <v>147</v>
      </c>
      <c r="B785" t="s">
        <v>148</v>
      </c>
      <c r="C785" t="s">
        <v>149</v>
      </c>
      <c r="D785" t="s">
        <v>86</v>
      </c>
      <c r="E785" s="19" t="str">
        <f t="shared" si="114"/>
        <v>number</v>
      </c>
      <c r="F785" s="4" t="s">
        <v>87</v>
      </c>
      <c r="AI785" s="5">
        <v>73.634455188388898</v>
      </c>
      <c r="AJ785" s="5">
        <v>74.967250183269599</v>
      </c>
      <c r="AK785" s="5">
        <v>71.992714062164396</v>
      </c>
      <c r="AL785" s="5">
        <v>72.156180444637698</v>
      </c>
      <c r="AM785" s="5">
        <v>71.115803931852298</v>
      </c>
      <c r="AN785" s="5">
        <v>81.526419362992797</v>
      </c>
      <c r="AO785" s="5">
        <v>87.045406602574104</v>
      </c>
      <c r="AP785" s="5">
        <v>87.348938419490295</v>
      </c>
      <c r="AQ785" s="5">
        <v>88.708262467886598</v>
      </c>
      <c r="AR785" s="5">
        <v>95.751978854814595</v>
      </c>
      <c r="AS785" s="5">
        <v>100</v>
      </c>
      <c r="AT785" s="5">
        <v>99.180228032179897</v>
      </c>
      <c r="AU785" s="5">
        <v>102.33379183862699</v>
      </c>
      <c r="AV785" s="5">
        <v>106.261307307309</v>
      </c>
      <c r="AW785" s="5">
        <v>107.83905356367001</v>
      </c>
      <c r="AX785" s="5">
        <v>107.936785196847</v>
      </c>
      <c r="AY785" s="5">
        <v>111.972969559719</v>
      </c>
      <c r="AZ785" s="5">
        <v>111.230789051773</v>
      </c>
      <c r="BA785" s="5">
        <v>112.337526419261</v>
      </c>
      <c r="BB785" s="5">
        <v>120.91920174301499</v>
      </c>
      <c r="BC785" s="5">
        <v>123.827877391101</v>
      </c>
      <c r="BD785" s="5">
        <v>132.25572779336099</v>
      </c>
      <c r="BE785" s="5">
        <v>141.12472596075099</v>
      </c>
      <c r="BF785" s="5">
        <v>149.34379227703701</v>
      </c>
      <c r="BG785" s="5">
        <v>146.16400111733199</v>
      </c>
      <c r="BH785" s="5">
        <v>145.25723026178099</v>
      </c>
      <c r="BI785" s="5">
        <v>140.79285126694401</v>
      </c>
      <c r="BJ785" s="5">
        <v>146.45853784397801</v>
      </c>
      <c r="BK785" s="5">
        <v>151.50075292263799</v>
      </c>
    </row>
    <row r="786" spans="1:63" x14ac:dyDescent="0.25">
      <c r="A786" t="s">
        <v>153</v>
      </c>
      <c r="B786" t="s">
        <v>154</v>
      </c>
      <c r="C786" t="s">
        <v>149</v>
      </c>
      <c r="D786" t="s">
        <v>86</v>
      </c>
      <c r="E786" s="19" t="str">
        <f t="shared" si="114"/>
        <v>number</v>
      </c>
      <c r="F786" s="4" t="s">
        <v>87</v>
      </c>
      <c r="AI786" s="5">
        <v>48.541634237257099</v>
      </c>
      <c r="AJ786" s="5">
        <v>49.3392210677899</v>
      </c>
      <c r="AK786" s="5">
        <v>51.099996525240897</v>
      </c>
      <c r="AL786" s="5">
        <v>50.447106673622002</v>
      </c>
      <c r="AM786" s="5">
        <v>70.525172656745895</v>
      </c>
      <c r="AN786" s="5">
        <v>77.308802320435007</v>
      </c>
      <c r="AO786" s="5">
        <v>81.168669953404901</v>
      </c>
      <c r="AP786" s="5">
        <v>82.039418291459796</v>
      </c>
      <c r="AQ786" s="5">
        <v>86.624522252154605</v>
      </c>
      <c r="AR786" s="5">
        <v>90.356557045797601</v>
      </c>
      <c r="AS786" s="5">
        <v>89.344774641447202</v>
      </c>
      <c r="AT786" s="5">
        <v>94.0039409555867</v>
      </c>
      <c r="AU786" s="5">
        <v>95.377031295227297</v>
      </c>
      <c r="AV786" s="5">
        <v>97.133547830394704</v>
      </c>
      <c r="AW786" s="5">
        <v>97.323745529417593</v>
      </c>
      <c r="AX786" s="5">
        <v>99.256601732802906</v>
      </c>
      <c r="AY786" s="5">
        <v>99.999999999999702</v>
      </c>
      <c r="AZ786" s="5">
        <v>103.358663703491</v>
      </c>
      <c r="BA786" s="5">
        <v>104.348594642724</v>
      </c>
      <c r="BB786" s="5">
        <v>111.24894161755</v>
      </c>
      <c r="BC786" s="5">
        <v>113.079189033931</v>
      </c>
      <c r="BD786" s="5">
        <v>115.23880680828999</v>
      </c>
      <c r="BE786" s="5">
        <v>118.315950929159</v>
      </c>
      <c r="BF786" s="5">
        <v>121.476051700957</v>
      </c>
      <c r="BG786" s="5">
        <v>123.955566031728</v>
      </c>
      <c r="BH786" s="5">
        <v>126.553767586335</v>
      </c>
      <c r="BI786" s="5">
        <v>126.780484990918</v>
      </c>
      <c r="BJ786" s="5">
        <v>126.819221904165</v>
      </c>
      <c r="BK786" s="5">
        <v>130.31970497467799</v>
      </c>
    </row>
    <row r="787" spans="1:63" x14ac:dyDescent="0.25">
      <c r="A787" t="s">
        <v>155</v>
      </c>
      <c r="B787" t="s">
        <v>156</v>
      </c>
      <c r="C787" t="s">
        <v>149</v>
      </c>
      <c r="D787" t="s">
        <v>86</v>
      </c>
      <c r="E787" s="19" t="str">
        <f t="shared" si="114"/>
        <v>number</v>
      </c>
      <c r="F787" s="4" t="s">
        <v>87</v>
      </c>
      <c r="AI787" s="5">
        <v>35.535883763655903</v>
      </c>
      <c r="AJ787" s="5">
        <v>38.383135696254399</v>
      </c>
      <c r="AK787" s="5">
        <v>39.562840975041901</v>
      </c>
      <c r="AL787" s="5">
        <v>34.456641608143997</v>
      </c>
      <c r="AM787" s="5">
        <v>34.003673316152501</v>
      </c>
      <c r="AN787" s="5">
        <v>48.810560543282399</v>
      </c>
      <c r="AO787" s="5">
        <v>53.1220594755424</v>
      </c>
      <c r="AP787" s="5">
        <v>59.209026729501403</v>
      </c>
      <c r="AQ787" s="5">
        <v>61.448777186589098</v>
      </c>
      <c r="AR787" s="5">
        <v>65.596206379335996</v>
      </c>
      <c r="AS787" s="5">
        <v>60.628693382416301</v>
      </c>
      <c r="AT787" s="5">
        <v>63.835832951454698</v>
      </c>
      <c r="AU787" s="5">
        <v>72.643679513294501</v>
      </c>
      <c r="AV787" s="5">
        <v>74.029589753070695</v>
      </c>
      <c r="AW787" s="5">
        <v>74.088076602511507</v>
      </c>
      <c r="AX787" s="5">
        <v>81.299999999999898</v>
      </c>
      <c r="AY787" s="5">
        <v>99.999999999999801</v>
      </c>
      <c r="AZ787" s="5">
        <v>109.98442792041401</v>
      </c>
      <c r="BA787" s="5">
        <v>113.61604142940701</v>
      </c>
      <c r="BB787" s="5">
        <v>123.442488105487</v>
      </c>
      <c r="BC787" s="5">
        <v>111.642923746489</v>
      </c>
      <c r="BD787" s="5">
        <v>118.77824076410801</v>
      </c>
      <c r="BE787" s="5">
        <v>128.96988769713801</v>
      </c>
      <c r="BF787" s="5">
        <v>130.385004259965</v>
      </c>
      <c r="BG787" s="5">
        <v>124.985282193608</v>
      </c>
      <c r="BH787" s="5">
        <v>125.792418813764</v>
      </c>
      <c r="BI787" s="5">
        <v>115.54384386931601</v>
      </c>
      <c r="BJ787" s="5">
        <v>105.875684105236</v>
      </c>
      <c r="BK787" s="5">
        <v>113.56753794111501</v>
      </c>
    </row>
    <row r="788" spans="1:63" x14ac:dyDescent="0.25">
      <c r="A788" t="s">
        <v>161</v>
      </c>
      <c r="B788" t="s">
        <v>162</v>
      </c>
      <c r="C788" t="s">
        <v>149</v>
      </c>
      <c r="D788" t="s">
        <v>86</v>
      </c>
      <c r="E788" s="19" t="str">
        <f t="shared" si="114"/>
        <v>number</v>
      </c>
      <c r="F788" s="4" t="s">
        <v>87</v>
      </c>
      <c r="AI788" s="5">
        <v>56.945941758273001</v>
      </c>
      <c r="AJ788" s="5">
        <v>61.275036401149599</v>
      </c>
      <c r="AK788" s="5">
        <v>57.7112451742952</v>
      </c>
      <c r="AL788" s="5">
        <v>58.137625562999297</v>
      </c>
      <c r="AM788" s="5">
        <v>60.018432489536501</v>
      </c>
      <c r="AN788" s="5">
        <v>83.763135960962799</v>
      </c>
      <c r="AO788" s="5">
        <v>97.005236636951196</v>
      </c>
      <c r="AP788" s="5">
        <v>95.402594500994994</v>
      </c>
      <c r="AQ788" s="5">
        <v>100.726248009073</v>
      </c>
      <c r="AR788" s="5">
        <v>102.47845666686</v>
      </c>
      <c r="AS788" s="5">
        <v>99.183857198564993</v>
      </c>
      <c r="AT788" s="5">
        <v>98.5691871429907</v>
      </c>
      <c r="AU788" s="5">
        <v>103.18061061955</v>
      </c>
      <c r="AV788" s="5">
        <v>106.80522343158999</v>
      </c>
      <c r="AW788" s="5">
        <v>98.694131149203699</v>
      </c>
      <c r="AX788" s="5">
        <v>103.530143575515</v>
      </c>
      <c r="AY788" s="5">
        <v>111.29669168273</v>
      </c>
      <c r="AZ788" s="5">
        <v>116.972822958549</v>
      </c>
      <c r="BA788" s="5">
        <v>122.300988943766</v>
      </c>
      <c r="BB788" s="5">
        <v>130.558157712396</v>
      </c>
      <c r="BC788" s="5">
        <v>135.212712983073</v>
      </c>
      <c r="BD788" s="5">
        <v>140.86972784824999</v>
      </c>
      <c r="BE788" s="5">
        <v>157.99022026720101</v>
      </c>
      <c r="BF788" s="5">
        <v>166.69074761436201</v>
      </c>
      <c r="BG788" s="5">
        <v>167.85949520122199</v>
      </c>
      <c r="BH788" s="5">
        <v>170.46246261820201</v>
      </c>
      <c r="BI788" s="5">
        <v>175.21213547953499</v>
      </c>
      <c r="BJ788" s="5">
        <v>177.89352118547501</v>
      </c>
      <c r="BK788" s="5">
        <v>180.63759335479099</v>
      </c>
    </row>
    <row r="789" spans="1:63" x14ac:dyDescent="0.25">
      <c r="A789" t="s">
        <v>163</v>
      </c>
      <c r="B789" t="s">
        <v>164</v>
      </c>
      <c r="C789" t="s">
        <v>149</v>
      </c>
      <c r="D789" t="s">
        <v>86</v>
      </c>
      <c r="E789" s="19" t="str">
        <f t="shared" si="114"/>
        <v>number</v>
      </c>
      <c r="F789" s="4" t="s">
        <v>87</v>
      </c>
      <c r="AI789" s="5">
        <v>30.986332779613001</v>
      </c>
      <c r="AJ789" s="5">
        <v>31.805139666163399</v>
      </c>
      <c r="AK789" s="5">
        <v>35.211678760030601</v>
      </c>
      <c r="AL789" s="5">
        <v>37.233512805195403</v>
      </c>
      <c r="AM789" s="5">
        <v>41.669098304491399</v>
      </c>
      <c r="AN789" s="5">
        <v>46.291285260107003</v>
      </c>
      <c r="AO789" s="5">
        <v>47.606846587984499</v>
      </c>
      <c r="AP789" s="5">
        <v>48.490936053442297</v>
      </c>
      <c r="AQ789" s="5">
        <v>54.347217138614397</v>
      </c>
      <c r="AR789" s="5">
        <v>64.375155459840798</v>
      </c>
      <c r="AS789" s="5">
        <v>67.912521084129395</v>
      </c>
      <c r="AT789" s="5">
        <v>71.582290748551401</v>
      </c>
      <c r="AU789" s="5">
        <v>75.188634940774804</v>
      </c>
      <c r="AV789" s="5">
        <v>81.169483296876706</v>
      </c>
      <c r="AW789" s="5">
        <v>87.494561171770997</v>
      </c>
      <c r="AX789" s="5">
        <v>97.777718262455096</v>
      </c>
      <c r="AY789" s="5">
        <v>107.12072537882599</v>
      </c>
      <c r="AZ789" s="5">
        <v>126.892087926941</v>
      </c>
      <c r="BA789" s="5">
        <v>131.16265887813401</v>
      </c>
      <c r="BB789" s="5">
        <v>143.54391818231099</v>
      </c>
      <c r="BC789" s="5">
        <v>145.15349420312899</v>
      </c>
      <c r="BD789" s="5">
        <v>172.554940748219</v>
      </c>
      <c r="BE789" s="5">
        <v>199.99762627091701</v>
      </c>
      <c r="BF789" s="5">
        <v>201.97310957407799</v>
      </c>
      <c r="BG789" s="5">
        <v>208.05792590901399</v>
      </c>
      <c r="BH789" s="5">
        <v>193.30346498891399</v>
      </c>
      <c r="BI789" s="5">
        <v>183.897169963469</v>
      </c>
      <c r="BJ789" s="5">
        <v>191.43693877030401</v>
      </c>
      <c r="BK789" s="5">
        <v>199.477199785849</v>
      </c>
    </row>
    <row r="790" spans="1:63" x14ac:dyDescent="0.25">
      <c r="A790" t="s">
        <v>167</v>
      </c>
      <c r="B790" t="s">
        <v>168</v>
      </c>
      <c r="C790" t="s">
        <v>149</v>
      </c>
      <c r="D790" t="s">
        <v>86</v>
      </c>
      <c r="E790" s="19" t="str">
        <f t="shared" si="114"/>
        <v>number</v>
      </c>
      <c r="F790" s="4" t="s">
        <v>87</v>
      </c>
      <c r="AI790" s="5">
        <v>55.222227258928498</v>
      </c>
      <c r="AJ790" s="5">
        <v>54.339639866909302</v>
      </c>
      <c r="AK790" s="5">
        <v>51.547563685314998</v>
      </c>
      <c r="AL790" s="5">
        <v>52.1146529501845</v>
      </c>
      <c r="AM790" s="5">
        <v>52.040530768758003</v>
      </c>
      <c r="AN790" s="5">
        <v>69.063162879766196</v>
      </c>
      <c r="AO790" s="5">
        <v>72.807836829728998</v>
      </c>
      <c r="AP790" s="5">
        <v>76.253675510920999</v>
      </c>
      <c r="AQ790" s="5">
        <v>78.615856461765304</v>
      </c>
      <c r="AR790" s="5">
        <v>80.974299516961906</v>
      </c>
      <c r="AS790" s="5">
        <v>82.595730177237101</v>
      </c>
      <c r="AT790" s="5">
        <v>86.325056012188696</v>
      </c>
      <c r="AU790" s="5">
        <v>89.764301761081896</v>
      </c>
      <c r="AV790" s="5">
        <v>92.455366511159497</v>
      </c>
      <c r="AW790" s="5">
        <v>92.1374039590347</v>
      </c>
      <c r="AX790" s="5">
        <v>93.512286204435199</v>
      </c>
      <c r="AY790" s="5">
        <v>99.655754711596202</v>
      </c>
      <c r="AZ790" s="5">
        <v>100</v>
      </c>
      <c r="BA790" s="5">
        <v>104.569262948957</v>
      </c>
      <c r="BB790" s="5">
        <v>112.259512334533</v>
      </c>
      <c r="BC790" s="5">
        <v>119.083470440658</v>
      </c>
      <c r="BD790" s="5">
        <v>122.125668939188</v>
      </c>
      <c r="BE790" s="5">
        <v>127.499057754784</v>
      </c>
      <c r="BF790" s="5">
        <v>133.58805701015899</v>
      </c>
      <c r="BG790" s="5">
        <v>135.642075783358</v>
      </c>
      <c r="BH790" s="5">
        <v>135.48916353285699</v>
      </c>
      <c r="BI790" s="5">
        <v>136.87415217316399</v>
      </c>
      <c r="BJ790" s="5">
        <v>137.20321979327099</v>
      </c>
      <c r="BK790" s="5">
        <v>137.05251422164801</v>
      </c>
    </row>
    <row r="791" spans="1:63" x14ac:dyDescent="0.25">
      <c r="A791" t="s">
        <v>169</v>
      </c>
      <c r="B791" t="s">
        <v>170</v>
      </c>
      <c r="C791" t="s">
        <v>149</v>
      </c>
      <c r="D791" t="s">
        <v>86</v>
      </c>
      <c r="E791" s="19" t="str">
        <f t="shared" si="114"/>
        <v>number</v>
      </c>
      <c r="F791" s="4" t="s">
        <v>87</v>
      </c>
      <c r="AI791" s="5">
        <v>1.74079562238505</v>
      </c>
      <c r="AJ791" s="5">
        <v>1.9025303136302401</v>
      </c>
      <c r="AK791" s="5">
        <v>2.2374664543936702</v>
      </c>
      <c r="AL791" s="5">
        <v>3.7603575389708599</v>
      </c>
      <c r="AM791" s="5">
        <v>4.7430292029369703</v>
      </c>
      <c r="AN791" s="5">
        <v>6.2138019106050901</v>
      </c>
      <c r="AO791" s="5">
        <v>13.2401448218456</v>
      </c>
      <c r="AP791" s="5">
        <v>17.573258464850898</v>
      </c>
      <c r="AQ791" s="5">
        <v>17.751298818251101</v>
      </c>
      <c r="AR791" s="5">
        <v>16.745566076578399</v>
      </c>
      <c r="AS791" s="5">
        <v>19.600708195438699</v>
      </c>
      <c r="AT791" s="5">
        <v>26.505946367599702</v>
      </c>
      <c r="AU791" s="5">
        <v>26.420433770900601</v>
      </c>
      <c r="AV791" s="5">
        <v>36.961303990090997</v>
      </c>
      <c r="AW791" s="5">
        <v>41.079139651593401</v>
      </c>
      <c r="AX791" s="5">
        <v>49.5938903903523</v>
      </c>
      <c r="AY791" s="5">
        <v>60.516648807696598</v>
      </c>
      <c r="AZ791" s="5">
        <v>71.008893167347097</v>
      </c>
      <c r="BA791" s="5">
        <v>74.396544404230198</v>
      </c>
      <c r="BB791" s="5">
        <v>82.457631857390695</v>
      </c>
      <c r="BC791" s="5">
        <v>78.894989410064596</v>
      </c>
      <c r="BD791" s="5">
        <v>100</v>
      </c>
      <c r="BE791" s="5">
        <v>109.510096311398</v>
      </c>
      <c r="BF791" s="5">
        <v>119.663045277999</v>
      </c>
      <c r="BG791" s="5">
        <v>126.691209688672</v>
      </c>
      <c r="BH791" s="5">
        <v>132.59834316619799</v>
      </c>
      <c r="BI791" s="5">
        <v>136.39551568787999</v>
      </c>
      <c r="BJ791" s="5">
        <v>149.41265369585901</v>
      </c>
      <c r="BK791" s="5">
        <v>166.022178377567</v>
      </c>
    </row>
    <row r="792" spans="1:63" x14ac:dyDescent="0.25">
      <c r="A792" t="s">
        <v>173</v>
      </c>
      <c r="B792" t="s">
        <v>174</v>
      </c>
      <c r="C792" t="s">
        <v>149</v>
      </c>
      <c r="D792" t="s">
        <v>86</v>
      </c>
      <c r="E792" s="19" t="str">
        <f t="shared" si="114"/>
        <v>number</v>
      </c>
      <c r="F792" s="4" t="s">
        <v>87</v>
      </c>
      <c r="AI792" s="5">
        <v>64.530985484174295</v>
      </c>
      <c r="AJ792" s="5">
        <v>64.519453005390503</v>
      </c>
      <c r="AK792" s="5">
        <v>64.052201150627695</v>
      </c>
      <c r="AL792" s="5">
        <v>63.456978604001002</v>
      </c>
      <c r="AM792" s="5">
        <v>63.374712192339999</v>
      </c>
      <c r="AN792" s="5">
        <v>84.853087648197004</v>
      </c>
      <c r="AO792" s="5">
        <v>91.104972349849703</v>
      </c>
      <c r="AP792" s="5">
        <v>95.0376216651443</v>
      </c>
      <c r="AQ792" s="5">
        <v>96.986546469295106</v>
      </c>
      <c r="AR792" s="5">
        <v>99.659476480038805</v>
      </c>
      <c r="AS792" s="5">
        <v>100</v>
      </c>
      <c r="AT792" s="5">
        <v>101.947818067152</v>
      </c>
      <c r="AU792" s="5">
        <v>104.612584478616</v>
      </c>
      <c r="AV792" s="5">
        <v>108.06461395914</v>
      </c>
      <c r="AW792" s="5">
        <v>108.618493685864</v>
      </c>
      <c r="AX792" s="5">
        <v>109.19441090999</v>
      </c>
      <c r="AY792" s="5">
        <v>111.905825311052</v>
      </c>
      <c r="AZ792" s="5">
        <v>116.373101526992</v>
      </c>
      <c r="BA792" s="5">
        <v>122.56176290337299</v>
      </c>
      <c r="BB792" s="5">
        <v>131.019836618814</v>
      </c>
      <c r="BC792" s="5">
        <v>128.750981734737</v>
      </c>
      <c r="BD792" s="5">
        <v>131.131984292732</v>
      </c>
      <c r="BE792" s="5">
        <v>136.53164205591099</v>
      </c>
      <c r="BF792" s="5">
        <v>139.928035775208</v>
      </c>
      <c r="BG792" s="5">
        <v>136.68193791301999</v>
      </c>
      <c r="BH792" s="5">
        <v>135.26753248999901</v>
      </c>
      <c r="BI792" s="5">
        <v>135.69273609066499</v>
      </c>
      <c r="BJ792" s="5">
        <v>137.20368207803301</v>
      </c>
      <c r="BK792" s="5">
        <v>140.64285909029101</v>
      </c>
    </row>
    <row r="793" spans="1:63" x14ac:dyDescent="0.25">
      <c r="A793" t="s">
        <v>5</v>
      </c>
      <c r="B793" t="s">
        <v>6</v>
      </c>
      <c r="C793" t="s">
        <v>7</v>
      </c>
      <c r="D793" t="s">
        <v>88</v>
      </c>
      <c r="E793" s="19" t="str">
        <f t="shared" si="114"/>
        <v>number</v>
      </c>
      <c r="F793" s="4" t="s">
        <v>89</v>
      </c>
      <c r="AA793" s="5">
        <v>-4.400001219361684</v>
      </c>
      <c r="AB793" s="5">
        <v>0</v>
      </c>
      <c r="AC793" s="5">
        <v>4.2000014283416505</v>
      </c>
      <c r="AD793" s="5">
        <v>6.0000021643729724</v>
      </c>
      <c r="AE793" s="5">
        <v>3.4999994895346589</v>
      </c>
      <c r="AF793" s="5">
        <v>2.900001742651213</v>
      </c>
      <c r="AG793" s="5">
        <v>4.0827486364884749</v>
      </c>
      <c r="AH793" s="5">
        <v>6.1288904762001835</v>
      </c>
      <c r="AI793" s="5">
        <v>4.1621461844258079E-2</v>
      </c>
      <c r="AJ793" s="5">
        <v>-3.4500986836048355</v>
      </c>
      <c r="AK793" s="5">
        <v>0.99135929192884475</v>
      </c>
      <c r="AL793" s="5">
        <v>-5.8382807286995018</v>
      </c>
      <c r="AM793" s="5">
        <v>-23.983417428756297</v>
      </c>
      <c r="AN793" s="5">
        <v>1.3393634369786014</v>
      </c>
      <c r="AO793" s="5">
        <v>15.000000026897695</v>
      </c>
      <c r="AP793" s="5">
        <v>13.544369752501368</v>
      </c>
      <c r="AQ793" s="5">
        <v>7.2742773453677643</v>
      </c>
      <c r="AR793" s="5">
        <v>4.691146444574585</v>
      </c>
      <c r="AS793" s="5">
        <v>2.1814897316234152</v>
      </c>
      <c r="AT793" s="5">
        <v>3.0546242337217961</v>
      </c>
      <c r="AU793" s="5">
        <v>4.2059985539409723</v>
      </c>
      <c r="AV793" s="5">
        <v>13.665686511013874</v>
      </c>
      <c r="AW793" s="5">
        <v>2.9898500163565274</v>
      </c>
      <c r="AX793" s="5">
        <v>10.952861766437167</v>
      </c>
      <c r="AY793" s="5">
        <v>15.028915319377802</v>
      </c>
      <c r="AZ793" s="5">
        <v>11.547683182966992</v>
      </c>
      <c r="BA793" s="5">
        <v>14.010018235463022</v>
      </c>
      <c r="BB793" s="5">
        <v>11.166138333842653</v>
      </c>
      <c r="BC793" s="5">
        <v>0.85871261280669842</v>
      </c>
      <c r="BD793" s="5">
        <v>4.8592195839675156</v>
      </c>
      <c r="BE793" s="5">
        <v>3.4719813780064612</v>
      </c>
      <c r="BF793" s="5">
        <v>8.5421473342978942</v>
      </c>
      <c r="BG793" s="5">
        <v>4.9545904758326031</v>
      </c>
      <c r="BH793" s="5">
        <v>4.8226255514088194</v>
      </c>
      <c r="BI793" s="5">
        <v>0.94357561306073023</v>
      </c>
      <c r="BJ793" s="5">
        <v>-2.5800972429577484</v>
      </c>
      <c r="BK793" s="5">
        <v>-0.14720742234825934</v>
      </c>
    </row>
    <row r="794" spans="1:63" x14ac:dyDescent="0.25">
      <c r="A794" t="s">
        <v>151</v>
      </c>
      <c r="B794" t="s">
        <v>152</v>
      </c>
      <c r="C794" t="s">
        <v>7</v>
      </c>
      <c r="D794" t="s">
        <v>88</v>
      </c>
      <c r="E794" s="19" t="str">
        <f t="shared" si="114"/>
        <v>number</v>
      </c>
      <c r="F794" s="4" t="s">
        <v>89</v>
      </c>
      <c r="G794" s="5">
        <v>-13.746135054725798</v>
      </c>
      <c r="H794" s="5">
        <v>9.0631579345965179</v>
      </c>
      <c r="I794" s="5">
        <v>4.1354074197750066</v>
      </c>
      <c r="J794" s="5">
        <v>6.2730379030559504</v>
      </c>
      <c r="K794" s="5">
        <v>3.9672256086622895</v>
      </c>
      <c r="L794" s="5">
        <v>4.6129928959303754</v>
      </c>
      <c r="M794" s="5">
        <v>13.821518602032555</v>
      </c>
      <c r="N794" s="5">
        <v>-0.29788367324385945</v>
      </c>
      <c r="O794" s="5">
        <v>-1.459541143206323</v>
      </c>
      <c r="P794" s="5">
        <v>21.325670732819702</v>
      </c>
      <c r="Q794" s="5">
        <v>2.7468287113684227</v>
      </c>
      <c r="R794" s="5">
        <v>-6.4039649229126923</v>
      </c>
      <c r="S794" s="5">
        <v>6.8890507178804228</v>
      </c>
      <c r="T794" s="5">
        <v>-0.72683956211646716</v>
      </c>
      <c r="U794" s="5">
        <v>0.69792023617051768</v>
      </c>
      <c r="V794" s="5">
        <v>7.9426609759667883</v>
      </c>
      <c r="W794" s="5">
        <v>11.469453044272626</v>
      </c>
      <c r="X794" s="5">
        <v>-0.94057598916856477</v>
      </c>
      <c r="Y794" s="5">
        <v>1.6649549502651126</v>
      </c>
      <c r="Z794" s="5">
        <v>0.99105572513180107</v>
      </c>
      <c r="AA794" s="5">
        <v>12.163275570246611</v>
      </c>
      <c r="AB794" s="5">
        <v>-1.0535998202033738</v>
      </c>
      <c r="AC794" s="5">
        <v>3.715326991431283</v>
      </c>
      <c r="AD794" s="5">
        <v>0.15554400481794062</v>
      </c>
      <c r="AE794" s="5">
        <v>11.783180183147351</v>
      </c>
      <c r="AF794" s="5">
        <v>3.2501804582993401</v>
      </c>
      <c r="AG794" s="5">
        <v>5.5030961188437146</v>
      </c>
      <c r="AH794" s="5">
        <v>5.0310243682899056</v>
      </c>
      <c r="AI794" s="5">
        <v>1.3495022299200343</v>
      </c>
      <c r="AJ794" s="5">
        <v>3.4998221400370539</v>
      </c>
      <c r="AK794" s="5">
        <v>4.9968364514420927</v>
      </c>
      <c r="AL794" s="5">
        <v>1.0099983658612928</v>
      </c>
      <c r="AM794" s="5">
        <v>-6.2399999992022686</v>
      </c>
      <c r="AN794" s="5">
        <v>-3.8299999966924929</v>
      </c>
      <c r="AO794" s="5">
        <v>-7.9200000006570974</v>
      </c>
      <c r="AP794" s="5">
        <v>-8.0000000013724986</v>
      </c>
      <c r="AQ794" s="5">
        <v>-1.5899999972000529</v>
      </c>
      <c r="AR794" s="5">
        <v>4.7499999920642892</v>
      </c>
      <c r="AS794" s="5">
        <v>-1.0099999961991415</v>
      </c>
      <c r="AT794" s="5">
        <v>-0.8568640592230139</v>
      </c>
      <c r="AU794" s="5">
        <v>2.0558071093129513</v>
      </c>
      <c r="AV794" s="5">
        <v>4.4465194189143205</v>
      </c>
      <c r="AW794" s="5">
        <v>-1.2237279592388859</v>
      </c>
      <c r="AX794" s="5">
        <v>4.833657761647487</v>
      </c>
      <c r="AY794" s="5">
        <v>0.90000000286434556</v>
      </c>
      <c r="AZ794" s="5">
        <v>5.4138071449144434</v>
      </c>
      <c r="BA794" s="5">
        <v>3.4519524895262066</v>
      </c>
      <c r="BB794" s="5">
        <v>4.8617129950774967</v>
      </c>
      <c r="BC794" s="5">
        <v>3.8127469365215205</v>
      </c>
      <c r="BD794" s="5">
        <v>5.1241633033803851</v>
      </c>
      <c r="BE794" s="5">
        <v>4.032602496252963</v>
      </c>
      <c r="BF794" s="5">
        <v>4.4467082221454319</v>
      </c>
      <c r="BG794" s="5">
        <v>4.924195261288304</v>
      </c>
      <c r="BH794" s="5">
        <v>4.2406516436807919</v>
      </c>
      <c r="BI794" s="5">
        <v>-3.9000030864955448</v>
      </c>
      <c r="BJ794" s="5">
        <v>-0.6000199999692768</v>
      </c>
      <c r="BK794" s="5">
        <v>0.50000999994783513</v>
      </c>
    </row>
    <row r="795" spans="1:63" x14ac:dyDescent="0.25">
      <c r="A795" t="s">
        <v>157</v>
      </c>
      <c r="B795" t="s">
        <v>158</v>
      </c>
      <c r="C795" t="s">
        <v>7</v>
      </c>
      <c r="D795" t="s">
        <v>88</v>
      </c>
      <c r="E795" s="19" t="str">
        <f t="shared" si="114"/>
        <v>number</v>
      </c>
      <c r="F795" s="4" t="s">
        <v>89</v>
      </c>
      <c r="AB795" s="5">
        <v>0.91601385808237978</v>
      </c>
      <c r="AC795" s="5">
        <v>8.2350057184645351</v>
      </c>
      <c r="AD795" s="5">
        <v>-2.8480214526400971</v>
      </c>
      <c r="AE795" s="5">
        <v>-11.144352977637922</v>
      </c>
      <c r="AF795" s="5">
        <v>9.6616123592666128</v>
      </c>
      <c r="AG795" s="5">
        <v>13.85933039665295</v>
      </c>
      <c r="AH795" s="5">
        <v>0.50367487907483621</v>
      </c>
      <c r="AI795" s="5">
        <v>-0.36104418038227948</v>
      </c>
      <c r="AJ795" s="5">
        <v>2.7264517830101909</v>
      </c>
      <c r="AK795" s="5">
        <v>-7.1374797004964989</v>
      </c>
      <c r="AL795" s="5">
        <v>-8.6724801478884217</v>
      </c>
      <c r="AM795" s="5">
        <v>13.142833976515362</v>
      </c>
      <c r="AN795" s="5">
        <v>3.1899645821796128</v>
      </c>
      <c r="AO795" s="5">
        <v>6.1275114137654469</v>
      </c>
      <c r="AP795" s="5">
        <v>12.426173777464527</v>
      </c>
      <c r="AQ795" s="5">
        <v>3.1339068508759595</v>
      </c>
      <c r="AR795" s="5">
        <v>-3.4581391337174381</v>
      </c>
      <c r="AS795" s="5">
        <v>5.1621458210553612</v>
      </c>
      <c r="AT795" s="5">
        <v>6.0732174795795686</v>
      </c>
      <c r="AU795" s="5">
        <v>8.3013063205232811</v>
      </c>
      <c r="AV795" s="5">
        <v>1.5147257063110118</v>
      </c>
      <c r="AW795" s="5">
        <v>-2.1613597220579805</v>
      </c>
      <c r="AX795" s="5">
        <v>13.572603136869475</v>
      </c>
      <c r="AY795" s="5">
        <v>11.818765946649393</v>
      </c>
      <c r="AZ795" s="5">
        <v>10.834727065877004</v>
      </c>
      <c r="BA795" s="5">
        <v>11.456167000023612</v>
      </c>
      <c r="BB795" s="5">
        <v>10.788521685372544</v>
      </c>
      <c r="BC795" s="5">
        <v>8.8025531978256311</v>
      </c>
      <c r="BD795" s="5">
        <v>12.550538345930761</v>
      </c>
      <c r="BE795" s="5">
        <v>11.178296227164154</v>
      </c>
      <c r="BF795" s="5">
        <v>8.647811633374161</v>
      </c>
      <c r="BG795" s="5">
        <v>10.582270048267219</v>
      </c>
      <c r="BH795" s="5">
        <v>10.257492961005127</v>
      </c>
      <c r="BI795" s="5">
        <v>10.392463020233407</v>
      </c>
      <c r="BJ795" s="5">
        <v>7.5617666920525721</v>
      </c>
      <c r="BK795" s="5">
        <v>10.245810850258977</v>
      </c>
    </row>
    <row r="796" spans="1:63" x14ac:dyDescent="0.25">
      <c r="A796" t="s">
        <v>159</v>
      </c>
      <c r="B796" t="s">
        <v>160</v>
      </c>
      <c r="C796" t="s">
        <v>7</v>
      </c>
      <c r="D796" t="s">
        <v>88</v>
      </c>
      <c r="E796" s="19" t="str">
        <f t="shared" si="114"/>
        <v>number</v>
      </c>
      <c r="F796" s="4" t="s">
        <v>89</v>
      </c>
      <c r="G796" s="5">
        <v>-7.7746349041292291</v>
      </c>
      <c r="H796" s="5">
        <v>9.4573587417501273</v>
      </c>
      <c r="I796" s="5">
        <v>8.7783402162304895</v>
      </c>
      <c r="J796" s="5">
        <v>4.9644672879628473</v>
      </c>
      <c r="K796" s="5">
        <v>2.0090941708295134</v>
      </c>
      <c r="L796" s="5">
        <v>14.728566401775993</v>
      </c>
      <c r="M796" s="5">
        <v>3.3612320322510527</v>
      </c>
      <c r="N796" s="5">
        <v>7.9826899695325721</v>
      </c>
      <c r="O796" s="5">
        <v>7.959224456082282</v>
      </c>
      <c r="P796" s="5">
        <v>-4.6554469135628267</v>
      </c>
      <c r="Q796" s="5">
        <v>22.173891928008487</v>
      </c>
      <c r="R796" s="5">
        <v>17.082429345007341</v>
      </c>
      <c r="S796" s="5">
        <v>5.8965802146441462</v>
      </c>
      <c r="T796" s="5">
        <v>4.0656173472308552</v>
      </c>
      <c r="U796" s="5">
        <v>0.88220317844796625</v>
      </c>
      <c r="V796" s="5">
        <v>2.1539644974098593</v>
      </c>
      <c r="W796" s="5">
        <v>9.4537978493697921</v>
      </c>
      <c r="X796" s="5">
        <v>6.9124935466745541</v>
      </c>
      <c r="Y796" s="5">
        <v>7.6152260415942408</v>
      </c>
      <c r="Z796" s="5">
        <v>5.5919762065950351</v>
      </c>
      <c r="AA796" s="5">
        <v>3.7735441966441954</v>
      </c>
      <c r="AB796" s="5">
        <v>1.506478254475212</v>
      </c>
      <c r="AC796" s="5">
        <v>1.309050241717884</v>
      </c>
      <c r="AD796" s="5">
        <v>1.7552169769686969</v>
      </c>
      <c r="AE796" s="5">
        <v>4.3005618195017092</v>
      </c>
      <c r="AF796" s="5">
        <v>7.1775553908736782</v>
      </c>
      <c r="AG796" s="5">
        <v>5.9371074461072766</v>
      </c>
      <c r="AH796" s="5">
        <v>6.2031838198845861</v>
      </c>
      <c r="AI796" s="5">
        <v>4.6903487681229734</v>
      </c>
      <c r="AJ796" s="5">
        <v>4.1920509742158458</v>
      </c>
      <c r="AK796" s="5">
        <v>1.438346791085138</v>
      </c>
      <c r="AL796" s="5">
        <v>-0.79949395992763073</v>
      </c>
      <c r="AM796" s="5">
        <v>0.35319725637262422</v>
      </c>
      <c r="AN796" s="5">
        <v>2.6327845185903271</v>
      </c>
      <c r="AO796" s="5">
        <v>4.4062165258050783</v>
      </c>
      <c r="AP796" s="5">
        <v>4.1468392671670955</v>
      </c>
      <c r="AQ796" s="5">
        <v>0.47490192048410051</v>
      </c>
      <c r="AR796" s="5">
        <v>3.2902137230934585</v>
      </c>
      <c r="AS796" s="5">
        <v>2.3053885959187284</v>
      </c>
      <c r="AT796" s="5">
        <v>0.59969539161363627</v>
      </c>
      <c r="AU796" s="5">
        <v>3.7799064962898683</v>
      </c>
      <c r="AV796" s="5">
        <v>0.5468595299945207</v>
      </c>
      <c r="AW796" s="5">
        <v>2.9324755461927339</v>
      </c>
      <c r="AX796" s="5">
        <v>5.1042997756893413</v>
      </c>
      <c r="AY796" s="5">
        <v>5.9066660816801289</v>
      </c>
      <c r="AZ796" s="5">
        <v>6.4724942986248237</v>
      </c>
      <c r="BA796" s="5">
        <v>6.850729770631375</v>
      </c>
      <c r="BB796" s="5">
        <v>0.23228274566594109</v>
      </c>
      <c r="BC796" s="5">
        <v>3.306939815347576</v>
      </c>
      <c r="BD796" s="5">
        <v>8.4056992242171873</v>
      </c>
      <c r="BE796" s="5">
        <v>6.1082637197964971</v>
      </c>
      <c r="BF796" s="5">
        <v>4.5632091307112006</v>
      </c>
      <c r="BG796" s="5">
        <v>5.8786805667541842</v>
      </c>
      <c r="BH796" s="5">
        <v>5.3571315948877043</v>
      </c>
      <c r="BI796" s="5">
        <v>5.7184894224277656</v>
      </c>
      <c r="BJ796" s="5">
        <v>5.8691976983190841</v>
      </c>
      <c r="BK796" s="5">
        <v>4.8739367607205253</v>
      </c>
    </row>
    <row r="797" spans="1:63" x14ac:dyDescent="0.25">
      <c r="A797" t="s">
        <v>165</v>
      </c>
      <c r="B797" t="s">
        <v>166</v>
      </c>
      <c r="C797" t="s">
        <v>7</v>
      </c>
      <c r="D797" t="s">
        <v>88</v>
      </c>
      <c r="E797" s="19" t="str">
        <f t="shared" si="114"/>
        <v>number</v>
      </c>
      <c r="F797" s="4" t="s">
        <v>89</v>
      </c>
      <c r="AA797" s="5">
        <v>5.0000029494085396</v>
      </c>
      <c r="AB797" s="5">
        <v>-6.8999994394117579</v>
      </c>
      <c r="AC797" s="5">
        <v>-15.700002038583165</v>
      </c>
      <c r="AD797" s="5">
        <v>-6.4999998798460012</v>
      </c>
      <c r="AE797" s="5">
        <v>0.99999672079451329</v>
      </c>
      <c r="AF797" s="5">
        <v>-2.2999960263100832</v>
      </c>
      <c r="AG797" s="5">
        <v>14.700000422831508</v>
      </c>
      <c r="AH797" s="5">
        <v>8.1999951794804957</v>
      </c>
      <c r="AI797" s="5">
        <v>6.5000045516446363</v>
      </c>
      <c r="AJ797" s="5">
        <v>0.9999928331344563</v>
      </c>
      <c r="AK797" s="5">
        <v>4.8999991388879067</v>
      </c>
      <c r="AL797" s="5">
        <v>-5.2313305899333074</v>
      </c>
      <c r="AM797" s="5">
        <v>8.767141824460694</v>
      </c>
      <c r="AN797" s="5">
        <v>6.158862480647457</v>
      </c>
      <c r="AO797" s="5">
        <v>2.2373100453749544</v>
      </c>
      <c r="AP797" s="5">
        <v>26.845321911800795</v>
      </c>
      <c r="AQ797" s="5">
        <v>10.842031640483896</v>
      </c>
      <c r="AR797" s="5">
        <v>11.859393980897124</v>
      </c>
      <c r="AS797" s="5">
        <v>7.8229740270040935</v>
      </c>
      <c r="AT797" s="5">
        <v>1.6785029847975039</v>
      </c>
      <c r="AU797" s="5">
        <v>12.72096581816038</v>
      </c>
      <c r="AV797" s="5">
        <v>8.7940575812753394</v>
      </c>
      <c r="AW797" s="5">
        <v>6.5006066677159851</v>
      </c>
      <c r="AX797" s="5">
        <v>7.8111861081321337</v>
      </c>
      <c r="AY797" s="5">
        <v>8.7206678772082427</v>
      </c>
      <c r="AZ797" s="5">
        <v>9.8510554647083097</v>
      </c>
      <c r="BA797" s="5">
        <v>7.4260609905568913</v>
      </c>
      <c r="BB797" s="5">
        <v>6.876205446878032</v>
      </c>
      <c r="BC797" s="5">
        <v>6.3514616830221371</v>
      </c>
      <c r="BD797" s="5">
        <v>6.6877317827683953</v>
      </c>
      <c r="BE797" s="5">
        <v>7.1176066675644307</v>
      </c>
      <c r="BF797" s="5">
        <v>7.198185827889759</v>
      </c>
      <c r="BG797" s="5">
        <v>7.1416833286307053</v>
      </c>
      <c r="BH797" s="5">
        <v>7.4440694413742818</v>
      </c>
      <c r="BI797" s="5">
        <v>6.5939859567954358</v>
      </c>
      <c r="BJ797" s="5">
        <v>3.7632755926054244</v>
      </c>
      <c r="BK797" s="5">
        <v>3.7369582407380051</v>
      </c>
    </row>
    <row r="798" spans="1:63" x14ac:dyDescent="0.25">
      <c r="A798" t="s">
        <v>171</v>
      </c>
      <c r="B798" t="s">
        <v>172</v>
      </c>
      <c r="C798" t="s">
        <v>7</v>
      </c>
      <c r="D798" t="s">
        <v>88</v>
      </c>
      <c r="E798" s="19" t="str">
        <f t="shared" si="114"/>
        <v>number</v>
      </c>
      <c r="F798" s="4" t="s">
        <v>89</v>
      </c>
      <c r="G798" s="5">
        <v>-4.297526047792914</v>
      </c>
      <c r="H798" s="5">
        <v>11.333798369387054</v>
      </c>
      <c r="I798" s="5">
        <v>-9.8204444136560767</v>
      </c>
      <c r="J798" s="5">
        <v>-12.464992683022444</v>
      </c>
      <c r="K798" s="5">
        <v>7.0095292548944883</v>
      </c>
      <c r="L798" s="5">
        <v>7.0089108232056105</v>
      </c>
      <c r="M798" s="5">
        <v>6.9160175098965055</v>
      </c>
      <c r="N798" s="5">
        <v>7.0137809277849925</v>
      </c>
      <c r="O798" s="5">
        <v>11.007370149600732</v>
      </c>
      <c r="P798" s="5">
        <v>6.0014252449969661</v>
      </c>
      <c r="Q798" s="5">
        <v>1.2066407022426375</v>
      </c>
      <c r="R798" s="5">
        <v>0.26306827157360146</v>
      </c>
      <c r="S798" s="5">
        <v>3.438088135861733</v>
      </c>
      <c r="T798" s="5">
        <v>1.4098235708502642</v>
      </c>
      <c r="U798" s="5">
        <v>-2.1138254230278193</v>
      </c>
      <c r="V798" s="5">
        <v>19.504577171159298</v>
      </c>
      <c r="W798" s="5">
        <v>1.9941094802714048</v>
      </c>
      <c r="X798" s="5">
        <v>9.1508408175140943</v>
      </c>
      <c r="Y798" s="5">
        <v>11.869908038505045</v>
      </c>
      <c r="Z798" s="5">
        <v>8.9516123307594455</v>
      </c>
      <c r="AA798" s="5">
        <v>5.4361994803543041</v>
      </c>
      <c r="AB798" s="5">
        <v>1.81084644591472</v>
      </c>
      <c r="AC798" s="5">
        <v>5.9803499364992945</v>
      </c>
      <c r="AD798" s="5">
        <v>-4.2407732807182867</v>
      </c>
      <c r="AE798" s="5">
        <v>4.4027483364007765</v>
      </c>
      <c r="AF798" s="5">
        <v>5.4721374858561376</v>
      </c>
      <c r="AG798" s="5">
        <v>-2.4036107500464254E-2</v>
      </c>
      <c r="AH798" s="5">
        <v>4.498824993274809</v>
      </c>
      <c r="AI798" s="5">
        <v>-3.6534273655092875E-2</v>
      </c>
      <c r="AJ798" s="5">
        <v>-2.3992910969102326</v>
      </c>
      <c r="AK798" s="5">
        <v>-2.5143796535735419</v>
      </c>
      <c r="AL798" s="5">
        <v>5.8727252344592245</v>
      </c>
      <c r="AM798" s="5">
        <v>-8.1086918735224742</v>
      </c>
      <c r="AN798" s="5">
        <v>-50.248067104998562</v>
      </c>
      <c r="AO798" s="5">
        <v>35.22407830784374</v>
      </c>
      <c r="AP798" s="5">
        <v>12.745695757101231</v>
      </c>
      <c r="AQ798" s="5">
        <v>13.849752486034618</v>
      </c>
      <c r="AR798" s="5">
        <v>8.8586694956528333</v>
      </c>
      <c r="AS798" s="5">
        <v>4.262760871454546</v>
      </c>
      <c r="AT798" s="5">
        <v>8.370910444947981</v>
      </c>
      <c r="AU798" s="5">
        <v>8.4845396685924328</v>
      </c>
      <c r="AV798" s="5">
        <v>13.192065188613554</v>
      </c>
      <c r="AW798" s="5">
        <v>2.2023764146562854</v>
      </c>
      <c r="AX798" s="5">
        <v>7.4476994186140075</v>
      </c>
      <c r="AY798" s="5">
        <v>9.3778756855792125</v>
      </c>
      <c r="AZ798" s="5">
        <v>9.2270914840468095</v>
      </c>
      <c r="BA798" s="5">
        <v>7.6815649835847495</v>
      </c>
      <c r="BB798" s="5">
        <v>11.16725340129274</v>
      </c>
      <c r="BC798" s="5">
        <v>6.2848545692237252</v>
      </c>
      <c r="BD798" s="5">
        <v>7.3086978465898085</v>
      </c>
      <c r="BE798" s="5">
        <v>7.7839202748429415</v>
      </c>
      <c r="BF798" s="5">
        <v>8.8203211166841129</v>
      </c>
      <c r="BG798" s="5">
        <v>4.7135507135074022</v>
      </c>
      <c r="BH798" s="5">
        <v>7.6245757495927222</v>
      </c>
      <c r="BI798" s="5">
        <v>8.8679773744390218</v>
      </c>
      <c r="BJ798" s="5">
        <v>5.9813149129659564</v>
      </c>
      <c r="BK798" s="5">
        <v>6.0578313191881819</v>
      </c>
    </row>
    <row r="799" spans="1:63" x14ac:dyDescent="0.25">
      <c r="A799" t="s">
        <v>175</v>
      </c>
      <c r="B799" t="s">
        <v>176</v>
      </c>
      <c r="C799" t="s">
        <v>7</v>
      </c>
      <c r="D799" t="s">
        <v>88</v>
      </c>
      <c r="E799" s="19" t="str">
        <f t="shared" si="114"/>
        <v>number</v>
      </c>
      <c r="F799" s="4" t="s">
        <v>89</v>
      </c>
      <c r="G799" s="5">
        <v>3.8447514623671992</v>
      </c>
      <c r="H799" s="5">
        <v>6.1778830953148685</v>
      </c>
      <c r="I799" s="5">
        <v>7.3736127850247044</v>
      </c>
      <c r="J799" s="5">
        <v>7.9397816691406859</v>
      </c>
      <c r="K799" s="5">
        <v>6.1227608272041607</v>
      </c>
      <c r="L799" s="5">
        <v>4.438308266892335</v>
      </c>
      <c r="M799" s="5">
        <v>7.1965759408110159</v>
      </c>
      <c r="N799" s="5">
        <v>4.1534448142264182</v>
      </c>
      <c r="O799" s="5">
        <v>4.7158306086408288</v>
      </c>
      <c r="P799" s="5">
        <v>5.2486741345089598</v>
      </c>
      <c r="Q799" s="5">
        <v>4.2789704294438309</v>
      </c>
      <c r="R799" s="5">
        <v>1.6547620405977597</v>
      </c>
      <c r="S799" s="5">
        <v>4.5719978112327624</v>
      </c>
      <c r="T799" s="5">
        <v>6.1110544610155131</v>
      </c>
      <c r="U799" s="5">
        <v>1.6954481772651633</v>
      </c>
      <c r="V799" s="5">
        <v>2.2499040539383941</v>
      </c>
      <c r="W799" s="5">
        <v>-9.4037533947073371E-2</v>
      </c>
      <c r="X799" s="5">
        <v>3.014548965831068</v>
      </c>
      <c r="Y799" s="5">
        <v>3.7905038120076284</v>
      </c>
      <c r="Z799" s="5">
        <v>6.6205850813141325</v>
      </c>
      <c r="AA799" s="5">
        <v>5.3607374190337538</v>
      </c>
      <c r="AB799" s="5">
        <v>-0.38339076876097522</v>
      </c>
      <c r="AC799" s="5">
        <v>-1.8465444769822739</v>
      </c>
      <c r="AD799" s="5">
        <v>5.0991149097295363</v>
      </c>
      <c r="AE799" s="5">
        <v>-1.2114837191261074</v>
      </c>
      <c r="AF799" s="5">
        <v>1.7834778083170022E-2</v>
      </c>
      <c r="AG799" s="5">
        <v>2.1007352207328154</v>
      </c>
      <c r="AH799" s="5">
        <v>4.2001325493328636</v>
      </c>
      <c r="AI799" s="5">
        <v>2.3947841586012402</v>
      </c>
      <c r="AJ799" s="5">
        <v>-0.31778567576330374</v>
      </c>
      <c r="AK799" s="5">
        <v>-1.0182198737305583</v>
      </c>
      <c r="AL799" s="5">
        <v>-2.1370568870763123</v>
      </c>
      <c r="AM799" s="5">
        <v>1.2335199121021674</v>
      </c>
      <c r="AN799" s="5">
        <v>3.2000010493424611</v>
      </c>
      <c r="AO799" s="5">
        <v>3.0999954183264435</v>
      </c>
      <c r="AP799" s="5">
        <v>4.2999989609346301</v>
      </c>
      <c r="AQ799" s="5">
        <v>2.6000021162801374</v>
      </c>
      <c r="AR799" s="5">
        <v>0.50000090515275986</v>
      </c>
      <c r="AS799" s="5">
        <v>2.3999962445644343</v>
      </c>
      <c r="AT799" s="5">
        <v>4.2000034755179456</v>
      </c>
      <c r="AU799" s="5">
        <v>2.6999945671374093</v>
      </c>
      <c r="AV799" s="5">
        <v>3.7003823517559624</v>
      </c>
      <c r="AW799" s="5">
        <v>2.9490791374903012</v>
      </c>
      <c r="AX799" s="5">
        <v>4.5545527447270899</v>
      </c>
      <c r="AY799" s="5">
        <v>5.2770563116365992</v>
      </c>
      <c r="AZ799" s="5">
        <v>5.6037976571201114</v>
      </c>
      <c r="BA799" s="5">
        <v>5.3604758905366339</v>
      </c>
      <c r="BB799" s="5">
        <v>3.1910467411567822</v>
      </c>
      <c r="BC799" s="5">
        <v>-1.5380893337992063</v>
      </c>
      <c r="BD799" s="5">
        <v>3.0397308136016647</v>
      </c>
      <c r="BE799" s="5">
        <v>3.2841681423114011</v>
      </c>
      <c r="BF799" s="5">
        <v>2.2133548084844108</v>
      </c>
      <c r="BG799" s="5">
        <v>2.4852005003105972</v>
      </c>
      <c r="BH799" s="5">
        <v>1.8469916036571732</v>
      </c>
      <c r="BI799" s="5">
        <v>1.2795492815156848</v>
      </c>
      <c r="BJ799" s="5">
        <v>0.56534494382418643</v>
      </c>
      <c r="BK799" s="5">
        <v>1.3167448604874323</v>
      </c>
    </row>
    <row r="800" spans="1:63" x14ac:dyDescent="0.25">
      <c r="A800" t="s">
        <v>177</v>
      </c>
      <c r="B800" t="s">
        <v>178</v>
      </c>
      <c r="C800" t="s">
        <v>7</v>
      </c>
      <c r="D800" t="s">
        <v>88</v>
      </c>
      <c r="E800" s="19" t="str">
        <f t="shared" si="114"/>
        <v>number</v>
      </c>
      <c r="F800" s="4" t="s">
        <v>89</v>
      </c>
      <c r="AI800" s="5">
        <v>3.7644434069955253</v>
      </c>
      <c r="AJ800" s="5">
        <v>7.0450716438420073</v>
      </c>
      <c r="AK800" s="5">
        <v>2.0719882113419175</v>
      </c>
      <c r="AL800" s="5">
        <v>0.58432213380650921</v>
      </c>
      <c r="AM800" s="5">
        <v>1.205800808703799</v>
      </c>
      <c r="AN800" s="5">
        <v>1.5676617656141616</v>
      </c>
      <c r="AO800" s="5">
        <v>3.5699118682941133</v>
      </c>
      <c r="AP800" s="5">
        <v>4.5443668018247223</v>
      </c>
      <c r="AQ800" s="5">
        <v>3.5252781914627178</v>
      </c>
      <c r="AR800" s="5">
        <v>3.7085115959471011</v>
      </c>
      <c r="AS800" s="5">
        <v>4.8403823252684504</v>
      </c>
      <c r="AT800" s="5">
        <v>4.9338466271145762</v>
      </c>
      <c r="AU800" s="5">
        <v>5.9978288575808705</v>
      </c>
      <c r="AV800" s="5">
        <v>7.1635535364827518</v>
      </c>
      <c r="AW800" s="5">
        <v>6.8862265322819667</v>
      </c>
      <c r="AX800" s="5">
        <v>7.8282983809593816</v>
      </c>
      <c r="AY800" s="5">
        <v>8.173335834138129</v>
      </c>
      <c r="AZ800" s="5">
        <v>4.6605709954801569</v>
      </c>
      <c r="BA800" s="5">
        <v>8.4643812415567083</v>
      </c>
      <c r="BB800" s="5">
        <v>5.5665956483045278</v>
      </c>
      <c r="BC800" s="5">
        <v>5.3823461684356317</v>
      </c>
      <c r="BD800" s="5">
        <v>6.3588860812991754</v>
      </c>
      <c r="BE800" s="5">
        <v>7.9045075723474127</v>
      </c>
      <c r="BF800" s="5">
        <v>5.1410136206731636</v>
      </c>
      <c r="BG800" s="5">
        <v>7.2630609970761384</v>
      </c>
      <c r="BH800" s="5">
        <v>6.9651349358344561</v>
      </c>
      <c r="BI800" s="5">
        <v>6.9593718661561326</v>
      </c>
      <c r="BJ800" s="5">
        <v>6.9680718693248593</v>
      </c>
      <c r="BK800" s="5">
        <v>7.104161264676236</v>
      </c>
    </row>
    <row r="801" spans="1:63" x14ac:dyDescent="0.25">
      <c r="A801" t="s">
        <v>179</v>
      </c>
      <c r="B801" t="s">
        <v>180</v>
      </c>
      <c r="C801" t="s">
        <v>7</v>
      </c>
      <c r="D801" t="s">
        <v>88</v>
      </c>
      <c r="E801" s="19" t="str">
        <f t="shared" si="114"/>
        <v>number</v>
      </c>
      <c r="F801" s="4" t="s">
        <v>89</v>
      </c>
      <c r="AC801" s="5">
        <v>5.744557708695794</v>
      </c>
      <c r="AD801" s="5">
        <v>-0.34467668060891299</v>
      </c>
      <c r="AE801" s="5">
        <v>-3.3063800034302346</v>
      </c>
      <c r="AF801" s="5">
        <v>0.39008694569253066</v>
      </c>
      <c r="AG801" s="5">
        <v>3.9619027865246608</v>
      </c>
      <c r="AH801" s="5">
        <v>8.2670735443124386</v>
      </c>
      <c r="AI801" s="5">
        <v>6.3619412469214183</v>
      </c>
      <c r="AJ801" s="5">
        <v>6.4741401508592133</v>
      </c>
      <c r="AK801" s="5">
        <v>5.5540954959264184</v>
      </c>
      <c r="AL801" s="5">
        <v>3.418356891525363</v>
      </c>
      <c r="AM801" s="5">
        <v>8.3262925204952438</v>
      </c>
      <c r="AN801" s="5">
        <v>6.4036357432406277</v>
      </c>
      <c r="AO801" s="5">
        <v>11.52324380824416</v>
      </c>
      <c r="AP801" s="5">
        <v>9.0721145819309186</v>
      </c>
      <c r="AQ801" s="5">
        <v>5.1000018636117517</v>
      </c>
      <c r="AR801" s="5">
        <v>4.9052654839079253</v>
      </c>
      <c r="AS801" s="5">
        <v>8.0539483765949456</v>
      </c>
      <c r="AT801" s="5">
        <v>3.1419073382037226</v>
      </c>
      <c r="AU801" s="5">
        <v>5.1836611262893655</v>
      </c>
      <c r="AV801" s="5">
        <v>8.7326857640152866</v>
      </c>
      <c r="AW801" s="5">
        <v>6.4732586714868745</v>
      </c>
      <c r="AX801" s="5">
        <v>6.8072333442704434</v>
      </c>
      <c r="AY801" s="5">
        <v>6.332565116309155</v>
      </c>
      <c r="AZ801" s="5">
        <v>10.784744386037204</v>
      </c>
      <c r="BA801" s="5">
        <v>8.4124259655052498</v>
      </c>
      <c r="BB801" s="5">
        <v>8.7087519014194044</v>
      </c>
      <c r="BC801" s="5">
        <v>6.8015173480143574</v>
      </c>
      <c r="BD801" s="5">
        <v>5.6375998025085465</v>
      </c>
      <c r="BE801" s="5">
        <v>9.3916677490511091</v>
      </c>
      <c r="BF801" s="5">
        <v>3.8374556059748812</v>
      </c>
      <c r="BG801" s="5">
        <v>3.5869058261957179</v>
      </c>
      <c r="BH801" s="5">
        <v>5.1063073242880677</v>
      </c>
      <c r="BI801" s="5">
        <v>5.1878598626102956</v>
      </c>
      <c r="BJ801" s="5">
        <v>4.7810002914519885</v>
      </c>
      <c r="BK801" s="5">
        <v>3.8630237568657151</v>
      </c>
    </row>
    <row r="802" spans="1:63" x14ac:dyDescent="0.25">
      <c r="A802" t="s">
        <v>147</v>
      </c>
      <c r="B802" t="s">
        <v>148</v>
      </c>
      <c r="C802" t="s">
        <v>149</v>
      </c>
      <c r="D802" t="s">
        <v>88</v>
      </c>
      <c r="E802" s="19" t="str">
        <f t="shared" si="114"/>
        <v>number</v>
      </c>
      <c r="F802" s="4" t="s">
        <v>89</v>
      </c>
      <c r="G802" s="5">
        <v>4.043927976533169</v>
      </c>
      <c r="H802" s="5">
        <v>6.1287987814271077</v>
      </c>
      <c r="I802" s="5">
        <v>-1.2680163726301856</v>
      </c>
      <c r="J802" s="5">
        <v>2.2828192231782509</v>
      </c>
      <c r="K802" s="5">
        <v>3.764545380578781</v>
      </c>
      <c r="L802" s="5">
        <v>0.53761308310483003</v>
      </c>
      <c r="M802" s="5">
        <v>8.8233149751142861</v>
      </c>
      <c r="N802" s="5">
        <v>3.0707739377245531</v>
      </c>
      <c r="O802" s="5">
        <v>2.0260810406548302</v>
      </c>
      <c r="P802" s="5">
        <v>0.11701961089991642</v>
      </c>
      <c r="Q802" s="5">
        <v>1.4133398819330409</v>
      </c>
      <c r="R802" s="5">
        <v>2.3114987412474477</v>
      </c>
      <c r="S802" s="5">
        <v>0.44932740497370105</v>
      </c>
      <c r="T802" s="5">
        <v>8.2864264823430602</v>
      </c>
      <c r="U802" s="5">
        <v>2.9983828904240681</v>
      </c>
      <c r="V802" s="5">
        <v>8.5348949695254674</v>
      </c>
      <c r="W802" s="5">
        <v>0.37035355800752257</v>
      </c>
      <c r="X802" s="5">
        <v>4.607825005251371</v>
      </c>
      <c r="Y802" s="5">
        <v>3.6646215118314842</v>
      </c>
      <c r="Z802" s="5">
        <v>0.79687887235067478</v>
      </c>
      <c r="AA802" s="5">
        <v>4.2553033944953143</v>
      </c>
      <c r="AB802" s="5">
        <v>9.562196622766848</v>
      </c>
      <c r="AC802" s="5">
        <v>0.345984739692895</v>
      </c>
      <c r="AD802" s="5">
        <v>-1.7786966865442366</v>
      </c>
      <c r="AE802" s="5">
        <v>8.5173649953510733</v>
      </c>
      <c r="AF802" s="5">
        <v>7.9553627280345864</v>
      </c>
      <c r="AG802" s="5">
        <v>-0.23633679362529847</v>
      </c>
      <c r="AH802" s="5">
        <v>5.795592964802438</v>
      </c>
      <c r="AI802" s="5">
        <v>2.1502672757651879</v>
      </c>
      <c r="AJ802" s="5">
        <v>-0.60292848001004984</v>
      </c>
      <c r="AK802" s="5">
        <v>9.069984460834533</v>
      </c>
      <c r="AL802" s="5">
        <v>0.23271076254276579</v>
      </c>
      <c r="AM802" s="5">
        <v>3.4613849351404582</v>
      </c>
      <c r="AN802" s="5">
        <v>1.3150072721408179</v>
      </c>
      <c r="AO802" s="5">
        <v>5.7163738667934894</v>
      </c>
      <c r="AP802" s="5">
        <v>11.014743869211927</v>
      </c>
      <c r="AQ802" s="5">
        <v>6.3168347349840133</v>
      </c>
      <c r="AR802" s="5">
        <v>7.3077196331449557</v>
      </c>
      <c r="AS802" s="5">
        <v>7.4041789663249631</v>
      </c>
      <c r="AT802" s="5">
        <v>1.8202418927615582</v>
      </c>
      <c r="AU802" s="5">
        <v>6.6133995551281402</v>
      </c>
      <c r="AV802" s="5">
        <v>4.3530043228737725</v>
      </c>
      <c r="AW802" s="5">
        <v>7.8024398982150132</v>
      </c>
      <c r="AX802" s="5">
        <v>4.4784743486678451</v>
      </c>
      <c r="AY802" s="5">
        <v>8.6618616051673598</v>
      </c>
      <c r="AZ802" s="5">
        <v>6.253158603581582</v>
      </c>
      <c r="BA802" s="5">
        <v>5.6550051182827445</v>
      </c>
      <c r="BB802" s="5">
        <v>7.2944981500729682</v>
      </c>
      <c r="BC802" s="5">
        <v>2.9620143713861182</v>
      </c>
      <c r="BD802" s="5">
        <v>5.3733731260306143</v>
      </c>
      <c r="BE802" s="5">
        <v>6.626865192305246</v>
      </c>
      <c r="BF802" s="5">
        <v>6.4526987549742501</v>
      </c>
      <c r="BG802" s="5">
        <v>5.792589316871215</v>
      </c>
      <c r="BH802" s="5">
        <v>4.3268373569161724</v>
      </c>
      <c r="BI802" s="5">
        <v>3.894548056715081</v>
      </c>
      <c r="BJ802" s="5">
        <v>5.9341351048955318</v>
      </c>
      <c r="BK802" s="5">
        <v>6.3020960589245618</v>
      </c>
    </row>
    <row r="803" spans="1:63" x14ac:dyDescent="0.25">
      <c r="A803" t="s">
        <v>153</v>
      </c>
      <c r="B803" t="s">
        <v>154</v>
      </c>
      <c r="C803" t="s">
        <v>149</v>
      </c>
      <c r="D803" t="s">
        <v>88</v>
      </c>
      <c r="E803" s="19" t="str">
        <f t="shared" si="114"/>
        <v>number</v>
      </c>
      <c r="F803" s="4" t="s">
        <v>89</v>
      </c>
      <c r="G803" s="5">
        <v>1.1836808117073048</v>
      </c>
      <c r="H803" s="5">
        <v>3.0415590510083632</v>
      </c>
      <c r="I803" s="5">
        <v>3.7425503202420458</v>
      </c>
      <c r="J803" s="5">
        <v>3.5471596957654441</v>
      </c>
      <c r="K803" s="5">
        <v>2.0260537147377704</v>
      </c>
      <c r="L803" s="5">
        <v>4.61495562069085</v>
      </c>
      <c r="M803" s="5">
        <v>-10.912065590400857</v>
      </c>
      <c r="N803" s="5">
        <v>6.3463238555248722</v>
      </c>
      <c r="O803" s="5">
        <v>4.9014795226400878</v>
      </c>
      <c r="P803" s="5">
        <v>3.092068235967588</v>
      </c>
      <c r="Q803" s="5">
        <v>3.479707816666064</v>
      </c>
      <c r="R803" s="5">
        <v>2.6738432924124709</v>
      </c>
      <c r="S803" s="5">
        <v>5.3556807779511217</v>
      </c>
      <c r="T803" s="5">
        <v>10.734262259412048</v>
      </c>
      <c r="U803" s="5">
        <v>11.24505877470466</v>
      </c>
      <c r="V803" s="5">
        <v>-5.4951383967509315</v>
      </c>
      <c r="W803" s="5">
        <v>13.739871523038801</v>
      </c>
      <c r="X803" s="5">
        <v>22.003004922997732</v>
      </c>
      <c r="Y803" s="5">
        <v>6.0351187732671434</v>
      </c>
      <c r="Z803" s="5">
        <v>-1.9652916688370823</v>
      </c>
      <c r="AA803" s="5">
        <v>17.082682248754068</v>
      </c>
      <c r="AB803" s="5">
        <v>7.5162026055376003</v>
      </c>
      <c r="AC803" s="5">
        <v>6.8668305661141886</v>
      </c>
      <c r="AD803" s="5">
        <v>7.4745725430174019</v>
      </c>
      <c r="AE803" s="5">
        <v>8.0631616718715975</v>
      </c>
      <c r="AF803" s="5">
        <v>6.7716630804977882</v>
      </c>
      <c r="AG803" s="5">
        <v>-2.1466502119192086</v>
      </c>
      <c r="AH803" s="5">
        <v>-7.8236319750643872</v>
      </c>
      <c r="AI803" s="5">
        <v>-1.8191205125230709</v>
      </c>
      <c r="AJ803" s="5">
        <v>-6.1056976460826746</v>
      </c>
      <c r="AK803" s="5">
        <v>-3.808599372451468</v>
      </c>
      <c r="AL803" s="5">
        <v>-3.1000032107907174</v>
      </c>
      <c r="AM803" s="5">
        <v>-7.9320665745657379</v>
      </c>
      <c r="AN803" s="5">
        <v>2.1239354436073654</v>
      </c>
      <c r="AO803" s="5">
        <v>3.4697921483269027</v>
      </c>
      <c r="AP803" s="5">
        <v>4.3610865178850418</v>
      </c>
      <c r="AQ803" s="5">
        <v>5.2313207086864821</v>
      </c>
      <c r="AR803" s="5">
        <v>4.5022912410183551</v>
      </c>
      <c r="AS803" s="5">
        <v>4.2920169452500545</v>
      </c>
      <c r="AT803" s="5">
        <v>3.5533743641612716</v>
      </c>
      <c r="AU803" s="5">
        <v>4.3680842421700135</v>
      </c>
      <c r="AV803" s="5">
        <v>4.2372036771851214</v>
      </c>
      <c r="AW803" s="5">
        <v>4.5671952563738785</v>
      </c>
      <c r="AX803" s="5">
        <v>6.7809559237731634</v>
      </c>
      <c r="AY803" s="5">
        <v>2.0206623071467931</v>
      </c>
      <c r="AZ803" s="5">
        <v>3.4576687925491569</v>
      </c>
      <c r="BA803" s="5">
        <v>4.9022017324404743</v>
      </c>
      <c r="BB803" s="5">
        <v>3.4888009190369189</v>
      </c>
      <c r="BC803" s="5">
        <v>2.1986641019343267</v>
      </c>
      <c r="BD803" s="5">
        <v>3.4225076411543967</v>
      </c>
      <c r="BE803" s="5">
        <v>4.1292771605696714</v>
      </c>
      <c r="BF803" s="5">
        <v>4.5432650156673589</v>
      </c>
      <c r="BG803" s="5">
        <v>5.4042657097173503</v>
      </c>
      <c r="BH803" s="5">
        <v>5.8840593266804575</v>
      </c>
      <c r="BI803" s="5">
        <v>5.6514637436282982</v>
      </c>
      <c r="BJ803" s="5">
        <v>4.6484815509647746</v>
      </c>
      <c r="BK803" s="5">
        <v>3.5490873182156122</v>
      </c>
    </row>
    <row r="804" spans="1:63" x14ac:dyDescent="0.25">
      <c r="A804" t="s">
        <v>155</v>
      </c>
      <c r="B804" t="s">
        <v>156</v>
      </c>
      <c r="C804" t="s">
        <v>149</v>
      </c>
      <c r="D804" t="s">
        <v>88</v>
      </c>
      <c r="E804" s="19" t="str">
        <f t="shared" si="114"/>
        <v>number</v>
      </c>
      <c r="F804" s="4" t="s">
        <v>89</v>
      </c>
      <c r="G804" s="5">
        <v>1.3977436707753839</v>
      </c>
      <c r="H804" s="5">
        <v>5.3601161089397777</v>
      </c>
      <c r="I804" s="5">
        <v>-1.5994540152080532</v>
      </c>
      <c r="J804" s="5">
        <v>-2.5109396034681026</v>
      </c>
      <c r="K804" s="5">
        <v>0.60622778632577479</v>
      </c>
      <c r="L804" s="5">
        <v>-1.8070923919983954</v>
      </c>
      <c r="M804" s="5">
        <v>0.7672013822901107</v>
      </c>
      <c r="N804" s="5">
        <v>-0.4572188665381276</v>
      </c>
      <c r="O804" s="5">
        <v>6.8813102237921271</v>
      </c>
      <c r="P804" s="5">
        <v>1.8596564785553653</v>
      </c>
      <c r="Q804" s="5">
        <v>-2.2476263724496732</v>
      </c>
      <c r="R804" s="5">
        <v>1.149616094832723</v>
      </c>
      <c r="S804" s="5">
        <v>-8.3808830080084391</v>
      </c>
      <c r="T804" s="5">
        <v>4.9618525825386968</v>
      </c>
      <c r="U804" s="5">
        <v>9.0102673055045415</v>
      </c>
      <c r="V804" s="5">
        <v>2.98076526952687</v>
      </c>
      <c r="W804" s="5">
        <v>2.2346248491377168</v>
      </c>
      <c r="X804" s="5">
        <v>-0.46963418803200341</v>
      </c>
      <c r="Y804" s="5">
        <v>-21.441087688912191</v>
      </c>
      <c r="Z804" s="5">
        <v>-6.0476707473300308</v>
      </c>
      <c r="AA804" s="5">
        <v>1.0429181025977527</v>
      </c>
      <c r="AB804" s="5">
        <v>5.3466089993691241</v>
      </c>
      <c r="AC804" s="5">
        <v>15.678717778733727</v>
      </c>
      <c r="AD804" s="5">
        <v>2.0488989108163054</v>
      </c>
      <c r="AE804" s="5">
        <v>21.792773530391969</v>
      </c>
      <c r="AF804" s="5">
        <v>-4.0816675172733596</v>
      </c>
      <c r="AG804" s="5">
        <v>-2.3888084973240353</v>
      </c>
      <c r="AH804" s="5">
        <v>15.482359070013274</v>
      </c>
      <c r="AI804" s="5">
        <v>4.8847351025103762</v>
      </c>
      <c r="AJ804" s="5">
        <v>-4.178472372776767</v>
      </c>
      <c r="AK804" s="5">
        <v>8.5351371664717419</v>
      </c>
      <c r="AL804" s="5">
        <v>8.0014433463192631</v>
      </c>
      <c r="AM804" s="5">
        <v>-15.709837045207735</v>
      </c>
      <c r="AN804" s="5">
        <v>10.136887633514718</v>
      </c>
      <c r="AO804" s="5">
        <v>1.236549316864938</v>
      </c>
      <c r="AP804" s="5">
        <v>2.2144730346744126</v>
      </c>
      <c r="AQ804" s="5">
        <v>5.6533923278835516</v>
      </c>
      <c r="AR804" s="5">
        <v>6.9515799135400727</v>
      </c>
      <c r="AS804" s="5">
        <v>-0.68285021729774087</v>
      </c>
      <c r="AT804" s="5">
        <v>-0.87968102544483884</v>
      </c>
      <c r="AU804" s="5">
        <v>11.658134654294017</v>
      </c>
      <c r="AV804" s="5">
        <v>8.4912098189805647</v>
      </c>
      <c r="AW804" s="5">
        <v>14.72166701210331</v>
      </c>
      <c r="AX804" s="5">
        <v>33.629371852465852</v>
      </c>
      <c r="AY804" s="5">
        <v>17.3325337350837</v>
      </c>
      <c r="AZ804" s="5">
        <v>0.64826201409454143</v>
      </c>
      <c r="BA804" s="5">
        <v>3.2714995788864343</v>
      </c>
      <c r="BB804" s="5">
        <v>3.0526915319682502</v>
      </c>
      <c r="BC804" s="5">
        <v>4.2176955518963268</v>
      </c>
      <c r="BD804" s="5">
        <v>13.550100859548976</v>
      </c>
      <c r="BE804" s="5">
        <v>8.2869798438167663E-2</v>
      </c>
      <c r="BF804" s="5">
        <v>8.8825760717031557</v>
      </c>
      <c r="BG804" s="5">
        <v>5.700001362858643</v>
      </c>
      <c r="BH804" s="5">
        <v>6.8999850453216709</v>
      </c>
      <c r="BI804" s="5">
        <v>2.7676756848447042</v>
      </c>
      <c r="BJ804" s="5">
        <v>-6.2555270854528118</v>
      </c>
      <c r="BK804" s="5">
        <v>-2.9537715489237257</v>
      </c>
    </row>
    <row r="805" spans="1:63" x14ac:dyDescent="0.25">
      <c r="A805" t="s">
        <v>161</v>
      </c>
      <c r="B805" t="s">
        <v>162</v>
      </c>
      <c r="C805" t="s">
        <v>149</v>
      </c>
      <c r="D805" t="s">
        <v>88</v>
      </c>
      <c r="E805" s="25" t="str">
        <f t="shared" si="114"/>
        <v>number</v>
      </c>
      <c r="F805" s="4" t="s">
        <v>89</v>
      </c>
      <c r="N805" s="5">
        <v>3.708410196486895</v>
      </c>
      <c r="O805" s="5">
        <v>0.23099941952482084</v>
      </c>
      <c r="P805" s="5">
        <v>6.1369548625588806</v>
      </c>
      <c r="Q805" s="5">
        <v>2.5689960235582845</v>
      </c>
      <c r="R805" s="5">
        <v>5.8440164309550937</v>
      </c>
      <c r="S805" s="5">
        <v>-1.455115801929793</v>
      </c>
      <c r="T805" s="5">
        <v>-1.5288261023840022</v>
      </c>
      <c r="U805" s="5">
        <v>11.625049137451967</v>
      </c>
      <c r="V805" s="5">
        <v>13.623438533665052</v>
      </c>
      <c r="W805" s="5">
        <v>6.3486471939360456</v>
      </c>
      <c r="X805" s="5">
        <v>-1.4634763319916715</v>
      </c>
      <c r="Y805" s="5">
        <v>10.395677210595707</v>
      </c>
      <c r="Z805" s="5">
        <v>-4.3258398689979032</v>
      </c>
      <c r="AA805" s="5">
        <v>1.5088042968527162</v>
      </c>
      <c r="AB805" s="5">
        <v>-7.3784330460582055</v>
      </c>
      <c r="AC805" s="5">
        <v>1.8208737723150392</v>
      </c>
      <c r="AD805" s="5">
        <v>-0.28701115619664108</v>
      </c>
      <c r="AE805" s="5">
        <v>20.286634940713071</v>
      </c>
      <c r="AF805" s="5">
        <v>2.6926208809457108</v>
      </c>
      <c r="AG805" s="5">
        <v>-0.13916428907798206</v>
      </c>
      <c r="AH805" s="5">
        <v>7.3897210443242471</v>
      </c>
      <c r="AI805" s="5">
        <v>4.177388109442532</v>
      </c>
      <c r="AJ805" s="5">
        <v>-2.5023951034776104</v>
      </c>
      <c r="AK805" s="5">
        <v>11.7452037933746</v>
      </c>
      <c r="AL805" s="5">
        <v>-3.2186624903075227</v>
      </c>
      <c r="AM805" s="5">
        <v>3.1721681773032202</v>
      </c>
      <c r="AN805" s="5">
        <v>3.7799340510106703</v>
      </c>
      <c r="AO805" s="5">
        <v>0.92102239769160121</v>
      </c>
      <c r="AP805" s="5">
        <v>7.0557854041226591</v>
      </c>
      <c r="AQ805" s="5">
        <v>4.8290243393480381</v>
      </c>
      <c r="AR805" s="5">
        <v>7.5716676399028415</v>
      </c>
      <c r="AS805" s="5">
        <v>5.7009436541914198</v>
      </c>
      <c r="AT805" s="5">
        <v>-6.0834971813136463E-2</v>
      </c>
      <c r="AU805" s="5">
        <v>15.376239457917421</v>
      </c>
      <c r="AV805" s="5">
        <v>3.1063082520568628</v>
      </c>
      <c r="AW805" s="5">
        <v>9.1190419953242952</v>
      </c>
      <c r="AX805" s="5">
        <v>1.5599986605348874</v>
      </c>
      <c r="AY805" s="5">
        <v>6.5347626571100363</v>
      </c>
      <c r="AZ805" s="5">
        <v>4.6621868797987389</v>
      </c>
      <c r="BA805" s="5">
        <v>3.4936168106396934</v>
      </c>
      <c r="BB805" s="5">
        <v>4.7733827267623923</v>
      </c>
      <c r="BC805" s="5">
        <v>4.6790656995892022</v>
      </c>
      <c r="BD805" s="5">
        <v>5.4134522222476562</v>
      </c>
      <c r="BE805" s="5">
        <v>3.2402529131995124</v>
      </c>
      <c r="BF805" s="5">
        <v>-0.83617886564337596</v>
      </c>
      <c r="BG805" s="5">
        <v>2.3035848092943638</v>
      </c>
      <c r="BH805" s="5">
        <v>7.0433562036595276</v>
      </c>
      <c r="BI805" s="5">
        <v>5.9625815905151711</v>
      </c>
      <c r="BJ805" s="5">
        <v>5.7999999950521186</v>
      </c>
      <c r="BK805" s="5">
        <v>5.4000001032368203</v>
      </c>
    </row>
    <row r="806" spans="1:63" x14ac:dyDescent="0.25">
      <c r="A806" t="s">
        <v>163</v>
      </c>
      <c r="B806" t="s">
        <v>164</v>
      </c>
      <c r="C806" t="s">
        <v>149</v>
      </c>
      <c r="D806" t="s">
        <v>88</v>
      </c>
      <c r="E806" s="19" t="str">
        <f t="shared" si="114"/>
        <v>number</v>
      </c>
      <c r="F806" s="4" t="s">
        <v>89</v>
      </c>
      <c r="G806" s="5">
        <v>15.529913316708317</v>
      </c>
      <c r="H806" s="5">
        <v>0.72660837724249916</v>
      </c>
      <c r="I806" s="5">
        <v>-1.9837675747369872</v>
      </c>
      <c r="J806" s="5">
        <v>27.690886353130637</v>
      </c>
      <c r="K806" s="5">
        <v>16.138330502033099</v>
      </c>
      <c r="L806" s="5">
        <v>0.23096196514289602</v>
      </c>
      <c r="M806" s="5">
        <v>3.5671328966991922</v>
      </c>
      <c r="N806" s="5">
        <v>10.196442625952628</v>
      </c>
      <c r="O806" s="5">
        <v>1.2485320882916255</v>
      </c>
      <c r="P806" s="5">
        <v>11.985931151647762</v>
      </c>
      <c r="Q806" s="5">
        <v>1.8428864371535951</v>
      </c>
      <c r="R806" s="5">
        <v>-0.7329078681594865</v>
      </c>
      <c r="S806" s="5">
        <v>-4.5847569329272062</v>
      </c>
      <c r="T806" s="5">
        <v>12.162611059231082</v>
      </c>
      <c r="U806" s="5">
        <v>-5.1343744470716075</v>
      </c>
      <c r="V806" s="5">
        <v>8.546104930473561</v>
      </c>
      <c r="W806" s="5">
        <v>-1.8785936828919176</v>
      </c>
      <c r="X806" s="5">
        <v>-0.5047138324392364</v>
      </c>
      <c r="Y806" s="5">
        <v>4.7900398369043842</v>
      </c>
      <c r="Z806" s="5">
        <v>3.3712102197475957</v>
      </c>
      <c r="AA806" s="5">
        <v>3.4502884195345587</v>
      </c>
      <c r="AB806" s="5">
        <v>-2.3399241223805944</v>
      </c>
      <c r="AC806" s="5">
        <v>3.7353420263935675</v>
      </c>
      <c r="AD806" s="5">
        <v>-3.2268644516627347</v>
      </c>
      <c r="AE806" s="5">
        <v>2.9947605045203431</v>
      </c>
      <c r="AF806" s="5">
        <v>5.7135793538989503</v>
      </c>
      <c r="AG806" s="5">
        <v>1.9003841516830704</v>
      </c>
      <c r="AH806" s="5">
        <v>1.7203979763657884</v>
      </c>
      <c r="AI806" s="5">
        <v>4.7775854206915795</v>
      </c>
      <c r="AJ806" s="5">
        <v>-1.7713045336383431</v>
      </c>
      <c r="AK806" s="5">
        <v>1.7880871162111305</v>
      </c>
      <c r="AL806" s="5">
        <v>1.8741258949273458</v>
      </c>
      <c r="AM806" s="5">
        <v>5.8736372510327328</v>
      </c>
      <c r="AN806" s="5">
        <v>-3.0607321004176526</v>
      </c>
      <c r="AO806" s="5">
        <v>9.8198004600491515</v>
      </c>
      <c r="AP806" s="5">
        <v>5.8188266023797581</v>
      </c>
      <c r="AQ806" s="5">
        <v>-4.0446966217018883</v>
      </c>
      <c r="AR806" s="5">
        <v>2.7778049197730894</v>
      </c>
      <c r="AS806" s="5">
        <v>7.7128254110187697</v>
      </c>
      <c r="AT806" s="5">
        <v>-0.43040625633815921</v>
      </c>
      <c r="AU806" s="5">
        <v>2.0087969246292516</v>
      </c>
      <c r="AV806" s="5">
        <v>0.66500415627596965</v>
      </c>
      <c r="AW806" s="5">
        <v>5.9782533480340732</v>
      </c>
      <c r="AX806" s="5">
        <v>5.747423540012548</v>
      </c>
      <c r="AY806" s="5">
        <v>8.9694223180217563</v>
      </c>
      <c r="AZ806" s="5">
        <v>18.869099336606226</v>
      </c>
      <c r="BA806" s="5">
        <v>2.8178367723674711</v>
      </c>
      <c r="BB806" s="5">
        <v>1.0799671668754627</v>
      </c>
      <c r="BC806" s="5">
        <v>-1.0420817041113111</v>
      </c>
      <c r="BD806" s="5">
        <v>4.7736971748957302</v>
      </c>
      <c r="BE806" s="5">
        <v>4.7040665314588921</v>
      </c>
      <c r="BF806" s="5">
        <v>5.7950781718770514</v>
      </c>
      <c r="BG806" s="5">
        <v>6.0902587323614199</v>
      </c>
      <c r="BH806" s="5">
        <v>5.5795438558833439</v>
      </c>
      <c r="BI806" s="5">
        <v>1.3999999969574759</v>
      </c>
      <c r="BJ806" s="5">
        <v>2.000000000234408</v>
      </c>
      <c r="BK806" s="5">
        <v>3.5000000060327494</v>
      </c>
    </row>
    <row r="807" spans="1:63" x14ac:dyDescent="0.25">
      <c r="A807" t="s">
        <v>167</v>
      </c>
      <c r="B807" t="s">
        <v>168</v>
      </c>
      <c r="C807" t="s">
        <v>149</v>
      </c>
      <c r="D807" t="s">
        <v>88</v>
      </c>
      <c r="E807" s="19" t="str">
        <f t="shared" si="114"/>
        <v>number</v>
      </c>
      <c r="F807" s="4" t="s">
        <v>89</v>
      </c>
      <c r="G807" s="5">
        <v>4.546393036500092</v>
      </c>
      <c r="H807" s="5">
        <v>10.27871349429843</v>
      </c>
      <c r="I807" s="5">
        <v>9.4282293210078478</v>
      </c>
      <c r="J807" s="5">
        <v>0.13103988960357071</v>
      </c>
      <c r="K807" s="5">
        <v>6.919761818729441</v>
      </c>
      <c r="L807" s="5">
        <v>-0.38249719840585783</v>
      </c>
      <c r="M807" s="5">
        <v>0.12286867042644189</v>
      </c>
      <c r="N807" s="5">
        <v>0.38349466225930939</v>
      </c>
      <c r="O807" s="5">
        <v>-5.4859458120611748</v>
      </c>
      <c r="P807" s="5">
        <v>3.0557789221535216</v>
      </c>
      <c r="Q807" s="5">
        <v>5.6793206435699233</v>
      </c>
      <c r="R807" s="5">
        <v>-5.1662723061600246</v>
      </c>
      <c r="S807" s="5">
        <v>-17.047583570958224</v>
      </c>
      <c r="T807" s="5">
        <v>8.7752380504887668</v>
      </c>
      <c r="U807" s="5">
        <v>-2.7931934356381589</v>
      </c>
      <c r="V807" s="5">
        <v>0.67820340231988041</v>
      </c>
      <c r="W807" s="5">
        <v>7.7645811191130178</v>
      </c>
      <c r="X807" s="5">
        <v>13.472612331383729</v>
      </c>
      <c r="Y807" s="5">
        <v>7.146996065965098</v>
      </c>
      <c r="Z807" s="5">
        <v>-2.2324446911053428</v>
      </c>
      <c r="AA807" s="5">
        <v>0.60891523908908596</v>
      </c>
      <c r="AB807" s="5">
        <v>1.6231021998597015</v>
      </c>
      <c r="AC807" s="5">
        <v>-4.7509432292635125</v>
      </c>
      <c r="AD807" s="5">
        <v>-16.825354995541772</v>
      </c>
      <c r="AE807" s="5">
        <v>7.7225438843204302</v>
      </c>
      <c r="AF807" s="5">
        <v>6.3600268046459973</v>
      </c>
      <c r="AG807" s="5">
        <v>7.4556245189015158E-2</v>
      </c>
      <c r="AH807" s="5">
        <v>6.8991217158369977</v>
      </c>
      <c r="AI807" s="5">
        <v>0.9339291382582644</v>
      </c>
      <c r="AJ807" s="5">
        <v>-1.2843553810081545</v>
      </c>
      <c r="AK807" s="5">
        <v>2.5042032743819931</v>
      </c>
      <c r="AL807" s="5">
        <v>-6.5164446013597228</v>
      </c>
      <c r="AM807" s="5">
        <v>1.4494378757351996</v>
      </c>
      <c r="AN807" s="5">
        <v>4.0045617042162291</v>
      </c>
      <c r="AO807" s="5">
        <v>2.6057558543661088</v>
      </c>
      <c r="AP807" s="5">
        <v>3.4190930985409125</v>
      </c>
      <c r="AQ807" s="5">
        <v>2.7539656235095578</v>
      </c>
      <c r="AR807" s="5">
        <v>10.422262521593922</v>
      </c>
      <c r="AS807" s="5">
        <v>-0.56875833186579428</v>
      </c>
      <c r="AT807" s="5">
        <v>-1.4095093500444875</v>
      </c>
      <c r="AU807" s="5">
        <v>7.1043406120674604</v>
      </c>
      <c r="AV807" s="5">
        <v>2.9991220356338317</v>
      </c>
      <c r="AW807" s="5">
        <v>5.2999999983132113</v>
      </c>
      <c r="AX807" s="5">
        <v>0.10000000083579152</v>
      </c>
      <c r="AY807" s="5">
        <v>4.4999999993622168</v>
      </c>
      <c r="AZ807" s="5">
        <v>5.8000000015313589</v>
      </c>
      <c r="BA807" s="5">
        <v>3.1465703955973083</v>
      </c>
      <c r="BB807" s="5">
        <v>9.5876957269368575</v>
      </c>
      <c r="BC807" s="5">
        <v>-0.71267743028717234</v>
      </c>
      <c r="BD807" s="5">
        <v>8.3642195321063468</v>
      </c>
      <c r="BE807" s="5">
        <v>2.2830084865150155</v>
      </c>
      <c r="BF807" s="5">
        <v>11.849819181667414</v>
      </c>
      <c r="BG807" s="5">
        <v>5.2684148968478439</v>
      </c>
      <c r="BH807" s="5">
        <v>7.5290430672180406</v>
      </c>
      <c r="BI807" s="5">
        <v>4.3370723703854708</v>
      </c>
      <c r="BJ807" s="5">
        <v>4.9259309325760796</v>
      </c>
      <c r="BK807" s="5">
        <v>4.8934366913424725</v>
      </c>
    </row>
    <row r="808" spans="1:63" x14ac:dyDescent="0.25">
      <c r="A808" t="s">
        <v>169</v>
      </c>
      <c r="B808" t="s">
        <v>170</v>
      </c>
      <c r="C808" t="s">
        <v>149</v>
      </c>
      <c r="D808" t="s">
        <v>88</v>
      </c>
      <c r="E808" s="19" t="str">
        <f t="shared" si="114"/>
        <v>number</v>
      </c>
      <c r="F808" s="4" t="s">
        <v>89</v>
      </c>
      <c r="G808" s="5">
        <v>0.19179548947600722</v>
      </c>
      <c r="H808" s="5">
        <v>4.1029925891326968</v>
      </c>
      <c r="I808" s="5">
        <v>8.5786189204521719</v>
      </c>
      <c r="J808" s="5">
        <v>4.9504886591351607</v>
      </c>
      <c r="K808" s="5">
        <v>4.8849768376765894</v>
      </c>
      <c r="L808" s="5">
        <v>-4.2505141877903725</v>
      </c>
      <c r="M808" s="5">
        <v>-15.743628205930932</v>
      </c>
      <c r="N808" s="5">
        <v>-1.2483602460099235</v>
      </c>
      <c r="O808" s="5">
        <v>24.197383948973766</v>
      </c>
      <c r="P808" s="5">
        <v>25.007241925401757</v>
      </c>
      <c r="Q808" s="5">
        <v>14.237531559701139</v>
      </c>
      <c r="R808" s="5">
        <v>3.3642620302570378</v>
      </c>
      <c r="S808" s="5">
        <v>5.3927604839671517</v>
      </c>
      <c r="T808" s="5">
        <v>11.160674548764746</v>
      </c>
      <c r="U808" s="5">
        <v>-5.227747558575885</v>
      </c>
      <c r="V808" s="5">
        <v>9.0423517302657928</v>
      </c>
      <c r="W808" s="5">
        <v>6.024117846194784</v>
      </c>
      <c r="X808" s="5">
        <v>-5.7641583924987572</v>
      </c>
      <c r="Y808" s="5">
        <v>6.7594309348435218</v>
      </c>
      <c r="Z808" s="5">
        <v>4.2048310468303214</v>
      </c>
      <c r="AA808" s="5">
        <v>-13.127880485069994</v>
      </c>
      <c r="AB808" s="5">
        <v>-6.8033888146931929</v>
      </c>
      <c r="AC808" s="5">
        <v>-10.924085037995056</v>
      </c>
      <c r="AD808" s="5">
        <v>-1.1156232179951644</v>
      </c>
      <c r="AE808" s="5">
        <v>5.9130274644103338</v>
      </c>
      <c r="AF808" s="5">
        <v>6.0945270405412089E-2</v>
      </c>
      <c r="AG808" s="5">
        <v>3.200125467143053</v>
      </c>
      <c r="AH808" s="5">
        <v>7.3340254884255671</v>
      </c>
      <c r="AI808" s="5">
        <v>1.9193812966454686</v>
      </c>
      <c r="AJ808" s="5">
        <v>11.776885932349401</v>
      </c>
      <c r="AK808" s="5">
        <v>0.35835260455804985</v>
      </c>
      <c r="AL808" s="5">
        <v>4.6311929468977553</v>
      </c>
      <c r="AM808" s="5">
        <v>-2.0351187755439781</v>
      </c>
      <c r="AN808" s="5">
        <v>-1.8149244837215406</v>
      </c>
      <c r="AO808" s="5">
        <v>-7.2664766608156128E-2</v>
      </c>
      <c r="AP808" s="5">
        <v>4.1959240451574118</v>
      </c>
      <c r="AQ808" s="5">
        <v>2.9370994197648344</v>
      </c>
      <c r="AR808" s="5">
        <v>2.5812541029047225</v>
      </c>
      <c r="AS808" s="5">
        <v>0.5841268947365279</v>
      </c>
      <c r="AT808" s="5">
        <v>5.0159347572120083</v>
      </c>
      <c r="AU808" s="5">
        <v>5.9176846514725128</v>
      </c>
      <c r="AV808" s="5">
        <v>15.329155738068152</v>
      </c>
      <c r="AW808" s="5">
        <v>7.3471949703909587</v>
      </c>
      <c r="AX808" s="5">
        <v>9.2505582286576526</v>
      </c>
      <c r="AY808" s="5">
        <v>6.4385165249813099</v>
      </c>
      <c r="AZ808" s="5">
        <v>6.0594280313275135</v>
      </c>
      <c r="BA808" s="5">
        <v>6.5911303606221168</v>
      </c>
      <c r="BB808" s="5">
        <v>6.764472777956243</v>
      </c>
      <c r="BC808" s="5">
        <v>8.0369251018120877</v>
      </c>
      <c r="BD808" s="5">
        <v>8.0056559152842226</v>
      </c>
      <c r="BE808" s="5">
        <v>5.3079242037786116</v>
      </c>
      <c r="BF808" s="5">
        <v>4.2300611749683412</v>
      </c>
      <c r="BG808" s="5">
        <v>6.671335392985057</v>
      </c>
      <c r="BH808" s="5">
        <v>6.3097186556684903</v>
      </c>
      <c r="BI808" s="5">
        <v>2.6526932955124778</v>
      </c>
      <c r="BJ808" s="5">
        <v>-1.616868950000736</v>
      </c>
      <c r="BK808" s="5">
        <v>0.8058866195575547</v>
      </c>
    </row>
    <row r="809" spans="1:63" x14ac:dyDescent="0.25">
      <c r="A809" t="s">
        <v>173</v>
      </c>
      <c r="B809" t="s">
        <v>174</v>
      </c>
      <c r="C809" t="s">
        <v>149</v>
      </c>
      <c r="D809" t="s">
        <v>88</v>
      </c>
      <c r="E809" s="19" t="str">
        <f t="shared" si="114"/>
        <v>number</v>
      </c>
      <c r="F809" s="4" t="s">
        <v>89</v>
      </c>
      <c r="G809" s="5">
        <v>2.993448254999322</v>
      </c>
      <c r="H809" s="5">
        <v>-0.13623536124738678</v>
      </c>
      <c r="I809" s="5">
        <v>1.8644785677279572</v>
      </c>
      <c r="J809" s="5">
        <v>3.8839271039895209</v>
      </c>
      <c r="K809" s="5">
        <v>1.3321894904171074</v>
      </c>
      <c r="L809" s="5">
        <v>2.8767609748937559</v>
      </c>
      <c r="M809" s="5">
        <v>-1.2197928652181531</v>
      </c>
      <c r="N809" s="5">
        <v>6.2907735329452663</v>
      </c>
      <c r="O809" s="5">
        <v>-6.5541429211203592</v>
      </c>
      <c r="P809" s="5">
        <v>8.5620455105254223</v>
      </c>
      <c r="Q809" s="5">
        <v>-0.14044943878062099</v>
      </c>
      <c r="R809" s="5">
        <v>6.3832089162884529</v>
      </c>
      <c r="S809" s="5">
        <v>-5.5832401080111822</v>
      </c>
      <c r="T809" s="5">
        <v>4.2007755260264048</v>
      </c>
      <c r="U809" s="5">
        <v>7.5356625991019683</v>
      </c>
      <c r="V809" s="5">
        <v>8.9205037042521411</v>
      </c>
      <c r="W809" s="5">
        <v>-2.6829053050604301</v>
      </c>
      <c r="X809" s="5">
        <v>-3.9539312615406743</v>
      </c>
      <c r="Y809" s="5">
        <v>7.0016856151470961</v>
      </c>
      <c r="Z809" s="5">
        <v>-3.3106477302902277</v>
      </c>
      <c r="AA809" s="5">
        <v>5.0695164361335827</v>
      </c>
      <c r="AB809" s="5">
        <v>7.8430646276013647</v>
      </c>
      <c r="AC809" s="5">
        <v>-5.3263927209868029</v>
      </c>
      <c r="AD809" s="5">
        <v>3.7457643598995674</v>
      </c>
      <c r="AE809" s="5">
        <v>3.2834706935067572</v>
      </c>
      <c r="AF809" s="5">
        <v>3.1133397148426241</v>
      </c>
      <c r="AG809" s="5">
        <v>6.0943745875017044</v>
      </c>
      <c r="AH809" s="5">
        <v>-0.59243100165627993</v>
      </c>
      <c r="AI809" s="5">
        <v>3.97785608510641</v>
      </c>
      <c r="AJ809" s="5">
        <v>-0.67563815073637556</v>
      </c>
      <c r="AK809" s="5">
        <v>2.5558254391973492</v>
      </c>
      <c r="AL809" s="5">
        <v>1.2426472275229372</v>
      </c>
      <c r="AM809" s="5">
        <v>1.3007804075766671</v>
      </c>
      <c r="AN809" s="5">
        <v>-1.7328658829839583E-2</v>
      </c>
      <c r="AO809" s="5">
        <v>5.3634728866420005</v>
      </c>
      <c r="AP809" s="5">
        <v>2.0121251132978415</v>
      </c>
      <c r="AQ809" s="5">
        <v>3.1240332822992229</v>
      </c>
      <c r="AR809" s="5">
        <v>5.8986725634562021</v>
      </c>
      <c r="AS809" s="5">
        <v>6.3471157946447505</v>
      </c>
      <c r="AT809" s="5">
        <v>3.1989880355780258</v>
      </c>
      <c r="AU809" s="5">
        <v>4.5809164417791095</v>
      </c>
      <c r="AV809" s="5">
        <v>0.65480364756504628</v>
      </c>
      <c r="AW809" s="5">
        <v>6.6832281778494149</v>
      </c>
      <c r="AX809" s="5">
        <v>5.8707722130696425</v>
      </c>
      <c r="AY809" s="5">
        <v>5.622606856460763</v>
      </c>
      <c r="AZ809" s="5">
        <v>2.461570253892404</v>
      </c>
      <c r="BA809" s="5">
        <v>4.9384850827156441</v>
      </c>
      <c r="BB809" s="5">
        <v>4.0563757269098062</v>
      </c>
      <c r="BC809" s="5">
        <v>2.092527083852346</v>
      </c>
      <c r="BD809" s="5">
        <v>3.5627453899213606</v>
      </c>
      <c r="BE809" s="5">
        <v>1.4583886713895708</v>
      </c>
      <c r="BF809" s="5">
        <v>5.117394236747856</v>
      </c>
      <c r="BG809" s="5">
        <v>2.8221056497235821</v>
      </c>
      <c r="BH809" s="5">
        <v>6.6135001033739655</v>
      </c>
      <c r="BI809" s="5">
        <v>6.367043650669828</v>
      </c>
      <c r="BJ809" s="5">
        <v>6.2284498962242623</v>
      </c>
      <c r="BK809" s="5">
        <v>7.1537869416744826</v>
      </c>
    </row>
    <row r="810" spans="1:63" x14ac:dyDescent="0.25">
      <c r="A810" t="s">
        <v>5</v>
      </c>
      <c r="B810" t="s">
        <v>6</v>
      </c>
      <c r="C810" t="s">
        <v>7</v>
      </c>
      <c r="D810" t="s">
        <v>90</v>
      </c>
      <c r="E810" s="19" t="str">
        <f t="shared" si="114"/>
        <v>number</v>
      </c>
      <c r="F810" s="4" t="s">
        <v>91</v>
      </c>
      <c r="Z810" s="5">
        <v>2969.9603763491059</v>
      </c>
      <c r="AA810" s="5">
        <v>2742.6562690815267</v>
      </c>
      <c r="AB810" s="5">
        <v>2646.0125548068781</v>
      </c>
      <c r="AC810" s="5">
        <v>2660.144965469477</v>
      </c>
      <c r="AD810" s="5">
        <v>2724.8889963225906</v>
      </c>
      <c r="AE810" s="5">
        <v>2732.0768758651011</v>
      </c>
      <c r="AF810" s="5">
        <v>2730.9930054956649</v>
      </c>
      <c r="AG810" s="5">
        <v>2767.1799867044638</v>
      </c>
      <c r="AH810" s="5">
        <v>2861.3555400182022</v>
      </c>
      <c r="AI810" s="5">
        <v>2786.725973823302</v>
      </c>
      <c r="AJ810" s="5">
        <v>2614.4925039045625</v>
      </c>
      <c r="AK810" s="5">
        <v>2560.0630305376608</v>
      </c>
      <c r="AL810" s="5">
        <v>2333.4765495055613</v>
      </c>
      <c r="AM810" s="5">
        <v>1716.2104308705007</v>
      </c>
      <c r="AN810" s="5">
        <v>1684.2152545782533</v>
      </c>
      <c r="AO810" s="5">
        <v>1878.7932657895108</v>
      </c>
      <c r="AP810" s="5">
        <v>2073.2149592902338</v>
      </c>
      <c r="AQ810" s="5">
        <v>2164.0816381313061</v>
      </c>
      <c r="AR810" s="5">
        <v>2204.9098628495849</v>
      </c>
      <c r="AS810" s="5">
        <v>2190.0872743284731</v>
      </c>
      <c r="AT810" s="5">
        <v>2189.5607527822303</v>
      </c>
      <c r="AU810" s="5">
        <v>2208.7915360030192</v>
      </c>
      <c r="AV810" s="5">
        <v>2426.431783481753</v>
      </c>
      <c r="AW810" s="5">
        <v>2412.3925214334604</v>
      </c>
      <c r="AX810" s="5">
        <v>2582.6464761810598</v>
      </c>
      <c r="AY810" s="5">
        <v>2866.4346936899929</v>
      </c>
      <c r="AZ810" s="5">
        <v>3085.4248325040394</v>
      </c>
      <c r="BA810" s="5">
        <v>3394.5123345144848</v>
      </c>
      <c r="BB810" s="5">
        <v>3641.447502336654</v>
      </c>
      <c r="BC810" s="5">
        <v>3544.0265516728518</v>
      </c>
      <c r="BD810" s="5">
        <v>3585.9055525686827</v>
      </c>
      <c r="BE810" s="5">
        <v>3580.2699098325197</v>
      </c>
      <c r="BF810" s="5">
        <v>3750.2090966411479</v>
      </c>
      <c r="BG810" s="5">
        <v>3799.4296166681256</v>
      </c>
      <c r="BH810" s="5">
        <v>3846.2409107510321</v>
      </c>
      <c r="BI810" s="5">
        <v>3751.6944649690709</v>
      </c>
      <c r="BJ810" s="5">
        <v>3533.8651601503643</v>
      </c>
      <c r="BK810" s="5">
        <v>3413.6564379225747</v>
      </c>
    </row>
    <row r="811" spans="1:63" x14ac:dyDescent="0.25">
      <c r="A811" t="s">
        <v>151</v>
      </c>
      <c r="B811" t="s">
        <v>152</v>
      </c>
      <c r="C811" t="s">
        <v>7</v>
      </c>
      <c r="D811" t="s">
        <v>90</v>
      </c>
      <c r="E811" s="19" t="str">
        <f t="shared" si="114"/>
        <v>number</v>
      </c>
      <c r="F811" s="4" t="s">
        <v>91</v>
      </c>
      <c r="G811" s="5">
        <v>181.35791964996938</v>
      </c>
      <c r="H811" s="5">
        <v>194.10333790404061</v>
      </c>
      <c r="I811" s="5">
        <v>198.27554593259737</v>
      </c>
      <c r="J811" s="5">
        <v>206.44908085873129</v>
      </c>
      <c r="K811" s="5">
        <v>209.96587063146904</v>
      </c>
      <c r="L811" s="5">
        <v>214.43695831514461</v>
      </c>
      <c r="M811" s="5">
        <v>237.9395987212805</v>
      </c>
      <c r="N811" s="5">
        <v>231.34982181599875</v>
      </c>
      <c r="O811" s="5">
        <v>222.89717715466031</v>
      </c>
      <c r="P811" s="5">
        <v>265.43443761588094</v>
      </c>
      <c r="Q811" s="5">
        <v>268.85210807395384</v>
      </c>
      <c r="R811" s="5">
        <v>248.89025474051999</v>
      </c>
      <c r="S811" s="5">
        <v>263.47582746764135</v>
      </c>
      <c r="T811" s="5">
        <v>258.66260952931867</v>
      </c>
      <c r="U811" s="5">
        <v>256.71432962701965</v>
      </c>
      <c r="V811" s="5">
        <v>272.05333318069381</v>
      </c>
      <c r="W811" s="5">
        <v>296.7856081829816</v>
      </c>
      <c r="X811" s="5">
        <v>287.04014762811471</v>
      </c>
      <c r="Y811" s="5">
        <v>284.58125354771539</v>
      </c>
      <c r="Z811" s="5">
        <v>280.17562230116971</v>
      </c>
      <c r="AA811" s="5">
        <v>306.3384117833877</v>
      </c>
      <c r="AB811" s="5">
        <v>295.40321245258735</v>
      </c>
      <c r="AC811" s="5">
        <v>298.43494652760199</v>
      </c>
      <c r="AD811" s="5">
        <v>290.8851571847207</v>
      </c>
      <c r="AE811" s="5">
        <v>316.11730085726447</v>
      </c>
      <c r="AF811" s="5">
        <v>316.98742826233894</v>
      </c>
      <c r="AG811" s="5">
        <v>324.63067267773562</v>
      </c>
      <c r="AH811" s="5">
        <v>331.12297600937973</v>
      </c>
      <c r="AI811" s="5">
        <v>326.43471243849422</v>
      </c>
      <c r="AJ811" s="5">
        <v>329.41251217272338</v>
      </c>
      <c r="AK811" s="5">
        <v>337.96969962598649</v>
      </c>
      <c r="AL811" s="5">
        <v>334.20165353176674</v>
      </c>
      <c r="AM811" s="5">
        <v>307.36116015091301</v>
      </c>
      <c r="AN811" s="5">
        <v>290.54449279845846</v>
      </c>
      <c r="AO811" s="5">
        <v>263.47459249133431</v>
      </c>
      <c r="AP811" s="5">
        <v>239.22462251674256</v>
      </c>
      <c r="AQ811" s="5">
        <v>232.68680655609757</v>
      </c>
      <c r="AR811" s="5">
        <v>240.81381692507472</v>
      </c>
      <c r="AS811" s="5">
        <v>234.86646977599347</v>
      </c>
      <c r="AT811" s="5">
        <v>228.42420673408489</v>
      </c>
      <c r="AU811" s="5">
        <v>227.60411488124225</v>
      </c>
      <c r="AV811" s="5">
        <v>231.17491932013408</v>
      </c>
      <c r="AW811" s="5">
        <v>221.39868771509964</v>
      </c>
      <c r="AX811" s="5">
        <v>224.68930302680749</v>
      </c>
      <c r="AY811" s="5">
        <v>219.35617600814808</v>
      </c>
      <c r="AZ811" s="5">
        <v>223.63832157944077</v>
      </c>
      <c r="BA811" s="5">
        <v>223.6584338066543</v>
      </c>
      <c r="BB811" s="5">
        <v>226.74434851246426</v>
      </c>
      <c r="BC811" s="5">
        <v>227.71515598587817</v>
      </c>
      <c r="BD811" s="5">
        <v>231.79553692113839</v>
      </c>
      <c r="BE811" s="5">
        <v>233.76804478722556</v>
      </c>
      <c r="BF811" s="5">
        <v>236.92693162201252</v>
      </c>
      <c r="BG811" s="5">
        <v>241.33084208207231</v>
      </c>
      <c r="BH811" s="5">
        <v>244.14886265626518</v>
      </c>
      <c r="BI811" s="5">
        <v>227.55368783710617</v>
      </c>
      <c r="BJ811" s="5">
        <v>219.20658508075272</v>
      </c>
      <c r="BK811" s="5">
        <v>213.40560324233013</v>
      </c>
    </row>
    <row r="812" spans="1:63" x14ac:dyDescent="0.25">
      <c r="A812" t="s">
        <v>157</v>
      </c>
      <c r="B812" t="s">
        <v>158</v>
      </c>
      <c r="C812" t="s">
        <v>7</v>
      </c>
      <c r="D812" t="s">
        <v>90</v>
      </c>
      <c r="E812" s="19" t="str">
        <f t="shared" si="114"/>
        <v>number</v>
      </c>
      <c r="F812" s="4" t="s">
        <v>91</v>
      </c>
      <c r="AA812" s="5">
        <v>227.7834435307758</v>
      </c>
      <c r="AB812" s="5">
        <v>223.5776598746944</v>
      </c>
      <c r="AC812" s="5">
        <v>234.72671610925977</v>
      </c>
      <c r="AD812" s="5">
        <v>220.92714523710936</v>
      </c>
      <c r="AE812" s="5">
        <v>190.14024969016671</v>
      </c>
      <c r="AF812" s="5">
        <v>201.97453254576612</v>
      </c>
      <c r="AG812" s="5">
        <v>222.70959889673242</v>
      </c>
      <c r="AH812" s="5">
        <v>216.6639714599734</v>
      </c>
      <c r="AI812" s="5">
        <v>208.78687380294588</v>
      </c>
      <c r="AJ812" s="5">
        <v>207.2197814043968</v>
      </c>
      <c r="AK812" s="5">
        <v>185.72990047291518</v>
      </c>
      <c r="AL812" s="5">
        <v>163.62328059084771</v>
      </c>
      <c r="AM812" s="5">
        <v>178.60864729985897</v>
      </c>
      <c r="AN812" s="5">
        <v>177.99487282998592</v>
      </c>
      <c r="AO812" s="5">
        <v>182.70887825447647</v>
      </c>
      <c r="AP812" s="5">
        <v>199.00502171449074</v>
      </c>
      <c r="AQ812" s="5">
        <v>199.11130283549832</v>
      </c>
      <c r="AR812" s="5">
        <v>186.6614019118694</v>
      </c>
      <c r="AS812" s="5">
        <v>190.69154827966523</v>
      </c>
      <c r="AT812" s="5">
        <v>196.50496218108213</v>
      </c>
      <c r="AU812" s="5">
        <v>206.74314347927907</v>
      </c>
      <c r="AV812" s="5">
        <v>203.90591285918185</v>
      </c>
      <c r="AW812" s="5">
        <v>193.86691512919001</v>
      </c>
      <c r="AX812" s="5">
        <v>214.04483154193568</v>
      </c>
      <c r="AY812" s="5">
        <v>232.7832002044853</v>
      </c>
      <c r="AZ812" s="5">
        <v>251.05604652624399</v>
      </c>
      <c r="BA812" s="5">
        <v>272.39119803906772</v>
      </c>
      <c r="BB812" s="5">
        <v>293.85331328517543</v>
      </c>
      <c r="BC812" s="5">
        <v>311.36774375393861</v>
      </c>
      <c r="BD812" s="5">
        <v>341.30990920050419</v>
      </c>
      <c r="BE812" s="5">
        <v>369.58442000878676</v>
      </c>
      <c r="BF812" s="5">
        <v>391.13179526900768</v>
      </c>
      <c r="BG812" s="5">
        <v>421.38413573312107</v>
      </c>
      <c r="BH812" s="5">
        <v>452.77823602764119</v>
      </c>
      <c r="BI812" s="5">
        <v>487.29001053400123</v>
      </c>
      <c r="BJ812" s="5">
        <v>511.1874264886481</v>
      </c>
      <c r="BK812" s="5">
        <v>549.8478727355614</v>
      </c>
    </row>
    <row r="813" spans="1:63" x14ac:dyDescent="0.25">
      <c r="A813" t="s">
        <v>159</v>
      </c>
      <c r="B813" t="s">
        <v>160</v>
      </c>
      <c r="C813" t="s">
        <v>7</v>
      </c>
      <c r="D813" t="s">
        <v>90</v>
      </c>
      <c r="E813" s="19" t="str">
        <f t="shared" si="114"/>
        <v>number</v>
      </c>
      <c r="F813" s="4" t="s">
        <v>91</v>
      </c>
      <c r="G813" s="5">
        <v>481.36723708148389</v>
      </c>
      <c r="H813" s="5">
        <v>510.55620884113927</v>
      </c>
      <c r="I813" s="5">
        <v>537.95291834323166</v>
      </c>
      <c r="J813" s="5">
        <v>546.75418637795269</v>
      </c>
      <c r="K813" s="5">
        <v>539.86813679313002</v>
      </c>
      <c r="L813" s="5">
        <v>599.34352849023423</v>
      </c>
      <c r="M813" s="5">
        <v>599.23563425302461</v>
      </c>
      <c r="N813" s="5">
        <v>625.64429320277281</v>
      </c>
      <c r="O813" s="5">
        <v>652.72629463117119</v>
      </c>
      <c r="P813" s="5">
        <v>601.05825139205058</v>
      </c>
      <c r="Q813" s="5">
        <v>708.82289944985473</v>
      </c>
      <c r="R813" s="5">
        <v>800.67059225033552</v>
      </c>
      <c r="S813" s="5">
        <v>817.65746188361413</v>
      </c>
      <c r="T813" s="5">
        <v>820.27903192926192</v>
      </c>
      <c r="U813" s="5">
        <v>797.50930348519296</v>
      </c>
      <c r="V813" s="5">
        <v>784.99811957401687</v>
      </c>
      <c r="W813" s="5">
        <v>827.77182507802968</v>
      </c>
      <c r="X813" s="5">
        <v>852.4445346172871</v>
      </c>
      <c r="Y813" s="5">
        <v>883.39831579309453</v>
      </c>
      <c r="Z813" s="5">
        <v>898.04425096436478</v>
      </c>
      <c r="AA813" s="5">
        <v>897.04696433858373</v>
      </c>
      <c r="AB813" s="5">
        <v>876.45238043953293</v>
      </c>
      <c r="AC813" s="5">
        <v>854.82327767609559</v>
      </c>
      <c r="AD813" s="5">
        <v>837.75217440510221</v>
      </c>
      <c r="AE813" s="5">
        <v>842.0554424617867</v>
      </c>
      <c r="AF813" s="5">
        <v>870.28052173981769</v>
      </c>
      <c r="AG813" s="5">
        <v>889.6155866859275</v>
      </c>
      <c r="AH813" s="5">
        <v>912.30990936730302</v>
      </c>
      <c r="AI813" s="5">
        <v>922.96219084752147</v>
      </c>
      <c r="AJ813" s="5">
        <v>930.0336436143532</v>
      </c>
      <c r="AK813" s="5">
        <v>913.09114169499514</v>
      </c>
      <c r="AL813" s="5">
        <v>877.33152894572515</v>
      </c>
      <c r="AM813" s="5">
        <v>853.41779286315159</v>
      </c>
      <c r="AN813" s="5">
        <v>849.67855944554958</v>
      </c>
      <c r="AO813" s="5">
        <v>861.23114215805197</v>
      </c>
      <c r="AP813" s="5">
        <v>871.41179257200861</v>
      </c>
      <c r="AQ813" s="5">
        <v>851.16583275342714</v>
      </c>
      <c r="AR813" s="5">
        <v>855.08182855682742</v>
      </c>
      <c r="AS813" s="5">
        <v>851.05002035895734</v>
      </c>
      <c r="AT813" s="5">
        <v>833.01245240774836</v>
      </c>
      <c r="AU813" s="5">
        <v>841.20301843592711</v>
      </c>
      <c r="AV813" s="5">
        <v>823.07478942966316</v>
      </c>
      <c r="AW813" s="5">
        <v>824.45296980949286</v>
      </c>
      <c r="AX813" s="5">
        <v>843.21179752334854</v>
      </c>
      <c r="AY813" s="5">
        <v>868.90471168154033</v>
      </c>
      <c r="AZ813" s="5">
        <v>900.08180611773685</v>
      </c>
      <c r="BA813" s="5">
        <v>935.63700878834038</v>
      </c>
      <c r="BB813" s="5">
        <v>912.35770480346991</v>
      </c>
      <c r="BC813" s="5">
        <v>917.02471506642894</v>
      </c>
      <c r="BD813" s="5">
        <v>967.35045488597291</v>
      </c>
      <c r="BE813" s="5">
        <v>998.9775711763001</v>
      </c>
      <c r="BF813" s="5">
        <v>1016.8065969145027</v>
      </c>
      <c r="BG813" s="5">
        <v>1048.2367238233244</v>
      </c>
      <c r="BH813" s="5">
        <v>1075.6594599647262</v>
      </c>
      <c r="BI813" s="5">
        <v>1107.9928934613943</v>
      </c>
      <c r="BJ813" s="5">
        <v>1143.3643296680314</v>
      </c>
      <c r="BK813" s="5">
        <v>1169.2152737666977</v>
      </c>
    </row>
    <row r="814" spans="1:63" x14ac:dyDescent="0.25">
      <c r="A814" t="s">
        <v>165</v>
      </c>
      <c r="B814" t="s">
        <v>166</v>
      </c>
      <c r="C814" t="s">
        <v>7</v>
      </c>
      <c r="D814" t="s">
        <v>90</v>
      </c>
      <c r="E814" s="19" t="str">
        <f t="shared" si="114"/>
        <v>number</v>
      </c>
      <c r="F814" s="4" t="s">
        <v>91</v>
      </c>
      <c r="Z814" s="5">
        <v>190.47947256335257</v>
      </c>
      <c r="AA814" s="5">
        <v>195.30970454659354</v>
      </c>
      <c r="AB814" s="5">
        <v>177.78661612893714</v>
      </c>
      <c r="AC814" s="5">
        <v>146.93215368935171</v>
      </c>
      <c r="AD814" s="5">
        <v>135.28594079927296</v>
      </c>
      <c r="AE814" s="5">
        <v>135.26418964171805</v>
      </c>
      <c r="AF814" s="5">
        <v>131.64638106276362</v>
      </c>
      <c r="AG814" s="5">
        <v>151.15523276338567</v>
      </c>
      <c r="AH814" s="5">
        <v>163.78023799848037</v>
      </c>
      <c r="AI814" s="5">
        <v>173.66385983093258</v>
      </c>
      <c r="AJ814" s="5">
        <v>172.91086644503707</v>
      </c>
      <c r="AK814" s="5">
        <v>176.78856766937346</v>
      </c>
      <c r="AL814" s="5">
        <v>161.83381600375853</v>
      </c>
      <c r="AM814" s="5">
        <v>169.21823438844029</v>
      </c>
      <c r="AN814" s="5">
        <v>172.79256190656406</v>
      </c>
      <c r="AO814" s="5">
        <v>170.58170901434141</v>
      </c>
      <c r="AP814" s="5">
        <v>209.86165713415915</v>
      </c>
      <c r="AQ814" s="5">
        <v>226.30392345770983</v>
      </c>
      <c r="AR814" s="5">
        <v>246.71009901507463</v>
      </c>
      <c r="AS814" s="5">
        <v>259.23182550944779</v>
      </c>
      <c r="AT814" s="5">
        <v>256.5393798963882</v>
      </c>
      <c r="AU814" s="5">
        <v>281.06769150449958</v>
      </c>
      <c r="AV814" s="5">
        <v>296.98348652823256</v>
      </c>
      <c r="AW814" s="5">
        <v>307.03407359742448</v>
      </c>
      <c r="AX814" s="5">
        <v>321.30288056245081</v>
      </c>
      <c r="AY814" s="5">
        <v>339.13224438537878</v>
      </c>
      <c r="AZ814" s="5">
        <v>361.74503784191165</v>
      </c>
      <c r="BA814" s="5">
        <v>377.38327214795055</v>
      </c>
      <c r="BB814" s="5">
        <v>391.7101475326981</v>
      </c>
      <c r="BC814" s="5">
        <v>404.59502036053067</v>
      </c>
      <c r="BD814" s="5">
        <v>419.22581494268525</v>
      </c>
      <c r="BE814" s="5">
        <v>436.14318169137664</v>
      </c>
      <c r="BF814" s="5">
        <v>454.10682412762088</v>
      </c>
      <c r="BG814" s="5">
        <v>472.59063733389343</v>
      </c>
      <c r="BH814" s="5">
        <v>493.25330148705001</v>
      </c>
      <c r="BI814" s="5">
        <v>510.79359096763369</v>
      </c>
      <c r="BJ814" s="5">
        <v>514.96318992845283</v>
      </c>
      <c r="BK814" s="5">
        <v>519.09394853604806</v>
      </c>
    </row>
    <row r="815" spans="1:63" x14ac:dyDescent="0.25">
      <c r="A815" t="s">
        <v>171</v>
      </c>
      <c r="B815" t="s">
        <v>172</v>
      </c>
      <c r="C815" t="s">
        <v>7</v>
      </c>
      <c r="D815" t="s">
        <v>90</v>
      </c>
      <c r="E815" s="19" t="str">
        <f t="shared" si="114"/>
        <v>number</v>
      </c>
      <c r="F815" s="4" t="s">
        <v>91</v>
      </c>
      <c r="G815" s="5">
        <v>310.68064720589791</v>
      </c>
      <c r="H815" s="5">
        <v>339.71217877630249</v>
      </c>
      <c r="I815" s="5">
        <v>301.18073314799921</v>
      </c>
      <c r="J815" s="5">
        <v>258.73957433519524</v>
      </c>
      <c r="K815" s="5">
        <v>270.77741017299854</v>
      </c>
      <c r="L815" s="5">
        <v>282.23523441750172</v>
      </c>
      <c r="M815" s="5">
        <v>292.99462349597809</v>
      </c>
      <c r="N815" s="5">
        <v>303.86022257174824</v>
      </c>
      <c r="O815" s="5">
        <v>326.80720090928315</v>
      </c>
      <c r="P815" s="5">
        <v>335.90646440780995</v>
      </c>
      <c r="Q815" s="5">
        <v>329.95895619927626</v>
      </c>
      <c r="R815" s="5">
        <v>321.24663560864218</v>
      </c>
      <c r="S815" s="5">
        <v>322.68297942428671</v>
      </c>
      <c r="T815" s="5">
        <v>317.59534592285974</v>
      </c>
      <c r="U815" s="5">
        <v>301.44705616555575</v>
      </c>
      <c r="V815" s="5">
        <v>349.00085976996593</v>
      </c>
      <c r="W815" s="5">
        <v>344.61689683574787</v>
      </c>
      <c r="X815" s="5">
        <v>363.92815892046957</v>
      </c>
      <c r="Y815" s="5">
        <v>393.65794650419963</v>
      </c>
      <c r="Z815" s="5">
        <v>414.49293124218894</v>
      </c>
      <c r="AA815" s="5">
        <v>422.69255623331912</v>
      </c>
      <c r="AB815" s="5">
        <v>416.68304059679519</v>
      </c>
      <c r="AC815" s="5">
        <v>427.25789370380124</v>
      </c>
      <c r="AD815" s="5">
        <v>394.65029469764954</v>
      </c>
      <c r="AE815" s="5">
        <v>395.98927837398105</v>
      </c>
      <c r="AF815" s="5">
        <v>398.91458690038075</v>
      </c>
      <c r="AG815" s="5">
        <v>379.59740216068201</v>
      </c>
      <c r="AH815" s="5">
        <v>379.85759481406825</v>
      </c>
      <c r="AI815" s="5">
        <v>369.93914801499557</v>
      </c>
      <c r="AJ815" s="5">
        <v>360.07671641322372</v>
      </c>
      <c r="AK815" s="5">
        <v>360.18412870727605</v>
      </c>
      <c r="AL815" s="5">
        <v>401.24659283909932</v>
      </c>
      <c r="AM815" s="5">
        <v>392.23494521949414</v>
      </c>
      <c r="AN815" s="5">
        <v>204.72488483404871</v>
      </c>
      <c r="AO815" s="5">
        <v>280.43398176304453</v>
      </c>
      <c r="AP815" s="5">
        <v>306.50398542351115</v>
      </c>
      <c r="AQ815" s="5">
        <v>327.16766821871886</v>
      </c>
      <c r="AR815" s="5">
        <v>329.03828568465599</v>
      </c>
      <c r="AS815" s="5">
        <v>318.96408342582612</v>
      </c>
      <c r="AT815" s="5">
        <v>327.0382047431894</v>
      </c>
      <c r="AU815" s="5">
        <v>341.8498497256428</v>
      </c>
      <c r="AV815" s="5">
        <v>377.57268834272878</v>
      </c>
      <c r="AW815" s="5">
        <v>379.48041425780121</v>
      </c>
      <c r="AX815" s="5">
        <v>401.35793900131176</v>
      </c>
      <c r="AY815" s="5">
        <v>430.53603708625934</v>
      </c>
      <c r="AZ815" s="5">
        <v>459.28794455091275</v>
      </c>
      <c r="BA815" s="5">
        <v>481.96149247515064</v>
      </c>
      <c r="BB815" s="5">
        <v>521.39190476723331</v>
      </c>
      <c r="BC815" s="5">
        <v>539.20462481361972</v>
      </c>
      <c r="BD815" s="5">
        <v>563.40134532644925</v>
      </c>
      <c r="BE815" s="5">
        <v>591.70928651313136</v>
      </c>
      <c r="BF815" s="5">
        <v>627.61977992150128</v>
      </c>
      <c r="BG815" s="5">
        <v>640.79252865445983</v>
      </c>
      <c r="BH815" s="5">
        <v>672.61735767382299</v>
      </c>
      <c r="BI815" s="5">
        <v>714.37026461265407</v>
      </c>
      <c r="BJ815" s="5">
        <v>738.80570872969588</v>
      </c>
      <c r="BK815" s="5">
        <v>764.89080093047721</v>
      </c>
    </row>
    <row r="816" spans="1:63" x14ac:dyDescent="0.25">
      <c r="A816" t="s">
        <v>175</v>
      </c>
      <c r="B816" t="s">
        <v>176</v>
      </c>
      <c r="C816" t="s">
        <v>7</v>
      </c>
      <c r="D816" t="s">
        <v>90</v>
      </c>
      <c r="E816" s="19" t="str">
        <f t="shared" si="114"/>
        <v>number</v>
      </c>
      <c r="F816" s="4" t="s">
        <v>91</v>
      </c>
      <c r="G816" s="5">
        <v>4581.9172507216917</v>
      </c>
      <c r="H816" s="5">
        <v>4737.8340452607126</v>
      </c>
      <c r="I816" s="5">
        <v>4953.2248249130089</v>
      </c>
      <c r="J816" s="5">
        <v>5205.0226691972175</v>
      </c>
      <c r="K816" s="5">
        <v>5377.0979758832846</v>
      </c>
      <c r="L816" s="5">
        <v>5466.5914003083926</v>
      </c>
      <c r="M816" s="5">
        <v>5704.254224456824</v>
      </c>
      <c r="N816" s="5">
        <v>5782.6902138901305</v>
      </c>
      <c r="O816" s="5">
        <v>5892.6132929276264</v>
      </c>
      <c r="P816" s="5">
        <v>6033.661693677519</v>
      </c>
      <c r="Q816" s="5">
        <v>6119.4618413084536</v>
      </c>
      <c r="R816" s="5">
        <v>6049.3323842938062</v>
      </c>
      <c r="S816" s="5">
        <v>6152.2664205766223</v>
      </c>
      <c r="T816" s="5">
        <v>6351.7468854056078</v>
      </c>
      <c r="U816" s="5">
        <v>6288.7127716085624</v>
      </c>
      <c r="V816" s="5">
        <v>6264.8265295548117</v>
      </c>
      <c r="W816" s="5">
        <v>6101.7779421338064</v>
      </c>
      <c r="X816" s="5">
        <v>6130.0422401704118</v>
      </c>
      <c r="Y816" s="5">
        <v>6204.7728689856203</v>
      </c>
      <c r="Z816" s="5">
        <v>6450.3071107475334</v>
      </c>
      <c r="AA816" s="5">
        <v>6624.150195757762</v>
      </c>
      <c r="AB816" s="5">
        <v>6430.8260810382317</v>
      </c>
      <c r="AC816" s="5">
        <v>6153.1062792336588</v>
      </c>
      <c r="AD816" s="5">
        <v>6309.0585334008138</v>
      </c>
      <c r="AE816" s="5">
        <v>6087.2847534680004</v>
      </c>
      <c r="AF816" s="5">
        <v>5954.1646888519981</v>
      </c>
      <c r="AG816" s="5">
        <v>5951.5826614796533</v>
      </c>
      <c r="AH816" s="5">
        <v>6073.9265047486151</v>
      </c>
      <c r="AI816" s="5">
        <v>6088.9821274234791</v>
      </c>
      <c r="AJ816" s="5">
        <v>5937.1813105151423</v>
      </c>
      <c r="AK816" s="5">
        <v>5742.5935861873568</v>
      </c>
      <c r="AL816" s="5">
        <v>5488.1746800844521</v>
      </c>
      <c r="AM816" s="5">
        <v>5426.2906799159909</v>
      </c>
      <c r="AN816" s="5">
        <v>5475.1135345697194</v>
      </c>
      <c r="AO816" s="5">
        <v>5528.2565882939653</v>
      </c>
      <c r="AP816" s="5">
        <v>5657.0520982352346</v>
      </c>
      <c r="AQ816" s="5">
        <v>5703.2936083770601</v>
      </c>
      <c r="AR816" s="5">
        <v>5639.4379497508025</v>
      </c>
      <c r="AS816" s="5">
        <v>5686.780731650746</v>
      </c>
      <c r="AT816" s="5">
        <v>5838.8645208734843</v>
      </c>
      <c r="AU816" s="5">
        <v>5911.6185156994907</v>
      </c>
      <c r="AV816" s="5">
        <v>6046.7879408515346</v>
      </c>
      <c r="AW816" s="5">
        <v>6143.7783529283151</v>
      </c>
      <c r="AX816" s="5">
        <v>6343.8940430722978</v>
      </c>
      <c r="AY816" s="5">
        <v>6600.2522726700045</v>
      </c>
      <c r="AZ816" s="5">
        <v>6893.3066040814301</v>
      </c>
      <c r="BA816" s="5">
        <v>7186.7381154606701</v>
      </c>
      <c r="BB816" s="5">
        <v>7338.8457916678744</v>
      </c>
      <c r="BC816" s="5">
        <v>7146.7642572331151</v>
      </c>
      <c r="BD816" s="5">
        <v>7276.3767563468728</v>
      </c>
      <c r="BE816" s="5">
        <v>7417.7280698296072</v>
      </c>
      <c r="BF816" s="5">
        <v>7476.8031747500836</v>
      </c>
      <c r="BG816" s="5">
        <v>7552.9972348054989</v>
      </c>
      <c r="BH816" s="5">
        <v>7583.5895086005221</v>
      </c>
      <c r="BI816" s="5">
        <v>7576.2113687618512</v>
      </c>
      <c r="BJ816" s="5">
        <v>7520.5332309270898</v>
      </c>
      <c r="BK816" s="5">
        <v>7525.2931850867344</v>
      </c>
    </row>
    <row r="817" spans="1:63" x14ac:dyDescent="0.25">
      <c r="A817" t="s">
        <v>177</v>
      </c>
      <c r="B817" t="s">
        <v>178</v>
      </c>
      <c r="C817" t="s">
        <v>7</v>
      </c>
      <c r="D817" t="s">
        <v>90</v>
      </c>
      <c r="E817" s="19" t="str">
        <f t="shared" si="114"/>
        <v>number</v>
      </c>
      <c r="F817" s="4" t="s">
        <v>91</v>
      </c>
      <c r="AH817" s="5">
        <v>473.702550283797</v>
      </c>
      <c r="AI817" s="5">
        <v>476.60459793549097</v>
      </c>
      <c r="AJ817" s="5">
        <v>494.202501528075</v>
      </c>
      <c r="AK817" s="5">
        <v>488.07671560688698</v>
      </c>
      <c r="AL817" s="5">
        <v>474.64459629816599</v>
      </c>
      <c r="AM817" s="5">
        <v>464.53305421033502</v>
      </c>
      <c r="AN817" s="5">
        <v>456.89312429489598</v>
      </c>
      <c r="AO817" s="5">
        <v>459.17497299278</v>
      </c>
      <c r="AP817" s="5">
        <v>466.81300683289999</v>
      </c>
      <c r="AQ817" s="5">
        <v>470.72236774399499</v>
      </c>
      <c r="AR817" s="5">
        <v>475.92870924426097</v>
      </c>
      <c r="AS817" s="5">
        <v>486.41093105211201</v>
      </c>
      <c r="AT817" s="5">
        <v>497.20417986289601</v>
      </c>
      <c r="AU817" s="5">
        <v>512.96827020097498</v>
      </c>
      <c r="AV817" s="5">
        <v>534.69665229260602</v>
      </c>
      <c r="AW817" s="5">
        <v>555.49603621889503</v>
      </c>
      <c r="AX817" s="5">
        <v>581.77241094608598</v>
      </c>
      <c r="AY817" s="5">
        <v>610.82232605578201</v>
      </c>
      <c r="AZ817" s="5">
        <v>620.05970932874504</v>
      </c>
      <c r="BA817" s="5">
        <v>651.90365806826799</v>
      </c>
      <c r="BB817" s="5">
        <v>666.81323957678705</v>
      </c>
      <c r="BC817" s="5">
        <v>680.80613030850202</v>
      </c>
      <c r="BD817" s="5">
        <v>701.60455006203199</v>
      </c>
      <c r="BE817" s="5">
        <v>733.67079896934695</v>
      </c>
      <c r="BF817" s="5">
        <v>747.66445255863005</v>
      </c>
      <c r="BG817" s="5">
        <v>777.40363838703604</v>
      </c>
      <c r="BH817" s="5">
        <v>806.15009792227102</v>
      </c>
      <c r="BI817" s="5">
        <v>835.97049574929497</v>
      </c>
      <c r="BJ817" s="5">
        <v>867.03812200971299</v>
      </c>
      <c r="BK817" s="5">
        <v>900.52301668919802</v>
      </c>
    </row>
    <row r="818" spans="1:63" x14ac:dyDescent="0.25">
      <c r="A818" t="s">
        <v>179</v>
      </c>
      <c r="B818" t="s">
        <v>180</v>
      </c>
      <c r="C818" t="s">
        <v>7</v>
      </c>
      <c r="D818" t="s">
        <v>90</v>
      </c>
      <c r="E818" s="19" t="str">
        <f t="shared" si="114"/>
        <v>number</v>
      </c>
      <c r="F818" s="4" t="s">
        <v>91</v>
      </c>
      <c r="AB818" s="5">
        <v>303.28192127421511</v>
      </c>
      <c r="AC818" s="5">
        <v>311.08578403415532</v>
      </c>
      <c r="AD818" s="5">
        <v>300.4077075799533</v>
      </c>
      <c r="AE818" s="5">
        <v>281.11122463264371</v>
      </c>
      <c r="AF818" s="5">
        <v>272.7497344067732</v>
      </c>
      <c r="AG818" s="5">
        <v>273.78400819903163</v>
      </c>
      <c r="AH818" s="5">
        <v>286.08097485188154</v>
      </c>
      <c r="AI818" s="5">
        <v>293.74082241689115</v>
      </c>
      <c r="AJ818" s="5">
        <v>302.12614058370269</v>
      </c>
      <c r="AK818" s="5">
        <v>308.27306165765157</v>
      </c>
      <c r="AL818" s="5">
        <v>308.34306195107672</v>
      </c>
      <c r="AM818" s="5">
        <v>323.22896480806332</v>
      </c>
      <c r="AN818" s="5">
        <v>333.00517783683756</v>
      </c>
      <c r="AO818" s="5">
        <v>359.7642880493612</v>
      </c>
      <c r="AP818" s="5">
        <v>380.33869554546288</v>
      </c>
      <c r="AQ818" s="5">
        <v>387.60066215572238</v>
      </c>
      <c r="AR818" s="5">
        <v>394.24733951348622</v>
      </c>
      <c r="AS818" s="5">
        <v>412.79852380722093</v>
      </c>
      <c r="AT818" s="5">
        <v>412.19642657469353</v>
      </c>
      <c r="AU818" s="5">
        <v>419.33583074196252</v>
      </c>
      <c r="AV818" s="5">
        <v>440.65222384481598</v>
      </c>
      <c r="AW818" s="5">
        <v>453.19784334534137</v>
      </c>
      <c r="AX818" s="5">
        <v>467.4800177096979</v>
      </c>
      <c r="AY818" s="5">
        <v>480.09540720469187</v>
      </c>
      <c r="AZ818" s="5">
        <v>513.75281752473813</v>
      </c>
      <c r="BA818" s="5">
        <v>538.03942879069336</v>
      </c>
      <c r="BB818" s="5">
        <v>565.06792110456047</v>
      </c>
      <c r="BC818" s="5">
        <v>583.09708678187587</v>
      </c>
      <c r="BD818" s="5">
        <v>595.2061732184734</v>
      </c>
      <c r="BE818" s="5">
        <v>629.24051700544032</v>
      </c>
      <c r="BF818" s="5">
        <v>631.55518887874473</v>
      </c>
      <c r="BG818" s="5">
        <v>632.48620867177954</v>
      </c>
      <c r="BH818" s="5">
        <v>642.87738569186774</v>
      </c>
      <c r="BI818" s="5">
        <v>654.1365785198916</v>
      </c>
      <c r="BJ818" s="5">
        <v>663.22196038518439</v>
      </c>
      <c r="BK818" s="5">
        <v>666.74513332391382</v>
      </c>
    </row>
    <row r="819" spans="1:63" x14ac:dyDescent="0.25">
      <c r="A819" t="s">
        <v>147</v>
      </c>
      <c r="B819" t="s">
        <v>148</v>
      </c>
      <c r="C819" t="s">
        <v>149</v>
      </c>
      <c r="D819" t="s">
        <v>90</v>
      </c>
      <c r="E819" s="19" t="str">
        <f t="shared" si="114"/>
        <v>number</v>
      </c>
      <c r="F819" s="4" t="s">
        <v>91</v>
      </c>
      <c r="G819" s="5">
        <v>245.19858266166295</v>
      </c>
      <c r="H819" s="5">
        <v>256.77717440271783</v>
      </c>
      <c r="I819" s="5">
        <v>250.11785203758174</v>
      </c>
      <c r="J819" s="5">
        <v>252.26183181363737</v>
      </c>
      <c r="K819" s="5">
        <v>257.9150775352897</v>
      </c>
      <c r="L819" s="5">
        <v>255.28153124881973</v>
      </c>
      <c r="M819" s="5">
        <v>273.30021824560146</v>
      </c>
      <c r="N819" s="5">
        <v>276.97420423353583</v>
      </c>
      <c r="O819" s="5">
        <v>277.77409110200551</v>
      </c>
      <c r="P819" s="5">
        <v>273.33151551224955</v>
      </c>
      <c r="Q819" s="5">
        <v>272.41046036881801</v>
      </c>
      <c r="R819" s="5">
        <v>273.83695464318032</v>
      </c>
      <c r="S819" s="5">
        <v>270.18289573744323</v>
      </c>
      <c r="T819" s="5">
        <v>287.26456167397612</v>
      </c>
      <c r="U819" s="5">
        <v>290.37310864838895</v>
      </c>
      <c r="V819" s="5">
        <v>309.15385068915504</v>
      </c>
      <c r="W819" s="5">
        <v>304.24222681752508</v>
      </c>
      <c r="X819" s="5">
        <v>311.83417878584697</v>
      </c>
      <c r="Y819" s="5">
        <v>316.43774659152547</v>
      </c>
      <c r="Z819" s="5">
        <v>311.89156908380096</v>
      </c>
      <c r="AA819" s="5">
        <v>317.60754525543121</v>
      </c>
      <c r="AB819" s="5">
        <v>339.56329188477974</v>
      </c>
      <c r="AC819" s="5">
        <v>332.26017991077447</v>
      </c>
      <c r="AD819" s="5">
        <v>318.10243192245758</v>
      </c>
      <c r="AE819" s="5">
        <v>336.41158641356333</v>
      </c>
      <c r="AF819" s="5">
        <v>353.88801900610815</v>
      </c>
      <c r="AG819" s="5">
        <v>343.9704549970462</v>
      </c>
      <c r="AH819" s="5">
        <v>354.48897647448871</v>
      </c>
      <c r="AI819" s="5">
        <v>352.67785955380515</v>
      </c>
      <c r="AJ819" s="5">
        <v>341.35261718991723</v>
      </c>
      <c r="AK819" s="5">
        <v>362.47891995127094</v>
      </c>
      <c r="AL819" s="5">
        <v>353.6687860140666</v>
      </c>
      <c r="AM819" s="5">
        <v>356.12886335410241</v>
      </c>
      <c r="AN819" s="5">
        <v>351.10445867886932</v>
      </c>
      <c r="AO819" s="5">
        <v>361.12142196734737</v>
      </c>
      <c r="AP819" s="5">
        <v>389.96544588045668</v>
      </c>
      <c r="AQ819" s="5">
        <v>403.21694361674486</v>
      </c>
      <c r="AR819" s="5">
        <v>420.72345442953349</v>
      </c>
      <c r="AS819" s="5">
        <v>439.29972639747683</v>
      </c>
      <c r="AT819" s="5">
        <v>434.7633304442117</v>
      </c>
      <c r="AU819" s="5">
        <v>450.45228072201638</v>
      </c>
      <c r="AV819" s="5">
        <v>456.73413491078981</v>
      </c>
      <c r="AW819" s="5">
        <v>478.30435230195695</v>
      </c>
      <c r="AX819" s="5">
        <v>485.30740434280341</v>
      </c>
      <c r="AY819" s="5">
        <v>511.9675904611384</v>
      </c>
      <c r="AZ819" s="5">
        <v>527.96234948874076</v>
      </c>
      <c r="BA819" s="5">
        <v>541.26869504672766</v>
      </c>
      <c r="BB819" s="5">
        <v>563.44706506127284</v>
      </c>
      <c r="BC819" s="5">
        <v>562.84193540074182</v>
      </c>
      <c r="BD819" s="5">
        <v>575.44645268773377</v>
      </c>
      <c r="BE819" s="5">
        <v>595.3932480864047</v>
      </c>
      <c r="BF819" s="5">
        <v>615.09708433839069</v>
      </c>
      <c r="BG819" s="5">
        <v>631.61218435805415</v>
      </c>
      <c r="BH819" s="5">
        <v>639.70955066399119</v>
      </c>
      <c r="BI819" s="5">
        <v>645.36986057908518</v>
      </c>
      <c r="BJ819" s="5">
        <v>664.02167195073218</v>
      </c>
      <c r="BK819" s="5">
        <v>685.75398472244365</v>
      </c>
    </row>
    <row r="820" spans="1:63" x14ac:dyDescent="0.25">
      <c r="A820" t="s">
        <v>153</v>
      </c>
      <c r="B820" t="s">
        <v>154</v>
      </c>
      <c r="C820" t="s">
        <v>149</v>
      </c>
      <c r="D820" t="s">
        <v>90</v>
      </c>
      <c r="E820" s="19" t="str">
        <f t="shared" si="114"/>
        <v>number</v>
      </c>
      <c r="F820" s="4" t="s">
        <v>91</v>
      </c>
      <c r="G820" s="5">
        <v>947.82523783474437</v>
      </c>
      <c r="H820" s="5">
        <v>955.91037794279896</v>
      </c>
      <c r="I820" s="5">
        <v>970.05506094874943</v>
      </c>
      <c r="J820" s="5">
        <v>982.05224760706062</v>
      </c>
      <c r="K820" s="5">
        <v>979.14227674982328</v>
      </c>
      <c r="L820" s="5">
        <v>1000.5547502081185</v>
      </c>
      <c r="M820" s="5">
        <v>870.2732199903744</v>
      </c>
      <c r="N820" s="5">
        <v>903.1805442544013</v>
      </c>
      <c r="O820" s="5">
        <v>924.18437944465791</v>
      </c>
      <c r="P820" s="5">
        <v>928.95999781603416</v>
      </c>
      <c r="Q820" s="5">
        <v>936.87027620224194</v>
      </c>
      <c r="R820" s="5">
        <v>937.08887729881235</v>
      </c>
      <c r="S820" s="5">
        <v>961.35558343221817</v>
      </c>
      <c r="T820" s="5">
        <v>1036.1014778011804</v>
      </c>
      <c r="U820" s="5">
        <v>1121.2523515918022</v>
      </c>
      <c r="V820" s="5">
        <v>1030.3358364118078</v>
      </c>
      <c r="W820" s="5">
        <v>1139.0037104537639</v>
      </c>
      <c r="X820" s="5">
        <v>1350.0029979890096</v>
      </c>
      <c r="Y820" s="5">
        <v>1390.011367685416</v>
      </c>
      <c r="Z820" s="5">
        <v>1322.6083584615151</v>
      </c>
      <c r="AA820" s="5">
        <v>1502.4077340517686</v>
      </c>
      <c r="AB820" s="5">
        <v>1566.7319229976151</v>
      </c>
      <c r="AC820" s="5">
        <v>1623.5400302031537</v>
      </c>
      <c r="AD820" s="5">
        <v>1691.6518120335652</v>
      </c>
      <c r="AE820" s="5">
        <v>1772.0723202144202</v>
      </c>
      <c r="AF820" s="5">
        <v>1833.989944814494</v>
      </c>
      <c r="AG820" s="5">
        <v>1739.5931259053798</v>
      </c>
      <c r="AH820" s="5">
        <v>1554.7220040237457</v>
      </c>
      <c r="AI820" s="5">
        <v>1480.7568519622212</v>
      </c>
      <c r="AJ820" s="5">
        <v>1349.6326536679994</v>
      </c>
      <c r="AK820" s="5">
        <v>1261.0393568553675</v>
      </c>
      <c r="AL820" s="5">
        <v>1187.6585324596947</v>
      </c>
      <c r="AM820" s="5">
        <v>1063.4614976345672</v>
      </c>
      <c r="AN820" s="5">
        <v>1056.9890102815671</v>
      </c>
      <c r="AO820" s="5">
        <v>1065.1195258121841</v>
      </c>
      <c r="AP820" s="5">
        <v>1083.2848219704931</v>
      </c>
      <c r="AQ820" s="5">
        <v>1111.5513801131028</v>
      </c>
      <c r="AR820" s="5">
        <v>1132.9520257021763</v>
      </c>
      <c r="AS820" s="5">
        <v>1152.354548241967</v>
      </c>
      <c r="AT820" s="5">
        <v>1163.4314101867533</v>
      </c>
      <c r="AU820" s="5">
        <v>1183.4380700828135</v>
      </c>
      <c r="AV820" s="5">
        <v>1201.9120825633736</v>
      </c>
      <c r="AW820" s="5">
        <v>1224.1610258481376</v>
      </c>
      <c r="AX820" s="5">
        <v>1272.8512037474065</v>
      </c>
      <c r="AY820" s="5">
        <v>1264.1543996195608</v>
      </c>
      <c r="AZ820" s="5">
        <v>1272.8826736043063</v>
      </c>
      <c r="BA820" s="5">
        <v>1299.2909284477637</v>
      </c>
      <c r="BB820" s="5">
        <v>1308.2354985373879</v>
      </c>
      <c r="BC820" s="5">
        <v>1300.8414403226727</v>
      </c>
      <c r="BD820" s="5">
        <v>1309.1222080194846</v>
      </c>
      <c r="BE820" s="5">
        <v>1326.6460148875663</v>
      </c>
      <c r="BF820" s="5">
        <v>1349.9517130894803</v>
      </c>
      <c r="BG820" s="5">
        <v>1385.2354366902784</v>
      </c>
      <c r="BH820" s="5">
        <v>1428.2156732913238</v>
      </c>
      <c r="BI820" s="5">
        <v>1469.6377414656017</v>
      </c>
      <c r="BJ820" s="5">
        <v>1498.2785826962509</v>
      </c>
      <c r="BK820" s="5">
        <v>1511.8163930668691</v>
      </c>
    </row>
    <row r="821" spans="1:63" x14ac:dyDescent="0.25">
      <c r="A821" t="s">
        <v>155</v>
      </c>
      <c r="B821" t="s">
        <v>156</v>
      </c>
      <c r="C821" t="s">
        <v>149</v>
      </c>
      <c r="D821" t="s">
        <v>90</v>
      </c>
      <c r="E821" s="19" t="str">
        <f t="shared" si="114"/>
        <v>number</v>
      </c>
      <c r="F821" s="4" t="s">
        <v>91</v>
      </c>
      <c r="G821" s="5">
        <v>692.45298506218592</v>
      </c>
      <c r="H821" s="5">
        <v>715.3433022316342</v>
      </c>
      <c r="I821" s="5">
        <v>690.11908258344477</v>
      </c>
      <c r="J821" s="5">
        <v>659.74431482399211</v>
      </c>
      <c r="K821" s="5">
        <v>651.09540921532255</v>
      </c>
      <c r="L821" s="5">
        <v>627.46175203184976</v>
      </c>
      <c r="M821" s="5">
        <v>620.74477152996701</v>
      </c>
      <c r="N821" s="5">
        <v>606.51012492316647</v>
      </c>
      <c r="O821" s="5">
        <v>635.7067823472272</v>
      </c>
      <c r="P821" s="5">
        <v>634.16905657984739</v>
      </c>
      <c r="Q821" s="5">
        <v>606.18267022196858</v>
      </c>
      <c r="R821" s="5">
        <v>598.84571301012022</v>
      </c>
      <c r="S821" s="5">
        <v>535.66547610910811</v>
      </c>
      <c r="T821" s="5">
        <v>549.32807753968655</v>
      </c>
      <c r="U821" s="5">
        <v>585.86943785146468</v>
      </c>
      <c r="V821" s="5">
        <v>591.14508023351505</v>
      </c>
      <c r="W821" s="5">
        <v>592.73963197337207</v>
      </c>
      <c r="X821" s="5">
        <v>578.84490341050559</v>
      </c>
      <c r="Y821" s="5">
        <v>445.98348346215766</v>
      </c>
      <c r="Z821" s="5">
        <v>410.53085973333526</v>
      </c>
      <c r="AA821" s="5">
        <v>405.98329565542224</v>
      </c>
      <c r="AB821" s="5">
        <v>418.16294035507536</v>
      </c>
      <c r="AC821" s="5">
        <v>472.31657878223172</v>
      </c>
      <c r="AD821" s="5">
        <v>469.83691634971012</v>
      </c>
      <c r="AE821" s="5">
        <v>556.77529841043918</v>
      </c>
      <c r="AF821" s="5">
        <v>518.62083278854107</v>
      </c>
      <c r="AG821" s="5">
        <v>490.77932334824885</v>
      </c>
      <c r="AH821" s="5">
        <v>548.87544167280214</v>
      </c>
      <c r="AI821" s="5">
        <v>557.34759674592817</v>
      </c>
      <c r="AJ821" s="5">
        <v>517.13463987682348</v>
      </c>
      <c r="AK821" s="5">
        <v>543.63883579569199</v>
      </c>
      <c r="AL821" s="5">
        <v>568.73434315558404</v>
      </c>
      <c r="AM821" s="5">
        <v>464.28549634883916</v>
      </c>
      <c r="AN821" s="5">
        <v>494.99986809687482</v>
      </c>
      <c r="AO821" s="5">
        <v>484.75808767173214</v>
      </c>
      <c r="AP821" s="5">
        <v>479.04212510610796</v>
      </c>
      <c r="AQ821" s="5">
        <v>489.09526149470412</v>
      </c>
      <c r="AR821" s="5">
        <v>505.16208534213752</v>
      </c>
      <c r="AS821" s="5">
        <v>484.0825587101063</v>
      </c>
      <c r="AT821" s="5">
        <v>462.5285997774003</v>
      </c>
      <c r="AU821" s="5">
        <v>497.3468033916414</v>
      </c>
      <c r="AV821" s="5">
        <v>519.27665039581018</v>
      </c>
      <c r="AW821" s="5">
        <v>573.33437435029941</v>
      </c>
      <c r="AX821" s="5">
        <v>737.98752742233387</v>
      </c>
      <c r="AY821" s="5">
        <v>835.1955416634529</v>
      </c>
      <c r="AZ821" s="5">
        <v>812.00860030653541</v>
      </c>
      <c r="BA821" s="5">
        <v>811.01628187558799</v>
      </c>
      <c r="BB821" s="5">
        <v>808.8890038709975</v>
      </c>
      <c r="BC821" s="5">
        <v>815.96804721537728</v>
      </c>
      <c r="BD821" s="5">
        <v>896.56973411386105</v>
      </c>
      <c r="BE821" s="5">
        <v>867.99906316763224</v>
      </c>
      <c r="BF821" s="5">
        <v>914.11865109551445</v>
      </c>
      <c r="BG821" s="5">
        <v>934.70254596481186</v>
      </c>
      <c r="BH821" s="5">
        <v>967.1027773117944</v>
      </c>
      <c r="BI821" s="5">
        <v>962.65592256509831</v>
      </c>
      <c r="BJ821" s="5">
        <v>874.76707214096712</v>
      </c>
      <c r="BK821" s="5">
        <v>823.43489168771703</v>
      </c>
    </row>
    <row r="822" spans="1:63" x14ac:dyDescent="0.25">
      <c r="A822" t="s">
        <v>161</v>
      </c>
      <c r="B822" t="s">
        <v>162</v>
      </c>
      <c r="C822" t="s">
        <v>149</v>
      </c>
      <c r="D822" t="s">
        <v>90</v>
      </c>
      <c r="E822" s="19" t="str">
        <f t="shared" si="114"/>
        <v>number</v>
      </c>
      <c r="F822" s="4" t="s">
        <v>91</v>
      </c>
      <c r="M822" s="5">
        <v>340.69416073730321</v>
      </c>
      <c r="N822" s="5">
        <v>348.76669554399928</v>
      </c>
      <c r="O822" s="5">
        <v>344.76676347200572</v>
      </c>
      <c r="P822" s="5">
        <v>360.53465028548294</v>
      </c>
      <c r="Q822" s="5">
        <v>363.95511846529712</v>
      </c>
      <c r="R822" s="5">
        <v>378.77482837858685</v>
      </c>
      <c r="S822" s="5">
        <v>366.77611191724424</v>
      </c>
      <c r="T822" s="5">
        <v>354.8077452180259</v>
      </c>
      <c r="U822" s="5">
        <v>389.09342306840966</v>
      </c>
      <c r="V822" s="5">
        <v>434.42812142920536</v>
      </c>
      <c r="W822" s="5">
        <v>454.04986053690374</v>
      </c>
      <c r="X822" s="5">
        <v>439.61817229728166</v>
      </c>
      <c r="Y822" s="5">
        <v>476.57913320634339</v>
      </c>
      <c r="Z822" s="5">
        <v>447.3747304849208</v>
      </c>
      <c r="AA822" s="5">
        <v>445.0742004828254</v>
      </c>
      <c r="AB822" s="5">
        <v>403.67752867070885</v>
      </c>
      <c r="AC822" s="5">
        <v>402.52343878901308</v>
      </c>
      <c r="AD822" s="5">
        <v>393.54682028171885</v>
      </c>
      <c r="AE822" s="5">
        <v>465.02965068130129</v>
      </c>
      <c r="AF822" s="5">
        <v>470.15089697891818</v>
      </c>
      <c r="AG822" s="5">
        <v>462.94429857489922</v>
      </c>
      <c r="AH822" s="5">
        <v>490.28924166736442</v>
      </c>
      <c r="AI822" s="5">
        <v>502.85325908951751</v>
      </c>
      <c r="AJ822" s="5">
        <v>481.25485192296594</v>
      </c>
      <c r="AK822" s="5">
        <v>526.1363527252048</v>
      </c>
      <c r="AL822" s="5">
        <v>496.81382895395194</v>
      </c>
      <c r="AM822" s="5">
        <v>499.22041207735265</v>
      </c>
      <c r="AN822" s="5">
        <v>504.35853790814463</v>
      </c>
      <c r="AO822" s="5">
        <v>495.69818599235742</v>
      </c>
      <c r="AP822" s="5">
        <v>517.08696073482508</v>
      </c>
      <c r="AQ822" s="5">
        <v>528.26827459729441</v>
      </c>
      <c r="AR822" s="5">
        <v>553.66507417003095</v>
      </c>
      <c r="AS822" s="5">
        <v>569.70420614579882</v>
      </c>
      <c r="AT822" s="5">
        <v>553.57801137949878</v>
      </c>
      <c r="AU822" s="5">
        <v>620.28478371654023</v>
      </c>
      <c r="AV822" s="5">
        <v>620.55830998661781</v>
      </c>
      <c r="AW822" s="5">
        <v>656.49188813152045</v>
      </c>
      <c r="AX822" s="5">
        <v>645.92297917061592</v>
      </c>
      <c r="AY822" s="5">
        <v>666.25762304138289</v>
      </c>
      <c r="AZ822" s="5">
        <v>674.74012649925396</v>
      </c>
      <c r="BA822" s="5">
        <v>675.40920870354284</v>
      </c>
      <c r="BB822" s="5">
        <v>684.49441844657224</v>
      </c>
      <c r="BC822" s="5">
        <v>693.54606844602586</v>
      </c>
      <c r="BD822" s="5">
        <v>708.37076324741906</v>
      </c>
      <c r="BE822" s="5">
        <v>709.39937980669595</v>
      </c>
      <c r="BF822" s="5">
        <v>683.00159736723117</v>
      </c>
      <c r="BG822" s="5">
        <v>678.7562805841485</v>
      </c>
      <c r="BH822" s="5">
        <v>705.78847269196842</v>
      </c>
      <c r="BI822" s="5">
        <v>726.24806703066201</v>
      </c>
      <c r="BJ822" s="5">
        <v>745.87072451361507</v>
      </c>
      <c r="BK822" s="5">
        <v>762.94983159987066</v>
      </c>
    </row>
    <row r="823" spans="1:63" x14ac:dyDescent="0.25">
      <c r="A823" t="s">
        <v>163</v>
      </c>
      <c r="B823" t="s">
        <v>164</v>
      </c>
      <c r="C823" t="s">
        <v>149</v>
      </c>
      <c r="D823" t="s">
        <v>90</v>
      </c>
      <c r="E823" s="19" t="str">
        <f t="shared" si="114"/>
        <v>number</v>
      </c>
      <c r="F823" s="4" t="s">
        <v>91</v>
      </c>
      <c r="G823" s="5">
        <v>886.8149627878289</v>
      </c>
      <c r="H823" s="5">
        <v>867.75994969978854</v>
      </c>
      <c r="I823" s="5">
        <v>826.15463164165999</v>
      </c>
      <c r="J823" s="5">
        <v>1024.5696262430104</v>
      </c>
      <c r="K823" s="5">
        <v>1155.6006591973585</v>
      </c>
      <c r="L823" s="5">
        <v>1124.8153748629695</v>
      </c>
      <c r="M823" s="5">
        <v>1131.2801178307041</v>
      </c>
      <c r="N823" s="5">
        <v>1210.6241658302565</v>
      </c>
      <c r="O823" s="5">
        <v>1190.3606745303634</v>
      </c>
      <c r="P823" s="5">
        <v>1294.6085448195247</v>
      </c>
      <c r="Q823" s="5">
        <v>1280.5205874232934</v>
      </c>
      <c r="R823" s="5">
        <v>1234.6204659621449</v>
      </c>
      <c r="S823" s="5">
        <v>1144.2570221946535</v>
      </c>
      <c r="T823" s="5">
        <v>1246.7230873095011</v>
      </c>
      <c r="U823" s="5">
        <v>1148.9790500138681</v>
      </c>
      <c r="V823" s="5">
        <v>1211.7174733282368</v>
      </c>
      <c r="W823" s="5">
        <v>1155.2708665813373</v>
      </c>
      <c r="X823" s="5">
        <v>1116.9205164052887</v>
      </c>
      <c r="Y823" s="5">
        <v>1137.2946518965305</v>
      </c>
      <c r="Z823" s="5">
        <v>1142.3131206833775</v>
      </c>
      <c r="AA823" s="5">
        <v>1148.1568403206957</v>
      </c>
      <c r="AB823" s="5">
        <v>1089.4237723517613</v>
      </c>
      <c r="AC823" s="5">
        <v>1098.1078780826501</v>
      </c>
      <c r="AD823" s="5">
        <v>1032.8362733177767</v>
      </c>
      <c r="AE823" s="5">
        <v>1034.23922496255</v>
      </c>
      <c r="AF823" s="5">
        <v>1063.2867613646085</v>
      </c>
      <c r="AG823" s="5">
        <v>1053.9450251333217</v>
      </c>
      <c r="AH823" s="5">
        <v>1043.0736004390694</v>
      </c>
      <c r="AI823" s="5">
        <v>1063.5784813986465</v>
      </c>
      <c r="AJ823" s="5">
        <v>1016.8934826340821</v>
      </c>
      <c r="AK823" s="5">
        <v>1007.7441184998588</v>
      </c>
      <c r="AL823" s="5">
        <v>999.66704577526025</v>
      </c>
      <c r="AM823" s="5">
        <v>1030.3118927440767</v>
      </c>
      <c r="AN823" s="5">
        <v>971.56509858973777</v>
      </c>
      <c r="AO823" s="5">
        <v>1036.8600440494879</v>
      </c>
      <c r="AP823" s="5">
        <v>1065.0770813717427</v>
      </c>
      <c r="AQ823" s="5">
        <v>991.25321464318142</v>
      </c>
      <c r="AR823" s="5">
        <v>987.76572816772148</v>
      </c>
      <c r="AS823" s="5">
        <v>1031.7421141484188</v>
      </c>
      <c r="AT823" s="5">
        <v>996.75719797053398</v>
      </c>
      <c r="AU823" s="5">
        <v>987.13351035440212</v>
      </c>
      <c r="AV823" s="5">
        <v>965.16593732742001</v>
      </c>
      <c r="AW823" s="5">
        <v>993.84881897708578</v>
      </c>
      <c r="AX823" s="5">
        <v>1021.3672743795057</v>
      </c>
      <c r="AY823" s="5">
        <v>1081.7304369608567</v>
      </c>
      <c r="AZ823" s="5">
        <v>1249.9375467386039</v>
      </c>
      <c r="BA823" s="5">
        <v>1249.4624034099108</v>
      </c>
      <c r="BB823" s="5">
        <v>1227.7917588185501</v>
      </c>
      <c r="BC823" s="5">
        <v>1180.7794044429249</v>
      </c>
      <c r="BD823" s="5">
        <v>1201.7562907111726</v>
      </c>
      <c r="BE823" s="5">
        <v>1221.6902356636058</v>
      </c>
      <c r="BF823" s="5">
        <v>1254.503170118021</v>
      </c>
      <c r="BG823" s="5">
        <v>1291.806171645108</v>
      </c>
      <c r="BH823" s="5">
        <v>1324.3652504947599</v>
      </c>
      <c r="BI823" s="5">
        <v>1304.8826077620122</v>
      </c>
      <c r="BJ823" s="5">
        <v>1294.2548278699078</v>
      </c>
      <c r="BK823" s="5">
        <v>1303.4400326966327</v>
      </c>
    </row>
    <row r="824" spans="1:63" x14ac:dyDescent="0.25">
      <c r="A824" t="s">
        <v>167</v>
      </c>
      <c r="B824" t="s">
        <v>168</v>
      </c>
      <c r="C824" t="s">
        <v>149</v>
      </c>
      <c r="D824" t="s">
        <v>90</v>
      </c>
      <c r="E824" s="19" t="str">
        <f t="shared" si="114"/>
        <v>number</v>
      </c>
      <c r="F824" s="4" t="s">
        <v>91</v>
      </c>
      <c r="G824" s="5">
        <v>622.22069687081853</v>
      </c>
      <c r="H824" s="5">
        <v>666.69770576025996</v>
      </c>
      <c r="I824" s="5">
        <v>708.67728399977614</v>
      </c>
      <c r="J824" s="5">
        <v>689.30775270434708</v>
      </c>
      <c r="K824" s="5">
        <v>716.04919359082226</v>
      </c>
      <c r="L824" s="5">
        <v>693.15225380254446</v>
      </c>
      <c r="M824" s="5">
        <v>674.4723521468801</v>
      </c>
      <c r="N824" s="5">
        <v>658.10680349604468</v>
      </c>
      <c r="O824" s="5">
        <v>604.69911374969035</v>
      </c>
      <c r="P824" s="5">
        <v>605.94566290913031</v>
      </c>
      <c r="Q824" s="5">
        <v>622.77565533956169</v>
      </c>
      <c r="R824" s="5">
        <v>574.46798420300388</v>
      </c>
      <c r="S824" s="5">
        <v>463.51563114937784</v>
      </c>
      <c r="T824" s="5">
        <v>490.32180303618509</v>
      </c>
      <c r="U824" s="5">
        <v>463.37437305458042</v>
      </c>
      <c r="V824" s="5">
        <v>453.39074400676719</v>
      </c>
      <c r="W824" s="5">
        <v>474.71313444427261</v>
      </c>
      <c r="X824" s="5">
        <v>523.28473558416147</v>
      </c>
      <c r="Y824" s="5">
        <v>544.67320383602464</v>
      </c>
      <c r="Z824" s="5">
        <v>517.36244524885672</v>
      </c>
      <c r="AA824" s="5">
        <v>505.72644716896235</v>
      </c>
      <c r="AB824" s="5">
        <v>499.32331209835417</v>
      </c>
      <c r="AC824" s="5">
        <v>462.08909452872604</v>
      </c>
      <c r="AD824" s="5">
        <v>373.44900121749231</v>
      </c>
      <c r="AE824" s="5">
        <v>390.91200397389957</v>
      </c>
      <c r="AF824" s="5">
        <v>404.0419900629787</v>
      </c>
      <c r="AG824" s="5">
        <v>392.90270699916215</v>
      </c>
      <c r="AH824" s="5">
        <v>407.96202362024314</v>
      </c>
      <c r="AI824" s="5">
        <v>399.64832144614422</v>
      </c>
      <c r="AJ824" s="5">
        <v>382.50860709500421</v>
      </c>
      <c r="AK824" s="5">
        <v>379.75957349843668</v>
      </c>
      <c r="AL824" s="5">
        <v>343.5333153410009</v>
      </c>
      <c r="AM824" s="5">
        <v>336.96474717575717</v>
      </c>
      <c r="AN824" s="5">
        <v>338.61249903629732</v>
      </c>
      <c r="AO824" s="5">
        <v>335.50062481781202</v>
      </c>
      <c r="AP824" s="5">
        <v>334.86542067751981</v>
      </c>
      <c r="AQ824" s="5">
        <v>331.91616980147569</v>
      </c>
      <c r="AR824" s="5">
        <v>353.43818162115491</v>
      </c>
      <c r="AS824" s="5">
        <v>338.86778938794646</v>
      </c>
      <c r="AT824" s="5">
        <v>322.16897680099908</v>
      </c>
      <c r="AU824" s="5">
        <v>332.77525630196493</v>
      </c>
      <c r="AV824" s="5">
        <v>330.5677491225926</v>
      </c>
      <c r="AW824" s="5">
        <v>335.68811791737403</v>
      </c>
      <c r="AX824" s="5">
        <v>323.9891629511277</v>
      </c>
      <c r="AY824" s="5">
        <v>326.35104506020525</v>
      </c>
      <c r="AZ824" s="5">
        <v>332.73058889243742</v>
      </c>
      <c r="BA824" s="5">
        <v>330.652802344213</v>
      </c>
      <c r="BB824" s="5">
        <v>349.02543029187325</v>
      </c>
      <c r="BC824" s="5">
        <v>333.71011146423791</v>
      </c>
      <c r="BD824" s="5">
        <v>348.15605909961965</v>
      </c>
      <c r="BE824" s="5">
        <v>342.76864158578638</v>
      </c>
      <c r="BF824" s="5">
        <v>368.96454908576555</v>
      </c>
      <c r="BG824" s="5">
        <v>373.75898996029667</v>
      </c>
      <c r="BH824" s="5">
        <v>386.74871296841434</v>
      </c>
      <c r="BI824" s="5">
        <v>388.33727032131929</v>
      </c>
      <c r="BJ824" s="5">
        <v>392.17103026457693</v>
      </c>
      <c r="BK824" s="5">
        <v>395.9555194694243</v>
      </c>
    </row>
    <row r="825" spans="1:63" x14ac:dyDescent="0.25">
      <c r="A825" t="s">
        <v>169</v>
      </c>
      <c r="B825" t="s">
        <v>170</v>
      </c>
      <c r="C825" t="s">
        <v>149</v>
      </c>
      <c r="D825" t="s">
        <v>90</v>
      </c>
      <c r="E825" s="19" t="str">
        <f t="shared" si="114"/>
        <v>number</v>
      </c>
      <c r="F825" s="4" t="s">
        <v>91</v>
      </c>
      <c r="G825" s="5">
        <v>1342.7063347334595</v>
      </c>
      <c r="H825" s="5">
        <v>1369.0790933608512</v>
      </c>
      <c r="I825" s="5">
        <v>1455.4825202692152</v>
      </c>
      <c r="J825" s="5">
        <v>1495.3511094138687</v>
      </c>
      <c r="K825" s="5">
        <v>1535.1968577423413</v>
      </c>
      <c r="L825" s="5">
        <v>1438.6558318221582</v>
      </c>
      <c r="M825" s="5">
        <v>1186.1180340818566</v>
      </c>
      <c r="N825" s="5">
        <v>1145.8264784350322</v>
      </c>
      <c r="O825" s="5">
        <v>1391.5968403368383</v>
      </c>
      <c r="P825" s="5">
        <v>1700.2979327012019</v>
      </c>
      <c r="Q825" s="5">
        <v>1897.8386057191844</v>
      </c>
      <c r="R825" s="5">
        <v>1915.9610277152278</v>
      </c>
      <c r="S825" s="5">
        <v>1970.6473976077732</v>
      </c>
      <c r="T825" s="5">
        <v>2135.0642221929375</v>
      </c>
      <c r="U825" s="5">
        <v>1969.1689090613779</v>
      </c>
      <c r="V825" s="5">
        <v>2086.2391697385033</v>
      </c>
      <c r="W825" s="5">
        <v>2146.444331503189</v>
      </c>
      <c r="X825" s="5">
        <v>1962.0692698311411</v>
      </c>
      <c r="Y825" s="5">
        <v>2033.1441345885739</v>
      </c>
      <c r="Z825" s="5">
        <v>2058.9511695513129</v>
      </c>
      <c r="AA825" s="5">
        <v>1740.7447496130274</v>
      </c>
      <c r="AB825" s="5">
        <v>1580.6362488215464</v>
      </c>
      <c r="AC825" s="5">
        <v>1372.7172018778833</v>
      </c>
      <c r="AD825" s="5">
        <v>1323.5007816813763</v>
      </c>
      <c r="AE825" s="5">
        <v>1366.2928021297419</v>
      </c>
      <c r="AF825" s="5">
        <v>1331.9956806232763</v>
      </c>
      <c r="AG825" s="5">
        <v>1338.9983369013685</v>
      </c>
      <c r="AH825" s="5">
        <v>1399.8821260914597</v>
      </c>
      <c r="AI825" s="5">
        <v>1389.9611871862808</v>
      </c>
      <c r="AJ825" s="5">
        <v>1514.0982694814616</v>
      </c>
      <c r="AK825" s="5">
        <v>1481.331093093228</v>
      </c>
      <c r="AL825" s="5">
        <v>1511.3453103508509</v>
      </c>
      <c r="AM825" s="5">
        <v>1443.9888969231522</v>
      </c>
      <c r="AN825" s="5">
        <v>1382.8732947770459</v>
      </c>
      <c r="AO825" s="5">
        <v>1347.8923813769029</v>
      </c>
      <c r="AP825" s="5">
        <v>1369.9323335109439</v>
      </c>
      <c r="AQ825" s="5">
        <v>1375.5139565061966</v>
      </c>
      <c r="AR825" s="5">
        <v>1376.3089269537058</v>
      </c>
      <c r="AS825" s="5">
        <v>1350.2251680922118</v>
      </c>
      <c r="AT825" s="5">
        <v>1382.8952484789195</v>
      </c>
      <c r="AU825" s="5">
        <v>1428.4061045366641</v>
      </c>
      <c r="AV825" s="5">
        <v>1606.3559430070582</v>
      </c>
      <c r="AW825" s="5">
        <v>1681.183538263552</v>
      </c>
      <c r="AX825" s="5">
        <v>1790.2931859662449</v>
      </c>
      <c r="AY825" s="5">
        <v>1856.9298436435411</v>
      </c>
      <c r="AZ825" s="5">
        <v>1918.7040502584937</v>
      </c>
      <c r="BA825" s="5">
        <v>1992.0486106660499</v>
      </c>
      <c r="BB825" s="5">
        <v>2071.2016047455822</v>
      </c>
      <c r="BC825" s="5">
        <v>2178.898758878493</v>
      </c>
      <c r="BD825" s="5">
        <v>2291.3600131058492</v>
      </c>
      <c r="BE825" s="5">
        <v>2349.2977830094901</v>
      </c>
      <c r="BF825" s="5">
        <v>2383.9774070035587</v>
      </c>
      <c r="BG825" s="5">
        <v>2475.9480561260607</v>
      </c>
      <c r="BH825" s="5">
        <v>2563.0921238671094</v>
      </c>
      <c r="BI825" s="5">
        <v>2562.5222156163509</v>
      </c>
      <c r="BJ825" s="5">
        <v>2455.9185587943239</v>
      </c>
      <c r="BK825" s="5">
        <v>2412.2028348013332</v>
      </c>
    </row>
    <row r="826" spans="1:63" x14ac:dyDescent="0.25">
      <c r="A826" t="s">
        <v>173</v>
      </c>
      <c r="B826" t="s">
        <v>174</v>
      </c>
      <c r="C826" t="s">
        <v>149</v>
      </c>
      <c r="D826" t="s">
        <v>90</v>
      </c>
      <c r="E826" s="19" t="str">
        <f t="shared" si="114"/>
        <v>number</v>
      </c>
      <c r="F826" s="4" t="s">
        <v>91</v>
      </c>
      <c r="G826" s="5">
        <v>1363.4502927243948</v>
      </c>
      <c r="H826" s="5">
        <v>1324.7796542101667</v>
      </c>
      <c r="I826" s="5">
        <v>1312.7048357349515</v>
      </c>
      <c r="J826" s="5">
        <v>1326.1465823244164</v>
      </c>
      <c r="K826" s="5">
        <v>1306.3896602042266</v>
      </c>
      <c r="L826" s="5">
        <v>1306.2560771542057</v>
      </c>
      <c r="M826" s="5">
        <v>1253.9130230202761</v>
      </c>
      <c r="N826" s="5">
        <v>1294.8370750915162</v>
      </c>
      <c r="O826" s="5">
        <v>1175.0427105172566</v>
      </c>
      <c r="P826" s="5">
        <v>1238.2989827760498</v>
      </c>
      <c r="Q826" s="5">
        <v>1199.6604561803633</v>
      </c>
      <c r="R826" s="5">
        <v>1237.6956121983947</v>
      </c>
      <c r="S826" s="5">
        <v>1133.6854824479638</v>
      </c>
      <c r="T826" s="5">
        <v>1147.3866490218857</v>
      </c>
      <c r="U826" s="5">
        <v>1200.3900747092982</v>
      </c>
      <c r="V826" s="5">
        <v>1274.3070337314841</v>
      </c>
      <c r="W826" s="5">
        <v>1210.2802084775933</v>
      </c>
      <c r="X826" s="5">
        <v>1134.9308026504859</v>
      </c>
      <c r="Y826" s="5">
        <v>1184.783661649245</v>
      </c>
      <c r="Z826" s="5">
        <v>1115.9538750004097</v>
      </c>
      <c r="AA826" s="5">
        <v>1140.373024781303</v>
      </c>
      <c r="AB826" s="5">
        <v>1194.5559463180791</v>
      </c>
      <c r="AC826" s="5">
        <v>1097.479404616701</v>
      </c>
      <c r="AD826" s="5">
        <v>1104.403193383037</v>
      </c>
      <c r="AE826" s="5">
        <v>1106.2931375730457</v>
      </c>
      <c r="AF826" s="5">
        <v>1106.3710566742775</v>
      </c>
      <c r="AG826" s="5">
        <v>1138.4268642668189</v>
      </c>
      <c r="AH826" s="5">
        <v>1097.5981428865782</v>
      </c>
      <c r="AI826" s="5">
        <v>1106.9019601952623</v>
      </c>
      <c r="AJ826" s="5">
        <v>1066.3898999805156</v>
      </c>
      <c r="AK826" s="5">
        <v>1060.7869804239344</v>
      </c>
      <c r="AL826" s="5">
        <v>1041.859396671568</v>
      </c>
      <c r="AM826" s="5">
        <v>1024.4791523135648</v>
      </c>
      <c r="AN826" s="5">
        <v>995.4211648994858</v>
      </c>
      <c r="AO826" s="5">
        <v>1020.6993199397846</v>
      </c>
      <c r="AP826" s="5">
        <v>1014.8442430524852</v>
      </c>
      <c r="AQ826" s="5">
        <v>1021.2337920084126</v>
      </c>
      <c r="AR826" s="5">
        <v>1055.997238286832</v>
      </c>
      <c r="AS826" s="5">
        <v>1096.528654358118</v>
      </c>
      <c r="AT826" s="5">
        <v>1104.3474272508179</v>
      </c>
      <c r="AU826" s="5">
        <v>1126.3957160709156</v>
      </c>
      <c r="AV826" s="5">
        <v>1105.1607609783935</v>
      </c>
      <c r="AW826" s="5">
        <v>1148.7330872524858</v>
      </c>
      <c r="AX826" s="5">
        <v>1184.5410626114272</v>
      </c>
      <c r="AY826" s="5">
        <v>1218.3032809970059</v>
      </c>
      <c r="AZ826" s="5">
        <v>1215.2947066899678</v>
      </c>
      <c r="BA826" s="5">
        <v>1241.285728736691</v>
      </c>
      <c r="BB826" s="5">
        <v>1256.6682143374371</v>
      </c>
      <c r="BC826" s="5">
        <v>1247.4978204553877</v>
      </c>
      <c r="BD826" s="5">
        <v>1255.4027383370401</v>
      </c>
      <c r="BE826" s="5">
        <v>1236.8738671767392</v>
      </c>
      <c r="BF826" s="5">
        <v>1261.9711863153452</v>
      </c>
      <c r="BG826" s="5">
        <v>1259.2829102920282</v>
      </c>
      <c r="BH826" s="5">
        <v>1303.2662618575634</v>
      </c>
      <c r="BI826" s="5">
        <v>1346.3639758078521</v>
      </c>
      <c r="BJ826" s="5">
        <v>1389.88817421879</v>
      </c>
      <c r="BK826" s="5">
        <v>1448.0738295481999</v>
      </c>
    </row>
    <row r="827" spans="1:63" x14ac:dyDescent="0.25">
      <c r="A827" t="s">
        <v>5</v>
      </c>
      <c r="B827" t="s">
        <v>6</v>
      </c>
      <c r="C827" t="s">
        <v>7</v>
      </c>
      <c r="D827" t="s">
        <v>92</v>
      </c>
      <c r="E827" s="19" t="str">
        <f t="shared" si="114"/>
        <v>number</v>
      </c>
      <c r="F827" s="4" t="s">
        <v>93</v>
      </c>
      <c r="Z827" s="5">
        <v>46346.648304535098</v>
      </c>
      <c r="AA827" s="5">
        <v>42799.535823978389</v>
      </c>
      <c r="AB827" s="5">
        <v>41291.397105361153</v>
      </c>
      <c r="AC827" s="5">
        <v>41511.935356272057</v>
      </c>
      <c r="AD827" s="5">
        <v>42522.275040148881</v>
      </c>
      <c r="AE827" s="5">
        <v>42634.442908738973</v>
      </c>
      <c r="AF827" s="5">
        <v>42617.52895957655</v>
      </c>
      <c r="AG827" s="5">
        <v>43182.2318777174</v>
      </c>
      <c r="AH827" s="5">
        <v>44651.85459830139</v>
      </c>
      <c r="AI827" s="5">
        <v>43487.249748654569</v>
      </c>
      <c r="AJ827" s="5">
        <v>40799.522289338711</v>
      </c>
      <c r="AK827" s="5">
        <v>39950.142721979682</v>
      </c>
      <c r="AL827" s="5">
        <v>36414.22889949759</v>
      </c>
      <c r="AM827" s="5">
        <v>26781.704526949583</v>
      </c>
      <c r="AN827" s="5">
        <v>26282.415312565776</v>
      </c>
      <c r="AO827" s="5">
        <v>29318.8324732855</v>
      </c>
      <c r="AP827" s="5">
        <v>32352.810274203799</v>
      </c>
      <c r="AQ827" s="5">
        <v>33770.797544466717</v>
      </c>
      <c r="AR827" s="5">
        <v>34407.927718655337</v>
      </c>
      <c r="AS827" s="5">
        <v>34176.619145442892</v>
      </c>
      <c r="AT827" s="5">
        <v>34168.402702852349</v>
      </c>
      <c r="AU827" s="5">
        <v>34468.501772743068</v>
      </c>
      <c r="AV827" s="5">
        <v>37864.808365630481</v>
      </c>
      <c r="AW827" s="5">
        <v>37645.723711912891</v>
      </c>
      <c r="AX827" s="5">
        <v>40302.560559293001</v>
      </c>
      <c r="AY827" s="5">
        <v>44731.115503862871</v>
      </c>
      <c r="AZ827" s="5">
        <v>48148.487340403131</v>
      </c>
      <c r="BA827" s="5">
        <v>52971.841168650135</v>
      </c>
      <c r="BB827" s="5">
        <v>56825.299103043188</v>
      </c>
      <c r="BC827" s="5">
        <v>55305.031501541031</v>
      </c>
      <c r="BD827" s="5">
        <v>55958.559185385202</v>
      </c>
      <c r="BE827" s="5">
        <v>55870.614189908847</v>
      </c>
      <c r="BF827" s="5">
        <v>58522.539039445088</v>
      </c>
      <c r="BG827" s="5">
        <v>59290.632159212866</v>
      </c>
      <c r="BH827" s="5">
        <v>60021.128970152677</v>
      </c>
      <c r="BI827" s="5">
        <v>58545.718420572586</v>
      </c>
      <c r="BJ827" s="5">
        <v>55146.46156137358</v>
      </c>
      <c r="BK827" s="5">
        <v>53270.587587904098</v>
      </c>
    </row>
    <row r="828" spans="1:63" x14ac:dyDescent="0.25">
      <c r="A828" t="s">
        <v>151</v>
      </c>
      <c r="B828" t="s">
        <v>152</v>
      </c>
      <c r="C828" t="s">
        <v>7</v>
      </c>
      <c r="D828" t="s">
        <v>92</v>
      </c>
      <c r="E828" s="19" t="str">
        <f t="shared" si="114"/>
        <v>number</v>
      </c>
      <c r="F828" s="4" t="s">
        <v>93</v>
      </c>
      <c r="G828" s="5">
        <v>134568.97280552046</v>
      </c>
      <c r="H828" s="5">
        <v>144026.17128760164</v>
      </c>
      <c r="I828" s="5">
        <v>147121.98177008543</v>
      </c>
      <c r="J828" s="5">
        <v>153186.8076201104</v>
      </c>
      <c r="K828" s="5">
        <v>155796.29271016701</v>
      </c>
      <c r="L828" s="5">
        <v>159113.87419807163</v>
      </c>
      <c r="M828" s="5">
        <v>176553.01434577213</v>
      </c>
      <c r="N828" s="5">
        <v>171663.3491418878</v>
      </c>
      <c r="O828" s="5">
        <v>165391.42171924343</v>
      </c>
      <c r="P828" s="5">
        <v>196954.39651116505</v>
      </c>
      <c r="Q828" s="5">
        <v>199490.3343065384</v>
      </c>
      <c r="R828" s="5">
        <v>184678.48543024313</v>
      </c>
      <c r="S828" s="5">
        <v>195501.0927002051</v>
      </c>
      <c r="T828" s="5">
        <v>191929.64792900733</v>
      </c>
      <c r="U828" s="5">
        <v>190484.00924007638</v>
      </c>
      <c r="V828" s="5">
        <v>201865.66798463018</v>
      </c>
      <c r="W828" s="5">
        <v>220217.20647065341</v>
      </c>
      <c r="X828" s="5">
        <v>212985.99970054763</v>
      </c>
      <c r="Y828" s="5">
        <v>211161.48135982372</v>
      </c>
      <c r="Z828" s="5">
        <v>207892.46905227294</v>
      </c>
      <c r="AA828" s="5">
        <v>227305.46029712338</v>
      </c>
      <c r="AB828" s="5">
        <v>219191.45819448808</v>
      </c>
      <c r="AC828" s="5">
        <v>221441.02822198748</v>
      </c>
      <c r="AD828" s="5">
        <v>215839.02639747123</v>
      </c>
      <c r="AE828" s="5">
        <v>234561.47128572842</v>
      </c>
      <c r="AF828" s="5">
        <v>235207.11252012727</v>
      </c>
      <c r="AG828" s="5">
        <v>240878.45872803809</v>
      </c>
      <c r="AH828" s="5">
        <v>245695.79778975327</v>
      </c>
      <c r="AI828" s="5">
        <v>242217.07012132136</v>
      </c>
      <c r="AJ828" s="5">
        <v>244426.62045267265</v>
      </c>
      <c r="AK828" s="5">
        <v>250776.11943188691</v>
      </c>
      <c r="AL828" s="5">
        <v>247980.20021665955</v>
      </c>
      <c r="AM828" s="5">
        <v>228064.34746081624</v>
      </c>
      <c r="AN828" s="5">
        <v>215586.25079980658</v>
      </c>
      <c r="AO828" s="5">
        <v>195500.17633827616</v>
      </c>
      <c r="AP828" s="5">
        <v>177506.51189647039</v>
      </c>
      <c r="AQ828" s="5">
        <v>172655.402113597</v>
      </c>
      <c r="AR828" s="5">
        <v>178685.70638398043</v>
      </c>
      <c r="AS828" s="5">
        <v>174272.72900579715</v>
      </c>
      <c r="AT828" s="5">
        <v>169492.52022436744</v>
      </c>
      <c r="AU828" s="5">
        <v>168884.00575498995</v>
      </c>
      <c r="AV828" s="5">
        <v>171533.57014323663</v>
      </c>
      <c r="AW828" s="5">
        <v>164279.53101697471</v>
      </c>
      <c r="AX828" s="5">
        <v>166721.19291544208</v>
      </c>
      <c r="AY828" s="5">
        <v>162763.97160342269</v>
      </c>
      <c r="AZ828" s="5">
        <v>165941.356589117</v>
      </c>
      <c r="BA828" s="5">
        <v>165956.28001657015</v>
      </c>
      <c r="BB828" s="5">
        <v>168246.05248930136</v>
      </c>
      <c r="BC828" s="5">
        <v>168966.39910962747</v>
      </c>
      <c r="BD828" s="5">
        <v>171994.07318183218</v>
      </c>
      <c r="BE828" s="5">
        <v>173457.68920644512</v>
      </c>
      <c r="BF828" s="5">
        <v>175801.60756075027</v>
      </c>
      <c r="BG828" s="5">
        <v>179069.34303147875</v>
      </c>
      <c r="BH828" s="5">
        <v>181160.33599581066</v>
      </c>
      <c r="BI828" s="5">
        <v>168846.58849996128</v>
      </c>
      <c r="BJ828" s="5">
        <v>162652.97398347053</v>
      </c>
      <c r="BK828" s="5">
        <v>158348.60079278401</v>
      </c>
    </row>
    <row r="829" spans="1:63" x14ac:dyDescent="0.25">
      <c r="A829" t="s">
        <v>157</v>
      </c>
      <c r="B829" t="s">
        <v>158</v>
      </c>
      <c r="C829" t="s">
        <v>7</v>
      </c>
      <c r="D829" t="s">
        <v>92</v>
      </c>
      <c r="E829" s="19" t="str">
        <f t="shared" si="114"/>
        <v>number</v>
      </c>
      <c r="F829" s="4" t="s">
        <v>93</v>
      </c>
      <c r="AA829" s="5">
        <v>6706.7054792387316</v>
      </c>
      <c r="AB829" s="5">
        <v>6582.873159147729</v>
      </c>
      <c r="AC829" s="5">
        <v>6911.1386176800461</v>
      </c>
      <c r="AD829" s="5">
        <v>6504.8331542766446</v>
      </c>
      <c r="AE829" s="5">
        <v>5598.3641069530477</v>
      </c>
      <c r="AF829" s="5">
        <v>5946.8049261813603</v>
      </c>
      <c r="AG829" s="5">
        <v>6557.3145442327514</v>
      </c>
      <c r="AH829" s="5">
        <v>6379.311077312339</v>
      </c>
      <c r="AI829" s="5">
        <v>6147.383009152516</v>
      </c>
      <c r="AJ829" s="5">
        <v>6101.2425741283068</v>
      </c>
      <c r="AK829" s="5">
        <v>5468.5086933979337</v>
      </c>
      <c r="AL829" s="5">
        <v>4817.6159577699464</v>
      </c>
      <c r="AM829" s="5">
        <v>5258.8352117151908</v>
      </c>
      <c r="AN829" s="5">
        <v>5240.763641032494</v>
      </c>
      <c r="AO829" s="5">
        <v>5379.5597076804206</v>
      </c>
      <c r="AP829" s="5">
        <v>5859.3726077737128</v>
      </c>
      <c r="AQ829" s="5">
        <v>5862.5018790041076</v>
      </c>
      <c r="AR829" s="5">
        <v>5495.9352074049057</v>
      </c>
      <c r="AS829" s="5">
        <v>5614.5961790192814</v>
      </c>
      <c r="AT829" s="5">
        <v>5785.7625037589796</v>
      </c>
      <c r="AU829" s="5">
        <v>6087.2087614224774</v>
      </c>
      <c r="AV829" s="5">
        <v>6003.6712143087916</v>
      </c>
      <c r="AW829" s="5">
        <v>5708.0895862581783</v>
      </c>
      <c r="AX829" s="5">
        <v>6302.1948489907554</v>
      </c>
      <c r="AY829" s="5">
        <v>6853.9150172045502</v>
      </c>
      <c r="AZ829" s="5">
        <v>7391.9286526462693</v>
      </c>
      <c r="BA829" s="5">
        <v>8020.106782423778</v>
      </c>
      <c r="BB829" s="5">
        <v>8652.0231486265566</v>
      </c>
      <c r="BC829" s="5">
        <v>9167.7064878975671</v>
      </c>
      <c r="BD829" s="5">
        <v>10049.30385927817</v>
      </c>
      <c r="BE829" s="5">
        <v>10881.799907372566</v>
      </c>
      <c r="BF829" s="5">
        <v>11516.226613198583</v>
      </c>
      <c r="BG829" s="5">
        <v>12406.956573223319</v>
      </c>
      <c r="BH829" s="5">
        <v>13331.30375665933</v>
      </c>
      <c r="BI829" s="5">
        <v>14347.445683360793</v>
      </c>
      <c r="BJ829" s="5">
        <v>15051.065437449823</v>
      </c>
      <c r="BK829" s="5">
        <v>16189.358118669017</v>
      </c>
    </row>
    <row r="830" spans="1:63" x14ac:dyDescent="0.25">
      <c r="A830" t="s">
        <v>159</v>
      </c>
      <c r="B830" t="s">
        <v>160</v>
      </c>
      <c r="C830" t="s">
        <v>7</v>
      </c>
      <c r="D830" t="s">
        <v>92</v>
      </c>
      <c r="E830" s="19" t="str">
        <f t="shared" si="114"/>
        <v>number</v>
      </c>
      <c r="F830" s="4" t="s">
        <v>93</v>
      </c>
      <c r="G830" s="5">
        <v>37358.840790720162</v>
      </c>
      <c r="H830" s="5">
        <v>39624.192615296459</v>
      </c>
      <c r="I830" s="5">
        <v>41750.447228476594</v>
      </c>
      <c r="J830" s="5">
        <v>42433.512352017467</v>
      </c>
      <c r="K830" s="5">
        <v>41899.087051957329</v>
      </c>
      <c r="L830" s="5">
        <v>46514.963493506082</v>
      </c>
      <c r="M830" s="5">
        <v>46506.58983755354</v>
      </c>
      <c r="N830" s="5">
        <v>48556.16199203123</v>
      </c>
      <c r="O830" s="5">
        <v>50657.992157689805</v>
      </c>
      <c r="P830" s="5">
        <v>46648.042886855641</v>
      </c>
      <c r="Q830" s="5">
        <v>55011.641444307934</v>
      </c>
      <c r="R830" s="5">
        <v>62139.92743471342</v>
      </c>
      <c r="S830" s="5">
        <v>63458.275899827066</v>
      </c>
      <c r="T830" s="5">
        <v>63661.735567233773</v>
      </c>
      <c r="U830" s="5">
        <v>61894.580276509419</v>
      </c>
      <c r="V830" s="5">
        <v>60923.589124982573</v>
      </c>
      <c r="W830" s="5">
        <v>64243.250146455597</v>
      </c>
      <c r="X830" s="5">
        <v>66158.095521353389</v>
      </c>
      <c r="Y830" s="5">
        <v>68560.413946323431</v>
      </c>
      <c r="Z830" s="5">
        <v>69697.082830587518</v>
      </c>
      <c r="AA830" s="5">
        <v>69619.683561577942</v>
      </c>
      <c r="AB830" s="5">
        <v>68021.340920519622</v>
      </c>
      <c r="AC830" s="5">
        <v>66342.709421864885</v>
      </c>
      <c r="AD830" s="5">
        <v>65017.823596461203</v>
      </c>
      <c r="AE830" s="5">
        <v>65351.799600279373</v>
      </c>
      <c r="AF830" s="5">
        <v>67542.343870484692</v>
      </c>
      <c r="AG830" s="5">
        <v>69042.935430017198</v>
      </c>
      <c r="AH830" s="5">
        <v>70804.238490539399</v>
      </c>
      <c r="AI830" s="5">
        <v>71630.960496570013</v>
      </c>
      <c r="AJ830" s="5">
        <v>72179.774910440159</v>
      </c>
      <c r="AK830" s="5">
        <v>70864.869817107799</v>
      </c>
      <c r="AL830" s="5">
        <v>68089.571507365035</v>
      </c>
      <c r="AM830" s="5">
        <v>66233.629951315743</v>
      </c>
      <c r="AN830" s="5">
        <v>65943.428593253862</v>
      </c>
      <c r="AO830" s="5">
        <v>66840.022846104825</v>
      </c>
      <c r="AP830" s="5">
        <v>67630.141634136511</v>
      </c>
      <c r="AQ830" s="5">
        <v>66058.855656919768</v>
      </c>
      <c r="AR830" s="5">
        <v>66362.775517862843</v>
      </c>
      <c r="AS830" s="5">
        <v>66049.867473941602</v>
      </c>
      <c r="AT830" s="5">
        <v>64649.974466210901</v>
      </c>
      <c r="AU830" s="5">
        <v>65285.6430964397</v>
      </c>
      <c r="AV830" s="5">
        <v>63878.713897500289</v>
      </c>
      <c r="AW830" s="5">
        <v>63985.674274993195</v>
      </c>
      <c r="AX830" s="5">
        <v>65441.544147299959</v>
      </c>
      <c r="AY830" s="5">
        <v>67435.56745330042</v>
      </c>
      <c r="AZ830" s="5">
        <v>69855.217187712959</v>
      </c>
      <c r="BA830" s="5">
        <v>72614.651261179039</v>
      </c>
      <c r="BB830" s="5">
        <v>70807.947887342365</v>
      </c>
      <c r="BC830" s="5">
        <v>71170.153870532347</v>
      </c>
      <c r="BD830" s="5">
        <v>75075.927169505929</v>
      </c>
      <c r="BE830" s="5">
        <v>77530.503034127803</v>
      </c>
      <c r="BF830" s="5">
        <v>78914.211111240686</v>
      </c>
      <c r="BG830" s="5">
        <v>81353.498658806027</v>
      </c>
      <c r="BH830" s="5">
        <v>83481.773195652291</v>
      </c>
      <c r="BI830" s="5">
        <v>85991.166235243145</v>
      </c>
      <c r="BJ830" s="5">
        <v>88736.338220346865</v>
      </c>
      <c r="BK830" s="5">
        <v>90742.626206889676</v>
      </c>
    </row>
    <row r="831" spans="1:63" x14ac:dyDescent="0.25">
      <c r="A831" t="s">
        <v>165</v>
      </c>
      <c r="B831" t="s">
        <v>166</v>
      </c>
      <c r="C831" t="s">
        <v>7</v>
      </c>
      <c r="D831" t="s">
        <v>92</v>
      </c>
      <c r="E831" s="19" t="str">
        <f t="shared" si="114"/>
        <v>number</v>
      </c>
      <c r="F831" s="4" t="s">
        <v>93</v>
      </c>
      <c r="Z831" s="5">
        <v>6009.3456200708779</v>
      </c>
      <c r="AA831" s="5">
        <v>6161.7322947177281</v>
      </c>
      <c r="AB831" s="5">
        <v>5608.904773643324</v>
      </c>
      <c r="AC831" s="5">
        <v>4635.4921206904128</v>
      </c>
      <c r="AD831" s="5">
        <v>4268.0713299900881</v>
      </c>
      <c r="AE831" s="5">
        <v>4267.3851131414958</v>
      </c>
      <c r="AF831" s="5">
        <v>4153.2486035973307</v>
      </c>
      <c r="AG831" s="5">
        <v>4768.7240190952043</v>
      </c>
      <c r="AH831" s="5">
        <v>5167.024260543295</v>
      </c>
      <c r="AI831" s="5">
        <v>5478.8379104342521</v>
      </c>
      <c r="AJ831" s="5">
        <v>5455.0820828661754</v>
      </c>
      <c r="AK831" s="5">
        <v>5577.4178209634083</v>
      </c>
      <c r="AL831" s="5">
        <v>5105.6175255739881</v>
      </c>
      <c r="AM831" s="5">
        <v>5338.5850032742374</v>
      </c>
      <c r="AN831" s="5">
        <v>5451.3497496622876</v>
      </c>
      <c r="AO831" s="5">
        <v>5381.6006109981181</v>
      </c>
      <c r="AP831" s="5">
        <v>6620.8248749771665</v>
      </c>
      <c r="AQ831" s="5">
        <v>7139.5540576328231</v>
      </c>
      <c r="AR831" s="5">
        <v>7783.3387135739622</v>
      </c>
      <c r="AS831" s="5">
        <v>8178.3806635124774</v>
      </c>
      <c r="AT831" s="5">
        <v>8093.437986832515</v>
      </c>
      <c r="AU831" s="5">
        <v>8867.2699380991453</v>
      </c>
      <c r="AV831" s="5">
        <v>9369.3897299523323</v>
      </c>
      <c r="AW831" s="5">
        <v>9686.4708861031704</v>
      </c>
      <c r="AX831" s="5">
        <v>10136.630640773841</v>
      </c>
      <c r="AY831" s="5">
        <v>10699.12069787082</v>
      </c>
      <c r="AZ831" s="5">
        <v>11412.520884709258</v>
      </c>
      <c r="BA831" s="5">
        <v>11905.88404646088</v>
      </c>
      <c r="BB831" s="5">
        <v>12357.875773884418</v>
      </c>
      <c r="BC831" s="5">
        <v>12764.374453511708</v>
      </c>
      <c r="BD831" s="5">
        <v>13225.954382084772</v>
      </c>
      <c r="BE831" s="5">
        <v>13759.672280429795</v>
      </c>
      <c r="BF831" s="5">
        <v>14326.398629164618</v>
      </c>
      <c r="BG831" s="5">
        <v>14909.535596306203</v>
      </c>
      <c r="BH831" s="5">
        <v>15561.412088070791</v>
      </c>
      <c r="BI831" s="5">
        <v>16114.782277238357</v>
      </c>
      <c r="BJ831" s="5">
        <v>16246.326957173969</v>
      </c>
      <c r="BK831" s="5">
        <v>16376.646281414362</v>
      </c>
    </row>
    <row r="832" spans="1:63" x14ac:dyDescent="0.25">
      <c r="A832" t="s">
        <v>171</v>
      </c>
      <c r="B832" t="s">
        <v>172</v>
      </c>
      <c r="C832" t="s">
        <v>7</v>
      </c>
      <c r="D832" t="s">
        <v>92</v>
      </c>
      <c r="E832" s="19" t="str">
        <f t="shared" si="114"/>
        <v>number</v>
      </c>
      <c r="F832" s="4" t="s">
        <v>93</v>
      </c>
      <c r="G832" s="5">
        <v>222543.05129074637</v>
      </c>
      <c r="H832" s="5">
        <v>243338.57131243515</v>
      </c>
      <c r="I832" s="5">
        <v>215738.18629365653</v>
      </c>
      <c r="J832" s="5">
        <v>185337.24221342534</v>
      </c>
      <c r="K832" s="5">
        <v>193960.04103393387</v>
      </c>
      <c r="L832" s="5">
        <v>202167.37287599401</v>
      </c>
      <c r="M832" s="5">
        <v>209874.40998011595</v>
      </c>
      <c r="N832" s="5">
        <v>217657.52616121905</v>
      </c>
      <c r="O832" s="5">
        <v>234094.63166831978</v>
      </c>
      <c r="P832" s="5">
        <v>240612.50744098946</v>
      </c>
      <c r="Q832" s="5">
        <v>236352.25938174466</v>
      </c>
      <c r="R832" s="5">
        <v>230111.55393227402</v>
      </c>
      <c r="S832" s="5">
        <v>231140.41858255363</v>
      </c>
      <c r="T832" s="5">
        <v>227496.10570552325</v>
      </c>
      <c r="U832" s="5">
        <v>215928.95561736252</v>
      </c>
      <c r="V832" s="5">
        <v>249992.1283633392</v>
      </c>
      <c r="W832" s="5">
        <v>246851.86038430463</v>
      </c>
      <c r="X832" s="5">
        <v>260684.67304019278</v>
      </c>
      <c r="Y832" s="5">
        <v>281980.35947129608</v>
      </c>
      <c r="Z832" s="5">
        <v>296904.6269430173</v>
      </c>
      <c r="AA832" s="5">
        <v>302778.08440287842</v>
      </c>
      <c r="AB832" s="5">
        <v>298473.41992326191</v>
      </c>
      <c r="AC832" s="5">
        <v>306048.27242389071</v>
      </c>
      <c r="AD832" s="5">
        <v>282691.18647934863</v>
      </c>
      <c r="AE832" s="5">
        <v>283650.31127723749</v>
      </c>
      <c r="AF832" s="5">
        <v>285745.73334902286</v>
      </c>
      <c r="AG832" s="5">
        <v>271908.6782476455</v>
      </c>
      <c r="AH832" s="5">
        <v>272095.05634209316</v>
      </c>
      <c r="AI832" s="5">
        <v>264990.39296965033</v>
      </c>
      <c r="AJ832" s="5">
        <v>257925.85373444646</v>
      </c>
      <c r="AK832" s="5">
        <v>258002.7940262848</v>
      </c>
      <c r="AL832" s="5">
        <v>287416.16799597605</v>
      </c>
      <c r="AM832" s="5">
        <v>280961.05218345218</v>
      </c>
      <c r="AN832" s="5">
        <v>146646.08483296266</v>
      </c>
      <c r="AO832" s="5">
        <v>200877.12108376442</v>
      </c>
      <c r="AP832" s="5">
        <v>219551.27479735634</v>
      </c>
      <c r="AQ832" s="5">
        <v>234352.83730698386</v>
      </c>
      <c r="AR832" s="5">
        <v>235692.77567267008</v>
      </c>
      <c r="AS832" s="5">
        <v>228476.54340920917</v>
      </c>
      <c r="AT832" s="5">
        <v>234260.10157614853</v>
      </c>
      <c r="AU832" s="5">
        <v>244869.80224039985</v>
      </c>
      <c r="AV832" s="5">
        <v>270458.35942318628</v>
      </c>
      <c r="AW832" s="5">
        <v>271824.87887003581</v>
      </c>
      <c r="AX832" s="5">
        <v>287495.92614927952</v>
      </c>
      <c r="AY832" s="5">
        <v>308396.43294647807</v>
      </c>
      <c r="AZ832" s="5">
        <v>328991.65596779692</v>
      </c>
      <c r="BA832" s="5">
        <v>345232.90106634609</v>
      </c>
      <c r="BB832" s="5">
        <v>373477.22315093607</v>
      </c>
      <c r="BC832" s="5">
        <v>386236.61806839146</v>
      </c>
      <c r="BD832" s="5">
        <v>403568.92396701348</v>
      </c>
      <c r="BE832" s="5">
        <v>423846.13036560896</v>
      </c>
      <c r="BF832" s="5">
        <v>449569.10618765501</v>
      </c>
      <c r="BG832" s="5">
        <v>459004.85226094065</v>
      </c>
      <c r="BH832" s="5">
        <v>481801.23375579977</v>
      </c>
      <c r="BI832" s="5">
        <v>511709.17747225548</v>
      </c>
      <c r="BJ832" s="5">
        <v>529212.48301238811</v>
      </c>
      <c r="BK832" s="5">
        <v>547897.44476900226</v>
      </c>
    </row>
    <row r="833" spans="1:63" x14ac:dyDescent="0.25">
      <c r="A833" t="s">
        <v>175</v>
      </c>
      <c r="B833" t="s">
        <v>176</v>
      </c>
      <c r="C833" t="s">
        <v>7</v>
      </c>
      <c r="D833" t="s">
        <v>92</v>
      </c>
      <c r="E833" s="19" t="str">
        <f t="shared" si="114"/>
        <v>number</v>
      </c>
      <c r="F833" s="4" t="s">
        <v>93</v>
      </c>
      <c r="G833" s="5">
        <v>33545.127193890876</v>
      </c>
      <c r="H833" s="5">
        <v>34686.625046924215</v>
      </c>
      <c r="I833" s="5">
        <v>36263.543769908472</v>
      </c>
      <c r="J833" s="5">
        <v>38107.005851710775</v>
      </c>
      <c r="K833" s="5">
        <v>39366.803384894665</v>
      </c>
      <c r="L833" s="5">
        <v>40022.002538673412</v>
      </c>
      <c r="M833" s="5">
        <v>41761.979327661189</v>
      </c>
      <c r="N833" s="5">
        <v>42336.224801366443</v>
      </c>
      <c r="O833" s="5">
        <v>43140.993518495969</v>
      </c>
      <c r="P833" s="5">
        <v>44173.636904385312</v>
      </c>
      <c r="Q833" s="5">
        <v>44801.796844436823</v>
      </c>
      <c r="R833" s="5">
        <v>44288.365146117889</v>
      </c>
      <c r="S833" s="5">
        <v>45041.965691641446</v>
      </c>
      <c r="T833" s="5">
        <v>46502.401836430137</v>
      </c>
      <c r="U833" s="5">
        <v>46040.916556541459</v>
      </c>
      <c r="V833" s="5">
        <v>45866.040629275216</v>
      </c>
      <c r="W833" s="5">
        <v>44672.329502571571</v>
      </c>
      <c r="X833" s="5">
        <v>44879.258048156858</v>
      </c>
      <c r="Y833" s="5">
        <v>45426.375840057342</v>
      </c>
      <c r="Z833" s="5">
        <v>47223.980842430887</v>
      </c>
      <c r="AA833" s="5">
        <v>48496.720632205135</v>
      </c>
      <c r="AB833" s="5">
        <v>47081.356350606293</v>
      </c>
      <c r="AC833" s="5">
        <v>45048.114463854807</v>
      </c>
      <c r="AD833" s="5">
        <v>46189.871923875988</v>
      </c>
      <c r="AE833" s="5">
        <v>44566.22198673572</v>
      </c>
      <c r="AF833" s="5">
        <v>43591.623526036892</v>
      </c>
      <c r="AG833" s="5">
        <v>43572.719990271427</v>
      </c>
      <c r="AH833" s="5">
        <v>44468.423591902458</v>
      </c>
      <c r="AI833" s="5">
        <v>44578.648798944763</v>
      </c>
      <c r="AJ833" s="5">
        <v>43467.28483650642</v>
      </c>
      <c r="AK833" s="5">
        <v>42042.669417727906</v>
      </c>
      <c r="AL833" s="5">
        <v>40180.018021217365</v>
      </c>
      <c r="AM833" s="5">
        <v>39726.952951875304</v>
      </c>
      <c r="AN833" s="5">
        <v>40084.394778017006</v>
      </c>
      <c r="AO833" s="5">
        <v>40473.465640519127</v>
      </c>
      <c r="AP833" s="5">
        <v>41416.403176613087</v>
      </c>
      <c r="AQ833" s="5">
        <v>41754.946466346402</v>
      </c>
      <c r="AR833" s="5">
        <v>41287.446493419113</v>
      </c>
      <c r="AS833" s="5">
        <v>41634.052412654353</v>
      </c>
      <c r="AT833" s="5">
        <v>42747.488071668507</v>
      </c>
      <c r="AU833" s="5">
        <v>43280.134533129087</v>
      </c>
      <c r="AV833" s="5">
        <v>44269.736769777119</v>
      </c>
      <c r="AW833" s="5">
        <v>44979.822860745044</v>
      </c>
      <c r="AX833" s="5">
        <v>46444.909616363744</v>
      </c>
      <c r="AY833" s="5">
        <v>48321.75918576643</v>
      </c>
      <c r="AZ833" s="5">
        <v>50467.268212663083</v>
      </c>
      <c r="BA833" s="5">
        <v>52615.538649097049</v>
      </c>
      <c r="BB833" s="5">
        <v>53729.149189473828</v>
      </c>
      <c r="BC833" s="5">
        <v>52322.882085196281</v>
      </c>
      <c r="BD833" s="5">
        <v>53271.800961460183</v>
      </c>
      <c r="BE833" s="5">
        <v>54306.662031693391</v>
      </c>
      <c r="BF833" s="5">
        <v>54739.162620445335</v>
      </c>
      <c r="BG833" s="5">
        <v>55296.994483422619</v>
      </c>
      <c r="BH833" s="5">
        <v>55520.9666023959</v>
      </c>
      <c r="BI833" s="5">
        <v>55466.94977367566</v>
      </c>
      <c r="BJ833" s="5">
        <v>55059.319056361448</v>
      </c>
      <c r="BK833" s="5">
        <v>55094.167627163813</v>
      </c>
    </row>
    <row r="834" spans="1:63" x14ac:dyDescent="0.25">
      <c r="A834" t="s">
        <v>177</v>
      </c>
      <c r="B834" t="s">
        <v>178</v>
      </c>
      <c r="C834" t="s">
        <v>7</v>
      </c>
      <c r="D834" t="s">
        <v>92</v>
      </c>
      <c r="E834" s="19" t="str">
        <f t="shared" ref="E834:E897" si="115">IF(_xlfn.ISFORMULA(G834),"formula","number")</f>
        <v>number</v>
      </c>
      <c r="F834" s="4" t="s">
        <v>93</v>
      </c>
      <c r="AH834" s="5">
        <v>477738.49875161599</v>
      </c>
      <c r="AI834" s="5">
        <v>480665.27186608798</v>
      </c>
      <c r="AJ834" s="5">
        <v>498413.10969904799</v>
      </c>
      <c r="AK834" s="5">
        <v>492235.13204638602</v>
      </c>
      <c r="AL834" s="5">
        <v>478688.57100347802</v>
      </c>
      <c r="AM834" s="5">
        <v>468490.87851858302</v>
      </c>
      <c r="AN834" s="5">
        <v>460785.85635608202</v>
      </c>
      <c r="AO834" s="5">
        <v>463087.14641806798</v>
      </c>
      <c r="AP834" s="5">
        <v>470790.25635067798</v>
      </c>
      <c r="AQ834" s="5">
        <v>474732.92503934097</v>
      </c>
      <c r="AR834" s="5">
        <v>479983.62459929701</v>
      </c>
      <c r="AS834" s="5">
        <v>490555.15499757102</v>
      </c>
      <c r="AT834" s="5">
        <v>501440.36235064</v>
      </c>
      <c r="AU834" s="5">
        <v>517338.76282956201</v>
      </c>
      <c r="AV834" s="5">
        <v>539252.27086226805</v>
      </c>
      <c r="AW834" s="5">
        <v>560228.86565989</v>
      </c>
      <c r="AX834" s="5">
        <v>586729.11525171204</v>
      </c>
      <c r="AY834" s="5">
        <v>616026.535806139</v>
      </c>
      <c r="AZ834" s="5">
        <v>625342.62163800595</v>
      </c>
      <c r="BA834" s="5">
        <v>657457.88100494095</v>
      </c>
      <c r="BB834" s="5">
        <v>672494.49223413598</v>
      </c>
      <c r="BC834" s="5">
        <v>686606.60247580498</v>
      </c>
      <c r="BD834" s="5">
        <v>707582.22488591098</v>
      </c>
      <c r="BE834" s="5">
        <v>739921.67841935297</v>
      </c>
      <c r="BF834" s="5">
        <v>754034.55801814306</v>
      </c>
      <c r="BG834" s="5">
        <v>784027.12188178604</v>
      </c>
      <c r="BH834" s="5">
        <v>813018.50141850195</v>
      </c>
      <c r="BI834" s="5">
        <v>843092.96920746297</v>
      </c>
      <c r="BJ834" s="5">
        <v>874425.29182328202</v>
      </c>
      <c r="BK834" s="5">
        <v>908195.47799907799</v>
      </c>
    </row>
    <row r="835" spans="1:63" x14ac:dyDescent="0.25">
      <c r="A835" t="s">
        <v>179</v>
      </c>
      <c r="B835" t="s">
        <v>180</v>
      </c>
      <c r="C835" t="s">
        <v>7</v>
      </c>
      <c r="D835" t="s">
        <v>92</v>
      </c>
      <c r="E835" s="19" t="str">
        <f t="shared" si="115"/>
        <v>number</v>
      </c>
      <c r="F835" s="4" t="s">
        <v>93</v>
      </c>
      <c r="AB835" s="5">
        <v>615323.01870132785</v>
      </c>
      <c r="AC835" s="5">
        <v>631156.1299227369</v>
      </c>
      <c r="AD835" s="5">
        <v>609491.580284836</v>
      </c>
      <c r="AE835" s="5">
        <v>570341.30687727081</v>
      </c>
      <c r="AF835" s="5">
        <v>553376.83571786922</v>
      </c>
      <c r="AG835" s="5">
        <v>555475.25447406247</v>
      </c>
      <c r="AH835" s="5">
        <v>580424.34016275324</v>
      </c>
      <c r="AI835" s="5">
        <v>595965.26164825179</v>
      </c>
      <c r="AJ835" s="5">
        <v>612978.07687144598</v>
      </c>
      <c r="AK835" s="5">
        <v>625449.45009095676</v>
      </c>
      <c r="AL835" s="5">
        <v>625591.47237728152</v>
      </c>
      <c r="AM835" s="5">
        <v>655793.2023174382</v>
      </c>
      <c r="AN835" s="5">
        <v>675627.97811633465</v>
      </c>
      <c r="AO835" s="5">
        <v>729919.03643116297</v>
      </c>
      <c r="AP835" s="5">
        <v>771662.06705858349</v>
      </c>
      <c r="AQ835" s="5">
        <v>786395.73531536339</v>
      </c>
      <c r="AR835" s="5">
        <v>799881.05471366388</v>
      </c>
      <c r="AS835" s="5">
        <v>837519.20562007593</v>
      </c>
      <c r="AT835" s="5">
        <v>836297.6218042192</v>
      </c>
      <c r="AU835" s="5">
        <v>850782.62541233329</v>
      </c>
      <c r="AV835" s="5">
        <v>894031.05676216178</v>
      </c>
      <c r="AW835" s="5">
        <v>919484.62956369296</v>
      </c>
      <c r="AX835" s="5">
        <v>948461.46605487517</v>
      </c>
      <c r="AY835" s="5">
        <v>974056.59389348491</v>
      </c>
      <c r="AZ835" s="5">
        <v>1042343.4842982537</v>
      </c>
      <c r="BA835" s="5">
        <v>1091618.1357361195</v>
      </c>
      <c r="BB835" s="5">
        <v>1146455.7383589183</v>
      </c>
      <c r="BC835" s="5">
        <v>1183034.7754562253</v>
      </c>
      <c r="BD835" s="5">
        <v>1207602.6744875216</v>
      </c>
      <c r="BE835" s="5">
        <v>1276654.3181546701</v>
      </c>
      <c r="BF835" s="5">
        <v>1281350.5126340534</v>
      </c>
      <c r="BG835" s="5">
        <v>1283239.4412820714</v>
      </c>
      <c r="BH835" s="5">
        <v>1304321.9060231184</v>
      </c>
      <c r="BI835" s="5">
        <v>1327165.4718049902</v>
      </c>
      <c r="BJ835" s="5">
        <v>1345598.6331748422</v>
      </c>
      <c r="BK835" s="5">
        <v>1352746.7328668963</v>
      </c>
    </row>
    <row r="836" spans="1:63" x14ac:dyDescent="0.25">
      <c r="A836" t="s">
        <v>147</v>
      </c>
      <c r="B836" t="s">
        <v>148</v>
      </c>
      <c r="C836" t="s">
        <v>149</v>
      </c>
      <c r="D836" t="s">
        <v>92</v>
      </c>
      <c r="E836" s="19" t="str">
        <f t="shared" si="115"/>
        <v>number</v>
      </c>
      <c r="F836" s="4" t="s">
        <v>93</v>
      </c>
      <c r="G836" s="5">
        <v>91823.031373478414</v>
      </c>
      <c r="H836" s="5">
        <v>96159.03275308921</v>
      </c>
      <c r="I836" s="5">
        <v>93665.220758654687</v>
      </c>
      <c r="J836" s="5">
        <v>94468.10762734634</v>
      </c>
      <c r="K836" s="5">
        <v>96585.159665846673</v>
      </c>
      <c r="L836" s="5">
        <v>95598.937801670094</v>
      </c>
      <c r="M836" s="5">
        <v>102346.65405457102</v>
      </c>
      <c r="N836" s="5">
        <v>103722.50430204703</v>
      </c>
      <c r="O836" s="5">
        <v>104022.04941450829</v>
      </c>
      <c r="P836" s="5">
        <v>102358.3743910678</v>
      </c>
      <c r="Q836" s="5">
        <v>102013.45365615185</v>
      </c>
      <c r="R836" s="5">
        <v>102547.65343449886</v>
      </c>
      <c r="S836" s="5">
        <v>101179.26556740825</v>
      </c>
      <c r="T836" s="5">
        <v>107576.08209944268</v>
      </c>
      <c r="U836" s="5">
        <v>108740.18428657198</v>
      </c>
      <c r="V836" s="5">
        <v>115773.27822580581</v>
      </c>
      <c r="W836" s="5">
        <v>113933.95196231875</v>
      </c>
      <c r="X836" s="5">
        <v>116777.01914568449</v>
      </c>
      <c r="Y836" s="5">
        <v>118500.98323414754</v>
      </c>
      <c r="Z836" s="5">
        <v>116798.51091399878</v>
      </c>
      <c r="AA836" s="5">
        <v>118939.05452416264</v>
      </c>
      <c r="AB836" s="5">
        <v>127161.13798684174</v>
      </c>
      <c r="AC836" s="5">
        <v>124426.23686044158</v>
      </c>
      <c r="AD836" s="5">
        <v>119124.38183502801</v>
      </c>
      <c r="AE836" s="5">
        <v>125980.87361817372</v>
      </c>
      <c r="AF836" s="5">
        <v>132525.5240840209</v>
      </c>
      <c r="AG836" s="5">
        <v>128811.55159173634</v>
      </c>
      <c r="AH836" s="5">
        <v>132750.57324977967</v>
      </c>
      <c r="AI836" s="5">
        <v>132072.33831047564</v>
      </c>
      <c r="AJ836" s="5">
        <v>127831.21230720481</v>
      </c>
      <c r="AK836" s="5">
        <v>135742.68202372486</v>
      </c>
      <c r="AL836" s="5">
        <v>132443.42475992278</v>
      </c>
      <c r="AM836" s="5">
        <v>133364.68521878516</v>
      </c>
      <c r="AN836" s="5">
        <v>131483.124309587</v>
      </c>
      <c r="AO836" s="5">
        <v>135234.32027622141</v>
      </c>
      <c r="AP836" s="5">
        <v>146035.95576677148</v>
      </c>
      <c r="AQ836" s="5">
        <v>150998.43425737417</v>
      </c>
      <c r="AR836" s="5">
        <v>157554.34854592019</v>
      </c>
      <c r="AS836" s="5">
        <v>164510.87164323506</v>
      </c>
      <c r="AT836" s="5">
        <v>162812.06236213102</v>
      </c>
      <c r="AU836" s="5">
        <v>168687.32867867261</v>
      </c>
      <c r="AV836" s="5">
        <v>171039.78474916823</v>
      </c>
      <c r="AW836" s="5">
        <v>179117.49354642862</v>
      </c>
      <c r="AX836" s="5">
        <v>181740.02692438065</v>
      </c>
      <c r="AY836" s="5">
        <v>191723.8493420842</v>
      </c>
      <c r="AZ836" s="5">
        <v>197713.636248925</v>
      </c>
      <c r="BA836" s="5">
        <v>202696.65439027915</v>
      </c>
      <c r="BB836" s="5">
        <v>211002.10682622666</v>
      </c>
      <c r="BC836" s="5">
        <v>210775.49523981049</v>
      </c>
      <c r="BD836" s="5">
        <v>215495.68967865041</v>
      </c>
      <c r="BE836" s="5">
        <v>222965.45234942331</v>
      </c>
      <c r="BF836" s="5">
        <v>230344.23062254454</v>
      </c>
      <c r="BG836" s="5">
        <v>236528.87708656667</v>
      </c>
      <c r="BH836" s="5">
        <v>239561.21402865477</v>
      </c>
      <c r="BI836" s="5">
        <v>241680.9114970307</v>
      </c>
      <c r="BJ836" s="5">
        <v>248665.72291869443</v>
      </c>
      <c r="BK836" s="5">
        <v>256804.13389886159</v>
      </c>
    </row>
    <row r="837" spans="1:63" x14ac:dyDescent="0.25">
      <c r="A837" t="s">
        <v>153</v>
      </c>
      <c r="B837" t="s">
        <v>154</v>
      </c>
      <c r="C837" t="s">
        <v>149</v>
      </c>
      <c r="D837" t="s">
        <v>92</v>
      </c>
      <c r="E837" s="19" t="str">
        <f t="shared" si="115"/>
        <v>number</v>
      </c>
      <c r="F837" s="4" t="s">
        <v>93</v>
      </c>
      <c r="G837" s="5">
        <v>407359.33781406336</v>
      </c>
      <c r="H837" s="5">
        <v>410834.19498084969</v>
      </c>
      <c r="I837" s="5">
        <v>416913.34171897272</v>
      </c>
      <c r="J837" s="5">
        <v>422069.53066359909</v>
      </c>
      <c r="K837" s="5">
        <v>420818.87415631878</v>
      </c>
      <c r="L837" s="5">
        <v>430021.59493305039</v>
      </c>
      <c r="M837" s="5">
        <v>374028.78554116096</v>
      </c>
      <c r="N837" s="5">
        <v>388171.79976607219</v>
      </c>
      <c r="O837" s="5">
        <v>397198.89469150861</v>
      </c>
      <c r="P837" s="5">
        <v>399251.37510642211</v>
      </c>
      <c r="Q837" s="5">
        <v>402651.07964762178</v>
      </c>
      <c r="R837" s="5">
        <v>402745.03072044591</v>
      </c>
      <c r="S837" s="5">
        <v>413174.45267170662</v>
      </c>
      <c r="T837" s="5">
        <v>445298.98029456061</v>
      </c>
      <c r="U837" s="5">
        <v>481895.39298439043</v>
      </c>
      <c r="V837" s="5">
        <v>442821.00464599725</v>
      </c>
      <c r="W837" s="5">
        <v>489524.62831455295</v>
      </c>
      <c r="X837" s="5">
        <v>580208.5715338228</v>
      </c>
      <c r="Y837" s="5">
        <v>597403.49559364177</v>
      </c>
      <c r="Z837" s="5">
        <v>568434.81644467963</v>
      </c>
      <c r="AA837" s="5">
        <v>645709.56252249796</v>
      </c>
      <c r="AB837" s="5">
        <v>673355.01652440464</v>
      </c>
      <c r="AC837" s="5">
        <v>697770.18507022609</v>
      </c>
      <c r="AD837" s="5">
        <v>727043.48275868664</v>
      </c>
      <c r="AE837" s="5">
        <v>761606.86390905781</v>
      </c>
      <c r="AF837" s="5">
        <v>788218.01705130353</v>
      </c>
      <c r="AG837" s="5">
        <v>747647.8527344981</v>
      </c>
      <c r="AH837" s="5">
        <v>668193.35544480302</v>
      </c>
      <c r="AI837" s="5">
        <v>636404.37772784499</v>
      </c>
      <c r="AJ837" s="5">
        <v>580049.40377657418</v>
      </c>
      <c r="AK837" s="5">
        <v>541973.49559881492</v>
      </c>
      <c r="AL837" s="5">
        <v>510435.65207994147</v>
      </c>
      <c r="AM837" s="5">
        <v>457057.85642173479</v>
      </c>
      <c r="AN837" s="5">
        <v>454276.09027236397</v>
      </c>
      <c r="AO837" s="5">
        <v>457770.44903221854</v>
      </c>
      <c r="AP837" s="5">
        <v>465577.58764687448</v>
      </c>
      <c r="AQ837" s="5">
        <v>477726.07868469582</v>
      </c>
      <c r="AR837" s="5">
        <v>486923.7160422678</v>
      </c>
      <c r="AS837" s="5">
        <v>495262.59373641678</v>
      </c>
      <c r="AT837" s="5">
        <v>500023.24260581582</v>
      </c>
      <c r="AU837" s="5">
        <v>508621.76836964587</v>
      </c>
      <c r="AV837" s="5">
        <v>516561.58806472115</v>
      </c>
      <c r="AW837" s="5">
        <v>526123.80949728051</v>
      </c>
      <c r="AX837" s="5">
        <v>547050.02863067877</v>
      </c>
      <c r="AY837" s="5">
        <v>543312.28856088372</v>
      </c>
      <c r="AZ837" s="5">
        <v>547063.5538456192</v>
      </c>
      <c r="BA837" s="5">
        <v>558413.37739582465</v>
      </c>
      <c r="BB837" s="5">
        <v>562257.60310674226</v>
      </c>
      <c r="BC837" s="5">
        <v>559079.7613086215</v>
      </c>
      <c r="BD837" s="5">
        <v>562638.69592115772</v>
      </c>
      <c r="BE837" s="5">
        <v>570170.13323345245</v>
      </c>
      <c r="BF837" s="5">
        <v>580186.53014699533</v>
      </c>
      <c r="BG837" s="5">
        <v>595350.88081829669</v>
      </c>
      <c r="BH837" s="5">
        <v>613823.06326502131</v>
      </c>
      <c r="BI837" s="5">
        <v>631625.57114180014</v>
      </c>
      <c r="BJ837" s="5">
        <v>643934.92275266012</v>
      </c>
      <c r="BK837" s="5">
        <v>649753.24584418873</v>
      </c>
    </row>
    <row r="838" spans="1:63" x14ac:dyDescent="0.25">
      <c r="A838" t="s">
        <v>155</v>
      </c>
      <c r="B838" t="s">
        <v>156</v>
      </c>
      <c r="C838" t="s">
        <v>149</v>
      </c>
      <c r="D838" t="s">
        <v>92</v>
      </c>
      <c r="E838" s="19" t="str">
        <f t="shared" si="115"/>
        <v>number</v>
      </c>
      <c r="F838" s="4" t="s">
        <v>93</v>
      </c>
      <c r="G838" s="5">
        <v>288736.41744176735</v>
      </c>
      <c r="H838" s="5">
        <v>298281.13501276425</v>
      </c>
      <c r="I838" s="5">
        <v>287763.23564472503</v>
      </c>
      <c r="J838" s="5">
        <v>275097.68027463381</v>
      </c>
      <c r="K838" s="5">
        <v>271491.29244165338</v>
      </c>
      <c r="L838" s="5">
        <v>261636.61977302449</v>
      </c>
      <c r="M838" s="5">
        <v>258835.79873827123</v>
      </c>
      <c r="N838" s="5">
        <v>252900.28982508762</v>
      </c>
      <c r="O838" s="5">
        <v>265074.60121915402</v>
      </c>
      <c r="P838" s="5">
        <v>264433.40616525261</v>
      </c>
      <c r="Q838" s="5">
        <v>252763.74900666677</v>
      </c>
      <c r="R838" s="5">
        <v>249704.41243657118</v>
      </c>
      <c r="S838" s="5">
        <v>223359.75706003018</v>
      </c>
      <c r="T838" s="5">
        <v>229056.73674688311</v>
      </c>
      <c r="U838" s="5">
        <v>244293.61447356961</v>
      </c>
      <c r="V838" s="5">
        <v>246493.43180984751</v>
      </c>
      <c r="W838" s="5">
        <v>247158.32194206424</v>
      </c>
      <c r="X838" s="5">
        <v>241364.55076464979</v>
      </c>
      <c r="Y838" s="5">
        <v>185964.50016241713</v>
      </c>
      <c r="Z838" s="5">
        <v>171181.5996836909</v>
      </c>
      <c r="AA838" s="5">
        <v>169285.37367518357</v>
      </c>
      <c r="AB838" s="5">
        <v>174363.995693075</v>
      </c>
      <c r="AC838" s="5">
        <v>196944.77429927851</v>
      </c>
      <c r="AD838" s="5">
        <v>195910.81406995413</v>
      </c>
      <c r="AE838" s="5">
        <v>232162.0506389527</v>
      </c>
      <c r="AF838" s="5">
        <v>216252.54638274302</v>
      </c>
      <c r="AG838" s="5">
        <v>204643.29945135867</v>
      </c>
      <c r="AH838" s="5">
        <v>228867.998361131</v>
      </c>
      <c r="AI838" s="5">
        <v>232400.68542667359</v>
      </c>
      <c r="AJ838" s="5">
        <v>215632.83930339798</v>
      </c>
      <c r="AK838" s="5">
        <v>226684.45831851647</v>
      </c>
      <c r="AL838" s="5">
        <v>237148.68772512089</v>
      </c>
      <c r="AM838" s="5">
        <v>193596.00402892</v>
      </c>
      <c r="AN838" s="5">
        <v>206403.16618117216</v>
      </c>
      <c r="AO838" s="5">
        <v>202132.58745312269</v>
      </c>
      <c r="AP838" s="5">
        <v>199749.16707797427</v>
      </c>
      <c r="AQ838" s="5">
        <v>203941.08573168045</v>
      </c>
      <c r="AR838" s="5">
        <v>210640.56895646465</v>
      </c>
      <c r="AS838" s="5">
        <v>201850.90795073667</v>
      </c>
      <c r="AT838" s="5">
        <v>192863.41996502512</v>
      </c>
      <c r="AU838" s="5">
        <v>207381.78235237353</v>
      </c>
      <c r="AV838" s="5">
        <v>216526.00671940565</v>
      </c>
      <c r="AW838" s="5">
        <v>239066.79127284873</v>
      </c>
      <c r="AX838" s="5">
        <v>307723.23808452755</v>
      </c>
      <c r="AY838" s="5">
        <v>348256.66690076469</v>
      </c>
      <c r="AZ838" s="5">
        <v>338588.26410194143</v>
      </c>
      <c r="BA838" s="5">
        <v>338174.49092904152</v>
      </c>
      <c r="BB838" s="5">
        <v>337287.46662096825</v>
      </c>
      <c r="BC838" s="5">
        <v>340239.25924554275</v>
      </c>
      <c r="BD838" s="5">
        <v>373848.24471730192</v>
      </c>
      <c r="BE838" s="5">
        <v>361934.95478877216</v>
      </c>
      <c r="BF838" s="5">
        <v>381165.72551177139</v>
      </c>
      <c r="BG838" s="5">
        <v>389748.71986629092</v>
      </c>
      <c r="BH838" s="5">
        <v>403258.84535527567</v>
      </c>
      <c r="BI838" s="5">
        <v>401404.61274144746</v>
      </c>
      <c r="BJ838" s="5">
        <v>364757.05348186824</v>
      </c>
      <c r="BK838" s="5">
        <v>343352.75571251899</v>
      </c>
    </row>
    <row r="839" spans="1:63" x14ac:dyDescent="0.25">
      <c r="A839" t="s">
        <v>161</v>
      </c>
      <c r="B839" t="s">
        <v>162</v>
      </c>
      <c r="C839" t="s">
        <v>149</v>
      </c>
      <c r="D839" t="s">
        <v>92</v>
      </c>
      <c r="E839" s="19" t="str">
        <f t="shared" si="115"/>
        <v>number</v>
      </c>
      <c r="F839" s="4" t="s">
        <v>93</v>
      </c>
      <c r="M839" s="5">
        <v>118758.7416597283</v>
      </c>
      <c r="N839" s="5">
        <v>121572.65568036452</v>
      </c>
      <c r="O839" s="5">
        <v>120178.36439410844</v>
      </c>
      <c r="P839" s="5">
        <v>125674.71452981108</v>
      </c>
      <c r="Q839" s="5">
        <v>126867.01702200172</v>
      </c>
      <c r="R839" s="5">
        <v>132032.85284746965</v>
      </c>
      <c r="S839" s="5">
        <v>127850.3553682139</v>
      </c>
      <c r="T839" s="5">
        <v>123678.437170833</v>
      </c>
      <c r="U839" s="5">
        <v>135629.69559466594</v>
      </c>
      <c r="V839" s="5">
        <v>151432.40767872412</v>
      </c>
      <c r="W839" s="5">
        <v>158272.12879564258</v>
      </c>
      <c r="X839" s="5">
        <v>153241.5490767124</v>
      </c>
      <c r="Y839" s="5">
        <v>166125.3543013024</v>
      </c>
      <c r="Z839" s="5">
        <v>155945.32036525162</v>
      </c>
      <c r="AA839" s="5">
        <v>155143.40451319222</v>
      </c>
      <c r="AB839" s="5">
        <v>140713.40476600427</v>
      </c>
      <c r="AC839" s="5">
        <v>140311.11356789328</v>
      </c>
      <c r="AD839" s="5">
        <v>137182.05518902754</v>
      </c>
      <c r="AE839" s="5">
        <v>162099.45022203456</v>
      </c>
      <c r="AF839" s="5">
        <v>163884.60780946817</v>
      </c>
      <c r="AG839" s="5">
        <v>161372.54080997471</v>
      </c>
      <c r="AH839" s="5">
        <v>170904.40664938377</v>
      </c>
      <c r="AI839" s="5">
        <v>175283.95602591769</v>
      </c>
      <c r="AJ839" s="5">
        <v>167755.21044541479</v>
      </c>
      <c r="AK839" s="5">
        <v>183399.94749502861</v>
      </c>
      <c r="AL839" s="5">
        <v>173178.73907212721</v>
      </c>
      <c r="AM839" s="5">
        <v>174017.62278770393</v>
      </c>
      <c r="AN839" s="5">
        <v>175808.66422156256</v>
      </c>
      <c r="AO839" s="5">
        <v>172789.84965302542</v>
      </c>
      <c r="AP839" s="5">
        <v>180245.5218270414</v>
      </c>
      <c r="AQ839" s="5">
        <v>184143.09013738649</v>
      </c>
      <c r="AR839" s="5">
        <v>192995.87456115044</v>
      </c>
      <c r="AS839" s="5">
        <v>198586.77499406165</v>
      </c>
      <c r="AT839" s="5">
        <v>192965.52632322759</v>
      </c>
      <c r="AU839" s="5">
        <v>216218.08904923627</v>
      </c>
      <c r="AV839" s="5">
        <v>216313.43449212553</v>
      </c>
      <c r="AW839" s="5">
        <v>228839.11592612756</v>
      </c>
      <c r="AX839" s="5">
        <v>225155.01894543099</v>
      </c>
      <c r="AY839" s="5">
        <v>232243.24350720458</v>
      </c>
      <c r="AZ839" s="5">
        <v>235200.06388416962</v>
      </c>
      <c r="BA839" s="5">
        <v>235433.29171665225</v>
      </c>
      <c r="BB839" s="5">
        <v>238600.20269176818</v>
      </c>
      <c r="BC839" s="5">
        <v>241755.41545371583</v>
      </c>
      <c r="BD839" s="5">
        <v>246922.98890520356</v>
      </c>
      <c r="BE839" s="5">
        <v>247281.54277054052</v>
      </c>
      <c r="BF839" s="5">
        <v>238079.83699920098</v>
      </c>
      <c r="BG839" s="5">
        <v>236600.00981926123</v>
      </c>
      <c r="BH839" s="5">
        <v>246022.85731415587</v>
      </c>
      <c r="BI839" s="5">
        <v>253154.63695274276</v>
      </c>
      <c r="BJ839" s="5">
        <v>259994.67819575142</v>
      </c>
      <c r="BK839" s="5">
        <v>265948.09184348164</v>
      </c>
    </row>
    <row r="840" spans="1:63" x14ac:dyDescent="0.25">
      <c r="A840" t="s">
        <v>163</v>
      </c>
      <c r="B840" t="s">
        <v>164</v>
      </c>
      <c r="C840" t="s">
        <v>149</v>
      </c>
      <c r="D840" t="s">
        <v>92</v>
      </c>
      <c r="E840" s="19" t="str">
        <f t="shared" si="115"/>
        <v>number</v>
      </c>
      <c r="F840" s="4" t="s">
        <v>93</v>
      </c>
      <c r="G840" s="5">
        <v>138639.85820083536</v>
      </c>
      <c r="H840" s="5">
        <v>135660.90044369944</v>
      </c>
      <c r="I840" s="5">
        <v>129156.5498880361</v>
      </c>
      <c r="J840" s="5">
        <v>160175.67774530037</v>
      </c>
      <c r="K840" s="5">
        <v>180660.36123732451</v>
      </c>
      <c r="L840" s="5">
        <v>175847.55627362066</v>
      </c>
      <c r="M840" s="5">
        <v>176858.21924837923</v>
      </c>
      <c r="N840" s="5">
        <v>189262.43887178003</v>
      </c>
      <c r="O840" s="5">
        <v>186094.5541626187</v>
      </c>
      <c r="P840" s="5">
        <v>202392.10276192697</v>
      </c>
      <c r="Q840" s="5">
        <v>200189.66764557204</v>
      </c>
      <c r="R840" s="5">
        <v>193013.89073854973</v>
      </c>
      <c r="S840" s="5">
        <v>178886.95833871665</v>
      </c>
      <c r="T840" s="5">
        <v>194905.94914742134</v>
      </c>
      <c r="U840" s="5">
        <v>179625.17464622945</v>
      </c>
      <c r="V840" s="5">
        <v>189433.36065687647</v>
      </c>
      <c r="W840" s="5">
        <v>180608.80324220782</v>
      </c>
      <c r="X840" s="5">
        <v>174613.31677269068</v>
      </c>
      <c r="Y840" s="5">
        <v>177798.49899671477</v>
      </c>
      <c r="Z840" s="5">
        <v>178583.05928289503</v>
      </c>
      <c r="AA840" s="5">
        <v>179496.63482669997</v>
      </c>
      <c r="AB840" s="5">
        <v>170314.62442250561</v>
      </c>
      <c r="AC840" s="5">
        <v>171672.25057638405</v>
      </c>
      <c r="AD840" s="5">
        <v>161468.04066917245</v>
      </c>
      <c r="AE840" s="5">
        <v>161687.37054660544</v>
      </c>
      <c r="AF840" s="5">
        <v>166228.50539079559</v>
      </c>
      <c r="AG840" s="5">
        <v>164768.06883886395</v>
      </c>
      <c r="AH840" s="5">
        <v>163068.48906033378</v>
      </c>
      <c r="AI840" s="5">
        <v>166274.11132422078</v>
      </c>
      <c r="AJ840" s="5">
        <v>158975.63094170843</v>
      </c>
      <c r="AK840" s="5">
        <v>157545.26880369385</v>
      </c>
      <c r="AL840" s="5">
        <v>156282.54290911043</v>
      </c>
      <c r="AM840" s="5">
        <v>161073.39265412031</v>
      </c>
      <c r="AN840" s="5">
        <v>151889.23637228747</v>
      </c>
      <c r="AO840" s="5">
        <v>162097.09523758365</v>
      </c>
      <c r="AP840" s="5">
        <v>166508.3943443411</v>
      </c>
      <c r="AQ840" s="5">
        <v>154967.17002522256</v>
      </c>
      <c r="AR840" s="5">
        <v>154421.95523891004</v>
      </c>
      <c r="AS840" s="5">
        <v>161296.98573837598</v>
      </c>
      <c r="AT840" s="5">
        <v>155827.63303054339</v>
      </c>
      <c r="AU840" s="5">
        <v>154323.11772300355</v>
      </c>
      <c r="AV840" s="5">
        <v>150888.82608689601</v>
      </c>
      <c r="AW840" s="5">
        <v>155372.95277799288</v>
      </c>
      <c r="AX840" s="5">
        <v>159675.03936311774</v>
      </c>
      <c r="AY840" s="5">
        <v>169111.88994863798</v>
      </c>
      <c r="AZ840" s="5">
        <v>195408.48036097028</v>
      </c>
      <c r="BA840" s="5">
        <v>195334.1990210299</v>
      </c>
      <c r="BB840" s="5">
        <v>191946.32757170056</v>
      </c>
      <c r="BC840" s="5">
        <v>184596.67018225542</v>
      </c>
      <c r="BD840" s="5">
        <v>187876.08320499296</v>
      </c>
      <c r="BE840" s="5">
        <v>190992.44841933338</v>
      </c>
      <c r="BF840" s="5">
        <v>196122.24524370412</v>
      </c>
      <c r="BG840" s="5">
        <v>201953.99488618074</v>
      </c>
      <c r="BH840" s="5">
        <v>207044.10529734837</v>
      </c>
      <c r="BI840" s="5">
        <v>203998.29423282319</v>
      </c>
      <c r="BJ840" s="5">
        <v>202336.8045658028</v>
      </c>
      <c r="BK840" s="5">
        <v>203772.76984397034</v>
      </c>
    </row>
    <row r="841" spans="1:63" x14ac:dyDescent="0.25">
      <c r="A841" t="s">
        <v>167</v>
      </c>
      <c r="B841" t="s">
        <v>168</v>
      </c>
      <c r="C841" t="s">
        <v>149</v>
      </c>
      <c r="D841" t="s">
        <v>92</v>
      </c>
      <c r="E841" s="19" t="str">
        <f t="shared" si="115"/>
        <v>number</v>
      </c>
      <c r="F841" s="4" t="s">
        <v>93</v>
      </c>
      <c r="G841" s="5">
        <v>252324.79365630276</v>
      </c>
      <c r="H841" s="5">
        <v>270361.24301730469</v>
      </c>
      <c r="I841" s="5">
        <v>287384.92684899777</v>
      </c>
      <c r="J841" s="5">
        <v>279530.1367208045</v>
      </c>
      <c r="K841" s="5">
        <v>290374.40562360018</v>
      </c>
      <c r="L841" s="5">
        <v>281089.17027785687</v>
      </c>
      <c r="M841" s="5">
        <v>273514.04081898561</v>
      </c>
      <c r="N841" s="5">
        <v>266877.43469649338</v>
      </c>
      <c r="O841" s="5">
        <v>245219.38898589482</v>
      </c>
      <c r="P841" s="5">
        <v>245724.89332064288</v>
      </c>
      <c r="Q841" s="5">
        <v>252549.84207050325</v>
      </c>
      <c r="R841" s="5">
        <v>232959.97112463345</v>
      </c>
      <c r="S841" s="5">
        <v>187966.24184058525</v>
      </c>
      <c r="T841" s="5">
        <v>198836.76065178818</v>
      </c>
      <c r="U841" s="5">
        <v>187908.95843647915</v>
      </c>
      <c r="V841" s="5">
        <v>183860.36739458787</v>
      </c>
      <c r="W841" s="5">
        <v>192507.08678926539</v>
      </c>
      <c r="X841" s="5">
        <v>212203.98741763388</v>
      </c>
      <c r="Y841" s="5">
        <v>220877.50288476114</v>
      </c>
      <c r="Z841" s="5">
        <v>209802.36256917793</v>
      </c>
      <c r="AA841" s="5">
        <v>205083.69790684828</v>
      </c>
      <c r="AB841" s="5">
        <v>202487.07946652648</v>
      </c>
      <c r="AC841" s="5">
        <v>187387.7484534971</v>
      </c>
      <c r="AD841" s="5">
        <v>151442.15331834205</v>
      </c>
      <c r="AE841" s="5">
        <v>158523.80230444885</v>
      </c>
      <c r="AF841" s="5">
        <v>163848.3134422146</v>
      </c>
      <c r="AG841" s="5">
        <v>159331.07813536623</v>
      </c>
      <c r="AH841" s="5">
        <v>165437.97714745117</v>
      </c>
      <c r="AI841" s="5">
        <v>162066.57983432867</v>
      </c>
      <c r="AJ841" s="5">
        <v>155116.0317269949</v>
      </c>
      <c r="AK841" s="5">
        <v>154001.23541999876</v>
      </c>
      <c r="AL841" s="5">
        <v>139310.65511547914</v>
      </c>
      <c r="AM841" s="5">
        <v>136646.94975298041</v>
      </c>
      <c r="AN841" s="5">
        <v>137315.15100423823</v>
      </c>
      <c r="AO841" s="5">
        <v>136053.21448555199</v>
      </c>
      <c r="AP841" s="5">
        <v>135795.6246071778</v>
      </c>
      <c r="AQ841" s="5">
        <v>134599.63559157454</v>
      </c>
      <c r="AR841" s="5">
        <v>143327.30604480687</v>
      </c>
      <c r="AS841" s="5">
        <v>137418.6771094068</v>
      </c>
      <c r="AT841" s="5">
        <v>130646.92480110716</v>
      </c>
      <c r="AU841" s="5">
        <v>134948.01491270453</v>
      </c>
      <c r="AV841" s="5">
        <v>134052.82001428478</v>
      </c>
      <c r="AW841" s="5">
        <v>136129.24724675217</v>
      </c>
      <c r="AX841" s="5">
        <v>131385.05212001028</v>
      </c>
      <c r="AY841" s="5">
        <v>132342.8496005676</v>
      </c>
      <c r="AZ841" s="5">
        <v>134929.90125150862</v>
      </c>
      <c r="BA841" s="5">
        <v>134087.31105050893</v>
      </c>
      <c r="BB841" s="5">
        <v>141537.833958428</v>
      </c>
      <c r="BC841" s="5">
        <v>135327.12016764923</v>
      </c>
      <c r="BD841" s="5">
        <v>141185.28395840499</v>
      </c>
      <c r="BE841" s="5">
        <v>139000.56233253379</v>
      </c>
      <c r="BF841" s="5">
        <v>149623.60490860572</v>
      </c>
      <c r="BG841" s="5">
        <v>151567.86087830801</v>
      </c>
      <c r="BH841" s="5">
        <v>156835.49211294742</v>
      </c>
      <c r="BI841" s="5">
        <v>157479.68863083693</v>
      </c>
      <c r="BJ841" s="5">
        <v>159034.36640268721</v>
      </c>
      <c r="BK841" s="5">
        <v>160569.06375767716</v>
      </c>
    </row>
    <row r="842" spans="1:63" x14ac:dyDescent="0.25">
      <c r="A842" t="s">
        <v>169</v>
      </c>
      <c r="B842" t="s">
        <v>170</v>
      </c>
      <c r="C842" t="s">
        <v>149</v>
      </c>
      <c r="D842" t="s">
        <v>92</v>
      </c>
      <c r="E842" s="19" t="str">
        <f t="shared" si="115"/>
        <v>number</v>
      </c>
      <c r="F842" s="4" t="s">
        <v>93</v>
      </c>
      <c r="G842" s="5">
        <v>201806.07669776952</v>
      </c>
      <c r="H842" s="5">
        <v>205769.84957394924</v>
      </c>
      <c r="I842" s="5">
        <v>218756.11183142255</v>
      </c>
      <c r="J842" s="5">
        <v>224748.2810426857</v>
      </c>
      <c r="K842" s="5">
        <v>230737.01732495846</v>
      </c>
      <c r="L842" s="5">
        <v>216227.09421120677</v>
      </c>
      <c r="M842" s="5">
        <v>178271.1682864349</v>
      </c>
      <c r="N842" s="5">
        <v>172215.4280558285</v>
      </c>
      <c r="O842" s="5">
        <v>209154.22190894617</v>
      </c>
      <c r="P842" s="5">
        <v>255551.37868912533</v>
      </c>
      <c r="Q842" s="5">
        <v>285241.34676238208</v>
      </c>
      <c r="R842" s="5">
        <v>287965.11054354341</v>
      </c>
      <c r="S842" s="5">
        <v>296184.36256565317</v>
      </c>
      <c r="T842" s="5">
        <v>320895.88246715424</v>
      </c>
      <c r="U842" s="5">
        <v>295962.14869410708</v>
      </c>
      <c r="V842" s="5">
        <v>313557.57473335759</v>
      </c>
      <c r="W842" s="5">
        <v>322606.29013626638</v>
      </c>
      <c r="X842" s="5">
        <v>294895.08711708087</v>
      </c>
      <c r="Y842" s="5">
        <v>305577.49714039353</v>
      </c>
      <c r="Z842" s="5">
        <v>309456.24288122321</v>
      </c>
      <c r="AA842" s="5">
        <v>261630.45437733878</v>
      </c>
      <c r="AB842" s="5">
        <v>237566.46692538072</v>
      </c>
      <c r="AC842" s="5">
        <v>206316.65000784211</v>
      </c>
      <c r="AD842" s="5">
        <v>198919.52048514746</v>
      </c>
      <c r="AE842" s="5">
        <v>205351.07557449592</v>
      </c>
      <c r="AF842" s="5">
        <v>200196.28680631716</v>
      </c>
      <c r="AG842" s="5">
        <v>201248.77203960181</v>
      </c>
      <c r="AH842" s="5">
        <v>210399.48378729413</v>
      </c>
      <c r="AI842" s="5">
        <v>208908.38651172354</v>
      </c>
      <c r="AJ842" s="5">
        <v>227565.94170652464</v>
      </c>
      <c r="AK842" s="5">
        <v>222641.1006297259</v>
      </c>
      <c r="AL842" s="5">
        <v>227152.17745511216</v>
      </c>
      <c r="AM842" s="5">
        <v>217028.64322975586</v>
      </c>
      <c r="AN842" s="5">
        <v>207843.09045840037</v>
      </c>
      <c r="AO842" s="5">
        <v>202585.52913618571</v>
      </c>
      <c r="AP842" s="5">
        <v>205898.08986202779</v>
      </c>
      <c r="AQ842" s="5">
        <v>206736.99663496827</v>
      </c>
      <c r="AR842" s="5">
        <v>206856.479103288</v>
      </c>
      <c r="AS842" s="5">
        <v>202936.14231392316</v>
      </c>
      <c r="AT842" s="5">
        <v>207846.39005588458</v>
      </c>
      <c r="AU842" s="5">
        <v>214686.58069965153</v>
      </c>
      <c r="AV842" s="5">
        <v>241432.08552207483</v>
      </c>
      <c r="AW842" s="5">
        <v>252678.5234339353</v>
      </c>
      <c r="AX842" s="5">
        <v>269077.48526435468</v>
      </c>
      <c r="AY842" s="5">
        <v>279092.8416399369</v>
      </c>
      <c r="AZ842" s="5">
        <v>288377.38134575111</v>
      </c>
      <c r="BA842" s="5">
        <v>299400.92208588595</v>
      </c>
      <c r="BB842" s="5">
        <v>311297.45879005152</v>
      </c>
      <c r="BC842" s="5">
        <v>327484.12566191982</v>
      </c>
      <c r="BD842" s="5">
        <v>344386.82724978297</v>
      </c>
      <c r="BE842" s="5">
        <v>353094.75819076039</v>
      </c>
      <c r="BF842" s="5">
        <v>358307.03631782095</v>
      </c>
      <c r="BG842" s="5">
        <v>372130.04093963472</v>
      </c>
      <c r="BH842" s="5">
        <v>385227.62003297888</v>
      </c>
      <c r="BI842" s="5">
        <v>385141.96396270639</v>
      </c>
      <c r="BJ842" s="5">
        <v>369119.64754966943</v>
      </c>
      <c r="BK842" s="5">
        <v>362549.26166497084</v>
      </c>
    </row>
    <row r="843" spans="1:63" x14ac:dyDescent="0.25">
      <c r="A843" t="s">
        <v>173</v>
      </c>
      <c r="B843" t="s">
        <v>174</v>
      </c>
      <c r="C843" t="s">
        <v>149</v>
      </c>
      <c r="D843" t="s">
        <v>92</v>
      </c>
      <c r="E843" s="19" t="str">
        <f t="shared" si="115"/>
        <v>number</v>
      </c>
      <c r="F843" s="4" t="s">
        <v>93</v>
      </c>
      <c r="G843" s="5">
        <v>703036.3141317995</v>
      </c>
      <c r="H843" s="5">
        <v>683096.56032394874</v>
      </c>
      <c r="I843" s="5">
        <v>676870.4177796077</v>
      </c>
      <c r="J843" s="5">
        <v>683801.38990831538</v>
      </c>
      <c r="K843" s="5">
        <v>673614.12178414105</v>
      </c>
      <c r="L843" s="5">
        <v>673545.24231298012</v>
      </c>
      <c r="M843" s="5">
        <v>646555.57642997336</v>
      </c>
      <c r="N843" s="5">
        <v>667657.25859692157</v>
      </c>
      <c r="O843" s="5">
        <v>605887.65175943007</v>
      </c>
      <c r="P843" s="5">
        <v>638504.50382352574</v>
      </c>
      <c r="Q843" s="5">
        <v>618581.30789458845</v>
      </c>
      <c r="R843" s="5">
        <v>638193.38765799056</v>
      </c>
      <c r="S843" s="5">
        <v>584562.61091291264</v>
      </c>
      <c r="T843" s="5">
        <v>591627.34785186534</v>
      </c>
      <c r="U843" s="5">
        <v>618957.52133195545</v>
      </c>
      <c r="V843" s="5">
        <v>657071.34674978699</v>
      </c>
      <c r="W843" s="5">
        <v>624057.17419633619</v>
      </c>
      <c r="X843" s="5">
        <v>585204.73577053822</v>
      </c>
      <c r="Y843" s="5">
        <v>610910.38153294264</v>
      </c>
      <c r="Z843" s="5">
        <v>575419.65644652629</v>
      </c>
      <c r="AA843" s="5">
        <v>588010.91052289458</v>
      </c>
      <c r="AB843" s="5">
        <v>615949.26782816346</v>
      </c>
      <c r="AC843" s="5">
        <v>565893.65932480711</v>
      </c>
      <c r="AD843" s="5">
        <v>569463.77475922147</v>
      </c>
      <c r="AE843" s="5">
        <v>570438.28729139699</v>
      </c>
      <c r="AF843" s="5">
        <v>570478.46474269312</v>
      </c>
      <c r="AG843" s="5">
        <v>587007.41114920063</v>
      </c>
      <c r="AH843" s="5">
        <v>565954.88437719538</v>
      </c>
      <c r="AI843" s="5">
        <v>570752.21469642769</v>
      </c>
      <c r="AJ843" s="5">
        <v>549862.96802330506</v>
      </c>
      <c r="AK843" s="5">
        <v>546973.93280547927</v>
      </c>
      <c r="AL843" s="5">
        <v>537214.29669135623</v>
      </c>
      <c r="AM843" s="5">
        <v>528252.51568814472</v>
      </c>
      <c r="AN843" s="5">
        <v>513269.33626701438</v>
      </c>
      <c r="AO843" s="5">
        <v>526303.51950230752</v>
      </c>
      <c r="AP843" s="5">
        <v>523284.46431872604</v>
      </c>
      <c r="AQ843" s="5">
        <v>526579.10950741405</v>
      </c>
      <c r="AR843" s="5">
        <v>544504.19652269781</v>
      </c>
      <c r="AS843" s="5">
        <v>565403.42366236972</v>
      </c>
      <c r="AT843" s="5">
        <v>569435.02005048131</v>
      </c>
      <c r="AU843" s="5">
        <v>580803.78632506391</v>
      </c>
      <c r="AV843" s="5">
        <v>569854.39958272025</v>
      </c>
      <c r="AW843" s="5">
        <v>592321.61223091767</v>
      </c>
      <c r="AX843" s="5">
        <v>610785.29011283733</v>
      </c>
      <c r="AY843" s="5">
        <v>628194.11366685317</v>
      </c>
      <c r="AZ843" s="5">
        <v>626642.80152669037</v>
      </c>
      <c r="BA843" s="5">
        <v>640044.56060639617</v>
      </c>
      <c r="BB843" s="5">
        <v>647976.23661735293</v>
      </c>
      <c r="BC843" s="5">
        <v>643247.70346262353</v>
      </c>
      <c r="BD843" s="5">
        <v>647323.71881916933</v>
      </c>
      <c r="BE843" s="5">
        <v>637769.67100747232</v>
      </c>
      <c r="BF843" s="5">
        <v>650710.60976845864</v>
      </c>
      <c r="BG843" s="5">
        <v>649324.45313562301</v>
      </c>
      <c r="BH843" s="5">
        <v>672003.60288739717</v>
      </c>
      <c r="BI843" s="5">
        <v>694226.09103001573</v>
      </c>
      <c r="BJ843" s="5">
        <v>716668.48749261431</v>
      </c>
      <c r="BK843" s="5">
        <v>746670.77571420639</v>
      </c>
    </row>
    <row r="844" spans="1:63" x14ac:dyDescent="0.25">
      <c r="A844" t="s">
        <v>5</v>
      </c>
      <c r="B844" t="s">
        <v>6</v>
      </c>
      <c r="C844" t="s">
        <v>7</v>
      </c>
      <c r="D844" t="s">
        <v>94</v>
      </c>
      <c r="E844" s="19" t="str">
        <f t="shared" si="115"/>
        <v>number</v>
      </c>
      <c r="F844" s="4" t="s">
        <v>95</v>
      </c>
      <c r="Z844" s="5">
        <v>1.9869069166071287E-5</v>
      </c>
      <c r="AA844" s="5">
        <v>1.7963029447465398E-5</v>
      </c>
      <c r="AB844" s="5">
        <v>1.733006136283943E-5</v>
      </c>
      <c r="AC844" s="5">
        <v>1.7424845344569164E-5</v>
      </c>
      <c r="AD844" s="5">
        <v>1.7849152614947028E-5</v>
      </c>
      <c r="AE844" s="5">
        <v>2.1302821587132935E-5</v>
      </c>
      <c r="AF844" s="5">
        <v>1.9375095542282294E-5</v>
      </c>
      <c r="AG844" s="5">
        <v>2.1560320239559263E-5</v>
      </c>
      <c r="AH844" s="5">
        <v>2.2787624253263516E-5</v>
      </c>
      <c r="AI844" s="5">
        <v>2.5806271005121484E-5</v>
      </c>
      <c r="AJ844" s="5">
        <v>2.7602701085089266E-5</v>
      </c>
      <c r="AK844" s="5">
        <v>5.5761581321973262E-5</v>
      </c>
      <c r="AL844" s="5">
        <v>2.9302119892707975E-4</v>
      </c>
      <c r="AM844" s="5">
        <v>2.1934186399103417E-3</v>
      </c>
      <c r="AN844" s="5">
        <v>4.89910594387045E-2</v>
      </c>
      <c r="AO844" s="5">
        <v>1.052302636051287</v>
      </c>
      <c r="AP844" s="5">
        <v>56.904838511501346</v>
      </c>
      <c r="AQ844" s="5">
        <v>116.09697169079875</v>
      </c>
      <c r="AR844" s="5">
        <v>164.84440012130815</v>
      </c>
      <c r="AS844" s="5">
        <v>1076.5675182946259</v>
      </c>
      <c r="AT844" s="5">
        <v>5575.4834703937568</v>
      </c>
      <c r="AU844" s="5">
        <v>11606.17751615031</v>
      </c>
      <c r="AV844" s="5">
        <v>37864.809113298739</v>
      </c>
      <c r="AW844" s="5">
        <v>73005.169263275384</v>
      </c>
      <c r="AX844" s="5">
        <v>104293.49360501346</v>
      </c>
      <c r="AY844" s="5">
        <v>164804.76042450132</v>
      </c>
      <c r="AZ844" s="5">
        <v>207762.26941340955</v>
      </c>
      <c r="BA844" s="5">
        <v>238423.16537054771</v>
      </c>
      <c r="BB844" s="5">
        <v>305309.2881152163</v>
      </c>
      <c r="BC844" s="5">
        <v>247337.15234705826</v>
      </c>
      <c r="BD844" s="5">
        <v>329565.15994271159</v>
      </c>
      <c r="BE844" s="5">
        <v>433590.58805024164</v>
      </c>
      <c r="BF844" s="5">
        <v>487124.51239064953</v>
      </c>
      <c r="BG844" s="5">
        <v>507532.5406818667</v>
      </c>
      <c r="BH844" s="5">
        <v>532080.64823246375</v>
      </c>
      <c r="BI844" s="5">
        <v>500740.80632804375</v>
      </c>
      <c r="BJ844" s="5">
        <v>574369.19066628336</v>
      </c>
      <c r="BK844" s="5">
        <v>680303.68008705834</v>
      </c>
    </row>
    <row r="845" spans="1:63" x14ac:dyDescent="0.25">
      <c r="A845" t="s">
        <v>151</v>
      </c>
      <c r="B845" t="s">
        <v>152</v>
      </c>
      <c r="C845" t="s">
        <v>7</v>
      </c>
      <c r="D845" t="s">
        <v>94</v>
      </c>
      <c r="E845" s="19" t="str">
        <f t="shared" si="115"/>
        <v>number</v>
      </c>
      <c r="F845" s="4" t="s">
        <v>95</v>
      </c>
      <c r="G845" s="5">
        <v>3574.3638864570685</v>
      </c>
      <c r="H845" s="5">
        <v>3689.0882474809664</v>
      </c>
      <c r="I845" s="5">
        <v>3945.0141800167198</v>
      </c>
      <c r="J845" s="5">
        <v>4330.159731824042</v>
      </c>
      <c r="K845" s="5">
        <v>4358.5901446322077</v>
      </c>
      <c r="L845" s="5">
        <v>4591.7132586656044</v>
      </c>
      <c r="M845" s="5">
        <v>4824.0225873470908</v>
      </c>
      <c r="N845" s="5">
        <v>4833.7978664345965</v>
      </c>
      <c r="O845" s="5">
        <v>4906.9021240638695</v>
      </c>
      <c r="P845" s="5">
        <v>6146.2736203143531</v>
      </c>
      <c r="Q845" s="5">
        <v>6311.3358823594854</v>
      </c>
      <c r="R845" s="5">
        <v>6093.4293478613572</v>
      </c>
      <c r="S845" s="5">
        <v>6805.9712336767743</v>
      </c>
      <c r="T845" s="5">
        <v>7513.8486452577454</v>
      </c>
      <c r="U845" s="5">
        <v>9029.7573685262723</v>
      </c>
      <c r="V845" s="5">
        <v>10342.012466912091</v>
      </c>
      <c r="W845" s="5">
        <v>12896.021505320065</v>
      </c>
      <c r="X845" s="5">
        <v>14032.589565860828</v>
      </c>
      <c r="Y845" s="5">
        <v>17547.784746256832</v>
      </c>
      <c r="Z845" s="5">
        <v>20106.650356331113</v>
      </c>
      <c r="AA845" s="5">
        <v>20651.236800573974</v>
      </c>
      <c r="AB845" s="5">
        <v>21043.590393285991</v>
      </c>
      <c r="AC845" s="5">
        <v>22626.24282716318</v>
      </c>
      <c r="AD845" s="5">
        <v>25850.678539021352</v>
      </c>
      <c r="AE845" s="5">
        <v>29517.025069405659</v>
      </c>
      <c r="AF845" s="5">
        <v>28338.150990433875</v>
      </c>
      <c r="AG845" s="5">
        <v>28029.550882404361</v>
      </c>
      <c r="AH845" s="5">
        <v>29588.259712505325</v>
      </c>
      <c r="AI845" s="5">
        <v>33473.900876208136</v>
      </c>
      <c r="AJ845" s="5">
        <v>35801.134354430826</v>
      </c>
      <c r="AK845" s="5">
        <v>38234.602082118377</v>
      </c>
      <c r="AL845" s="5">
        <v>39850.637106773043</v>
      </c>
      <c r="AM845" s="5">
        <v>39487.832618717337</v>
      </c>
      <c r="AN845" s="5">
        <v>39805.28737703323</v>
      </c>
      <c r="AO845" s="5">
        <v>41909.185519496794</v>
      </c>
      <c r="AP845" s="5">
        <v>43551.584542713332</v>
      </c>
      <c r="AQ845" s="5">
        <v>56085.497334220971</v>
      </c>
      <c r="AR845" s="5">
        <v>64690.790307438052</v>
      </c>
      <c r="AS845" s="5">
        <v>72528.165582088681</v>
      </c>
      <c r="AT845" s="5">
        <v>98009.9996937838</v>
      </c>
      <c r="AU845" s="5">
        <v>111053.30817811142</v>
      </c>
      <c r="AV845" s="5">
        <v>113954.96529072089</v>
      </c>
      <c r="AW845" s="5">
        <v>122172.98526573635</v>
      </c>
      <c r="AX845" s="5">
        <v>140288.59227859683</v>
      </c>
      <c r="AY845" s="5">
        <v>162763.97160342269</v>
      </c>
      <c r="AZ845" s="5">
        <v>170663.49390736929</v>
      </c>
      <c r="BA845" s="5">
        <v>184799.73671128158</v>
      </c>
      <c r="BB845" s="5">
        <v>232717.67687935996</v>
      </c>
      <c r="BC845" s="5">
        <v>258157.73319711047</v>
      </c>
      <c r="BD845" s="5">
        <v>285281.96301327832</v>
      </c>
      <c r="BE845" s="5">
        <v>311774.36897274817</v>
      </c>
      <c r="BF845" s="5">
        <v>361149.64950626146</v>
      </c>
      <c r="BG845" s="5">
        <v>397127.72231704678</v>
      </c>
      <c r="BH845" s="5">
        <v>423078.02733377879</v>
      </c>
      <c r="BI845" s="5">
        <v>478445.3201062429</v>
      </c>
      <c r="BJ845" s="5">
        <v>465250.14877732733</v>
      </c>
      <c r="BK845" s="5">
        <v>504893.06896153389</v>
      </c>
    </row>
    <row r="846" spans="1:63" x14ac:dyDescent="0.25">
      <c r="A846" t="s">
        <v>157</v>
      </c>
      <c r="B846" t="s">
        <v>158</v>
      </c>
      <c r="C846" t="s">
        <v>7</v>
      </c>
      <c r="D846" t="s">
        <v>94</v>
      </c>
      <c r="E846" s="19" t="str">
        <f t="shared" si="115"/>
        <v>number</v>
      </c>
      <c r="F846" s="4" t="s">
        <v>95</v>
      </c>
      <c r="AA846" s="5">
        <v>419.77931072974832</v>
      </c>
      <c r="AB846" s="5">
        <v>429.62433160724896</v>
      </c>
      <c r="AC846" s="5">
        <v>463.23951833630167</v>
      </c>
      <c r="AD846" s="5">
        <v>424.08538406820594</v>
      </c>
      <c r="AE846" s="5">
        <v>481.00918661394593</v>
      </c>
      <c r="AF846" s="5">
        <v>484.00404741323342</v>
      </c>
      <c r="AG846" s="5">
        <v>501.03348142286706</v>
      </c>
      <c r="AH846" s="5">
        <v>502.5697684397494</v>
      </c>
      <c r="AI846" s="5">
        <v>511.34495333543418</v>
      </c>
      <c r="AJ846" s="5">
        <v>524.10940314328445</v>
      </c>
      <c r="AK846" s="5">
        <v>559.40589448848391</v>
      </c>
      <c r="AL846" s="5">
        <v>569.36851753206452</v>
      </c>
      <c r="AM846" s="5">
        <v>704.65295247286554</v>
      </c>
      <c r="AN846" s="5">
        <v>722.8144466782677</v>
      </c>
      <c r="AO846" s="5">
        <v>836.23326902795816</v>
      </c>
      <c r="AP846" s="5">
        <v>912.99657639264126</v>
      </c>
      <c r="AQ846" s="5">
        <v>915.37193949467371</v>
      </c>
      <c r="AR846" s="5">
        <v>856.84769907948919</v>
      </c>
      <c r="AS846" s="5">
        <v>894.80417513265058</v>
      </c>
      <c r="AT846" s="5">
        <v>1009.3557119085525</v>
      </c>
      <c r="AU846" s="5">
        <v>1000.8260758584727</v>
      </c>
      <c r="AV846" s="5">
        <v>951.34442092388588</v>
      </c>
      <c r="AW846" s="5">
        <v>1019.9936083936921</v>
      </c>
      <c r="AX846" s="5">
        <v>1170.2038843726793</v>
      </c>
      <c r="AY846" s="5">
        <v>1398.3289068867637</v>
      </c>
      <c r="AZ846" s="5">
        <v>1682.3141963921203</v>
      </c>
      <c r="BA846" s="5">
        <v>2139.6037876796399</v>
      </c>
      <c r="BB846" s="5">
        <v>3007.8363316261803</v>
      </c>
      <c r="BC846" s="5">
        <v>3956.6844169575088</v>
      </c>
      <c r="BD846" s="5">
        <v>4399.8260395036996</v>
      </c>
      <c r="BE846" s="5">
        <v>5720.1232324238308</v>
      </c>
      <c r="BF846" s="5">
        <v>8084.0835382795276</v>
      </c>
      <c r="BG846" s="5">
        <v>9136.2828241090483</v>
      </c>
      <c r="BH846" s="5">
        <v>10895.034644980637</v>
      </c>
      <c r="BI846" s="5">
        <v>12996.115177557487</v>
      </c>
      <c r="BJ846" s="5">
        <v>15051.0634453245</v>
      </c>
      <c r="BK846" s="5">
        <v>17213.225040801779</v>
      </c>
    </row>
    <row r="847" spans="1:63" x14ac:dyDescent="0.25">
      <c r="A847" t="s">
        <v>159</v>
      </c>
      <c r="B847" t="s">
        <v>160</v>
      </c>
      <c r="C847" t="s">
        <v>7</v>
      </c>
      <c r="D847" t="s">
        <v>94</v>
      </c>
      <c r="E847" s="19" t="str">
        <f t="shared" si="115"/>
        <v>number</v>
      </c>
      <c r="F847" s="4" t="s">
        <v>95</v>
      </c>
      <c r="G847" s="5">
        <v>677.39502078648889</v>
      </c>
      <c r="H847" s="5">
        <v>718.60219270615323</v>
      </c>
      <c r="I847" s="5">
        <v>742.9484144329939</v>
      </c>
      <c r="J847" s="5">
        <v>775.42134335316223</v>
      </c>
      <c r="K847" s="5">
        <v>749.9443170396803</v>
      </c>
      <c r="L847" s="5">
        <v>846.83144279271494</v>
      </c>
      <c r="M847" s="5">
        <v>867.00614231112093</v>
      </c>
      <c r="N847" s="5">
        <v>920.41273080184283</v>
      </c>
      <c r="O847" s="5">
        <v>958.52707229375517</v>
      </c>
      <c r="P847" s="5">
        <v>1017.8367600705693</v>
      </c>
      <c r="Q847" s="5">
        <v>1089.6662873405085</v>
      </c>
      <c r="R847" s="5">
        <v>1245.6977413576615</v>
      </c>
      <c r="S847" s="5">
        <v>1401.9319621652355</v>
      </c>
      <c r="T847" s="5">
        <v>1632.1481012448842</v>
      </c>
      <c r="U847" s="5">
        <v>1774.6465777326566</v>
      </c>
      <c r="V847" s="5">
        <v>2077.0604279407494</v>
      </c>
      <c r="W847" s="5">
        <v>2560.3833843384077</v>
      </c>
      <c r="X847" s="5">
        <v>2717.9351791825943</v>
      </c>
      <c r="Y847" s="5">
        <v>2975.4478941638467</v>
      </c>
      <c r="Z847" s="5">
        <v>3313.6661833340609</v>
      </c>
      <c r="AA847" s="5">
        <v>3669.2216991248856</v>
      </c>
      <c r="AB847" s="5">
        <v>4000.5740505244189</v>
      </c>
      <c r="AC847" s="5">
        <v>4363.7500435869506</v>
      </c>
      <c r="AD847" s="5">
        <v>4712.4213039593224</v>
      </c>
      <c r="AE847" s="5">
        <v>5130.0415114070502</v>
      </c>
      <c r="AF847" s="5">
        <v>5763.8920307973658</v>
      </c>
      <c r="AG847" s="5">
        <v>6210.2289477340119</v>
      </c>
      <c r="AH847" s="5">
        <v>6779.7898282152591</v>
      </c>
      <c r="AI847" s="5">
        <v>7529.0034181029841</v>
      </c>
      <c r="AJ847" s="5">
        <v>8393.699444251848</v>
      </c>
      <c r="AK847" s="5">
        <v>9273.5234597365925</v>
      </c>
      <c r="AL847" s="5">
        <v>10594.150401581031</v>
      </c>
      <c r="AM847" s="5">
        <v>12953.708770567684</v>
      </c>
      <c r="AN847" s="5">
        <v>15091.551254561184</v>
      </c>
      <c r="AO847" s="5">
        <v>17013.200540501479</v>
      </c>
      <c r="AP847" s="5">
        <v>24442.39383532614</v>
      </c>
      <c r="AQ847" s="5">
        <v>26604.613078473067</v>
      </c>
      <c r="AR847" s="5">
        <v>28579.571050570939</v>
      </c>
      <c r="AS847" s="5">
        <v>29637.773326927752</v>
      </c>
      <c r="AT847" s="5">
        <v>30773.356644475061</v>
      </c>
      <c r="AU847" s="5">
        <v>31564.796440955277</v>
      </c>
      <c r="AV847" s="5">
        <v>31172.780136237092</v>
      </c>
      <c r="AW847" s="5">
        <v>33160.086364090763</v>
      </c>
      <c r="AX847" s="5">
        <v>36331.618157709287</v>
      </c>
      <c r="AY847" s="5">
        <v>39273.016238662982</v>
      </c>
      <c r="AZ847" s="5">
        <v>50254.736242664039</v>
      </c>
      <c r="BA847" s="5">
        <v>56486.744218183157</v>
      </c>
      <c r="BB847" s="5">
        <v>63426.780792356964</v>
      </c>
      <c r="BC847" s="5">
        <v>71170.153870532347</v>
      </c>
      <c r="BD847" s="5">
        <v>76646.272062071264</v>
      </c>
      <c r="BE847" s="5">
        <v>87695.815638343905</v>
      </c>
      <c r="BF847" s="5">
        <v>97633.427848459964</v>
      </c>
      <c r="BG847" s="5">
        <v>105853.74849791473</v>
      </c>
      <c r="BH847" s="5">
        <v>117386.96448068136</v>
      </c>
      <c r="BI847" s="5">
        <v>133037.31356033083</v>
      </c>
      <c r="BJ847" s="5">
        <v>148450.56496006413</v>
      </c>
      <c r="BK847" s="5">
        <v>164923.31507882255</v>
      </c>
    </row>
    <row r="848" spans="1:63" x14ac:dyDescent="0.25">
      <c r="A848" t="s">
        <v>165</v>
      </c>
      <c r="B848" t="s">
        <v>166</v>
      </c>
      <c r="C848" t="s">
        <v>7</v>
      </c>
      <c r="D848" t="s">
        <v>94</v>
      </c>
      <c r="E848" s="19" t="str">
        <f t="shared" si="115"/>
        <v>number</v>
      </c>
      <c r="F848" s="4" t="s">
        <v>95</v>
      </c>
      <c r="Z848" s="5">
        <v>9.6428518075668208</v>
      </c>
      <c r="AA848" s="5">
        <v>10.29084632633082</v>
      </c>
      <c r="AB848" s="5">
        <v>11.00309664336495</v>
      </c>
      <c r="AC848" s="5">
        <v>10.278677624732692</v>
      </c>
      <c r="AD848" s="5">
        <v>11.136778441828007</v>
      </c>
      <c r="AE848" s="5">
        <v>14.826216526671804</v>
      </c>
      <c r="AF848" s="5">
        <v>16.26364419955372</v>
      </c>
      <c r="AG848" s="5">
        <v>52.557346246150694</v>
      </c>
      <c r="AH848" s="5">
        <v>84.467081195515988</v>
      </c>
      <c r="AI848" s="5">
        <v>131.9960782911408</v>
      </c>
      <c r="AJ848" s="5">
        <v>176.18015845679489</v>
      </c>
      <c r="AK848" s="5">
        <v>344.45827205327851</v>
      </c>
      <c r="AL848" s="5">
        <v>417.89539237896111</v>
      </c>
      <c r="AM848" s="5">
        <v>646.45683079074638</v>
      </c>
      <c r="AN848" s="5">
        <v>995.84333856168121</v>
      </c>
      <c r="AO848" s="5">
        <v>1472.7061426987223</v>
      </c>
      <c r="AP848" s="5">
        <v>2449.3260251330726</v>
      </c>
      <c r="AQ848" s="5">
        <v>2921.796530113043</v>
      </c>
      <c r="AR848" s="5">
        <v>3376.8190815310695</v>
      </c>
      <c r="AS848" s="5">
        <v>3852.1969086036406</v>
      </c>
      <c r="AT848" s="5">
        <v>4227.8116617805026</v>
      </c>
      <c r="AU848" s="5">
        <v>5309.261974361063</v>
      </c>
      <c r="AV848" s="5">
        <v>6224.5686573918929</v>
      </c>
      <c r="AW848" s="5">
        <v>6751.5847054344767</v>
      </c>
      <c r="AX848" s="5">
        <v>7594.8096031523128</v>
      </c>
      <c r="AY848" s="5">
        <v>8513.0727517520136</v>
      </c>
      <c r="AZ848" s="5">
        <v>9798.5291447071977</v>
      </c>
      <c r="BA848" s="5">
        <v>10908.383349361988</v>
      </c>
      <c r="BB848" s="5">
        <v>12226.305250836902</v>
      </c>
      <c r="BC848" s="5">
        <v>12764.435493137389</v>
      </c>
      <c r="BD848" s="5">
        <v>14236.950598035086</v>
      </c>
      <c r="BE848" s="5">
        <v>15305.002717630476</v>
      </c>
      <c r="BF848" s="5">
        <v>16868.331332419868</v>
      </c>
      <c r="BG848" s="5">
        <v>18242.651348025214</v>
      </c>
      <c r="BH848" s="5">
        <v>19541.722609950131</v>
      </c>
      <c r="BI848" s="5">
        <v>21123.276569649781</v>
      </c>
      <c r="BJ848" s="5">
        <v>23833.82721212137</v>
      </c>
      <c r="BK848" s="5">
        <v>27114.749437069215</v>
      </c>
    </row>
    <row r="849" spans="1:63" x14ac:dyDescent="0.25">
      <c r="A849" t="s">
        <v>171</v>
      </c>
      <c r="B849" t="s">
        <v>172</v>
      </c>
      <c r="C849" t="s">
        <v>7</v>
      </c>
      <c r="D849" t="s">
        <v>94</v>
      </c>
      <c r="E849" s="19" t="str">
        <f t="shared" si="115"/>
        <v>number</v>
      </c>
      <c r="F849" s="4" t="s">
        <v>95</v>
      </c>
      <c r="G849" s="5">
        <v>2035.9830926645873</v>
      </c>
      <c r="H849" s="5">
        <v>2048.7747344460308</v>
      </c>
      <c r="I849" s="5">
        <v>2062.5387531695419</v>
      </c>
      <c r="J849" s="5">
        <v>2055.840326353597</v>
      </c>
      <c r="K849" s="5">
        <v>2301.3148428022346</v>
      </c>
      <c r="L849" s="5">
        <v>3282.8351333290348</v>
      </c>
      <c r="M849" s="5">
        <v>4667.7946486531237</v>
      </c>
      <c r="N849" s="5">
        <v>4881.9727363681131</v>
      </c>
      <c r="O849" s="5">
        <v>5183.2253884053443</v>
      </c>
      <c r="P849" s="5">
        <v>5856.9078350722502</v>
      </c>
      <c r="Q849" s="5">
        <v>5746.6553715459631</v>
      </c>
      <c r="R849" s="5">
        <v>5698.2200466902632</v>
      </c>
      <c r="S849" s="5">
        <v>5947.8522036671438</v>
      </c>
      <c r="T849" s="5">
        <v>6785.2768726405011</v>
      </c>
      <c r="U849" s="5">
        <v>12105.732317647804</v>
      </c>
      <c r="V849" s="5">
        <v>13750.388786865411</v>
      </c>
      <c r="W849" s="5">
        <v>15412.205184809844</v>
      </c>
      <c r="X849" s="5">
        <v>16872.325039422532</v>
      </c>
      <c r="Y849" s="5">
        <v>19357.602241834564</v>
      </c>
      <c r="Z849" s="5">
        <v>21006.801309389586</v>
      </c>
      <c r="AA849" s="5">
        <v>23074.178857248648</v>
      </c>
      <c r="AB849" s="5">
        <v>23856.862486842638</v>
      </c>
      <c r="AC849" s="5">
        <v>25061.451625013615</v>
      </c>
      <c r="AD849" s="5">
        <v>27050.926043360774</v>
      </c>
      <c r="AE849" s="5">
        <v>28381.533754230113</v>
      </c>
      <c r="AF849" s="5">
        <v>26583.60042461599</v>
      </c>
      <c r="AG849" s="5">
        <v>25464.596886186559</v>
      </c>
      <c r="AH849" s="5">
        <v>26049.122973966951</v>
      </c>
      <c r="AI849" s="5">
        <v>26712.770917740341</v>
      </c>
      <c r="AJ849" s="5">
        <v>29500.68423690103</v>
      </c>
      <c r="AK849" s="5">
        <v>33929.691315315795</v>
      </c>
      <c r="AL849" s="5">
        <v>40550.736818828111</v>
      </c>
      <c r="AM849" s="5">
        <v>45138.270330571453</v>
      </c>
      <c r="AN849" s="5">
        <v>27609.888186614866</v>
      </c>
      <c r="AO849" s="5">
        <v>57209.433529720765</v>
      </c>
      <c r="AP849" s="5">
        <v>69356.718850569596</v>
      </c>
      <c r="AQ849" s="5">
        <v>85597.563037552842</v>
      </c>
      <c r="AR849" s="5">
        <v>88005.167176524366</v>
      </c>
      <c r="AS849" s="5">
        <v>79938.350419366485</v>
      </c>
      <c r="AT849" s="5">
        <v>84241.716893834717</v>
      </c>
      <c r="AU849" s="5">
        <v>89066.61531446538</v>
      </c>
      <c r="AV849" s="5">
        <v>93419.733945002488</v>
      </c>
      <c r="AW849" s="5">
        <v>114352.35415731125</v>
      </c>
      <c r="AX849" s="5">
        <v>136789.41780845996</v>
      </c>
      <c r="AY849" s="5">
        <v>160137.61526557445</v>
      </c>
      <c r="AZ849" s="5">
        <v>188905.10917191833</v>
      </c>
      <c r="BA849" s="5">
        <v>221435.16280983918</v>
      </c>
      <c r="BB849" s="5">
        <v>273762.84858658724</v>
      </c>
      <c r="BC849" s="5">
        <v>306365.27624404081</v>
      </c>
      <c r="BD849" s="5">
        <v>328536.73356142314</v>
      </c>
      <c r="BE849" s="5">
        <v>374665.02460852539</v>
      </c>
      <c r="BF849" s="5">
        <v>417635.12766370992</v>
      </c>
      <c r="BG849" s="5">
        <v>445417.32869257726</v>
      </c>
      <c r="BH849" s="5">
        <v>481801.23375579977</v>
      </c>
      <c r="BI849" s="5">
        <v>513171.31449506263</v>
      </c>
      <c r="BJ849" s="5">
        <v>559889.9535037023</v>
      </c>
      <c r="BK849" s="5">
        <v>622227.69932227849</v>
      </c>
    </row>
    <row r="850" spans="1:63" x14ac:dyDescent="0.25">
      <c r="A850" t="s">
        <v>175</v>
      </c>
      <c r="B850" t="s">
        <v>176</v>
      </c>
      <c r="C850" t="s">
        <v>7</v>
      </c>
      <c r="D850" t="s">
        <v>94</v>
      </c>
      <c r="E850" s="19" t="str">
        <f t="shared" si="115"/>
        <v>number</v>
      </c>
      <c r="F850" s="4" t="s">
        <v>95</v>
      </c>
      <c r="G850" s="5">
        <v>317.78940444926371</v>
      </c>
      <c r="H850" s="5">
        <v>329.86247723568505</v>
      </c>
      <c r="I850" s="5">
        <v>356.15122802329716</v>
      </c>
      <c r="J850" s="5">
        <v>381.70347409400154</v>
      </c>
      <c r="K850" s="5">
        <v>405.97116591799852</v>
      </c>
      <c r="L850" s="5">
        <v>430.77276631629343</v>
      </c>
      <c r="M850" s="5">
        <v>467.59956922490653</v>
      </c>
      <c r="N850" s="5">
        <v>492.03171312964821</v>
      </c>
      <c r="O850" s="5">
        <v>539.42644288585132</v>
      </c>
      <c r="P850" s="5">
        <v>576.02085093901781</v>
      </c>
      <c r="Q850" s="5">
        <v>619.30399905667184</v>
      </c>
      <c r="R850" s="5">
        <v>679.88681694161335</v>
      </c>
      <c r="S850" s="5">
        <v>818.77774324475138</v>
      </c>
      <c r="T850" s="5">
        <v>980.03088135693645</v>
      </c>
      <c r="U850" s="5">
        <v>1075.2924044932161</v>
      </c>
      <c r="V850" s="5">
        <v>1183.042934805819</v>
      </c>
      <c r="W850" s="5">
        <v>1280.8863128878165</v>
      </c>
      <c r="X850" s="5">
        <v>1436.2422985248152</v>
      </c>
      <c r="Y850" s="5">
        <v>1672.7752019166385</v>
      </c>
      <c r="Z850" s="5">
        <v>2171.6054157879425</v>
      </c>
      <c r="AA850" s="5">
        <v>2456.1331340557485</v>
      </c>
      <c r="AB850" s="5">
        <v>2717.9156099539427</v>
      </c>
      <c r="AC850" s="5">
        <v>3030.207990688652</v>
      </c>
      <c r="AD850" s="5">
        <v>3463.6182875548698</v>
      </c>
      <c r="AE850" s="5">
        <v>3903.8073595170704</v>
      </c>
      <c r="AF850" s="5">
        <v>4473.387232552901</v>
      </c>
      <c r="AG850" s="5">
        <v>5118.8681635488865</v>
      </c>
      <c r="AH850" s="5">
        <v>6015.5065241311249</v>
      </c>
      <c r="AI850" s="5">
        <v>7069.1278704433971</v>
      </c>
      <c r="AJ850" s="5">
        <v>7959.7130231805868</v>
      </c>
      <c r="AK850" s="5">
        <v>8903.852725392715</v>
      </c>
      <c r="AL850" s="5">
        <v>9749.0042295235853</v>
      </c>
      <c r="AM850" s="5">
        <v>10890.378328761515</v>
      </c>
      <c r="AN850" s="5">
        <v>12038.967268923545</v>
      </c>
      <c r="AO850" s="5">
        <v>13397.352913817935</v>
      </c>
      <c r="AP850" s="5">
        <v>14793.307554666222</v>
      </c>
      <c r="AQ850" s="5">
        <v>16105.472512281185</v>
      </c>
      <c r="AR850" s="5">
        <v>17165.241086563561</v>
      </c>
      <c r="AS850" s="5">
        <v>18525.869822248831</v>
      </c>
      <c r="AT850" s="5">
        <v>20694.486556086747</v>
      </c>
      <c r="AU850" s="5">
        <v>22553.494980684056</v>
      </c>
      <c r="AV850" s="5">
        <v>25884.840767289312</v>
      </c>
      <c r="AW850" s="5">
        <v>27823.744378312564</v>
      </c>
      <c r="AX850" s="5">
        <v>30605.237857919583</v>
      </c>
      <c r="AY850" s="5">
        <v>33577.106182215837</v>
      </c>
      <c r="AZ850" s="5">
        <v>37261.532975200724</v>
      </c>
      <c r="BA850" s="5">
        <v>42285.452048292726</v>
      </c>
      <c r="BB850" s="5">
        <v>46993.90894599988</v>
      </c>
      <c r="BC850" s="5">
        <v>49198.288322545661</v>
      </c>
      <c r="BD850" s="5">
        <v>53271.809508566723</v>
      </c>
      <c r="BE850" s="5">
        <v>57854.107879409799</v>
      </c>
      <c r="BF850" s="5">
        <v>61395.501304972488</v>
      </c>
      <c r="BG850" s="5">
        <v>65838.728436295671</v>
      </c>
      <c r="BH850" s="5">
        <v>69772.268218592522</v>
      </c>
      <c r="BI850" s="5">
        <v>73274.207045703719</v>
      </c>
      <c r="BJ850" s="5">
        <v>77662.723356307266</v>
      </c>
      <c r="BK850" s="5">
        <v>82017.243240550524</v>
      </c>
    </row>
    <row r="851" spans="1:63" x14ac:dyDescent="0.25">
      <c r="A851" t="s">
        <v>177</v>
      </c>
      <c r="B851" t="s">
        <v>178</v>
      </c>
      <c r="C851" t="s">
        <v>7</v>
      </c>
      <c r="D851" t="s">
        <v>94</v>
      </c>
      <c r="E851" s="19" t="str">
        <f t="shared" si="115"/>
        <v>number</v>
      </c>
      <c r="F851" s="4" t="s">
        <v>95</v>
      </c>
      <c r="AH851" s="5">
        <v>21781.8886410997</v>
      </c>
      <c r="AI851" s="5">
        <v>26430.0524647489</v>
      </c>
      <c r="AJ851" s="5">
        <v>33558.353001782998</v>
      </c>
      <c r="AK851" s="5">
        <v>42459.575528933499</v>
      </c>
      <c r="AL851" s="5">
        <v>51768.873192075604</v>
      </c>
      <c r="AM851" s="5">
        <v>63059.9353268165</v>
      </c>
      <c r="AN851" s="5">
        <v>81355.307072297903</v>
      </c>
      <c r="AO851" s="5">
        <v>103724.383588533</v>
      </c>
      <c r="AP851" s="5">
        <v>125815.965512731</v>
      </c>
      <c r="AQ851" s="5">
        <v>152988.564220628</v>
      </c>
      <c r="AR851" s="5">
        <v>196969.297569288</v>
      </c>
      <c r="AS851" s="5">
        <v>223268.912891441</v>
      </c>
      <c r="AT851" s="5">
        <v>245504.35852979199</v>
      </c>
      <c r="AU851" s="5">
        <v>266726.50930491398</v>
      </c>
      <c r="AV851" s="5">
        <v>297762.16537735797</v>
      </c>
      <c r="AW851" s="5">
        <v>335484.21385411598</v>
      </c>
      <c r="AX851" s="5">
        <v>376026.64839695801</v>
      </c>
      <c r="AY851" s="5">
        <v>499274.37227632402</v>
      </c>
      <c r="AZ851" s="5">
        <v>590305.12217070896</v>
      </c>
      <c r="BA851" s="5">
        <v>657457.88100739697</v>
      </c>
      <c r="BB851" s="5">
        <v>779679.66890311695</v>
      </c>
      <c r="BC851" s="5">
        <v>869778.085270743</v>
      </c>
      <c r="BD851" s="5">
        <v>979229.47052157705</v>
      </c>
      <c r="BE851" s="5">
        <v>1142217.1049079001</v>
      </c>
      <c r="BF851" s="5">
        <v>1289039.6406845499</v>
      </c>
      <c r="BG851" s="5">
        <v>1443170.93799222</v>
      </c>
      <c r="BH851" s="5">
        <v>1571923.25663499</v>
      </c>
      <c r="BI851" s="5">
        <v>1736897.5023427601</v>
      </c>
      <c r="BJ851" s="5">
        <v>1912359.64132045</v>
      </c>
      <c r="BK851" s="5">
        <v>2086947.9754555</v>
      </c>
    </row>
    <row r="852" spans="1:63" x14ac:dyDescent="0.25">
      <c r="A852" t="s">
        <v>179</v>
      </c>
      <c r="B852" t="s">
        <v>180</v>
      </c>
      <c r="C852" t="s">
        <v>7</v>
      </c>
      <c r="D852" t="s">
        <v>94</v>
      </c>
      <c r="E852" s="19" t="str">
        <f t="shared" si="115"/>
        <v>number</v>
      </c>
      <c r="F852" s="4" t="s">
        <v>95</v>
      </c>
      <c r="G852" s="5">
        <v>6.0116463927823824</v>
      </c>
      <c r="H852" s="5">
        <v>5.9164047714875361</v>
      </c>
      <c r="I852" s="5">
        <v>6.5764229617402705</v>
      </c>
      <c r="J852" s="5">
        <v>7.2546557679005872</v>
      </c>
      <c r="K852" s="5">
        <v>7.8833090582814611</v>
      </c>
      <c r="L852" s="5">
        <v>7.9707928925127112</v>
      </c>
      <c r="M852" s="5">
        <v>8.0518131671677153</v>
      </c>
      <c r="N852" s="5">
        <v>8.35125302606132</v>
      </c>
      <c r="O852" s="5">
        <v>9.1096279938748186</v>
      </c>
      <c r="P852" s="5">
        <v>9.5246019929570647</v>
      </c>
      <c r="Q852" s="5">
        <v>10.414181557773503</v>
      </c>
      <c r="R852" s="5">
        <v>10.662389696827713</v>
      </c>
      <c r="S852" s="5">
        <v>11.852078340326834</v>
      </c>
      <c r="T852" s="5">
        <v>13.976074540076835</v>
      </c>
      <c r="U852" s="5">
        <v>19.613661844620751</v>
      </c>
      <c r="V852" s="5">
        <v>21.96891102407011</v>
      </c>
      <c r="W852" s="5">
        <v>43.518942378113181</v>
      </c>
      <c r="X852" s="5">
        <v>47.101501086407723</v>
      </c>
      <c r="Y852" s="5">
        <v>70.255524798366707</v>
      </c>
      <c r="Z852" s="5">
        <v>99.175746680754813</v>
      </c>
      <c r="AA852" s="5">
        <v>206.84893801793922</v>
      </c>
      <c r="AB852" s="5">
        <v>326.87018532601303</v>
      </c>
      <c r="AC852" s="5">
        <v>489.32416404452448</v>
      </c>
      <c r="AD852" s="5">
        <v>591.9680312561951</v>
      </c>
      <c r="AE852" s="5">
        <v>1220.5363707022177</v>
      </c>
      <c r="AF852" s="5">
        <v>2809.9565865526201</v>
      </c>
      <c r="AG852" s="5">
        <v>7925.5816110836477</v>
      </c>
      <c r="AH852" s="5">
        <v>24014.456979118811</v>
      </c>
      <c r="AI852" s="5">
        <v>53123.662523469837</v>
      </c>
      <c r="AJ852" s="5">
        <v>78889.519853509162</v>
      </c>
      <c r="AK852" s="5">
        <v>101438.72338354534</v>
      </c>
      <c r="AL852" s="5">
        <v>147188.57162019247</v>
      </c>
      <c r="AM852" s="5">
        <v>200793.9129944859</v>
      </c>
      <c r="AN852" s="5">
        <v>221034.30272025295</v>
      </c>
      <c r="AO852" s="5">
        <v>261186.37444112106</v>
      </c>
      <c r="AP852" s="5">
        <v>288748.93536579696</v>
      </c>
      <c r="AQ852" s="5">
        <v>303370.34357238206</v>
      </c>
      <c r="AR852" s="5">
        <v>335682.90302822541</v>
      </c>
      <c r="AS852" s="5">
        <v>351080.72682523244</v>
      </c>
      <c r="AT852" s="5">
        <v>389542.43867348076</v>
      </c>
      <c r="AU852" s="5">
        <v>414259.11688129639</v>
      </c>
      <c r="AV852" s="5">
        <v>421519.81023598678</v>
      </c>
      <c r="AW852" s="5">
        <v>467364.55820546392</v>
      </c>
      <c r="AX852" s="5">
        <v>557239.70173353318</v>
      </c>
      <c r="AY852" s="5">
        <v>562312.9321179908</v>
      </c>
      <c r="AZ852" s="5">
        <v>616209.69807715307</v>
      </c>
      <c r="BA852" s="5">
        <v>692586.66735511599</v>
      </c>
      <c r="BB852" s="5">
        <v>773671.266065932</v>
      </c>
      <c r="BC852" s="5">
        <v>1069968.7010531432</v>
      </c>
      <c r="BD852" s="5">
        <v>1207602.6744875216</v>
      </c>
      <c r="BE852" s="5">
        <v>1335785.9672696325</v>
      </c>
      <c r="BF852" s="5">
        <v>1629233.8802052375</v>
      </c>
      <c r="BG852" s="5">
        <v>1697309.387459982</v>
      </c>
      <c r="BH852" s="5">
        <v>1783932.221556643</v>
      </c>
      <c r="BI852" s="5">
        <v>1906015.2339115806</v>
      </c>
      <c r="BJ852" s="5">
        <v>2002777.6340435229</v>
      </c>
      <c r="BK852" s="5">
        <v>2139802.6444404535</v>
      </c>
    </row>
    <row r="853" spans="1:63" x14ac:dyDescent="0.25">
      <c r="A853" t="s">
        <v>147</v>
      </c>
      <c r="B853" t="s">
        <v>148</v>
      </c>
      <c r="C853" t="s">
        <v>149</v>
      </c>
      <c r="D853" t="s">
        <v>94</v>
      </c>
      <c r="E853" s="19" t="str">
        <f t="shared" si="115"/>
        <v>number</v>
      </c>
      <c r="F853" s="4" t="s">
        <v>95</v>
      </c>
      <c r="G853" s="5">
        <v>17550.366405289114</v>
      </c>
      <c r="H853" s="5">
        <v>18748.60577712029</v>
      </c>
      <c r="I853" s="5">
        <v>19202.435090668503</v>
      </c>
      <c r="J853" s="5">
        <v>19718.008664630928</v>
      </c>
      <c r="K853" s="5">
        <v>20027.630355931648</v>
      </c>
      <c r="L853" s="5">
        <v>20279.679999269458</v>
      </c>
      <c r="M853" s="5">
        <v>20753.414502175645</v>
      </c>
      <c r="N853" s="5">
        <v>20976.903468339675</v>
      </c>
      <c r="O853" s="5">
        <v>22491.837340865179</v>
      </c>
      <c r="P853" s="5">
        <v>22526.824645308112</v>
      </c>
      <c r="Q853" s="5">
        <v>23209.189306111195</v>
      </c>
      <c r="R853" s="5">
        <v>25033.085952983714</v>
      </c>
      <c r="S853" s="5">
        <v>25360.452040752836</v>
      </c>
      <c r="T853" s="5">
        <v>29933.790681222195</v>
      </c>
      <c r="U853" s="5">
        <v>32731.627764521996</v>
      </c>
      <c r="V853" s="5">
        <v>37192.390322211999</v>
      </c>
      <c r="W853" s="5">
        <v>43432.067054908359</v>
      </c>
      <c r="X853" s="5">
        <v>50985.04435661131</v>
      </c>
      <c r="Y853" s="5">
        <v>55749.228092695434</v>
      </c>
      <c r="Z853" s="5">
        <v>59725.700811230745</v>
      </c>
      <c r="AA853" s="5">
        <v>69082.48595594088</v>
      </c>
      <c r="AB853" s="5">
        <v>80539.638808620264</v>
      </c>
      <c r="AC853" s="5">
        <v>83070.387724674278</v>
      </c>
      <c r="AD853" s="5">
        <v>84701.083207789634</v>
      </c>
      <c r="AE853" s="5">
        <v>90254.41085147635</v>
      </c>
      <c r="AF853" s="5">
        <v>88918.305901097687</v>
      </c>
      <c r="AG853" s="5">
        <v>87495.781462893516</v>
      </c>
      <c r="AH853" s="5">
        <v>93244.920751456535</v>
      </c>
      <c r="AI853" s="5">
        <v>97250.746769484642</v>
      </c>
      <c r="AJ853" s="5">
        <v>95831.54474264881</v>
      </c>
      <c r="AK853" s="5">
        <v>97724.840929653248</v>
      </c>
      <c r="AL853" s="5">
        <v>95566.11655682791</v>
      </c>
      <c r="AM853" s="5">
        <v>94843.368054523249</v>
      </c>
      <c r="AN853" s="5">
        <v>107193.48331619908</v>
      </c>
      <c r="AO853" s="5">
        <v>117715.26395066422</v>
      </c>
      <c r="AP853" s="5">
        <v>127560.85707303132</v>
      </c>
      <c r="AQ853" s="5">
        <v>133948.08738343071</v>
      </c>
      <c r="AR853" s="5">
        <v>150861.40650453049</v>
      </c>
      <c r="AS853" s="5">
        <v>164510.87164323506</v>
      </c>
      <c r="AT853" s="5">
        <v>161477.37471465656</v>
      </c>
      <c r="AU853" s="5">
        <v>172624.13978817352</v>
      </c>
      <c r="AV853" s="5">
        <v>181749.11129007328</v>
      </c>
      <c r="AW853" s="5">
        <v>193158.60980743714</v>
      </c>
      <c r="AX853" s="5">
        <v>196164.34247806063</v>
      </c>
      <c r="AY853" s="5">
        <v>214678.88746253334</v>
      </c>
      <c r="AZ853" s="5">
        <v>219918.43766263171</v>
      </c>
      <c r="BA853" s="5">
        <v>227704.40767663758</v>
      </c>
      <c r="BB853" s="5">
        <v>255142.06323521628</v>
      </c>
      <c r="BC853" s="5">
        <v>260998.82181603857</v>
      </c>
      <c r="BD853" s="5">
        <v>285005.39274782274</v>
      </c>
      <c r="BE853" s="5">
        <v>314659.3836152734</v>
      </c>
      <c r="BF853" s="5">
        <v>344004.809303071</v>
      </c>
      <c r="BG853" s="5">
        <v>345720.07054762146</v>
      </c>
      <c r="BH853" s="5">
        <v>347979.98427951999</v>
      </c>
      <c r="BI853" s="5">
        <v>340269.44626535231</v>
      </c>
      <c r="BJ853" s="5">
        <v>346216.510053156</v>
      </c>
      <c r="BK853" s="5">
        <v>373726.35700680583</v>
      </c>
    </row>
    <row r="854" spans="1:63" x14ac:dyDescent="0.25">
      <c r="A854" t="s">
        <v>153</v>
      </c>
      <c r="B854" t="s">
        <v>154</v>
      </c>
      <c r="C854" t="s">
        <v>149</v>
      </c>
      <c r="D854" t="s">
        <v>94</v>
      </c>
      <c r="E854" s="19" t="str">
        <f t="shared" si="115"/>
        <v>number</v>
      </c>
      <c r="F854" s="4" t="s">
        <v>95</v>
      </c>
      <c r="G854" s="5">
        <v>30292.016148395407</v>
      </c>
      <c r="H854" s="5">
        <v>31500.518488970771</v>
      </c>
      <c r="I854" s="5">
        <v>31882.204240614516</v>
      </c>
      <c r="J854" s="5">
        <v>33703.463603524855</v>
      </c>
      <c r="K854" s="5">
        <v>34528.511099488147</v>
      </c>
      <c r="L854" s="5">
        <v>35350.067479577352</v>
      </c>
      <c r="M854" s="5">
        <v>38012.463417335435</v>
      </c>
      <c r="N854" s="5">
        <v>41718.467154037142</v>
      </c>
      <c r="O854" s="5">
        <v>44951.982875823953</v>
      </c>
      <c r="P854" s="5">
        <v>48746.596309383109</v>
      </c>
      <c r="Q854" s="5">
        <v>50852.906433433927</v>
      </c>
      <c r="R854" s="5">
        <v>54921.941265075133</v>
      </c>
      <c r="S854" s="5">
        <v>60023.203797182774</v>
      </c>
      <c r="T854" s="5">
        <v>71583.469594186638</v>
      </c>
      <c r="U854" s="5">
        <v>82106.777758676617</v>
      </c>
      <c r="V854" s="5">
        <v>90293.37032862223</v>
      </c>
      <c r="W854" s="5">
        <v>105690.44117395468</v>
      </c>
      <c r="X854" s="5">
        <v>129540.93604344166</v>
      </c>
      <c r="Y854" s="5">
        <v>150522.99839745794</v>
      </c>
      <c r="Z854" s="5">
        <v>163627.53003647793</v>
      </c>
      <c r="AA854" s="5">
        <v>202228.6074909693</v>
      </c>
      <c r="AB854" s="5">
        <v>237209.62974989752</v>
      </c>
      <c r="AC854" s="5">
        <v>277183.59478551778</v>
      </c>
      <c r="AD854" s="5">
        <v>327952.55701883638</v>
      </c>
      <c r="AE854" s="5">
        <v>381975.9300650357</v>
      </c>
      <c r="AF854" s="5">
        <v>396031.03361206758</v>
      </c>
      <c r="AG854" s="5">
        <v>366660.38528930728</v>
      </c>
      <c r="AH854" s="5">
        <v>330361.52548578358</v>
      </c>
      <c r="AI854" s="5">
        <v>308921.08530833194</v>
      </c>
      <c r="AJ854" s="5">
        <v>286191.85763337906</v>
      </c>
      <c r="AK854" s="5">
        <v>276948.43742032506</v>
      </c>
      <c r="AL854" s="5">
        <v>257500.01790645788</v>
      </c>
      <c r="AM854" s="5">
        <v>322340.84238265094</v>
      </c>
      <c r="AN854" s="5">
        <v>351195.40461766359</v>
      </c>
      <c r="AO854" s="5">
        <v>371566.18491918204</v>
      </c>
      <c r="AP854" s="5">
        <v>381957.1446009085</v>
      </c>
      <c r="AQ854" s="5">
        <v>413827.93333457102</v>
      </c>
      <c r="AR854" s="5">
        <v>439967.50525525061</v>
      </c>
      <c r="AS854" s="5">
        <v>442491.24825718917</v>
      </c>
      <c r="AT854" s="5">
        <v>470041.55374338251</v>
      </c>
      <c r="AU854" s="5">
        <v>485108.3431922571</v>
      </c>
      <c r="AV854" s="5">
        <v>501754.59721629362</v>
      </c>
      <c r="AW854" s="5">
        <v>512043.3975248129</v>
      </c>
      <c r="AX854" s="5">
        <v>542983.26819713879</v>
      </c>
      <c r="AY854" s="5">
        <v>543312.28856088372</v>
      </c>
      <c r="AZ854" s="5">
        <v>565437.57886366162</v>
      </c>
      <c r="BA854" s="5">
        <v>582696.51160951261</v>
      </c>
      <c r="BB854" s="5">
        <v>625505.63262045488</v>
      </c>
      <c r="BC854" s="5">
        <v>632202.86014062702</v>
      </c>
      <c r="BD854" s="5">
        <v>648378.11982126627</v>
      </c>
      <c r="BE854" s="5">
        <v>674602.21504921408</v>
      </c>
      <c r="BF854" s="5">
        <v>704787.68932335591</v>
      </c>
      <c r="BG854" s="5">
        <v>737970.55419320031</v>
      </c>
      <c r="BH854" s="5">
        <v>776816.21287573909</v>
      </c>
      <c r="BI854" s="5">
        <v>800777.96242023376</v>
      </c>
      <c r="BJ854" s="5">
        <v>825320.27878609626</v>
      </c>
      <c r="BK854" s="5">
        <v>845123.21105165943</v>
      </c>
    </row>
    <row r="855" spans="1:63" x14ac:dyDescent="0.25">
      <c r="A855" t="s">
        <v>155</v>
      </c>
      <c r="B855" t="s">
        <v>156</v>
      </c>
      <c r="C855" t="s">
        <v>149</v>
      </c>
      <c r="D855" t="s">
        <v>94</v>
      </c>
      <c r="E855" s="19" t="str">
        <f t="shared" si="115"/>
        <v>number</v>
      </c>
      <c r="F855" s="4" t="s">
        <v>95</v>
      </c>
      <c r="G855" s="5">
        <v>26765.138358131651</v>
      </c>
      <c r="H855" s="5">
        <v>28074.219599028071</v>
      </c>
      <c r="I855" s="5">
        <v>28612.387331002392</v>
      </c>
      <c r="J855" s="5">
        <v>29604.545411142135</v>
      </c>
      <c r="K855" s="5">
        <v>30871.76179525274</v>
      </c>
      <c r="L855" s="5">
        <v>31531.144604216275</v>
      </c>
      <c r="M855" s="5">
        <v>32216.531651959889</v>
      </c>
      <c r="N855" s="5">
        <v>32117.215873110221</v>
      </c>
      <c r="O855" s="5">
        <v>34359.234256703887</v>
      </c>
      <c r="P855" s="5">
        <v>35599.026690734776</v>
      </c>
      <c r="Q855" s="5">
        <v>37087.726708767979</v>
      </c>
      <c r="R855" s="5">
        <v>38673.638798218555</v>
      </c>
      <c r="S855" s="5">
        <v>36915.903032834205</v>
      </c>
      <c r="T855" s="5">
        <v>39271.713599059083</v>
      </c>
      <c r="U855" s="5">
        <v>45327.236158581276</v>
      </c>
      <c r="V855" s="5">
        <v>49599.823475695259</v>
      </c>
      <c r="W855" s="5">
        <v>54019.666294388633</v>
      </c>
      <c r="X855" s="5">
        <v>57975.826780098461</v>
      </c>
      <c r="Y855" s="5">
        <v>48326.9805615199</v>
      </c>
      <c r="Z855" s="5">
        <v>48371.067512226182</v>
      </c>
      <c r="AA855" s="5">
        <v>51688.261379685377</v>
      </c>
      <c r="AB855" s="5">
        <v>58147.974135545133</v>
      </c>
      <c r="AC855" s="5">
        <v>65686.315383382476</v>
      </c>
      <c r="AD855" s="5">
        <v>81066.769202385287</v>
      </c>
      <c r="AE855" s="5">
        <v>91155.213231373244</v>
      </c>
      <c r="AF855" s="5">
        <v>70531.146826839409</v>
      </c>
      <c r="AG855" s="5">
        <v>64653.602336648801</v>
      </c>
      <c r="AH855" s="5">
        <v>79076.317662663394</v>
      </c>
      <c r="AI855" s="5">
        <v>79291.090961542519</v>
      </c>
      <c r="AJ855" s="5">
        <v>79464.877983514467</v>
      </c>
      <c r="AK855" s="5">
        <v>86105.141346918856</v>
      </c>
      <c r="AL855" s="5">
        <v>78453.719722624766</v>
      </c>
      <c r="AM855" s="5">
        <v>63203.64019907856</v>
      </c>
      <c r="AN855" s="5">
        <v>96727.512247618288</v>
      </c>
      <c r="AO855" s="5">
        <v>103093.45800333166</v>
      </c>
      <c r="AP855" s="5">
        <v>113551.47171699902</v>
      </c>
      <c r="AQ855" s="5">
        <v>120320.00466820074</v>
      </c>
      <c r="AR855" s="5">
        <v>132660.1887319638</v>
      </c>
      <c r="AS855" s="5">
        <v>117497.54272837356</v>
      </c>
      <c r="AT855" s="5">
        <v>118204.56832250152</v>
      </c>
      <c r="AU855" s="5">
        <v>144639.96383705808</v>
      </c>
      <c r="AV855" s="5">
        <v>153898.81550006894</v>
      </c>
      <c r="AW855" s="5">
        <v>170054.23063184464</v>
      </c>
      <c r="AX855" s="5">
        <v>240198.73032488115</v>
      </c>
      <c r="AY855" s="5">
        <v>348256.66690076469</v>
      </c>
      <c r="AZ855" s="5">
        <v>372394.36527818145</v>
      </c>
      <c r="BA855" s="5">
        <v>384220.46971762786</v>
      </c>
      <c r="BB855" s="5">
        <v>416356.04086488957</v>
      </c>
      <c r="BC855" s="5">
        <v>379853.05675511999</v>
      </c>
      <c r="BD855" s="5">
        <v>444050.3682027107</v>
      </c>
      <c r="BE855" s="5">
        <v>466787.1047277688</v>
      </c>
      <c r="BF855" s="5">
        <v>496982.94744605233</v>
      </c>
      <c r="BG855" s="5">
        <v>487128.53737085877</v>
      </c>
      <c r="BH855" s="5">
        <v>507269.05565285753</v>
      </c>
      <c r="BI855" s="5">
        <v>462117.86318241886</v>
      </c>
      <c r="BJ855" s="5">
        <v>414044.78090810729</v>
      </c>
      <c r="BK855" s="5">
        <v>385637.73918298224</v>
      </c>
    </row>
    <row r="856" spans="1:63" x14ac:dyDescent="0.25">
      <c r="A856" t="s">
        <v>161</v>
      </c>
      <c r="B856" t="s">
        <v>162</v>
      </c>
      <c r="C856" t="s">
        <v>149</v>
      </c>
      <c r="D856" t="s">
        <v>94</v>
      </c>
      <c r="E856" s="19" t="str">
        <f t="shared" si="115"/>
        <v>number</v>
      </c>
      <c r="F856" s="4" t="s">
        <v>95</v>
      </c>
      <c r="M856" s="5">
        <v>11876.890360816369</v>
      </c>
      <c r="N856" s="5">
        <v>14722.0606192704</v>
      </c>
      <c r="O856" s="5">
        <v>15075.583153001358</v>
      </c>
      <c r="P856" s="5">
        <v>16715.657134884674</v>
      </c>
      <c r="Q856" s="5">
        <v>18004.046865513115</v>
      </c>
      <c r="R856" s="5">
        <v>19949.871703068162</v>
      </c>
      <c r="S856" s="5">
        <v>20082.360086103563</v>
      </c>
      <c r="T856" s="5">
        <v>20363.051705088979</v>
      </c>
      <c r="U856" s="5">
        <v>27464.419298277549</v>
      </c>
      <c r="V856" s="5">
        <v>34021.02796321777</v>
      </c>
      <c r="W856" s="5">
        <v>38424.999623830576</v>
      </c>
      <c r="X856" s="5">
        <v>40389.121037812009</v>
      </c>
      <c r="Y856" s="5">
        <v>48785.616320895657</v>
      </c>
      <c r="Z856" s="5">
        <v>52437.258632639248</v>
      </c>
      <c r="AA856" s="5">
        <v>57806.151193833051</v>
      </c>
      <c r="AB856" s="5">
        <v>59325.986253285213</v>
      </c>
      <c r="AC856" s="5">
        <v>65555.558878397627</v>
      </c>
      <c r="AD856" s="5">
        <v>70023.553345888242</v>
      </c>
      <c r="AE856" s="5">
        <v>79860.953289812969</v>
      </c>
      <c r="AF856" s="5">
        <v>80628.77635206515</v>
      </c>
      <c r="AG856" s="5">
        <v>77879.226012976593</v>
      </c>
      <c r="AH856" s="5">
        <v>78971.563484325598</v>
      </c>
      <c r="AI856" s="5">
        <v>83761.561994293064</v>
      </c>
      <c r="AJ856" s="5">
        <v>86258.006626669128</v>
      </c>
      <c r="AK856" s="5">
        <v>88817.689910701098</v>
      </c>
      <c r="AL856" s="5">
        <v>84487.349382849832</v>
      </c>
      <c r="AM856" s="5">
        <v>87643.09421850949</v>
      </c>
      <c r="AN856" s="5">
        <v>123575.68430038965</v>
      </c>
      <c r="AO856" s="5">
        <v>140654.36931838887</v>
      </c>
      <c r="AP856" s="5">
        <v>144299.38851413387</v>
      </c>
      <c r="AQ856" s="5">
        <v>155645.97898734183</v>
      </c>
      <c r="AR856" s="5">
        <v>165966.49546014363</v>
      </c>
      <c r="AS856" s="5">
        <v>198586.77499406165</v>
      </c>
      <c r="AT856" s="5">
        <v>191769.66507988464</v>
      </c>
      <c r="AU856" s="5">
        <v>224930.90191510721</v>
      </c>
      <c r="AV856" s="5">
        <v>232935.13031998047</v>
      </c>
      <c r="AW856" s="5">
        <v>227709.20951446748</v>
      </c>
      <c r="AX856" s="5">
        <v>232105.77936921082</v>
      </c>
      <c r="AY856" s="5">
        <v>257372.91955480384</v>
      </c>
      <c r="AZ856" s="5">
        <v>272761.74062513042</v>
      </c>
      <c r="BA856" s="5">
        <v>285468.95837742038</v>
      </c>
      <c r="BB856" s="5">
        <v>308841.6530062916</v>
      </c>
      <c r="BC856" s="5">
        <v>329121.08138534939</v>
      </c>
      <c r="BD856" s="5">
        <v>350839.74650889199</v>
      </c>
      <c r="BE856" s="5">
        <v>394050.147001584</v>
      </c>
      <c r="BF856" s="5">
        <v>396857.06021302374</v>
      </c>
      <c r="BG856" s="5">
        <v>397155.58212865324</v>
      </c>
      <c r="BH856" s="5">
        <v>418136.97071234393</v>
      </c>
      <c r="BI856" s="5">
        <v>443538.59729028755</v>
      </c>
      <c r="BJ856" s="5">
        <v>461716.43660901178</v>
      </c>
      <c r="BK856" s="5">
        <v>481395.96007546119</v>
      </c>
    </row>
    <row r="857" spans="1:63" x14ac:dyDescent="0.25">
      <c r="A857" t="s">
        <v>163</v>
      </c>
      <c r="B857" t="s">
        <v>164</v>
      </c>
      <c r="C857" t="s">
        <v>149</v>
      </c>
      <c r="D857" t="s">
        <v>94</v>
      </c>
      <c r="E857" s="19" t="str">
        <f t="shared" si="115"/>
        <v>number</v>
      </c>
      <c r="F857" s="4" t="s">
        <v>95</v>
      </c>
      <c r="G857" s="5">
        <v>6021.632184923139</v>
      </c>
      <c r="H857" s="5">
        <v>6035.583727647293</v>
      </c>
      <c r="I857" s="5">
        <v>6002.2108596434246</v>
      </c>
      <c r="J857" s="5">
        <v>7781.2431063339236</v>
      </c>
      <c r="K857" s="5">
        <v>8595.1064475138737</v>
      </c>
      <c r="L857" s="5">
        <v>8712.7476557958744</v>
      </c>
      <c r="M857" s="5">
        <v>8971.5153484889088</v>
      </c>
      <c r="N857" s="5">
        <v>9599.6338997566381</v>
      </c>
      <c r="O857" s="5">
        <v>9293.7010435674165</v>
      </c>
      <c r="P857" s="5">
        <v>10120.566572780413</v>
      </c>
      <c r="Q857" s="5">
        <v>10638.28339901636</v>
      </c>
      <c r="R857" s="5">
        <v>10987.478046966149</v>
      </c>
      <c r="S857" s="5">
        <v>11864.828443687324</v>
      </c>
      <c r="T857" s="5">
        <v>14567.048164302481</v>
      </c>
      <c r="U857" s="5">
        <v>15439.313652736613</v>
      </c>
      <c r="V857" s="5">
        <v>17264.286617874277</v>
      </c>
      <c r="W857" s="5">
        <v>17511.275894605511</v>
      </c>
      <c r="X857" s="5">
        <v>17351.392626693749</v>
      </c>
      <c r="Y857" s="5">
        <v>19829.559178399617</v>
      </c>
      <c r="Z857" s="5">
        <v>21221.119168755318</v>
      </c>
      <c r="AA857" s="5">
        <v>22879.303050531435</v>
      </c>
      <c r="AB857" s="5">
        <v>23898.483684937273</v>
      </c>
      <c r="AC857" s="5">
        <v>25836.83357090241</v>
      </c>
      <c r="AD857" s="5">
        <v>26952.972898840781</v>
      </c>
      <c r="AE857" s="5">
        <v>29754.647327426548</v>
      </c>
      <c r="AF857" s="5">
        <v>32811.268471620708</v>
      </c>
      <c r="AG857" s="5">
        <v>35925.595597596548</v>
      </c>
      <c r="AH857" s="5">
        <v>37469.019897015191</v>
      </c>
      <c r="AI857" s="5">
        <v>41252.916554910604</v>
      </c>
      <c r="AJ857" s="5">
        <v>40484.399942861084</v>
      </c>
      <c r="AK857" s="5">
        <v>56735.145755662998</v>
      </c>
      <c r="AL857" s="5">
        <v>59512.001849218628</v>
      </c>
      <c r="AM857" s="5">
        <v>68643.273656451915</v>
      </c>
      <c r="AN857" s="5">
        <v>71909.507770176293</v>
      </c>
      <c r="AO857" s="5">
        <v>78923.207331091602</v>
      </c>
      <c r="AP857" s="5">
        <v>82576.558466072514</v>
      </c>
      <c r="AQ857" s="5">
        <v>86134.490924494996</v>
      </c>
      <c r="AR857" s="5">
        <v>101668.73412016132</v>
      </c>
      <c r="AS857" s="5">
        <v>112030.47638031453</v>
      </c>
      <c r="AT857" s="5">
        <v>114080.16604665531</v>
      </c>
      <c r="AU857" s="5">
        <v>118670.63523545282</v>
      </c>
      <c r="AV857" s="5">
        <v>125259.28819432361</v>
      </c>
      <c r="AW857" s="5">
        <v>139032.57135243551</v>
      </c>
      <c r="AX857" s="5">
        <v>159675.03078555671</v>
      </c>
      <c r="AY857" s="5">
        <v>185271.11974242347</v>
      </c>
      <c r="AZ857" s="5">
        <v>253593.44828517694</v>
      </c>
      <c r="BA857" s="5">
        <v>262028.52748466865</v>
      </c>
      <c r="BB857" s="5">
        <v>281789.41940830648</v>
      </c>
      <c r="BC857" s="5">
        <v>274038.4080543298</v>
      </c>
      <c r="BD857" s="5">
        <v>331557.5904207264</v>
      </c>
      <c r="BE857" s="5">
        <v>390661.95188817085</v>
      </c>
      <c r="BF857" s="5">
        <v>405117.01750204101</v>
      </c>
      <c r="BG857" s="5">
        <v>429731.10636389209</v>
      </c>
      <c r="BH857" s="5">
        <v>400223.42959507083</v>
      </c>
      <c r="BI857" s="5">
        <v>375147.07672090823</v>
      </c>
      <c r="BJ857" s="5">
        <v>387347.40177790466</v>
      </c>
      <c r="BK857" s="5">
        <v>406480.41737629019</v>
      </c>
    </row>
    <row r="858" spans="1:63" x14ac:dyDescent="0.25">
      <c r="A858" t="s">
        <v>167</v>
      </c>
      <c r="B858" t="s">
        <v>168</v>
      </c>
      <c r="C858" t="s">
        <v>149</v>
      </c>
      <c r="D858" t="s">
        <v>94</v>
      </c>
      <c r="E858" s="19" t="str">
        <f t="shared" si="115"/>
        <v>number</v>
      </c>
      <c r="F858" s="4" t="s">
        <v>95</v>
      </c>
      <c r="G858" s="5">
        <v>34174.88631914396</v>
      </c>
      <c r="H858" s="5">
        <v>36309.132573946059</v>
      </c>
      <c r="I858" s="5">
        <v>38889.291544414446</v>
      </c>
      <c r="J858" s="5">
        <v>37554.39915427177</v>
      </c>
      <c r="K858" s="5">
        <v>42162.180583525427</v>
      </c>
      <c r="L858" s="5">
        <v>42837.480032315747</v>
      </c>
      <c r="M858" s="5">
        <v>39507.574664094514</v>
      </c>
      <c r="N858" s="5">
        <v>37230.651387453989</v>
      </c>
      <c r="O858" s="5">
        <v>37097.578274952699</v>
      </c>
      <c r="P858" s="5">
        <v>39827.032317410194</v>
      </c>
      <c r="Q858" s="5">
        <v>41178.74930274488</v>
      </c>
      <c r="R858" s="5">
        <v>39261.311434083087</v>
      </c>
      <c r="S858" s="5">
        <v>43031.159672183181</v>
      </c>
      <c r="T858" s="5">
        <v>49000.763511733385</v>
      </c>
      <c r="U858" s="5">
        <v>43347.384330884961</v>
      </c>
      <c r="V858" s="5">
        <v>47679.646941152612</v>
      </c>
      <c r="W858" s="5">
        <v>57783.568075373878</v>
      </c>
      <c r="X858" s="5">
        <v>70837.021577731764</v>
      </c>
      <c r="Y858" s="5">
        <v>77114.127355028933</v>
      </c>
      <c r="Z858" s="5">
        <v>88496.991553045431</v>
      </c>
      <c r="AA858" s="5">
        <v>95700.753990181067</v>
      </c>
      <c r="AB858" s="5">
        <v>104501.90267546942</v>
      </c>
      <c r="AC858" s="5">
        <v>105223.76049289622</v>
      </c>
      <c r="AD858" s="5">
        <v>95010.019129973109</v>
      </c>
      <c r="AE858" s="5">
        <v>93581.089216239561</v>
      </c>
      <c r="AF858" s="5">
        <v>92654.735409900939</v>
      </c>
      <c r="AG858" s="5">
        <v>91630.641486876877</v>
      </c>
      <c r="AH858" s="5">
        <v>90076.5572057065</v>
      </c>
      <c r="AI858" s="5">
        <v>89496.775026885705</v>
      </c>
      <c r="AJ858" s="5">
        <v>84289.493016289693</v>
      </c>
      <c r="AK858" s="5">
        <v>79383.884904295614</v>
      </c>
      <c r="AL858" s="5">
        <v>72601.264436060257</v>
      </c>
      <c r="AM858" s="5">
        <v>71111.797930768909</v>
      </c>
      <c r="AN858" s="5">
        <v>94834.186396653851</v>
      </c>
      <c r="AO858" s="5">
        <v>99057.402404241788</v>
      </c>
      <c r="AP858" s="5">
        <v>103549.15494598555</v>
      </c>
      <c r="AQ858" s="5">
        <v>105816.6563147313</v>
      </c>
      <c r="AR858" s="5">
        <v>116058.28208631439</v>
      </c>
      <c r="AS858" s="5">
        <v>113501.9597584142</v>
      </c>
      <c r="AT858" s="5">
        <v>112781.03101275762</v>
      </c>
      <c r="AU858" s="5">
        <v>121135.14332682976</v>
      </c>
      <c r="AV858" s="5">
        <v>123939.02606275176</v>
      </c>
      <c r="AW858" s="5">
        <v>125425.95444213301</v>
      </c>
      <c r="AX858" s="5">
        <v>122861.16596831023</v>
      </c>
      <c r="AY858" s="5">
        <v>131887.26557627818</v>
      </c>
      <c r="AZ858" s="5">
        <v>134929.90125150862</v>
      </c>
      <c r="BA858" s="5">
        <v>140214.11287359209</v>
      </c>
      <c r="BB858" s="5">
        <v>158182.0301046884</v>
      </c>
      <c r="BC858" s="5">
        <v>160434.86517220628</v>
      </c>
      <c r="BD858" s="5">
        <v>172433.68848268231</v>
      </c>
      <c r="BE858" s="5">
        <v>177224.81745288911</v>
      </c>
      <c r="BF858" s="5">
        <v>199880.67653550711</v>
      </c>
      <c r="BG858" s="5">
        <v>205589.86250270266</v>
      </c>
      <c r="BH858" s="5">
        <v>212495.09639023349</v>
      </c>
      <c r="BI858" s="5">
        <v>214549.60593236206</v>
      </c>
      <c r="BJ858" s="5">
        <v>215950.16723998328</v>
      </c>
      <c r="BK858" s="5">
        <v>220066.24924608986</v>
      </c>
    </row>
    <row r="859" spans="1:63" x14ac:dyDescent="0.25">
      <c r="A859" t="s">
        <v>169</v>
      </c>
      <c r="B859" t="s">
        <v>170</v>
      </c>
      <c r="C859" t="s">
        <v>149</v>
      </c>
      <c r="D859" t="s">
        <v>94</v>
      </c>
      <c r="E859" s="19" t="str">
        <f t="shared" si="115"/>
        <v>number</v>
      </c>
      <c r="F859" s="4" t="s">
        <v>95</v>
      </c>
      <c r="G859" s="5">
        <v>69.273121180698439</v>
      </c>
      <c r="H859" s="5">
        <v>74.564729442213903</v>
      </c>
      <c r="I859" s="5">
        <v>76.817328092465218</v>
      </c>
      <c r="J859" s="5">
        <v>80.837572465316612</v>
      </c>
      <c r="K859" s="5">
        <v>83.709020812527115</v>
      </c>
      <c r="L859" s="5">
        <v>88.794113730073434</v>
      </c>
      <c r="M859" s="5">
        <v>71.006300619882751</v>
      </c>
      <c r="N859" s="5">
        <v>69.431494178089778</v>
      </c>
      <c r="O859" s="5">
        <v>86.606044750294402</v>
      </c>
      <c r="P859" s="5">
        <v>160.07995512795321</v>
      </c>
      <c r="Q859" s="5">
        <v>181.08669119111354</v>
      </c>
      <c r="R859" s="5">
        <v>188.10450671614419</v>
      </c>
      <c r="S859" s="5">
        <v>203.81819575313989</v>
      </c>
      <c r="T859" s="5">
        <v>317.86717546169177</v>
      </c>
      <c r="U859" s="5">
        <v>362.06575195098674</v>
      </c>
      <c r="V859" s="5">
        <v>438.64869146428811</v>
      </c>
      <c r="W859" s="5">
        <v>499.65926912576589</v>
      </c>
      <c r="X859" s="5">
        <v>520.29373585275971</v>
      </c>
      <c r="Y859" s="5">
        <v>601.0817285974241</v>
      </c>
      <c r="Z859" s="5">
        <v>684.31125318067916</v>
      </c>
      <c r="AA859" s="5">
        <v>1845.5987346501745</v>
      </c>
      <c r="AB859" s="5">
        <v>1923.9140632629676</v>
      </c>
      <c r="AC859" s="5">
        <v>1997.8055848787974</v>
      </c>
      <c r="AD859" s="5">
        <v>2035.077309802693</v>
      </c>
      <c r="AE859" s="5">
        <v>2246.4202045020943</v>
      </c>
      <c r="AF859" s="5">
        <v>2308.6298695922587</v>
      </c>
      <c r="AG859" s="5">
        <v>2777.2496413748449</v>
      </c>
      <c r="AH859" s="5">
        <v>3489.3791715891412</v>
      </c>
      <c r="AI859" s="5">
        <v>4468.3477963316627</v>
      </c>
      <c r="AJ859" s="5">
        <v>5192.0198728542928</v>
      </c>
      <c r="AK859" s="5">
        <v>6037.8792334299314</v>
      </c>
      <c r="AL859" s="5">
        <v>9040.2630291801761</v>
      </c>
      <c r="AM859" s="5">
        <v>12233.880940579467</v>
      </c>
      <c r="AN859" s="5">
        <v>16788.746066609176</v>
      </c>
      <c r="AO859" s="5">
        <v>28702.833478743207</v>
      </c>
      <c r="AP859" s="5">
        <v>36900.19009512123</v>
      </c>
      <c r="AQ859" s="5">
        <v>38923.568176396169</v>
      </c>
      <c r="AR859" s="5">
        <v>41286.466898014063</v>
      </c>
      <c r="AS859" s="5">
        <v>45943.926918610836</v>
      </c>
      <c r="AT859" s="5">
        <v>57724.847561773837</v>
      </c>
      <c r="AU859" s="5">
        <v>65632.618343156297</v>
      </c>
      <c r="AV859" s="5">
        <v>89389.480769479545</v>
      </c>
      <c r="AW859" s="5">
        <v>102725.72163008191</v>
      </c>
      <c r="AX859" s="5">
        <v>133861.99848767614</v>
      </c>
      <c r="AY859" s="5">
        <v>166416.91281455729</v>
      </c>
      <c r="AZ859" s="5">
        <v>212988.61749667255</v>
      </c>
      <c r="BA859" s="5">
        <v>236829.99961218581</v>
      </c>
      <c r="BB859" s="5">
        <v>265745.96263863309</v>
      </c>
      <c r="BC859" s="5">
        <v>281482.15484554454</v>
      </c>
      <c r="BD859" s="5">
        <v>344386.82724978297</v>
      </c>
      <c r="BE859" s="5">
        <v>387621.98116188555</v>
      </c>
      <c r="BF859" s="5">
        <v>432472.36585246422</v>
      </c>
      <c r="BG859" s="5">
        <v>471456.05089328735</v>
      </c>
      <c r="BH859" s="5">
        <v>510805.44164036325</v>
      </c>
      <c r="BI859" s="5">
        <v>525316.36787713622</v>
      </c>
      <c r="BJ859" s="5">
        <v>551511.46071679052</v>
      </c>
      <c r="BK859" s="5">
        <v>601925.03745174268</v>
      </c>
    </row>
    <row r="860" spans="1:63" x14ac:dyDescent="0.25">
      <c r="A860" t="s">
        <v>173</v>
      </c>
      <c r="B860" t="s">
        <v>174</v>
      </c>
      <c r="C860" t="s">
        <v>149</v>
      </c>
      <c r="D860" t="s">
        <v>94</v>
      </c>
      <c r="E860" s="19" t="str">
        <f t="shared" si="115"/>
        <v>number</v>
      </c>
      <c r="F860" s="4" t="s">
        <v>95</v>
      </c>
      <c r="G860" s="5">
        <v>78816.778822351465</v>
      </c>
      <c r="H860" s="5">
        <v>78525.940853061082</v>
      </c>
      <c r="I860" s="5">
        <v>78966.901429598656</v>
      </c>
      <c r="J860" s="5">
        <v>81367.302067887373</v>
      </c>
      <c r="K860" s="5">
        <v>80518.051542080953</v>
      </c>
      <c r="L860" s="5">
        <v>80844.918429653568</v>
      </c>
      <c r="M860" s="5">
        <v>78639.856368635708</v>
      </c>
      <c r="N860" s="5">
        <v>80765.992972963038</v>
      </c>
      <c r="O860" s="5">
        <v>78326.689210003329</v>
      </c>
      <c r="P860" s="5">
        <v>84229.50666927085</v>
      </c>
      <c r="Q860" s="5">
        <v>84050.815950497883</v>
      </c>
      <c r="R860" s="5">
        <v>90274.138842376575</v>
      </c>
      <c r="S860" s="5">
        <v>89041.992878166391</v>
      </c>
      <c r="T860" s="5">
        <v>105222.98306062118</v>
      </c>
      <c r="U860" s="5">
        <v>122885.54783151908</v>
      </c>
      <c r="V860" s="5">
        <v>135395.65294119544</v>
      </c>
      <c r="W860" s="5">
        <v>139091.03204467951</v>
      </c>
      <c r="X860" s="5">
        <v>139265.17507118196</v>
      </c>
      <c r="Y860" s="5">
        <v>159494.19634189288</v>
      </c>
      <c r="Z860" s="5">
        <v>167547.82508830936</v>
      </c>
      <c r="AA860" s="5">
        <v>190044.79767554707</v>
      </c>
      <c r="AB860" s="5">
        <v>218518.71819993854</v>
      </c>
      <c r="AC860" s="5">
        <v>219379.58754476483</v>
      </c>
      <c r="AD860" s="5">
        <v>237963.83208349164</v>
      </c>
      <c r="AE860" s="5">
        <v>259804.11227668414</v>
      </c>
      <c r="AF860" s="5">
        <v>274730.0683090635</v>
      </c>
      <c r="AG860" s="5">
        <v>278193.92394848721</v>
      </c>
      <c r="AH860" s="5">
        <v>264454.51454950043</v>
      </c>
      <c r="AI860" s="5">
        <v>270742.81051941164</v>
      </c>
      <c r="AJ860" s="5">
        <v>260787.14435800805</v>
      </c>
      <c r="AK860" s="5">
        <v>257538.2370819342</v>
      </c>
      <c r="AL860" s="5">
        <v>250592.44989087424</v>
      </c>
      <c r="AM860" s="5">
        <v>246092.62799241315</v>
      </c>
      <c r="AN860" s="5">
        <v>320150.36375552992</v>
      </c>
      <c r="AO860" s="5">
        <v>352467.74901030184</v>
      </c>
      <c r="AP860" s="5">
        <v>365573.26774664398</v>
      </c>
      <c r="AQ860" s="5">
        <v>375418.91560597654</v>
      </c>
      <c r="AR860" s="5">
        <v>398897.08508659602</v>
      </c>
      <c r="AS860" s="5">
        <v>415672.63590331166</v>
      </c>
      <c r="AT860" s="5">
        <v>426739.78875262896</v>
      </c>
      <c r="AU860" s="5">
        <v>446636.69434210699</v>
      </c>
      <c r="AV860" s="5">
        <v>452677.01353321923</v>
      </c>
      <c r="AW860" s="5">
        <v>472936.01208510174</v>
      </c>
      <c r="AX860" s="5">
        <v>490264.00523770484</v>
      </c>
      <c r="AY860" s="5">
        <v>516758.45036460785</v>
      </c>
      <c r="AZ860" s="5">
        <v>536060.36076884158</v>
      </c>
      <c r="BA860" s="5">
        <v>576641.95890077425</v>
      </c>
      <c r="BB860" s="5">
        <v>621946.27169695857</v>
      </c>
      <c r="BC860" s="5">
        <v>611284.69802644697</v>
      </c>
      <c r="BD860" s="5">
        <v>621772.10203535424</v>
      </c>
      <c r="BE860" s="5">
        <v>634271.66100665298</v>
      </c>
      <c r="BF860" s="5">
        <v>664089.48800209118</v>
      </c>
      <c r="BG860" s="5">
        <v>663376.5027138195</v>
      </c>
      <c r="BH860" s="5">
        <v>672003.60288739717</v>
      </c>
      <c r="BI860" s="5">
        <v>701652.8149774248</v>
      </c>
      <c r="BJ860" s="5">
        <v>730077.65442347573</v>
      </c>
      <c r="BK860" s="5">
        <v>773780.81307753839</v>
      </c>
    </row>
    <row r="861" spans="1:63" x14ac:dyDescent="0.25">
      <c r="A861" t="s">
        <v>5</v>
      </c>
      <c r="B861" t="s">
        <v>6</v>
      </c>
      <c r="C861" t="s">
        <v>7</v>
      </c>
      <c r="D861" t="s">
        <v>96</v>
      </c>
      <c r="E861" s="19" t="str">
        <f t="shared" si="115"/>
        <v>number</v>
      </c>
      <c r="F861" s="4" t="s">
        <v>97</v>
      </c>
      <c r="Z861" s="5">
        <v>664.117560200257</v>
      </c>
      <c r="AA861" s="5">
        <v>600.40876554132626</v>
      </c>
      <c r="AB861" s="5">
        <v>579.25200089709972</v>
      </c>
      <c r="AC861" s="5">
        <v>582.42012649806679</v>
      </c>
      <c r="AD861" s="5">
        <v>596.60246724202921</v>
      </c>
      <c r="AE861" s="5">
        <v>711.99270010471048</v>
      </c>
      <c r="AF861" s="5">
        <v>647.56335368590555</v>
      </c>
      <c r="AG861" s="5">
        <v>720.5989384879432</v>
      </c>
      <c r="AH861" s="5">
        <v>761.61845766255067</v>
      </c>
      <c r="AI861" s="5">
        <v>862.50905765780362</v>
      </c>
      <c r="AJ861" s="5">
        <v>922.55016995619201</v>
      </c>
      <c r="AK861" s="5">
        <v>844.69113430662469</v>
      </c>
      <c r="AL861" s="5">
        <v>640.62229787906472</v>
      </c>
      <c r="AM861" s="5">
        <v>430.38159527887336</v>
      </c>
      <c r="AN861" s="5">
        <v>320.65779202335665</v>
      </c>
      <c r="AO861" s="5">
        <v>388.16676634296289</v>
      </c>
      <c r="AP861" s="5">
        <v>512.62096588767224</v>
      </c>
      <c r="AQ861" s="5">
        <v>506.88495219344321</v>
      </c>
      <c r="AR861" s="5">
        <v>419.63984531885399</v>
      </c>
      <c r="AS861" s="5">
        <v>385.7688534728544</v>
      </c>
      <c r="AT861" s="5">
        <v>555.29694186333404</v>
      </c>
      <c r="AU861" s="5">
        <v>526.16874299685423</v>
      </c>
      <c r="AV861" s="5">
        <v>869.85148502186394</v>
      </c>
      <c r="AW861" s="5">
        <v>978.5389338872908</v>
      </c>
      <c r="AX861" s="5">
        <v>1248.4049058911326</v>
      </c>
      <c r="AY861" s="5">
        <v>1890.8497268156891</v>
      </c>
      <c r="AZ861" s="5">
        <v>2585.1335220492897</v>
      </c>
      <c r="BA861" s="5">
        <v>3108.2686431789352</v>
      </c>
      <c r="BB861" s="5">
        <v>4068.9784564636057</v>
      </c>
      <c r="BC861" s="5">
        <v>3117.8969439248372</v>
      </c>
      <c r="BD861" s="5">
        <v>3585.9055525686827</v>
      </c>
      <c r="BE861" s="5">
        <v>4615.8674745700382</v>
      </c>
      <c r="BF861" s="5">
        <v>5102.4899693158914</v>
      </c>
      <c r="BG861" s="5">
        <v>5258.4073764443292</v>
      </c>
      <c r="BH861" s="5">
        <v>5412.6923476177963</v>
      </c>
      <c r="BI861" s="5">
        <v>4170.7303582941277</v>
      </c>
      <c r="BJ861" s="5">
        <v>3509.604211422733</v>
      </c>
      <c r="BK861" s="5">
        <v>4100.2897857172211</v>
      </c>
    </row>
    <row r="862" spans="1:63" x14ac:dyDescent="0.25">
      <c r="A862" t="s">
        <v>151</v>
      </c>
      <c r="B862" t="s">
        <v>152</v>
      </c>
      <c r="C862" t="s">
        <v>7</v>
      </c>
      <c r="D862" t="s">
        <v>96</v>
      </c>
      <c r="E862" s="19" t="str">
        <f t="shared" si="115"/>
        <v>number</v>
      </c>
      <c r="F862" s="4" t="s">
        <v>97</v>
      </c>
      <c r="G862" s="5">
        <v>71.487277729141368</v>
      </c>
      <c r="H862" s="5">
        <v>73.78176494961933</v>
      </c>
      <c r="I862" s="5">
        <v>78.90028360033439</v>
      </c>
      <c r="J862" s="5">
        <v>86.603194636480822</v>
      </c>
      <c r="K862" s="5">
        <v>51.657364677122466</v>
      </c>
      <c r="L862" s="5">
        <v>52.476722956178335</v>
      </c>
      <c r="M862" s="5">
        <v>55.131686712538183</v>
      </c>
      <c r="N862" s="5">
        <v>55.243404187823955</v>
      </c>
      <c r="O862" s="5">
        <v>56.078881417872793</v>
      </c>
      <c r="P862" s="5">
        <v>70.243127089306896</v>
      </c>
      <c r="Q862" s="5">
        <v>72.129552941251262</v>
      </c>
      <c r="R862" s="5">
        <v>69.639192546986948</v>
      </c>
      <c r="S862" s="5">
        <v>85.04700014591225</v>
      </c>
      <c r="T862" s="5">
        <v>95.41395105089201</v>
      </c>
      <c r="U862" s="5">
        <v>114.66358563207964</v>
      </c>
      <c r="V862" s="5">
        <v>119.90739092071988</v>
      </c>
      <c r="W862" s="5">
        <v>143.28912783688961</v>
      </c>
      <c r="X862" s="5">
        <v>155.9176618428981</v>
      </c>
      <c r="Y862" s="5">
        <v>194.97538606952034</v>
      </c>
      <c r="Z862" s="5">
        <v>223.40722618145682</v>
      </c>
      <c r="AA862" s="5">
        <v>229.45818667304414</v>
      </c>
      <c r="AB862" s="5">
        <v>233.817671036511</v>
      </c>
      <c r="AC862" s="5">
        <v>243.42380663973299</v>
      </c>
      <c r="AD862" s="5">
        <v>215.94418627534336</v>
      </c>
      <c r="AE862" s="5">
        <v>244.56893752096826</v>
      </c>
      <c r="AF862" s="5">
        <v>248.21013392689738</v>
      </c>
      <c r="AG862" s="5">
        <v>226.84971578507901</v>
      </c>
      <c r="AH862" s="5">
        <v>210.75009589020493</v>
      </c>
      <c r="AI862" s="5">
        <v>210.9695202922355</v>
      </c>
      <c r="AJ862" s="5">
        <v>209.05161516119719</v>
      </c>
      <c r="AK862" s="5">
        <v>210.64387719953049</v>
      </c>
      <c r="AL862" s="5">
        <v>191.31091298144071</v>
      </c>
      <c r="AM862" s="5">
        <v>162.63522495353104</v>
      </c>
      <c r="AN862" s="5">
        <v>157.54300145661705</v>
      </c>
      <c r="AO862" s="5">
        <v>167.79917167616969</v>
      </c>
      <c r="AP862" s="5">
        <v>143.85329328724467</v>
      </c>
      <c r="AQ862" s="5">
        <v>159.17552812323248</v>
      </c>
      <c r="AR862" s="5">
        <v>144.4746121911009</v>
      </c>
      <c r="AS862" s="5">
        <v>128.69643974392912</v>
      </c>
      <c r="AT862" s="5">
        <v>135.99844546572467</v>
      </c>
      <c r="AU862" s="5">
        <v>133.74276892649053</v>
      </c>
      <c r="AV862" s="5">
        <v>122.43358929636565</v>
      </c>
      <c r="AW862" s="5">
        <v>112.8493702921952</v>
      </c>
      <c r="AX862" s="5">
        <v>127.42966480329619</v>
      </c>
      <c r="AY862" s="5">
        <v>150.48761346247193</v>
      </c>
      <c r="AZ862" s="5">
        <v>165.9047484643182</v>
      </c>
      <c r="BA862" s="5">
        <v>170.81515150233119</v>
      </c>
      <c r="BB862" s="5">
        <v>196.27180786032915</v>
      </c>
      <c r="BC862" s="5">
        <v>209.85376211621076</v>
      </c>
      <c r="BD862" s="5">
        <v>231.79553692113839</v>
      </c>
      <c r="BE862" s="5">
        <v>247.22937911122867</v>
      </c>
      <c r="BF862" s="5">
        <v>250.36273655108272</v>
      </c>
      <c r="BG862" s="5">
        <v>255.37269098180425</v>
      </c>
      <c r="BH862" s="5">
        <v>273.53828498931222</v>
      </c>
      <c r="BI862" s="5">
        <v>304.37422071532421</v>
      </c>
      <c r="BJ862" s="5">
        <v>281.18133762577827</v>
      </c>
      <c r="BK862" s="5">
        <v>292.00521033832581</v>
      </c>
    </row>
    <row r="863" spans="1:63" x14ac:dyDescent="0.25">
      <c r="A863" t="s">
        <v>157</v>
      </c>
      <c r="B863" t="s">
        <v>158</v>
      </c>
      <c r="C863" t="s">
        <v>7</v>
      </c>
      <c r="D863" t="s">
        <v>96</v>
      </c>
      <c r="E863" s="19" t="str">
        <f t="shared" si="115"/>
        <v>number</v>
      </c>
      <c r="F863" s="4" t="s">
        <v>97</v>
      </c>
      <c r="AA863" s="5">
        <v>202.79193755060308</v>
      </c>
      <c r="AB863" s="5">
        <v>207.54798628369517</v>
      </c>
      <c r="AC863" s="5">
        <v>223.78720692574962</v>
      </c>
      <c r="AD863" s="5">
        <v>204.87216621652462</v>
      </c>
      <c r="AE863" s="5">
        <v>232.37158773620573</v>
      </c>
      <c r="AF863" s="5">
        <v>233.8183803928664</v>
      </c>
      <c r="AG863" s="5">
        <v>242.04516010766528</v>
      </c>
      <c r="AH863" s="5">
        <v>242.7873277486712</v>
      </c>
      <c r="AI863" s="5">
        <v>247.0265475050407</v>
      </c>
      <c r="AJ863" s="5">
        <v>253.19294837839831</v>
      </c>
      <c r="AK863" s="5">
        <v>270.2443934726976</v>
      </c>
      <c r="AL863" s="5">
        <v>203.164502241593</v>
      </c>
      <c r="AM863" s="5">
        <v>164.95843633046925</v>
      </c>
      <c r="AN863" s="5">
        <v>124.98304543742634</v>
      </c>
      <c r="AO863" s="5">
        <v>133.72885387129122</v>
      </c>
      <c r="AP863" s="5">
        <v>144.50035237210028</v>
      </c>
      <c r="AQ863" s="5">
        <v>140.86112573782373</v>
      </c>
      <c r="AR863" s="5">
        <v>124.5056232315445</v>
      </c>
      <c r="AS863" s="5">
        <v>119.13408181877678</v>
      </c>
      <c r="AT863" s="5">
        <v>123.87620572999259</v>
      </c>
      <c r="AU863" s="5">
        <v>120.17892791114973</v>
      </c>
      <c r="AV863" s="5">
        <v>111.36343555595842</v>
      </c>
      <c r="AW863" s="5">
        <v>118.87344658163182</v>
      </c>
      <c r="AX863" s="5">
        <v>135.76238579647071</v>
      </c>
      <c r="AY863" s="5">
        <v>161.62662477307822</v>
      </c>
      <c r="AZ863" s="5">
        <v>193.79490564251637</v>
      </c>
      <c r="BA863" s="5">
        <v>243.30268224694566</v>
      </c>
      <c r="BB863" s="5">
        <v>325.38255426505629</v>
      </c>
      <c r="BC863" s="5">
        <v>379.75663854088771</v>
      </c>
      <c r="BD863" s="5">
        <v>341.30990920050419</v>
      </c>
      <c r="BE863" s="5">
        <v>354.84635436872401</v>
      </c>
      <c r="BF863" s="5">
        <v>468.50672490753567</v>
      </c>
      <c r="BG863" s="5">
        <v>502.15358873207123</v>
      </c>
      <c r="BH863" s="5">
        <v>571.16227588600054</v>
      </c>
      <c r="BI863" s="5">
        <v>645.46500670776459</v>
      </c>
      <c r="BJ863" s="5">
        <v>712.87794996113792</v>
      </c>
      <c r="BK863" s="5">
        <v>767.56347781580939</v>
      </c>
    </row>
    <row r="864" spans="1:63" x14ac:dyDescent="0.25">
      <c r="A864" t="s">
        <v>159</v>
      </c>
      <c r="B864" t="s">
        <v>160</v>
      </c>
      <c r="C864" t="s">
        <v>7</v>
      </c>
      <c r="D864" t="s">
        <v>96</v>
      </c>
      <c r="E864" s="19" t="str">
        <f t="shared" si="115"/>
        <v>number</v>
      </c>
      <c r="F864" s="4" t="s">
        <v>97</v>
      </c>
      <c r="G864" s="5">
        <v>94.835264895013168</v>
      </c>
      <c r="H864" s="5">
        <v>100.60426665123873</v>
      </c>
      <c r="I864" s="5">
        <v>104.01273632669773</v>
      </c>
      <c r="J864" s="5">
        <v>108.55894455315556</v>
      </c>
      <c r="K864" s="5">
        <v>104.992162299027</v>
      </c>
      <c r="L864" s="5">
        <v>118.55635446719118</v>
      </c>
      <c r="M864" s="5">
        <v>121.38081126757321</v>
      </c>
      <c r="N864" s="5">
        <v>128.85773065912122</v>
      </c>
      <c r="O864" s="5">
        <v>134.19373632902972</v>
      </c>
      <c r="P864" s="5">
        <v>142.49708928935146</v>
      </c>
      <c r="Q864" s="5">
        <v>152.55321925336989</v>
      </c>
      <c r="R864" s="5">
        <v>174.39761405544269</v>
      </c>
      <c r="S864" s="5">
        <v>199.69449313170293</v>
      </c>
      <c r="T864" s="5">
        <v>228.75841815696467</v>
      </c>
      <c r="U864" s="5">
        <v>241.67232121298514</v>
      </c>
      <c r="V864" s="5">
        <v>248.24004222937947</v>
      </c>
      <c r="W864" s="5">
        <v>309.35353901047324</v>
      </c>
      <c r="X864" s="5">
        <v>351.63674284657708</v>
      </c>
      <c r="Y864" s="5">
        <v>398.03676720375768</v>
      </c>
      <c r="Z864" s="5">
        <v>446.57445432216304</v>
      </c>
      <c r="AA864" s="5">
        <v>405.55096715563064</v>
      </c>
      <c r="AB864" s="5">
        <v>366.27495068533335</v>
      </c>
      <c r="AC864" s="5">
        <v>327.81764490935376</v>
      </c>
      <c r="AD864" s="5">
        <v>326.93646255122127</v>
      </c>
      <c r="AE864" s="5">
        <v>312.19602535232832</v>
      </c>
      <c r="AF864" s="5">
        <v>355.23134469086341</v>
      </c>
      <c r="AG864" s="5">
        <v>377.41846260143342</v>
      </c>
      <c r="AH864" s="5">
        <v>382.02240525016816</v>
      </c>
      <c r="AI864" s="5">
        <v>365.97475354231307</v>
      </c>
      <c r="AJ864" s="5">
        <v>366.30089087704602</v>
      </c>
      <c r="AK864" s="5">
        <v>337.12218888888623</v>
      </c>
      <c r="AL864" s="5">
        <v>328.8393136990959</v>
      </c>
      <c r="AM864" s="5">
        <v>223.33480060908437</v>
      </c>
      <c r="AN864" s="5">
        <v>269.24870125495863</v>
      </c>
      <c r="AO864" s="5">
        <v>330.80433018408547</v>
      </c>
      <c r="AP864" s="5">
        <v>427.9512672757221</v>
      </c>
      <c r="AQ864" s="5">
        <v>452.98480684183124</v>
      </c>
      <c r="AR864" s="5">
        <v>473.43272119514467</v>
      </c>
      <c r="AS864" s="5">
        <v>421.43288457115204</v>
      </c>
      <c r="AT864" s="5">
        <v>403.97971322111522</v>
      </c>
      <c r="AU864" s="5">
        <v>401.77636117917029</v>
      </c>
      <c r="AV864" s="5">
        <v>395.84935111940445</v>
      </c>
      <c r="AW864" s="5">
        <v>436.6875356597476</v>
      </c>
      <c r="AX864" s="5">
        <v>458.8843551491691</v>
      </c>
      <c r="AY864" s="5">
        <v>519.79993459869127</v>
      </c>
      <c r="AZ864" s="5">
        <v>697.00663852084915</v>
      </c>
      <c r="BA864" s="5">
        <v>839.10811167039765</v>
      </c>
      <c r="BB864" s="5">
        <v>916.89925150099782</v>
      </c>
      <c r="BC864" s="5">
        <v>920.08162517494497</v>
      </c>
      <c r="BD864" s="5">
        <v>967.35045488597291</v>
      </c>
      <c r="BE864" s="5">
        <v>987.4453967123809</v>
      </c>
      <c r="BF864" s="5">
        <v>1155.020582712564</v>
      </c>
      <c r="BG864" s="5">
        <v>1229.1010694938827</v>
      </c>
      <c r="BH864" s="5">
        <v>1335.1231484276027</v>
      </c>
      <c r="BI864" s="5">
        <v>1355.0554710077138</v>
      </c>
      <c r="BJ864" s="5">
        <v>1462.503743286637</v>
      </c>
      <c r="BK864" s="5">
        <v>1594.8349262874858</v>
      </c>
    </row>
    <row r="865" spans="1:63" x14ac:dyDescent="0.25">
      <c r="A865" t="s">
        <v>165</v>
      </c>
      <c r="B865" t="s">
        <v>166</v>
      </c>
      <c r="C865" t="s">
        <v>7</v>
      </c>
      <c r="D865" t="s">
        <v>96</v>
      </c>
      <c r="E865" s="19" t="str">
        <f t="shared" si="115"/>
        <v>number</v>
      </c>
      <c r="F865" s="4" t="s">
        <v>97</v>
      </c>
      <c r="Z865" s="5">
        <v>297.61888294959329</v>
      </c>
      <c r="AA865" s="5">
        <v>291.52539168075981</v>
      </c>
      <c r="AB865" s="5">
        <v>291.08721278743252</v>
      </c>
      <c r="AC865" s="5">
        <v>255.68849812767894</v>
      </c>
      <c r="AD865" s="5">
        <v>262.6598689110379</v>
      </c>
      <c r="AE865" s="5">
        <v>343.19945663592136</v>
      </c>
      <c r="AF865" s="5">
        <v>402.56545048400295</v>
      </c>
      <c r="AG865" s="5">
        <v>180.79582472016062</v>
      </c>
      <c r="AH865" s="5">
        <v>161.0123545473046</v>
      </c>
      <c r="AI865" s="5">
        <v>177.19972921350623</v>
      </c>
      <c r="AJ865" s="5">
        <v>189.62453821633287</v>
      </c>
      <c r="AK865" s="5">
        <v>240.12427469730113</v>
      </c>
      <c r="AL865" s="5">
        <v>162.82695982036279</v>
      </c>
      <c r="AM865" s="5">
        <v>163.61439366018232</v>
      </c>
      <c r="AN865" s="5">
        <v>161.70488090440392</v>
      </c>
      <c r="AO865" s="5">
        <v>160.01761769549537</v>
      </c>
      <c r="AP865" s="5">
        <v>216.8754283479349</v>
      </c>
      <c r="AQ865" s="5">
        <v>253.10964777998572</v>
      </c>
      <c r="AR865" s="5">
        <v>284.3732910187349</v>
      </c>
      <c r="AS865" s="5">
        <v>301.53947198876256</v>
      </c>
      <c r="AT865" s="5">
        <v>277.64865909559882</v>
      </c>
      <c r="AU865" s="5">
        <v>256.44148719841297</v>
      </c>
      <c r="AV865" s="5">
        <v>262.88405513100315</v>
      </c>
      <c r="AW865" s="5">
        <v>283.89115877919619</v>
      </c>
      <c r="AX865" s="5">
        <v>336.33181451698147</v>
      </c>
      <c r="AY865" s="5">
        <v>369.15453587233912</v>
      </c>
      <c r="AZ865" s="5">
        <v>385.75671414708194</v>
      </c>
      <c r="BA865" s="5">
        <v>422.1461573341636</v>
      </c>
      <c r="BB865" s="5">
        <v>503.12771087285512</v>
      </c>
      <c r="BC865" s="5">
        <v>463.85261782658773</v>
      </c>
      <c r="BD865" s="5">
        <v>419.22581494268525</v>
      </c>
      <c r="BE865" s="5">
        <v>526.53135166406844</v>
      </c>
      <c r="BF865" s="5">
        <v>566.05138699395536</v>
      </c>
      <c r="BG865" s="5">
        <v>605.9856082070288</v>
      </c>
      <c r="BH865" s="5">
        <v>623.28675393028777</v>
      </c>
      <c r="BI865" s="5">
        <v>528.31305120114507</v>
      </c>
      <c r="BJ865" s="5">
        <v>380.90730579118463</v>
      </c>
      <c r="BK865" s="5">
        <v>426.22196186632738</v>
      </c>
    </row>
    <row r="866" spans="1:63" x14ac:dyDescent="0.25">
      <c r="A866" t="s">
        <v>171</v>
      </c>
      <c r="B866" t="s">
        <v>172</v>
      </c>
      <c r="C866" t="s">
        <v>7</v>
      </c>
      <c r="D866" t="s">
        <v>96</v>
      </c>
      <c r="E866" s="19" t="str">
        <f t="shared" si="115"/>
        <v>number</v>
      </c>
      <c r="F866" s="4" t="s">
        <v>97</v>
      </c>
      <c r="G866" s="5">
        <v>40.719661853291747</v>
      </c>
      <c r="H866" s="5">
        <v>40.97549468892062</v>
      </c>
      <c r="I866" s="5">
        <v>41.25077506339084</v>
      </c>
      <c r="J866" s="5">
        <v>41.116806527071937</v>
      </c>
      <c r="K866" s="5">
        <v>46.026296856044695</v>
      </c>
      <c r="L866" s="5">
        <v>37.518115809474686</v>
      </c>
      <c r="M866" s="5">
        <v>46.677946486531241</v>
      </c>
      <c r="N866" s="5">
        <v>48.819727363681132</v>
      </c>
      <c r="O866" s="5">
        <v>51.832253884053443</v>
      </c>
      <c r="P866" s="5">
        <v>58.569078350722499</v>
      </c>
      <c r="Q866" s="5">
        <v>57.635252098351508</v>
      </c>
      <c r="R866" s="5">
        <v>61.866565839968111</v>
      </c>
      <c r="S866" s="5">
        <v>70.873575506626921</v>
      </c>
      <c r="T866" s="5">
        <v>72.976837361761056</v>
      </c>
      <c r="U866" s="5">
        <v>131.18862729672199</v>
      </c>
      <c r="V866" s="5">
        <v>141.73861239106185</v>
      </c>
      <c r="W866" s="5">
        <v>160.65241173261759</v>
      </c>
      <c r="X866" s="5">
        <v>188.54308838873783</v>
      </c>
      <c r="Y866" s="5">
        <v>223.29502751546087</v>
      </c>
      <c r="Z866" s="5">
        <v>244.08377158587496</v>
      </c>
      <c r="AA866" s="5">
        <v>264.73266908499221</v>
      </c>
      <c r="AB866" s="5">
        <v>256.36000952979407</v>
      </c>
      <c r="AC866" s="5">
        <v>260.80169110644499</v>
      </c>
      <c r="AD866" s="5">
        <v>269.88070826406079</v>
      </c>
      <c r="AE866" s="5">
        <v>280.32611834723315</v>
      </c>
      <c r="AF866" s="5">
        <v>303.4972859579704</v>
      </c>
      <c r="AG866" s="5">
        <v>320.4682180374495</v>
      </c>
      <c r="AH866" s="5">
        <v>340.74436476135907</v>
      </c>
      <c r="AI866" s="5">
        <v>333.28888592172507</v>
      </c>
      <c r="AJ866" s="5">
        <v>352.44013419773978</v>
      </c>
      <c r="AK866" s="5">
        <v>271.08143794564097</v>
      </c>
      <c r="AL866" s="5">
        <v>302.7561645323164</v>
      </c>
      <c r="AM866" s="5">
        <v>312.94515506126339</v>
      </c>
      <c r="AN866" s="5">
        <v>125.49949175734031</v>
      </c>
      <c r="AO866" s="5">
        <v>218.20478930011964</v>
      </c>
      <c r="AP866" s="5">
        <v>226.05018854888726</v>
      </c>
      <c r="AQ866" s="5">
        <v>283.87762349708998</v>
      </c>
      <c r="AR866" s="5">
        <v>281.78416272760137</v>
      </c>
      <c r="AS866" s="5">
        <v>239.37801880915958</v>
      </c>
      <c r="AT866" s="5">
        <v>216.17279535657451</v>
      </c>
      <c r="AU866" s="5">
        <v>201.05698391881518</v>
      </c>
      <c r="AV866" s="5">
        <v>196.52202968370949</v>
      </c>
      <c r="AW866" s="5">
        <v>212.68723281158225</v>
      </c>
      <c r="AX866" s="5">
        <v>236.88571251913152</v>
      </c>
      <c r="AY866" s="5">
        <v>287.0762412020855</v>
      </c>
      <c r="AZ866" s="5">
        <v>342.39909817148305</v>
      </c>
      <c r="BA866" s="5">
        <v>404.85078810841685</v>
      </c>
      <c r="BB866" s="5">
        <v>500.61899861257285</v>
      </c>
      <c r="BC866" s="5">
        <v>539.10849476138105</v>
      </c>
      <c r="BD866" s="5">
        <v>563.40134532644925</v>
      </c>
      <c r="BE866" s="5">
        <v>624.1228849071689</v>
      </c>
      <c r="BF866" s="5">
        <v>679.86075041736444</v>
      </c>
      <c r="BG866" s="5">
        <v>688.82234934735652</v>
      </c>
      <c r="BH866" s="5">
        <v>706.59670979584246</v>
      </c>
      <c r="BI866" s="5">
        <v>711.77397734687736</v>
      </c>
      <c r="BJ866" s="5">
        <v>711.19579131154694</v>
      </c>
      <c r="BK866" s="5">
        <v>748.29209430355058</v>
      </c>
    </row>
    <row r="867" spans="1:63" x14ac:dyDescent="0.25">
      <c r="A867" t="s">
        <v>175</v>
      </c>
      <c r="B867" t="s">
        <v>176</v>
      </c>
      <c r="C867" t="s">
        <v>7</v>
      </c>
      <c r="D867" t="s">
        <v>96</v>
      </c>
      <c r="E867" s="19" t="str">
        <f t="shared" si="115"/>
        <v>number</v>
      </c>
      <c r="F867" s="4" t="s">
        <v>97</v>
      </c>
      <c r="G867" s="5">
        <v>444.89626830360311</v>
      </c>
      <c r="H867" s="5">
        <v>461.79823216531577</v>
      </c>
      <c r="I867" s="5">
        <v>498.60174719767207</v>
      </c>
      <c r="J867" s="5">
        <v>534.37417624807722</v>
      </c>
      <c r="K867" s="5">
        <v>568.34826531989154</v>
      </c>
      <c r="L867" s="5">
        <v>603.06981144658187</v>
      </c>
      <c r="M867" s="5">
        <v>654.62630438878136</v>
      </c>
      <c r="N867" s="5">
        <v>688.83062176907208</v>
      </c>
      <c r="O867" s="5">
        <v>755.18191640186387</v>
      </c>
      <c r="P867" s="5">
        <v>806.41306305336366</v>
      </c>
      <c r="Q867" s="5">
        <v>865.91722463181191</v>
      </c>
      <c r="R867" s="5">
        <v>884.46314159179553</v>
      </c>
      <c r="S867" s="5">
        <v>1179.7950190846561</v>
      </c>
      <c r="T867" s="5">
        <v>1442.2823861029233</v>
      </c>
      <c r="U867" s="5">
        <v>1454.0803306196294</v>
      </c>
      <c r="V867" s="5">
        <v>1360.4449572284027</v>
      </c>
      <c r="W867" s="5">
        <v>1472.9603414073326</v>
      </c>
      <c r="X867" s="5">
        <v>1651.6125788003856</v>
      </c>
      <c r="Y867" s="5">
        <v>1986.6688858867442</v>
      </c>
      <c r="Z867" s="5">
        <v>2788.3993525782512</v>
      </c>
      <c r="AA867" s="5">
        <v>2935.5003394953369</v>
      </c>
      <c r="AB867" s="5">
        <v>2639.5218121335752</v>
      </c>
      <c r="AC867" s="5">
        <v>2762.5198201191101</v>
      </c>
      <c r="AD867" s="5">
        <v>2667.6049657693079</v>
      </c>
      <c r="AE867" s="5">
        <v>2051.8276881725378</v>
      </c>
      <c r="AF867" s="5">
        <v>2380.6009432988672</v>
      </c>
      <c r="AG867" s="5">
        <v>3048.9416662986991</v>
      </c>
      <c r="AH867" s="5">
        <v>3289.6787291540659</v>
      </c>
      <c r="AI867" s="5">
        <v>3508.4261603272603</v>
      </c>
      <c r="AJ867" s="5">
        <v>3076.4553871528569</v>
      </c>
      <c r="AK867" s="5">
        <v>3224.5148029524917</v>
      </c>
      <c r="AL867" s="5">
        <v>3418.3044283042022</v>
      </c>
      <c r="AM867" s="5">
        <v>3332.7350517983646</v>
      </c>
      <c r="AN867" s="5">
        <v>3390.49433055186</v>
      </c>
      <c r="AO867" s="5">
        <v>3693.6817054445519</v>
      </c>
      <c r="AP867" s="5">
        <v>3440.8642231680092</v>
      </c>
      <c r="AQ867" s="5">
        <v>3495.1112222832435</v>
      </c>
      <c r="AR867" s="5">
        <v>3104.976409848156</v>
      </c>
      <c r="AS867" s="5">
        <v>3032.3053968817139</v>
      </c>
      <c r="AT867" s="5">
        <v>2982.0004259613743</v>
      </c>
      <c r="AU867" s="5">
        <v>2621.55443743349</v>
      </c>
      <c r="AV867" s="5">
        <v>2461.3550865106558</v>
      </c>
      <c r="AW867" s="5">
        <v>3678.1028168086718</v>
      </c>
      <c r="AX867" s="5">
        <v>4745.0716845097722</v>
      </c>
      <c r="AY867" s="5">
        <v>5277.9254585519575</v>
      </c>
      <c r="AZ867" s="5">
        <v>5502.6999889538101</v>
      </c>
      <c r="BA867" s="5">
        <v>6001.85256313236</v>
      </c>
      <c r="BB867" s="5">
        <v>5688.5088057424919</v>
      </c>
      <c r="BC867" s="5">
        <v>5805.9983622910495</v>
      </c>
      <c r="BD867" s="5">
        <v>7276.3767563468728</v>
      </c>
      <c r="BE867" s="5">
        <v>7967.6781588753493</v>
      </c>
      <c r="BF867" s="5">
        <v>7478.1365779503631</v>
      </c>
      <c r="BG867" s="5">
        <v>6819.0623024407496</v>
      </c>
      <c r="BH867" s="5">
        <v>6429.0239496708209</v>
      </c>
      <c r="BI867" s="5">
        <v>5742.9878003357435</v>
      </c>
      <c r="BJ867" s="5">
        <v>5279.7304723654797</v>
      </c>
      <c r="BK867" s="5">
        <v>6151.0779553128532</v>
      </c>
    </row>
    <row r="868" spans="1:63" x14ac:dyDescent="0.25">
      <c r="A868" t="s">
        <v>177</v>
      </c>
      <c r="B868" t="s">
        <v>178</v>
      </c>
      <c r="C868" t="s">
        <v>7</v>
      </c>
      <c r="D868" t="s">
        <v>96</v>
      </c>
      <c r="E868" s="19" t="str">
        <f t="shared" si="115"/>
        <v>number</v>
      </c>
      <c r="F868" s="4" t="s">
        <v>97</v>
      </c>
      <c r="AH868" s="5">
        <v>219.371819521389</v>
      </c>
      <c r="AI868" s="5">
        <v>184.339684180289</v>
      </c>
      <c r="AJ868" s="5">
        <v>172.04479844897301</v>
      </c>
      <c r="AK868" s="5">
        <v>193.740095150488</v>
      </c>
      <c r="AL868" s="5">
        <v>173.89138284136601</v>
      </c>
      <c r="AM868" s="5">
        <v>155.59827506037001</v>
      </c>
      <c r="AN868" s="5">
        <v>159.635742401605</v>
      </c>
      <c r="AO868" s="5">
        <v>180.46502331058699</v>
      </c>
      <c r="AP868" s="5">
        <v>216.93279318415901</v>
      </c>
      <c r="AQ868" s="5">
        <v>249.93128699015</v>
      </c>
      <c r="AR868" s="5">
        <v>296.34095409773801</v>
      </c>
      <c r="AS868" s="5">
        <v>299.78675371867399</v>
      </c>
      <c r="AT868" s="5">
        <v>306.72382730792202</v>
      </c>
      <c r="AU868" s="5">
        <v>304.33928404300701</v>
      </c>
      <c r="AV868" s="5">
        <v>308.05655281405501</v>
      </c>
      <c r="AW868" s="5">
        <v>323.07210659099701</v>
      </c>
      <c r="AX868" s="5">
        <v>345.18923695172299</v>
      </c>
      <c r="AY868" s="5">
        <v>442.25285430835999</v>
      </c>
      <c r="AZ868" s="5">
        <v>471.52737612485902</v>
      </c>
      <c r="BA868" s="5">
        <v>528.06356204895098</v>
      </c>
      <c r="BB868" s="5">
        <v>651.262438712841</v>
      </c>
      <c r="BC868" s="5">
        <v>658.75795266589103</v>
      </c>
      <c r="BD868" s="5">
        <v>701.60455006203199</v>
      </c>
      <c r="BE868" s="5">
        <v>733.41280654160698</v>
      </c>
      <c r="BF868" s="5">
        <v>820.15628980374504</v>
      </c>
      <c r="BG868" s="5">
        <v>903.36186205807098</v>
      </c>
      <c r="BH868" s="5">
        <v>950.81830279270196</v>
      </c>
      <c r="BI868" s="5">
        <v>872.20316518498498</v>
      </c>
      <c r="BJ868" s="5">
        <v>878.40337124431903</v>
      </c>
      <c r="BK868" s="5">
        <v>936.33076797189699</v>
      </c>
    </row>
    <row r="869" spans="1:63" x14ac:dyDescent="0.25">
      <c r="A869" t="s">
        <v>179</v>
      </c>
      <c r="B869" t="s">
        <v>180</v>
      </c>
      <c r="C869" t="s">
        <v>7</v>
      </c>
      <c r="D869" t="s">
        <v>96</v>
      </c>
      <c r="E869" s="19" t="str">
        <f t="shared" si="115"/>
        <v>number</v>
      </c>
      <c r="F869" s="4" t="s">
        <v>97</v>
      </c>
      <c r="G869" s="5">
        <v>63.015161349920149</v>
      </c>
      <c r="H869" s="5">
        <v>62.016821504062221</v>
      </c>
      <c r="I869" s="5">
        <v>68.935251171281664</v>
      </c>
      <c r="J869" s="5">
        <v>76.044609726421257</v>
      </c>
      <c r="K869" s="5">
        <v>110.41049101234537</v>
      </c>
      <c r="L869" s="5">
        <v>111.63575479709679</v>
      </c>
      <c r="M869" s="5">
        <v>112.77049253736295</v>
      </c>
      <c r="N869" s="5">
        <v>116.96432809609689</v>
      </c>
      <c r="O869" s="5">
        <v>127.58582624474536</v>
      </c>
      <c r="P869" s="5">
        <v>133.39778701620537</v>
      </c>
      <c r="Q869" s="5">
        <v>145.85688456265407</v>
      </c>
      <c r="R869" s="5">
        <v>149.33318903120045</v>
      </c>
      <c r="S869" s="5">
        <v>165.99549496256068</v>
      </c>
      <c r="T869" s="5">
        <v>199.37338858882791</v>
      </c>
      <c r="U869" s="5">
        <v>217.92957605134168</v>
      </c>
      <c r="V869" s="5">
        <v>219.6891102407011</v>
      </c>
      <c r="W869" s="5">
        <v>255.9937786947834</v>
      </c>
      <c r="X869" s="5">
        <v>204.78913515829447</v>
      </c>
      <c r="Y869" s="5">
        <v>175.63881199591674</v>
      </c>
      <c r="Z869" s="5">
        <v>99.175746680754813</v>
      </c>
      <c r="AA869" s="5">
        <v>103.42446900896961</v>
      </c>
      <c r="AB869" s="5">
        <v>163.43509266300651</v>
      </c>
      <c r="AC869" s="5">
        <v>163.10805468150818</v>
      </c>
      <c r="AD869" s="5">
        <v>255.08166986521098</v>
      </c>
      <c r="AE869" s="5">
        <v>240.30563893253088</v>
      </c>
      <c r="AF869" s="5">
        <v>258.88196150362256</v>
      </c>
      <c r="AG869" s="5">
        <v>399.44870603658268</v>
      </c>
      <c r="AH869" s="5">
        <v>400.2409496519802</v>
      </c>
      <c r="AI869" s="5">
        <v>313.21695337015092</v>
      </c>
      <c r="AJ869" s="5">
        <v>246.827330742843</v>
      </c>
      <c r="AK869" s="5">
        <v>184.12685197123008</v>
      </c>
      <c r="AL869" s="5">
        <v>153.19116840564888</v>
      </c>
      <c r="AM869" s="5">
        <v>167.07489175539121</v>
      </c>
      <c r="AN869" s="5">
        <v>200.44724786040169</v>
      </c>
      <c r="AO869" s="5">
        <v>280.08454709576858</v>
      </c>
      <c r="AP869" s="5">
        <v>285.09346693278479</v>
      </c>
      <c r="AQ869" s="5">
        <v>286.71696225379486</v>
      </c>
      <c r="AR869" s="5">
        <v>291.98640722150861</v>
      </c>
      <c r="AS869" s="5">
        <v>257.7477998833665</v>
      </c>
      <c r="AT869" s="5">
        <v>257.63036092923909</v>
      </c>
      <c r="AU869" s="5">
        <v>234.98407752375078</v>
      </c>
      <c r="AV869" s="5">
        <v>240.24232285796097</v>
      </c>
      <c r="AW869" s="5">
        <v>237.9995916960992</v>
      </c>
      <c r="AX869" s="5">
        <v>288.02369489440628</v>
      </c>
      <c r="AY869" s="5">
        <v>315.78802272610096</v>
      </c>
      <c r="AZ869" s="5">
        <v>336.45939234771305</v>
      </c>
      <c r="BA869" s="5">
        <v>401.85086308801465</v>
      </c>
      <c r="BB869" s="5">
        <v>449.69281826971053</v>
      </c>
      <c r="BC869" s="5">
        <v>554.40499104124922</v>
      </c>
      <c r="BD869" s="5">
        <v>595.2061732184734</v>
      </c>
      <c r="BE869" s="5">
        <v>574.91957681103167</v>
      </c>
      <c r="BF869" s="5">
        <v>636.63820449456659</v>
      </c>
      <c r="BG869" s="5">
        <v>655.04953153584347</v>
      </c>
      <c r="BH869" s="5">
        <v>702.79510402536584</v>
      </c>
      <c r="BI869" s="5">
        <v>675.12113967740265</v>
      </c>
      <c r="BJ869" s="5">
        <v>581.70277294881191</v>
      </c>
      <c r="BK869" s="5">
        <v>606.46845348764373</v>
      </c>
    </row>
    <row r="870" spans="1:63" x14ac:dyDescent="0.25">
      <c r="A870" t="s">
        <v>147</v>
      </c>
      <c r="B870" t="s">
        <v>148</v>
      </c>
      <c r="C870" t="s">
        <v>149</v>
      </c>
      <c r="D870" t="s">
        <v>96</v>
      </c>
      <c r="E870" s="19" t="str">
        <f t="shared" si="115"/>
        <v>number</v>
      </c>
      <c r="F870" s="4" t="s">
        <v>97</v>
      </c>
      <c r="G870" s="5">
        <v>71.558180092437041</v>
      </c>
      <c r="H870" s="5">
        <v>76.52061139870608</v>
      </c>
      <c r="I870" s="5">
        <v>78.372071942432001</v>
      </c>
      <c r="J870" s="5">
        <v>80.472766745518896</v>
      </c>
      <c r="K870" s="5">
        <v>81.725115495501925</v>
      </c>
      <c r="L870" s="5">
        <v>82.545636894694269</v>
      </c>
      <c r="M870" s="5">
        <v>84.363164940354466</v>
      </c>
      <c r="N870" s="5">
        <v>84.733049346876228</v>
      </c>
      <c r="O870" s="5">
        <v>86.520211112323508</v>
      </c>
      <c r="P870" s="5">
        <v>81.499898681701154</v>
      </c>
      <c r="Q870" s="5">
        <v>84.287815013964433</v>
      </c>
      <c r="R870" s="5">
        <v>99.326764024986602</v>
      </c>
      <c r="S870" s="5">
        <v>113.78058433881618</v>
      </c>
      <c r="T870" s="5">
        <v>124.35903045152521</v>
      </c>
      <c r="U870" s="5">
        <v>152.72822011424415</v>
      </c>
      <c r="V870" s="5">
        <v>155.64899796029636</v>
      </c>
      <c r="W870" s="5">
        <v>176.78336766629528</v>
      </c>
      <c r="X870" s="5">
        <v>225.9416525372329</v>
      </c>
      <c r="Y870" s="5">
        <v>262.07600964215874</v>
      </c>
      <c r="Z870" s="5">
        <v>282.6857352995948</v>
      </c>
      <c r="AA870" s="5">
        <v>254.23078067511108</v>
      </c>
      <c r="AB870" s="5">
        <v>245.09470243902962</v>
      </c>
      <c r="AC870" s="5">
        <v>217.99475084283111</v>
      </c>
      <c r="AD870" s="5">
        <v>193.84324028470937</v>
      </c>
      <c r="AE870" s="5">
        <v>200.89442251179955</v>
      </c>
      <c r="AF870" s="5">
        <v>256.76231880859575</v>
      </c>
      <c r="AG870" s="5">
        <v>291.13196388090472</v>
      </c>
      <c r="AH870" s="5">
        <v>313.06189109572097</v>
      </c>
      <c r="AI870" s="5">
        <v>304.85343878146278</v>
      </c>
      <c r="AJ870" s="5">
        <v>351.9793228525358</v>
      </c>
      <c r="AK870" s="5">
        <v>346.4106724424438</v>
      </c>
      <c r="AL870" s="5">
        <v>240.96348098040318</v>
      </c>
      <c r="AM870" s="5">
        <v>244.12707349941633</v>
      </c>
      <c r="AN870" s="5">
        <v>193.07023629883304</v>
      </c>
      <c r="AO870" s="5">
        <v>235.83219729976943</v>
      </c>
      <c r="AP870" s="5">
        <v>249.36029441564799</v>
      </c>
      <c r="AQ870" s="5">
        <v>229.49311773538665</v>
      </c>
      <c r="AR870" s="5">
        <v>255.71823338169975</v>
      </c>
      <c r="AS870" s="5">
        <v>265.34011555360496</v>
      </c>
      <c r="AT870" s="5">
        <v>226.47598136697977</v>
      </c>
      <c r="AU870" s="5">
        <v>235.49123243618652</v>
      </c>
      <c r="AV870" s="5">
        <v>260.76354131974296</v>
      </c>
      <c r="AW870" s="5">
        <v>332.34430506563251</v>
      </c>
      <c r="AX870" s="5">
        <v>371.32308648301182</v>
      </c>
      <c r="AY870" s="5">
        <v>406.99880706062282</v>
      </c>
      <c r="AZ870" s="5">
        <v>420.58252329243123</v>
      </c>
      <c r="BA870" s="5">
        <v>475.11001218452606</v>
      </c>
      <c r="BB870" s="5">
        <v>569.76127842020651</v>
      </c>
      <c r="BC870" s="5">
        <v>552.74555210643291</v>
      </c>
      <c r="BD870" s="5">
        <v>575.44645268773377</v>
      </c>
      <c r="BE870" s="5">
        <v>666.84041005546578</v>
      </c>
      <c r="BF870" s="5">
        <v>673.82281822663481</v>
      </c>
      <c r="BG870" s="5">
        <v>699.78153701647943</v>
      </c>
      <c r="BH870" s="5">
        <v>703.82165646171734</v>
      </c>
      <c r="BI870" s="5">
        <v>575.31445417631141</v>
      </c>
      <c r="BJ870" s="5">
        <v>583.83089821212593</v>
      </c>
      <c r="BK870" s="5">
        <v>642.03714826903706</v>
      </c>
    </row>
    <row r="871" spans="1:63" x14ac:dyDescent="0.25">
      <c r="A871" t="s">
        <v>153</v>
      </c>
      <c r="B871" t="s">
        <v>154</v>
      </c>
      <c r="C871" t="s">
        <v>149</v>
      </c>
      <c r="D871" t="s">
        <v>96</v>
      </c>
      <c r="E871" s="19" t="str">
        <f t="shared" si="115"/>
        <v>number</v>
      </c>
      <c r="F871" s="4" t="s">
        <v>97</v>
      </c>
      <c r="G871" s="5">
        <v>124.42169183506867</v>
      </c>
      <c r="H871" s="5">
        <v>129.51551915326522</v>
      </c>
      <c r="I871" s="5">
        <v>131.08348651641563</v>
      </c>
      <c r="J871" s="5">
        <v>138.56548726880484</v>
      </c>
      <c r="K871" s="5">
        <v>140.90745005073845</v>
      </c>
      <c r="L871" s="5">
        <v>144.25207575515859</v>
      </c>
      <c r="M871" s="5">
        <v>154.17562721741547</v>
      </c>
      <c r="N871" s="5">
        <v>169.62456846825722</v>
      </c>
      <c r="O871" s="5">
        <v>181.06780126449416</v>
      </c>
      <c r="P871" s="5">
        <v>177.70636087147858</v>
      </c>
      <c r="Q871" s="5">
        <v>184.23978146618924</v>
      </c>
      <c r="R871" s="5">
        <v>208.13147314537667</v>
      </c>
      <c r="S871" s="5">
        <v>249.09025407419594</v>
      </c>
      <c r="T871" s="5">
        <v>310.91142665372342</v>
      </c>
      <c r="U871" s="5">
        <v>369.13469453220699</v>
      </c>
      <c r="V871" s="5">
        <v>401.14929193338486</v>
      </c>
      <c r="W871" s="5">
        <v>426.61030154814483</v>
      </c>
      <c r="X871" s="5">
        <v>542.92457972661032</v>
      </c>
      <c r="Y871" s="5">
        <v>694.74707638076814</v>
      </c>
      <c r="Z871" s="5">
        <v>782.13967178833161</v>
      </c>
      <c r="AA871" s="5">
        <v>859.65688087729245</v>
      </c>
      <c r="AB871" s="5">
        <v>799.56999492670354</v>
      </c>
      <c r="AC871" s="5">
        <v>781.56192718163095</v>
      </c>
      <c r="AD871" s="5">
        <v>800.82613507602446</v>
      </c>
      <c r="AE871" s="5">
        <v>810.76666228365696</v>
      </c>
      <c r="AF871" s="5">
        <v>1024.3876558856612</v>
      </c>
      <c r="AG871" s="5">
        <v>1150.1642001160242</v>
      </c>
      <c r="AH871" s="5">
        <v>1132.4777016999208</v>
      </c>
      <c r="AI871" s="5">
        <v>979.59010110218367</v>
      </c>
      <c r="AJ871" s="5">
        <v>951.88822356831565</v>
      </c>
      <c r="AK871" s="5">
        <v>1030.9799685374376</v>
      </c>
      <c r="AL871" s="5">
        <v>918.39587070149003</v>
      </c>
      <c r="AM871" s="5">
        <v>1214.6973792640949</v>
      </c>
      <c r="AN871" s="5">
        <v>808.57609456242403</v>
      </c>
      <c r="AO871" s="5">
        <v>716.4369269292813</v>
      </c>
      <c r="AP871" s="5">
        <v>761.15176498597691</v>
      </c>
      <c r="AQ871" s="5">
        <v>764.7846066801053</v>
      </c>
      <c r="AR871" s="5">
        <v>730.73269377638917</v>
      </c>
      <c r="AS871" s="5">
        <v>751.97829137158647</v>
      </c>
      <c r="AT871" s="5">
        <v>660.19269706503212</v>
      </c>
      <c r="AU871" s="5">
        <v>661.77744169270386</v>
      </c>
      <c r="AV871" s="5">
        <v>719.88965841357651</v>
      </c>
      <c r="AW871" s="5">
        <v>881.01020857149069</v>
      </c>
      <c r="AX871" s="5">
        <v>1027.8230003913395</v>
      </c>
      <c r="AY871" s="5">
        <v>1030.0381929464238</v>
      </c>
      <c r="AZ871" s="5">
        <v>1081.3698306081176</v>
      </c>
      <c r="BA871" s="5">
        <v>1215.8082128983535</v>
      </c>
      <c r="BB871" s="5">
        <v>1396.8249876016539</v>
      </c>
      <c r="BC871" s="5">
        <v>1338.8843770787653</v>
      </c>
      <c r="BD871" s="5">
        <v>1309.1222080194846</v>
      </c>
      <c r="BE871" s="5">
        <v>1429.6475526621093</v>
      </c>
      <c r="BF871" s="5">
        <v>1380.509848200724</v>
      </c>
      <c r="BG871" s="5">
        <v>1493.7465674706507</v>
      </c>
      <c r="BH871" s="5">
        <v>1571.1825346636713</v>
      </c>
      <c r="BI871" s="5">
        <v>1353.9244896144703</v>
      </c>
      <c r="BJ871" s="5">
        <v>1391.7518826655285</v>
      </c>
      <c r="BK871" s="5">
        <v>1451.8657466529658</v>
      </c>
    </row>
    <row r="872" spans="1:63" x14ac:dyDescent="0.25">
      <c r="A872" t="s">
        <v>155</v>
      </c>
      <c r="B872" t="s">
        <v>156</v>
      </c>
      <c r="C872" t="s">
        <v>149</v>
      </c>
      <c r="D872" t="s">
        <v>96</v>
      </c>
      <c r="E872" s="19" t="str">
        <f t="shared" si="115"/>
        <v>number</v>
      </c>
      <c r="F872" s="4" t="s">
        <v>97</v>
      </c>
      <c r="G872" s="5">
        <v>109.12960641054428</v>
      </c>
      <c r="H872" s="5">
        <v>114.58217370310865</v>
      </c>
      <c r="I872" s="5">
        <v>116.77746097235389</v>
      </c>
      <c r="J872" s="5">
        <v>120.82147343127953</v>
      </c>
      <c r="K872" s="5">
        <v>125.97585941253107</v>
      </c>
      <c r="L872" s="5">
        <v>128.34315068926983</v>
      </c>
      <c r="M872" s="5">
        <v>130.96101153602697</v>
      </c>
      <c r="N872" s="5">
        <v>129.73261811172566</v>
      </c>
      <c r="O872" s="5">
        <v>132.1709430072479</v>
      </c>
      <c r="P872" s="5">
        <v>128.79385912064777</v>
      </c>
      <c r="Q872" s="5">
        <v>134.68987491785927</v>
      </c>
      <c r="R872" s="5">
        <v>153.44999747679481</v>
      </c>
      <c r="S872" s="5">
        <v>165.62447099114266</v>
      </c>
      <c r="T872" s="5">
        <v>163.15310369532651</v>
      </c>
      <c r="U872" s="5">
        <v>211.50026940243626</v>
      </c>
      <c r="V872" s="5">
        <v>207.57363832967152</v>
      </c>
      <c r="W872" s="5">
        <v>219.87844029483784</v>
      </c>
      <c r="X872" s="5">
        <v>256.92143213111706</v>
      </c>
      <c r="Y872" s="5">
        <v>227.18412472360728</v>
      </c>
      <c r="Z872" s="5">
        <v>228.94343665804925</v>
      </c>
      <c r="AA872" s="5">
        <v>190.21817641856313</v>
      </c>
      <c r="AB872" s="5">
        <v>176.95334053429622</v>
      </c>
      <c r="AC872" s="5">
        <v>172.37515069210221</v>
      </c>
      <c r="AD872" s="5">
        <v>185.5258783069275</v>
      </c>
      <c r="AE872" s="5">
        <v>202.89946155630341</v>
      </c>
      <c r="AF872" s="5">
        <v>203.66718009397016</v>
      </c>
      <c r="AG872" s="5">
        <v>215.12724382025507</v>
      </c>
      <c r="AH872" s="5">
        <v>265.49199446652136</v>
      </c>
      <c r="AI872" s="5">
        <v>248.55494696792374</v>
      </c>
      <c r="AJ872" s="5">
        <v>291.86615933906063</v>
      </c>
      <c r="AK872" s="5">
        <v>305.22167783531296</v>
      </c>
      <c r="AL872" s="5">
        <v>296.39648724525944</v>
      </c>
      <c r="AM872" s="5">
        <v>223.20617270458231</v>
      </c>
      <c r="AN872" s="5">
        <v>174.2195486594733</v>
      </c>
      <c r="AO872" s="5">
        <v>206.53869270808374</v>
      </c>
      <c r="AP872" s="5">
        <v>221.9742722680981</v>
      </c>
      <c r="AQ872" s="5">
        <v>206.14410258307313</v>
      </c>
      <c r="AR872" s="5">
        <v>224.86614793270195</v>
      </c>
      <c r="AS872" s="5">
        <v>190.83598259015409</v>
      </c>
      <c r="AT872" s="5">
        <v>166.02317847167316</v>
      </c>
      <c r="AU872" s="5">
        <v>197.31564418111475</v>
      </c>
      <c r="AV872" s="5">
        <v>220.80548207282266</v>
      </c>
      <c r="AW872" s="5">
        <v>292.59143643223285</v>
      </c>
      <c r="AX872" s="5">
        <v>454.67658794059787</v>
      </c>
      <c r="AY872" s="5">
        <v>660.24213957349195</v>
      </c>
      <c r="AZ872" s="5">
        <v>712.18476937731566</v>
      </c>
      <c r="BA872" s="5">
        <v>801.68388404460279</v>
      </c>
      <c r="BB872" s="5">
        <v>929.77023913046492</v>
      </c>
      <c r="BC872" s="5">
        <v>804.45590385642276</v>
      </c>
      <c r="BD872" s="5">
        <v>896.56973411386105</v>
      </c>
      <c r="BE872" s="5">
        <v>989.23636329833585</v>
      </c>
      <c r="BF872" s="5">
        <v>973.47025739877915</v>
      </c>
      <c r="BG872" s="5">
        <v>986.01031772904776</v>
      </c>
      <c r="BH872" s="5">
        <v>1025.9985147150826</v>
      </c>
      <c r="BI872" s="5">
        <v>781.33105731329351</v>
      </c>
      <c r="BJ872" s="5">
        <v>698.21088630495717</v>
      </c>
      <c r="BK872" s="5">
        <v>662.50011455695039</v>
      </c>
    </row>
    <row r="873" spans="1:63" x14ac:dyDescent="0.25">
      <c r="A873" t="s">
        <v>161</v>
      </c>
      <c r="B873" t="s">
        <v>162</v>
      </c>
      <c r="C873" t="s">
        <v>149</v>
      </c>
      <c r="D873" t="s">
        <v>96</v>
      </c>
      <c r="E873" s="19" t="str">
        <f t="shared" si="115"/>
        <v>number</v>
      </c>
      <c r="F873" s="4" t="s">
        <v>97</v>
      </c>
      <c r="M873" s="5">
        <v>48.279865483485501</v>
      </c>
      <c r="N873" s="5">
        <v>59.46752755651513</v>
      </c>
      <c r="O873" s="5">
        <v>57.991800115099593</v>
      </c>
      <c r="P873" s="5">
        <v>60.475650001337449</v>
      </c>
      <c r="Q873" s="5">
        <v>71.154703238997271</v>
      </c>
      <c r="R873" s="5">
        <v>79.157487922228199</v>
      </c>
      <c r="S873" s="5">
        <v>90.100193666196319</v>
      </c>
      <c r="T873" s="5">
        <v>84.597648924549375</v>
      </c>
      <c r="U873" s="5">
        <v>128.15103196437335</v>
      </c>
      <c r="V873" s="5">
        <v>142.37688543534233</v>
      </c>
      <c r="W873" s="5">
        <v>156.40282702978951</v>
      </c>
      <c r="X873" s="5">
        <v>178.98544216132623</v>
      </c>
      <c r="Y873" s="5">
        <v>229.34020955509766</v>
      </c>
      <c r="Z873" s="5">
        <v>248.18893368143094</v>
      </c>
      <c r="AA873" s="5">
        <v>212.73260992499232</v>
      </c>
      <c r="AB873" s="5">
        <v>180.53818887004059</v>
      </c>
      <c r="AC873" s="5">
        <v>172.03203350180189</v>
      </c>
      <c r="AD873" s="5">
        <v>160.25284277798747</v>
      </c>
      <c r="AE873" s="5">
        <v>177.75991632921691</v>
      </c>
      <c r="AF873" s="5">
        <v>232.82530373310172</v>
      </c>
      <c r="AG873" s="5">
        <v>259.13391584577914</v>
      </c>
      <c r="AH873" s="5">
        <v>265.14030799691119</v>
      </c>
      <c r="AI873" s="5">
        <v>262.56859772705934</v>
      </c>
      <c r="AJ873" s="5">
        <v>316.81659409027219</v>
      </c>
      <c r="AK873" s="5">
        <v>314.83699941653714</v>
      </c>
      <c r="AL873" s="5">
        <v>319.19141198499477</v>
      </c>
      <c r="AM873" s="5">
        <v>309.51507797466718</v>
      </c>
      <c r="AN873" s="5">
        <v>222.57679789164186</v>
      </c>
      <c r="AO873" s="5">
        <v>281.78868111845873</v>
      </c>
      <c r="AP873" s="5">
        <v>282.08134399161042</v>
      </c>
      <c r="AQ873" s="5">
        <v>266.66804699259859</v>
      </c>
      <c r="AR873" s="5">
        <v>281.32212743506096</v>
      </c>
      <c r="AS873" s="5">
        <v>322.5386800046673</v>
      </c>
      <c r="AT873" s="5">
        <v>269.34838291651653</v>
      </c>
      <c r="AU873" s="5">
        <v>306.84732372870894</v>
      </c>
      <c r="AV873" s="5">
        <v>334.20240159012803</v>
      </c>
      <c r="AW873" s="5">
        <v>391.79128007068732</v>
      </c>
      <c r="AX873" s="5">
        <v>439.35729244757908</v>
      </c>
      <c r="AY873" s="5">
        <v>487.94025563783634</v>
      </c>
      <c r="AZ873" s="5">
        <v>521.64257962644615</v>
      </c>
      <c r="BA873" s="5">
        <v>595.63683188032292</v>
      </c>
      <c r="BB873" s="5">
        <v>689.67842275714827</v>
      </c>
      <c r="BC873" s="5">
        <v>697.01531235732455</v>
      </c>
      <c r="BD873" s="5">
        <v>708.37076324741906</v>
      </c>
      <c r="BE873" s="5">
        <v>835.08890975974759</v>
      </c>
      <c r="BF873" s="5">
        <v>777.34768675947612</v>
      </c>
      <c r="BG873" s="5">
        <v>803.89357567940499</v>
      </c>
      <c r="BH873" s="5">
        <v>845.72064098448448</v>
      </c>
      <c r="BI873" s="5">
        <v>749.91795122032818</v>
      </c>
      <c r="BJ873" s="5">
        <v>778.60042510206733</v>
      </c>
      <c r="BK873" s="5">
        <v>827.0064008074653</v>
      </c>
    </row>
    <row r="874" spans="1:63" x14ac:dyDescent="0.25">
      <c r="A874" t="s">
        <v>163</v>
      </c>
      <c r="B874" t="s">
        <v>164</v>
      </c>
      <c r="C874" t="s">
        <v>149</v>
      </c>
      <c r="D874" t="s">
        <v>96</v>
      </c>
      <c r="E874" s="19" t="str">
        <f t="shared" si="115"/>
        <v>number</v>
      </c>
      <c r="F874" s="4" t="s">
        <v>97</v>
      </c>
      <c r="G874" s="5">
        <v>121.96967827803893</v>
      </c>
      <c r="H874" s="5">
        <v>122.25227029383956</v>
      </c>
      <c r="I874" s="5">
        <v>121.57629443735354</v>
      </c>
      <c r="J874" s="5">
        <v>157.61104118232873</v>
      </c>
      <c r="K874" s="5">
        <v>174.09608873165055</v>
      </c>
      <c r="L874" s="5">
        <v>176.47894162133011</v>
      </c>
      <c r="M874" s="5">
        <v>181.72034770083269</v>
      </c>
      <c r="N874" s="5">
        <v>194.44305028785334</v>
      </c>
      <c r="O874" s="5">
        <v>178.92596493943611</v>
      </c>
      <c r="P874" s="5">
        <v>182.21498467121833</v>
      </c>
      <c r="Q874" s="5">
        <v>191.93565851680341</v>
      </c>
      <c r="R874" s="5">
        <v>217.58804010044497</v>
      </c>
      <c r="S874" s="5">
        <v>266.16061452672039</v>
      </c>
      <c r="T874" s="5">
        <v>321.33217012883125</v>
      </c>
      <c r="U874" s="5">
        <v>358.18584281455617</v>
      </c>
      <c r="V874" s="5">
        <v>383.46162622155185</v>
      </c>
      <c r="W874" s="5">
        <v>384.12786768895268</v>
      </c>
      <c r="X874" s="5">
        <v>375.87637585147064</v>
      </c>
      <c r="Y874" s="5">
        <v>432.08712506847269</v>
      </c>
      <c r="Z874" s="5">
        <v>462.19176396177312</v>
      </c>
      <c r="AA874" s="5">
        <v>473.7327760027344</v>
      </c>
      <c r="AB874" s="5">
        <v>461.6351802841711</v>
      </c>
      <c r="AC874" s="5">
        <v>471.37443434528757</v>
      </c>
      <c r="AD874" s="5">
        <v>422.43854694532678</v>
      </c>
      <c r="AE874" s="5">
        <v>385.9978942830333</v>
      </c>
      <c r="AF874" s="5">
        <v>441.15991222347174</v>
      </c>
      <c r="AG874" s="5">
        <v>486.28073307175964</v>
      </c>
      <c r="AH874" s="5">
        <v>497.85570034567286</v>
      </c>
      <c r="AI874" s="5">
        <v>496.71786386586342</v>
      </c>
      <c r="AJ874" s="5">
        <v>502.23175278719401</v>
      </c>
      <c r="AK874" s="5">
        <v>692.34964764103836</v>
      </c>
      <c r="AL874" s="5">
        <v>683.83377399219353</v>
      </c>
      <c r="AM874" s="5">
        <v>568.21079794424043</v>
      </c>
      <c r="AN874" s="5">
        <v>581.90983427211233</v>
      </c>
      <c r="AO874" s="5">
        <v>608.18697468629864</v>
      </c>
      <c r="AP874" s="5">
        <v>601.77346537780022</v>
      </c>
      <c r="AQ874" s="5">
        <v>567.22284659832212</v>
      </c>
      <c r="AR874" s="5">
        <v>539.42535983446862</v>
      </c>
      <c r="AS874" s="5">
        <v>534.71594442526293</v>
      </c>
      <c r="AT874" s="5">
        <v>477.47610235860344</v>
      </c>
      <c r="AU874" s="5">
        <v>464.22975801836651</v>
      </c>
      <c r="AV874" s="5">
        <v>460.95423218198488</v>
      </c>
      <c r="AW874" s="5">
        <v>528.58066134066655</v>
      </c>
      <c r="AX874" s="5">
        <v>602.54728598323277</v>
      </c>
      <c r="AY874" s="5">
        <v>697.7452864437555</v>
      </c>
      <c r="AZ874" s="5">
        <v>944.13048505278073</v>
      </c>
      <c r="BA874" s="5">
        <v>1013.3101489158902</v>
      </c>
      <c r="BB874" s="5">
        <v>1182.9786548226095</v>
      </c>
      <c r="BC874" s="5">
        <v>1044.4898231946765</v>
      </c>
      <c r="BD874" s="5">
        <v>1201.7562907111726</v>
      </c>
      <c r="BE874" s="5">
        <v>1389.6710099917752</v>
      </c>
      <c r="BF874" s="5">
        <v>1365.7778217990729</v>
      </c>
      <c r="BG874" s="5">
        <v>1450.5779490437146</v>
      </c>
      <c r="BH874" s="5">
        <v>1326.6686542164373</v>
      </c>
      <c r="BI874" s="5">
        <v>1158.2563705242321</v>
      </c>
      <c r="BJ874" s="5">
        <v>1101.9016266433114</v>
      </c>
      <c r="BK874" s="5">
        <v>1136.7645907933859</v>
      </c>
    </row>
    <row r="875" spans="1:63" x14ac:dyDescent="0.25">
      <c r="A875" t="s">
        <v>167</v>
      </c>
      <c r="B875" t="s">
        <v>168</v>
      </c>
      <c r="C875" t="s">
        <v>149</v>
      </c>
      <c r="D875" t="s">
        <v>96</v>
      </c>
      <c r="E875" s="19" t="str">
        <f t="shared" si="115"/>
        <v>number</v>
      </c>
      <c r="F875" s="4" t="s">
        <v>97</v>
      </c>
      <c r="G875" s="5">
        <v>139.34140253202199</v>
      </c>
      <c r="H875" s="5">
        <v>148.19213348281897</v>
      </c>
      <c r="I875" s="5">
        <v>158.72117762082229</v>
      </c>
      <c r="J875" s="5">
        <v>153.26624617296272</v>
      </c>
      <c r="K875" s="5">
        <v>172.04776683479668</v>
      </c>
      <c r="L875" s="5">
        <v>174.36404678765305</v>
      </c>
      <c r="M875" s="5">
        <v>160.59930945006508</v>
      </c>
      <c r="N875" s="5">
        <v>150.38756085764243</v>
      </c>
      <c r="O875" s="5">
        <v>142.70461860356031</v>
      </c>
      <c r="P875" s="5">
        <v>144.09039666128996</v>
      </c>
      <c r="Q875" s="5">
        <v>149.54703921187581</v>
      </c>
      <c r="R875" s="5">
        <v>155.78179308172236</v>
      </c>
      <c r="S875" s="5">
        <v>193.06076594192623</v>
      </c>
      <c r="T875" s="5">
        <v>203.57210935944909</v>
      </c>
      <c r="U875" s="5">
        <v>202.26213322149511</v>
      </c>
      <c r="V875" s="5">
        <v>199.53775757385989</v>
      </c>
      <c r="W875" s="5">
        <v>235.19878962475889</v>
      </c>
      <c r="X875" s="5">
        <v>313.91610668159689</v>
      </c>
      <c r="Y875" s="5">
        <v>362.51197506519759</v>
      </c>
      <c r="Z875" s="5">
        <v>418.86197982694699</v>
      </c>
      <c r="AA875" s="5">
        <v>352.18866414155536</v>
      </c>
      <c r="AB875" s="5">
        <v>318.01551788711726</v>
      </c>
      <c r="AC875" s="5">
        <v>276.13001551672477</v>
      </c>
      <c r="AD875" s="5">
        <v>217.43577597041789</v>
      </c>
      <c r="AE875" s="5">
        <v>208.29912371203409</v>
      </c>
      <c r="AF875" s="5">
        <v>267.55170908119362</v>
      </c>
      <c r="AG875" s="5">
        <v>304.89012481966211</v>
      </c>
      <c r="AH875" s="5">
        <v>302.42437995497875</v>
      </c>
      <c r="AI875" s="5">
        <v>280.54685419434446</v>
      </c>
      <c r="AJ875" s="5">
        <v>309.58645045664991</v>
      </c>
      <c r="AK875" s="5">
        <v>281.39646674468304</v>
      </c>
      <c r="AL875" s="5">
        <v>274.28603544220204</v>
      </c>
      <c r="AM875" s="5">
        <v>181.6903802620632</v>
      </c>
      <c r="AN875" s="5">
        <v>170.80940848781333</v>
      </c>
      <c r="AO875" s="5">
        <v>198.45280963385196</v>
      </c>
      <c r="AP875" s="5">
        <v>202.42140384051672</v>
      </c>
      <c r="AQ875" s="5">
        <v>181.2955353059991</v>
      </c>
      <c r="AR875" s="5">
        <v>196.72502412284251</v>
      </c>
      <c r="AS875" s="5">
        <v>184.34647664486465</v>
      </c>
      <c r="AT875" s="5">
        <v>158.4055972267021</v>
      </c>
      <c r="AU875" s="5">
        <v>165.25072465747672</v>
      </c>
      <c r="AV875" s="5">
        <v>177.82083837682151</v>
      </c>
      <c r="AW875" s="5">
        <v>215.80504077876941</v>
      </c>
      <c r="AX875" s="5">
        <v>232.56615743687917</v>
      </c>
      <c r="AY875" s="5">
        <v>250.03837308128806</v>
      </c>
      <c r="AZ875" s="5">
        <v>258.04638728388363</v>
      </c>
      <c r="BA875" s="5">
        <v>292.55961997282532</v>
      </c>
      <c r="BB875" s="5">
        <v>353.23840540674348</v>
      </c>
      <c r="BC875" s="5">
        <v>339.77026688873917</v>
      </c>
      <c r="BD875" s="5">
        <v>348.15605909961965</v>
      </c>
      <c r="BE875" s="5">
        <v>375.5828559264782</v>
      </c>
      <c r="BF875" s="5">
        <v>391.51824954151715</v>
      </c>
      <c r="BG875" s="5">
        <v>416.14011517833097</v>
      </c>
      <c r="BH875" s="5">
        <v>429.79095777885681</v>
      </c>
      <c r="BI875" s="5">
        <v>362.75219766414887</v>
      </c>
      <c r="BJ875" s="5">
        <v>364.16050779733445</v>
      </c>
      <c r="BK875" s="5">
        <v>378.05925230381774</v>
      </c>
    </row>
    <row r="876" spans="1:63" x14ac:dyDescent="0.25">
      <c r="A876" t="s">
        <v>169</v>
      </c>
      <c r="B876" t="s">
        <v>170</v>
      </c>
      <c r="C876" t="s">
        <v>149</v>
      </c>
      <c r="D876" t="s">
        <v>96</v>
      </c>
      <c r="E876" s="19" t="str">
        <f t="shared" si="115"/>
        <v>number</v>
      </c>
      <c r="F876" s="4" t="s">
        <v>97</v>
      </c>
      <c r="G876" s="5">
        <v>96.980430044376916</v>
      </c>
      <c r="H876" s="5">
        <v>104.38853344843048</v>
      </c>
      <c r="I876" s="5">
        <v>107.54210848728155</v>
      </c>
      <c r="J876" s="5">
        <v>113.17033804468234</v>
      </c>
      <c r="K876" s="5">
        <v>117.19028533183132</v>
      </c>
      <c r="L876" s="5">
        <v>124.30927303664207</v>
      </c>
      <c r="M876" s="5">
        <v>99.406832731181211</v>
      </c>
      <c r="N876" s="5">
        <v>97.202147806369567</v>
      </c>
      <c r="O876" s="5">
        <v>121.24603772965756</v>
      </c>
      <c r="P876" s="5">
        <v>224.10745503003389</v>
      </c>
      <c r="Q876" s="5">
        <v>160.25370901868456</v>
      </c>
      <c r="R876" s="5">
        <v>209.23749356634502</v>
      </c>
      <c r="S876" s="5">
        <v>252.25024226873748</v>
      </c>
      <c r="T876" s="5">
        <v>402.87347967261314</v>
      </c>
      <c r="U876" s="5">
        <v>438.33626144187264</v>
      </c>
      <c r="V876" s="5">
        <v>556.66077596990874</v>
      </c>
      <c r="W876" s="5">
        <v>536.11509562850415</v>
      </c>
      <c r="X876" s="5">
        <v>527.14664220137763</v>
      </c>
      <c r="Y876" s="5">
        <v>661.98428259628201</v>
      </c>
      <c r="Z876" s="5">
        <v>873.96073203151866</v>
      </c>
      <c r="AA876" s="5">
        <v>2178.9831577924142</v>
      </c>
      <c r="AB876" s="5">
        <v>1842.829562512421</v>
      </c>
      <c r="AC876" s="5">
        <v>1221.8994402928424</v>
      </c>
      <c r="AD876" s="5">
        <v>901.67359760863656</v>
      </c>
      <c r="AE876" s="5">
        <v>881.98673125327605</v>
      </c>
      <c r="AF876" s="5">
        <v>638.62513681666894</v>
      </c>
      <c r="AG876" s="5">
        <v>597.90089157693114</v>
      </c>
      <c r="AH876" s="5">
        <v>548.90344055201206</v>
      </c>
      <c r="AI876" s="5">
        <v>473.94439927149574</v>
      </c>
      <c r="AJ876" s="5">
        <v>567.18591575860751</v>
      </c>
      <c r="AK876" s="5">
        <v>502.61210633729553</v>
      </c>
      <c r="AL876" s="5">
        <v>476.89264051465858</v>
      </c>
      <c r="AM876" s="5">
        <v>270.06359692228409</v>
      </c>
      <c r="AN876" s="5">
        <v>321.13133256712274</v>
      </c>
      <c r="AO876" s="5">
        <v>407.94248832778857</v>
      </c>
      <c r="AP876" s="5">
        <v>461.25237618901537</v>
      </c>
      <c r="AQ876" s="5">
        <v>479.70875248208239</v>
      </c>
      <c r="AR876" s="5">
        <v>469.1643965683416</v>
      </c>
      <c r="AS876" s="5">
        <v>497.56196974608355</v>
      </c>
      <c r="AT876" s="5">
        <v>567.61435713410128</v>
      </c>
      <c r="AU876" s="5">
        <v>590.05530226794338</v>
      </c>
      <c r="AV876" s="5">
        <v>741.34031499458058</v>
      </c>
      <c r="AW876" s="5">
        <v>794.95290003963646</v>
      </c>
      <c r="AX876" s="5">
        <v>1007.3294690843126</v>
      </c>
      <c r="AY876" s="5">
        <v>1267.7036770682248</v>
      </c>
      <c r="AZ876" s="5">
        <v>1655.5445244537971</v>
      </c>
      <c r="BA876" s="5">
        <v>1882.4702035257337</v>
      </c>
      <c r="BB876" s="5">
        <v>2241.7117628484561</v>
      </c>
      <c r="BC876" s="5">
        <v>1890.3891281667341</v>
      </c>
      <c r="BD876" s="5">
        <v>2291.3600131058492</v>
      </c>
      <c r="BE876" s="5">
        <v>2519.2899408421949</v>
      </c>
      <c r="BF876" s="5">
        <v>2745.8667515715247</v>
      </c>
      <c r="BG876" s="5">
        <v>2996.9643031982932</v>
      </c>
      <c r="BH876" s="5">
        <v>3221.6781159083052</v>
      </c>
      <c r="BI876" s="5">
        <v>2729.7627777400899</v>
      </c>
      <c r="BJ876" s="5">
        <v>2175.6562760039392</v>
      </c>
      <c r="BK876" s="5">
        <v>1968.4255227744216</v>
      </c>
    </row>
    <row r="877" spans="1:63" x14ac:dyDescent="0.25">
      <c r="A877" t="s">
        <v>173</v>
      </c>
      <c r="B877" t="s">
        <v>174</v>
      </c>
      <c r="C877" t="s">
        <v>149</v>
      </c>
      <c r="D877" t="s">
        <v>96</v>
      </c>
      <c r="E877" s="19" t="str">
        <f t="shared" si="115"/>
        <v>number</v>
      </c>
      <c r="F877" s="4" t="s">
        <v>97</v>
      </c>
      <c r="G877" s="5">
        <v>321.3599718109528</v>
      </c>
      <c r="H877" s="5">
        <v>320.495861063642</v>
      </c>
      <c r="I877" s="5">
        <v>322.2923095335604</v>
      </c>
      <c r="J877" s="5">
        <v>332.07456995748788</v>
      </c>
      <c r="K877" s="5">
        <v>328.56343685214966</v>
      </c>
      <c r="L877" s="5">
        <v>329.06807610947305</v>
      </c>
      <c r="M877" s="5">
        <v>319.67304334510851</v>
      </c>
      <c r="N877" s="5">
        <v>326.24196007331835</v>
      </c>
      <c r="O877" s="5">
        <v>301.30215582670348</v>
      </c>
      <c r="P877" s="5">
        <v>304.73430532895924</v>
      </c>
      <c r="Q877" s="5">
        <v>305.24362399470465</v>
      </c>
      <c r="R877" s="5">
        <v>358.19147919662993</v>
      </c>
      <c r="S877" s="5">
        <v>399.48993884928655</v>
      </c>
      <c r="T877" s="5">
        <v>437.14552753070956</v>
      </c>
      <c r="U877" s="5">
        <v>573.39314540337557</v>
      </c>
      <c r="V877" s="5">
        <v>566.62636379164474</v>
      </c>
      <c r="W877" s="5">
        <v>566.14784227056407</v>
      </c>
      <c r="X877" s="5">
        <v>617.15725168799906</v>
      </c>
      <c r="Y877" s="5">
        <v>749.77903674047627</v>
      </c>
      <c r="Z877" s="5">
        <v>793.01468333104276</v>
      </c>
      <c r="AA877" s="5">
        <v>699.38449416260937</v>
      </c>
      <c r="AB877" s="5">
        <v>664.98639313956721</v>
      </c>
      <c r="AC877" s="5">
        <v>575.69971486504926</v>
      </c>
      <c r="AD877" s="5">
        <v>544.59362239666223</v>
      </c>
      <c r="AE877" s="5">
        <v>578.28958155175064</v>
      </c>
      <c r="AF877" s="5">
        <v>793.31616443457506</v>
      </c>
      <c r="AG877" s="5">
        <v>925.65738731484669</v>
      </c>
      <c r="AH877" s="5">
        <v>887.88354117802442</v>
      </c>
      <c r="AI877" s="5">
        <v>848.70146174695651</v>
      </c>
      <c r="AJ877" s="5">
        <v>957.84377693336808</v>
      </c>
      <c r="AK877" s="5">
        <v>912.9100957188009</v>
      </c>
      <c r="AL877" s="5">
        <v>946.73295466982449</v>
      </c>
      <c r="AM877" s="5">
        <v>869.0859173930919</v>
      </c>
      <c r="AN877" s="5">
        <v>576.63482271589191</v>
      </c>
      <c r="AO877" s="5">
        <v>706.13819259022341</v>
      </c>
      <c r="AP877" s="5">
        <v>714.63503591546828</v>
      </c>
      <c r="AQ877" s="5">
        <v>643.20472446555618</v>
      </c>
      <c r="AR877" s="5">
        <v>676.15199256379253</v>
      </c>
      <c r="AS877" s="5">
        <v>675.12302016246508</v>
      </c>
      <c r="AT877" s="5">
        <v>599.37358694752754</v>
      </c>
      <c r="AU877" s="5">
        <v>609.29500202527834</v>
      </c>
      <c r="AV877" s="5">
        <v>649.47586420145876</v>
      </c>
      <c r="AW877" s="5">
        <v>813.72293181043062</v>
      </c>
      <c r="AX877" s="5">
        <v>928.02973933322482</v>
      </c>
      <c r="AY877" s="5">
        <v>979.69611880719958</v>
      </c>
      <c r="AZ877" s="5">
        <v>1025.1874356941194</v>
      </c>
      <c r="BA877" s="5">
        <v>1203.1752645932793</v>
      </c>
      <c r="BB877" s="5">
        <v>1388.8765311553004</v>
      </c>
      <c r="BC877" s="5">
        <v>1294.5837226248348</v>
      </c>
      <c r="BD877" s="5">
        <v>1255.4027383370401</v>
      </c>
      <c r="BE877" s="5">
        <v>1344.177216813526</v>
      </c>
      <c r="BF877" s="5">
        <v>1300.7918443547683</v>
      </c>
      <c r="BG877" s="5">
        <v>1342.7586890005252</v>
      </c>
      <c r="BH877" s="5">
        <v>1359.1893508234928</v>
      </c>
      <c r="BI877" s="5">
        <v>1186.3275139761295</v>
      </c>
      <c r="BJ877" s="5">
        <v>1231.1425953696353</v>
      </c>
      <c r="BK877" s="5">
        <v>1329.3042283462833</v>
      </c>
    </row>
    <row r="878" spans="1:63" x14ac:dyDescent="0.25">
      <c r="A878" t="s">
        <v>5</v>
      </c>
      <c r="B878" t="s">
        <v>6</v>
      </c>
      <c r="C878" t="s">
        <v>7</v>
      </c>
      <c r="D878" t="s">
        <v>98</v>
      </c>
      <c r="E878" s="19" t="str">
        <f t="shared" si="115"/>
        <v>number</v>
      </c>
      <c r="F878" s="4" t="s">
        <v>99</v>
      </c>
      <c r="AA878" s="5">
        <v>-7.6534390518367132</v>
      </c>
      <c r="AB878" s="5">
        <v>-3.5237268105424278</v>
      </c>
      <c r="AC878" s="5">
        <v>0.53410217713914676</v>
      </c>
      <c r="AD878" s="5">
        <v>2.4338534814281303</v>
      </c>
      <c r="AE878" s="5">
        <v>0.26378614146157986</v>
      </c>
      <c r="AF878" s="5">
        <v>-3.9672030425336402E-2</v>
      </c>
      <c r="AG878" s="5">
        <v>1.3250484763592993</v>
      </c>
      <c r="AH878" s="5">
        <v>3.4033042218513287</v>
      </c>
      <c r="AI878" s="5">
        <v>-2.6081892009276686</v>
      </c>
      <c r="AJ878" s="5">
        <v>-6.1804953747368501</v>
      </c>
      <c r="AK878" s="5">
        <v>-2.0818370404816733</v>
      </c>
      <c r="AL878" s="5">
        <v>-8.8508164966747671</v>
      </c>
      <c r="AM878" s="5">
        <v>-26.452638607654023</v>
      </c>
      <c r="AN878" s="5">
        <v>-1.8642921472058873</v>
      </c>
      <c r="AO878" s="5">
        <v>11.553036981604947</v>
      </c>
      <c r="AP878" s="5">
        <v>10.348221757066128</v>
      </c>
      <c r="AQ878" s="5">
        <v>4.3828874779188425</v>
      </c>
      <c r="AR878" s="5">
        <v>1.8866305225681828</v>
      </c>
      <c r="AS878" s="5">
        <v>-0.67225371752635965</v>
      </c>
      <c r="AT878" s="5">
        <v>-2.4041121667352172E-2</v>
      </c>
      <c r="AU878" s="5">
        <v>0.87829411430364246</v>
      </c>
      <c r="AV878" s="5">
        <v>9.8533629784081285</v>
      </c>
      <c r="AW878" s="5">
        <v>-0.57859702233817245</v>
      </c>
      <c r="AX878" s="5">
        <v>7.0574731613922097</v>
      </c>
      <c r="AY878" s="5">
        <v>10.988271918987863</v>
      </c>
      <c r="AZ878" s="5">
        <v>7.6398091083714377</v>
      </c>
      <c r="BA878" s="5">
        <v>10.017664301988475</v>
      </c>
      <c r="BB878" s="5">
        <v>7.274540301751145</v>
      </c>
      <c r="BC878" s="5">
        <v>-2.6753358548019293</v>
      </c>
      <c r="BD878" s="5">
        <v>1.1816785310500393</v>
      </c>
      <c r="BE878" s="5">
        <v>-0.1571609361581352</v>
      </c>
      <c r="BF878" s="5">
        <v>4.7465467992210222</v>
      </c>
      <c r="BG878" s="5">
        <v>1.3124740183437069</v>
      </c>
      <c r="BH878" s="5">
        <v>1.2320610935268945</v>
      </c>
      <c r="BI878" s="5">
        <v>-2.4581519456486518</v>
      </c>
      <c r="BJ878" s="5">
        <v>-5.8061579068513538</v>
      </c>
      <c r="BK878" s="5">
        <v>-3.4016216459904314</v>
      </c>
    </row>
    <row r="879" spans="1:63" x14ac:dyDescent="0.25">
      <c r="A879" t="s">
        <v>151</v>
      </c>
      <c r="B879" t="s">
        <v>152</v>
      </c>
      <c r="C879" t="s">
        <v>7</v>
      </c>
      <c r="D879" t="s">
        <v>98</v>
      </c>
      <c r="E879" s="19" t="str">
        <f t="shared" si="115"/>
        <v>number</v>
      </c>
      <c r="F879" s="4" t="s">
        <v>99</v>
      </c>
      <c r="G879" s="5">
        <v>-15.37300138564953</v>
      </c>
      <c r="H879" s="5">
        <v>7.0277704324523285</v>
      </c>
      <c r="I879" s="5">
        <v>2.1494777336695847</v>
      </c>
      <c r="J879" s="5">
        <v>4.1223111441652378</v>
      </c>
      <c r="K879" s="5">
        <v>1.7034659384820543</v>
      </c>
      <c r="L879" s="5">
        <v>2.1294354507372333</v>
      </c>
      <c r="M879" s="5">
        <v>10.960163113112003</v>
      </c>
      <c r="N879" s="5">
        <v>-2.7695166927640855</v>
      </c>
      <c r="O879" s="5">
        <v>-3.653620562570012</v>
      </c>
      <c r="P879" s="5">
        <v>19.083804023101408</v>
      </c>
      <c r="Q879" s="5">
        <v>1.2875761294465917</v>
      </c>
      <c r="R879" s="5">
        <v>-7.4248453830024914</v>
      </c>
      <c r="S879" s="5">
        <v>5.8602425966125367</v>
      </c>
      <c r="T879" s="5">
        <v>-1.8268157593750516</v>
      </c>
      <c r="U879" s="5">
        <v>-0.7532128071561317</v>
      </c>
      <c r="V879" s="5">
        <v>5.975125570886604</v>
      </c>
      <c r="W879" s="5">
        <v>9.0909656254279554</v>
      </c>
      <c r="X879" s="5">
        <v>-3.2836701936228678</v>
      </c>
      <c r="Y879" s="5">
        <v>-0.85663768665035889</v>
      </c>
      <c r="Z879" s="5">
        <v>-1.5481101413473795</v>
      </c>
      <c r="AA879" s="5">
        <v>9.3379963850298111</v>
      </c>
      <c r="AB879" s="5">
        <v>-3.5696468056812307</v>
      </c>
      <c r="AC879" s="5">
        <v>1.0263036917722275</v>
      </c>
      <c r="AD879" s="5">
        <v>-2.529793990524837</v>
      </c>
      <c r="AE879" s="5">
        <v>8.6742630379454511</v>
      </c>
      <c r="AF879" s="5">
        <v>0.27525459780748918</v>
      </c>
      <c r="AG879" s="5">
        <v>2.4112137371804749</v>
      </c>
      <c r="AH879" s="5">
        <v>1.9999044693133499</v>
      </c>
      <c r="AI879" s="5">
        <v>-1.4158677925003502</v>
      </c>
      <c r="AJ879" s="5">
        <v>0.91221908110958339</v>
      </c>
      <c r="AK879" s="5">
        <v>2.597711725283915</v>
      </c>
      <c r="AL879" s="5">
        <v>-1.1149064837438658</v>
      </c>
      <c r="AM879" s="5">
        <v>-8.0312269844297646</v>
      </c>
      <c r="AN879" s="5">
        <v>-5.4713052697346853</v>
      </c>
      <c r="AO879" s="5">
        <v>-9.3169552265104159</v>
      </c>
      <c r="AP879" s="5">
        <v>-9.2039121287906767</v>
      </c>
      <c r="AQ879" s="5">
        <v>-2.7329193340821121</v>
      </c>
      <c r="AR879" s="5">
        <v>3.4926820687694686</v>
      </c>
      <c r="AS879" s="5">
        <v>-2.4696868414870039</v>
      </c>
      <c r="AT879" s="5">
        <v>-2.742947108649858</v>
      </c>
      <c r="AU879" s="5">
        <v>-0.35902142971970363</v>
      </c>
      <c r="AV879" s="5">
        <v>1.5688663804496343</v>
      </c>
      <c r="AW879" s="5">
        <v>-4.2289326341220175</v>
      </c>
      <c r="AX879" s="5">
        <v>1.4862849214094069</v>
      </c>
      <c r="AY879" s="5">
        <v>-2.3735562604967839</v>
      </c>
      <c r="AZ879" s="5">
        <v>1.9521426974244918</v>
      </c>
      <c r="BA879" s="5">
        <v>8.9931935955576137E-3</v>
      </c>
      <c r="BB879" s="5">
        <v>1.3797443956339492</v>
      </c>
      <c r="BC879" s="5">
        <v>0.42815068149781155</v>
      </c>
      <c r="BD879" s="5">
        <v>1.7918793843978023</v>
      </c>
      <c r="BE879" s="5">
        <v>0.85096887208760563</v>
      </c>
      <c r="BF879" s="5">
        <v>1.3512911217879093</v>
      </c>
      <c r="BG879" s="5">
        <v>1.8587631342331719</v>
      </c>
      <c r="BH879" s="5">
        <v>1.1677001372391942</v>
      </c>
      <c r="BI879" s="5">
        <v>-6.797154260154457</v>
      </c>
      <c r="BJ879" s="5">
        <v>-3.668190498555532</v>
      </c>
      <c r="BK879" s="5">
        <v>-2.6463538202037</v>
      </c>
    </row>
    <row r="880" spans="1:63" x14ac:dyDescent="0.25">
      <c r="A880" t="s">
        <v>157</v>
      </c>
      <c r="B880" t="s">
        <v>158</v>
      </c>
      <c r="C880" t="s">
        <v>7</v>
      </c>
      <c r="D880" t="s">
        <v>98</v>
      </c>
      <c r="E880" s="19" t="str">
        <f t="shared" si="115"/>
        <v>number</v>
      </c>
      <c r="F880" s="4" t="s">
        <v>99</v>
      </c>
      <c r="AB880" s="5">
        <v>-1.8463956777934953</v>
      </c>
      <c r="AC880" s="5">
        <v>4.9866593293864412</v>
      </c>
      <c r="AD880" s="5">
        <v>-5.8789945605199279</v>
      </c>
      <c r="AE880" s="5">
        <v>-13.935315877051096</v>
      </c>
      <c r="AF880" s="5">
        <v>6.2239756573810041</v>
      </c>
      <c r="AG880" s="5">
        <v>10.266178656097608</v>
      </c>
      <c r="AH880" s="5">
        <v>-2.7145787459131157</v>
      </c>
      <c r="AI880" s="5">
        <v>-3.6356287591094514</v>
      </c>
      <c r="AJ880" s="5">
        <v>-0.75057036393394583</v>
      </c>
      <c r="AK880" s="5">
        <v>-10.370574076392501</v>
      </c>
      <c r="AL880" s="5">
        <v>-11.902563790632769</v>
      </c>
      <c r="AM880" s="5">
        <v>9.1584563363469726</v>
      </c>
      <c r="AN880" s="5">
        <v>-0.34364207956998882</v>
      </c>
      <c r="AO880" s="5">
        <v>2.6483939394103686</v>
      </c>
      <c r="AP880" s="5">
        <v>8.919185326789119</v>
      </c>
      <c r="AQ880" s="5">
        <v>5.3406250803078592E-2</v>
      </c>
      <c r="AR880" s="5">
        <v>-6.2527343984659467</v>
      </c>
      <c r="AS880" s="5">
        <v>2.1590678771922001</v>
      </c>
      <c r="AT880" s="5">
        <v>3.0485954694180037</v>
      </c>
      <c r="AU880" s="5">
        <v>5.2101388100125092</v>
      </c>
      <c r="AV880" s="5">
        <v>-1.3723456905750027</v>
      </c>
      <c r="AW880" s="5">
        <v>-4.9233480232252163</v>
      </c>
      <c r="AX880" s="5">
        <v>10.408127864055317</v>
      </c>
      <c r="AY880" s="5">
        <v>8.7544130486880647</v>
      </c>
      <c r="AZ880" s="5">
        <v>7.8497272594015186</v>
      </c>
      <c r="BA880" s="5">
        <v>8.4981627839795948</v>
      </c>
      <c r="BB880" s="5">
        <v>7.8791515293491443</v>
      </c>
      <c r="BC880" s="5">
        <v>5.9602630553857239</v>
      </c>
      <c r="BD880" s="5">
        <v>9.6163350402242287</v>
      </c>
      <c r="BE880" s="5">
        <v>8.2841165890887254</v>
      </c>
      <c r="BF880" s="5">
        <v>5.8301633114590175</v>
      </c>
      <c r="BG880" s="5">
        <v>7.7345643668029567</v>
      </c>
      <c r="BH880" s="5">
        <v>7.4502330848077492</v>
      </c>
      <c r="BI880" s="5">
        <v>7.6222246919688672</v>
      </c>
      <c r="BJ880" s="5">
        <v>4.904146491420704</v>
      </c>
      <c r="BK880" s="5">
        <v>7.5628711199867098</v>
      </c>
    </row>
    <row r="881" spans="1:63" x14ac:dyDescent="0.25">
      <c r="A881" t="s">
        <v>159</v>
      </c>
      <c r="B881" t="s">
        <v>160</v>
      </c>
      <c r="C881" t="s">
        <v>7</v>
      </c>
      <c r="D881" t="s">
        <v>98</v>
      </c>
      <c r="E881" s="19" t="str">
        <f t="shared" si="115"/>
        <v>number</v>
      </c>
      <c r="F881" s="4" t="s">
        <v>99</v>
      </c>
      <c r="G881" s="5">
        <v>-10.598285240226573</v>
      </c>
      <c r="H881" s="5">
        <v>6.0637636945603646</v>
      </c>
      <c r="I881" s="5">
        <v>5.366051578194984</v>
      </c>
      <c r="J881" s="5">
        <v>1.6360666025991151</v>
      </c>
      <c r="K881" s="5">
        <v>-1.2594415838752155</v>
      </c>
      <c r="L881" s="5">
        <v>11.016651593923271</v>
      </c>
      <c r="M881" s="5">
        <v>-1.8002069277571309E-2</v>
      </c>
      <c r="N881" s="5">
        <v>4.4070574979520103</v>
      </c>
      <c r="O881" s="5">
        <v>4.3286579487141523</v>
      </c>
      <c r="P881" s="5">
        <v>-7.9157287923134874</v>
      </c>
      <c r="Q881" s="5">
        <v>17.929152092700051</v>
      </c>
      <c r="R881" s="5">
        <v>12.957777305412606</v>
      </c>
      <c r="S881" s="5">
        <v>2.1215803100168529</v>
      </c>
      <c r="T881" s="5">
        <v>0.32061959535094786</v>
      </c>
      <c r="U881" s="5">
        <v>-2.7758515770561161</v>
      </c>
      <c r="V881" s="5">
        <v>-1.5687821893112641</v>
      </c>
      <c r="W881" s="5">
        <v>5.4488927345742297</v>
      </c>
      <c r="X881" s="5">
        <v>2.9806172174236423</v>
      </c>
      <c r="Y881" s="5">
        <v>3.6311783252507013</v>
      </c>
      <c r="Z881" s="5">
        <v>1.6579084326328513</v>
      </c>
      <c r="AA881" s="5">
        <v>-0.11105094484041445</v>
      </c>
      <c r="AB881" s="5">
        <v>-2.2958200314780299</v>
      </c>
      <c r="AC881" s="5">
        <v>-2.4678012458121827</v>
      </c>
      <c r="AD881" s="5">
        <v>-1.9970330379166512</v>
      </c>
      <c r="AE881" s="5">
        <v>0.51366838405884607</v>
      </c>
      <c r="AF881" s="5">
        <v>3.3519264711969043</v>
      </c>
      <c r="AG881" s="5">
        <v>2.2217048943548008</v>
      </c>
      <c r="AH881" s="5">
        <v>2.5510257487639336</v>
      </c>
      <c r="AI881" s="5">
        <v>1.1676165490305692</v>
      </c>
      <c r="AJ881" s="5">
        <v>0.76616927940875712</v>
      </c>
      <c r="AK881" s="5">
        <v>-1.8217084979329456</v>
      </c>
      <c r="AL881" s="5">
        <v>-3.9163245722533873</v>
      </c>
      <c r="AM881" s="5">
        <v>-2.7257354025917806</v>
      </c>
      <c r="AN881" s="5">
        <v>-0.43814804997882106</v>
      </c>
      <c r="AO881" s="5">
        <v>1.3596415472741938</v>
      </c>
      <c r="AP881" s="5">
        <v>1.1821043057553879</v>
      </c>
      <c r="AQ881" s="5">
        <v>-2.3233515992278058</v>
      </c>
      <c r="AR881" s="5">
        <v>0.460074365383349</v>
      </c>
      <c r="AS881" s="5">
        <v>-0.4715113879422006</v>
      </c>
      <c r="AT881" s="5">
        <v>-2.1194486246062496</v>
      </c>
      <c r="AU881" s="5">
        <v>0.98324652944918967</v>
      </c>
      <c r="AV881" s="5">
        <v>-2.1550361338420174</v>
      </c>
      <c r="AW881" s="5">
        <v>0.16744291011328016</v>
      </c>
      <c r="AX881" s="5">
        <v>2.275305978725541</v>
      </c>
      <c r="AY881" s="5">
        <v>3.0470297300934561</v>
      </c>
      <c r="AZ881" s="5">
        <v>3.5880913081782353</v>
      </c>
      <c r="BA881" s="5">
        <v>3.9502190166426772</v>
      </c>
      <c r="BB881" s="5">
        <v>-2.4880700278217347</v>
      </c>
      <c r="BC881" s="5">
        <v>0.51153294792027282</v>
      </c>
      <c r="BD881" s="5">
        <v>5.4879371289244148</v>
      </c>
      <c r="BE881" s="5">
        <v>3.2694579436627578</v>
      </c>
      <c r="BF881" s="5">
        <v>1.7847273304853815</v>
      </c>
      <c r="BG881" s="5">
        <v>3.0910624502433706</v>
      </c>
      <c r="BH881" s="5">
        <v>2.6160823712968693</v>
      </c>
      <c r="BI881" s="5">
        <v>3.0059172721567791</v>
      </c>
      <c r="BJ881" s="5">
        <v>3.1923883641650406</v>
      </c>
      <c r="BK881" s="5">
        <v>2.2609542232415265</v>
      </c>
    </row>
    <row r="882" spans="1:63" x14ac:dyDescent="0.25">
      <c r="A882" t="s">
        <v>165</v>
      </c>
      <c r="B882" t="s">
        <v>166</v>
      </c>
      <c r="C882" t="s">
        <v>7</v>
      </c>
      <c r="D882" t="s">
        <v>98</v>
      </c>
      <c r="E882" s="19" t="str">
        <f t="shared" si="115"/>
        <v>number</v>
      </c>
      <c r="F882" s="4" t="s">
        <v>99</v>
      </c>
      <c r="AA882" s="5">
        <v>2.5358280964550772</v>
      </c>
      <c r="AB882" s="5">
        <v>-8.9719496828566747</v>
      </c>
      <c r="AC882" s="5">
        <v>-17.354772317174152</v>
      </c>
      <c r="AD882" s="5">
        <v>-7.9262520814208841</v>
      </c>
      <c r="AE882" s="5">
        <v>-1.6077914250644199E-2</v>
      </c>
      <c r="AF882" s="5">
        <v>-2.6746240734795634</v>
      </c>
      <c r="AG882" s="5">
        <v>14.819132545178746</v>
      </c>
      <c r="AH882" s="5">
        <v>8.3523441460062031</v>
      </c>
      <c r="AI882" s="5">
        <v>6.0346852301825749</v>
      </c>
      <c r="AJ882" s="5">
        <v>-0.43359245074277908</v>
      </c>
      <c r="AK882" s="5">
        <v>2.2426012338380161</v>
      </c>
      <c r="AL882" s="5">
        <v>-8.4591169342935189</v>
      </c>
      <c r="AM882" s="5">
        <v>4.5629637655644473</v>
      </c>
      <c r="AN882" s="5">
        <v>2.1122590783679556</v>
      </c>
      <c r="AO882" s="5">
        <v>-1.2794838318434927</v>
      </c>
      <c r="AP882" s="5">
        <v>23.027057441730349</v>
      </c>
      <c r="AQ882" s="5">
        <v>7.8348120128678858</v>
      </c>
      <c r="AR882" s="5">
        <v>9.0171550035800294</v>
      </c>
      <c r="AS882" s="5">
        <v>5.075481929747852</v>
      </c>
      <c r="AT882" s="5">
        <v>-1.0386246394586465</v>
      </c>
      <c r="AU882" s="5">
        <v>9.561226669378371</v>
      </c>
      <c r="AV882" s="5">
        <v>5.6626198971994484</v>
      </c>
      <c r="AW882" s="5">
        <v>3.3842242161961025</v>
      </c>
      <c r="AX882" s="5">
        <v>4.6473040590717005</v>
      </c>
      <c r="AY882" s="5">
        <v>5.5490830930980479</v>
      </c>
      <c r="AZ882" s="5">
        <v>6.6678394139474335</v>
      </c>
      <c r="BA882" s="5">
        <v>4.3229989827457018</v>
      </c>
      <c r="BB882" s="5">
        <v>3.7963726646396765</v>
      </c>
      <c r="BC882" s="5">
        <v>3.289389593042614</v>
      </c>
      <c r="BD882" s="5">
        <v>3.6161578481903121</v>
      </c>
      <c r="BE882" s="5">
        <v>4.035382876172406</v>
      </c>
      <c r="BF882" s="5">
        <v>4.1187488857628409</v>
      </c>
      <c r="BG882" s="5">
        <v>4.0703667560560319</v>
      </c>
      <c r="BH882" s="5">
        <v>4.3722119146761855</v>
      </c>
      <c r="BI882" s="5">
        <v>3.5560409687484196</v>
      </c>
      <c r="BJ882" s="5">
        <v>0.81629821410255943</v>
      </c>
      <c r="BK882" s="5">
        <v>0.80214638412681438</v>
      </c>
    </row>
    <row r="883" spans="1:63" x14ac:dyDescent="0.25">
      <c r="A883" t="s">
        <v>171</v>
      </c>
      <c r="B883" t="s">
        <v>172</v>
      </c>
      <c r="C883" t="s">
        <v>7</v>
      </c>
      <c r="D883" t="s">
        <v>98</v>
      </c>
      <c r="E883" s="19" t="str">
        <f t="shared" si="115"/>
        <v>number</v>
      </c>
      <c r="F883" s="4" t="s">
        <v>99</v>
      </c>
      <c r="G883" s="5">
        <v>-6.2992918916233265</v>
      </c>
      <c r="H883" s="5">
        <v>9.3444930772158727</v>
      </c>
      <c r="I883" s="5">
        <v>-11.342379824915241</v>
      </c>
      <c r="J883" s="5">
        <v>-14.091591573338945</v>
      </c>
      <c r="K883" s="5">
        <v>4.6524911655796188</v>
      </c>
      <c r="L883" s="5">
        <v>4.2314549936727701</v>
      </c>
      <c r="M883" s="5">
        <v>3.8122061905851155</v>
      </c>
      <c r="N883" s="5">
        <v>3.7084636387259025</v>
      </c>
      <c r="O883" s="5">
        <v>7.5518204203633985</v>
      </c>
      <c r="P883" s="5">
        <v>2.7842910049747047</v>
      </c>
      <c r="Q883" s="5">
        <v>-1.7705846236150506</v>
      </c>
      <c r="R883" s="5">
        <v>-2.6404255520108819</v>
      </c>
      <c r="S883" s="5">
        <v>0.44711559793404376</v>
      </c>
      <c r="T883" s="5">
        <v>-1.5766662098211839</v>
      </c>
      <c r="U883" s="5">
        <v>-5.0845486133874971</v>
      </c>
      <c r="V883" s="5">
        <v>15.775175982575689</v>
      </c>
      <c r="W883" s="5">
        <v>-1.2561467433368563</v>
      </c>
      <c r="X883" s="5">
        <v>5.6036898544547853</v>
      </c>
      <c r="Y883" s="5">
        <v>8.1691363679904185</v>
      </c>
      <c r="Z883" s="5">
        <v>5.2926620491241749</v>
      </c>
      <c r="AA883" s="5">
        <v>1.9782303564398092</v>
      </c>
      <c r="AB883" s="5">
        <v>-1.4217226085256272</v>
      </c>
      <c r="AC883" s="5">
        <v>2.5378650141028629</v>
      </c>
      <c r="AD883" s="5">
        <v>-7.6318306780675016</v>
      </c>
      <c r="AE883" s="5">
        <v>0.33928358709512452</v>
      </c>
      <c r="AF883" s="5">
        <v>0.73873427543583148</v>
      </c>
      <c r="AG883" s="5">
        <v>-4.8424362943946875</v>
      </c>
      <c r="AH883" s="5">
        <v>6.8544371459140052E-2</v>
      </c>
      <c r="AI883" s="5">
        <v>-2.6110960882400036</v>
      </c>
      <c r="AJ883" s="5">
        <v>-2.6659605112601099</v>
      </c>
      <c r="AK883" s="5">
        <v>2.9830391457210226E-2</v>
      </c>
      <c r="AL883" s="5">
        <v>11.400409084986364</v>
      </c>
      <c r="AM883" s="5">
        <v>-2.245912558619267</v>
      </c>
      <c r="AN883" s="5">
        <v>-47.805546821055181</v>
      </c>
      <c r="AO883" s="5">
        <v>36.980896089093449</v>
      </c>
      <c r="AP883" s="5">
        <v>9.2963069227803885</v>
      </c>
      <c r="AQ883" s="5">
        <v>6.741733803772803</v>
      </c>
      <c r="AR883" s="5">
        <v>0.57176110222681586</v>
      </c>
      <c r="AS883" s="5">
        <v>-3.0617112649573954</v>
      </c>
      <c r="AT883" s="5">
        <v>2.5313575217132041</v>
      </c>
      <c r="AU883" s="5">
        <v>4.5290258959452103</v>
      </c>
      <c r="AV883" s="5">
        <v>10.449862314041056</v>
      </c>
      <c r="AW883" s="5">
        <v>0.50526056941406239</v>
      </c>
      <c r="AX883" s="5">
        <v>5.7651261887387051</v>
      </c>
      <c r="AY883" s="5">
        <v>7.2698445077604958</v>
      </c>
      <c r="AZ883" s="5">
        <v>6.6781651216092826</v>
      </c>
      <c r="BA883" s="5">
        <v>4.9366738651082755</v>
      </c>
      <c r="BB883" s="5">
        <v>8.1812370713653593</v>
      </c>
      <c r="BC883" s="5">
        <v>3.4163783295290386</v>
      </c>
      <c r="BD883" s="5">
        <v>4.4874838603606833</v>
      </c>
      <c r="BE883" s="5">
        <v>5.0244717059167954</v>
      </c>
      <c r="BF883" s="5">
        <v>6.0689420002153724</v>
      </c>
      <c r="BG883" s="5">
        <v>2.0988421898694867</v>
      </c>
      <c r="BH883" s="5">
        <v>4.966479413576991</v>
      </c>
      <c r="BI883" s="5">
        <v>6.2075274243931204</v>
      </c>
      <c r="BJ883" s="5">
        <v>3.4205572834545563</v>
      </c>
      <c r="BK883" s="5">
        <v>3.5307106987075372</v>
      </c>
    </row>
    <row r="884" spans="1:63" x14ac:dyDescent="0.25">
      <c r="A884" t="s">
        <v>175</v>
      </c>
      <c r="B884" t="s">
        <v>176</v>
      </c>
      <c r="C884" t="s">
        <v>7</v>
      </c>
      <c r="D884" t="s">
        <v>98</v>
      </c>
      <c r="E884" s="19" t="str">
        <f t="shared" si="115"/>
        <v>number</v>
      </c>
      <c r="F884" s="4" t="s">
        <v>99</v>
      </c>
      <c r="G884" s="5">
        <v>1.1570697590197909</v>
      </c>
      <c r="H884" s="5">
        <v>3.4028723350353829</v>
      </c>
      <c r="I884" s="5">
        <v>4.5461866666214803</v>
      </c>
      <c r="J884" s="5">
        <v>5.0835133309062002</v>
      </c>
      <c r="K884" s="5">
        <v>3.3059473055591297</v>
      </c>
      <c r="L884" s="5">
        <v>1.664344314098301</v>
      </c>
      <c r="M884" s="5">
        <v>4.3475505437451147</v>
      </c>
      <c r="N884" s="5">
        <v>1.375043719072238</v>
      </c>
      <c r="O884" s="5">
        <v>1.900898629732211</v>
      </c>
      <c r="P884" s="5">
        <v>2.393647669348681</v>
      </c>
      <c r="Q884" s="5">
        <v>1.4220245016528281</v>
      </c>
      <c r="R884" s="5">
        <v>-1.1460069338328083</v>
      </c>
      <c r="S884" s="5">
        <v>1.7015767979631846</v>
      </c>
      <c r="T884" s="5">
        <v>3.2423898965397768</v>
      </c>
      <c r="U884" s="5">
        <v>-0.99239020279409829</v>
      </c>
      <c r="V884" s="5">
        <v>-0.3798272066358237</v>
      </c>
      <c r="W884" s="5">
        <v>-2.6026033865712179</v>
      </c>
      <c r="X884" s="5">
        <v>0.46321413700482594</v>
      </c>
      <c r="Y884" s="5">
        <v>1.2190883176219387</v>
      </c>
      <c r="Z884" s="5">
        <v>3.9571833964980385</v>
      </c>
      <c r="AA884" s="5">
        <v>2.6951133027537821</v>
      </c>
      <c r="AB884" s="5">
        <v>-2.9184742043340179</v>
      </c>
      <c r="AC884" s="5">
        <v>-4.3185711805120945</v>
      </c>
      <c r="AD884" s="5">
        <v>2.5345288556689667</v>
      </c>
      <c r="AE884" s="5">
        <v>-3.5151644062060825</v>
      </c>
      <c r="AF884" s="5">
        <v>-2.186854566646673</v>
      </c>
      <c r="AG884" s="5">
        <v>-4.3365064745003679E-2</v>
      </c>
      <c r="AH884" s="5">
        <v>2.0556522563452972</v>
      </c>
      <c r="AI884" s="5">
        <v>0.24787298073319164</v>
      </c>
      <c r="AJ884" s="5">
        <v>-2.4930409341268529</v>
      </c>
      <c r="AK884" s="5">
        <v>-3.2774428495750811</v>
      </c>
      <c r="AL884" s="5">
        <v>-4.4303832803849588</v>
      </c>
      <c r="AM884" s="5">
        <v>-1.1275880192557821</v>
      </c>
      <c r="AN884" s="5">
        <v>0.89974639276941559</v>
      </c>
      <c r="AO884" s="5">
        <v>0.97062925524198818</v>
      </c>
      <c r="AP884" s="5">
        <v>2.3297672219844543</v>
      </c>
      <c r="AQ884" s="5">
        <v>0.81741354576267611</v>
      </c>
      <c r="AR884" s="5">
        <v>-1.1196277626749804</v>
      </c>
      <c r="AS884" s="5">
        <v>0.83949468584958709</v>
      </c>
      <c r="AT884" s="5">
        <v>2.6743388992701824</v>
      </c>
      <c r="AU884" s="5">
        <v>1.2460298499120483</v>
      </c>
      <c r="AV884" s="5">
        <v>2.2865045299028282</v>
      </c>
      <c r="AW884" s="5">
        <v>1.6039989003338633</v>
      </c>
      <c r="AX884" s="5">
        <v>3.2572088159495962</v>
      </c>
      <c r="AY884" s="5">
        <v>4.0410231926502007</v>
      </c>
      <c r="AZ884" s="5">
        <v>4.4400474300791331</v>
      </c>
      <c r="BA884" s="5">
        <v>4.256759901053897</v>
      </c>
      <c r="BB884" s="5">
        <v>2.1165050647939978</v>
      </c>
      <c r="BC884" s="5">
        <v>-2.6173262102446415</v>
      </c>
      <c r="BD884" s="5">
        <v>1.8135829649421851</v>
      </c>
      <c r="BE884" s="5">
        <v>1.9426057530547638</v>
      </c>
      <c r="BF884" s="5">
        <v>0.79640429474294194</v>
      </c>
      <c r="BG884" s="5">
        <v>1.019072700920205</v>
      </c>
      <c r="BH884" s="5">
        <v>0.40503488673408583</v>
      </c>
      <c r="BI884" s="5">
        <v>-9.7290865101598456E-2</v>
      </c>
      <c r="BJ884" s="5">
        <v>-0.7349073979684988</v>
      </c>
      <c r="BK884" s="5">
        <v>6.3292774773856308E-2</v>
      </c>
    </row>
    <row r="885" spans="1:63" x14ac:dyDescent="0.25">
      <c r="A885" t="s">
        <v>177</v>
      </c>
      <c r="B885" t="s">
        <v>178</v>
      </c>
      <c r="C885" t="s">
        <v>7</v>
      </c>
      <c r="D885" t="s">
        <v>98</v>
      </c>
      <c r="E885" s="19" t="str">
        <f t="shared" si="115"/>
        <v>number</v>
      </c>
      <c r="F885" s="4" t="s">
        <v>99</v>
      </c>
      <c r="AI885" s="5">
        <v>0.61263078485825417</v>
      </c>
      <c r="AJ885" s="5">
        <v>3.6923486824953073</v>
      </c>
      <c r="AK885" s="5">
        <v>-1.2395295252952536</v>
      </c>
      <c r="AL885" s="5">
        <v>-2.7520508311933014</v>
      </c>
      <c r="AM885" s="5">
        <v>-2.1303396618635588</v>
      </c>
      <c r="AN885" s="5">
        <v>-1.6446472099659815</v>
      </c>
      <c r="AO885" s="5">
        <v>0.49942723506850939</v>
      </c>
      <c r="AP885" s="5">
        <v>1.6634255543892351</v>
      </c>
      <c r="AQ885" s="5">
        <v>0.83745758020239691</v>
      </c>
      <c r="AR885" s="5">
        <v>1.1060323148054181</v>
      </c>
      <c r="AS885" s="5">
        <v>2.2024773047412509</v>
      </c>
      <c r="AT885" s="5">
        <v>2.218956878176698</v>
      </c>
      <c r="AU885" s="5">
        <v>3.1705466238086473</v>
      </c>
      <c r="AV885" s="5">
        <v>4.2358140559294384</v>
      </c>
      <c r="AW885" s="5">
        <v>3.8899409295171381</v>
      </c>
      <c r="AX885" s="5">
        <v>4.7302542257631615</v>
      </c>
      <c r="AY885" s="5">
        <v>4.9933469795270184</v>
      </c>
      <c r="AZ885" s="5">
        <v>1.512286450400353</v>
      </c>
      <c r="BA885" s="5">
        <v>5.1356261760654007</v>
      </c>
      <c r="BB885" s="5">
        <v>2.2870835780706216</v>
      </c>
      <c r="BC885" s="5">
        <v>2.098472240982403</v>
      </c>
      <c r="BD885" s="5">
        <v>3.0549695174020997</v>
      </c>
      <c r="BE885" s="5">
        <v>4.5704163270433185</v>
      </c>
      <c r="BF885" s="5">
        <v>1.9073477653659836</v>
      </c>
      <c r="BG885" s="5">
        <v>3.9776113103454378</v>
      </c>
      <c r="BH885" s="5">
        <v>3.6977521220352969</v>
      </c>
      <c r="BI885" s="5">
        <v>3.699112349410143</v>
      </c>
      <c r="BJ885" s="5">
        <v>3.7163543950879472</v>
      </c>
      <c r="BK885" s="5">
        <v>3.861986437444088</v>
      </c>
    </row>
    <row r="886" spans="1:63" x14ac:dyDescent="0.25">
      <c r="A886" t="s">
        <v>179</v>
      </c>
      <c r="B886" t="s">
        <v>180</v>
      </c>
      <c r="C886" t="s">
        <v>7</v>
      </c>
      <c r="D886" t="s">
        <v>98</v>
      </c>
      <c r="E886" s="19" t="str">
        <f t="shared" si="115"/>
        <v>number</v>
      </c>
      <c r="F886" s="4" t="s">
        <v>99</v>
      </c>
      <c r="AC886" s="5">
        <v>2.5731381307375187</v>
      </c>
      <c r="AD886" s="5">
        <v>-3.4325182963133045</v>
      </c>
      <c r="AE886" s="5">
        <v>-6.4234313768976108</v>
      </c>
      <c r="AF886" s="5">
        <v>-2.9744419621796823</v>
      </c>
      <c r="AG886" s="5">
        <v>0.37920249290360175</v>
      </c>
      <c r="AH886" s="5">
        <v>4.4914846318965544</v>
      </c>
      <c r="AI886" s="5">
        <v>2.6775102989548714</v>
      </c>
      <c r="AJ886" s="5">
        <v>2.8546655850614684</v>
      </c>
      <c r="AK886" s="5">
        <v>2.0345545281428343</v>
      </c>
      <c r="AL886" s="5">
        <v>2.2707236580686185E-2</v>
      </c>
      <c r="AM886" s="5">
        <v>4.8277080608833245</v>
      </c>
      <c r="AN886" s="5">
        <v>3.0245473312020295</v>
      </c>
      <c r="AO886" s="5">
        <v>8.0356438858841983</v>
      </c>
      <c r="AP886" s="5">
        <v>5.7188576463928342</v>
      </c>
      <c r="AQ886" s="5">
        <v>1.9093420404791459</v>
      </c>
      <c r="AR886" s="5">
        <v>1.7148261101508382</v>
      </c>
      <c r="AS886" s="5">
        <v>4.705468479921123</v>
      </c>
      <c r="AT886" s="5">
        <v>-0.14585740931782709</v>
      </c>
      <c r="AU886" s="5">
        <v>1.7320393159631777</v>
      </c>
      <c r="AV886" s="5">
        <v>5.0833703061188089</v>
      </c>
      <c r="AW886" s="5">
        <v>2.8470568901391715</v>
      </c>
      <c r="AX886" s="5">
        <v>3.1514215202196567</v>
      </c>
      <c r="AY886" s="5">
        <v>2.698594382022975</v>
      </c>
      <c r="AZ886" s="5">
        <v>7.0105670279191372</v>
      </c>
      <c r="BA886" s="5">
        <v>4.7272950020922764</v>
      </c>
      <c r="BB886" s="5">
        <v>5.0235151677669592</v>
      </c>
      <c r="BC886" s="5">
        <v>3.1906192165488818</v>
      </c>
      <c r="BD886" s="5">
        <v>2.0766844340498665</v>
      </c>
      <c r="BE886" s="5">
        <v>5.7180764108900632</v>
      </c>
      <c r="BF886" s="5">
        <v>0.36785168957649717</v>
      </c>
      <c r="BG886" s="5">
        <v>0.14741701270600061</v>
      </c>
      <c r="BH886" s="5">
        <v>1.6429096599449764</v>
      </c>
      <c r="BI886" s="5">
        <v>1.751374846683504</v>
      </c>
      <c r="BJ886" s="5">
        <v>1.3889120657111675</v>
      </c>
      <c r="BK886" s="5">
        <v>0.53122079019868806</v>
      </c>
    </row>
    <row r="887" spans="1:63" x14ac:dyDescent="0.25">
      <c r="A887" t="s">
        <v>147</v>
      </c>
      <c r="B887" t="s">
        <v>148</v>
      </c>
      <c r="C887" t="s">
        <v>149</v>
      </c>
      <c r="D887" t="s">
        <v>98</v>
      </c>
      <c r="E887" s="19" t="str">
        <f t="shared" si="115"/>
        <v>number</v>
      </c>
      <c r="F887" s="4" t="s">
        <v>99</v>
      </c>
      <c r="G887" s="5">
        <v>2.656018054651426</v>
      </c>
      <c r="H887" s="5">
        <v>4.7221283318067151</v>
      </c>
      <c r="I887" s="5">
        <v>-2.5934245832505098</v>
      </c>
      <c r="J887" s="5">
        <v>0.85718782509512437</v>
      </c>
      <c r="K887" s="5">
        <v>2.2410230200138983</v>
      </c>
      <c r="L887" s="5">
        <v>-1.0210904735143345</v>
      </c>
      <c r="M887" s="5">
        <v>7.0583590237160934</v>
      </c>
      <c r="N887" s="5">
        <v>1.3443040812476568</v>
      </c>
      <c r="O887" s="5">
        <v>0.28879471670772716</v>
      </c>
      <c r="P887" s="5">
        <v>-1.599348438917076</v>
      </c>
      <c r="Q887" s="5">
        <v>-0.33697363500338895</v>
      </c>
      <c r="R887" s="5">
        <v>0.52365620337451446</v>
      </c>
      <c r="S887" s="5">
        <v>-1.334392178914797</v>
      </c>
      <c r="T887" s="5">
        <v>6.3222602933134624</v>
      </c>
      <c r="U887" s="5">
        <v>1.0821198954366338</v>
      </c>
      <c r="V887" s="5">
        <v>6.4677965973452274</v>
      </c>
      <c r="W887" s="5">
        <v>-1.5887312613706968</v>
      </c>
      <c r="X887" s="5">
        <v>2.4953643180094502</v>
      </c>
      <c r="Y887" s="5">
        <v>1.4762871163137987</v>
      </c>
      <c r="Z887" s="5">
        <v>-1.4366735816738583</v>
      </c>
      <c r="AA887" s="5">
        <v>1.8326805653712483</v>
      </c>
      <c r="AB887" s="5">
        <v>6.9128542307428376</v>
      </c>
      <c r="AC887" s="5">
        <v>-2.1507365927184168</v>
      </c>
      <c r="AD887" s="5">
        <v>-4.2610426540185529</v>
      </c>
      <c r="AE887" s="5">
        <v>5.7557417528857115</v>
      </c>
      <c r="AF887" s="5">
        <v>5.1949556134075436</v>
      </c>
      <c r="AG887" s="5">
        <v>-2.8024582569693592</v>
      </c>
      <c r="AH887" s="5">
        <v>3.0579723707761133</v>
      </c>
      <c r="AI887" s="5">
        <v>-0.51090923579508285</v>
      </c>
      <c r="AJ887" s="5">
        <v>-3.2112144431794576</v>
      </c>
      <c r="AK887" s="5">
        <v>6.1889968605688921</v>
      </c>
      <c r="AL887" s="5">
        <v>-2.4305231152169569</v>
      </c>
      <c r="AM887" s="5">
        <v>0.6955879165253549</v>
      </c>
      <c r="AN887" s="5">
        <v>-1.4108389384427085</v>
      </c>
      <c r="AO887" s="5">
        <v>2.8529866371306554</v>
      </c>
      <c r="AP887" s="5">
        <v>7.9873477889986049</v>
      </c>
      <c r="AQ887" s="5">
        <v>3.3981210069443932</v>
      </c>
      <c r="AR887" s="5">
        <v>4.3417101116237831</v>
      </c>
      <c r="AS887" s="5">
        <v>4.4153164679471502</v>
      </c>
      <c r="AT887" s="5">
        <v>-1.0326425628502847</v>
      </c>
      <c r="AU887" s="5">
        <v>3.6086185699642215</v>
      </c>
      <c r="AV887" s="5">
        <v>1.3945659635032541</v>
      </c>
      <c r="AW887" s="5">
        <v>4.7227075321139296</v>
      </c>
      <c r="AX887" s="5">
        <v>1.4641414001655022</v>
      </c>
      <c r="AY887" s="5">
        <v>5.4934637056357758</v>
      </c>
      <c r="AZ887" s="5">
        <v>3.1241741324280952</v>
      </c>
      <c r="BA887" s="5">
        <v>2.5203209226704217</v>
      </c>
      <c r="BB887" s="5">
        <v>4.0974787970382067</v>
      </c>
      <c r="BC887" s="5">
        <v>-0.10739778375899789</v>
      </c>
      <c r="BD887" s="5">
        <v>2.2394417498435786</v>
      </c>
      <c r="BE887" s="5">
        <v>3.4663165105120584</v>
      </c>
      <c r="BF887" s="5">
        <v>3.309381877492612</v>
      </c>
      <c r="BG887" s="5">
        <v>2.6849582675924069</v>
      </c>
      <c r="BH887" s="5">
        <v>1.2820155320731885</v>
      </c>
      <c r="BI887" s="5">
        <v>0.88482498177788216</v>
      </c>
      <c r="BJ887" s="5">
        <v>2.8900964409634469</v>
      </c>
      <c r="BK887" s="5">
        <v>3.2728318501815181</v>
      </c>
    </row>
    <row r="888" spans="1:63" x14ac:dyDescent="0.25">
      <c r="A888" t="s">
        <v>153</v>
      </c>
      <c r="B888" t="s">
        <v>154</v>
      </c>
      <c r="C888" t="s">
        <v>149</v>
      </c>
      <c r="D888" t="s">
        <v>98</v>
      </c>
      <c r="E888" s="25" t="str">
        <f t="shared" si="115"/>
        <v>number</v>
      </c>
      <c r="F888" s="4" t="s">
        <v>99</v>
      </c>
      <c r="G888" s="5">
        <v>-0.90237321550286254</v>
      </c>
      <c r="H888" s="5">
        <v>0.85302013338710481</v>
      </c>
      <c r="I888" s="5">
        <v>1.4797080701635252</v>
      </c>
      <c r="J888" s="5">
        <v>1.2367531639469576</v>
      </c>
      <c r="K888" s="5">
        <v>-0.29631527898116872</v>
      </c>
      <c r="L888" s="5">
        <v>2.1868602721733197</v>
      </c>
      <c r="M888" s="5">
        <v>-13.020929658336556</v>
      </c>
      <c r="N888" s="5">
        <v>3.7812635742590146</v>
      </c>
      <c r="O888" s="5">
        <v>2.3255411472127747</v>
      </c>
      <c r="P888" s="5">
        <v>0.51673870253530652</v>
      </c>
      <c r="Q888" s="5">
        <v>0.85151980761331458</v>
      </c>
      <c r="R888" s="5">
        <v>2.333312328539705E-2</v>
      </c>
      <c r="S888" s="5">
        <v>2.5895842669006157</v>
      </c>
      <c r="T888" s="5">
        <v>7.7750517765867215</v>
      </c>
      <c r="U888" s="5">
        <v>8.2183913077055877</v>
      </c>
      <c r="V888" s="5">
        <v>-8.1084793312516439</v>
      </c>
      <c r="W888" s="5">
        <v>10.546840185661878</v>
      </c>
      <c r="X888" s="5">
        <v>18.524899049818444</v>
      </c>
      <c r="Y888" s="5">
        <v>2.963576359163909</v>
      </c>
      <c r="Z888" s="5">
        <v>-4.8490976973905759</v>
      </c>
      <c r="AA888" s="5">
        <v>13.594302080428378</v>
      </c>
      <c r="AB888" s="5">
        <v>4.2814069368755128</v>
      </c>
      <c r="AC888" s="5">
        <v>3.6258983666362212</v>
      </c>
      <c r="AD888" s="5">
        <v>4.1952634713841235</v>
      </c>
      <c r="AE888" s="5">
        <v>4.7539634107198339</v>
      </c>
      <c r="AF888" s="5">
        <v>3.4940800041717353</v>
      </c>
      <c r="AG888" s="5">
        <v>-5.1470739616657113</v>
      </c>
      <c r="AH888" s="5">
        <v>-10.627262152775913</v>
      </c>
      <c r="AI888" s="5">
        <v>-4.7574519348215745</v>
      </c>
      <c r="AJ888" s="5">
        <v>-8.855214691086033</v>
      </c>
      <c r="AK888" s="5">
        <v>-6.5642526188037493</v>
      </c>
      <c r="AL888" s="5">
        <v>-5.8190748763512801</v>
      </c>
      <c r="AM888" s="5">
        <v>-10.457301609066874</v>
      </c>
      <c r="AN888" s="5">
        <v>-0.6086245122551901</v>
      </c>
      <c r="AO888" s="5">
        <v>0.7692147649152048</v>
      </c>
      <c r="AP888" s="5">
        <v>1.7054702048070425</v>
      </c>
      <c r="AQ888" s="5">
        <v>2.6093375970313275</v>
      </c>
      <c r="AR888" s="5">
        <v>1.9252952199920799</v>
      </c>
      <c r="AS888" s="5">
        <v>1.7125634713231079</v>
      </c>
      <c r="AT888" s="5">
        <v>0.96123731725489847</v>
      </c>
      <c r="AU888" s="5">
        <v>1.7196252156239495</v>
      </c>
      <c r="AV888" s="5">
        <v>1.5610459852172482</v>
      </c>
      <c r="AW888" s="5">
        <v>1.8511290141382375</v>
      </c>
      <c r="AX888" s="5">
        <v>3.97743245138318</v>
      </c>
      <c r="AY888" s="5">
        <v>-0.6832537929210929</v>
      </c>
      <c r="AZ888" s="5">
        <v>0.69044366632526533</v>
      </c>
      <c r="BA888" s="5">
        <v>2.0746809891503517</v>
      </c>
      <c r="BB888" s="5">
        <v>0.68841934425805107</v>
      </c>
      <c r="BC888" s="5">
        <v>-0.56519321047179005</v>
      </c>
      <c r="BD888" s="5">
        <v>0.63657010302178207</v>
      </c>
      <c r="BE888" s="5">
        <v>1.3385921314857683</v>
      </c>
      <c r="BF888" s="5">
        <v>1.7567382663030031</v>
      </c>
      <c r="BG888" s="5">
        <v>2.613702642744812</v>
      </c>
      <c r="BH888" s="5">
        <v>3.1027387448113046</v>
      </c>
      <c r="BI888" s="5">
        <v>2.9002670219141748</v>
      </c>
      <c r="BJ888" s="5">
        <v>1.9488368066872539</v>
      </c>
      <c r="BK888" s="5">
        <v>0.90355762452776389</v>
      </c>
    </row>
    <row r="889" spans="1:63" x14ac:dyDescent="0.25">
      <c r="A889" t="s">
        <v>155</v>
      </c>
      <c r="B889" t="s">
        <v>156</v>
      </c>
      <c r="C889" t="s">
        <v>149</v>
      </c>
      <c r="D889" t="s">
        <v>98</v>
      </c>
      <c r="E889" s="19" t="str">
        <f t="shared" si="115"/>
        <v>number</v>
      </c>
      <c r="F889" s="4" t="s">
        <v>99</v>
      </c>
      <c r="G889" s="5">
        <v>-0.54919850213661903</v>
      </c>
      <c r="H889" s="5">
        <v>3.30568539139054</v>
      </c>
      <c r="I889" s="5">
        <v>-3.5261698221676454</v>
      </c>
      <c r="J889" s="5">
        <v>-4.4013806495171082</v>
      </c>
      <c r="K889" s="5">
        <v>-1.3109481073704927</v>
      </c>
      <c r="L889" s="5">
        <v>-3.6298301061522267</v>
      </c>
      <c r="M889" s="5">
        <v>-1.0705003898854244</v>
      </c>
      <c r="N889" s="5">
        <v>-2.293156102099104</v>
      </c>
      <c r="O889" s="5">
        <v>4.8138779921867609</v>
      </c>
      <c r="P889" s="5">
        <v>-0.24189230162089359</v>
      </c>
      <c r="Q889" s="5">
        <v>-4.4130797722633872</v>
      </c>
      <c r="R889" s="5">
        <v>-1.2103541675253808</v>
      </c>
      <c r="S889" s="5">
        <v>-10.550336343468885</v>
      </c>
      <c r="T889" s="5">
        <v>2.5505846540304873</v>
      </c>
      <c r="U889" s="5">
        <v>6.6520103023749471</v>
      </c>
      <c r="V889" s="5">
        <v>0.90048089919103802</v>
      </c>
      <c r="W889" s="5">
        <v>0.26973949258398022</v>
      </c>
      <c r="X889" s="5">
        <v>-2.3441537925526745</v>
      </c>
      <c r="Y889" s="5">
        <v>-22.952853029462574</v>
      </c>
      <c r="Z889" s="5">
        <v>-7.949313156981674</v>
      </c>
      <c r="AA889" s="5">
        <v>-1.1077277067226703</v>
      </c>
      <c r="AB889" s="5">
        <v>3.0000359201947617</v>
      </c>
      <c r="AC889" s="5">
        <v>12.950367715793476</v>
      </c>
      <c r="AD889" s="5">
        <v>-0.52500008340061299</v>
      </c>
      <c r="AE889" s="5">
        <v>18.503948718243947</v>
      </c>
      <c r="AF889" s="5">
        <v>-6.8527583265326086</v>
      </c>
      <c r="AG889" s="5">
        <v>-5.3683746737655866</v>
      </c>
      <c r="AH889" s="5">
        <v>11.837523620229874</v>
      </c>
      <c r="AI889" s="5">
        <v>1.543547848908247</v>
      </c>
      <c r="AJ889" s="5">
        <v>-7.2150588078046525</v>
      </c>
      <c r="AK889" s="5">
        <v>5.1252021959274714</v>
      </c>
      <c r="AL889" s="5">
        <v>4.6162094588333247</v>
      </c>
      <c r="AM889" s="5">
        <v>-18.365137970606369</v>
      </c>
      <c r="AN889" s="5">
        <v>6.6154062510189959</v>
      </c>
      <c r="AO889" s="5">
        <v>-2.069047101874844</v>
      </c>
      <c r="AP889" s="5">
        <v>-1.1791371224103955</v>
      </c>
      <c r="AQ889" s="5">
        <v>2.0985913057999426</v>
      </c>
      <c r="AR889" s="5">
        <v>3.2850090999312158</v>
      </c>
      <c r="AS889" s="5">
        <v>-4.1728243753199479</v>
      </c>
      <c r="AT889" s="5">
        <v>-4.4525378047370623</v>
      </c>
      <c r="AU889" s="5">
        <v>7.5277947419895668</v>
      </c>
      <c r="AV889" s="5">
        <v>4.4093672372314217</v>
      </c>
      <c r="AW889" s="5">
        <v>10.410197322233671</v>
      </c>
      <c r="AX889" s="5">
        <v>28.718521065236814</v>
      </c>
      <c r="AY889" s="5">
        <v>13.172040262069245</v>
      </c>
      <c r="AZ889" s="5">
        <v>-2.7762290625661592</v>
      </c>
      <c r="BA889" s="5">
        <v>-0.12220540897877186</v>
      </c>
      <c r="BB889" s="5">
        <v>-0.26229781721158929</v>
      </c>
      <c r="BC889" s="5">
        <v>0.87515633300765217</v>
      </c>
      <c r="BD889" s="5">
        <v>9.8780445108788371</v>
      </c>
      <c r="BE889" s="5">
        <v>-3.1866646685845552</v>
      </c>
      <c r="BF889" s="5">
        <v>5.3133223162218428</v>
      </c>
      <c r="BG889" s="5">
        <v>2.2517749577288413</v>
      </c>
      <c r="BH889" s="5">
        <v>3.4663681496169119</v>
      </c>
      <c r="BI889" s="5">
        <v>-0.45981201285110274</v>
      </c>
      <c r="BJ889" s="5">
        <v>-9.1298301255906722</v>
      </c>
      <c r="BK889" s="5">
        <v>-5.8680970155422187</v>
      </c>
    </row>
    <row r="890" spans="1:63" x14ac:dyDescent="0.25">
      <c r="A890" t="s">
        <v>161</v>
      </c>
      <c r="B890" t="s">
        <v>162</v>
      </c>
      <c r="C890" t="s">
        <v>149</v>
      </c>
      <c r="D890" t="s">
        <v>98</v>
      </c>
      <c r="E890" s="19" t="str">
        <f t="shared" si="115"/>
        <v>number</v>
      </c>
      <c r="F890" s="4" t="s">
        <v>99</v>
      </c>
      <c r="N890" s="5">
        <v>2.3694373831433495</v>
      </c>
      <c r="O890" s="5">
        <v>-1.1468790234556536</v>
      </c>
      <c r="P890" s="5">
        <v>4.5734938758844379</v>
      </c>
      <c r="Q890" s="5">
        <v>0.94872106664527678</v>
      </c>
      <c r="R890" s="5">
        <v>4.0718509402424559</v>
      </c>
      <c r="S890" s="5">
        <v>-3.1677702852392002</v>
      </c>
      <c r="T890" s="5">
        <v>-3.2631260080315201</v>
      </c>
      <c r="U890" s="5">
        <v>9.6631706360625031</v>
      </c>
      <c r="V890" s="5">
        <v>11.651365886188472</v>
      </c>
      <c r="W890" s="5">
        <v>4.5166825395984489</v>
      </c>
      <c r="X890" s="5">
        <v>-3.1784368841247783</v>
      </c>
      <c r="Y890" s="5">
        <v>8.4075143472612552</v>
      </c>
      <c r="Z890" s="5">
        <v>-6.1279230848695079</v>
      </c>
      <c r="AA890" s="5">
        <v>-0.51422886572112247</v>
      </c>
      <c r="AB890" s="5">
        <v>-9.3010719936605</v>
      </c>
      <c r="AC890" s="5">
        <v>-0.2858940118604778</v>
      </c>
      <c r="AD890" s="5">
        <v>-2.2300859135806519</v>
      </c>
      <c r="AE890" s="5">
        <v>18.163742333990072</v>
      </c>
      <c r="AF890" s="5">
        <v>1.1012730672364341</v>
      </c>
      <c r="AG890" s="5">
        <v>-1.5328266840129174</v>
      </c>
      <c r="AH890" s="5">
        <v>5.9067458388929879</v>
      </c>
      <c r="AI890" s="5">
        <v>2.5625725295186328</v>
      </c>
      <c r="AJ890" s="5">
        <v>-4.2951709621328291</v>
      </c>
      <c r="AK890" s="5">
        <v>9.3259321174434575</v>
      </c>
      <c r="AL890" s="5">
        <v>-5.5731795796607173</v>
      </c>
      <c r="AM890" s="5">
        <v>0.48440340891229994</v>
      </c>
      <c r="AN890" s="5">
        <v>1.0292299165835885</v>
      </c>
      <c r="AO890" s="5">
        <v>-1.7171022724640608</v>
      </c>
      <c r="AP890" s="5">
        <v>4.314878558542361</v>
      </c>
      <c r="AQ890" s="5">
        <v>2.1623662384717051</v>
      </c>
      <c r="AR890" s="5">
        <v>4.8075572193119029</v>
      </c>
      <c r="AS890" s="5">
        <v>2.8969015247731278</v>
      </c>
      <c r="AT890" s="5">
        <v>-2.8306258918813398</v>
      </c>
      <c r="AU890" s="5">
        <v>12.05011235377836</v>
      </c>
      <c r="AV890" s="5">
        <v>4.409688537556633E-2</v>
      </c>
      <c r="AW890" s="5">
        <v>5.7905240436918035</v>
      </c>
      <c r="AX890" s="5">
        <v>-1.6099070151476411</v>
      </c>
      <c r="AY890" s="5">
        <v>3.1481530347282671</v>
      </c>
      <c r="AZ890" s="5">
        <v>1.273156683618808</v>
      </c>
      <c r="BA890" s="5">
        <v>9.9161466468601134E-2</v>
      </c>
      <c r="BB890" s="5">
        <v>1.345141526937212</v>
      </c>
      <c r="BC890" s="5">
        <v>1.322384778534186</v>
      </c>
      <c r="BD890" s="5">
        <v>2.1375212802531962</v>
      </c>
      <c r="BE890" s="5">
        <v>0.1452087822712258</v>
      </c>
      <c r="BF890" s="5">
        <v>-3.7211454070707077</v>
      </c>
      <c r="BG890" s="5">
        <v>-0.62156762142974742</v>
      </c>
      <c r="BH890" s="5">
        <v>3.9826065527608137</v>
      </c>
      <c r="BI890" s="5">
        <v>2.8988280668084627</v>
      </c>
      <c r="BJ890" s="5">
        <v>2.7019221632055235</v>
      </c>
      <c r="BK890" s="5">
        <v>2.2898213490538666</v>
      </c>
    </row>
    <row r="891" spans="1:63" x14ac:dyDescent="0.25">
      <c r="A891" t="s">
        <v>163</v>
      </c>
      <c r="B891" t="s">
        <v>164</v>
      </c>
      <c r="C891" t="s">
        <v>149</v>
      </c>
      <c r="D891" t="s">
        <v>98</v>
      </c>
      <c r="E891" s="19" t="str">
        <f t="shared" si="115"/>
        <v>number</v>
      </c>
      <c r="F891" s="4" t="s">
        <v>99</v>
      </c>
      <c r="G891" s="5">
        <v>12.252850250586135</v>
      </c>
      <c r="H891" s="5">
        <v>-2.1487022533019058</v>
      </c>
      <c r="I891" s="5">
        <v>-4.7945653717392958</v>
      </c>
      <c r="J891" s="5">
        <v>24.016689733625057</v>
      </c>
      <c r="K891" s="5">
        <v>12.78888516682126</v>
      </c>
      <c r="L891" s="5">
        <v>-2.6640071628006581</v>
      </c>
      <c r="M891" s="5">
        <v>0.57473814033899373</v>
      </c>
      <c r="N891" s="5">
        <v>7.0136517692628928</v>
      </c>
      <c r="O891" s="5">
        <v>-1.6738052875391105</v>
      </c>
      <c r="P891" s="5">
        <v>8.7576708908239596</v>
      </c>
      <c r="Q891" s="5">
        <v>-1.0882021019099</v>
      </c>
      <c r="R891" s="5">
        <v>-3.5844891454271988</v>
      </c>
      <c r="S891" s="5">
        <v>-7.3191273155407117</v>
      </c>
      <c r="T891" s="5">
        <v>8.9548119982974157</v>
      </c>
      <c r="U891" s="5">
        <v>-7.8400759792272652</v>
      </c>
      <c r="V891" s="5">
        <v>5.4603626857784064</v>
      </c>
      <c r="W891" s="5">
        <v>-4.6583966963731882</v>
      </c>
      <c r="X891" s="5">
        <v>-3.3195981380136885</v>
      </c>
      <c r="Y891" s="5">
        <v>1.8241347698414643</v>
      </c>
      <c r="Z891" s="5">
        <v>0.44126372866328722</v>
      </c>
      <c r="AA891" s="5">
        <v>0.51156898502770787</v>
      </c>
      <c r="AB891" s="5">
        <v>-5.1154220317608576</v>
      </c>
      <c r="AC891" s="5">
        <v>0.79712834906679575</v>
      </c>
      <c r="AD891" s="5">
        <v>-5.9440066015044977</v>
      </c>
      <c r="AE891" s="5">
        <v>0.13583485408258866</v>
      </c>
      <c r="AF891" s="5">
        <v>2.8085897054533433</v>
      </c>
      <c r="AG891" s="5">
        <v>-0.87857166765604688</v>
      </c>
      <c r="AH891" s="5">
        <v>-1.0314982693596306</v>
      </c>
      <c r="AI891" s="5">
        <v>1.9658134335818431</v>
      </c>
      <c r="AJ891" s="5">
        <v>-4.3894267871207688</v>
      </c>
      <c r="AK891" s="5">
        <v>-0.89973672665531979</v>
      </c>
      <c r="AL891" s="5">
        <v>-0.80150035870440206</v>
      </c>
      <c r="AM891" s="5">
        <v>3.0655053698455106</v>
      </c>
      <c r="AN891" s="5">
        <v>-5.7018456807167155</v>
      </c>
      <c r="AO891" s="5">
        <v>6.7205939730161219</v>
      </c>
      <c r="AP891" s="5">
        <v>2.721393064010087</v>
      </c>
      <c r="AQ891" s="5">
        <v>-6.9313168051162535</v>
      </c>
      <c r="AR891" s="5">
        <v>-0.35182599399846026</v>
      </c>
      <c r="AS891" s="5">
        <v>4.4521068839138849</v>
      </c>
      <c r="AT891" s="5">
        <v>-3.3908585971370115</v>
      </c>
      <c r="AU891" s="5">
        <v>-0.96549968595425639</v>
      </c>
      <c r="AV891" s="5">
        <v>-2.2253902634806764</v>
      </c>
      <c r="AW891" s="5">
        <v>2.9718083223170453</v>
      </c>
      <c r="AX891" s="5">
        <v>2.7688774063990138</v>
      </c>
      <c r="AY891" s="5">
        <v>5.9100349203984592</v>
      </c>
      <c r="AZ891" s="5">
        <v>15.549817591370413</v>
      </c>
      <c r="BA891" s="5">
        <v>-3.8013365542354904E-2</v>
      </c>
      <c r="BB891" s="5">
        <v>-1.7343974922510057</v>
      </c>
      <c r="BC891" s="5">
        <v>-3.8290169353199559</v>
      </c>
      <c r="BD891" s="5">
        <v>1.7765288071013003</v>
      </c>
      <c r="BE891" s="5">
        <v>1.6587343961924859</v>
      </c>
      <c r="BF891" s="5">
        <v>2.6858636908554843</v>
      </c>
      <c r="BG891" s="5">
        <v>2.9735278806491294</v>
      </c>
      <c r="BH891" s="5">
        <v>2.5204306624567465</v>
      </c>
      <c r="BI891" s="5">
        <v>-1.4710928669767753</v>
      </c>
      <c r="BJ891" s="5">
        <v>-0.81446252934063068</v>
      </c>
      <c r="BK891" s="5">
        <v>0.70969059793594624</v>
      </c>
    </row>
    <row r="892" spans="1:63" x14ac:dyDescent="0.25">
      <c r="A892" t="s">
        <v>167</v>
      </c>
      <c r="B892" t="s">
        <v>168</v>
      </c>
      <c r="C892" t="s">
        <v>149</v>
      </c>
      <c r="D892" t="s">
        <v>98</v>
      </c>
      <c r="E892" s="19" t="str">
        <f t="shared" si="115"/>
        <v>number</v>
      </c>
      <c r="F892" s="4" t="s">
        <v>99</v>
      </c>
      <c r="G892" s="5">
        <v>1.6216507931606969</v>
      </c>
      <c r="H892" s="5">
        <v>7.1481082376588745</v>
      </c>
      <c r="I892" s="5">
        <v>6.2966435727636707</v>
      </c>
      <c r="J892" s="5">
        <v>-2.7331948875385734</v>
      </c>
      <c r="K892" s="5">
        <v>3.8794632414275156</v>
      </c>
      <c r="L892" s="5">
        <v>-3.1976769184607008</v>
      </c>
      <c r="M892" s="5">
        <v>-2.6949204237869679</v>
      </c>
      <c r="N892" s="5">
        <v>-2.4264224617574257</v>
      </c>
      <c r="O892" s="5">
        <v>-8.115352927919588</v>
      </c>
      <c r="P892" s="5">
        <v>0.20614370537279569</v>
      </c>
      <c r="Q892" s="5">
        <v>2.7774755164730465</v>
      </c>
      <c r="R892" s="5">
        <v>-7.7568335760039702</v>
      </c>
      <c r="S892" s="5">
        <v>-19.313931516576545</v>
      </c>
      <c r="T892" s="5">
        <v>5.7832293207320902</v>
      </c>
      <c r="U892" s="5">
        <v>-5.4958661464246461</v>
      </c>
      <c r="V892" s="5">
        <v>-2.1545492431963282</v>
      </c>
      <c r="W892" s="5">
        <v>4.7028729014342474</v>
      </c>
      <c r="X892" s="5">
        <v>10.231779492840374</v>
      </c>
      <c r="Y892" s="5">
        <v>4.0873480148406145</v>
      </c>
      <c r="Z892" s="5">
        <v>-5.0141549822579634</v>
      </c>
      <c r="AA892" s="5">
        <v>-2.2490998692990303</v>
      </c>
      <c r="AB892" s="5">
        <v>-1.2661262044832142</v>
      </c>
      <c r="AC892" s="5">
        <v>-7.4569355500657934</v>
      </c>
      <c r="AD892" s="5">
        <v>-19.182468134556544</v>
      </c>
      <c r="AE892" s="5">
        <v>4.6761412400289117</v>
      </c>
      <c r="AF892" s="5">
        <v>3.3588086207646484</v>
      </c>
      <c r="AG892" s="5">
        <v>-2.7569617361008056</v>
      </c>
      <c r="AH892" s="5">
        <v>3.8328360565642754</v>
      </c>
      <c r="AI892" s="5">
        <v>-2.0378617843698805</v>
      </c>
      <c r="AJ892" s="5">
        <v>-4.2886991966134644</v>
      </c>
      <c r="AK892" s="5">
        <v>-0.71868542186417983</v>
      </c>
      <c r="AL892" s="5">
        <v>-9.5392613341411447</v>
      </c>
      <c r="AM892" s="5">
        <v>-1.9120614717450763</v>
      </c>
      <c r="AN892" s="5">
        <v>0.48899829265545236</v>
      </c>
      <c r="AO892" s="5">
        <v>-0.91900748712521363</v>
      </c>
      <c r="AP892" s="5">
        <v>-0.18933024063282744</v>
      </c>
      <c r="AQ892" s="5">
        <v>-0.88072720977790198</v>
      </c>
      <c r="AR892" s="5">
        <v>6.4841709376653398</v>
      </c>
      <c r="AS892" s="5">
        <v>-4.1224726107340075</v>
      </c>
      <c r="AT892" s="5">
        <v>-4.9278252787343035</v>
      </c>
      <c r="AU892" s="5">
        <v>3.2921479921132573</v>
      </c>
      <c r="AV892" s="5">
        <v>-0.66336277639862828</v>
      </c>
      <c r="AW892" s="5">
        <v>1.5489619929264649</v>
      </c>
      <c r="AX892" s="5">
        <v>-3.4850667455336861</v>
      </c>
      <c r="AY892" s="5">
        <v>0.72900034296323213</v>
      </c>
      <c r="AZ892" s="5">
        <v>1.9548102967022203</v>
      </c>
      <c r="BA892" s="5">
        <v>-0.62446514314800083</v>
      </c>
      <c r="BB892" s="5">
        <v>5.5564712645423668</v>
      </c>
      <c r="BC892" s="5">
        <v>-4.3880237651531218</v>
      </c>
      <c r="BD892" s="5">
        <v>4.3288911960133447</v>
      </c>
      <c r="BE892" s="5">
        <v>-1.5474145496033742</v>
      </c>
      <c r="BF892" s="5">
        <v>7.6424457554770129</v>
      </c>
      <c r="BG892" s="5">
        <v>1.2994313102467459</v>
      </c>
      <c r="BH892" s="5">
        <v>3.4754275768718088</v>
      </c>
      <c r="BI892" s="5">
        <v>0.41074664236433023</v>
      </c>
      <c r="BJ892" s="5">
        <v>0.98722431150773104</v>
      </c>
      <c r="BK892" s="5">
        <v>0.96500988415546374</v>
      </c>
    </row>
    <row r="893" spans="1:63" x14ac:dyDescent="0.25">
      <c r="A893" t="s">
        <v>169</v>
      </c>
      <c r="B893" t="s">
        <v>170</v>
      </c>
      <c r="C893" t="s">
        <v>149</v>
      </c>
      <c r="D893" t="s">
        <v>98</v>
      </c>
      <c r="E893" s="19" t="str">
        <f t="shared" si="115"/>
        <v>number</v>
      </c>
      <c r="F893" s="4" t="s">
        <v>99</v>
      </c>
      <c r="G893" s="5">
        <v>-1.8203817421759112</v>
      </c>
      <c r="H893" s="5">
        <v>1.9641494156372516</v>
      </c>
      <c r="I893" s="5">
        <v>6.3110617441581667</v>
      </c>
      <c r="J893" s="5">
        <v>2.7392008209950376</v>
      </c>
      <c r="K893" s="5">
        <v>2.6646416401891599</v>
      </c>
      <c r="L893" s="5">
        <v>-6.2885111725773299</v>
      </c>
      <c r="M893" s="5">
        <v>-17.553732599161322</v>
      </c>
      <c r="N893" s="5">
        <v>-3.3969263166977299</v>
      </c>
      <c r="O893" s="5">
        <v>21.449178084754948</v>
      </c>
      <c r="P893" s="5">
        <v>22.183227456138965</v>
      </c>
      <c r="Q893" s="5">
        <v>11.618003481552023</v>
      </c>
      <c r="R893" s="5">
        <v>0.95489795293610769</v>
      </c>
      <c r="S893" s="5">
        <v>2.8542527275598104</v>
      </c>
      <c r="T893" s="5">
        <v>8.3432898642727764</v>
      </c>
      <c r="U893" s="5">
        <v>-7.7700385499958173</v>
      </c>
      <c r="V893" s="5">
        <v>5.9451609325340939</v>
      </c>
      <c r="W893" s="5">
        <v>2.8858226150663597</v>
      </c>
      <c r="X893" s="5">
        <v>-8.5897900525995681</v>
      </c>
      <c r="Y893" s="5">
        <v>3.6224442149053147</v>
      </c>
      <c r="Z893" s="5">
        <v>1.2693165488712737</v>
      </c>
      <c r="AA893" s="5">
        <v>-15.454782252443081</v>
      </c>
      <c r="AB893" s="5">
        <v>-9.1977012038711621</v>
      </c>
      <c r="AC893" s="5">
        <v>-13.154136323184929</v>
      </c>
      <c r="AD893" s="5">
        <v>-3.5853284368534872</v>
      </c>
      <c r="AE893" s="5">
        <v>3.2332448186394487</v>
      </c>
      <c r="AF893" s="5">
        <v>-2.5102321737334847</v>
      </c>
      <c r="AG893" s="5">
        <v>0.52572665061609314</v>
      </c>
      <c r="AH893" s="5">
        <v>4.5469652584472016</v>
      </c>
      <c r="AI893" s="5">
        <v>-0.70869816252877627</v>
      </c>
      <c r="AJ893" s="5">
        <v>8.9309747235801353</v>
      </c>
      <c r="AK893" s="5">
        <v>-2.1641380251663236</v>
      </c>
      <c r="AL893" s="5">
        <v>2.0261653453144817</v>
      </c>
      <c r="AM893" s="5">
        <v>-4.4567189884661502</v>
      </c>
      <c r="AN893" s="5">
        <v>-4.2324149636005757</v>
      </c>
      <c r="AO893" s="5">
        <v>-2.529581960419776</v>
      </c>
      <c r="AP893" s="5">
        <v>1.6351418287212596</v>
      </c>
      <c r="AQ893" s="5">
        <v>0.40743786088673062</v>
      </c>
      <c r="AR893" s="5">
        <v>5.7794429765607447E-2</v>
      </c>
      <c r="AS893" s="5">
        <v>-1.8951965180686159</v>
      </c>
      <c r="AT893" s="5">
        <v>2.4196023862352405</v>
      </c>
      <c r="AU893" s="5">
        <v>3.2909836162792203</v>
      </c>
      <c r="AV893" s="5">
        <v>12.457930409651681</v>
      </c>
      <c r="AW893" s="5">
        <v>4.6582200901512607</v>
      </c>
      <c r="AX893" s="5">
        <v>6.4900497310001839</v>
      </c>
      <c r="AY893" s="5">
        <v>3.7221086579364453</v>
      </c>
      <c r="AZ893" s="5">
        <v>3.3266850024739654</v>
      </c>
      <c r="BA893" s="5">
        <v>3.8226093491424535</v>
      </c>
      <c r="BB893" s="5">
        <v>3.9734469156888395</v>
      </c>
      <c r="BC893" s="5">
        <v>5.1997426945862344</v>
      </c>
      <c r="BD893" s="5">
        <v>5.1613804344558361</v>
      </c>
      <c r="BE893" s="5">
        <v>2.5285319448823174</v>
      </c>
      <c r="BF893" s="5">
        <v>1.4761697833658047</v>
      </c>
      <c r="BG893" s="5">
        <v>3.8578658024322579</v>
      </c>
      <c r="BH893" s="5">
        <v>3.5196242314306403</v>
      </c>
      <c r="BI893" s="5">
        <v>-2.2235184036162536E-2</v>
      </c>
      <c r="BJ893" s="5">
        <v>-4.1601066391686174</v>
      </c>
      <c r="BK893" s="5">
        <v>-1.7800152141222725</v>
      </c>
    </row>
    <row r="894" spans="1:63" x14ac:dyDescent="0.25">
      <c r="A894" t="s">
        <v>173</v>
      </c>
      <c r="B894" t="s">
        <v>174</v>
      </c>
      <c r="C894" t="s">
        <v>149</v>
      </c>
      <c r="D894" t="s">
        <v>98</v>
      </c>
      <c r="E894" s="19" t="str">
        <f t="shared" si="115"/>
        <v>number</v>
      </c>
      <c r="F894" s="4" t="s">
        <v>99</v>
      </c>
      <c r="G894" s="5">
        <v>0.22603064379127602</v>
      </c>
      <c r="H894" s="5">
        <v>-2.836233834161888</v>
      </c>
      <c r="I894" s="5">
        <v>-0.91145862912679831</v>
      </c>
      <c r="J894" s="5">
        <v>1.0239732667655801</v>
      </c>
      <c r="K894" s="5">
        <v>-1.4897992713264614</v>
      </c>
      <c r="L894" s="5">
        <v>-1.0225360326259647E-2</v>
      </c>
      <c r="M894" s="5">
        <v>-4.0071051189261198</v>
      </c>
      <c r="N894" s="5">
        <v>3.2637073959617595</v>
      </c>
      <c r="O894" s="5">
        <v>-9.2516940454298435</v>
      </c>
      <c r="P894" s="5">
        <v>5.3833168524527508</v>
      </c>
      <c r="Q894" s="5">
        <v>-3.1202905867745869</v>
      </c>
      <c r="R894" s="5">
        <v>3.1704934360454757</v>
      </c>
      <c r="S894" s="5">
        <v>-8.4035306197529565</v>
      </c>
      <c r="T894" s="5">
        <v>1.2085509416894951</v>
      </c>
      <c r="U894" s="5">
        <v>4.6194912353735731</v>
      </c>
      <c r="V894" s="5">
        <v>6.1577449347110473</v>
      </c>
      <c r="W894" s="5">
        <v>-5.0244425840140394</v>
      </c>
      <c r="X894" s="5">
        <v>-6.2257818726036334</v>
      </c>
      <c r="Y894" s="5">
        <v>4.3925901810343078</v>
      </c>
      <c r="Z894" s="5">
        <v>-5.8094814164657578</v>
      </c>
      <c r="AA894" s="5">
        <v>2.1881862976536013</v>
      </c>
      <c r="AB894" s="5">
        <v>4.7513331479554353</v>
      </c>
      <c r="AC894" s="5">
        <v>-8.1265797554809041</v>
      </c>
      <c r="AD894" s="5">
        <v>0.63088097482379624</v>
      </c>
      <c r="AE894" s="5">
        <v>0.17112809898883086</v>
      </c>
      <c r="AF894" s="5">
        <v>7.0432599268457352E-3</v>
      </c>
      <c r="AG894" s="5">
        <v>2.897383061420669</v>
      </c>
      <c r="AH894" s="5">
        <v>-3.5864158394167731</v>
      </c>
      <c r="AI894" s="5">
        <v>0.84765242807497998</v>
      </c>
      <c r="AJ894" s="5">
        <v>-3.6599501736902056</v>
      </c>
      <c r="AK894" s="5">
        <v>-0.52541003592432389</v>
      </c>
      <c r="AL894" s="5">
        <v>-1.7842963857646765</v>
      </c>
      <c r="AM894" s="5">
        <v>-1.6681948076225979</v>
      </c>
      <c r="AN894" s="5">
        <v>-2.8363668844268517</v>
      </c>
      <c r="AO894" s="5">
        <v>2.5394431956699606</v>
      </c>
      <c r="AP894" s="5">
        <v>-0.57363385797542321</v>
      </c>
      <c r="AQ894" s="5">
        <v>0.62960882910547866</v>
      </c>
      <c r="AR894" s="5">
        <v>3.4040634525079696</v>
      </c>
      <c r="AS894" s="5">
        <v>3.8382123173959144</v>
      </c>
      <c r="AT894" s="5">
        <v>0.71304774951610739</v>
      </c>
      <c r="AU894" s="5">
        <v>1.9964993149832537</v>
      </c>
      <c r="AV894" s="5">
        <v>-1.8852127000796628</v>
      </c>
      <c r="AW894" s="5">
        <v>3.9426233551323406</v>
      </c>
      <c r="AX894" s="5">
        <v>3.1171710605625549</v>
      </c>
      <c r="AY894" s="5">
        <v>2.8502362181642695</v>
      </c>
      <c r="AZ894" s="5">
        <v>-0.24694789499181979</v>
      </c>
      <c r="BA894" s="5">
        <v>2.1386600224330579</v>
      </c>
      <c r="BB894" s="5">
        <v>1.2392380935855556</v>
      </c>
      <c r="BC894" s="5">
        <v>-0.72973866748785099</v>
      </c>
      <c r="BD894" s="5">
        <v>0.6336618591258798</v>
      </c>
      <c r="BE894" s="5">
        <v>-1.475930440047108</v>
      </c>
      <c r="BF894" s="5">
        <v>2.0290928448422108</v>
      </c>
      <c r="BG894" s="5">
        <v>-0.21302198120434923</v>
      </c>
      <c r="BH894" s="5">
        <v>3.492729966083246</v>
      </c>
      <c r="BI894" s="5">
        <v>3.3069001486205138</v>
      </c>
      <c r="BJ894" s="5">
        <v>3.232721551749961</v>
      </c>
      <c r="BK894" s="5">
        <v>4.1863551621420072</v>
      </c>
    </row>
    <row r="895" spans="1:63" x14ac:dyDescent="0.25">
      <c r="A895" s="4" t="s">
        <v>5</v>
      </c>
      <c r="B895" s="4" t="s">
        <v>6</v>
      </c>
      <c r="C895" s="4" t="s">
        <v>7</v>
      </c>
      <c r="D895" s="4" t="s">
        <v>100</v>
      </c>
      <c r="E895" s="19" t="str">
        <f t="shared" si="115"/>
        <v>number</v>
      </c>
      <c r="F895" s="3">
        <v>5111</v>
      </c>
      <c r="G895" s="5">
        <v>485000</v>
      </c>
      <c r="H895" s="5">
        <v>495000</v>
      </c>
      <c r="I895" s="5">
        <v>500000</v>
      </c>
      <c r="J895" s="5">
        <v>543000</v>
      </c>
      <c r="K895" s="5">
        <v>580000</v>
      </c>
      <c r="L895" s="5">
        <v>620000</v>
      </c>
      <c r="M895" s="5">
        <v>660000</v>
      </c>
      <c r="N895" s="5">
        <v>714760</v>
      </c>
      <c r="O895" s="5">
        <v>740000</v>
      </c>
      <c r="P895" s="5">
        <v>770286</v>
      </c>
      <c r="Q895" s="5">
        <v>821000</v>
      </c>
      <c r="R895" s="5">
        <v>900000</v>
      </c>
      <c r="S895" s="5">
        <v>950000</v>
      </c>
      <c r="T895" s="5">
        <v>1000000</v>
      </c>
      <c r="U895" s="5">
        <v>1050000</v>
      </c>
      <c r="V895" s="5">
        <v>1100000</v>
      </c>
      <c r="W895" s="5">
        <v>1150000</v>
      </c>
      <c r="X895" s="5">
        <v>1200000</v>
      </c>
      <c r="Y895" s="5">
        <v>1250000</v>
      </c>
      <c r="Z895" s="5">
        <v>1270000</v>
      </c>
      <c r="AA895" s="5">
        <v>1300000</v>
      </c>
      <c r="AB895" s="5">
        <v>1330000</v>
      </c>
      <c r="AC895" s="5">
        <v>1350000</v>
      </c>
      <c r="AD895" s="5">
        <v>1380000</v>
      </c>
      <c r="AE895" s="5">
        <v>1400000</v>
      </c>
      <c r="AF895" s="5">
        <v>1420000</v>
      </c>
      <c r="AG895" s="5">
        <v>1450000</v>
      </c>
      <c r="AH895" s="5">
        <v>1500000</v>
      </c>
      <c r="AI895" s="5">
        <v>1550000</v>
      </c>
      <c r="AJ895" s="5">
        <v>1500000</v>
      </c>
      <c r="AK895" s="5">
        <v>1500000</v>
      </c>
      <c r="AL895" s="5">
        <v>1550000</v>
      </c>
      <c r="AM895" s="5">
        <v>1500000</v>
      </c>
      <c r="AN895" s="5">
        <v>1450000</v>
      </c>
      <c r="AO895" s="5">
        <v>1460000</v>
      </c>
      <c r="AP895" s="5">
        <v>1590000</v>
      </c>
      <c r="AQ895" s="5">
        <v>1720000</v>
      </c>
      <c r="AR895" s="5">
        <v>1861000</v>
      </c>
      <c r="AS895" s="5">
        <v>2000000</v>
      </c>
      <c r="AT895" s="5">
        <v>2150000</v>
      </c>
      <c r="AU895" s="5">
        <v>2500000</v>
      </c>
      <c r="AV895" s="5">
        <v>2750000</v>
      </c>
      <c r="AW895" s="5">
        <v>3000000</v>
      </c>
      <c r="AX895" s="5">
        <v>3100000</v>
      </c>
      <c r="AY895" s="5">
        <v>3353022</v>
      </c>
      <c r="AZ895" s="5">
        <v>3446066</v>
      </c>
      <c r="BA895" s="5">
        <v>3541691</v>
      </c>
      <c r="BB895" s="5">
        <v>3639971</v>
      </c>
      <c r="BC895" s="5">
        <v>3740977</v>
      </c>
      <c r="BD895" s="5">
        <v>3844786</v>
      </c>
      <c r="BE895" s="5">
        <v>3948595</v>
      </c>
      <c r="BF895" s="5">
        <v>4055207</v>
      </c>
      <c r="BG895" s="5">
        <v>4164698</v>
      </c>
      <c r="BH895" s="5">
        <v>4277150</v>
      </c>
      <c r="BI895" s="5">
        <v>4383862</v>
      </c>
      <c r="BJ895" s="5">
        <v>4430665</v>
      </c>
      <c r="BK895" s="5">
        <v>4504899</v>
      </c>
    </row>
    <row r="896" spans="1:63" x14ac:dyDescent="0.25">
      <c r="A896" s="4" t="s">
        <v>151</v>
      </c>
      <c r="B896" s="4" t="s">
        <v>152</v>
      </c>
      <c r="C896" s="4" t="s">
        <v>7</v>
      </c>
      <c r="D896" s="4" t="s">
        <v>100</v>
      </c>
      <c r="E896" s="19" t="str">
        <f t="shared" si="115"/>
        <v>number</v>
      </c>
      <c r="F896" s="3">
        <v>5111</v>
      </c>
      <c r="G896" s="5">
        <v>470000</v>
      </c>
      <c r="H896" s="5">
        <v>430000</v>
      </c>
      <c r="I896" s="5">
        <v>390000</v>
      </c>
      <c r="J896" s="5">
        <v>353800</v>
      </c>
      <c r="K896" s="5">
        <v>381600</v>
      </c>
      <c r="L896" s="5">
        <v>418700</v>
      </c>
      <c r="M896" s="5">
        <v>411148</v>
      </c>
      <c r="N896" s="5">
        <v>433963</v>
      </c>
      <c r="O896" s="5">
        <v>462497</v>
      </c>
      <c r="P896" s="5">
        <v>472400</v>
      </c>
      <c r="Q896" s="5">
        <v>489000</v>
      </c>
      <c r="R896" s="5">
        <v>560420</v>
      </c>
      <c r="S896" s="5">
        <v>589528</v>
      </c>
      <c r="T896" s="5">
        <v>630582</v>
      </c>
      <c r="U896" s="5">
        <v>655097</v>
      </c>
      <c r="V896" s="5">
        <v>653000</v>
      </c>
      <c r="W896" s="5">
        <v>571000</v>
      </c>
      <c r="X896" s="5">
        <v>564000</v>
      </c>
      <c r="Y896" s="5">
        <v>607000</v>
      </c>
      <c r="Z896" s="5">
        <v>657000</v>
      </c>
      <c r="AA896" s="5">
        <v>737400</v>
      </c>
      <c r="AB896" s="5">
        <v>690200</v>
      </c>
      <c r="AC896" s="5">
        <v>778900</v>
      </c>
      <c r="AD896" s="5">
        <v>797600</v>
      </c>
      <c r="AE896" s="5">
        <v>746041</v>
      </c>
      <c r="AF896" s="5">
        <v>723125</v>
      </c>
      <c r="AG896" s="5">
        <v>761949</v>
      </c>
      <c r="AH896" s="5">
        <v>778374</v>
      </c>
      <c r="AI896" s="5">
        <v>803473</v>
      </c>
      <c r="AJ896" s="5">
        <v>927472</v>
      </c>
      <c r="AK896" s="5">
        <v>944498</v>
      </c>
      <c r="AL896" s="5">
        <v>931896</v>
      </c>
      <c r="AM896" s="5">
        <v>898849</v>
      </c>
      <c r="AN896" s="5">
        <v>845975</v>
      </c>
      <c r="AO896" s="5">
        <v>901754</v>
      </c>
      <c r="AP896" s="5">
        <v>891734</v>
      </c>
      <c r="AQ896" s="5">
        <v>901534</v>
      </c>
      <c r="AR896" s="5">
        <v>713564</v>
      </c>
      <c r="AS896" s="5">
        <v>775801</v>
      </c>
      <c r="AT896" s="5">
        <v>868039</v>
      </c>
      <c r="AU896" s="5">
        <v>984166</v>
      </c>
      <c r="AV896" s="5">
        <v>974543</v>
      </c>
      <c r="AW896" s="5">
        <v>960288</v>
      </c>
      <c r="AX896" s="5">
        <v>1108952</v>
      </c>
      <c r="AY896" s="5">
        <v>1245680</v>
      </c>
      <c r="AZ896" s="5">
        <v>1438713</v>
      </c>
      <c r="BA896" s="5">
        <v>1399020</v>
      </c>
      <c r="BB896" s="5">
        <v>1732154</v>
      </c>
      <c r="BC896" s="5">
        <v>1789227</v>
      </c>
      <c r="BD896" s="5">
        <v>2145013</v>
      </c>
      <c r="BE896" s="5">
        <v>2285693</v>
      </c>
      <c r="BF896" s="5">
        <v>2489293</v>
      </c>
      <c r="BG896" s="5">
        <v>3310769</v>
      </c>
      <c r="BH896" s="5">
        <v>2416491</v>
      </c>
      <c r="BI896" s="5">
        <v>2357387</v>
      </c>
      <c r="BJ896" s="5">
        <v>1821626</v>
      </c>
      <c r="BK896" s="5">
        <v>1828956</v>
      </c>
    </row>
    <row r="897" spans="1:63" x14ac:dyDescent="0.25">
      <c r="A897" s="4" t="s">
        <v>157</v>
      </c>
      <c r="B897" s="4" t="s">
        <v>158</v>
      </c>
      <c r="C897" s="4" t="s">
        <v>7</v>
      </c>
      <c r="D897" s="4" t="s">
        <v>100</v>
      </c>
      <c r="E897" s="19" t="str">
        <f t="shared" si="115"/>
        <v>number</v>
      </c>
      <c r="F897" s="3">
        <v>5111</v>
      </c>
      <c r="G897" s="5">
        <v>17500000</v>
      </c>
      <c r="H897" s="5">
        <v>17750304</v>
      </c>
      <c r="I897" s="5">
        <v>17933008</v>
      </c>
      <c r="J897" s="5">
        <v>18095296</v>
      </c>
      <c r="K897" s="5">
        <v>17990704</v>
      </c>
      <c r="L897" s="5">
        <v>17888096</v>
      </c>
      <c r="M897" s="5">
        <v>17850000</v>
      </c>
      <c r="N897" s="5">
        <v>17800000</v>
      </c>
      <c r="O897" s="5">
        <v>17750000</v>
      </c>
      <c r="P897" s="5">
        <v>17000000</v>
      </c>
      <c r="Q897" s="5">
        <v>17643008</v>
      </c>
      <c r="R897" s="5">
        <v>17500000</v>
      </c>
      <c r="S897" s="5">
        <v>17715008</v>
      </c>
      <c r="T897" s="5">
        <v>17646000</v>
      </c>
      <c r="U897" s="5">
        <v>17232000</v>
      </c>
      <c r="V897" s="5">
        <v>17064000</v>
      </c>
      <c r="W897" s="5">
        <v>17100000</v>
      </c>
      <c r="X897" s="5">
        <v>17120000</v>
      </c>
      <c r="Y897" s="5">
        <v>17150000</v>
      </c>
      <c r="Z897" s="5">
        <v>17180000</v>
      </c>
      <c r="AA897" s="5">
        <v>17200000</v>
      </c>
      <c r="AB897" s="5">
        <v>17220000</v>
      </c>
      <c r="AC897" s="5">
        <v>18769008</v>
      </c>
      <c r="AD897" s="5">
        <v>17250000</v>
      </c>
      <c r="AE897" s="5">
        <v>17100000</v>
      </c>
      <c r="AF897" s="5">
        <v>17000000</v>
      </c>
      <c r="AG897" s="5">
        <v>18000000</v>
      </c>
      <c r="AH897" s="5">
        <v>18000000</v>
      </c>
      <c r="AI897" s="5">
        <v>18000000</v>
      </c>
      <c r="AJ897" s="5">
        <v>17200000</v>
      </c>
      <c r="AK897" s="5">
        <v>18000000</v>
      </c>
      <c r="AL897" s="5">
        <v>18100000</v>
      </c>
      <c r="AM897" s="5">
        <v>8350000</v>
      </c>
      <c r="AN897" s="5">
        <v>8350000</v>
      </c>
      <c r="AO897" s="5">
        <v>8300000</v>
      </c>
      <c r="AP897" s="5">
        <v>8400000</v>
      </c>
      <c r="AQ897" s="5">
        <v>8400000</v>
      </c>
      <c r="AR897" s="5">
        <v>10460390</v>
      </c>
      <c r="AS897" s="5">
        <v>9544320</v>
      </c>
      <c r="AT897" s="5">
        <v>8597770</v>
      </c>
      <c r="AU897" s="5">
        <v>9620890</v>
      </c>
      <c r="AV897" s="5">
        <v>11000000</v>
      </c>
      <c r="AW897" s="5">
        <v>12000000</v>
      </c>
      <c r="AX897" s="5">
        <v>14850646</v>
      </c>
      <c r="AY897" s="5">
        <v>16364048</v>
      </c>
      <c r="AZ897" s="5">
        <v>18559730</v>
      </c>
      <c r="BA897" s="5">
        <v>21709428</v>
      </c>
      <c r="BB897" s="5">
        <v>21798540</v>
      </c>
      <c r="BC897" s="5">
        <v>21960706</v>
      </c>
      <c r="BD897" s="5">
        <v>22786946</v>
      </c>
      <c r="BE897" s="5">
        <v>22613104</v>
      </c>
      <c r="BF897" s="5">
        <v>24060792</v>
      </c>
      <c r="BG897" s="5">
        <v>28163340</v>
      </c>
      <c r="BH897" s="5">
        <v>29112963</v>
      </c>
      <c r="BI897" s="5">
        <v>29704958</v>
      </c>
      <c r="BJ897" s="5">
        <v>30200226</v>
      </c>
      <c r="BK897" s="5">
        <v>30719382</v>
      </c>
    </row>
    <row r="898" spans="1:63" x14ac:dyDescent="0.25">
      <c r="A898" s="4" t="s">
        <v>159</v>
      </c>
      <c r="B898" s="4" t="s">
        <v>160</v>
      </c>
      <c r="C898" s="4" t="s">
        <v>7</v>
      </c>
      <c r="D898" s="4" t="s">
        <v>100</v>
      </c>
      <c r="E898" s="19" t="str">
        <f t="shared" ref="E898:E911" si="116">IF(_xlfn.ISFORMULA(G898),"formula","number")</f>
        <v>number</v>
      </c>
      <c r="F898" s="3">
        <v>5111</v>
      </c>
      <c r="G898" s="5">
        <v>4700000</v>
      </c>
      <c r="H898" s="5">
        <v>4923000</v>
      </c>
      <c r="I898" s="5">
        <v>5100000</v>
      </c>
      <c r="J898" s="5">
        <v>5329000</v>
      </c>
      <c r="K898" s="5">
        <v>5300000</v>
      </c>
      <c r="L898" s="5">
        <v>5300000</v>
      </c>
      <c r="M898" s="5">
        <v>5330000</v>
      </c>
      <c r="N898" s="5">
        <v>5000000</v>
      </c>
      <c r="O898" s="5">
        <v>4334000</v>
      </c>
      <c r="P898" s="5">
        <v>4227900</v>
      </c>
      <c r="Q898" s="5">
        <v>4150000</v>
      </c>
      <c r="R898" s="5">
        <v>4050000</v>
      </c>
      <c r="S898" s="5">
        <v>4000000</v>
      </c>
      <c r="T898" s="5">
        <v>3900000</v>
      </c>
      <c r="U898" s="5">
        <v>4260900</v>
      </c>
      <c r="V898" s="5">
        <v>4340000</v>
      </c>
      <c r="W898" s="5">
        <v>6000000</v>
      </c>
      <c r="X898" s="5">
        <v>7900000</v>
      </c>
      <c r="Y898" s="5">
        <v>8282000</v>
      </c>
      <c r="Z898" s="5">
        <v>8000000</v>
      </c>
      <c r="AA898" s="5">
        <v>7000000</v>
      </c>
      <c r="AB898" s="5">
        <v>7200000</v>
      </c>
      <c r="AC898" s="5">
        <v>7775200</v>
      </c>
      <c r="AD898" s="5">
        <v>6854390</v>
      </c>
      <c r="AE898" s="5">
        <v>7500000</v>
      </c>
      <c r="AF898" s="5">
        <v>8131750</v>
      </c>
      <c r="AG898" s="5">
        <v>7010100</v>
      </c>
      <c r="AH898" s="5">
        <v>9656620</v>
      </c>
      <c r="AI898" s="5">
        <v>9800000</v>
      </c>
      <c r="AJ898" s="5">
        <v>10186090</v>
      </c>
      <c r="AK898" s="5">
        <v>9905082</v>
      </c>
      <c r="AL898" s="5">
        <v>10300000</v>
      </c>
      <c r="AM898" s="5">
        <v>10500000</v>
      </c>
      <c r="AN898" s="5">
        <v>10534530</v>
      </c>
      <c r="AO898" s="5">
        <v>10396000</v>
      </c>
      <c r="AP898" s="5">
        <v>10229985</v>
      </c>
      <c r="AQ898" s="5">
        <v>10856261</v>
      </c>
      <c r="AR898" s="5">
        <v>9674381</v>
      </c>
      <c r="AS898" s="5">
        <v>10967320</v>
      </c>
      <c r="AT898" s="5">
        <v>10004400</v>
      </c>
      <c r="AU898" s="5">
        <v>10804245</v>
      </c>
      <c r="AV898" s="5">
        <v>11319430</v>
      </c>
      <c r="AW898" s="5">
        <v>11945492</v>
      </c>
      <c r="AX898" s="5">
        <v>13390504</v>
      </c>
      <c r="AY898" s="5">
        <v>13882605</v>
      </c>
      <c r="AZ898" s="5">
        <v>10210434</v>
      </c>
      <c r="BA898" s="5">
        <v>27927368</v>
      </c>
      <c r="BB898" s="5">
        <v>28951800</v>
      </c>
      <c r="BC898" s="5">
        <v>27740152</v>
      </c>
      <c r="BD898" s="5">
        <v>28174158</v>
      </c>
      <c r="BE898" s="5">
        <v>28860700</v>
      </c>
      <c r="BF898" s="5">
        <v>22181935</v>
      </c>
      <c r="BG898" s="5">
        <v>24637393</v>
      </c>
      <c r="BH898" s="5">
        <v>27319842</v>
      </c>
      <c r="BI898" s="5">
        <v>25094383</v>
      </c>
      <c r="BJ898" s="5">
        <v>26745916</v>
      </c>
      <c r="BK898" s="5">
        <v>24684489</v>
      </c>
    </row>
    <row r="899" spans="1:63" x14ac:dyDescent="0.25">
      <c r="A899" s="4" t="s">
        <v>165</v>
      </c>
      <c r="B899" s="4" t="s">
        <v>166</v>
      </c>
      <c r="C899" s="4" t="s">
        <v>7</v>
      </c>
      <c r="D899" s="4" t="s">
        <v>100</v>
      </c>
      <c r="E899" s="19" t="str">
        <f t="shared" si="116"/>
        <v>number</v>
      </c>
      <c r="F899" s="3">
        <v>5111</v>
      </c>
      <c r="G899" s="5">
        <v>450000</v>
      </c>
      <c r="H899" s="5">
        <v>460000</v>
      </c>
      <c r="I899" s="5">
        <v>470000</v>
      </c>
      <c r="J899" s="5">
        <v>480000</v>
      </c>
      <c r="K899" s="5">
        <v>500000</v>
      </c>
      <c r="L899" s="5">
        <v>497000</v>
      </c>
      <c r="M899" s="5">
        <v>457117</v>
      </c>
      <c r="N899" s="5">
        <v>485000</v>
      </c>
      <c r="O899" s="5">
        <v>475021</v>
      </c>
      <c r="P899" s="5">
        <v>521916</v>
      </c>
      <c r="Q899" s="5">
        <v>570419</v>
      </c>
      <c r="R899" s="5">
        <v>580337</v>
      </c>
      <c r="S899" s="5">
        <v>568330</v>
      </c>
      <c r="T899" s="5">
        <v>572000</v>
      </c>
      <c r="U899" s="5">
        <v>422293</v>
      </c>
      <c r="V899" s="5">
        <v>315476</v>
      </c>
      <c r="W899" s="5">
        <v>320000</v>
      </c>
      <c r="X899" s="5">
        <v>325000</v>
      </c>
      <c r="Y899" s="5">
        <v>330000</v>
      </c>
      <c r="Z899" s="5">
        <v>335000</v>
      </c>
      <c r="AA899" s="5">
        <v>340000</v>
      </c>
      <c r="AB899" s="5">
        <v>345000</v>
      </c>
      <c r="AC899" s="5">
        <v>350000</v>
      </c>
      <c r="AD899" s="5">
        <v>355000</v>
      </c>
      <c r="AE899" s="5">
        <v>550000</v>
      </c>
      <c r="AF899" s="5">
        <v>850000</v>
      </c>
      <c r="AG899" s="5">
        <v>1100000</v>
      </c>
      <c r="AH899" s="5">
        <v>1400000</v>
      </c>
      <c r="AI899" s="5">
        <v>1700000</v>
      </c>
      <c r="AJ899" s="5">
        <v>2000000</v>
      </c>
      <c r="AK899" s="5">
        <v>2500000</v>
      </c>
      <c r="AL899" s="5">
        <v>2800000</v>
      </c>
      <c r="AM899" s="5">
        <v>3000000</v>
      </c>
      <c r="AN899" s="5">
        <v>3300000</v>
      </c>
      <c r="AO899" s="5">
        <v>3500000</v>
      </c>
      <c r="AP899" s="5">
        <v>3900000</v>
      </c>
      <c r="AQ899" s="5">
        <v>4100000</v>
      </c>
      <c r="AR899" s="5">
        <v>4500000</v>
      </c>
      <c r="AS899" s="5">
        <v>4700000</v>
      </c>
      <c r="AT899" s="5">
        <v>5046637</v>
      </c>
      <c r="AU899" s="5">
        <v>5046637</v>
      </c>
      <c r="AV899" s="5">
        <v>5039000</v>
      </c>
      <c r="AW899" s="5">
        <v>4747000</v>
      </c>
      <c r="AX899" s="5">
        <v>4838451</v>
      </c>
      <c r="AY899" s="5">
        <v>4929000</v>
      </c>
      <c r="AZ899" s="5">
        <v>4255000</v>
      </c>
      <c r="BA899" s="5">
        <v>4395000</v>
      </c>
      <c r="BB899" s="5">
        <v>4819000</v>
      </c>
      <c r="BC899" s="5">
        <v>3907483</v>
      </c>
      <c r="BD899" s="5">
        <v>3907483</v>
      </c>
      <c r="BE899" s="5">
        <v>4000000</v>
      </c>
      <c r="BF899" s="5">
        <v>4448000</v>
      </c>
      <c r="BG899" s="5">
        <v>4548000</v>
      </c>
      <c r="BH899" s="5">
        <v>4783000</v>
      </c>
      <c r="BI899" s="5">
        <v>3256487</v>
      </c>
      <c r="BJ899" s="5">
        <v>3500000</v>
      </c>
      <c r="BK899" s="5">
        <v>3944665</v>
      </c>
    </row>
    <row r="900" spans="1:63" x14ac:dyDescent="0.25">
      <c r="A900" s="4" t="s">
        <v>171</v>
      </c>
      <c r="B900" s="4" t="s">
        <v>172</v>
      </c>
      <c r="C900" s="4" t="s">
        <v>7</v>
      </c>
      <c r="D900" s="4" t="s">
        <v>100</v>
      </c>
      <c r="E900" s="19" t="str">
        <f t="shared" si="116"/>
        <v>number</v>
      </c>
      <c r="F900" s="3">
        <v>5111</v>
      </c>
      <c r="G900" s="5">
        <v>460000</v>
      </c>
      <c r="H900" s="5">
        <v>460000</v>
      </c>
      <c r="I900" s="5">
        <v>450000</v>
      </c>
      <c r="J900" s="5">
        <v>459000</v>
      </c>
      <c r="K900" s="5">
        <v>410000</v>
      </c>
      <c r="L900" s="5">
        <v>375000</v>
      </c>
      <c r="M900" s="5">
        <v>500000</v>
      </c>
      <c r="N900" s="5">
        <v>400000</v>
      </c>
      <c r="O900" s="5">
        <v>440000</v>
      </c>
      <c r="P900" s="5">
        <v>481488</v>
      </c>
      <c r="Q900" s="5">
        <v>511537</v>
      </c>
      <c r="R900" s="5">
        <v>505876</v>
      </c>
      <c r="S900" s="5">
        <v>628301</v>
      </c>
      <c r="T900" s="5">
        <v>559700</v>
      </c>
      <c r="U900" s="5">
        <v>633001</v>
      </c>
      <c r="V900" s="5">
        <v>682085</v>
      </c>
      <c r="W900" s="5">
        <v>736062</v>
      </c>
      <c r="X900" s="5">
        <v>774862</v>
      </c>
      <c r="Y900" s="5">
        <v>824053</v>
      </c>
      <c r="Z900" s="5">
        <v>885390</v>
      </c>
      <c r="AA900" s="5">
        <v>943087</v>
      </c>
      <c r="AB900" s="5">
        <v>985064</v>
      </c>
      <c r="AC900" s="5">
        <v>939547</v>
      </c>
      <c r="AD900" s="5">
        <v>933417</v>
      </c>
      <c r="AE900" s="5">
        <v>1017710</v>
      </c>
      <c r="AF900" s="5">
        <v>992993</v>
      </c>
      <c r="AG900" s="5">
        <v>1021400</v>
      </c>
      <c r="AH900" s="5">
        <v>1046250</v>
      </c>
      <c r="AI900" s="5">
        <v>1077759</v>
      </c>
      <c r="AJ900" s="5">
        <v>1075413</v>
      </c>
      <c r="AK900" s="5">
        <v>1141000</v>
      </c>
      <c r="AL900" s="5">
        <v>1171000</v>
      </c>
      <c r="AM900" s="5">
        <v>1201000</v>
      </c>
      <c r="AN900" s="5">
        <v>1231000</v>
      </c>
      <c r="AO900" s="5">
        <v>493750</v>
      </c>
      <c r="AP900" s="5">
        <v>621000</v>
      </c>
      <c r="AQ900" s="5">
        <v>526253</v>
      </c>
      <c r="AR900" s="5">
        <v>629009</v>
      </c>
      <c r="AS900" s="5">
        <v>704073</v>
      </c>
      <c r="AT900" s="5">
        <v>756502</v>
      </c>
      <c r="AU900" s="5">
        <v>756581</v>
      </c>
      <c r="AV900" s="5">
        <v>919785</v>
      </c>
      <c r="AW900" s="5">
        <v>941128</v>
      </c>
      <c r="AX900" s="5">
        <v>1263960</v>
      </c>
      <c r="AY900" s="5">
        <v>1464000</v>
      </c>
      <c r="AZ900" s="5">
        <v>1688279</v>
      </c>
      <c r="BA900" s="5">
        <v>2137731</v>
      </c>
      <c r="BB900" s="5">
        <v>2519803</v>
      </c>
      <c r="BC900" s="5">
        <v>2620595</v>
      </c>
      <c r="BD900" s="5">
        <v>2688273</v>
      </c>
      <c r="BE900" s="5">
        <v>2970780</v>
      </c>
      <c r="BF900" s="5">
        <v>2672751</v>
      </c>
      <c r="BG900" s="5">
        <v>2702750</v>
      </c>
      <c r="BH900" s="5">
        <v>2532000</v>
      </c>
      <c r="BI900" s="5">
        <v>2501399</v>
      </c>
      <c r="BJ900" s="5">
        <v>2700000</v>
      </c>
      <c r="BK900" s="5">
        <v>2750000</v>
      </c>
    </row>
    <row r="901" spans="1:63" x14ac:dyDescent="0.25">
      <c r="A901" s="4" t="s">
        <v>175</v>
      </c>
      <c r="B901" s="4" t="s">
        <v>176</v>
      </c>
      <c r="C901" s="4" t="s">
        <v>7</v>
      </c>
      <c r="D901" s="4" t="s">
        <v>100</v>
      </c>
      <c r="E901" s="19" t="str">
        <f t="shared" si="116"/>
        <v>number</v>
      </c>
      <c r="F901" s="3">
        <v>5111</v>
      </c>
      <c r="G901" s="5">
        <v>5133000</v>
      </c>
      <c r="H901" s="5">
        <v>5184000</v>
      </c>
      <c r="I901" s="5">
        <v>5236000</v>
      </c>
      <c r="J901" s="5">
        <v>5288000</v>
      </c>
      <c r="K901" s="5">
        <v>5341000</v>
      </c>
      <c r="L901" s="5">
        <v>5500000</v>
      </c>
      <c r="M901" s="5">
        <v>5636690</v>
      </c>
      <c r="N901" s="5">
        <v>5563932</v>
      </c>
      <c r="O901" s="5">
        <v>5701294</v>
      </c>
      <c r="P901" s="5">
        <v>5675000</v>
      </c>
      <c r="Q901" s="5">
        <v>5364000</v>
      </c>
      <c r="R901" s="5">
        <v>5348000</v>
      </c>
      <c r="S901" s="5">
        <v>5252000</v>
      </c>
      <c r="T901" s="5">
        <v>5346000</v>
      </c>
      <c r="U901" s="5">
        <v>5271000</v>
      </c>
      <c r="V901" s="5">
        <v>5325000</v>
      </c>
      <c r="W901" s="5">
        <v>5250000</v>
      </c>
      <c r="X901" s="5">
        <v>5400000</v>
      </c>
      <c r="Y901" s="5">
        <v>5650000</v>
      </c>
      <c r="Z901" s="5">
        <v>5794000</v>
      </c>
      <c r="AA901" s="5">
        <v>5787000</v>
      </c>
      <c r="AB901" s="5">
        <v>5865000</v>
      </c>
      <c r="AC901" s="5">
        <v>5861000</v>
      </c>
      <c r="AD901" s="5">
        <v>5750000</v>
      </c>
      <c r="AE901" s="5">
        <v>5780000</v>
      </c>
      <c r="AF901" s="5">
        <v>5800000</v>
      </c>
      <c r="AG901" s="5">
        <v>5850000</v>
      </c>
      <c r="AH901" s="5">
        <v>5900000</v>
      </c>
      <c r="AI901" s="5">
        <v>6000000</v>
      </c>
      <c r="AJ901" s="5">
        <v>6100000</v>
      </c>
      <c r="AK901" s="5">
        <v>6200000</v>
      </c>
      <c r="AL901" s="5">
        <v>6418230</v>
      </c>
      <c r="AM901" s="5">
        <v>6086850</v>
      </c>
      <c r="AN901" s="5">
        <v>6402100</v>
      </c>
      <c r="AO901" s="5">
        <v>6456789</v>
      </c>
      <c r="AP901" s="5">
        <v>6674103</v>
      </c>
      <c r="AQ901" s="5">
        <v>6643927</v>
      </c>
      <c r="AR901" s="5">
        <v>6558435</v>
      </c>
      <c r="AS901" s="5">
        <v>6457064</v>
      </c>
      <c r="AT901" s="5">
        <v>6706104</v>
      </c>
      <c r="AU901" s="5">
        <v>6550000</v>
      </c>
      <c r="AV901" s="5">
        <v>6452000</v>
      </c>
      <c r="AW901" s="5">
        <v>6358000</v>
      </c>
      <c r="AX901" s="5">
        <v>6372000</v>
      </c>
      <c r="AY901" s="5">
        <v>6356000</v>
      </c>
      <c r="AZ901" s="5">
        <v>6399859</v>
      </c>
      <c r="BA901" s="5">
        <v>6265380</v>
      </c>
      <c r="BB901" s="5">
        <v>6529328</v>
      </c>
      <c r="BC901" s="5">
        <v>6357838</v>
      </c>
      <c r="BD901" s="5">
        <v>6274846</v>
      </c>
      <c r="BE901" s="5">
        <v>6165051</v>
      </c>
      <c r="BF901" s="5">
        <v>6141817</v>
      </c>
      <c r="BG901" s="5">
        <v>6027966</v>
      </c>
      <c r="BH901" s="5">
        <v>5971202</v>
      </c>
      <c r="BI901" s="5">
        <v>5872332</v>
      </c>
      <c r="BJ901" s="5">
        <v>5618473</v>
      </c>
      <c r="BK901" s="5">
        <v>5474800</v>
      </c>
    </row>
    <row r="902" spans="1:63" x14ac:dyDescent="0.25">
      <c r="A902" s="4" t="s">
        <v>177</v>
      </c>
      <c r="B902" s="4" t="s">
        <v>178</v>
      </c>
      <c r="C902" s="4" t="s">
        <v>7</v>
      </c>
      <c r="D902" s="4" t="s">
        <v>100</v>
      </c>
      <c r="E902" s="19" t="str">
        <f t="shared" si="116"/>
        <v>number</v>
      </c>
      <c r="F902" s="3">
        <v>5111</v>
      </c>
      <c r="G902" s="5">
        <v>4462000</v>
      </c>
      <c r="H902" s="5">
        <v>4514000</v>
      </c>
      <c r="I902" s="5">
        <v>4514200</v>
      </c>
      <c r="J902" s="5">
        <v>4071000</v>
      </c>
      <c r="K902" s="5">
        <v>4266000</v>
      </c>
      <c r="L902" s="5">
        <v>4278000</v>
      </c>
      <c r="M902" s="5">
        <v>4311000</v>
      </c>
      <c r="N902" s="5">
        <v>4348000</v>
      </c>
      <c r="O902" s="5">
        <v>4391000</v>
      </c>
      <c r="P902" s="5">
        <v>4439000</v>
      </c>
      <c r="Q902" s="5">
        <v>4493000</v>
      </c>
      <c r="R902" s="5">
        <v>4554000</v>
      </c>
      <c r="S902" s="5">
        <v>3996500</v>
      </c>
      <c r="T902" s="5">
        <v>4078100</v>
      </c>
      <c r="U902" s="5">
        <v>4161300</v>
      </c>
      <c r="V902" s="5">
        <v>5246200</v>
      </c>
      <c r="W902" s="5">
        <v>5353300</v>
      </c>
      <c r="X902" s="5">
        <v>5462500</v>
      </c>
      <c r="Y902" s="5">
        <v>5574000</v>
      </c>
      <c r="Z902" s="5">
        <v>5662300</v>
      </c>
      <c r="AA902" s="5">
        <v>5906021</v>
      </c>
      <c r="AB902" s="5">
        <v>6035952</v>
      </c>
      <c r="AC902" s="5">
        <v>6168745</v>
      </c>
      <c r="AD902" s="5">
        <v>6446666</v>
      </c>
      <c r="AE902" s="5">
        <v>7254843</v>
      </c>
      <c r="AF902" s="5">
        <v>7498683</v>
      </c>
      <c r="AG902" s="5">
        <v>7747667</v>
      </c>
      <c r="AH902" s="5">
        <v>8001845</v>
      </c>
      <c r="AI902" s="5">
        <v>8261249</v>
      </c>
      <c r="AJ902" s="5">
        <v>8525908</v>
      </c>
      <c r="AK902" s="5">
        <v>8814004</v>
      </c>
      <c r="AL902" s="5">
        <v>9109000</v>
      </c>
      <c r="AM902" s="5">
        <v>9411180</v>
      </c>
      <c r="AN902" s="5">
        <v>9720590</v>
      </c>
      <c r="AO902" s="5">
        <v>10682400</v>
      </c>
      <c r="AP902" s="5">
        <v>10361900</v>
      </c>
      <c r="AQ902" s="5">
        <v>10694200</v>
      </c>
      <c r="AR902" s="5">
        <v>11034500</v>
      </c>
      <c r="AS902" s="5">
        <v>11643000</v>
      </c>
      <c r="AT902" s="5">
        <v>11888955</v>
      </c>
      <c r="AU902" s="5">
        <v>12101990</v>
      </c>
      <c r="AV902" s="5">
        <v>12324220</v>
      </c>
      <c r="AW902" s="5">
        <v>12556240</v>
      </c>
      <c r="AX902" s="5">
        <v>12600000</v>
      </c>
      <c r="AY902" s="5">
        <v>12500000</v>
      </c>
      <c r="AZ902" s="5">
        <v>13100000</v>
      </c>
      <c r="BA902" s="5">
        <v>13500000</v>
      </c>
      <c r="BB902" s="5">
        <v>13600000</v>
      </c>
      <c r="BC902" s="5">
        <v>13600000</v>
      </c>
      <c r="BD902" s="5">
        <v>13600000</v>
      </c>
      <c r="BE902" s="5">
        <v>15200000</v>
      </c>
      <c r="BF902" s="5">
        <v>15600000</v>
      </c>
      <c r="BG902" s="5">
        <v>16010526</v>
      </c>
      <c r="BH902" s="5">
        <v>16700000</v>
      </c>
      <c r="BI902" s="5">
        <v>18026051</v>
      </c>
      <c r="BJ902" s="5">
        <v>18448010</v>
      </c>
      <c r="BK902" s="5">
        <v>17971178</v>
      </c>
    </row>
    <row r="903" spans="1:63" x14ac:dyDescent="0.25">
      <c r="A903" s="4" t="s">
        <v>179</v>
      </c>
      <c r="B903" s="4" t="s">
        <v>180</v>
      </c>
      <c r="C903" s="4" t="s">
        <v>7</v>
      </c>
      <c r="D903" s="4" t="s">
        <v>100</v>
      </c>
      <c r="E903" s="19" t="str">
        <f t="shared" si="116"/>
        <v>number</v>
      </c>
      <c r="F903" s="3">
        <v>5111</v>
      </c>
      <c r="G903" s="5">
        <v>2592000</v>
      </c>
      <c r="H903" s="5">
        <v>2532953</v>
      </c>
      <c r="I903" s="5">
        <v>2339920</v>
      </c>
      <c r="J903" s="5">
        <v>1990915</v>
      </c>
      <c r="K903" s="5">
        <v>2013597</v>
      </c>
      <c r="L903" s="5">
        <v>2013597</v>
      </c>
      <c r="M903" s="5">
        <v>1997713</v>
      </c>
      <c r="N903" s="5">
        <v>1900426</v>
      </c>
      <c r="O903" s="5">
        <v>1710000</v>
      </c>
      <c r="P903" s="5">
        <v>1801400</v>
      </c>
      <c r="Q903" s="5">
        <v>2211800</v>
      </c>
      <c r="R903" s="5">
        <v>1953000</v>
      </c>
      <c r="S903" s="5">
        <v>2100800</v>
      </c>
      <c r="T903" s="5">
        <v>1872800</v>
      </c>
      <c r="U903" s="5">
        <v>2168700</v>
      </c>
      <c r="V903" s="5">
        <v>2299700</v>
      </c>
      <c r="W903" s="5">
        <v>2384800</v>
      </c>
      <c r="X903" s="5">
        <v>2609100</v>
      </c>
      <c r="Y903" s="5">
        <v>2624300</v>
      </c>
      <c r="Z903" s="5">
        <v>2543600</v>
      </c>
      <c r="AA903" s="5">
        <v>2670800</v>
      </c>
      <c r="AB903" s="5">
        <v>2804300</v>
      </c>
      <c r="AC903" s="5">
        <v>2944000</v>
      </c>
      <c r="AD903" s="5">
        <v>3091000</v>
      </c>
      <c r="AE903" s="5">
        <v>3710000</v>
      </c>
      <c r="AF903" s="5">
        <v>3640000</v>
      </c>
      <c r="AG903" s="5">
        <v>3900000</v>
      </c>
      <c r="AH903" s="5">
        <v>4170000</v>
      </c>
      <c r="AI903" s="5">
        <v>4480000</v>
      </c>
      <c r="AJ903" s="5">
        <v>4710000</v>
      </c>
      <c r="AK903" s="5">
        <v>4950000</v>
      </c>
      <c r="AL903" s="5">
        <v>5070000</v>
      </c>
      <c r="AM903" s="5">
        <v>5227000</v>
      </c>
      <c r="AN903" s="5">
        <v>5383000</v>
      </c>
      <c r="AO903" s="5">
        <v>5545000</v>
      </c>
      <c r="AP903" s="5">
        <v>5684000</v>
      </c>
      <c r="AQ903" s="5">
        <v>5825000</v>
      </c>
      <c r="AR903" s="5">
        <v>5999000</v>
      </c>
      <c r="AS903" s="5">
        <v>6180000</v>
      </c>
      <c r="AT903" s="5">
        <v>6396000</v>
      </c>
      <c r="AU903" s="5">
        <v>6620000</v>
      </c>
      <c r="AV903" s="5">
        <v>6851800</v>
      </c>
      <c r="AW903" s="5">
        <v>7092000</v>
      </c>
      <c r="AX903" s="5">
        <v>7566000</v>
      </c>
      <c r="AY903" s="5">
        <v>7800000</v>
      </c>
      <c r="AZ903" s="5">
        <v>8034000</v>
      </c>
      <c r="BA903" s="5">
        <v>8275020</v>
      </c>
      <c r="BB903" s="5">
        <v>12449656</v>
      </c>
      <c r="BC903" s="5">
        <v>12823146</v>
      </c>
      <c r="BD903" s="5">
        <v>13207840</v>
      </c>
      <c r="BE903" s="5">
        <v>13604075</v>
      </c>
      <c r="BF903" s="5">
        <v>14012198</v>
      </c>
      <c r="BG903" s="5">
        <v>14614000</v>
      </c>
      <c r="BH903" s="5">
        <v>14011000</v>
      </c>
      <c r="BI903" s="5">
        <v>13978993</v>
      </c>
      <c r="BJ903" s="5">
        <v>15335762</v>
      </c>
      <c r="BK903" s="5">
        <v>15666680</v>
      </c>
    </row>
    <row r="904" spans="1:63" x14ac:dyDescent="0.25">
      <c r="A904" s="4" t="s">
        <v>147</v>
      </c>
      <c r="B904" s="4" t="s">
        <v>148</v>
      </c>
      <c r="C904" s="4" t="s">
        <v>149</v>
      </c>
      <c r="D904" s="4" t="s">
        <v>100</v>
      </c>
      <c r="E904" s="19" t="str">
        <f t="shared" si="116"/>
        <v>number</v>
      </c>
      <c r="F904" s="3">
        <v>5111</v>
      </c>
      <c r="G904" s="5">
        <v>1700000</v>
      </c>
      <c r="H904" s="5">
        <v>1800000</v>
      </c>
      <c r="I904" s="5">
        <v>1900000</v>
      </c>
      <c r="J904" s="5">
        <v>2000000</v>
      </c>
      <c r="K904" s="5">
        <v>2200000</v>
      </c>
      <c r="L904" s="5">
        <v>2200000</v>
      </c>
      <c r="M904" s="5">
        <v>2200000</v>
      </c>
      <c r="N904" s="5">
        <v>2250000</v>
      </c>
      <c r="O904" s="5">
        <v>2400000</v>
      </c>
      <c r="P904" s="5">
        <v>2472000</v>
      </c>
      <c r="Q904" s="5">
        <v>2546000</v>
      </c>
      <c r="R904" s="5">
        <v>2550000</v>
      </c>
      <c r="S904" s="5">
        <v>2400000</v>
      </c>
      <c r="T904" s="5">
        <v>2300000</v>
      </c>
      <c r="U904" s="5">
        <v>2400000</v>
      </c>
      <c r="V904" s="5">
        <v>2472000</v>
      </c>
      <c r="W904" s="5">
        <v>2556000</v>
      </c>
      <c r="X904" s="5">
        <v>2800000</v>
      </c>
      <c r="Y904" s="5">
        <v>3200000</v>
      </c>
      <c r="Z904" s="5">
        <v>3400000</v>
      </c>
      <c r="AA904" s="5">
        <v>3800000</v>
      </c>
      <c r="AB904" s="5">
        <v>4200000</v>
      </c>
      <c r="AC904" s="5">
        <v>4600000</v>
      </c>
      <c r="AD904" s="5">
        <v>5000000</v>
      </c>
      <c r="AE904" s="5">
        <v>5445000</v>
      </c>
      <c r="AF904" s="5">
        <v>5663000</v>
      </c>
      <c r="AG904" s="5">
        <v>5889000</v>
      </c>
      <c r="AH904" s="5">
        <v>6125000</v>
      </c>
      <c r="AI904" s="5">
        <v>6370000</v>
      </c>
      <c r="AJ904" s="5">
        <v>6370000</v>
      </c>
      <c r="AK904" s="5">
        <v>6692600</v>
      </c>
      <c r="AL904" s="5">
        <v>6861900</v>
      </c>
      <c r="AM904" s="5">
        <v>7031300</v>
      </c>
      <c r="AN904" s="5">
        <v>7215100</v>
      </c>
      <c r="AO904" s="5">
        <v>7459400</v>
      </c>
      <c r="AP904" s="5">
        <v>7628800</v>
      </c>
      <c r="AQ904" s="5">
        <v>7913500</v>
      </c>
      <c r="AR904" s="5">
        <v>8151127</v>
      </c>
      <c r="AS904" s="5">
        <v>8395427</v>
      </c>
      <c r="AT904" s="5">
        <v>8647280</v>
      </c>
      <c r="AU904" s="5">
        <v>8906707</v>
      </c>
      <c r="AV904" s="5">
        <v>9173072</v>
      </c>
      <c r="AW904" s="5">
        <v>10035687</v>
      </c>
      <c r="AX904" s="5">
        <v>10336735</v>
      </c>
      <c r="AY904" s="5">
        <v>10646811</v>
      </c>
      <c r="AZ904" s="5">
        <v>10966197</v>
      </c>
      <c r="BA904" s="5">
        <v>11295160</v>
      </c>
      <c r="BB904" s="5">
        <v>11633992</v>
      </c>
      <c r="BC904" s="5">
        <v>11982987</v>
      </c>
      <c r="BD904" s="5">
        <v>12342454</v>
      </c>
      <c r="BE904" s="5">
        <v>12712705</v>
      </c>
      <c r="BF904" s="5">
        <v>13094062</v>
      </c>
      <c r="BG904" s="5">
        <v>13486909</v>
      </c>
      <c r="BH904" s="5">
        <v>13891000</v>
      </c>
      <c r="BI904" s="5">
        <v>14308172</v>
      </c>
      <c r="BJ904" s="5">
        <v>14737393</v>
      </c>
      <c r="BK904" s="5">
        <v>15179490</v>
      </c>
    </row>
    <row r="905" spans="1:63" x14ac:dyDescent="0.25">
      <c r="A905" s="4" t="s">
        <v>153</v>
      </c>
      <c r="B905" s="4" t="s">
        <v>154</v>
      </c>
      <c r="C905" s="4" t="s">
        <v>149</v>
      </c>
      <c r="D905" s="4" t="s">
        <v>100</v>
      </c>
      <c r="E905" s="19" t="str">
        <f t="shared" si="116"/>
        <v>number</v>
      </c>
      <c r="F905" s="3">
        <v>5111</v>
      </c>
      <c r="G905" s="5">
        <v>980000</v>
      </c>
      <c r="H905" s="5">
        <v>1010000</v>
      </c>
      <c r="I905" s="5">
        <v>1050000</v>
      </c>
      <c r="J905" s="5">
        <v>1090000</v>
      </c>
      <c r="K905" s="5">
        <v>1135000</v>
      </c>
      <c r="L905" s="5">
        <v>1383000</v>
      </c>
      <c r="M905" s="5">
        <v>1468000</v>
      </c>
      <c r="N905" s="5">
        <v>1500000</v>
      </c>
      <c r="O905" s="5">
        <v>1600000</v>
      </c>
      <c r="P905" s="5">
        <v>1750000</v>
      </c>
      <c r="Q905" s="5">
        <v>1800000</v>
      </c>
      <c r="R905" s="5">
        <v>1900000</v>
      </c>
      <c r="S905" s="5">
        <v>1750000</v>
      </c>
      <c r="T905" s="5">
        <v>1800000</v>
      </c>
      <c r="U905" s="5">
        <v>1820000</v>
      </c>
      <c r="V905" s="5">
        <v>1840000</v>
      </c>
      <c r="W905" s="5">
        <v>2210000</v>
      </c>
      <c r="X905" s="5">
        <v>2484000</v>
      </c>
      <c r="Y905" s="5">
        <v>2400000</v>
      </c>
      <c r="Z905" s="5">
        <v>2340000</v>
      </c>
      <c r="AA905" s="5">
        <v>2027855</v>
      </c>
      <c r="AB905" s="5">
        <v>1902700</v>
      </c>
      <c r="AC905" s="5">
        <v>1925600</v>
      </c>
      <c r="AD905" s="5">
        <v>2090000</v>
      </c>
      <c r="AE905" s="5">
        <v>2319324</v>
      </c>
      <c r="AF905" s="5">
        <v>2551256</v>
      </c>
      <c r="AG905" s="5">
        <v>2678816</v>
      </c>
      <c r="AH905" s="5">
        <v>2906000</v>
      </c>
      <c r="AI905" s="5">
        <v>3213000</v>
      </c>
      <c r="AJ905" s="5">
        <v>3520000</v>
      </c>
      <c r="AK905" s="5">
        <v>3550000</v>
      </c>
      <c r="AL905" s="5">
        <v>3560000</v>
      </c>
      <c r="AM905" s="5">
        <v>3580000</v>
      </c>
      <c r="AN905" s="5">
        <v>3600000</v>
      </c>
      <c r="AO905" s="5">
        <v>3620000</v>
      </c>
      <c r="AP905" s="5">
        <v>3650000</v>
      </c>
      <c r="AQ905" s="5">
        <v>3700000</v>
      </c>
      <c r="AR905" s="5">
        <v>3750000</v>
      </c>
      <c r="AS905" s="5">
        <v>3800000</v>
      </c>
      <c r="AT905" s="5">
        <v>4410000</v>
      </c>
      <c r="AU905" s="5">
        <v>4400000</v>
      </c>
      <c r="AV905" s="5">
        <v>4400000</v>
      </c>
      <c r="AW905" s="5">
        <v>4400000</v>
      </c>
      <c r="AX905" s="5">
        <v>4400000</v>
      </c>
      <c r="AY905" s="5">
        <v>4400000</v>
      </c>
      <c r="AZ905" s="5">
        <v>4400000</v>
      </c>
      <c r="BA905" s="5">
        <v>4400000</v>
      </c>
      <c r="BB905" s="5">
        <v>4400000</v>
      </c>
      <c r="BC905" s="5">
        <v>4400000</v>
      </c>
      <c r="BD905" s="5">
        <v>5405046</v>
      </c>
      <c r="BE905" s="5">
        <v>6053651</v>
      </c>
      <c r="BF905" s="5">
        <v>5950739</v>
      </c>
      <c r="BG905" s="5">
        <v>6298059</v>
      </c>
      <c r="BH905" s="5">
        <v>4675000</v>
      </c>
      <c r="BI905" s="5">
        <v>5038871</v>
      </c>
      <c r="BJ905" s="5">
        <v>5453223</v>
      </c>
      <c r="BK905" s="5">
        <v>5439089</v>
      </c>
    </row>
    <row r="906" spans="1:63" x14ac:dyDescent="0.25">
      <c r="A906" s="4" t="s">
        <v>155</v>
      </c>
      <c r="B906" s="4" t="s">
        <v>156</v>
      </c>
      <c r="C906" s="4" t="s">
        <v>149</v>
      </c>
      <c r="D906" s="4" t="s">
        <v>100</v>
      </c>
      <c r="E906" s="19" t="str">
        <f t="shared" si="116"/>
        <v>number</v>
      </c>
      <c r="F906" s="3">
        <v>5111</v>
      </c>
      <c r="G906" s="5">
        <v>2000000</v>
      </c>
      <c r="H906" s="5">
        <v>2000000</v>
      </c>
      <c r="I906" s="5">
        <v>2000000</v>
      </c>
      <c r="J906" s="5">
        <v>2000000</v>
      </c>
      <c r="K906" s="5">
        <v>2000000</v>
      </c>
      <c r="L906" s="5">
        <v>2000000</v>
      </c>
      <c r="M906" s="5">
        <v>2075000</v>
      </c>
      <c r="N906" s="5">
        <v>2075000</v>
      </c>
      <c r="O906" s="5">
        <v>2150000</v>
      </c>
      <c r="P906" s="5">
        <v>2300000</v>
      </c>
      <c r="Q906" s="5">
        <v>2150000</v>
      </c>
      <c r="R906" s="5">
        <v>2600000</v>
      </c>
      <c r="S906" s="5">
        <v>2600000</v>
      </c>
      <c r="T906" s="5">
        <v>2450000</v>
      </c>
      <c r="U906" s="5">
        <v>2325000</v>
      </c>
      <c r="V906" s="5">
        <v>2230000</v>
      </c>
      <c r="W906" s="5">
        <v>2343000</v>
      </c>
      <c r="X906" s="5">
        <v>2440000</v>
      </c>
      <c r="Y906" s="5">
        <v>2540000</v>
      </c>
      <c r="Z906" s="5">
        <v>2620000</v>
      </c>
      <c r="AA906" s="5">
        <v>2700000</v>
      </c>
      <c r="AB906" s="5">
        <v>2775000</v>
      </c>
      <c r="AC906" s="5">
        <v>2515000</v>
      </c>
      <c r="AD906" s="5">
        <v>2200000</v>
      </c>
      <c r="AE906" s="5">
        <v>2300000</v>
      </c>
      <c r="AF906" s="5">
        <v>2400000</v>
      </c>
      <c r="AG906" s="5">
        <v>2520000</v>
      </c>
      <c r="AH906" s="5">
        <v>2675000</v>
      </c>
      <c r="AI906" s="5">
        <v>2753300</v>
      </c>
      <c r="AJ906" s="5">
        <v>2837820</v>
      </c>
      <c r="AK906" s="5">
        <v>2922955</v>
      </c>
      <c r="AL906" s="5">
        <v>2995815</v>
      </c>
      <c r="AM906" s="5">
        <v>3085689</v>
      </c>
      <c r="AN906" s="5">
        <v>3178260</v>
      </c>
      <c r="AO906" s="5">
        <v>3804050</v>
      </c>
      <c r="AP906" s="5">
        <v>3918155</v>
      </c>
      <c r="AQ906" s="5">
        <v>4823550</v>
      </c>
      <c r="AR906" s="5">
        <v>4939303</v>
      </c>
      <c r="AS906" s="5">
        <v>5057846</v>
      </c>
      <c r="AT906" s="5">
        <v>5179234</v>
      </c>
      <c r="AU906" s="5">
        <v>5303536</v>
      </c>
      <c r="AV906" s="5">
        <v>5462730</v>
      </c>
      <c r="AW906" s="5">
        <v>5588310</v>
      </c>
      <c r="AX906" s="5">
        <v>5716800</v>
      </c>
      <c r="AY906" s="5">
        <v>5842600</v>
      </c>
      <c r="AZ906" s="5">
        <v>5971000</v>
      </c>
      <c r="BA906" s="5">
        <v>6140295</v>
      </c>
      <c r="BB906" s="5">
        <v>6287662</v>
      </c>
      <c r="BC906" s="5">
        <v>6438566</v>
      </c>
      <c r="BD906" s="5">
        <v>6700000</v>
      </c>
      <c r="BE906" s="5">
        <v>6750000</v>
      </c>
      <c r="BF906" s="5">
        <v>6780000</v>
      </c>
      <c r="BG906" s="5">
        <v>6800000</v>
      </c>
      <c r="BH906" s="5">
        <v>7249094</v>
      </c>
      <c r="BI906" s="5">
        <v>30519349</v>
      </c>
      <c r="BJ906" s="5">
        <v>32405445</v>
      </c>
      <c r="BK906" s="5">
        <v>34408101</v>
      </c>
    </row>
    <row r="907" spans="1:63" x14ac:dyDescent="0.25">
      <c r="A907" s="4" t="s">
        <v>161</v>
      </c>
      <c r="B907" s="4" t="s">
        <v>162</v>
      </c>
      <c r="C907" s="4" t="s">
        <v>149</v>
      </c>
      <c r="D907" s="4" t="s">
        <v>100</v>
      </c>
      <c r="E907" s="19" t="str">
        <f t="shared" si="116"/>
        <v>number</v>
      </c>
      <c r="F907" s="3">
        <v>5111</v>
      </c>
      <c r="G907" s="5">
        <v>4188000</v>
      </c>
      <c r="H907" s="5">
        <v>4173000</v>
      </c>
      <c r="I907" s="5">
        <v>4950000</v>
      </c>
      <c r="J907" s="5">
        <v>5100000</v>
      </c>
      <c r="K907" s="5">
        <v>5262000</v>
      </c>
      <c r="L907" s="5">
        <v>5186000</v>
      </c>
      <c r="M907" s="5">
        <v>5300000</v>
      </c>
      <c r="N907" s="5">
        <v>5400000</v>
      </c>
      <c r="O907" s="5">
        <v>5500000</v>
      </c>
      <c r="P907" s="5">
        <v>5500000</v>
      </c>
      <c r="Q907" s="5">
        <v>5450000</v>
      </c>
      <c r="R907" s="5">
        <v>4600000</v>
      </c>
      <c r="S907" s="5">
        <v>3800000</v>
      </c>
      <c r="T907" s="5">
        <v>4300000</v>
      </c>
      <c r="U907" s="5">
        <v>5000000</v>
      </c>
      <c r="V907" s="5">
        <v>5300000</v>
      </c>
      <c r="W907" s="5">
        <v>5500000</v>
      </c>
      <c r="X907" s="5">
        <v>6050000</v>
      </c>
      <c r="Y907" s="5">
        <v>6500000</v>
      </c>
      <c r="Z907" s="5">
        <v>6750000</v>
      </c>
      <c r="AA907" s="5">
        <v>6033000</v>
      </c>
      <c r="AB907" s="5">
        <v>6037000</v>
      </c>
      <c r="AC907" s="5">
        <v>5600000</v>
      </c>
      <c r="AD907" s="5">
        <v>5182000</v>
      </c>
      <c r="AE907" s="5">
        <v>4847000</v>
      </c>
      <c r="AF907" s="5">
        <v>5000000</v>
      </c>
      <c r="AG907" s="5">
        <v>5200000</v>
      </c>
      <c r="AH907" s="5">
        <v>5527000</v>
      </c>
      <c r="AI907" s="5">
        <v>5771000</v>
      </c>
      <c r="AJ907" s="5">
        <v>6086000</v>
      </c>
      <c r="AK907" s="5">
        <v>6429685</v>
      </c>
      <c r="AL907" s="5">
        <v>6400703</v>
      </c>
      <c r="AM907" s="5">
        <v>6394881</v>
      </c>
      <c r="AN907" s="5">
        <v>6412702</v>
      </c>
      <c r="AO907" s="5">
        <v>6454959</v>
      </c>
      <c r="AP907" s="5">
        <v>6522796</v>
      </c>
      <c r="AQ907" s="5">
        <v>6617734</v>
      </c>
      <c r="AR907" s="5">
        <v>7500000</v>
      </c>
      <c r="AS907" s="5">
        <v>8500000</v>
      </c>
      <c r="AT907" s="5">
        <v>9500000</v>
      </c>
      <c r="AU907" s="5">
        <v>10340312</v>
      </c>
      <c r="AV907" s="5">
        <v>10340312</v>
      </c>
      <c r="AW907" s="5">
        <v>10857327</v>
      </c>
      <c r="AX907" s="5">
        <v>11970209</v>
      </c>
      <c r="AY907" s="5">
        <v>11970203</v>
      </c>
      <c r="AZ907" s="5">
        <v>12000000</v>
      </c>
      <c r="BA907" s="5">
        <v>13197149</v>
      </c>
      <c r="BB907" s="5">
        <v>13593063</v>
      </c>
      <c r="BC907" s="5">
        <v>14272716</v>
      </c>
      <c r="BD907" s="5">
        <v>15735670</v>
      </c>
      <c r="BE907" s="5">
        <v>16522454</v>
      </c>
      <c r="BF907" s="5">
        <v>17348576</v>
      </c>
      <c r="BG907" s="5">
        <v>18216005</v>
      </c>
      <c r="BH907" s="5">
        <v>19126805</v>
      </c>
      <c r="BI907" s="5">
        <v>20083145</v>
      </c>
      <c r="BJ907" s="5">
        <v>22141497</v>
      </c>
      <c r="BK907" s="5">
        <v>24023800</v>
      </c>
    </row>
    <row r="908" spans="1:63" x14ac:dyDescent="0.25">
      <c r="A908" s="4" t="s">
        <v>163</v>
      </c>
      <c r="B908" s="4" t="s">
        <v>164</v>
      </c>
      <c r="C908" s="4" t="s">
        <v>149</v>
      </c>
      <c r="D908" s="4" t="s">
        <v>100</v>
      </c>
      <c r="E908" s="19" t="str">
        <f t="shared" si="116"/>
        <v>number</v>
      </c>
      <c r="F908" s="3">
        <v>5111</v>
      </c>
      <c r="G908" s="5">
        <v>2540000</v>
      </c>
      <c r="H908" s="5">
        <v>2600000</v>
      </c>
      <c r="I908" s="5">
        <v>2650000</v>
      </c>
      <c r="J908" s="5">
        <v>2710000</v>
      </c>
      <c r="K908" s="5">
        <v>2770000</v>
      </c>
      <c r="L908" s="5">
        <v>2700000</v>
      </c>
      <c r="M908" s="5">
        <v>2800000</v>
      </c>
      <c r="N908" s="5">
        <v>3000000</v>
      </c>
      <c r="O908" s="5">
        <v>3000000</v>
      </c>
      <c r="P908" s="5">
        <v>3000000</v>
      </c>
      <c r="Q908" s="5">
        <v>2550000</v>
      </c>
      <c r="R908" s="5">
        <v>2500000</v>
      </c>
      <c r="S908" s="5">
        <v>2500000</v>
      </c>
      <c r="T908" s="5">
        <v>2350000</v>
      </c>
      <c r="U908" s="5">
        <v>2330000</v>
      </c>
      <c r="V908" s="5">
        <v>2430000</v>
      </c>
      <c r="W908" s="5">
        <v>2480000</v>
      </c>
      <c r="X908" s="5">
        <v>2812000</v>
      </c>
      <c r="Y908" s="5">
        <v>2537000</v>
      </c>
      <c r="Z908" s="5">
        <v>2596500</v>
      </c>
      <c r="AA908" s="5">
        <v>2596500</v>
      </c>
      <c r="AB908" s="5">
        <v>2646400</v>
      </c>
      <c r="AC908" s="5">
        <v>3000000</v>
      </c>
      <c r="AD908" s="5">
        <v>2700000</v>
      </c>
      <c r="AE908" s="5">
        <v>3100000</v>
      </c>
      <c r="AF908" s="5">
        <v>3100000</v>
      </c>
      <c r="AG908" s="5">
        <v>3150000</v>
      </c>
      <c r="AH908" s="5">
        <v>3200000</v>
      </c>
      <c r="AI908" s="5">
        <v>3300000</v>
      </c>
      <c r="AJ908" s="5">
        <v>3400000</v>
      </c>
      <c r="AK908" s="5">
        <v>3500000</v>
      </c>
      <c r="AL908" s="5">
        <v>3400000</v>
      </c>
      <c r="AM908" s="5">
        <v>3520000</v>
      </c>
      <c r="AN908" s="5">
        <v>3520000</v>
      </c>
      <c r="AO908" s="5">
        <v>3525600</v>
      </c>
      <c r="AP908" s="5">
        <v>4132800</v>
      </c>
      <c r="AQ908" s="5">
        <v>4200000</v>
      </c>
      <c r="AR908" s="5">
        <v>4555000</v>
      </c>
      <c r="AS908" s="5">
        <v>4867776</v>
      </c>
      <c r="AT908" s="5">
        <v>5086826</v>
      </c>
      <c r="AU908" s="5">
        <v>5315738</v>
      </c>
      <c r="AV908" s="5">
        <v>5554940</v>
      </c>
      <c r="AW908" s="5">
        <v>5600000</v>
      </c>
      <c r="AX908" s="5">
        <v>5600000</v>
      </c>
      <c r="AY908" s="5">
        <v>5600000</v>
      </c>
      <c r="AZ908" s="5">
        <v>5600000</v>
      </c>
      <c r="BA908" s="5">
        <v>5600000</v>
      </c>
      <c r="BB908" s="5">
        <v>5260628</v>
      </c>
      <c r="BC908" s="5">
        <v>5523659</v>
      </c>
      <c r="BD908" s="5">
        <v>5799842</v>
      </c>
      <c r="BE908" s="5">
        <v>6089834</v>
      </c>
      <c r="BF908" s="5">
        <v>6399326</v>
      </c>
      <c r="BG908" s="5">
        <v>6714042</v>
      </c>
      <c r="BH908" s="5">
        <v>7080000</v>
      </c>
      <c r="BI908" s="5">
        <v>7402000</v>
      </c>
      <c r="BJ908" s="5">
        <v>7699277</v>
      </c>
      <c r="BK908" s="5">
        <v>7442644</v>
      </c>
    </row>
    <row r="909" spans="1:63" x14ac:dyDescent="0.25">
      <c r="A909" s="4" t="s">
        <v>167</v>
      </c>
      <c r="B909" s="4" t="s">
        <v>168</v>
      </c>
      <c r="C909" s="4" t="s">
        <v>149</v>
      </c>
      <c r="D909" s="4" t="s">
        <v>100</v>
      </c>
      <c r="E909" s="19" t="str">
        <f t="shared" si="116"/>
        <v>number</v>
      </c>
      <c r="F909" s="3">
        <v>5111</v>
      </c>
      <c r="G909" s="5">
        <v>4940000</v>
      </c>
      <c r="H909" s="5">
        <v>5200000</v>
      </c>
      <c r="I909" s="5">
        <v>5400000</v>
      </c>
      <c r="J909" s="5">
        <v>5550000</v>
      </c>
      <c r="K909" s="5">
        <v>6000000</v>
      </c>
      <c r="L909" s="5">
        <v>6125000</v>
      </c>
      <c r="M909" s="5">
        <v>6275000</v>
      </c>
      <c r="N909" s="5">
        <v>6430000</v>
      </c>
      <c r="O909" s="5">
        <v>7000000</v>
      </c>
      <c r="P909" s="5">
        <v>7779522</v>
      </c>
      <c r="Q909" s="5">
        <v>7993459</v>
      </c>
      <c r="R909" s="5">
        <v>8168499</v>
      </c>
      <c r="S909" s="5">
        <v>5575324</v>
      </c>
      <c r="T909" s="5">
        <v>6376615</v>
      </c>
      <c r="U909" s="5">
        <v>6995087</v>
      </c>
      <c r="V909" s="5">
        <v>7708210</v>
      </c>
      <c r="W909" s="5">
        <v>8479679</v>
      </c>
      <c r="X909" s="5">
        <v>8687133</v>
      </c>
      <c r="Y909" s="5">
        <v>8908850</v>
      </c>
      <c r="Z909" s="5">
        <v>9131863</v>
      </c>
      <c r="AA909" s="5">
        <v>9229107</v>
      </c>
      <c r="AB909" s="5">
        <v>9411926</v>
      </c>
      <c r="AC909" s="5">
        <v>9695878</v>
      </c>
      <c r="AD909" s="5">
        <v>6495901</v>
      </c>
      <c r="AE909" s="5">
        <v>4871278</v>
      </c>
      <c r="AF909" s="5">
        <v>5334159</v>
      </c>
      <c r="AG909" s="5">
        <v>5547526</v>
      </c>
      <c r="AH909" s="5">
        <v>5769427</v>
      </c>
      <c r="AI909" s="5">
        <v>6000204</v>
      </c>
      <c r="AJ909" s="5">
        <v>6240212</v>
      </c>
      <c r="AK909" s="5">
        <v>6489820</v>
      </c>
      <c r="AL909" s="5">
        <v>6749413</v>
      </c>
      <c r="AM909" s="5">
        <v>7019390</v>
      </c>
      <c r="AN909" s="5">
        <v>7300165</v>
      </c>
      <c r="AO909" s="5">
        <v>7592172</v>
      </c>
      <c r="AP909" s="5">
        <v>7895859</v>
      </c>
      <c r="AQ909" s="5">
        <v>8211693</v>
      </c>
      <c r="AR909" s="5">
        <v>8540161</v>
      </c>
      <c r="AS909" s="5">
        <v>8881767</v>
      </c>
      <c r="AT909" s="5">
        <v>9327038</v>
      </c>
      <c r="AU909" s="5">
        <v>9696519</v>
      </c>
      <c r="AV909" s="5">
        <v>9990780</v>
      </c>
      <c r="AW909" s="5">
        <v>10390411</v>
      </c>
      <c r="AX909" s="5">
        <v>10806028</v>
      </c>
      <c r="AY909" s="5">
        <v>11238269</v>
      </c>
      <c r="AZ909" s="5">
        <v>11687800</v>
      </c>
      <c r="BA909" s="5">
        <v>12155312</v>
      </c>
      <c r="BB909" s="5">
        <v>12641352</v>
      </c>
      <c r="BC909" s="5">
        <v>13147185</v>
      </c>
      <c r="BD909" s="5">
        <v>12722529</v>
      </c>
      <c r="BE909" s="5">
        <v>13231429</v>
      </c>
      <c r="BF909" s="5">
        <v>13760687</v>
      </c>
      <c r="BG909" s="5">
        <v>14311115</v>
      </c>
      <c r="BH909" s="5">
        <v>14883559</v>
      </c>
      <c r="BI909" s="5">
        <v>15478902</v>
      </c>
      <c r="BJ909" s="5">
        <v>16098058</v>
      </c>
      <c r="BK909" s="5">
        <v>16741980</v>
      </c>
    </row>
    <row r="910" spans="1:63" x14ac:dyDescent="0.25">
      <c r="A910" s="4" t="s">
        <v>169</v>
      </c>
      <c r="B910" s="4" t="s">
        <v>170</v>
      </c>
      <c r="C910" s="4" t="s">
        <v>149</v>
      </c>
      <c r="D910" s="4" t="s">
        <v>100</v>
      </c>
      <c r="E910" s="19" t="str">
        <f t="shared" si="116"/>
        <v>number</v>
      </c>
      <c r="F910" s="3">
        <v>5111</v>
      </c>
      <c r="G910" s="5">
        <v>623000</v>
      </c>
      <c r="H910" s="5">
        <v>758000</v>
      </c>
      <c r="I910" s="5">
        <v>917000</v>
      </c>
      <c r="J910" s="5">
        <v>1113000</v>
      </c>
      <c r="K910" s="5">
        <v>1336000</v>
      </c>
      <c r="L910" s="5">
        <v>1595000</v>
      </c>
      <c r="M910" s="5">
        <v>1903000</v>
      </c>
      <c r="N910" s="5">
        <v>2267000</v>
      </c>
      <c r="O910" s="5">
        <v>2732000</v>
      </c>
      <c r="P910" s="5">
        <v>3151000</v>
      </c>
      <c r="Q910" s="5">
        <v>3673000</v>
      </c>
      <c r="R910" s="5">
        <v>4304000</v>
      </c>
      <c r="S910" s="5">
        <v>4977000</v>
      </c>
      <c r="T910" s="5">
        <v>5607000</v>
      </c>
      <c r="U910" s="5">
        <v>6344000</v>
      </c>
      <c r="V910" s="5">
        <v>7337000</v>
      </c>
      <c r="W910" s="5">
        <v>8277000</v>
      </c>
      <c r="X910" s="5">
        <v>9201000</v>
      </c>
      <c r="Y910" s="5">
        <v>10266000</v>
      </c>
      <c r="Z910" s="5">
        <v>11297000</v>
      </c>
      <c r="AA910" s="5">
        <v>12328000</v>
      </c>
      <c r="AB910" s="5">
        <v>13680000</v>
      </c>
      <c r="AC910" s="5">
        <v>14822000</v>
      </c>
      <c r="AD910" s="5">
        <v>15962000</v>
      </c>
      <c r="AE910" s="5">
        <v>16890000</v>
      </c>
      <c r="AF910" s="5">
        <v>19130000</v>
      </c>
      <c r="AG910" s="5">
        <v>20335008</v>
      </c>
      <c r="AH910" s="5">
        <v>21539008</v>
      </c>
      <c r="AI910" s="5">
        <v>23462000</v>
      </c>
      <c r="AJ910" s="5">
        <v>23321008</v>
      </c>
      <c r="AK910" s="5">
        <v>23500000</v>
      </c>
      <c r="AL910" s="5">
        <v>24000000</v>
      </c>
      <c r="AM910" s="5">
        <v>25000000</v>
      </c>
      <c r="AN910" s="5">
        <v>27500000</v>
      </c>
      <c r="AO910" s="5">
        <v>30000000</v>
      </c>
      <c r="AP910" s="5">
        <v>32500000</v>
      </c>
      <c r="AQ910" s="5">
        <v>35000000</v>
      </c>
      <c r="AR910" s="5">
        <v>37500000</v>
      </c>
      <c r="AS910" s="5">
        <v>40000000</v>
      </c>
      <c r="AT910" s="5">
        <v>42500000</v>
      </c>
      <c r="AU910" s="5">
        <v>45260400</v>
      </c>
      <c r="AV910" s="5">
        <v>46400000</v>
      </c>
      <c r="AW910" s="5">
        <v>47551700</v>
      </c>
      <c r="AX910" s="5">
        <v>48700000</v>
      </c>
      <c r="AY910" s="5">
        <v>49959000</v>
      </c>
      <c r="AZ910" s="5">
        <v>51208220</v>
      </c>
      <c r="BA910" s="5">
        <v>52488200</v>
      </c>
      <c r="BB910" s="5">
        <v>53800400</v>
      </c>
      <c r="BC910" s="5">
        <v>55145440</v>
      </c>
      <c r="BD910" s="5">
        <v>56524076</v>
      </c>
      <c r="BE910" s="5">
        <v>67292536</v>
      </c>
      <c r="BF910" s="5">
        <v>68974848</v>
      </c>
      <c r="BG910" s="5">
        <v>70699218</v>
      </c>
      <c r="BH910" s="5">
        <v>71958213</v>
      </c>
      <c r="BI910" s="5">
        <v>72527691</v>
      </c>
      <c r="BJ910" s="5">
        <v>73819591</v>
      </c>
      <c r="BK910" s="5">
        <v>78037077</v>
      </c>
    </row>
    <row r="911" spans="1:63" x14ac:dyDescent="0.25">
      <c r="A911" s="4" t="s">
        <v>173</v>
      </c>
      <c r="B911" s="4" t="s">
        <v>174</v>
      </c>
      <c r="C911" s="4" t="s">
        <v>149</v>
      </c>
      <c r="D911" s="4" t="s">
        <v>100</v>
      </c>
      <c r="E911" s="19" t="str">
        <f t="shared" si="116"/>
        <v>number</v>
      </c>
      <c r="F911" s="3">
        <v>5111</v>
      </c>
      <c r="G911" s="5">
        <v>900000</v>
      </c>
      <c r="H911" s="5">
        <v>940000</v>
      </c>
      <c r="I911" s="5">
        <v>970000</v>
      </c>
      <c r="J911" s="5">
        <v>1000000</v>
      </c>
      <c r="K911" s="5">
        <v>1030000</v>
      </c>
      <c r="L911" s="5">
        <v>1063000</v>
      </c>
      <c r="M911" s="5">
        <v>1024470</v>
      </c>
      <c r="N911" s="5">
        <v>1101870</v>
      </c>
      <c r="O911" s="5">
        <v>1100000</v>
      </c>
      <c r="P911" s="5">
        <v>1100000</v>
      </c>
      <c r="Q911" s="5">
        <v>1000000</v>
      </c>
      <c r="R911" s="5">
        <v>1000000</v>
      </c>
      <c r="S911" s="5">
        <v>900000</v>
      </c>
      <c r="T911" s="5">
        <v>804000</v>
      </c>
      <c r="U911" s="5">
        <v>844300</v>
      </c>
      <c r="V911" s="5">
        <v>873000</v>
      </c>
      <c r="W911" s="5">
        <v>887000</v>
      </c>
      <c r="X911" s="5">
        <v>937000</v>
      </c>
      <c r="Y911" s="5">
        <v>940000</v>
      </c>
      <c r="Z911" s="5">
        <v>973000</v>
      </c>
      <c r="AA911" s="5">
        <v>1034000</v>
      </c>
      <c r="AB911" s="5">
        <v>1120000</v>
      </c>
      <c r="AC911" s="5">
        <v>1000000</v>
      </c>
      <c r="AD911" s="5">
        <v>1000000</v>
      </c>
      <c r="AE911" s="5">
        <v>1318000</v>
      </c>
      <c r="AF911" s="5">
        <v>2105000</v>
      </c>
      <c r="AG911" s="5">
        <v>2217000</v>
      </c>
      <c r="AH911" s="5">
        <v>2080000</v>
      </c>
      <c r="AI911" s="5">
        <v>2200000</v>
      </c>
      <c r="AJ911" s="5">
        <v>2552000</v>
      </c>
      <c r="AK911" s="5">
        <v>2853000</v>
      </c>
      <c r="AL911" s="5">
        <v>2944000</v>
      </c>
      <c r="AM911" s="5">
        <v>3076000</v>
      </c>
      <c r="AN911" s="5">
        <v>3213000</v>
      </c>
      <c r="AO911" s="5">
        <v>3293000</v>
      </c>
      <c r="AP911" s="5">
        <v>3440000</v>
      </c>
      <c r="AQ911" s="5">
        <v>3578000</v>
      </c>
      <c r="AR911" s="5">
        <v>3703000</v>
      </c>
      <c r="AS911" s="5">
        <v>3833000</v>
      </c>
      <c r="AT911" s="5">
        <v>3879000</v>
      </c>
      <c r="AU911" s="5">
        <v>3995000</v>
      </c>
      <c r="AV911" s="5">
        <v>3899972</v>
      </c>
      <c r="AW911" s="5">
        <v>3968736</v>
      </c>
      <c r="AX911" s="5">
        <v>4024922</v>
      </c>
      <c r="AY911" s="5">
        <v>4144100</v>
      </c>
      <c r="AZ911" s="5">
        <v>4263350</v>
      </c>
      <c r="BA911" s="5">
        <v>4353030</v>
      </c>
      <c r="BB911" s="5">
        <v>4476960</v>
      </c>
      <c r="BC911" s="5">
        <v>4598495</v>
      </c>
      <c r="BD911" s="5">
        <v>4754845</v>
      </c>
      <c r="BE911" s="5">
        <v>4886630</v>
      </c>
      <c r="BF911" s="5">
        <v>5038115</v>
      </c>
      <c r="BG911" s="5">
        <v>5199335</v>
      </c>
      <c r="BH911" s="5">
        <v>5381312</v>
      </c>
      <c r="BI911" s="5">
        <v>5518725</v>
      </c>
      <c r="BJ911" s="5">
        <v>5591002</v>
      </c>
      <c r="BK911" s="5">
        <v>5723047</v>
      </c>
    </row>
    <row r="912" spans="1:63" x14ac:dyDescent="0.25">
      <c r="A912" t="s">
        <v>5</v>
      </c>
      <c r="B912" t="s">
        <v>6</v>
      </c>
      <c r="C912" t="s">
        <v>7</v>
      </c>
      <c r="D912" t="s">
        <v>259</v>
      </c>
      <c r="E912" s="25" t="str">
        <f t="shared" ref="E912:E928" si="117">IF(_xlfn.ISFORMULA(G912),"formula","number")</f>
        <v>formula</v>
      </c>
      <c r="F912" s="12" t="s">
        <v>260</v>
      </c>
      <c r="G912" s="4">
        <f>G929/G1133</f>
        <v>62.413792014724351</v>
      </c>
      <c r="H912" s="4">
        <f t="shared" ref="H912:BK912" si="118">H929/H1133</f>
        <v>63.164073202263545</v>
      </c>
      <c r="I912" s="4">
        <f t="shared" si="118"/>
        <v>63.671072510625315</v>
      </c>
      <c r="J912" s="4">
        <f t="shared" si="118"/>
        <v>66.551581129829955</v>
      </c>
      <c r="K912" s="4">
        <f t="shared" si="118"/>
        <v>68.328026385203515</v>
      </c>
      <c r="L912" s="4">
        <f t="shared" si="118"/>
        <v>69.212066321928731</v>
      </c>
      <c r="M912" s="4">
        <f t="shared" si="118"/>
        <v>70.020617614028069</v>
      </c>
      <c r="N912" s="4">
        <f t="shared" si="118"/>
        <v>69.015188461193219</v>
      </c>
      <c r="O912" s="4">
        <f t="shared" si="118"/>
        <v>71.124894546429999</v>
      </c>
      <c r="P912" s="4">
        <f t="shared" si="118"/>
        <v>74.879646092775801</v>
      </c>
      <c r="Q912" s="4">
        <f t="shared" si="118"/>
        <v>75.030565040231693</v>
      </c>
      <c r="R912" s="4">
        <f t="shared" si="118"/>
        <v>73.150400581774832</v>
      </c>
      <c r="S912" s="4">
        <f t="shared" si="118"/>
        <v>74.427206937796726</v>
      </c>
      <c r="T912" s="4">
        <f t="shared" si="118"/>
        <v>74.419319160506191</v>
      </c>
      <c r="U912" s="4">
        <f t="shared" si="118"/>
        <v>79.717871806105521</v>
      </c>
      <c r="V912" s="4">
        <f t="shared" si="118"/>
        <v>72.079420371712871</v>
      </c>
      <c r="W912" s="4">
        <f t="shared" si="118"/>
        <v>72.242537167823215</v>
      </c>
      <c r="X912" s="4">
        <f t="shared" si="118"/>
        <v>73.440174647032876</v>
      </c>
      <c r="Y912" s="4">
        <f t="shared" si="118"/>
        <v>74.113575192356294</v>
      </c>
      <c r="Z912" s="4">
        <f t="shared" si="118"/>
        <v>74.108225742183109</v>
      </c>
      <c r="AA912" s="4">
        <f t="shared" si="118"/>
        <v>74.119291021408912</v>
      </c>
      <c r="AB912" s="4">
        <f t="shared" si="118"/>
        <v>75.68318383288873</v>
      </c>
      <c r="AC912" s="4">
        <f t="shared" si="118"/>
        <v>75.375115794996859</v>
      </c>
      <c r="AD912" s="4">
        <f t="shared" si="118"/>
        <v>75.252918583047389</v>
      </c>
      <c r="AE912" s="4">
        <f t="shared" si="118"/>
        <v>76.193564638392701</v>
      </c>
      <c r="AF912" s="4">
        <f t="shared" si="118"/>
        <v>77.579759672750512</v>
      </c>
      <c r="AG912" s="4">
        <f t="shared" si="118"/>
        <v>77.017135155401689</v>
      </c>
      <c r="AH912" s="4">
        <f t="shared" si="118"/>
        <v>77.158536363178584</v>
      </c>
      <c r="AI912" s="4">
        <f t="shared" si="118"/>
        <v>77.315999584892666</v>
      </c>
      <c r="AJ912" s="4">
        <f t="shared" si="118"/>
        <v>79.074156151750458</v>
      </c>
      <c r="AK912" s="4">
        <f t="shared" si="118"/>
        <v>78.986377526314158</v>
      </c>
      <c r="AL912" s="4">
        <f t="shared" si="118"/>
        <v>83.157921357251695</v>
      </c>
      <c r="AM912" s="4">
        <f t="shared" si="118"/>
        <v>84.165562847350216</v>
      </c>
      <c r="AN912" s="4">
        <f t="shared" si="118"/>
        <v>82.277788333382773</v>
      </c>
      <c r="AO912" s="4">
        <f t="shared" si="118"/>
        <v>77.096127403317709</v>
      </c>
      <c r="AP912" s="4">
        <f t="shared" si="118"/>
        <v>88.711871709667506</v>
      </c>
      <c r="AQ912" s="4">
        <f t="shared" si="118"/>
        <v>93.164504725776325</v>
      </c>
      <c r="AR912" s="4">
        <f t="shared" si="118"/>
        <v>98.524057276356203</v>
      </c>
      <c r="AS912" s="4">
        <f t="shared" si="118"/>
        <v>98.46281953075659</v>
      </c>
      <c r="AT912" s="4">
        <f t="shared" si="118"/>
        <v>104.39152301316483</v>
      </c>
      <c r="AU912" s="4">
        <f t="shared" si="118"/>
        <v>104.94823918046863</v>
      </c>
      <c r="AV912" s="4">
        <f t="shared" si="118"/>
        <v>106.61538948013903</v>
      </c>
      <c r="AW912" s="4">
        <f t="shared" si="118"/>
        <v>106.27616966763259</v>
      </c>
      <c r="AX912" s="4">
        <f t="shared" si="118"/>
        <v>94.566645607966322</v>
      </c>
      <c r="AY912" s="4">
        <f t="shared" si="118"/>
        <v>102.8043106968117</v>
      </c>
      <c r="AZ912" s="4">
        <f t="shared" si="118"/>
        <v>102.53158941042165</v>
      </c>
      <c r="BA912" s="4">
        <f t="shared" si="118"/>
        <v>106.08082366051356</v>
      </c>
      <c r="BB912" s="4">
        <f t="shared" si="118"/>
        <v>108.89439894744514</v>
      </c>
      <c r="BC912" s="4">
        <f t="shared" si="118"/>
        <v>108.85715784044717</v>
      </c>
      <c r="BD912" s="4">
        <f t="shared" si="118"/>
        <v>113.10103518417692</v>
      </c>
      <c r="BE912" s="4">
        <f t="shared" si="118"/>
        <v>113.98307605907334</v>
      </c>
      <c r="BF912" s="4">
        <f t="shared" si="118"/>
        <v>115.81824223391168</v>
      </c>
      <c r="BG912" s="4">
        <f t="shared" si="118"/>
        <v>119.68856231361904</v>
      </c>
      <c r="BH912" s="4">
        <f t="shared" si="118"/>
        <v>118.10776929298963</v>
      </c>
      <c r="BI912" s="4">
        <f t="shared" si="118"/>
        <v>117.87663733152391</v>
      </c>
      <c r="BJ912" s="4">
        <f t="shared" si="118"/>
        <v>116.2247420254668</v>
      </c>
      <c r="BK912" s="4">
        <f t="shared" si="118"/>
        <v>0</v>
      </c>
    </row>
    <row r="913" spans="1:63" x14ac:dyDescent="0.25">
      <c r="A913" t="s">
        <v>151</v>
      </c>
      <c r="B913" t="s">
        <v>152</v>
      </c>
      <c r="C913" t="s">
        <v>7</v>
      </c>
      <c r="D913" t="s">
        <v>259</v>
      </c>
      <c r="E913" s="25" t="str">
        <f t="shared" si="117"/>
        <v>formula</v>
      </c>
      <c r="F913" s="11" t="s">
        <v>260</v>
      </c>
      <c r="G913" s="4">
        <f t="shared" ref="G913:BK913" si="119">G930/G1134</f>
        <v>133.65454670390454</v>
      </c>
      <c r="H913" s="4">
        <f t="shared" si="119"/>
        <v>134.37397689691463</v>
      </c>
      <c r="I913" s="4">
        <f t="shared" si="119"/>
        <v>132.86695912590335</v>
      </c>
      <c r="J913" s="4">
        <f t="shared" si="119"/>
        <v>135.44417379874105</v>
      </c>
      <c r="K913" s="4">
        <f t="shared" si="119"/>
        <v>143.25291288998548</v>
      </c>
      <c r="L913" s="4">
        <f t="shared" si="119"/>
        <v>145.22396664949747</v>
      </c>
      <c r="M913" s="4">
        <f t="shared" si="119"/>
        <v>150.96923711178908</v>
      </c>
      <c r="N913" s="4">
        <f t="shared" si="119"/>
        <v>153.79049542891076</v>
      </c>
      <c r="O913" s="4">
        <f t="shared" si="119"/>
        <v>169.39257875169656</v>
      </c>
      <c r="P913" s="4">
        <f t="shared" si="119"/>
        <v>168.0498573474153</v>
      </c>
      <c r="Q913" s="4">
        <f t="shared" si="119"/>
        <v>170.78379501135012</v>
      </c>
      <c r="R913" s="4">
        <f t="shared" si="119"/>
        <v>182.00559843019681</v>
      </c>
      <c r="S913" s="4">
        <f t="shared" si="119"/>
        <v>187.92995241271959</v>
      </c>
      <c r="T913" s="4">
        <f t="shared" si="119"/>
        <v>189.42968615107699</v>
      </c>
      <c r="U913" s="4">
        <f t="shared" si="119"/>
        <v>200.47676662881693</v>
      </c>
      <c r="V913" s="4">
        <f t="shared" si="119"/>
        <v>223.59181124195405</v>
      </c>
      <c r="W913" s="4">
        <f t="shared" si="119"/>
        <v>202.00474374141103</v>
      </c>
      <c r="X913" s="4">
        <f t="shared" si="119"/>
        <v>198.75205360344799</v>
      </c>
      <c r="Y913" s="4">
        <f t="shared" si="119"/>
        <v>192.10725731049808</v>
      </c>
      <c r="Z913" s="4">
        <f t="shared" si="119"/>
        <v>180.44896759287946</v>
      </c>
      <c r="AA913" s="4">
        <f t="shared" si="119"/>
        <v>153.2100059913671</v>
      </c>
      <c r="AB913" s="4">
        <f t="shared" si="119"/>
        <v>152.97082223067892</v>
      </c>
      <c r="AC913" s="4">
        <f t="shared" si="119"/>
        <v>155.83096781570364</v>
      </c>
      <c r="AD913" s="4">
        <f t="shared" si="119"/>
        <v>154.90619506333744</v>
      </c>
      <c r="AE913" s="4">
        <f t="shared" si="119"/>
        <v>143.73843991415524</v>
      </c>
      <c r="AF913" s="4">
        <f t="shared" si="119"/>
        <v>160.99114210179715</v>
      </c>
      <c r="AG913" s="4">
        <f t="shared" si="119"/>
        <v>158.33917644288897</v>
      </c>
      <c r="AH913" s="4">
        <f t="shared" si="119"/>
        <v>165.52310201735543</v>
      </c>
      <c r="AI913" s="4">
        <f t="shared" si="119"/>
        <v>161.17509831696512</v>
      </c>
      <c r="AJ913" s="4">
        <f t="shared" si="119"/>
        <v>134.98022105091582</v>
      </c>
      <c r="AK913" s="4">
        <f t="shared" si="119"/>
        <v>148.46063853061227</v>
      </c>
      <c r="AL913" s="4">
        <f t="shared" si="119"/>
        <v>140.75664823416062</v>
      </c>
      <c r="AM913" s="4">
        <f t="shared" si="119"/>
        <v>138.18047424980386</v>
      </c>
      <c r="AN913" s="4">
        <f t="shared" si="119"/>
        <v>128.45852921086569</v>
      </c>
      <c r="AO913" s="4">
        <f t="shared" si="119"/>
        <v>107.58085467681489</v>
      </c>
      <c r="AP913" s="4">
        <f t="shared" si="119"/>
        <v>100.45947627403636</v>
      </c>
      <c r="AQ913" s="4">
        <f t="shared" si="119"/>
        <v>93.590288013806358</v>
      </c>
      <c r="AR913" s="4">
        <f t="shared" si="119"/>
        <v>98.380588912013479</v>
      </c>
      <c r="AS913" s="4">
        <f t="shared" si="119"/>
        <v>113.87239707553363</v>
      </c>
      <c r="AT913" s="4">
        <f t="shared" si="119"/>
        <v>102.46162736753968</v>
      </c>
      <c r="AU913" s="4">
        <f t="shared" si="119"/>
        <v>96.403034525662335</v>
      </c>
      <c r="AV913" s="4">
        <f t="shared" si="119"/>
        <v>92.596397383305614</v>
      </c>
      <c r="AW913" s="4">
        <f t="shared" si="119"/>
        <v>91.330196361385788</v>
      </c>
      <c r="AX913" s="4">
        <f t="shared" si="119"/>
        <v>83.36891778233695</v>
      </c>
      <c r="AY913" s="4">
        <f t="shared" si="119"/>
        <v>100.5525106763093</v>
      </c>
      <c r="AZ913" s="4">
        <f t="shared" si="119"/>
        <v>115.10959365311744</v>
      </c>
      <c r="BA913" s="4">
        <f t="shared" si="119"/>
        <v>107.56790041865474</v>
      </c>
      <c r="BB913" s="4">
        <f t="shared" si="119"/>
        <v>100.31458359745631</v>
      </c>
      <c r="BC913" s="4">
        <f t="shared" si="119"/>
        <v>103.71903641623584</v>
      </c>
      <c r="BD913" s="4">
        <f t="shared" si="119"/>
        <v>102.10482861802548</v>
      </c>
      <c r="BE913" s="4">
        <f t="shared" si="119"/>
        <v>108.16561927777002</v>
      </c>
      <c r="BF913" s="4">
        <f t="shared" si="119"/>
        <v>114.23464317321418</v>
      </c>
      <c r="BG913" s="4">
        <f t="shared" si="119"/>
        <v>100.30486367228519</v>
      </c>
      <c r="BH913" s="4">
        <f t="shared" si="119"/>
        <v>105.48458872932029</v>
      </c>
      <c r="BI913" s="4">
        <f t="shared" si="119"/>
        <v>102.52083068578092</v>
      </c>
      <c r="BJ913" s="4">
        <f t="shared" si="119"/>
        <v>102.61299208091981</v>
      </c>
      <c r="BK913" s="4">
        <f t="shared" si="119"/>
        <v>0</v>
      </c>
    </row>
    <row r="914" spans="1:63" x14ac:dyDescent="0.25">
      <c r="A914" t="s">
        <v>157</v>
      </c>
      <c r="B914" t="s">
        <v>158</v>
      </c>
      <c r="C914" t="s">
        <v>7</v>
      </c>
      <c r="D914" t="s">
        <v>259</v>
      </c>
      <c r="E914" s="25" t="str">
        <f t="shared" si="117"/>
        <v>formula</v>
      </c>
      <c r="F914" s="11" t="s">
        <v>260</v>
      </c>
      <c r="G914" s="4">
        <f t="shared" ref="G914:BK914" si="120">G931/G1135</f>
        <v>203.54397348320248</v>
      </c>
      <c r="H914" s="4">
        <f t="shared" si="120"/>
        <v>200.65842241665462</v>
      </c>
      <c r="I914" s="4">
        <f t="shared" si="120"/>
        <v>197.2951023423135</v>
      </c>
      <c r="J914" s="4">
        <f t="shared" si="120"/>
        <v>194.11314675994925</v>
      </c>
      <c r="K914" s="4">
        <f t="shared" si="120"/>
        <v>190.96227721431177</v>
      </c>
      <c r="L914" s="4">
        <f t="shared" si="120"/>
        <v>188.06232380542409</v>
      </c>
      <c r="M914" s="4">
        <f t="shared" si="120"/>
        <v>184.92041234690981</v>
      </c>
      <c r="N914" s="4">
        <f t="shared" si="120"/>
        <v>181.55723324646479</v>
      </c>
      <c r="O914" s="4">
        <f t="shared" si="120"/>
        <v>177.81474472933721</v>
      </c>
      <c r="P914" s="4">
        <f t="shared" si="120"/>
        <v>173.50035945837627</v>
      </c>
      <c r="Q914" s="4">
        <f t="shared" si="120"/>
        <v>171.15874097713035</v>
      </c>
      <c r="R914" s="4">
        <f t="shared" si="120"/>
        <v>164.6498856478388</v>
      </c>
      <c r="S914" s="4">
        <f t="shared" si="120"/>
        <v>162.91508470198349</v>
      </c>
      <c r="T914" s="4">
        <f t="shared" si="120"/>
        <v>159.418168474282</v>
      </c>
      <c r="U914" s="4">
        <f t="shared" si="120"/>
        <v>150.63307656121791</v>
      </c>
      <c r="V914" s="4">
        <f t="shared" si="120"/>
        <v>146.20746416617683</v>
      </c>
      <c r="W914" s="4">
        <f t="shared" si="120"/>
        <v>145.38705311952376</v>
      </c>
      <c r="X914" s="4">
        <f t="shared" si="120"/>
        <v>144.84808554418578</v>
      </c>
      <c r="Y914" s="4">
        <f t="shared" si="120"/>
        <v>143.22106603875429</v>
      </c>
      <c r="Z914" s="4">
        <f t="shared" si="120"/>
        <v>141.32591275723303</v>
      </c>
      <c r="AA914" s="4">
        <f t="shared" si="120"/>
        <v>138.80932606284034</v>
      </c>
      <c r="AB914" s="4">
        <f t="shared" si="120"/>
        <v>135.8253601305434</v>
      </c>
      <c r="AC914" s="4">
        <f t="shared" si="120"/>
        <v>136.07751289215958</v>
      </c>
      <c r="AD914" s="4">
        <f t="shared" si="120"/>
        <v>127.41234692603423</v>
      </c>
      <c r="AE914" s="4">
        <f t="shared" si="120"/>
        <v>131.54658340127725</v>
      </c>
      <c r="AF914" s="4">
        <f t="shared" si="120"/>
        <v>135.40925536469555</v>
      </c>
      <c r="AG914" s="4">
        <f t="shared" si="120"/>
        <v>121.03527956732576</v>
      </c>
      <c r="AH914" s="4">
        <f t="shared" si="120"/>
        <v>117.50808411363028</v>
      </c>
      <c r="AI914" s="4">
        <f t="shared" si="120"/>
        <v>120.70670423913052</v>
      </c>
      <c r="AJ914" s="4">
        <f t="shared" si="120"/>
        <v>120.11466025126104</v>
      </c>
      <c r="AK914" s="4">
        <f t="shared" si="120"/>
        <v>116.57172177656425</v>
      </c>
      <c r="AL914" s="4">
        <f t="shared" si="120"/>
        <v>116.10672535462433</v>
      </c>
      <c r="AM914" s="4">
        <f t="shared" si="120"/>
        <v>77.646805551626287</v>
      </c>
      <c r="AN914" s="4">
        <f t="shared" si="120"/>
        <v>75.818972247604108</v>
      </c>
      <c r="AO914" s="4">
        <f t="shared" si="120"/>
        <v>74.931279502020459</v>
      </c>
      <c r="AP914" s="4">
        <f t="shared" si="120"/>
        <v>78.950135040229512</v>
      </c>
      <c r="AQ914" s="4">
        <f t="shared" si="120"/>
        <v>77.49432488931815</v>
      </c>
      <c r="AR914" s="4">
        <f t="shared" si="120"/>
        <v>76.939642375120883</v>
      </c>
      <c r="AS914" s="4">
        <f t="shared" si="120"/>
        <v>77.011429947107516</v>
      </c>
      <c r="AT914" s="4">
        <f t="shared" si="120"/>
        <v>74.603316142464152</v>
      </c>
      <c r="AU914" s="4">
        <f t="shared" si="120"/>
        <v>73.754463820864331</v>
      </c>
      <c r="AV914" s="4">
        <f t="shared" si="120"/>
        <v>103.92226530979316</v>
      </c>
      <c r="AW914" s="4">
        <f t="shared" si="120"/>
        <v>100.95428453424354</v>
      </c>
      <c r="AX914" s="4">
        <f t="shared" si="120"/>
        <v>100.64406262175453</v>
      </c>
      <c r="AY914" s="4">
        <f t="shared" si="120"/>
        <v>96.593480953142119</v>
      </c>
      <c r="AZ914" s="4">
        <f t="shared" si="120"/>
        <v>102.71021349599567</v>
      </c>
      <c r="BA914" s="4">
        <f t="shared" si="120"/>
        <v>103.37497171232793</v>
      </c>
      <c r="BB914" s="4">
        <f t="shared" si="120"/>
        <v>112.48847331385814</v>
      </c>
      <c r="BC914" s="4">
        <f t="shared" si="120"/>
        <v>102.87731872201243</v>
      </c>
      <c r="BD914" s="4">
        <f t="shared" si="120"/>
        <v>123.73174756791656</v>
      </c>
      <c r="BE914" s="4">
        <f t="shared" si="120"/>
        <v>111.45396781757957</v>
      </c>
      <c r="BF914" s="4">
        <f t="shared" si="120"/>
        <v>107.8705291826318</v>
      </c>
      <c r="BG914" s="4">
        <f t="shared" si="120"/>
        <v>99.399588346087782</v>
      </c>
      <c r="BH914" s="4">
        <f t="shared" si="120"/>
        <v>96.152637508911297</v>
      </c>
      <c r="BI914" s="4">
        <f t="shared" si="120"/>
        <v>98.829833625575844</v>
      </c>
      <c r="BJ914" s="4">
        <f t="shared" si="120"/>
        <v>94.684067097087052</v>
      </c>
      <c r="BK914" s="4">
        <f t="shared" si="120"/>
        <v>92.894540492795713</v>
      </c>
    </row>
    <row r="915" spans="1:63" x14ac:dyDescent="0.25">
      <c r="A915" t="s">
        <v>159</v>
      </c>
      <c r="B915" t="s">
        <v>160</v>
      </c>
      <c r="C915" t="s">
        <v>7</v>
      </c>
      <c r="D915" t="s">
        <v>259</v>
      </c>
      <c r="E915" s="25" t="str">
        <f t="shared" si="117"/>
        <v>formula</v>
      </c>
      <c r="F915" s="11" t="s">
        <v>260</v>
      </c>
      <c r="G915" s="4">
        <f t="shared" ref="G915:BK915" si="121">G932/G1136</f>
        <v>87.033175407412557</v>
      </c>
      <c r="H915" s="4">
        <f t="shared" si="121"/>
        <v>84.242047577353347</v>
      </c>
      <c r="I915" s="4">
        <f t="shared" si="121"/>
        <v>77.421434208908948</v>
      </c>
      <c r="J915" s="4">
        <f t="shared" si="121"/>
        <v>79.681643739667919</v>
      </c>
      <c r="K915" s="4">
        <f t="shared" si="121"/>
        <v>81.174237450216253</v>
      </c>
      <c r="L915" s="4">
        <f t="shared" si="121"/>
        <v>78.804017935651132</v>
      </c>
      <c r="M915" s="4">
        <f t="shared" si="121"/>
        <v>76.822334479255488</v>
      </c>
      <c r="N915" s="4">
        <f t="shared" si="121"/>
        <v>78.966242361269408</v>
      </c>
      <c r="O915" s="4">
        <f t="shared" si="121"/>
        <v>78.113469101418914</v>
      </c>
      <c r="P915" s="4">
        <f t="shared" si="121"/>
        <v>82.503059637719176</v>
      </c>
      <c r="Q915" s="4">
        <f t="shared" si="121"/>
        <v>84.086051449336878</v>
      </c>
      <c r="R915" s="4">
        <f t="shared" si="121"/>
        <v>84.587787762886862</v>
      </c>
      <c r="S915" s="4">
        <f t="shared" si="121"/>
        <v>81.979468904376489</v>
      </c>
      <c r="T915" s="4">
        <f t="shared" si="121"/>
        <v>79.69328868094351</v>
      </c>
      <c r="U915" s="4">
        <f t="shared" si="121"/>
        <v>77.830815916367911</v>
      </c>
      <c r="V915" s="4">
        <f t="shared" si="121"/>
        <v>79.0273152690541</v>
      </c>
      <c r="W915" s="4">
        <f t="shared" si="121"/>
        <v>89.16815897663578</v>
      </c>
      <c r="X915" s="4">
        <f t="shared" si="121"/>
        <v>89.710912860534265</v>
      </c>
      <c r="Y915" s="4">
        <f t="shared" si="121"/>
        <v>89.787532882244875</v>
      </c>
      <c r="Z915" s="4">
        <f t="shared" si="121"/>
        <v>82.845212806833473</v>
      </c>
      <c r="AA915" s="4">
        <f t="shared" si="121"/>
        <v>75.259332817124019</v>
      </c>
      <c r="AB915" s="4">
        <f t="shared" si="121"/>
        <v>81.824963691509481</v>
      </c>
      <c r="AC915" s="4">
        <f t="shared" si="121"/>
        <v>85.014605003047279</v>
      </c>
      <c r="AD915" s="4">
        <f t="shared" si="121"/>
        <v>84.000369804515259</v>
      </c>
      <c r="AE915" s="4">
        <f t="shared" si="121"/>
        <v>84.060774885615359</v>
      </c>
      <c r="AF915" s="4">
        <f t="shared" si="121"/>
        <v>88.762904386909611</v>
      </c>
      <c r="AG915" s="4">
        <f t="shared" si="121"/>
        <v>93.930774096563738</v>
      </c>
      <c r="AH915" s="4">
        <f t="shared" si="121"/>
        <v>98.918056442160335</v>
      </c>
      <c r="AI915" s="4">
        <f t="shared" si="121"/>
        <v>96.528012721744105</v>
      </c>
      <c r="AJ915" s="4">
        <f t="shared" si="121"/>
        <v>91.851721082243003</v>
      </c>
      <c r="AK915" s="4">
        <f t="shared" si="121"/>
        <v>90.581517576265909</v>
      </c>
      <c r="AL915" s="4">
        <f t="shared" si="121"/>
        <v>87.231725561946519</v>
      </c>
      <c r="AM915" s="4">
        <f t="shared" si="121"/>
        <v>83.535017578901375</v>
      </c>
      <c r="AN915" s="4">
        <f t="shared" si="121"/>
        <v>81.636913835242623</v>
      </c>
      <c r="AO915" s="4">
        <f t="shared" si="121"/>
        <v>80.150100631379331</v>
      </c>
      <c r="AP915" s="4">
        <f t="shared" si="121"/>
        <v>78.244621373951944</v>
      </c>
      <c r="AQ915" s="4">
        <f t="shared" si="121"/>
        <v>80.140820293832405</v>
      </c>
      <c r="AR915" s="4">
        <f t="shared" si="121"/>
        <v>78.187151289340392</v>
      </c>
      <c r="AS915" s="4">
        <f t="shared" si="121"/>
        <v>82.775930180247229</v>
      </c>
      <c r="AT915" s="4">
        <f t="shared" si="121"/>
        <v>78.01294580575258</v>
      </c>
      <c r="AU915" s="4">
        <f t="shared" si="121"/>
        <v>83.251561553466942</v>
      </c>
      <c r="AV915" s="4">
        <f t="shared" si="121"/>
        <v>88.665039753307994</v>
      </c>
      <c r="AW915" s="4">
        <f t="shared" si="121"/>
        <v>90.252459173582892</v>
      </c>
      <c r="AX915" s="4">
        <f t="shared" si="121"/>
        <v>95.952105436057366</v>
      </c>
      <c r="AY915" s="4">
        <f t="shared" si="121"/>
        <v>101.48766347420218</v>
      </c>
      <c r="AZ915" s="4">
        <f t="shared" si="121"/>
        <v>102.41379412030068</v>
      </c>
      <c r="BA915" s="4">
        <f t="shared" si="121"/>
        <v>102.94436426508665</v>
      </c>
      <c r="BB915" s="4">
        <f t="shared" si="121"/>
        <v>105.20320582953597</v>
      </c>
      <c r="BC915" s="4">
        <f t="shared" si="121"/>
        <v>109.75567566036483</v>
      </c>
      <c r="BD915" s="4">
        <f t="shared" si="121"/>
        <v>107.26334650824207</v>
      </c>
      <c r="BE915" s="4">
        <f t="shared" si="121"/>
        <v>104.67784471486372</v>
      </c>
      <c r="BF915" s="4">
        <f t="shared" si="121"/>
        <v>98.77436111836623</v>
      </c>
      <c r="BG915" s="4">
        <f t="shared" si="121"/>
        <v>97.286318158142024</v>
      </c>
      <c r="BH915" s="4">
        <f t="shared" si="121"/>
        <v>92.76908102846329</v>
      </c>
      <c r="BI915" s="4">
        <f t="shared" si="121"/>
        <v>92.174610678549442</v>
      </c>
      <c r="BJ915" s="4">
        <f t="shared" si="121"/>
        <v>96.278260332428815</v>
      </c>
      <c r="BK915" s="4">
        <f t="shared" si="121"/>
        <v>0</v>
      </c>
    </row>
    <row r="916" spans="1:63" x14ac:dyDescent="0.25">
      <c r="A916" t="s">
        <v>165</v>
      </c>
      <c r="B916" t="s">
        <v>166</v>
      </c>
      <c r="C916" t="s">
        <v>7</v>
      </c>
      <c r="D916" t="s">
        <v>259</v>
      </c>
      <c r="E916" s="25" t="str">
        <f t="shared" si="117"/>
        <v>formula</v>
      </c>
      <c r="F916" s="11" t="s">
        <v>260</v>
      </c>
      <c r="G916" s="4">
        <f t="shared" ref="G916:BK916" si="122">G933/G1137</f>
        <v>45.892353168931805</v>
      </c>
      <c r="H916" s="4">
        <f t="shared" si="122"/>
        <v>46.933354446323818</v>
      </c>
      <c r="I916" s="4">
        <f t="shared" si="122"/>
        <v>47.347904145550871</v>
      </c>
      <c r="J916" s="4">
        <f t="shared" si="122"/>
        <v>48.119804216120123</v>
      </c>
      <c r="K916" s="4">
        <f t="shared" si="122"/>
        <v>50.758751114335823</v>
      </c>
      <c r="L916" s="4">
        <f t="shared" si="122"/>
        <v>49.623544668397145</v>
      </c>
      <c r="M916" s="4">
        <f t="shared" si="122"/>
        <v>51.004424539526468</v>
      </c>
      <c r="N916" s="4">
        <f t="shared" si="122"/>
        <v>52.887417497622423</v>
      </c>
      <c r="O916" s="4">
        <f t="shared" si="122"/>
        <v>52.61790113076804</v>
      </c>
      <c r="P916" s="4">
        <f t="shared" si="122"/>
        <v>53.813352562368124</v>
      </c>
      <c r="Q916" s="4">
        <f t="shared" si="122"/>
        <v>55.160333392015453</v>
      </c>
      <c r="R916" s="4">
        <f t="shared" si="122"/>
        <v>55.365289548990532</v>
      </c>
      <c r="S916" s="4">
        <f t="shared" si="122"/>
        <v>56.329087633334652</v>
      </c>
      <c r="T916" s="4">
        <f t="shared" si="122"/>
        <v>56.564827230089932</v>
      </c>
      <c r="U916" s="4">
        <f t="shared" si="122"/>
        <v>55.273473175222399</v>
      </c>
      <c r="V916" s="4">
        <f t="shared" si="122"/>
        <v>46.407651707587043</v>
      </c>
      <c r="W916" s="4">
        <f t="shared" si="122"/>
        <v>48.363521143423185</v>
      </c>
      <c r="X916" s="4">
        <f t="shared" si="122"/>
        <v>48.517057963642003</v>
      </c>
      <c r="Y916" s="4">
        <f t="shared" si="122"/>
        <v>49.109413937795949</v>
      </c>
      <c r="Z916" s="4">
        <f t="shared" si="122"/>
        <v>49.487226637152588</v>
      </c>
      <c r="AA916" s="4">
        <f t="shared" si="122"/>
        <v>49.979812150756558</v>
      </c>
      <c r="AB916" s="4">
        <f t="shared" si="122"/>
        <v>49.197263723201168</v>
      </c>
      <c r="AC916" s="4">
        <f t="shared" si="122"/>
        <v>48.428751186564234</v>
      </c>
      <c r="AD916" s="4">
        <f t="shared" si="122"/>
        <v>49.656853878855728</v>
      </c>
      <c r="AE916" s="4">
        <f t="shared" si="122"/>
        <v>51.550883565617838</v>
      </c>
      <c r="AF916" s="4">
        <f t="shared" si="122"/>
        <v>49.488732361583537</v>
      </c>
      <c r="AG916" s="4">
        <f t="shared" si="122"/>
        <v>49.285824542758014</v>
      </c>
      <c r="AH916" s="4">
        <f t="shared" si="122"/>
        <v>51.881610296824995</v>
      </c>
      <c r="AI916" s="4">
        <f t="shared" si="122"/>
        <v>52.918838943718747</v>
      </c>
      <c r="AJ916" s="4">
        <f t="shared" si="122"/>
        <v>44.436876098874201</v>
      </c>
      <c r="AK916" s="4">
        <f t="shared" si="122"/>
        <v>88.215422777043557</v>
      </c>
      <c r="AL916" s="4">
        <f t="shared" si="122"/>
        <v>82.529516202015742</v>
      </c>
      <c r="AM916" s="4">
        <f t="shared" si="122"/>
        <v>81.797350671133927</v>
      </c>
      <c r="AN916" s="4">
        <f t="shared" si="122"/>
        <v>78.537960640730702</v>
      </c>
      <c r="AO916" s="4">
        <f t="shared" si="122"/>
        <v>119.54982288886406</v>
      </c>
      <c r="AP916" s="4">
        <f t="shared" si="122"/>
        <v>120.36736181621777</v>
      </c>
      <c r="AQ916" s="4">
        <f t="shared" si="122"/>
        <v>119.65075589454088</v>
      </c>
      <c r="AR916" s="4">
        <f t="shared" si="122"/>
        <v>118.47278012291376</v>
      </c>
      <c r="AS916" s="4">
        <f t="shared" si="122"/>
        <v>116.98531930804263</v>
      </c>
      <c r="AT916" s="4">
        <f t="shared" si="122"/>
        <v>116.13470537068032</v>
      </c>
      <c r="AU916" s="4">
        <f t="shared" si="122"/>
        <v>112.05070328308001</v>
      </c>
      <c r="AV916" s="4">
        <f t="shared" si="122"/>
        <v>109.21170457859013</v>
      </c>
      <c r="AW916" s="4">
        <f t="shared" si="122"/>
        <v>100.80705981897459</v>
      </c>
      <c r="AX916" s="4">
        <f t="shared" si="122"/>
        <v>103.44438339580003</v>
      </c>
      <c r="AY916" s="4">
        <f t="shared" si="122"/>
        <v>105.84723326372331</v>
      </c>
      <c r="AZ916" s="4">
        <f t="shared" si="122"/>
        <v>91.043388869508718</v>
      </c>
      <c r="BA916" s="4">
        <f t="shared" si="122"/>
        <v>95.726718620448182</v>
      </c>
      <c r="BB916" s="4">
        <f t="shared" si="122"/>
        <v>105.51817813864842</v>
      </c>
      <c r="BC916" s="4">
        <f t="shared" si="122"/>
        <v>95.666696472704587</v>
      </c>
      <c r="BD916" s="4">
        <f t="shared" si="122"/>
        <v>90.668957962738261</v>
      </c>
      <c r="BE916" s="4">
        <f t="shared" si="122"/>
        <v>93.519082701066353</v>
      </c>
      <c r="BF916" s="4">
        <f t="shared" si="122"/>
        <v>101.32627458552719</v>
      </c>
      <c r="BG916" s="4">
        <f t="shared" si="122"/>
        <v>100.21193502096349</v>
      </c>
      <c r="BH916" s="4">
        <f t="shared" si="122"/>
        <v>113.37419487321192</v>
      </c>
      <c r="BI916" s="4">
        <f t="shared" si="122"/>
        <v>108.73943573264411</v>
      </c>
      <c r="BJ916" s="4">
        <f t="shared" si="122"/>
        <v>104.92003578530694</v>
      </c>
      <c r="BK916" s="4">
        <f t="shared" si="122"/>
        <v>0</v>
      </c>
    </row>
    <row r="917" spans="1:63" x14ac:dyDescent="0.25">
      <c r="A917" t="s">
        <v>171</v>
      </c>
      <c r="B917" t="s">
        <v>172</v>
      </c>
      <c r="C917" t="s">
        <v>7</v>
      </c>
      <c r="D917" t="s">
        <v>259</v>
      </c>
      <c r="E917" s="25" t="str">
        <f t="shared" si="117"/>
        <v>formula</v>
      </c>
      <c r="F917" s="11" t="s">
        <v>260</v>
      </c>
      <c r="G917" s="4">
        <f t="shared" ref="G917:BK917" si="123">G934/G1138</f>
        <v>51.874675825795961</v>
      </c>
      <c r="H917" s="4">
        <f t="shared" si="123"/>
        <v>52.288092309810672</v>
      </c>
      <c r="I917" s="4">
        <f t="shared" si="123"/>
        <v>53.716851784336441</v>
      </c>
      <c r="J917" s="4">
        <f t="shared" si="123"/>
        <v>52.482247604534557</v>
      </c>
      <c r="K917" s="4">
        <f t="shared" si="123"/>
        <v>51.213913391284656</v>
      </c>
      <c r="L917" s="4">
        <f t="shared" si="123"/>
        <v>51.239428016810315</v>
      </c>
      <c r="M917" s="4">
        <f t="shared" si="123"/>
        <v>53.755047515355137</v>
      </c>
      <c r="N917" s="4">
        <f t="shared" si="123"/>
        <v>50.377834438930677</v>
      </c>
      <c r="O917" s="4">
        <f t="shared" si="123"/>
        <v>51.705647555285992</v>
      </c>
      <c r="P917" s="4">
        <f t="shared" si="123"/>
        <v>53.443352606319429</v>
      </c>
      <c r="Q917" s="4">
        <f t="shared" si="123"/>
        <v>58.010595175535592</v>
      </c>
      <c r="R917" s="4">
        <f t="shared" si="123"/>
        <v>57.433186160918694</v>
      </c>
      <c r="S917" s="4">
        <f t="shared" si="123"/>
        <v>59.386856619668606</v>
      </c>
      <c r="T917" s="4">
        <f t="shared" si="123"/>
        <v>57.334276516682394</v>
      </c>
      <c r="U917" s="4">
        <f t="shared" si="123"/>
        <v>66.925495839402899</v>
      </c>
      <c r="V917" s="4">
        <f t="shared" si="123"/>
        <v>72.424290459578685</v>
      </c>
      <c r="W917" s="4">
        <f t="shared" si="123"/>
        <v>72.311139078093845</v>
      </c>
      <c r="X917" s="4">
        <f t="shared" si="123"/>
        <v>68.492539963124997</v>
      </c>
      <c r="Y917" s="4">
        <f t="shared" si="123"/>
        <v>64.987681679741712</v>
      </c>
      <c r="Z917" s="4">
        <f t="shared" si="123"/>
        <v>70.073862693172316</v>
      </c>
      <c r="AA917" s="4">
        <f t="shared" si="123"/>
        <v>70.512924800577522</v>
      </c>
      <c r="AB917" s="4">
        <f t="shared" si="123"/>
        <v>70.055656533455874</v>
      </c>
      <c r="AC917" s="4">
        <f t="shared" si="123"/>
        <v>66.9956068545726</v>
      </c>
      <c r="AD917" s="4">
        <f t="shared" si="123"/>
        <v>63.879422026153506</v>
      </c>
      <c r="AE917" s="4">
        <f t="shared" si="123"/>
        <v>66.987926371967987</v>
      </c>
      <c r="AF917" s="4">
        <f t="shared" si="123"/>
        <v>64.755029966629664</v>
      </c>
      <c r="AG917" s="4">
        <f t="shared" si="123"/>
        <v>60.273397471664005</v>
      </c>
      <c r="AH917" s="4">
        <f t="shared" si="123"/>
        <v>60.009052170954725</v>
      </c>
      <c r="AI917" s="4">
        <f t="shared" si="123"/>
        <v>59.986846222782319</v>
      </c>
      <c r="AJ917" s="4">
        <f t="shared" si="123"/>
        <v>60.361744898540167</v>
      </c>
      <c r="AK917" s="4">
        <f t="shared" si="123"/>
        <v>68.655283394855388</v>
      </c>
      <c r="AL917" s="4">
        <f t="shared" si="123"/>
        <v>71.484088930726017</v>
      </c>
      <c r="AM917" s="4">
        <f t="shared" si="123"/>
        <v>74.873976130051219</v>
      </c>
      <c r="AN917" s="4">
        <f t="shared" si="123"/>
        <v>75.979063018287377</v>
      </c>
      <c r="AO917" s="4">
        <f t="shared" si="123"/>
        <v>70.010427054932208</v>
      </c>
      <c r="AP917" s="4">
        <f t="shared" si="123"/>
        <v>76.210999535208032</v>
      </c>
      <c r="AQ917" s="4">
        <f t="shared" si="123"/>
        <v>74.62469764955506</v>
      </c>
      <c r="AR917" s="4">
        <f t="shared" si="123"/>
        <v>77.478585579212151</v>
      </c>
      <c r="AS917" s="4">
        <f t="shared" si="123"/>
        <v>81.323235914956584</v>
      </c>
      <c r="AT917" s="4">
        <f t="shared" si="123"/>
        <v>78.84950508610379</v>
      </c>
      <c r="AU917" s="4">
        <f t="shared" si="123"/>
        <v>83.652109793868931</v>
      </c>
      <c r="AV917" s="4">
        <f t="shared" si="123"/>
        <v>84.345902993479143</v>
      </c>
      <c r="AW917" s="4">
        <f t="shared" si="123"/>
        <v>90.437357913883503</v>
      </c>
      <c r="AX917" s="4">
        <f t="shared" si="123"/>
        <v>96.061281081268689</v>
      </c>
      <c r="AY917" s="4">
        <f t="shared" si="123"/>
        <v>96.808415367954154</v>
      </c>
      <c r="AZ917" s="4">
        <f t="shared" si="123"/>
        <v>106.89036791677839</v>
      </c>
      <c r="BA917" s="4">
        <f t="shared" si="123"/>
        <v>110.23385957424273</v>
      </c>
      <c r="BB917" s="4">
        <f t="shared" si="123"/>
        <v>115.488851108917</v>
      </c>
      <c r="BC917" s="4">
        <f t="shared" si="123"/>
        <v>113.66069101643802</v>
      </c>
      <c r="BD917" s="4">
        <f t="shared" si="123"/>
        <v>117.81603492643762</v>
      </c>
      <c r="BE917" s="4">
        <f t="shared" si="123"/>
        <v>112.8093343529262</v>
      </c>
      <c r="BF917" s="4">
        <f t="shared" si="123"/>
        <v>112.20991689820967</v>
      </c>
      <c r="BG917" s="4">
        <f t="shared" si="123"/>
        <v>113.85072998626759</v>
      </c>
      <c r="BH917" s="4">
        <f t="shared" si="123"/>
        <v>105.55323703760318</v>
      </c>
      <c r="BI917" s="4">
        <f t="shared" si="123"/>
        <v>104.39184061840729</v>
      </c>
      <c r="BJ917" s="4">
        <f t="shared" si="123"/>
        <v>103.78035638954044</v>
      </c>
      <c r="BK917" s="4">
        <f t="shared" si="123"/>
        <v>0</v>
      </c>
    </row>
    <row r="918" spans="1:63" x14ac:dyDescent="0.25">
      <c r="A918" t="s">
        <v>175</v>
      </c>
      <c r="B918" t="s">
        <v>176</v>
      </c>
      <c r="C918" t="s">
        <v>7</v>
      </c>
      <c r="D918" t="s">
        <v>259</v>
      </c>
      <c r="E918" s="25" t="str">
        <f t="shared" si="117"/>
        <v>formula</v>
      </c>
      <c r="F918" s="11" t="s">
        <v>260</v>
      </c>
      <c r="G918" s="4">
        <f t="shared" ref="G918:BK918" si="124">G935/G1139</f>
        <v>98.403366212370941</v>
      </c>
      <c r="H918" s="4">
        <f t="shared" si="124"/>
        <v>97.268535664242606</v>
      </c>
      <c r="I918" s="4">
        <f t="shared" si="124"/>
        <v>92.879437832598086</v>
      </c>
      <c r="J918" s="4">
        <f t="shared" si="124"/>
        <v>94.965665511660831</v>
      </c>
      <c r="K918" s="4">
        <f t="shared" si="124"/>
        <v>100.99875320866117</v>
      </c>
      <c r="L918" s="4">
        <f t="shared" si="124"/>
        <v>99.591283526211726</v>
      </c>
      <c r="M918" s="4">
        <f t="shared" si="124"/>
        <v>94.01040350140147</v>
      </c>
      <c r="N918" s="4">
        <f t="shared" si="124"/>
        <v>94.123986043025837</v>
      </c>
      <c r="O918" s="4">
        <f t="shared" si="124"/>
        <v>97.690931156717255</v>
      </c>
      <c r="P918" s="4">
        <f t="shared" si="124"/>
        <v>91.04045175064249</v>
      </c>
      <c r="Q918" s="4">
        <f t="shared" si="124"/>
        <v>89.019165735501048</v>
      </c>
      <c r="R918" s="4">
        <f t="shared" si="124"/>
        <v>92.838777937417134</v>
      </c>
      <c r="S918" s="4">
        <f t="shared" si="124"/>
        <v>88.697099434636613</v>
      </c>
      <c r="T918" s="4">
        <f t="shared" si="124"/>
        <v>85.35614361598013</v>
      </c>
      <c r="U918" s="4">
        <f t="shared" si="124"/>
        <v>87.987647780133912</v>
      </c>
      <c r="V918" s="4">
        <f t="shared" si="124"/>
        <v>87.296845126349311</v>
      </c>
      <c r="W918" s="4">
        <f t="shared" si="124"/>
        <v>87.581029641718501</v>
      </c>
      <c r="X918" s="4">
        <f t="shared" si="124"/>
        <v>88.372204920080677</v>
      </c>
      <c r="Y918" s="4">
        <f t="shared" si="124"/>
        <v>91.276966924515435</v>
      </c>
      <c r="Z918" s="4">
        <f t="shared" si="124"/>
        <v>86.618978684097414</v>
      </c>
      <c r="AA918" s="4">
        <f t="shared" si="124"/>
        <v>80.158138858737445</v>
      </c>
      <c r="AB918" s="4">
        <f t="shared" si="124"/>
        <v>85.738081018117981</v>
      </c>
      <c r="AC918" s="4">
        <f t="shared" si="124"/>
        <v>86.136099905459915</v>
      </c>
      <c r="AD918" s="4">
        <f t="shared" si="124"/>
        <v>85.238456449786625</v>
      </c>
      <c r="AE918" s="4">
        <f t="shared" si="124"/>
        <v>84.52728945635856</v>
      </c>
      <c r="AF918" s="4">
        <f t="shared" si="124"/>
        <v>78.845759203841894</v>
      </c>
      <c r="AG918" s="4">
        <f t="shared" si="124"/>
        <v>79.186707828039403</v>
      </c>
      <c r="AH918" s="4">
        <f t="shared" si="124"/>
        <v>77.269122376370348</v>
      </c>
      <c r="AI918" s="4">
        <f t="shared" si="124"/>
        <v>77.5334593097311</v>
      </c>
      <c r="AJ918" s="4">
        <f t="shared" si="124"/>
        <v>87.469864260951411</v>
      </c>
      <c r="AK918" s="4">
        <f t="shared" si="124"/>
        <v>89.458550405009532</v>
      </c>
      <c r="AL918" s="4">
        <f t="shared" si="124"/>
        <v>88.540336798986004</v>
      </c>
      <c r="AM918" s="4">
        <f t="shared" si="124"/>
        <v>85.244124393148681</v>
      </c>
      <c r="AN918" s="4">
        <f t="shared" si="124"/>
        <v>81.13592918071933</v>
      </c>
      <c r="AO918" s="4">
        <f t="shared" si="124"/>
        <v>75.652051744395365</v>
      </c>
      <c r="AP918" s="4">
        <f t="shared" si="124"/>
        <v>76.375405149915693</v>
      </c>
      <c r="AQ918" s="4">
        <f t="shared" si="124"/>
        <v>77.728734327281416</v>
      </c>
      <c r="AR918" s="4">
        <f t="shared" si="124"/>
        <v>75.79586799704829</v>
      </c>
      <c r="AS918" s="4">
        <f t="shared" si="124"/>
        <v>80.723331607492597</v>
      </c>
      <c r="AT918" s="4">
        <f t="shared" si="124"/>
        <v>88.091077720261936</v>
      </c>
      <c r="AU918" s="4">
        <f t="shared" si="124"/>
        <v>84.629762206106591</v>
      </c>
      <c r="AV918" s="4">
        <f t="shared" si="124"/>
        <v>87.439386255610714</v>
      </c>
      <c r="AW918" s="4">
        <f t="shared" si="124"/>
        <v>90.995837824758382</v>
      </c>
      <c r="AX918" s="4">
        <f t="shared" si="124"/>
        <v>94.159894453871161</v>
      </c>
      <c r="AY918" s="4">
        <f t="shared" si="124"/>
        <v>99.541618049865633</v>
      </c>
      <c r="AZ918" s="4">
        <f t="shared" si="124"/>
        <v>106.33241412521383</v>
      </c>
      <c r="BA918" s="4">
        <f t="shared" si="124"/>
        <v>113.14185544500242</v>
      </c>
      <c r="BB918" s="4">
        <f t="shared" si="124"/>
        <v>123.05454482886668</v>
      </c>
      <c r="BC918" s="4">
        <f t="shared" si="124"/>
        <v>124.44052495461749</v>
      </c>
      <c r="BD918" s="4">
        <f t="shared" si="124"/>
        <v>128.90320339233247</v>
      </c>
      <c r="BE918" s="4">
        <f t="shared" si="124"/>
        <v>127.03386789794686</v>
      </c>
      <c r="BF918" s="4">
        <f t="shared" si="124"/>
        <v>129.62368999748475</v>
      </c>
      <c r="BG918" s="4">
        <f t="shared" si="124"/>
        <v>131.12955819478361</v>
      </c>
      <c r="BH918" s="4">
        <f t="shared" si="124"/>
        <v>131.38636454521719</v>
      </c>
      <c r="BI918" s="4">
        <f t="shared" si="124"/>
        <v>133.96931878646762</v>
      </c>
      <c r="BJ918" s="4">
        <f t="shared" si="124"/>
        <v>133.36032398729952</v>
      </c>
      <c r="BK918" s="4">
        <f t="shared" si="124"/>
        <v>0</v>
      </c>
    </row>
    <row r="919" spans="1:63" x14ac:dyDescent="0.25">
      <c r="A919" t="s">
        <v>177</v>
      </c>
      <c r="B919" t="s">
        <v>178</v>
      </c>
      <c r="C919" t="s">
        <v>7</v>
      </c>
      <c r="D919" t="s">
        <v>259</v>
      </c>
      <c r="E919" s="25" t="str">
        <f t="shared" si="117"/>
        <v>formula</v>
      </c>
      <c r="F919" s="11" t="s">
        <v>260</v>
      </c>
      <c r="G919" s="4">
        <f t="shared" ref="G919:BK919" si="125">G936/G1140</f>
        <v>87.914821132337011</v>
      </c>
      <c r="H919" s="4">
        <f t="shared" si="125"/>
        <v>86.320104189066384</v>
      </c>
      <c r="I919" s="4">
        <f t="shared" si="125"/>
        <v>87.873928887753166</v>
      </c>
      <c r="J919" s="4">
        <f t="shared" si="125"/>
        <v>86.242652623836292</v>
      </c>
      <c r="K919" s="4">
        <f t="shared" si="125"/>
        <v>86.383919541568915</v>
      </c>
      <c r="L919" s="4">
        <f t="shared" si="125"/>
        <v>91.541295226586669</v>
      </c>
      <c r="M919" s="4">
        <f t="shared" si="125"/>
        <v>92.721528971774234</v>
      </c>
      <c r="N919" s="4">
        <f t="shared" si="125"/>
        <v>91.042936049064721</v>
      </c>
      <c r="O919" s="4">
        <f t="shared" si="125"/>
        <v>91.388633249902426</v>
      </c>
      <c r="P919" s="4">
        <f t="shared" si="125"/>
        <v>93.513680708239775</v>
      </c>
      <c r="Q919" s="4">
        <f t="shared" si="125"/>
        <v>94.241941237681729</v>
      </c>
      <c r="R919" s="4">
        <f t="shared" si="125"/>
        <v>85.804309455311881</v>
      </c>
      <c r="S919" s="4">
        <f t="shared" si="125"/>
        <v>80.886917116732818</v>
      </c>
      <c r="T919" s="4">
        <f t="shared" si="125"/>
        <v>82.152029815074556</v>
      </c>
      <c r="U919" s="4">
        <f t="shared" si="125"/>
        <v>83.77878385965758</v>
      </c>
      <c r="V919" s="4">
        <f t="shared" si="125"/>
        <v>85.349497109217566</v>
      </c>
      <c r="W919" s="4">
        <f t="shared" si="125"/>
        <v>89.460489555276965</v>
      </c>
      <c r="X919" s="4">
        <f t="shared" si="125"/>
        <v>89.759867771407016</v>
      </c>
      <c r="Y919" s="4">
        <f t="shared" si="125"/>
        <v>88.434257564410231</v>
      </c>
      <c r="Z919" s="4">
        <f t="shared" si="125"/>
        <v>84.18730239742699</v>
      </c>
      <c r="AA919" s="4">
        <f t="shared" si="125"/>
        <v>87.474741682330531</v>
      </c>
      <c r="AB919" s="4">
        <f t="shared" si="125"/>
        <v>88.411333579057441</v>
      </c>
      <c r="AC919" s="4">
        <f t="shared" si="125"/>
        <v>88.0898451589335</v>
      </c>
      <c r="AD919" s="4">
        <f t="shared" si="125"/>
        <v>89.230510087128749</v>
      </c>
      <c r="AE919" s="4">
        <f t="shared" si="125"/>
        <v>91.906669749556229</v>
      </c>
      <c r="AF919" s="4">
        <f t="shared" si="125"/>
        <v>93.401904706975671</v>
      </c>
      <c r="AG919" s="4">
        <f t="shared" si="125"/>
        <v>93.061752420490492</v>
      </c>
      <c r="AH919" s="4">
        <f t="shared" si="125"/>
        <v>96.265080210330169</v>
      </c>
      <c r="AI919" s="4">
        <f t="shared" si="125"/>
        <v>97.181549919226725</v>
      </c>
      <c r="AJ919" s="4">
        <f t="shared" si="125"/>
        <v>97.170259919242611</v>
      </c>
      <c r="AK919" s="4">
        <f t="shared" si="125"/>
        <v>103.82328895902441</v>
      </c>
      <c r="AL919" s="4">
        <f t="shared" si="125"/>
        <v>103.81224688400516</v>
      </c>
      <c r="AM919" s="4">
        <f t="shared" si="125"/>
        <v>104.65990679127422</v>
      </c>
      <c r="AN919" s="4">
        <f t="shared" si="125"/>
        <v>101.15674424794177</v>
      </c>
      <c r="AO919" s="4">
        <f t="shared" si="125"/>
        <v>109.01336682120237</v>
      </c>
      <c r="AP919" s="4">
        <f t="shared" si="125"/>
        <v>93.993596087809337</v>
      </c>
      <c r="AQ919" s="4">
        <f t="shared" si="125"/>
        <v>93.094324739839294</v>
      </c>
      <c r="AR919" s="4">
        <f t="shared" si="125"/>
        <v>94.677184668462004</v>
      </c>
      <c r="AS919" s="4">
        <f t="shared" si="125"/>
        <v>107.46531613156787</v>
      </c>
      <c r="AT919" s="4">
        <f t="shared" si="125"/>
        <v>99.463831388506435</v>
      </c>
      <c r="AU919" s="4">
        <f t="shared" si="125"/>
        <v>90.354554812092033</v>
      </c>
      <c r="AV919" s="4">
        <f t="shared" si="125"/>
        <v>90.829835344364056</v>
      </c>
      <c r="AW919" s="4">
        <f t="shared" si="125"/>
        <v>92.275338880508897</v>
      </c>
      <c r="AX919" s="4">
        <f t="shared" si="125"/>
        <v>95.832555264520693</v>
      </c>
      <c r="AY919" s="4">
        <f t="shared" si="125"/>
        <v>102.42304338584074</v>
      </c>
      <c r="AZ919" s="4">
        <f t="shared" si="125"/>
        <v>101.61891627613733</v>
      </c>
      <c r="BA919" s="4">
        <f t="shared" si="125"/>
        <v>94.205818872402148</v>
      </c>
      <c r="BB919" s="4">
        <f t="shared" si="125"/>
        <v>100.79689105334438</v>
      </c>
      <c r="BC919" s="4">
        <f t="shared" si="125"/>
        <v>101.61475954241212</v>
      </c>
      <c r="BD919" s="4">
        <f t="shared" si="125"/>
        <v>106.67320141450261</v>
      </c>
      <c r="BE919" s="4">
        <f t="shared" si="125"/>
        <v>112.26358404489164</v>
      </c>
      <c r="BF919" s="4">
        <f t="shared" si="125"/>
        <v>116.71819787917933</v>
      </c>
      <c r="BG919" s="4">
        <f t="shared" si="125"/>
        <v>118.19947764752489</v>
      </c>
      <c r="BH919" s="4">
        <f t="shared" si="125"/>
        <v>118.84354847046153</v>
      </c>
      <c r="BI919" s="4">
        <f t="shared" si="125"/>
        <v>117.73505802869526</v>
      </c>
      <c r="BJ919" s="4">
        <f t="shared" si="125"/>
        <v>104.6185263934799</v>
      </c>
      <c r="BK919" s="4">
        <f t="shared" si="125"/>
        <v>0</v>
      </c>
    </row>
    <row r="920" spans="1:63" x14ac:dyDescent="0.25">
      <c r="A920" t="s">
        <v>179</v>
      </c>
      <c r="B920" t="s">
        <v>180</v>
      </c>
      <c r="C920" t="s">
        <v>7</v>
      </c>
      <c r="D920" t="s">
        <v>259</v>
      </c>
      <c r="E920" s="25" t="str">
        <f t="shared" si="117"/>
        <v>formula</v>
      </c>
      <c r="F920" s="11" t="s">
        <v>260</v>
      </c>
      <c r="G920" s="4">
        <f t="shared" ref="G920:BK920" si="126">G937/G1141</f>
        <v>90.102414948748375</v>
      </c>
      <c r="H920" s="4">
        <f t="shared" si="126"/>
        <v>82.949347830324925</v>
      </c>
      <c r="I920" s="4">
        <f t="shared" si="126"/>
        <v>80.195059991849632</v>
      </c>
      <c r="J920" s="4">
        <f t="shared" si="126"/>
        <v>77.928802671012789</v>
      </c>
      <c r="K920" s="4">
        <f t="shared" si="126"/>
        <v>76.542106148935517</v>
      </c>
      <c r="L920" s="4">
        <f t="shared" si="126"/>
        <v>76.048100199508809</v>
      </c>
      <c r="M920" s="4">
        <f t="shared" si="126"/>
        <v>76.460787789005678</v>
      </c>
      <c r="N920" s="4">
        <f t="shared" si="126"/>
        <v>75.209542848475095</v>
      </c>
      <c r="O920" s="4">
        <f t="shared" si="126"/>
        <v>77.173240543087445</v>
      </c>
      <c r="P920" s="4">
        <f t="shared" si="126"/>
        <v>80.023206863252398</v>
      </c>
      <c r="Q920" s="4">
        <f t="shared" si="126"/>
        <v>78.767046144872197</v>
      </c>
      <c r="R920" s="4">
        <f t="shared" si="126"/>
        <v>79.542638827233262</v>
      </c>
      <c r="S920" s="4">
        <f t="shared" si="126"/>
        <v>80.430650165983096</v>
      </c>
      <c r="T920" s="4">
        <f t="shared" si="126"/>
        <v>80.74806491152151</v>
      </c>
      <c r="U920" s="4">
        <f t="shared" si="126"/>
        <v>81.050854241605194</v>
      </c>
      <c r="V920" s="4">
        <f t="shared" si="126"/>
        <v>80.331289521821361</v>
      </c>
      <c r="W920" s="4">
        <f t="shared" si="126"/>
        <v>83.869706279701845</v>
      </c>
      <c r="X920" s="4">
        <f t="shared" si="126"/>
        <v>89.586152014308894</v>
      </c>
      <c r="Y920" s="4">
        <f t="shared" si="126"/>
        <v>88.145955115018381</v>
      </c>
      <c r="Z920" s="4">
        <f t="shared" si="126"/>
        <v>79.8617565363772</v>
      </c>
      <c r="AA920" s="4">
        <f t="shared" si="126"/>
        <v>77.683332529177306</v>
      </c>
      <c r="AB920" s="4">
        <f t="shared" si="126"/>
        <v>77.488433181782028</v>
      </c>
      <c r="AC920" s="4">
        <f t="shared" si="126"/>
        <v>76.900575404681803</v>
      </c>
      <c r="AD920" s="4">
        <f t="shared" si="126"/>
        <v>76.790621031251163</v>
      </c>
      <c r="AE920" s="4">
        <f t="shared" si="126"/>
        <v>76.665773216901101</v>
      </c>
      <c r="AF920" s="4">
        <f t="shared" si="126"/>
        <v>64.415133447943305</v>
      </c>
      <c r="AG920" s="4">
        <f t="shared" si="126"/>
        <v>61.361869811046404</v>
      </c>
      <c r="AH920" s="4">
        <f t="shared" si="126"/>
        <v>63.245130939957228</v>
      </c>
      <c r="AI920" s="4">
        <f t="shared" si="126"/>
        <v>69.376057503743496</v>
      </c>
      <c r="AJ920" s="4">
        <f t="shared" si="126"/>
        <v>76.836451825219839</v>
      </c>
      <c r="AK920" s="4">
        <f t="shared" si="126"/>
        <v>83.125186559656683</v>
      </c>
      <c r="AL920" s="4">
        <f t="shared" si="126"/>
        <v>82.416694015103658</v>
      </c>
      <c r="AM920" s="4">
        <f t="shared" si="126"/>
        <v>83.481649366303486</v>
      </c>
      <c r="AN920" s="4">
        <f t="shared" si="126"/>
        <v>78.610995976237021</v>
      </c>
      <c r="AO920" s="4">
        <f t="shared" si="126"/>
        <v>78.255017783986716</v>
      </c>
      <c r="AP920" s="4">
        <f t="shared" si="126"/>
        <v>77.448123167916719</v>
      </c>
      <c r="AQ920" s="4">
        <f t="shared" si="126"/>
        <v>76.529670883748452</v>
      </c>
      <c r="AR920" s="4">
        <f t="shared" si="126"/>
        <v>77.384439544204866</v>
      </c>
      <c r="AS920" s="4">
        <f t="shared" si="126"/>
        <v>77.689743731288914</v>
      </c>
      <c r="AT920" s="4">
        <f t="shared" si="126"/>
        <v>77.55153456767458</v>
      </c>
      <c r="AU920" s="4">
        <f t="shared" si="126"/>
        <v>78.264513331150823</v>
      </c>
      <c r="AV920" s="4">
        <f t="shared" si="126"/>
        <v>86.681941470186871</v>
      </c>
      <c r="AW920" s="4">
        <f t="shared" si="126"/>
        <v>96.426517852924007</v>
      </c>
      <c r="AX920" s="4">
        <f t="shared" si="126"/>
        <v>98.556992773623534</v>
      </c>
      <c r="AY920" s="4">
        <f t="shared" si="126"/>
        <v>100.77898336495255</v>
      </c>
      <c r="AZ920" s="4">
        <f t="shared" si="126"/>
        <v>100.6044955009999</v>
      </c>
      <c r="BA920" s="4">
        <f t="shared" si="126"/>
        <v>103.45674019588324</v>
      </c>
      <c r="BB920" s="4">
        <f t="shared" si="126"/>
        <v>101.88285281802807</v>
      </c>
      <c r="BC920" s="4">
        <f t="shared" si="126"/>
        <v>103.24675580141651</v>
      </c>
      <c r="BD920" s="4">
        <f t="shared" si="126"/>
        <v>102.12556392525129</v>
      </c>
      <c r="BE920" s="4">
        <f t="shared" si="126"/>
        <v>102.81359219489528</v>
      </c>
      <c r="BF920" s="4">
        <f t="shared" si="126"/>
        <v>101.659811792485</v>
      </c>
      <c r="BG920" s="4">
        <f t="shared" si="126"/>
        <v>102.03919630721057</v>
      </c>
      <c r="BH920" s="4">
        <f t="shared" si="126"/>
        <v>98.468843660525181</v>
      </c>
      <c r="BI920" s="4">
        <f t="shared" si="126"/>
        <v>98.469633029106305</v>
      </c>
      <c r="BJ920" s="4">
        <f t="shared" si="126"/>
        <v>97.217073070957426</v>
      </c>
      <c r="BK920" s="4">
        <f t="shared" si="126"/>
        <v>0</v>
      </c>
    </row>
    <row r="921" spans="1:63" x14ac:dyDescent="0.25">
      <c r="A921" t="s">
        <v>147</v>
      </c>
      <c r="B921" t="s">
        <v>148</v>
      </c>
      <c r="C921" t="s">
        <v>149</v>
      </c>
      <c r="D921" t="s">
        <v>259</v>
      </c>
      <c r="E921" s="25" t="str">
        <f t="shared" si="117"/>
        <v>formula</v>
      </c>
      <c r="F921" s="11" t="s">
        <v>260</v>
      </c>
      <c r="G921" s="4">
        <f t="shared" ref="G921:BK921" si="127">G938/G1142</f>
        <v>47.103247811010235</v>
      </c>
      <c r="H921" s="4">
        <f t="shared" si="127"/>
        <v>48.42399800577283</v>
      </c>
      <c r="I921" s="4">
        <f t="shared" si="127"/>
        <v>48.926669223478626</v>
      </c>
      <c r="J921" s="4">
        <f t="shared" si="127"/>
        <v>51.21308307477986</v>
      </c>
      <c r="K921" s="4">
        <f t="shared" si="127"/>
        <v>57.987105908284221</v>
      </c>
      <c r="L921" s="4">
        <f t="shared" si="127"/>
        <v>53.406185153889538</v>
      </c>
      <c r="M921" s="4">
        <f t="shared" si="127"/>
        <v>53.642002426636971</v>
      </c>
      <c r="N921" s="4">
        <f t="shared" si="127"/>
        <v>53.604392645072672</v>
      </c>
      <c r="O921" s="4">
        <f t="shared" si="127"/>
        <v>54.651941100085047</v>
      </c>
      <c r="P921" s="4">
        <f t="shared" si="127"/>
        <v>55.130935920821067</v>
      </c>
      <c r="Q921" s="4">
        <f t="shared" si="127"/>
        <v>57.412366706793371</v>
      </c>
      <c r="R921" s="4">
        <f t="shared" si="127"/>
        <v>50.499768868646846</v>
      </c>
      <c r="S921" s="4">
        <f t="shared" si="127"/>
        <v>39.888220030297788</v>
      </c>
      <c r="T921" s="4">
        <f t="shared" si="127"/>
        <v>37.114484075211166</v>
      </c>
      <c r="U921" s="4">
        <f t="shared" si="127"/>
        <v>41.296625650570441</v>
      </c>
      <c r="V921" s="4">
        <f t="shared" si="127"/>
        <v>38.688914873138657</v>
      </c>
      <c r="W921" s="4">
        <f t="shared" si="127"/>
        <v>38.786998257017025</v>
      </c>
      <c r="X921" s="4">
        <f t="shared" si="127"/>
        <v>42.198867491559483</v>
      </c>
      <c r="Y921" s="4">
        <f t="shared" si="127"/>
        <v>45.219235577829387</v>
      </c>
      <c r="Z921" s="4">
        <f t="shared" si="127"/>
        <v>43.536980638237644</v>
      </c>
      <c r="AA921" s="4">
        <f t="shared" si="127"/>
        <v>43.034227341841444</v>
      </c>
      <c r="AB921" s="4">
        <f t="shared" si="127"/>
        <v>44.39798548199181</v>
      </c>
      <c r="AC921" s="4">
        <f t="shared" si="127"/>
        <v>48.203278123249092</v>
      </c>
      <c r="AD921" s="4">
        <f t="shared" si="127"/>
        <v>48.425810215954009</v>
      </c>
      <c r="AE921" s="4">
        <f t="shared" si="127"/>
        <v>52.99778154569217</v>
      </c>
      <c r="AF921" s="4">
        <f t="shared" si="127"/>
        <v>53.94875719902921</v>
      </c>
      <c r="AG921" s="4">
        <f t="shared" si="127"/>
        <v>54.566766972823501</v>
      </c>
      <c r="AH921" s="4">
        <f t="shared" si="127"/>
        <v>54.365831522419143</v>
      </c>
      <c r="AI921" s="4">
        <f t="shared" si="127"/>
        <v>56.537670637913898</v>
      </c>
      <c r="AJ921" s="4">
        <f t="shared" si="127"/>
        <v>76.602021572890479</v>
      </c>
      <c r="AK921" s="4">
        <f t="shared" si="127"/>
        <v>77.468007811845339</v>
      </c>
      <c r="AL921" s="4">
        <f t="shared" si="127"/>
        <v>76.630263452556122</v>
      </c>
      <c r="AM921" s="4">
        <f t="shared" si="127"/>
        <v>77.535338224030141</v>
      </c>
      <c r="AN921" s="4">
        <f t="shared" si="127"/>
        <v>81.671697725517618</v>
      </c>
      <c r="AO921" s="4">
        <f t="shared" si="127"/>
        <v>80.254476170590394</v>
      </c>
      <c r="AP921" s="4">
        <f t="shared" si="127"/>
        <v>80.50520447466495</v>
      </c>
      <c r="AQ921" s="4">
        <f t="shared" si="127"/>
        <v>80.714478983361303</v>
      </c>
      <c r="AR921" s="4">
        <f t="shared" si="127"/>
        <v>80.736570446924517</v>
      </c>
      <c r="AS921" s="4">
        <f t="shared" si="127"/>
        <v>80.993409554172686</v>
      </c>
      <c r="AT921" s="4">
        <f t="shared" si="127"/>
        <v>83.526320003699425</v>
      </c>
      <c r="AU921" s="4">
        <f t="shared" si="127"/>
        <v>87.732645835074067</v>
      </c>
      <c r="AV921" s="4">
        <f t="shared" si="127"/>
        <v>86.173226741301235</v>
      </c>
      <c r="AW921" s="4">
        <f t="shared" si="127"/>
        <v>98.142879974519147</v>
      </c>
      <c r="AX921" s="4">
        <f t="shared" si="127"/>
        <v>99.755839491201371</v>
      </c>
      <c r="AY921" s="4">
        <f t="shared" si="127"/>
        <v>101.00020648389696</v>
      </c>
      <c r="AZ921" s="4">
        <f t="shared" si="127"/>
        <v>99.263777006012262</v>
      </c>
      <c r="BA921" s="4">
        <f t="shared" si="127"/>
        <v>98.637635979576899</v>
      </c>
      <c r="BB921" s="4">
        <f t="shared" si="127"/>
        <v>97.309527758048574</v>
      </c>
      <c r="BC921" s="4">
        <f t="shared" si="127"/>
        <v>96.799685128572563</v>
      </c>
      <c r="BD921" s="4">
        <f t="shared" si="127"/>
        <v>95.954401671351022</v>
      </c>
      <c r="BE921" s="4">
        <f t="shared" si="127"/>
        <v>96.262410923043731</v>
      </c>
      <c r="BF921" s="4">
        <f t="shared" si="127"/>
        <v>94.45536389847662</v>
      </c>
      <c r="BG921" s="4">
        <f t="shared" si="127"/>
        <v>71.311290990201556</v>
      </c>
      <c r="BH921" s="4">
        <f t="shared" si="127"/>
        <v>68.229785730091564</v>
      </c>
      <c r="BI921" s="4">
        <f t="shared" si="127"/>
        <v>67.937625934597406</v>
      </c>
      <c r="BJ921" s="4">
        <f t="shared" si="127"/>
        <v>66.170593093195052</v>
      </c>
      <c r="BK921" s="4">
        <f t="shared" si="127"/>
        <v>0</v>
      </c>
    </row>
    <row r="922" spans="1:63" x14ac:dyDescent="0.25">
      <c r="A922" t="s">
        <v>153</v>
      </c>
      <c r="B922" t="s">
        <v>154</v>
      </c>
      <c r="C922" t="s">
        <v>149</v>
      </c>
      <c r="D922" t="s">
        <v>259</v>
      </c>
      <c r="E922" s="25" t="str">
        <f t="shared" si="117"/>
        <v>formula</v>
      </c>
      <c r="F922" s="11" t="s">
        <v>260</v>
      </c>
      <c r="G922" s="4">
        <f t="shared" ref="G922:BK922" si="128">G939/G1143</f>
        <v>49.911018185538083</v>
      </c>
      <c r="H922" s="4">
        <f t="shared" si="128"/>
        <v>49.159205168074259</v>
      </c>
      <c r="I922" s="4">
        <f t="shared" si="128"/>
        <v>49.828219092495779</v>
      </c>
      <c r="J922" s="4">
        <f t="shared" si="128"/>
        <v>47.268856734271516</v>
      </c>
      <c r="K922" s="4">
        <f t="shared" si="128"/>
        <v>48.817768136806606</v>
      </c>
      <c r="L922" s="4">
        <f t="shared" si="128"/>
        <v>51.31048725789509</v>
      </c>
      <c r="M922" s="4">
        <f t="shared" si="128"/>
        <v>52.963125566050671</v>
      </c>
      <c r="N922" s="4">
        <f t="shared" si="128"/>
        <v>54.667662863936364</v>
      </c>
      <c r="O922" s="4">
        <f t="shared" si="128"/>
        <v>54.246137526764443</v>
      </c>
      <c r="P922" s="4">
        <f t="shared" si="128"/>
        <v>59.006035518009689</v>
      </c>
      <c r="Q922" s="4">
        <f t="shared" si="128"/>
        <v>61.86310697579485</v>
      </c>
      <c r="R922" s="4">
        <f t="shared" si="128"/>
        <v>63.228171729436404</v>
      </c>
      <c r="S922" s="4">
        <f t="shared" si="128"/>
        <v>62.100625398248965</v>
      </c>
      <c r="T922" s="4">
        <f t="shared" si="128"/>
        <v>62.109664127540007</v>
      </c>
      <c r="U922" s="4">
        <f t="shared" si="128"/>
        <v>62.899895151305799</v>
      </c>
      <c r="V922" s="4">
        <f t="shared" si="128"/>
        <v>66.594167384826079</v>
      </c>
      <c r="W922" s="4">
        <f t="shared" si="128"/>
        <v>68.253506577362984</v>
      </c>
      <c r="X922" s="4">
        <f t="shared" si="128"/>
        <v>69.558603405599996</v>
      </c>
      <c r="Y922" s="4">
        <f t="shared" si="128"/>
        <v>70.568733060450015</v>
      </c>
      <c r="Z922" s="4">
        <f t="shared" si="128"/>
        <v>70.473959802105085</v>
      </c>
      <c r="AA922" s="4">
        <f t="shared" si="128"/>
        <v>67.592284061665026</v>
      </c>
      <c r="AB922" s="4">
        <f t="shared" si="128"/>
        <v>68.965790438869661</v>
      </c>
      <c r="AC922" s="4">
        <f t="shared" si="128"/>
        <v>69.145794679825173</v>
      </c>
      <c r="AD922" s="4">
        <f t="shared" si="128"/>
        <v>77.02399021408651</v>
      </c>
      <c r="AE922" s="4">
        <f t="shared" si="128"/>
        <v>78.174188063235107</v>
      </c>
      <c r="AF922" s="4">
        <f t="shared" si="128"/>
        <v>80.906472240646522</v>
      </c>
      <c r="AG922" s="4">
        <f t="shared" si="128"/>
        <v>84.928230532053263</v>
      </c>
      <c r="AH922" s="4">
        <f t="shared" si="128"/>
        <v>89.915144206931657</v>
      </c>
      <c r="AI922" s="4">
        <f t="shared" si="128"/>
        <v>91.108929592520383</v>
      </c>
      <c r="AJ922" s="4">
        <f t="shared" si="128"/>
        <v>93.443522412500002</v>
      </c>
      <c r="AK922" s="4">
        <f t="shared" si="128"/>
        <v>93.385751556641068</v>
      </c>
      <c r="AL922" s="4">
        <f t="shared" si="128"/>
        <v>91.682284428593519</v>
      </c>
      <c r="AM922" s="4">
        <f t="shared" si="128"/>
        <v>93.374740627670477</v>
      </c>
      <c r="AN922" s="4">
        <f t="shared" si="128"/>
        <v>88.434597854107508</v>
      </c>
      <c r="AO922" s="4">
        <f t="shared" si="128"/>
        <v>89.780219964998963</v>
      </c>
      <c r="AP922" s="4">
        <f t="shared" si="128"/>
        <v>92.048551525938763</v>
      </c>
      <c r="AQ922" s="4">
        <f t="shared" si="128"/>
        <v>88.605117712615652</v>
      </c>
      <c r="AR922" s="4">
        <f t="shared" si="128"/>
        <v>90.546674249569165</v>
      </c>
      <c r="AS922" s="4">
        <f t="shared" si="128"/>
        <v>97.606605320889372</v>
      </c>
      <c r="AT922" s="4">
        <f t="shared" si="128"/>
        <v>93.772393190609051</v>
      </c>
      <c r="AU922" s="4">
        <f t="shared" si="128"/>
        <v>96.569381591270712</v>
      </c>
      <c r="AV922" s="4">
        <f t="shared" si="128"/>
        <v>93.798262606046762</v>
      </c>
      <c r="AW922" s="4">
        <f t="shared" si="128"/>
        <v>91.402827874188745</v>
      </c>
      <c r="AX922" s="4">
        <f t="shared" si="128"/>
        <v>98.531793524325849</v>
      </c>
      <c r="AY922" s="4">
        <f t="shared" si="128"/>
        <v>99.420882215132835</v>
      </c>
      <c r="AZ922" s="4">
        <f t="shared" si="128"/>
        <v>101.99426853033776</v>
      </c>
      <c r="BA922" s="4">
        <f t="shared" si="128"/>
        <v>101.27972482099742</v>
      </c>
      <c r="BB922" s="4">
        <f t="shared" si="128"/>
        <v>106.25144299122076</v>
      </c>
      <c r="BC922" s="4">
        <f t="shared" si="128"/>
        <v>103.6539497123247</v>
      </c>
      <c r="BD922" s="4">
        <f t="shared" si="128"/>
        <v>105.83786051144244</v>
      </c>
      <c r="BE922" s="4">
        <f t="shared" si="128"/>
        <v>109.39141318926343</v>
      </c>
      <c r="BF922" s="4">
        <f t="shared" si="128"/>
        <v>108.71293023360136</v>
      </c>
      <c r="BG922" s="4">
        <f t="shared" si="128"/>
        <v>110.10919124970331</v>
      </c>
      <c r="BH922" s="4">
        <f t="shared" si="128"/>
        <v>109.69023961380371</v>
      </c>
      <c r="BI922" s="4">
        <f t="shared" si="128"/>
        <v>108.2497847581145</v>
      </c>
      <c r="BJ922" s="4">
        <f t="shared" si="128"/>
        <v>107.01638237756933</v>
      </c>
      <c r="BK922" s="4">
        <f t="shared" si="128"/>
        <v>0</v>
      </c>
    </row>
    <row r="923" spans="1:63" x14ac:dyDescent="0.25">
      <c r="A923" t="s">
        <v>155</v>
      </c>
      <c r="B923" t="s">
        <v>156</v>
      </c>
      <c r="C923" t="s">
        <v>149</v>
      </c>
      <c r="D923" t="s">
        <v>259</v>
      </c>
      <c r="E923" s="25" t="str">
        <f t="shared" si="117"/>
        <v>formula</v>
      </c>
      <c r="F923" s="11" t="s">
        <v>260</v>
      </c>
      <c r="G923" s="4">
        <f t="shared" ref="G923:BK923" si="129">G940/G1144</f>
        <v>94.217282000833762</v>
      </c>
      <c r="H923" s="4">
        <f t="shared" si="129"/>
        <v>96.163217374124898</v>
      </c>
      <c r="I923" s="4">
        <f t="shared" si="129"/>
        <v>94.386766771119042</v>
      </c>
      <c r="J923" s="4">
        <f t="shared" si="129"/>
        <v>93.908264422612874</v>
      </c>
      <c r="K923" s="4">
        <f t="shared" si="129"/>
        <v>92.936410768068569</v>
      </c>
      <c r="L923" s="4">
        <f t="shared" si="129"/>
        <v>96.928473161041552</v>
      </c>
      <c r="M923" s="4">
        <f t="shared" si="129"/>
        <v>93.963381109266109</v>
      </c>
      <c r="N923" s="4">
        <f t="shared" si="129"/>
        <v>94.081758758310912</v>
      </c>
      <c r="O923" s="4">
        <f t="shared" si="129"/>
        <v>89.684592535350617</v>
      </c>
      <c r="P923" s="4">
        <f t="shared" si="129"/>
        <v>90.147872993172385</v>
      </c>
      <c r="Q923" s="4">
        <f t="shared" si="129"/>
        <v>88.731178688887681</v>
      </c>
      <c r="R923" s="4">
        <f t="shared" si="129"/>
        <v>90.437387850864297</v>
      </c>
      <c r="S923" s="4">
        <f t="shared" si="129"/>
        <v>76.676881436081828</v>
      </c>
      <c r="T923" s="4">
        <f t="shared" si="129"/>
        <v>68.092088481721021</v>
      </c>
      <c r="U923" s="4">
        <f t="shared" si="129"/>
        <v>75.486347919536101</v>
      </c>
      <c r="V923" s="4">
        <f t="shared" si="129"/>
        <v>79.821325077530872</v>
      </c>
      <c r="W923" s="4">
        <f t="shared" si="129"/>
        <v>82.04902407709649</v>
      </c>
      <c r="X923" s="4">
        <f t="shared" si="129"/>
        <v>88.931058056515482</v>
      </c>
      <c r="Y923" s="4">
        <f t="shared" si="129"/>
        <v>93.02483017655436</v>
      </c>
      <c r="Z923" s="4">
        <f t="shared" si="129"/>
        <v>93.85263366049324</v>
      </c>
      <c r="AA923" s="4">
        <f t="shared" si="129"/>
        <v>94.036086684792181</v>
      </c>
      <c r="AB923" s="4">
        <f t="shared" si="129"/>
        <v>94.210475989422179</v>
      </c>
      <c r="AC923" s="4">
        <f t="shared" si="129"/>
        <v>88.999716109821165</v>
      </c>
      <c r="AD923" s="4">
        <f t="shared" si="129"/>
        <v>68.518416362063306</v>
      </c>
      <c r="AE923" s="4">
        <f t="shared" si="129"/>
        <v>69.032238027851761</v>
      </c>
      <c r="AF923" s="4">
        <f t="shared" si="129"/>
        <v>80.436658588571575</v>
      </c>
      <c r="AG923" s="4">
        <f t="shared" si="129"/>
        <v>81.554453883476398</v>
      </c>
      <c r="AH923" s="4">
        <f t="shared" si="129"/>
        <v>81.735619730261675</v>
      </c>
      <c r="AI923" s="4">
        <f t="shared" si="129"/>
        <v>81.161082588659411</v>
      </c>
      <c r="AJ923" s="4">
        <f t="shared" si="129"/>
        <v>80.648773783557402</v>
      </c>
      <c r="AK923" s="4">
        <f t="shared" si="129"/>
        <v>118.79158968220518</v>
      </c>
      <c r="AL923" s="4">
        <f t="shared" si="129"/>
        <v>118.32131821260076</v>
      </c>
      <c r="AM923" s="4">
        <f t="shared" si="129"/>
        <v>113.19616490042404</v>
      </c>
      <c r="AN923" s="4">
        <f t="shared" si="129"/>
        <v>108.31948172194916</v>
      </c>
      <c r="AO923" s="4">
        <f t="shared" si="129"/>
        <v>110.95502244219462</v>
      </c>
      <c r="AP923" s="4">
        <f t="shared" si="129"/>
        <v>108.71506652643323</v>
      </c>
      <c r="AQ923" s="4">
        <f t="shared" si="129"/>
        <v>117.92632585036964</v>
      </c>
      <c r="AR923" s="4">
        <f t="shared" si="129"/>
        <v>115.03092190550623</v>
      </c>
      <c r="AS923" s="4">
        <f t="shared" si="129"/>
        <v>112.10924625893372</v>
      </c>
      <c r="AT923" s="4">
        <f t="shared" si="129"/>
        <v>108.02941826922095</v>
      </c>
      <c r="AU923" s="4">
        <f t="shared" si="129"/>
        <v>106.30439078712698</v>
      </c>
      <c r="AV923" s="4">
        <f t="shared" si="129"/>
        <v>104.83717709291328</v>
      </c>
      <c r="AW923" s="4">
        <f t="shared" si="129"/>
        <v>103.32691621485127</v>
      </c>
      <c r="AX923" s="4">
        <f t="shared" si="129"/>
        <v>101.66485043606185</v>
      </c>
      <c r="AY923" s="4">
        <f t="shared" si="129"/>
        <v>99.831151881915076</v>
      </c>
      <c r="AZ923" s="4">
        <f t="shared" si="129"/>
        <v>98.610682661060409</v>
      </c>
      <c r="BA923" s="4">
        <f t="shared" si="129"/>
        <v>98.749421974842818</v>
      </c>
      <c r="BB923" s="4">
        <f t="shared" si="129"/>
        <v>97.459966599328638</v>
      </c>
      <c r="BC923" s="4">
        <f t="shared" si="129"/>
        <v>96.793438319005759</v>
      </c>
      <c r="BD923" s="4">
        <f t="shared" si="129"/>
        <v>94.700616535765633</v>
      </c>
      <c r="BE923" s="4">
        <f t="shared" si="129"/>
        <v>93.002883544263796</v>
      </c>
      <c r="BF923" s="4">
        <f t="shared" si="129"/>
        <v>90.748159828860409</v>
      </c>
      <c r="BG923" s="4">
        <f t="shared" si="129"/>
        <v>88.269684636964854</v>
      </c>
      <c r="BH923" s="4">
        <f t="shared" si="129"/>
        <v>86.744170946983431</v>
      </c>
      <c r="BI923" s="4">
        <f t="shared" si="129"/>
        <v>83.986429192022413</v>
      </c>
      <c r="BJ923" s="4">
        <f t="shared" si="129"/>
        <v>82.504629141409708</v>
      </c>
      <c r="BK923" s="4">
        <f t="shared" si="129"/>
        <v>0</v>
      </c>
    </row>
    <row r="924" spans="1:63" x14ac:dyDescent="0.25">
      <c r="A924" t="s">
        <v>161</v>
      </c>
      <c r="B924" t="s">
        <v>162</v>
      </c>
      <c r="C924" t="s">
        <v>149</v>
      </c>
      <c r="D924" t="s">
        <v>259</v>
      </c>
      <c r="E924" s="25" t="str">
        <f t="shared" si="117"/>
        <v>formula</v>
      </c>
      <c r="F924" s="11" t="s">
        <v>260</v>
      </c>
      <c r="G924" s="4">
        <f t="shared" ref="G924:BK924" si="130">G941/G1145</f>
        <v>51.825491464627262</v>
      </c>
      <c r="H924" s="4">
        <f t="shared" si="130"/>
        <v>53.882657480037516</v>
      </c>
      <c r="I924" s="4">
        <f t="shared" si="130"/>
        <v>56.886080112278009</v>
      </c>
      <c r="J924" s="4">
        <f t="shared" si="130"/>
        <v>60.121860432214106</v>
      </c>
      <c r="K924" s="4">
        <f t="shared" si="130"/>
        <v>64.217367141280732</v>
      </c>
      <c r="L924" s="4">
        <f t="shared" si="130"/>
        <v>66.34909509910139</v>
      </c>
      <c r="M924" s="4">
        <f t="shared" si="130"/>
        <v>68.983848422169771</v>
      </c>
      <c r="N924" s="4">
        <f t="shared" si="130"/>
        <v>70.211455916170152</v>
      </c>
      <c r="O924" s="4">
        <f t="shared" si="130"/>
        <v>73.358804403914405</v>
      </c>
      <c r="P924" s="4">
        <f t="shared" si="130"/>
        <v>73.519684657082536</v>
      </c>
      <c r="Q924" s="4">
        <f t="shared" si="130"/>
        <v>71.033368406557983</v>
      </c>
      <c r="R924" s="4">
        <f t="shared" si="130"/>
        <v>61.872749792995975</v>
      </c>
      <c r="S924" s="4">
        <f t="shared" si="130"/>
        <v>50.663230024600352</v>
      </c>
      <c r="T924" s="4">
        <f t="shared" si="130"/>
        <v>53.183109395417262</v>
      </c>
      <c r="U924" s="4">
        <f t="shared" si="130"/>
        <v>59.321768127623152</v>
      </c>
      <c r="V924" s="4">
        <f t="shared" si="130"/>
        <v>62.404955010090312</v>
      </c>
      <c r="W924" s="4">
        <f t="shared" si="130"/>
        <v>64.290492363793945</v>
      </c>
      <c r="X924" s="4">
        <f t="shared" si="130"/>
        <v>71.458014218139056</v>
      </c>
      <c r="Y924" s="4">
        <f t="shared" si="130"/>
        <v>74.077953006955923</v>
      </c>
      <c r="Z924" s="4">
        <f t="shared" si="130"/>
        <v>79.774662083986286</v>
      </c>
      <c r="AA924" s="4">
        <f t="shared" si="130"/>
        <v>88.550340343735087</v>
      </c>
      <c r="AB924" s="4">
        <f t="shared" si="130"/>
        <v>90.067734671804288</v>
      </c>
      <c r="AC924" s="4">
        <f t="shared" si="130"/>
        <v>82.537996658001916</v>
      </c>
      <c r="AD924" s="4">
        <f t="shared" si="130"/>
        <v>77.473769052450322</v>
      </c>
      <c r="AE924" s="4">
        <f t="shared" si="130"/>
        <v>65.940871999397359</v>
      </c>
      <c r="AF924" s="4">
        <f t="shared" si="130"/>
        <v>72.873474682281724</v>
      </c>
      <c r="AG924" s="4">
        <f t="shared" si="130"/>
        <v>71.645151847761298</v>
      </c>
      <c r="AH924" s="4">
        <f t="shared" si="130"/>
        <v>73.693008087786922</v>
      </c>
      <c r="AI924" s="4">
        <f t="shared" si="130"/>
        <v>75.223863513233184</v>
      </c>
      <c r="AJ924" s="4">
        <f t="shared" si="130"/>
        <v>77.571132178605339</v>
      </c>
      <c r="AK924" s="4">
        <f t="shared" si="130"/>
        <v>81.315231537009353</v>
      </c>
      <c r="AL924" s="4">
        <f t="shared" si="130"/>
        <v>74.242436881124618</v>
      </c>
      <c r="AM924" s="4">
        <f t="shared" si="130"/>
        <v>73.539550013615823</v>
      </c>
      <c r="AN924" s="4">
        <f t="shared" si="130"/>
        <v>72.933880386697169</v>
      </c>
      <c r="AO924" s="4">
        <f t="shared" si="130"/>
        <v>73.718004125259142</v>
      </c>
      <c r="AP924" s="4">
        <f t="shared" si="130"/>
        <v>73.918114608036944</v>
      </c>
      <c r="AQ924" s="4">
        <f t="shared" si="130"/>
        <v>74.275755764304009</v>
      </c>
      <c r="AR924" s="4">
        <f t="shared" si="130"/>
        <v>76.535104062711653</v>
      </c>
      <c r="AS924" s="4">
        <f t="shared" si="130"/>
        <v>78.83083191262412</v>
      </c>
      <c r="AT924" s="4">
        <f t="shared" si="130"/>
        <v>83.537855615872957</v>
      </c>
      <c r="AU924" s="4">
        <f t="shared" si="130"/>
        <v>86.360744062574796</v>
      </c>
      <c r="AV924" s="4">
        <f t="shared" si="130"/>
        <v>85.999277705900852</v>
      </c>
      <c r="AW924" s="4">
        <f t="shared" si="130"/>
        <v>90.70176387474001</v>
      </c>
      <c r="AX924" s="4">
        <f t="shared" si="130"/>
        <v>97.078749794290985</v>
      </c>
      <c r="AY924" s="4">
        <f t="shared" si="130"/>
        <v>101.55581603660752</v>
      </c>
      <c r="AZ924" s="4">
        <f t="shared" si="130"/>
        <v>101.26669390256173</v>
      </c>
      <c r="BA924" s="4">
        <f t="shared" si="130"/>
        <v>115.12347365188594</v>
      </c>
      <c r="BB924" s="4">
        <f t="shared" si="130"/>
        <v>125.51952616309724</v>
      </c>
      <c r="BC924" s="4">
        <f t="shared" si="130"/>
        <v>125.87430244134357</v>
      </c>
      <c r="BD924" s="4">
        <f t="shared" si="130"/>
        <v>116.76005415722408</v>
      </c>
      <c r="BE924" s="4">
        <f t="shared" si="130"/>
        <v>118.43026761595837</v>
      </c>
      <c r="BF924" s="4">
        <f t="shared" si="130"/>
        <v>124.45273567672326</v>
      </c>
      <c r="BG924" s="4">
        <f t="shared" si="130"/>
        <v>115.05905745879704</v>
      </c>
      <c r="BH924" s="4">
        <f t="shared" si="130"/>
        <v>118.40529913112054</v>
      </c>
      <c r="BI924" s="4">
        <f t="shared" si="130"/>
        <v>110.20726992272222</v>
      </c>
      <c r="BJ924" s="4">
        <f t="shared" si="130"/>
        <v>110.12501307666673</v>
      </c>
      <c r="BK924" s="4">
        <f t="shared" si="130"/>
        <v>0</v>
      </c>
    </row>
    <row r="925" spans="1:63" x14ac:dyDescent="0.25">
      <c r="A925" t="s">
        <v>163</v>
      </c>
      <c r="B925" t="s">
        <v>164</v>
      </c>
      <c r="C925" t="s">
        <v>149</v>
      </c>
      <c r="D925" t="s">
        <v>259</v>
      </c>
      <c r="E925" s="25" t="str">
        <f t="shared" si="117"/>
        <v>formula</v>
      </c>
      <c r="F925" s="11" t="s">
        <v>260</v>
      </c>
      <c r="G925" s="4">
        <f t="shared" ref="G925:BK925" si="131">G942/G1146</f>
        <v>98.016382673193448</v>
      </c>
      <c r="H925" s="4">
        <f t="shared" si="131"/>
        <v>98.11118594811029</v>
      </c>
      <c r="I925" s="4">
        <f t="shared" si="131"/>
        <v>97.597736814317599</v>
      </c>
      <c r="J925" s="4">
        <f t="shared" si="131"/>
        <v>98.369557054642129</v>
      </c>
      <c r="K925" s="4">
        <f t="shared" si="131"/>
        <v>98.708015471225693</v>
      </c>
      <c r="L925" s="4">
        <f t="shared" si="131"/>
        <v>100.2219739053958</v>
      </c>
      <c r="M925" s="4">
        <f t="shared" si="131"/>
        <v>100.18115796702409</v>
      </c>
      <c r="N925" s="4">
        <f t="shared" si="131"/>
        <v>102.18652251826055</v>
      </c>
      <c r="O925" s="4">
        <f t="shared" si="131"/>
        <v>96.342486385763081</v>
      </c>
      <c r="P925" s="4">
        <f t="shared" si="131"/>
        <v>95.206668446108878</v>
      </c>
      <c r="Q925" s="4">
        <f t="shared" si="131"/>
        <v>94.041036479767101</v>
      </c>
      <c r="R925" s="4">
        <f t="shared" si="131"/>
        <v>88.815215102559435</v>
      </c>
      <c r="S925" s="4">
        <f t="shared" si="131"/>
        <v>77.082049150575898</v>
      </c>
      <c r="T925" s="4">
        <f t="shared" si="131"/>
        <v>71.149192659946152</v>
      </c>
      <c r="U925" s="4">
        <f t="shared" si="131"/>
        <v>71.961710478316519</v>
      </c>
      <c r="V925" s="4">
        <f t="shared" si="131"/>
        <v>78.64437569503275</v>
      </c>
      <c r="W925" s="4">
        <f t="shared" si="131"/>
        <v>83.930861894334555</v>
      </c>
      <c r="X925" s="4">
        <f t="shared" si="131"/>
        <v>86.631372537165589</v>
      </c>
      <c r="Y925" s="4">
        <f t="shared" si="131"/>
        <v>87.256088013710112</v>
      </c>
      <c r="Z925" s="4">
        <f t="shared" si="131"/>
        <v>90.624962913300621</v>
      </c>
      <c r="AA925" s="4">
        <f t="shared" si="131"/>
        <v>92.055216542146255</v>
      </c>
      <c r="AB925" s="4">
        <f t="shared" si="131"/>
        <v>89.072788832558103</v>
      </c>
      <c r="AC925" s="4">
        <f t="shared" si="131"/>
        <v>85.452976524355847</v>
      </c>
      <c r="AD925" s="4">
        <f t="shared" si="131"/>
        <v>81.57923253557793</v>
      </c>
      <c r="AE925" s="4">
        <f t="shared" si="131"/>
        <v>85.0979418687118</v>
      </c>
      <c r="AF925" s="4">
        <f t="shared" si="131"/>
        <v>85.058500556118219</v>
      </c>
      <c r="AG925" s="4">
        <f t="shared" si="131"/>
        <v>84.995500568887351</v>
      </c>
      <c r="AH925" s="4">
        <f t="shared" si="131"/>
        <v>86.267311194678456</v>
      </c>
      <c r="AI925" s="4">
        <f t="shared" si="131"/>
        <v>88.188942313076396</v>
      </c>
      <c r="AJ925" s="4">
        <f t="shared" si="131"/>
        <v>92.959689399277593</v>
      </c>
      <c r="AK925" s="4">
        <f t="shared" si="131"/>
        <v>115.16241803804522</v>
      </c>
      <c r="AL925" s="4">
        <f t="shared" si="131"/>
        <v>108.53440918747324</v>
      </c>
      <c r="AM925" s="4">
        <f t="shared" si="131"/>
        <v>102.67654235620475</v>
      </c>
      <c r="AN925" s="4">
        <f t="shared" si="131"/>
        <v>97.071332291879756</v>
      </c>
      <c r="AO925" s="4">
        <f t="shared" si="131"/>
        <v>97.533178035882415</v>
      </c>
      <c r="AP925" s="4">
        <f t="shared" si="131"/>
        <v>98.587257426953002</v>
      </c>
      <c r="AQ925" s="4">
        <f t="shared" si="131"/>
        <v>95.454184677298827</v>
      </c>
      <c r="AR925" s="4">
        <f t="shared" si="131"/>
        <v>95.004444010440679</v>
      </c>
      <c r="AS925" s="4">
        <f t="shared" si="131"/>
        <v>94.678494837354933</v>
      </c>
      <c r="AT925" s="4">
        <f t="shared" si="131"/>
        <v>95.375840362829095</v>
      </c>
      <c r="AU925" s="4">
        <f t="shared" si="131"/>
        <v>96.771998086077105</v>
      </c>
      <c r="AV925" s="4">
        <f t="shared" si="131"/>
        <v>99.003573952092466</v>
      </c>
      <c r="AW925" s="4">
        <f t="shared" si="131"/>
        <v>98.39071652008731</v>
      </c>
      <c r="AX925" s="4">
        <f t="shared" si="131"/>
        <v>99.642021210484302</v>
      </c>
      <c r="AY925" s="4">
        <f t="shared" si="131"/>
        <v>99.71989315120446</v>
      </c>
      <c r="AZ925" s="4">
        <f t="shared" si="131"/>
        <v>100.6252311289074</v>
      </c>
      <c r="BA925" s="4">
        <f t="shared" si="131"/>
        <v>95.797776603742179</v>
      </c>
      <c r="BB925" s="4">
        <f t="shared" si="131"/>
        <v>90.243294755104245</v>
      </c>
      <c r="BC925" s="4">
        <f t="shared" si="131"/>
        <v>95.013460599679846</v>
      </c>
      <c r="BD925" s="4">
        <f t="shared" si="131"/>
        <v>97.407151255742988</v>
      </c>
      <c r="BE925" s="4">
        <f t="shared" si="131"/>
        <v>97.596619898451408</v>
      </c>
      <c r="BF925" s="4">
        <f t="shared" si="131"/>
        <v>98.731542612176426</v>
      </c>
      <c r="BG925" s="4">
        <f t="shared" si="131"/>
        <v>98.72131320407378</v>
      </c>
      <c r="BH925" s="4">
        <f t="shared" si="131"/>
        <v>97.193656225447313</v>
      </c>
      <c r="BI925" s="4">
        <f t="shared" si="131"/>
        <v>99.359262243405638</v>
      </c>
      <c r="BJ925" s="4">
        <f t="shared" si="131"/>
        <v>98.829601954965909</v>
      </c>
      <c r="BK925" s="4">
        <f t="shared" si="131"/>
        <v>0</v>
      </c>
    </row>
    <row r="926" spans="1:63" x14ac:dyDescent="0.25">
      <c r="A926" t="s">
        <v>167</v>
      </c>
      <c r="B926" t="s">
        <v>168</v>
      </c>
      <c r="C926" t="s">
        <v>149</v>
      </c>
      <c r="D926" t="s">
        <v>259</v>
      </c>
      <c r="E926" s="25" t="str">
        <f t="shared" si="117"/>
        <v>formula</v>
      </c>
      <c r="F926" s="11" t="s">
        <v>260</v>
      </c>
      <c r="G926" s="4">
        <f t="shared" ref="G926:BK926" si="132">G943/G1147</f>
        <v>82.932072301914545</v>
      </c>
      <c r="H926" s="4">
        <f t="shared" si="132"/>
        <v>84.388974685334475</v>
      </c>
      <c r="I926" s="4">
        <f t="shared" si="132"/>
        <v>85.990768150676928</v>
      </c>
      <c r="J926" s="4">
        <f t="shared" si="132"/>
        <v>86.21257594181354</v>
      </c>
      <c r="K926" s="4">
        <f t="shared" si="132"/>
        <v>85.890154530554909</v>
      </c>
      <c r="L926" s="4">
        <f t="shared" si="132"/>
        <v>88.238445657115179</v>
      </c>
      <c r="M926" s="4">
        <f t="shared" si="132"/>
        <v>91.686102265213478</v>
      </c>
      <c r="N926" s="4">
        <f t="shared" si="132"/>
        <v>100.18604596331787</v>
      </c>
      <c r="O926" s="4">
        <f t="shared" si="132"/>
        <v>97.17758062999529</v>
      </c>
      <c r="P926" s="4">
        <f t="shared" si="132"/>
        <v>101.50907322549054</v>
      </c>
      <c r="Q926" s="4">
        <f t="shared" si="132"/>
        <v>92.894111276621643</v>
      </c>
      <c r="R926" s="4">
        <f t="shared" si="132"/>
        <v>91.707154214610824</v>
      </c>
      <c r="S926" s="4">
        <f t="shared" si="132"/>
        <v>79.652564674419168</v>
      </c>
      <c r="T926" s="4">
        <f t="shared" si="132"/>
        <v>78.065574916939198</v>
      </c>
      <c r="U926" s="4">
        <f t="shared" si="132"/>
        <v>79.61731310408976</v>
      </c>
      <c r="V926" s="4">
        <f t="shared" si="132"/>
        <v>79.778872164015397</v>
      </c>
      <c r="W926" s="4">
        <f t="shared" si="132"/>
        <v>104.7657057073085</v>
      </c>
      <c r="X926" s="4">
        <f t="shared" si="132"/>
        <v>101.3093037458687</v>
      </c>
      <c r="Y926" s="4">
        <f t="shared" si="132"/>
        <v>92.706927329330455</v>
      </c>
      <c r="Z926" s="4">
        <f t="shared" si="132"/>
        <v>101.69201711249011</v>
      </c>
      <c r="AA926" s="4">
        <f t="shared" si="132"/>
        <v>99.818944604057407</v>
      </c>
      <c r="AB926" s="4">
        <f t="shared" si="132"/>
        <v>98.413575814007615</v>
      </c>
      <c r="AC926" s="4">
        <f t="shared" si="132"/>
        <v>96.30900046204593</v>
      </c>
      <c r="AD926" s="4">
        <f t="shared" si="132"/>
        <v>83.119978209709146</v>
      </c>
      <c r="AE926" s="4">
        <f t="shared" si="132"/>
        <v>63.004551506202056</v>
      </c>
      <c r="AF926" s="4">
        <f t="shared" si="132"/>
        <v>65.510022774109032</v>
      </c>
      <c r="AG926" s="4">
        <f t="shared" si="132"/>
        <v>69.767971678247889</v>
      </c>
      <c r="AH926" s="4">
        <f t="shared" si="132"/>
        <v>72.473432397126061</v>
      </c>
      <c r="AI926" s="4">
        <f t="shared" si="132"/>
        <v>74.030384518430012</v>
      </c>
      <c r="AJ926" s="4">
        <f t="shared" si="132"/>
        <v>77.886032926610767</v>
      </c>
      <c r="AK926" s="4">
        <f t="shared" si="132"/>
        <v>76.928923953563782</v>
      </c>
      <c r="AL926" s="4">
        <f t="shared" si="132"/>
        <v>80.564518124607432</v>
      </c>
      <c r="AM926" s="4">
        <f t="shared" si="132"/>
        <v>81.732173333186807</v>
      </c>
      <c r="AN926" s="4">
        <f t="shared" si="132"/>
        <v>81.293625244953191</v>
      </c>
      <c r="AO926" s="4">
        <f t="shared" si="132"/>
        <v>78.391552424918942</v>
      </c>
      <c r="AP926" s="4">
        <f t="shared" si="132"/>
        <v>92.497618354282309</v>
      </c>
      <c r="AQ926" s="4">
        <f t="shared" si="132"/>
        <v>90.139603288981277</v>
      </c>
      <c r="AR926" s="4">
        <f t="shared" si="132"/>
        <v>91.246106235597068</v>
      </c>
      <c r="AS926" s="4">
        <f t="shared" si="132"/>
        <v>91.973587305251002</v>
      </c>
      <c r="AT926" s="4">
        <f t="shared" si="132"/>
        <v>95.459861479009618</v>
      </c>
      <c r="AU926" s="4">
        <f t="shared" si="132"/>
        <v>98.974076198945141</v>
      </c>
      <c r="AV926" s="4">
        <f t="shared" si="132"/>
        <v>97.324731815444395</v>
      </c>
      <c r="AW926" s="4">
        <f t="shared" si="132"/>
        <v>97.417083219418274</v>
      </c>
      <c r="AX926" s="4">
        <f t="shared" si="132"/>
        <v>98.574127815353933</v>
      </c>
      <c r="AY926" s="4">
        <f t="shared" si="132"/>
        <v>100.33416410461332</v>
      </c>
      <c r="AZ926" s="4">
        <f t="shared" si="132"/>
        <v>101.00231999884434</v>
      </c>
      <c r="BA926" s="4">
        <f t="shared" si="132"/>
        <v>102.10711827871229</v>
      </c>
      <c r="BB926" s="4">
        <f t="shared" si="132"/>
        <v>104.49121254004049</v>
      </c>
      <c r="BC926" s="4">
        <f t="shared" si="132"/>
        <v>91.211293732100273</v>
      </c>
      <c r="BD926" s="4">
        <f t="shared" si="132"/>
        <v>89.883875753432562</v>
      </c>
      <c r="BE926" s="4">
        <f t="shared" si="132"/>
        <v>79.991052060736763</v>
      </c>
      <c r="BF926" s="4">
        <f t="shared" si="132"/>
        <v>78.284306940959269</v>
      </c>
      <c r="BG926" s="4">
        <f t="shared" si="132"/>
        <v>74.116873437563356</v>
      </c>
      <c r="BH926" s="4">
        <f t="shared" si="132"/>
        <v>72.171646442661398</v>
      </c>
      <c r="BI926" s="4">
        <f t="shared" si="132"/>
        <v>70.300793240402172</v>
      </c>
      <c r="BJ926" s="4">
        <f t="shared" si="132"/>
        <v>68.494584059722087</v>
      </c>
      <c r="BK926" s="4">
        <f t="shared" si="132"/>
        <v>0</v>
      </c>
    </row>
    <row r="927" spans="1:63" x14ac:dyDescent="0.25">
      <c r="A927" t="s">
        <v>169</v>
      </c>
      <c r="B927" t="s">
        <v>170</v>
      </c>
      <c r="C927" t="s">
        <v>149</v>
      </c>
      <c r="D927" t="s">
        <v>259</v>
      </c>
      <c r="E927" s="25" t="str">
        <f t="shared" si="117"/>
        <v>formula</v>
      </c>
      <c r="F927" s="11" t="s">
        <v>260</v>
      </c>
      <c r="G927" s="4">
        <f t="shared" ref="G927:BK927" si="133">G944/G1148</f>
        <v>48.597575912179195</v>
      </c>
      <c r="H927" s="4">
        <f t="shared" si="133"/>
        <v>43.982732607690508</v>
      </c>
      <c r="I927" s="4">
        <f t="shared" si="133"/>
        <v>43.811802647752764</v>
      </c>
      <c r="J927" s="4">
        <f t="shared" si="133"/>
        <v>47.048023482075919</v>
      </c>
      <c r="K927" s="4">
        <f t="shared" si="133"/>
        <v>48.447169135442024</v>
      </c>
      <c r="L927" s="4">
        <f t="shared" si="133"/>
        <v>46.399004317379124</v>
      </c>
      <c r="M927" s="4">
        <f t="shared" si="133"/>
        <v>50.444928229194275</v>
      </c>
      <c r="N927" s="4">
        <f t="shared" si="133"/>
        <v>49.166631922116537</v>
      </c>
      <c r="O927" s="4">
        <f t="shared" si="133"/>
        <v>55.666918455962353</v>
      </c>
      <c r="P927" s="4">
        <f t="shared" si="133"/>
        <v>56.025348487856796</v>
      </c>
      <c r="Q927" s="4">
        <f t="shared" si="133"/>
        <v>54.15374945122732</v>
      </c>
      <c r="R927" s="4">
        <f t="shared" si="133"/>
        <v>49.695158370296383</v>
      </c>
      <c r="S927" s="4">
        <f t="shared" si="133"/>
        <v>56.367354224536768</v>
      </c>
      <c r="T927" s="4">
        <f t="shared" si="133"/>
        <v>59.184813242489085</v>
      </c>
      <c r="U927" s="4">
        <f t="shared" si="133"/>
        <v>58.446060345591164</v>
      </c>
      <c r="V927" s="4">
        <f t="shared" si="133"/>
        <v>67.530251067736145</v>
      </c>
      <c r="W927" s="4">
        <f t="shared" si="133"/>
        <v>62.745225154953644</v>
      </c>
      <c r="X927" s="4">
        <f t="shared" si="133"/>
        <v>64.869974071242581</v>
      </c>
      <c r="Y927" s="4">
        <f t="shared" si="133"/>
        <v>68.169917306141471</v>
      </c>
      <c r="Z927" s="4">
        <f t="shared" si="133"/>
        <v>80.515223233923052</v>
      </c>
      <c r="AA927" s="4">
        <f t="shared" si="133"/>
        <v>74.892137826349767</v>
      </c>
      <c r="AB927" s="4">
        <f t="shared" si="133"/>
        <v>78.957622414325215</v>
      </c>
      <c r="AC927" s="4">
        <f t="shared" si="133"/>
        <v>84.561941364846007</v>
      </c>
      <c r="AD927" s="4">
        <f t="shared" si="133"/>
        <v>85.927606272393533</v>
      </c>
      <c r="AE927" s="4">
        <f t="shared" si="133"/>
        <v>94.796305381310944</v>
      </c>
      <c r="AF927" s="4">
        <f t="shared" si="133"/>
        <v>81.944014257887375</v>
      </c>
      <c r="AG927" s="4">
        <f t="shared" si="133"/>
        <v>82.434648305676419</v>
      </c>
      <c r="AH927" s="4">
        <f t="shared" si="133"/>
        <v>78.415243710162102</v>
      </c>
      <c r="AI927" s="4">
        <f t="shared" si="133"/>
        <v>75.841703056866393</v>
      </c>
      <c r="AJ927" s="4">
        <f t="shared" si="133"/>
        <v>76.080370285448282</v>
      </c>
      <c r="AK927" s="4">
        <f t="shared" si="133"/>
        <v>74.124297583152128</v>
      </c>
      <c r="AL927" s="4">
        <f t="shared" si="133"/>
        <v>73.922124731339991</v>
      </c>
      <c r="AM927" s="4">
        <f t="shared" si="133"/>
        <v>78.93223971801919</v>
      </c>
      <c r="AN927" s="4">
        <f t="shared" si="133"/>
        <v>84.125985302084061</v>
      </c>
      <c r="AO927" s="4">
        <f t="shared" si="133"/>
        <v>84.656532610047492</v>
      </c>
      <c r="AP927" s="4">
        <f t="shared" si="133"/>
        <v>84.85056180609206</v>
      </c>
      <c r="AQ927" s="4">
        <f t="shared" si="133"/>
        <v>85.803146299700686</v>
      </c>
      <c r="AR927" s="4">
        <f t="shared" si="133"/>
        <v>92.022973487869066</v>
      </c>
      <c r="AS927" s="4">
        <f t="shared" si="133"/>
        <v>94.345976824911787</v>
      </c>
      <c r="AT927" s="4">
        <f t="shared" si="133"/>
        <v>91.623579549695251</v>
      </c>
      <c r="AU927" s="4">
        <f t="shared" si="133"/>
        <v>98.201136766826977</v>
      </c>
      <c r="AV927" s="4">
        <f t="shared" si="133"/>
        <v>102.85562093607911</v>
      </c>
      <c r="AW927" s="4">
        <f t="shared" si="133"/>
        <v>98.534068697349682</v>
      </c>
      <c r="AX927" s="4">
        <f t="shared" si="133"/>
        <v>101.08858822429544</v>
      </c>
      <c r="AY927" s="4">
        <f t="shared" si="133"/>
        <v>100.91247197927687</v>
      </c>
      <c r="AZ927" s="4">
        <f t="shared" si="133"/>
        <v>98.025031482755367</v>
      </c>
      <c r="BA927" s="4">
        <f t="shared" si="133"/>
        <v>104.83475533322681</v>
      </c>
      <c r="BB927" s="4">
        <f t="shared" si="133"/>
        <v>106.42204545384796</v>
      </c>
      <c r="BC927" s="4">
        <f t="shared" si="133"/>
        <v>109.38053382387217</v>
      </c>
      <c r="BD927" s="4">
        <f t="shared" si="133"/>
        <v>108.7853056943065</v>
      </c>
      <c r="BE927" s="4">
        <f t="shared" si="133"/>
        <v>111.07608709299653</v>
      </c>
      <c r="BF927" s="4">
        <f t="shared" si="133"/>
        <v>111.82926852449093</v>
      </c>
      <c r="BG927" s="4">
        <f t="shared" si="133"/>
        <v>113.05561863334367</v>
      </c>
      <c r="BH927" s="4">
        <f t="shared" si="133"/>
        <v>111.62011745179448</v>
      </c>
      <c r="BI927" s="4">
        <f t="shared" si="133"/>
        <v>105.92736556170192</v>
      </c>
      <c r="BJ927" s="4">
        <f t="shared" si="133"/>
        <v>105.45588122646552</v>
      </c>
      <c r="BK927" s="4">
        <f t="shared" si="133"/>
        <v>0</v>
      </c>
    </row>
    <row r="928" spans="1:63" x14ac:dyDescent="0.25">
      <c r="A928" t="s">
        <v>173</v>
      </c>
      <c r="B928" t="s">
        <v>174</v>
      </c>
      <c r="C928" t="s">
        <v>149</v>
      </c>
      <c r="D928" t="s">
        <v>259</v>
      </c>
      <c r="E928" s="25" t="str">
        <f t="shared" si="117"/>
        <v>formula</v>
      </c>
      <c r="F928" s="11" t="s">
        <v>260</v>
      </c>
      <c r="G928" s="4">
        <f t="shared" ref="G928:BK928" si="134">G945/G1149</f>
        <v>83.651847801967136</v>
      </c>
      <c r="H928" s="4">
        <f t="shared" si="134"/>
        <v>88.749372863647082</v>
      </c>
      <c r="I928" s="4">
        <f t="shared" si="134"/>
        <v>96.065564273033189</v>
      </c>
      <c r="J928" s="4">
        <f t="shared" si="134"/>
        <v>99.82485493604176</v>
      </c>
      <c r="K928" s="4">
        <f t="shared" si="134"/>
        <v>101.00617460201006</v>
      </c>
      <c r="L928" s="4">
        <f t="shared" si="134"/>
        <v>105.36295248418575</v>
      </c>
      <c r="M928" s="4">
        <f t="shared" si="134"/>
        <v>111.32791093861613</v>
      </c>
      <c r="N928" s="4">
        <f t="shared" si="134"/>
        <v>111.6177145121098</v>
      </c>
      <c r="O928" s="4">
        <f t="shared" si="134"/>
        <v>114.50889818592158</v>
      </c>
      <c r="P928" s="4">
        <f t="shared" si="134"/>
        <v>112.37378797706103</v>
      </c>
      <c r="Q928" s="4">
        <f t="shared" si="134"/>
        <v>113.9935516828689</v>
      </c>
      <c r="R928" s="4">
        <f t="shared" si="134"/>
        <v>110.44009635000258</v>
      </c>
      <c r="S928" s="4">
        <f t="shared" si="134"/>
        <v>104.22209828456432</v>
      </c>
      <c r="T928" s="4">
        <f t="shared" si="134"/>
        <v>94.02872879548184</v>
      </c>
      <c r="U928" s="4">
        <f t="shared" si="134"/>
        <v>98.854297529237755</v>
      </c>
      <c r="V928" s="4">
        <f t="shared" si="134"/>
        <v>101.19166175869466</v>
      </c>
      <c r="W928" s="4">
        <f t="shared" si="134"/>
        <v>102.95878918345589</v>
      </c>
      <c r="X928" s="4">
        <f t="shared" si="134"/>
        <v>106.47988639940399</v>
      </c>
      <c r="Y928" s="4">
        <f t="shared" si="134"/>
        <v>104.55834172267217</v>
      </c>
      <c r="Z928" s="4">
        <f t="shared" si="134"/>
        <v>98.470423322268658</v>
      </c>
      <c r="AA928" s="4">
        <f t="shared" si="134"/>
        <v>104.97747203143344</v>
      </c>
      <c r="AB928" s="4">
        <f t="shared" si="134"/>
        <v>104.97789194780985</v>
      </c>
      <c r="AC928" s="4">
        <f t="shared" si="134"/>
        <v>99.247173542428243</v>
      </c>
      <c r="AD928" s="4">
        <f t="shared" si="134"/>
        <v>95.02438749099322</v>
      </c>
      <c r="AE928" s="4">
        <f t="shared" si="134"/>
        <v>99.216174131756176</v>
      </c>
      <c r="AF928" s="4">
        <f t="shared" si="134"/>
        <v>109.99324300460179</v>
      </c>
      <c r="AG928" s="4">
        <f t="shared" si="134"/>
        <v>109.06143446034453</v>
      </c>
      <c r="AH928" s="4">
        <f t="shared" si="134"/>
        <v>105.70459488107021</v>
      </c>
      <c r="AI928" s="4">
        <f t="shared" si="134"/>
        <v>107.08561967910919</v>
      </c>
      <c r="AJ928" s="4">
        <f t="shared" si="134"/>
        <v>106.39509785960675</v>
      </c>
      <c r="AK928" s="4">
        <f t="shared" si="134"/>
        <v>107.74827531849934</v>
      </c>
      <c r="AL928" s="4">
        <f t="shared" si="134"/>
        <v>103.26665139334506</v>
      </c>
      <c r="AM928" s="4">
        <f t="shared" si="134"/>
        <v>102.7989387518337</v>
      </c>
      <c r="AN928" s="4">
        <f t="shared" si="134"/>
        <v>102.12215660970037</v>
      </c>
      <c r="AO928" s="4">
        <f t="shared" si="134"/>
        <v>98.103853367219301</v>
      </c>
      <c r="AP928" s="4">
        <f t="shared" si="134"/>
        <v>95.164780807960696</v>
      </c>
      <c r="AQ928" s="4">
        <f t="shared" si="134"/>
        <v>95.763782619363454</v>
      </c>
      <c r="AR928" s="4">
        <f t="shared" si="134"/>
        <v>93.417336881124101</v>
      </c>
      <c r="AS928" s="4">
        <f t="shared" si="134"/>
        <v>97.148819423131542</v>
      </c>
      <c r="AT928" s="4">
        <f t="shared" si="134"/>
        <v>101.77403367158281</v>
      </c>
      <c r="AU928" s="4">
        <f t="shared" si="134"/>
        <v>102.56458024580049</v>
      </c>
      <c r="AV928" s="4">
        <f t="shared" si="134"/>
        <v>91.570896171038697</v>
      </c>
      <c r="AW928" s="4">
        <f t="shared" si="134"/>
        <v>96.490551335134256</v>
      </c>
      <c r="AX928" s="4">
        <f t="shared" si="134"/>
        <v>94.787213043024366</v>
      </c>
      <c r="AY928" s="4">
        <f t="shared" si="134"/>
        <v>100.98666945769689</v>
      </c>
      <c r="AZ928" s="4">
        <f t="shared" si="134"/>
        <v>104.03442911103963</v>
      </c>
      <c r="BA928" s="4">
        <f t="shared" si="134"/>
        <v>96.686244771957377</v>
      </c>
      <c r="BB928" s="4">
        <f t="shared" si="134"/>
        <v>102.56667479375409</v>
      </c>
      <c r="BC928" s="4">
        <f t="shared" si="134"/>
        <v>109.10185063273394</v>
      </c>
      <c r="BD928" s="4">
        <f t="shared" si="134"/>
        <v>111.74592970219612</v>
      </c>
      <c r="BE928" s="4">
        <f t="shared" si="134"/>
        <v>109.54183937306874</v>
      </c>
      <c r="BF928" s="4">
        <f t="shared" si="134"/>
        <v>109.79849648579598</v>
      </c>
      <c r="BG928" s="4">
        <f t="shared" si="134"/>
        <v>110.67549520986665</v>
      </c>
      <c r="BH928" s="4">
        <f t="shared" si="134"/>
        <v>103.29029429183875</v>
      </c>
      <c r="BI928" s="4">
        <f t="shared" si="134"/>
        <v>100.92199968961637</v>
      </c>
      <c r="BJ928" s="4">
        <f t="shared" si="134"/>
        <v>99.23303989909931</v>
      </c>
      <c r="BK928" s="4">
        <f t="shared" si="134"/>
        <v>0</v>
      </c>
    </row>
    <row r="929" spans="1:63" x14ac:dyDescent="0.25">
      <c r="A929" t="s">
        <v>5</v>
      </c>
      <c r="B929" t="s">
        <v>6</v>
      </c>
      <c r="C929" t="s">
        <v>7</v>
      </c>
      <c r="D929" t="s">
        <v>101</v>
      </c>
      <c r="E929" s="19" t="str">
        <f t="shared" ref="E929:E992" si="135">IF(_xlfn.ISFORMULA(G929),"formula","number")</f>
        <v>number</v>
      </c>
      <c r="F929" s="4" t="s">
        <v>102</v>
      </c>
      <c r="G929" s="5">
        <v>37.119999999999997</v>
      </c>
      <c r="H929" s="5">
        <v>38.130000000000003</v>
      </c>
      <c r="I929" s="5">
        <v>39</v>
      </c>
      <c r="J929" s="5">
        <v>41.33</v>
      </c>
      <c r="K929" s="5">
        <v>42.98</v>
      </c>
      <c r="L929" s="5">
        <v>44.05</v>
      </c>
      <c r="M929" s="5">
        <v>45.06</v>
      </c>
      <c r="N929" s="5">
        <v>44.91</v>
      </c>
      <c r="O929" s="5">
        <v>46.85</v>
      </c>
      <c r="P929" s="5">
        <v>50.01</v>
      </c>
      <c r="Q929" s="5">
        <v>50.82</v>
      </c>
      <c r="R929" s="5">
        <v>50.25</v>
      </c>
      <c r="S929" s="5">
        <v>51.91</v>
      </c>
      <c r="T929" s="5">
        <v>52.73</v>
      </c>
      <c r="U929" s="5">
        <v>57.4</v>
      </c>
      <c r="V929" s="5">
        <v>52.74</v>
      </c>
      <c r="W929" s="5">
        <v>53.72</v>
      </c>
      <c r="X929" s="5">
        <v>55.52</v>
      </c>
      <c r="Y929" s="5">
        <v>57.01</v>
      </c>
      <c r="Z929" s="5">
        <v>58.06</v>
      </c>
      <c r="AA929" s="5">
        <v>59.21</v>
      </c>
      <c r="AB929" s="5">
        <v>61.68</v>
      </c>
      <c r="AC929" s="5">
        <v>62.62</v>
      </c>
      <c r="AD929" s="5">
        <v>63.58</v>
      </c>
      <c r="AE929" s="5">
        <v>65.260000000000005</v>
      </c>
      <c r="AF929" s="5">
        <v>67.12</v>
      </c>
      <c r="AG929" s="5">
        <v>67.11</v>
      </c>
      <c r="AH929" s="5">
        <v>67.599999999999994</v>
      </c>
      <c r="AI929" s="5">
        <v>68.11</v>
      </c>
      <c r="AJ929" s="5">
        <v>70.11</v>
      </c>
      <c r="AK929" s="5">
        <v>70.58</v>
      </c>
      <c r="AL929" s="5">
        <v>74.94</v>
      </c>
      <c r="AM929" s="5">
        <v>76.47</v>
      </c>
      <c r="AN929" s="5">
        <v>75.23</v>
      </c>
      <c r="AO929" s="5">
        <v>71.180000000000007</v>
      </c>
      <c r="AP929" s="5">
        <v>82.5</v>
      </c>
      <c r="AQ929" s="5">
        <v>87.12</v>
      </c>
      <c r="AR929" s="5">
        <v>92.57</v>
      </c>
      <c r="AS929" s="5">
        <v>93.01</v>
      </c>
      <c r="AT929" s="5">
        <v>99.28</v>
      </c>
      <c r="AU929" s="5">
        <v>100.65</v>
      </c>
      <c r="AV929" s="5">
        <v>103.22</v>
      </c>
      <c r="AW929" s="5">
        <v>103.93</v>
      </c>
      <c r="AX929" s="5">
        <v>93.4</v>
      </c>
      <c r="AY929" s="5">
        <v>102.5</v>
      </c>
      <c r="AZ929" s="5">
        <v>104.1</v>
      </c>
      <c r="BA929" s="5">
        <v>109.65</v>
      </c>
      <c r="BB929" s="5">
        <v>114.56</v>
      </c>
      <c r="BC929" s="5">
        <v>116.54</v>
      </c>
      <c r="BD929" s="5">
        <v>123.19</v>
      </c>
      <c r="BE929" s="5">
        <v>126.28</v>
      </c>
      <c r="BF929" s="5">
        <v>130.47</v>
      </c>
      <c r="BG929" s="5">
        <v>137.03</v>
      </c>
      <c r="BH929" s="5">
        <v>137.33000000000001</v>
      </c>
      <c r="BI929" s="5">
        <v>139.12</v>
      </c>
      <c r="BJ929" s="5">
        <v>139.13999999999999</v>
      </c>
    </row>
    <row r="930" spans="1:63" x14ac:dyDescent="0.25">
      <c r="A930" t="s">
        <v>151</v>
      </c>
      <c r="B930" t="s">
        <v>152</v>
      </c>
      <c r="C930" t="s">
        <v>7</v>
      </c>
      <c r="D930" t="s">
        <v>101</v>
      </c>
      <c r="E930" s="19" t="str">
        <f t="shared" si="135"/>
        <v>number</v>
      </c>
      <c r="F930" s="4" t="s">
        <v>102</v>
      </c>
      <c r="G930" s="5">
        <v>55.2</v>
      </c>
      <c r="H930" s="5">
        <v>56.53</v>
      </c>
      <c r="I930" s="5">
        <v>56.96</v>
      </c>
      <c r="J930" s="5">
        <v>59.24</v>
      </c>
      <c r="K930" s="5">
        <v>64.010000000000005</v>
      </c>
      <c r="L930" s="5">
        <v>66.400000000000006</v>
      </c>
      <c r="M930" s="5">
        <v>70.73</v>
      </c>
      <c r="N930" s="5">
        <v>73.8</v>
      </c>
      <c r="O930" s="5">
        <v>83.04</v>
      </c>
      <c r="P930" s="5">
        <v>83.83</v>
      </c>
      <c r="Q930" s="5">
        <v>86.31</v>
      </c>
      <c r="R930" s="5">
        <v>92.87</v>
      </c>
      <c r="S930" s="5">
        <v>96.69</v>
      </c>
      <c r="T930" s="5">
        <v>98.41</v>
      </c>
      <c r="U930" s="5">
        <v>105.51</v>
      </c>
      <c r="V930" s="5">
        <v>119.67</v>
      </c>
      <c r="W930" s="5">
        <v>110.29</v>
      </c>
      <c r="X930" s="5">
        <v>110.95</v>
      </c>
      <c r="Y930" s="5">
        <v>109.77</v>
      </c>
      <c r="Z930" s="5">
        <v>105.59</v>
      </c>
      <c r="AA930" s="5">
        <v>91.81</v>
      </c>
      <c r="AB930" s="5">
        <v>93.89</v>
      </c>
      <c r="AC930" s="5">
        <v>98.01</v>
      </c>
      <c r="AD930" s="5">
        <v>99.92</v>
      </c>
      <c r="AE930" s="5">
        <v>95.18</v>
      </c>
      <c r="AF930" s="5">
        <v>109.54</v>
      </c>
      <c r="AG930" s="5">
        <v>110.75</v>
      </c>
      <c r="AH930" s="5">
        <v>118.95</v>
      </c>
      <c r="AI930" s="5">
        <v>118.8</v>
      </c>
      <c r="AJ930" s="5">
        <v>101.8</v>
      </c>
      <c r="AK930" s="5">
        <v>114.36</v>
      </c>
      <c r="AL930" s="5">
        <v>110.54</v>
      </c>
      <c r="AM930" s="5">
        <v>110.41</v>
      </c>
      <c r="AN930" s="5">
        <v>104.21</v>
      </c>
      <c r="AO930" s="5">
        <v>88.43</v>
      </c>
      <c r="AP930" s="5">
        <v>83.49</v>
      </c>
      <c r="AQ930" s="5">
        <v>78.52</v>
      </c>
      <c r="AR930" s="5">
        <v>83.35</v>
      </c>
      <c r="AS930" s="5">
        <v>97.7</v>
      </c>
      <c r="AT930" s="5">
        <v>89.41</v>
      </c>
      <c r="AU930" s="5">
        <v>85.96</v>
      </c>
      <c r="AV930" s="5">
        <v>84.7</v>
      </c>
      <c r="AW930" s="5">
        <v>85.95</v>
      </c>
      <c r="AX930" s="5">
        <v>80.84</v>
      </c>
      <c r="AY930" s="5">
        <v>100.51</v>
      </c>
      <c r="AZ930" s="5">
        <v>118.65</v>
      </c>
      <c r="BA930" s="5">
        <v>114.38</v>
      </c>
      <c r="BB930" s="5">
        <v>110.02</v>
      </c>
      <c r="BC930" s="5">
        <v>117.25</v>
      </c>
      <c r="BD930" s="5">
        <v>118.85</v>
      </c>
      <c r="BE930" s="5">
        <v>129.47999999999999</v>
      </c>
      <c r="BF930" s="5">
        <v>140.47999999999999</v>
      </c>
      <c r="BG930" s="5">
        <v>126.65</v>
      </c>
      <c r="BH930" s="5">
        <v>136.78</v>
      </c>
      <c r="BI930" s="5">
        <v>136.6</v>
      </c>
      <c r="BJ930" s="5">
        <v>140.58000000000001</v>
      </c>
    </row>
    <row r="931" spans="1:63" x14ac:dyDescent="0.25">
      <c r="A931" t="s">
        <v>157</v>
      </c>
      <c r="B931" t="s">
        <v>158</v>
      </c>
      <c r="C931" t="s">
        <v>7</v>
      </c>
      <c r="D931" t="s">
        <v>101</v>
      </c>
      <c r="E931" s="19" t="str">
        <f t="shared" si="135"/>
        <v>number</v>
      </c>
      <c r="F931" s="4" t="s">
        <v>102</v>
      </c>
      <c r="G931" s="5">
        <v>66.597047645405866</v>
      </c>
      <c r="H931" s="5">
        <v>67.084877138415521</v>
      </c>
      <c r="I931" s="5">
        <v>67.432568464423966</v>
      </c>
      <c r="J931" s="5">
        <v>67.839525600103158</v>
      </c>
      <c r="K931" s="5">
        <v>68.244143717523571</v>
      </c>
      <c r="L931" s="5">
        <v>68.705843492861675</v>
      </c>
      <c r="M931" s="5">
        <v>69.048424224181446</v>
      </c>
      <c r="N931" s="5">
        <v>69.3866562328177</v>
      </c>
      <c r="O931" s="5">
        <v>69.618955991393719</v>
      </c>
      <c r="P931" s="5">
        <v>69.672358234744522</v>
      </c>
      <c r="Q931" s="5">
        <v>70.609996603572839</v>
      </c>
      <c r="R931" s="5">
        <v>69.853908061389504</v>
      </c>
      <c r="S931" s="5">
        <v>71.029230914998365</v>
      </c>
      <c r="T931" s="5">
        <v>71.21745602206218</v>
      </c>
      <c r="U931" s="5">
        <v>68.666402375997535</v>
      </c>
      <c r="V931" s="5">
        <v>67.698248185243813</v>
      </c>
      <c r="W931" s="5">
        <v>68.143505409854185</v>
      </c>
      <c r="X931" s="5">
        <v>68.64635873399321</v>
      </c>
      <c r="Y931" s="5">
        <v>68.766513781532524</v>
      </c>
      <c r="Z931" s="5">
        <v>69.029074811340678</v>
      </c>
      <c r="AA931" s="5">
        <v>69.289410747675873</v>
      </c>
      <c r="AB931" s="5">
        <v>69.549746684011069</v>
      </c>
      <c r="AC931" s="5">
        <v>71.66803923040942</v>
      </c>
      <c r="AD931" s="5">
        <v>69.100277802475091</v>
      </c>
      <c r="AE931" s="5">
        <v>73.472586476822642</v>
      </c>
      <c r="AF931" s="5">
        <v>77.878271553264469</v>
      </c>
      <c r="AG931" s="5">
        <v>71.692511698462312</v>
      </c>
      <c r="AH931" s="5">
        <v>71.714762633191825</v>
      </c>
      <c r="AI931" s="5">
        <v>75.964691166527103</v>
      </c>
      <c r="AJ931" s="5">
        <v>78.025127722479198</v>
      </c>
      <c r="AK931" s="5">
        <v>78.234286508936535</v>
      </c>
      <c r="AL931" s="5">
        <v>80.548383720804964</v>
      </c>
      <c r="AM931" s="5">
        <v>55.67</v>
      </c>
      <c r="AN931" s="5">
        <v>56.12</v>
      </c>
      <c r="AO931" s="5">
        <v>57.21</v>
      </c>
      <c r="AP931" s="5">
        <v>62.09</v>
      </c>
      <c r="AQ931" s="5">
        <v>62.69</v>
      </c>
      <c r="AR931" s="5">
        <v>63.96</v>
      </c>
      <c r="AS931" s="5">
        <v>65.760000000000005</v>
      </c>
      <c r="AT931" s="5">
        <v>65.430000000000007</v>
      </c>
      <c r="AU931" s="5">
        <v>66.44</v>
      </c>
      <c r="AV931" s="5">
        <v>96.14</v>
      </c>
      <c r="AW931" s="5">
        <v>95.89</v>
      </c>
      <c r="AX931" s="5">
        <v>98.11</v>
      </c>
      <c r="AY931" s="5">
        <v>96.59</v>
      </c>
      <c r="AZ931" s="5">
        <v>105.3</v>
      </c>
      <c r="BA931" s="5">
        <v>108.59</v>
      </c>
      <c r="BB931" s="5">
        <v>120.78</v>
      </c>
      <c r="BC931" s="5">
        <v>112.88</v>
      </c>
      <c r="BD931" s="5">
        <v>138.71</v>
      </c>
      <c r="BE931" s="5">
        <v>127.64</v>
      </c>
      <c r="BF931" s="5">
        <v>126.17</v>
      </c>
      <c r="BG931" s="5">
        <v>118.73</v>
      </c>
      <c r="BH931" s="5">
        <v>117.24</v>
      </c>
      <c r="BI931" s="5">
        <v>122.95</v>
      </c>
      <c r="BJ931" s="5">
        <v>120.12</v>
      </c>
      <c r="BK931" s="5">
        <v>120.12</v>
      </c>
    </row>
    <row r="932" spans="1:63" x14ac:dyDescent="0.25">
      <c r="A932" t="s">
        <v>159</v>
      </c>
      <c r="B932" t="s">
        <v>160</v>
      </c>
      <c r="C932" t="s">
        <v>7</v>
      </c>
      <c r="D932" t="s">
        <v>101</v>
      </c>
      <c r="E932" s="19" t="str">
        <f t="shared" si="135"/>
        <v>number</v>
      </c>
      <c r="F932" s="4" t="s">
        <v>102</v>
      </c>
      <c r="G932" s="5">
        <v>23.82</v>
      </c>
      <c r="H932" s="5">
        <v>23.74</v>
      </c>
      <c r="I932" s="5">
        <v>22.46</v>
      </c>
      <c r="J932" s="5">
        <v>23.8</v>
      </c>
      <c r="K932" s="5">
        <v>24.97</v>
      </c>
      <c r="L932" s="5">
        <v>24.97</v>
      </c>
      <c r="M932" s="5">
        <v>25.08</v>
      </c>
      <c r="N932" s="5">
        <v>26.57</v>
      </c>
      <c r="O932" s="5">
        <v>27.1</v>
      </c>
      <c r="P932" s="5">
        <v>29.49</v>
      </c>
      <c r="Q932" s="5">
        <v>30.97</v>
      </c>
      <c r="R932" s="5">
        <v>32.11</v>
      </c>
      <c r="S932" s="5">
        <v>32.08</v>
      </c>
      <c r="T932" s="5">
        <v>32.15</v>
      </c>
      <c r="U932" s="5">
        <v>32.369999999999997</v>
      </c>
      <c r="V932" s="5">
        <v>33.880000000000003</v>
      </c>
      <c r="W932" s="5">
        <v>39.4</v>
      </c>
      <c r="X932" s="5">
        <v>40.85</v>
      </c>
      <c r="Y932" s="5">
        <v>42.13</v>
      </c>
      <c r="Z932" s="5">
        <v>40.29</v>
      </c>
      <c r="AA932" s="5">
        <v>37.979999999999997</v>
      </c>
      <c r="AB932" s="5">
        <v>42.85</v>
      </c>
      <c r="AC932" s="5">
        <v>46.19</v>
      </c>
      <c r="AD932" s="5">
        <v>47.33</v>
      </c>
      <c r="AE932" s="5">
        <v>49.09</v>
      </c>
      <c r="AF932" s="5">
        <v>53.69</v>
      </c>
      <c r="AG932" s="5">
        <v>58.81</v>
      </c>
      <c r="AH932" s="5">
        <v>64.06</v>
      </c>
      <c r="AI932" s="5">
        <v>64.61</v>
      </c>
      <c r="AJ932" s="5">
        <v>63.37</v>
      </c>
      <c r="AK932" s="5">
        <v>64.34</v>
      </c>
      <c r="AL932" s="5">
        <v>63.74</v>
      </c>
      <c r="AM932" s="5">
        <v>62.74</v>
      </c>
      <c r="AN932" s="5">
        <v>62.97</v>
      </c>
      <c r="AO932" s="5">
        <v>63.44</v>
      </c>
      <c r="AP932" s="5">
        <v>63.5</v>
      </c>
      <c r="AQ932" s="5">
        <v>66.64</v>
      </c>
      <c r="AR932" s="5">
        <v>66.58</v>
      </c>
      <c r="AS932" s="5">
        <v>72.16</v>
      </c>
      <c r="AT932" s="5">
        <v>69.599999999999994</v>
      </c>
      <c r="AU932" s="5">
        <v>76</v>
      </c>
      <c r="AV932" s="5">
        <v>82.81</v>
      </c>
      <c r="AW932" s="5">
        <v>86.23</v>
      </c>
      <c r="AX932" s="5">
        <v>93.78</v>
      </c>
      <c r="AY932" s="5">
        <v>101.47</v>
      </c>
      <c r="AZ932" s="5">
        <v>104.75</v>
      </c>
      <c r="BA932" s="5">
        <v>107.71</v>
      </c>
      <c r="BB932" s="5">
        <v>112.59</v>
      </c>
      <c r="BC932" s="5">
        <v>120.13</v>
      </c>
      <c r="BD932" s="5">
        <v>120.04</v>
      </c>
      <c r="BE932" s="5">
        <v>119.74</v>
      </c>
      <c r="BF932" s="5">
        <v>115.45</v>
      </c>
      <c r="BG932" s="5">
        <v>116.14</v>
      </c>
      <c r="BH932" s="5">
        <v>113.06</v>
      </c>
      <c r="BI932" s="5">
        <v>114.62</v>
      </c>
      <c r="BJ932" s="5">
        <v>122.09</v>
      </c>
    </row>
    <row r="933" spans="1:63" x14ac:dyDescent="0.25">
      <c r="A933" t="s">
        <v>165</v>
      </c>
      <c r="B933" t="s">
        <v>166</v>
      </c>
      <c r="C933" t="s">
        <v>7</v>
      </c>
      <c r="D933" t="s">
        <v>101</v>
      </c>
      <c r="E933" s="19" t="str">
        <f t="shared" si="135"/>
        <v>number</v>
      </c>
      <c r="F933" s="4" t="s">
        <v>102</v>
      </c>
      <c r="G933" s="5">
        <v>21.96</v>
      </c>
      <c r="H933" s="5">
        <v>22.88</v>
      </c>
      <c r="I933" s="5">
        <v>23.52</v>
      </c>
      <c r="J933" s="5">
        <v>24.36</v>
      </c>
      <c r="K933" s="5">
        <v>26.19</v>
      </c>
      <c r="L933" s="5">
        <v>26.1</v>
      </c>
      <c r="M933" s="5">
        <v>27.35</v>
      </c>
      <c r="N933" s="5">
        <v>28.92</v>
      </c>
      <c r="O933" s="5">
        <v>29.35</v>
      </c>
      <c r="P933" s="5">
        <v>30.63</v>
      </c>
      <c r="Q933" s="5">
        <v>32.020000000000003</v>
      </c>
      <c r="R933" s="5">
        <v>32.76</v>
      </c>
      <c r="S933" s="5">
        <v>33.99</v>
      </c>
      <c r="T933" s="5">
        <v>34.840000000000003</v>
      </c>
      <c r="U933" s="5">
        <v>34.79</v>
      </c>
      <c r="V933" s="5">
        <v>29.88</v>
      </c>
      <c r="W933" s="5">
        <v>31.87</v>
      </c>
      <c r="X933" s="5">
        <v>32.71</v>
      </c>
      <c r="Y933" s="5">
        <v>33.83</v>
      </c>
      <c r="Z933" s="5">
        <v>34.76</v>
      </c>
      <c r="AA933" s="5">
        <v>35.58</v>
      </c>
      <c r="AB933" s="5">
        <v>35.409999999999997</v>
      </c>
      <c r="AC933" s="5">
        <v>35.119999999999997</v>
      </c>
      <c r="AD933" s="5">
        <v>36.090000000000003</v>
      </c>
      <c r="AE933" s="5">
        <v>37.32</v>
      </c>
      <c r="AF933" s="5">
        <v>35.43</v>
      </c>
      <c r="AG933" s="5">
        <v>34.69</v>
      </c>
      <c r="AH933" s="5">
        <v>35.85</v>
      </c>
      <c r="AI933" s="5">
        <v>36.07</v>
      </c>
      <c r="AJ933" s="5">
        <v>30.14</v>
      </c>
      <c r="AK933" s="5">
        <v>60.99</v>
      </c>
      <c r="AL933" s="5">
        <v>58.68</v>
      </c>
      <c r="AM933" s="5">
        <v>60.09</v>
      </c>
      <c r="AN933" s="5">
        <v>59.57</v>
      </c>
      <c r="AO933" s="5">
        <v>93.25</v>
      </c>
      <c r="AP933" s="5">
        <v>96.11</v>
      </c>
      <c r="AQ933" s="5">
        <v>97.49</v>
      </c>
      <c r="AR933" s="5">
        <v>98.76</v>
      </c>
      <c r="AS933" s="5">
        <v>99.82</v>
      </c>
      <c r="AT933" s="5">
        <v>101.56</v>
      </c>
      <c r="AU933" s="5">
        <v>100.56</v>
      </c>
      <c r="AV933" s="5">
        <v>100.66</v>
      </c>
      <c r="AW933" s="5">
        <v>95.47</v>
      </c>
      <c r="AX933" s="5">
        <v>100.67</v>
      </c>
      <c r="AY933" s="5">
        <v>105.83</v>
      </c>
      <c r="AZ933" s="5">
        <v>93.5</v>
      </c>
      <c r="BA933" s="5">
        <v>100.97</v>
      </c>
      <c r="BB933" s="5">
        <v>113.83</v>
      </c>
      <c r="BC933" s="5">
        <v>105.5</v>
      </c>
      <c r="BD933" s="5">
        <v>102.2</v>
      </c>
      <c r="BE933" s="5">
        <v>107.73</v>
      </c>
      <c r="BF933" s="5">
        <v>119.27</v>
      </c>
      <c r="BG933" s="5">
        <v>120.51</v>
      </c>
      <c r="BH933" s="5">
        <v>139.26</v>
      </c>
      <c r="BI933" s="5">
        <v>136.4</v>
      </c>
      <c r="BJ933" s="5">
        <v>134.37</v>
      </c>
    </row>
    <row r="934" spans="1:63" x14ac:dyDescent="0.25">
      <c r="A934" t="s">
        <v>171</v>
      </c>
      <c r="B934" t="s">
        <v>172</v>
      </c>
      <c r="C934" t="s">
        <v>7</v>
      </c>
      <c r="D934" t="s">
        <v>101</v>
      </c>
      <c r="E934" s="19" t="str">
        <f t="shared" si="135"/>
        <v>number</v>
      </c>
      <c r="F934" s="4" t="s">
        <v>102</v>
      </c>
      <c r="G934" s="5">
        <v>20.22</v>
      </c>
      <c r="H934" s="5">
        <v>20.74</v>
      </c>
      <c r="I934" s="5">
        <v>21.66</v>
      </c>
      <c r="J934" s="5">
        <v>21.55</v>
      </c>
      <c r="K934" s="5">
        <v>21.49</v>
      </c>
      <c r="L934" s="5">
        <v>22.06</v>
      </c>
      <c r="M934" s="5">
        <v>23.82</v>
      </c>
      <c r="N934" s="5">
        <v>23.02</v>
      </c>
      <c r="O934" s="5">
        <v>24.37</v>
      </c>
      <c r="P934" s="5">
        <v>25.96</v>
      </c>
      <c r="Q934" s="5">
        <v>28.99</v>
      </c>
      <c r="R934" s="5">
        <v>29.51</v>
      </c>
      <c r="S934" s="5">
        <v>31.37</v>
      </c>
      <c r="T934" s="5">
        <v>31.15</v>
      </c>
      <c r="U934" s="5">
        <v>37.43</v>
      </c>
      <c r="V934" s="5">
        <v>41.73</v>
      </c>
      <c r="W934" s="5">
        <v>42.95</v>
      </c>
      <c r="X934" s="5">
        <v>41.96</v>
      </c>
      <c r="Y934" s="5">
        <v>41.14</v>
      </c>
      <c r="Z934" s="5">
        <v>45.87</v>
      </c>
      <c r="AA934" s="5">
        <v>47.69</v>
      </c>
      <c r="AB934" s="5">
        <v>48.9</v>
      </c>
      <c r="AC934" s="5">
        <v>48.3</v>
      </c>
      <c r="AD934" s="5">
        <v>47.71</v>
      </c>
      <c r="AE934" s="5">
        <v>52.02</v>
      </c>
      <c r="AF934" s="5">
        <v>52.61</v>
      </c>
      <c r="AG934" s="5">
        <v>51.41</v>
      </c>
      <c r="AH934" s="5">
        <v>53.41</v>
      </c>
      <c r="AI934" s="5">
        <v>54.76</v>
      </c>
      <c r="AJ934" s="5">
        <v>55.21</v>
      </c>
      <c r="AK934" s="5">
        <v>61.15</v>
      </c>
      <c r="AL934" s="5">
        <v>60</v>
      </c>
      <c r="AM934" s="5">
        <v>58.43</v>
      </c>
      <c r="AN934" s="5">
        <v>55.8</v>
      </c>
      <c r="AO934" s="5">
        <v>50.01</v>
      </c>
      <c r="AP934" s="5">
        <v>55.2</v>
      </c>
      <c r="AQ934" s="5">
        <v>56.94</v>
      </c>
      <c r="AR934" s="5">
        <v>63.42</v>
      </c>
      <c r="AS934" s="5">
        <v>70.92</v>
      </c>
      <c r="AT934" s="5">
        <v>71.95</v>
      </c>
      <c r="AU934" s="5">
        <v>78.38</v>
      </c>
      <c r="AV934" s="5">
        <v>80.08</v>
      </c>
      <c r="AW934" s="5">
        <v>87.18</v>
      </c>
      <c r="AX934" s="5">
        <v>94.07</v>
      </c>
      <c r="AY934" s="5">
        <v>96.66</v>
      </c>
      <c r="AZ934" s="5">
        <v>109.27</v>
      </c>
      <c r="BA934" s="5">
        <v>115.63</v>
      </c>
      <c r="BB934" s="5">
        <v>124.48</v>
      </c>
      <c r="BC934" s="5">
        <v>125.9</v>
      </c>
      <c r="BD934" s="5">
        <v>134.02000000000001</v>
      </c>
      <c r="BE934" s="5">
        <v>131.69</v>
      </c>
      <c r="BF934" s="5">
        <v>134.38</v>
      </c>
      <c r="BG934" s="5">
        <v>139.83000000000001</v>
      </c>
      <c r="BH934" s="5">
        <v>132.88999999999999</v>
      </c>
      <c r="BI934" s="5">
        <v>134.66</v>
      </c>
      <c r="BJ934" s="5">
        <v>137.1</v>
      </c>
    </row>
    <row r="935" spans="1:63" x14ac:dyDescent="0.25">
      <c r="A935" t="s">
        <v>175</v>
      </c>
      <c r="B935" t="s">
        <v>176</v>
      </c>
      <c r="C935" t="s">
        <v>7</v>
      </c>
      <c r="D935" t="s">
        <v>101</v>
      </c>
      <c r="E935" s="19" t="str">
        <f t="shared" si="135"/>
        <v>number</v>
      </c>
      <c r="F935" s="4" t="s">
        <v>102</v>
      </c>
      <c r="G935" s="5">
        <v>47.51</v>
      </c>
      <c r="H935" s="5">
        <v>48.12</v>
      </c>
      <c r="I935" s="5">
        <v>47.09</v>
      </c>
      <c r="J935" s="5">
        <v>49.35</v>
      </c>
      <c r="K935" s="5">
        <v>53.8</v>
      </c>
      <c r="L935" s="5">
        <v>54.38</v>
      </c>
      <c r="M935" s="5">
        <v>52.62</v>
      </c>
      <c r="N935" s="5">
        <v>54.01</v>
      </c>
      <c r="O935" s="5">
        <v>57.48</v>
      </c>
      <c r="P935" s="5">
        <v>54.95</v>
      </c>
      <c r="Q935" s="5">
        <v>55.18</v>
      </c>
      <c r="R935" s="5">
        <v>59.11</v>
      </c>
      <c r="S935" s="5">
        <v>58</v>
      </c>
      <c r="T935" s="5">
        <v>57.3</v>
      </c>
      <c r="U935" s="5">
        <v>60.6</v>
      </c>
      <c r="V935" s="5">
        <v>61.64</v>
      </c>
      <c r="W935" s="5">
        <v>63.36</v>
      </c>
      <c r="X935" s="5">
        <v>65.48</v>
      </c>
      <c r="Y935" s="5">
        <v>69.27</v>
      </c>
      <c r="Z935" s="5">
        <v>67.319999999999993</v>
      </c>
      <c r="AA935" s="5">
        <v>63.71</v>
      </c>
      <c r="AB935" s="5">
        <v>69.7</v>
      </c>
      <c r="AC935" s="5">
        <v>71.599999999999994</v>
      </c>
      <c r="AD935" s="5">
        <v>72.39</v>
      </c>
      <c r="AE935" s="5">
        <v>73.09</v>
      </c>
      <c r="AF935" s="5">
        <v>68.98</v>
      </c>
      <c r="AG935" s="5">
        <v>70.010000000000005</v>
      </c>
      <c r="AH935" s="5">
        <v>69</v>
      </c>
      <c r="AI935" s="5">
        <v>69.95</v>
      </c>
      <c r="AJ935" s="5">
        <v>79.790000000000006</v>
      </c>
      <c r="AK935" s="5">
        <v>82.61</v>
      </c>
      <c r="AL935" s="5">
        <v>82.87</v>
      </c>
      <c r="AM935" s="5">
        <v>80.849999999999994</v>
      </c>
      <c r="AN935" s="5">
        <v>77.89</v>
      </c>
      <c r="AO935" s="5">
        <v>73.38</v>
      </c>
      <c r="AP935" s="5">
        <v>74.709999999999994</v>
      </c>
      <c r="AQ935" s="5">
        <v>76.55</v>
      </c>
      <c r="AR935" s="5">
        <v>75.05</v>
      </c>
      <c r="AS935" s="5">
        <v>80.28</v>
      </c>
      <c r="AT935" s="5">
        <v>87.93</v>
      </c>
      <c r="AU935" s="5">
        <v>84.74</v>
      </c>
      <c r="AV935" s="5">
        <v>87.66</v>
      </c>
      <c r="AW935" s="5">
        <v>91.23</v>
      </c>
      <c r="AX935" s="5">
        <v>94.33</v>
      </c>
      <c r="AY935" s="5">
        <v>99.57</v>
      </c>
      <c r="AZ935" s="5">
        <v>106.11</v>
      </c>
      <c r="BA935" s="5">
        <v>112.56</v>
      </c>
      <c r="BB935" s="5">
        <v>122.02</v>
      </c>
      <c r="BC935" s="5">
        <v>123.05</v>
      </c>
      <c r="BD935" s="5">
        <v>127.21</v>
      </c>
      <c r="BE935" s="5">
        <v>125.24</v>
      </c>
      <c r="BF935" s="5">
        <v>127.76</v>
      </c>
      <c r="BG935" s="5">
        <v>129.26</v>
      </c>
      <c r="BH935" s="5">
        <v>129.49</v>
      </c>
      <c r="BI935" s="5">
        <v>131.91999999999999</v>
      </c>
      <c r="BJ935" s="5">
        <v>131.1</v>
      </c>
    </row>
    <row r="936" spans="1:63" x14ac:dyDescent="0.25">
      <c r="A936" t="s">
        <v>177</v>
      </c>
      <c r="B936" t="s">
        <v>178</v>
      </c>
      <c r="C936" t="s">
        <v>7</v>
      </c>
      <c r="D936" t="s">
        <v>101</v>
      </c>
      <c r="E936" s="19" t="str">
        <f t="shared" si="135"/>
        <v>number</v>
      </c>
      <c r="F936" s="4" t="s">
        <v>102</v>
      </c>
      <c r="G936" s="5">
        <v>29.12</v>
      </c>
      <c r="H936" s="5">
        <v>29.4</v>
      </c>
      <c r="I936" s="5">
        <v>30.78</v>
      </c>
      <c r="J936" s="5">
        <v>31.07</v>
      </c>
      <c r="K936" s="5">
        <v>32.01</v>
      </c>
      <c r="L936" s="5">
        <v>34.89</v>
      </c>
      <c r="M936" s="5">
        <v>36.35</v>
      </c>
      <c r="N936" s="5">
        <v>36.619999999999997</v>
      </c>
      <c r="O936" s="5">
        <v>37.700000000000003</v>
      </c>
      <c r="P936" s="5">
        <v>39.57</v>
      </c>
      <c r="Q936" s="5">
        <v>40.909999999999997</v>
      </c>
      <c r="R936" s="5">
        <v>38.21</v>
      </c>
      <c r="S936" s="5">
        <v>36.94</v>
      </c>
      <c r="T936" s="5">
        <v>38.450000000000003</v>
      </c>
      <c r="U936" s="5">
        <v>40.15</v>
      </c>
      <c r="V936" s="5">
        <v>41.84</v>
      </c>
      <c r="W936" s="5">
        <v>44.82</v>
      </c>
      <c r="X936" s="5">
        <v>45.92</v>
      </c>
      <c r="Y936" s="5">
        <v>46.41</v>
      </c>
      <c r="Z936" s="5">
        <v>45.36</v>
      </c>
      <c r="AA936" s="5">
        <v>48.39</v>
      </c>
      <c r="AB936" s="5">
        <v>50.21</v>
      </c>
      <c r="AC936" s="5">
        <v>51.35</v>
      </c>
      <c r="AD936" s="5">
        <v>53.37</v>
      </c>
      <c r="AE936" s="5">
        <v>56.38</v>
      </c>
      <c r="AF936" s="5">
        <v>58.73</v>
      </c>
      <c r="AG936" s="5">
        <v>59.95</v>
      </c>
      <c r="AH936" s="5">
        <v>63.53</v>
      </c>
      <c r="AI936" s="5">
        <v>65.87</v>
      </c>
      <c r="AJ936" s="5">
        <v>67.73</v>
      </c>
      <c r="AK936" s="5">
        <v>74.5</v>
      </c>
      <c r="AL936" s="5">
        <v>76.739999999999995</v>
      </c>
      <c r="AM936" s="5">
        <v>79.680000000000007</v>
      </c>
      <c r="AN936" s="5">
        <v>79.2</v>
      </c>
      <c r="AO936" s="5">
        <v>87.59</v>
      </c>
      <c r="AP936" s="5">
        <v>77.33</v>
      </c>
      <c r="AQ936" s="5">
        <v>78.290000000000006</v>
      </c>
      <c r="AR936" s="5">
        <v>81.31</v>
      </c>
      <c r="AS936" s="5">
        <v>94.25</v>
      </c>
      <c r="AT936" s="5">
        <v>89.14</v>
      </c>
      <c r="AU936" s="5">
        <v>82.81</v>
      </c>
      <c r="AV936" s="5">
        <v>85.18</v>
      </c>
      <c r="AW936" s="5">
        <v>88.38</v>
      </c>
      <c r="AX936" s="5">
        <v>93.75</v>
      </c>
      <c r="AY936" s="5">
        <v>102.39</v>
      </c>
      <c r="AZ936" s="5">
        <v>103.86</v>
      </c>
      <c r="BA936" s="5">
        <v>98.48</v>
      </c>
      <c r="BB936" s="5">
        <v>107.79</v>
      </c>
      <c r="BC936" s="5">
        <v>111.15</v>
      </c>
      <c r="BD936" s="5">
        <v>119.31</v>
      </c>
      <c r="BE936" s="5">
        <v>128.34</v>
      </c>
      <c r="BF936" s="5">
        <v>136.33000000000001</v>
      </c>
      <c r="BG936" s="5">
        <v>141.01</v>
      </c>
      <c r="BH936" s="5">
        <v>144.77000000000001</v>
      </c>
      <c r="BI936" s="5">
        <v>146.41</v>
      </c>
      <c r="BJ936" s="5">
        <v>132.78</v>
      </c>
    </row>
    <row r="937" spans="1:63" x14ac:dyDescent="0.25">
      <c r="A937" t="s">
        <v>179</v>
      </c>
      <c r="B937" t="s">
        <v>180</v>
      </c>
      <c r="C937" t="s">
        <v>7</v>
      </c>
      <c r="D937" t="s">
        <v>101</v>
      </c>
      <c r="E937" s="19" t="str">
        <f t="shared" si="135"/>
        <v>number</v>
      </c>
      <c r="F937" s="4" t="s">
        <v>102</v>
      </c>
      <c r="G937" s="5">
        <v>25.4</v>
      </c>
      <c r="H937" s="5">
        <v>24.11</v>
      </c>
      <c r="I937" s="5">
        <v>24.05</v>
      </c>
      <c r="J937" s="5">
        <v>24.12</v>
      </c>
      <c r="K937" s="5">
        <v>24.45</v>
      </c>
      <c r="L937" s="5">
        <v>25.07</v>
      </c>
      <c r="M937" s="5">
        <v>26.01</v>
      </c>
      <c r="N937" s="5">
        <v>26.38</v>
      </c>
      <c r="O937" s="5">
        <v>27.87</v>
      </c>
      <c r="P937" s="5">
        <v>29.76</v>
      </c>
      <c r="Q937" s="5">
        <v>30.12</v>
      </c>
      <c r="R937" s="5">
        <v>31.23</v>
      </c>
      <c r="S937" s="5">
        <v>32.4</v>
      </c>
      <c r="T937" s="5">
        <v>33.380000000000003</v>
      </c>
      <c r="U937" s="5">
        <v>34.409999999999997</v>
      </c>
      <c r="V937" s="5">
        <v>35.06</v>
      </c>
      <c r="W937" s="5">
        <v>37.659999999999997</v>
      </c>
      <c r="X937" s="5">
        <v>41.41</v>
      </c>
      <c r="Y937" s="5">
        <v>41.95</v>
      </c>
      <c r="Z937" s="5">
        <v>39.090000000000003</v>
      </c>
      <c r="AA937" s="5">
        <v>39.049999999999997</v>
      </c>
      <c r="AB937" s="5">
        <v>40</v>
      </c>
      <c r="AC937" s="5">
        <v>40.78</v>
      </c>
      <c r="AD937" s="5">
        <v>41.87</v>
      </c>
      <c r="AE937" s="5">
        <v>43.03</v>
      </c>
      <c r="AF937" s="5">
        <v>37.26</v>
      </c>
      <c r="AG937" s="5">
        <v>36.61</v>
      </c>
      <c r="AH937" s="5">
        <v>38.93</v>
      </c>
      <c r="AI937" s="5">
        <v>44.04</v>
      </c>
      <c r="AJ937" s="5">
        <v>50.26</v>
      </c>
      <c r="AK937" s="5">
        <v>56.01</v>
      </c>
      <c r="AL937" s="5">
        <v>57.2</v>
      </c>
      <c r="AM937" s="5">
        <v>59.64</v>
      </c>
      <c r="AN937" s="5">
        <v>57.77</v>
      </c>
      <c r="AO937" s="5">
        <v>59.12</v>
      </c>
      <c r="AP937" s="5">
        <v>60.11</v>
      </c>
      <c r="AQ937" s="5">
        <v>60.99</v>
      </c>
      <c r="AR937" s="5">
        <v>63.32</v>
      </c>
      <c r="AS937" s="5">
        <v>65.3</v>
      </c>
      <c r="AT937" s="5">
        <v>67.010000000000005</v>
      </c>
      <c r="AU937" s="5">
        <v>69.58</v>
      </c>
      <c r="AV937" s="5">
        <v>79.34</v>
      </c>
      <c r="AW937" s="5">
        <v>90.9</v>
      </c>
      <c r="AX937" s="5">
        <v>95.69</v>
      </c>
      <c r="AY937" s="5">
        <v>100.76</v>
      </c>
      <c r="AZ937" s="5">
        <v>103.55</v>
      </c>
      <c r="BA937" s="5">
        <v>109.6</v>
      </c>
      <c r="BB937" s="5">
        <v>111.06</v>
      </c>
      <c r="BC937" s="5">
        <v>115.78</v>
      </c>
      <c r="BD937" s="5">
        <v>117.78</v>
      </c>
      <c r="BE937" s="5">
        <v>121.91</v>
      </c>
      <c r="BF937" s="5">
        <v>123.89</v>
      </c>
      <c r="BG937" s="5">
        <v>127.76</v>
      </c>
      <c r="BH937" s="5">
        <v>126.61</v>
      </c>
      <c r="BI937" s="5">
        <v>129.96</v>
      </c>
      <c r="BJ937" s="5">
        <v>131.63999999999999</v>
      </c>
    </row>
    <row r="938" spans="1:63" x14ac:dyDescent="0.25">
      <c r="A938" t="s">
        <v>147</v>
      </c>
      <c r="B938" t="s">
        <v>148</v>
      </c>
      <c r="C938" t="s">
        <v>149</v>
      </c>
      <c r="D938" t="s">
        <v>101</v>
      </c>
      <c r="E938" s="19" t="str">
        <f t="shared" si="135"/>
        <v>number</v>
      </c>
      <c r="F938" s="4" t="s">
        <v>102</v>
      </c>
      <c r="G938" s="5">
        <v>20.84</v>
      </c>
      <c r="H938" s="5">
        <v>21.69</v>
      </c>
      <c r="I938" s="5">
        <v>22.19</v>
      </c>
      <c r="J938" s="5">
        <v>23.53</v>
      </c>
      <c r="K938" s="5">
        <v>27.01</v>
      </c>
      <c r="L938" s="5">
        <v>25.24</v>
      </c>
      <c r="M938" s="5">
        <v>25.74</v>
      </c>
      <c r="N938" s="5">
        <v>26.13</v>
      </c>
      <c r="O938" s="5">
        <v>27.07</v>
      </c>
      <c r="P938" s="5">
        <v>27.75</v>
      </c>
      <c r="Q938" s="5">
        <v>29.37</v>
      </c>
      <c r="R938" s="5">
        <v>26.26</v>
      </c>
      <c r="S938" s="5">
        <v>21.09</v>
      </c>
      <c r="T938" s="5">
        <v>19.96</v>
      </c>
      <c r="U938" s="5">
        <v>22.6</v>
      </c>
      <c r="V938" s="5">
        <v>21.51</v>
      </c>
      <c r="W938" s="5">
        <v>21.88</v>
      </c>
      <c r="X938" s="5">
        <v>24.16</v>
      </c>
      <c r="Y938" s="5">
        <v>26.29</v>
      </c>
      <c r="Z938" s="5">
        <v>25.72</v>
      </c>
      <c r="AA938" s="5">
        <v>25.85</v>
      </c>
      <c r="AB938" s="5">
        <v>27.13</v>
      </c>
      <c r="AC938" s="5">
        <v>29.97</v>
      </c>
      <c r="AD938" s="5">
        <v>30.63</v>
      </c>
      <c r="AE938" s="5">
        <v>34.090000000000003</v>
      </c>
      <c r="AF938" s="5">
        <v>35.409999999999997</v>
      </c>
      <c r="AG938" s="5">
        <v>36.659999999999997</v>
      </c>
      <c r="AH938" s="5">
        <v>37.39</v>
      </c>
      <c r="AI938" s="5">
        <v>39.81</v>
      </c>
      <c r="AJ938" s="5">
        <v>55.23</v>
      </c>
      <c r="AK938" s="5">
        <v>57.2</v>
      </c>
      <c r="AL938" s="5">
        <v>57.95</v>
      </c>
      <c r="AM938" s="5">
        <v>60.06</v>
      </c>
      <c r="AN938" s="5">
        <v>64.81</v>
      </c>
      <c r="AO938" s="5">
        <v>65.25</v>
      </c>
      <c r="AP938" s="5">
        <v>67.069999999999993</v>
      </c>
      <c r="AQ938" s="5">
        <v>68.760000000000005</v>
      </c>
      <c r="AR938" s="5">
        <v>70.2</v>
      </c>
      <c r="AS938" s="5">
        <v>71.87</v>
      </c>
      <c r="AT938" s="5">
        <v>75.63</v>
      </c>
      <c r="AU938" s="5">
        <v>81.05</v>
      </c>
      <c r="AV938" s="5">
        <v>81.209999999999994</v>
      </c>
      <c r="AW938" s="5">
        <v>94.34</v>
      </c>
      <c r="AX938" s="5">
        <v>97.8</v>
      </c>
      <c r="AY938" s="5">
        <v>100.99</v>
      </c>
      <c r="AZ938" s="5">
        <v>101.22</v>
      </c>
      <c r="BA938" s="5">
        <v>102.78</v>
      </c>
      <c r="BB938" s="5">
        <v>103.78</v>
      </c>
      <c r="BC938" s="5">
        <v>105.65</v>
      </c>
      <c r="BD938" s="5">
        <v>107.15</v>
      </c>
      <c r="BE938" s="5">
        <v>109.95</v>
      </c>
      <c r="BF938" s="5">
        <v>110.32</v>
      </c>
      <c r="BG938" s="5">
        <v>85.14</v>
      </c>
      <c r="BH938" s="5">
        <v>83.24</v>
      </c>
      <c r="BI938" s="5">
        <v>84.66</v>
      </c>
      <c r="BJ938" s="5">
        <v>84.19</v>
      </c>
    </row>
    <row r="939" spans="1:63" x14ac:dyDescent="0.25">
      <c r="A939" t="s">
        <v>153</v>
      </c>
      <c r="B939" t="s">
        <v>154</v>
      </c>
      <c r="C939" t="s">
        <v>149</v>
      </c>
      <c r="D939" t="s">
        <v>101</v>
      </c>
      <c r="E939" s="19" t="str">
        <f t="shared" si="135"/>
        <v>number</v>
      </c>
      <c r="F939" s="4" t="s">
        <v>102</v>
      </c>
      <c r="G939" s="5">
        <v>25.16</v>
      </c>
      <c r="H939" s="5">
        <v>25.15</v>
      </c>
      <c r="I939" s="5">
        <v>25.88</v>
      </c>
      <c r="J939" s="5">
        <v>24.93</v>
      </c>
      <c r="K939" s="5">
        <v>26.15</v>
      </c>
      <c r="L939" s="5">
        <v>27.92</v>
      </c>
      <c r="M939" s="5">
        <v>29.28</v>
      </c>
      <c r="N939" s="5">
        <v>30.71</v>
      </c>
      <c r="O939" s="5">
        <v>30.97</v>
      </c>
      <c r="P939" s="5">
        <v>34.24</v>
      </c>
      <c r="Q939" s="5">
        <v>36.24</v>
      </c>
      <c r="R939" s="5">
        <v>37.369999999999997</v>
      </c>
      <c r="S939" s="5">
        <v>37.01</v>
      </c>
      <c r="T939" s="5">
        <v>37.299999999999997</v>
      </c>
      <c r="U939" s="5">
        <v>38.04</v>
      </c>
      <c r="V939" s="5">
        <v>40.630000000000003</v>
      </c>
      <c r="W939" s="5">
        <v>42.37</v>
      </c>
      <c r="X939" s="5">
        <v>43.94</v>
      </c>
      <c r="Y939" s="5">
        <v>45.37</v>
      </c>
      <c r="Z939" s="5">
        <v>46.12</v>
      </c>
      <c r="AA939" s="5">
        <v>45.03</v>
      </c>
      <c r="AB939" s="5">
        <v>46.77</v>
      </c>
      <c r="AC939" s="5">
        <v>47.73</v>
      </c>
      <c r="AD939" s="5">
        <v>54.11</v>
      </c>
      <c r="AE939" s="5">
        <v>55.88</v>
      </c>
      <c r="AF939" s="5">
        <v>58.83</v>
      </c>
      <c r="AG939" s="5">
        <v>62.88</v>
      </c>
      <c r="AH939" s="5">
        <v>68.03</v>
      </c>
      <c r="AI939" s="5">
        <v>70.400000000000006</v>
      </c>
      <c r="AJ939" s="5">
        <v>73.680000000000007</v>
      </c>
      <c r="AK939" s="5">
        <v>75.08</v>
      </c>
      <c r="AL939" s="5">
        <v>75.099999999999994</v>
      </c>
      <c r="AM939" s="5">
        <v>77.87</v>
      </c>
      <c r="AN939" s="5">
        <v>75.02</v>
      </c>
      <c r="AO939" s="5">
        <v>77.41</v>
      </c>
      <c r="AP939" s="5">
        <v>80.599999999999994</v>
      </c>
      <c r="AQ939" s="5">
        <v>78.739999999999995</v>
      </c>
      <c r="AR939" s="5">
        <v>81.63</v>
      </c>
      <c r="AS939" s="5">
        <v>89.26</v>
      </c>
      <c r="AT939" s="5">
        <v>87</v>
      </c>
      <c r="AU939" s="5">
        <v>90.92</v>
      </c>
      <c r="AV939" s="5">
        <v>89.63</v>
      </c>
      <c r="AW939" s="5">
        <v>88.66</v>
      </c>
      <c r="AX939" s="5">
        <v>97.03</v>
      </c>
      <c r="AY939" s="5">
        <v>99.41</v>
      </c>
      <c r="AZ939" s="5">
        <v>103.56</v>
      </c>
      <c r="BA939" s="5">
        <v>104.43</v>
      </c>
      <c r="BB939" s="5">
        <v>111.25</v>
      </c>
      <c r="BC939" s="5">
        <v>110.19</v>
      </c>
      <c r="BD939" s="5">
        <v>114.2</v>
      </c>
      <c r="BE939" s="5">
        <v>119.77</v>
      </c>
      <c r="BF939" s="5">
        <v>120.74</v>
      </c>
      <c r="BG939" s="5">
        <v>124.01</v>
      </c>
      <c r="BH939" s="5">
        <v>125.23</v>
      </c>
      <c r="BI939" s="5">
        <v>125.23</v>
      </c>
      <c r="BJ939" s="5">
        <v>125.4</v>
      </c>
    </row>
    <row r="940" spans="1:63" x14ac:dyDescent="0.25">
      <c r="A940" t="s">
        <v>155</v>
      </c>
      <c r="B940" t="s">
        <v>156</v>
      </c>
      <c r="C940" t="s">
        <v>149</v>
      </c>
      <c r="D940" t="s">
        <v>101</v>
      </c>
      <c r="E940" s="19" t="str">
        <f t="shared" si="135"/>
        <v>number</v>
      </c>
      <c r="F940" s="4" t="s">
        <v>102</v>
      </c>
      <c r="G940" s="5">
        <v>34.08</v>
      </c>
      <c r="H940" s="5">
        <v>35.369999999999997</v>
      </c>
      <c r="I940" s="5">
        <v>35.299999999999997</v>
      </c>
      <c r="J940" s="5">
        <v>35.68</v>
      </c>
      <c r="K940" s="5">
        <v>35.79</v>
      </c>
      <c r="L940" s="5">
        <v>37.799999999999997</v>
      </c>
      <c r="M940" s="5">
        <v>37.08</v>
      </c>
      <c r="N940" s="5">
        <v>37.56</v>
      </c>
      <c r="O940" s="5">
        <v>36.24</v>
      </c>
      <c r="P940" s="5">
        <v>36.9</v>
      </c>
      <c r="Q940" s="5">
        <v>36.83</v>
      </c>
      <c r="R940" s="5">
        <v>38.090000000000003</v>
      </c>
      <c r="S940" s="5">
        <v>32.78</v>
      </c>
      <c r="T940" s="5">
        <v>29.51</v>
      </c>
      <c r="U940" s="5">
        <v>33.1</v>
      </c>
      <c r="V940" s="5">
        <v>35.340000000000003</v>
      </c>
      <c r="W940" s="5">
        <v>36.619999999999997</v>
      </c>
      <c r="X940" s="5">
        <v>39.97</v>
      </c>
      <c r="Y940" s="5">
        <v>42.53</v>
      </c>
      <c r="Z940" s="5">
        <v>43.69</v>
      </c>
      <c r="AA940" s="5">
        <v>44.62</v>
      </c>
      <c r="AB940" s="5">
        <v>45.61</v>
      </c>
      <c r="AC940" s="5">
        <v>44.02</v>
      </c>
      <c r="AD940" s="5">
        <v>34.68</v>
      </c>
      <c r="AE940" s="5">
        <v>35.82</v>
      </c>
      <c r="AF940" s="5">
        <v>42.87</v>
      </c>
      <c r="AG940" s="5">
        <v>44.72</v>
      </c>
      <c r="AH940" s="5">
        <v>46.16</v>
      </c>
      <c r="AI940" s="5">
        <v>47.22</v>
      </c>
      <c r="AJ940" s="5">
        <v>48.33</v>
      </c>
      <c r="AK940" s="5">
        <v>73.3</v>
      </c>
      <c r="AL940" s="5">
        <v>75.17</v>
      </c>
      <c r="AM940" s="5">
        <v>74.09</v>
      </c>
      <c r="AN940" s="5">
        <v>73.209999999999994</v>
      </c>
      <c r="AO940" s="5">
        <v>77.489999999999995</v>
      </c>
      <c r="AP940" s="5">
        <v>78.5</v>
      </c>
      <c r="AQ940" s="5">
        <v>88.08</v>
      </c>
      <c r="AR940" s="5">
        <v>88.93</v>
      </c>
      <c r="AS940" s="5">
        <v>89.79</v>
      </c>
      <c r="AT940" s="5">
        <v>89.72</v>
      </c>
      <c r="AU940" s="5">
        <v>91.64</v>
      </c>
      <c r="AV940" s="5">
        <v>93.87</v>
      </c>
      <c r="AW940" s="5">
        <v>96.09</v>
      </c>
      <c r="AX940" s="5">
        <v>98.11</v>
      </c>
      <c r="AY940" s="5">
        <v>99.84</v>
      </c>
      <c r="AZ940" s="5">
        <v>102.05</v>
      </c>
      <c r="BA940" s="5">
        <v>105.62</v>
      </c>
      <c r="BB940" s="5">
        <v>107.66</v>
      </c>
      <c r="BC940" s="5">
        <v>110.42</v>
      </c>
      <c r="BD940" s="5">
        <v>111.57</v>
      </c>
      <c r="BE940" s="5">
        <v>113.17</v>
      </c>
      <c r="BF940" s="5">
        <v>114.04</v>
      </c>
      <c r="BG940" s="5">
        <v>114.51</v>
      </c>
      <c r="BH940" s="5">
        <v>116.08</v>
      </c>
      <c r="BI940" s="5">
        <v>115.82</v>
      </c>
      <c r="BJ940" s="5">
        <v>117.13</v>
      </c>
    </row>
    <row r="941" spans="1:63" x14ac:dyDescent="0.25">
      <c r="A941" t="s">
        <v>161</v>
      </c>
      <c r="B941" t="s">
        <v>162</v>
      </c>
      <c r="C941" t="s">
        <v>149</v>
      </c>
      <c r="D941" t="s">
        <v>101</v>
      </c>
      <c r="E941" s="19" t="str">
        <f t="shared" si="135"/>
        <v>number</v>
      </c>
      <c r="F941" s="4" t="s">
        <v>102</v>
      </c>
      <c r="G941" s="5">
        <v>28.11</v>
      </c>
      <c r="H941" s="5">
        <v>29.45</v>
      </c>
      <c r="I941" s="5">
        <v>31.33</v>
      </c>
      <c r="J941" s="5">
        <v>33.369999999999997</v>
      </c>
      <c r="K941" s="5">
        <v>35.93</v>
      </c>
      <c r="L941" s="5">
        <v>37.43</v>
      </c>
      <c r="M941" s="5">
        <v>39.25</v>
      </c>
      <c r="N941" s="5">
        <v>40.31</v>
      </c>
      <c r="O941" s="5">
        <v>42.53</v>
      </c>
      <c r="P941" s="5">
        <v>43.08</v>
      </c>
      <c r="Q941" s="5">
        <v>42.11</v>
      </c>
      <c r="R941" s="5">
        <v>37.14</v>
      </c>
      <c r="S941" s="5">
        <v>30.81</v>
      </c>
      <c r="T941" s="5">
        <v>32.770000000000003</v>
      </c>
      <c r="U941" s="5">
        <v>37.03</v>
      </c>
      <c r="V941" s="5">
        <v>39.450000000000003</v>
      </c>
      <c r="W941" s="5">
        <v>41.14</v>
      </c>
      <c r="X941" s="5">
        <v>46.28</v>
      </c>
      <c r="Y941" s="5">
        <v>48.58</v>
      </c>
      <c r="Z941" s="5">
        <v>53.01</v>
      </c>
      <c r="AA941" s="5">
        <v>59.68</v>
      </c>
      <c r="AB941" s="5">
        <v>61.61</v>
      </c>
      <c r="AC941" s="5">
        <v>57.29</v>
      </c>
      <c r="AD941" s="5">
        <v>54.49</v>
      </c>
      <c r="AE941" s="5">
        <v>46.9</v>
      </c>
      <c r="AF941" s="5">
        <v>52.29</v>
      </c>
      <c r="AG941" s="5">
        <v>51.79</v>
      </c>
      <c r="AH941" s="5">
        <v>53.73</v>
      </c>
      <c r="AI941" s="5">
        <v>55.41</v>
      </c>
      <c r="AJ941" s="5">
        <v>57.89</v>
      </c>
      <c r="AK941" s="5">
        <v>61.68</v>
      </c>
      <c r="AL941" s="5">
        <v>57.39</v>
      </c>
      <c r="AM941" s="5">
        <v>58.03</v>
      </c>
      <c r="AN941" s="5">
        <v>58.77</v>
      </c>
      <c r="AO941" s="5">
        <v>60.63</v>
      </c>
      <c r="AP941" s="5">
        <v>62.01</v>
      </c>
      <c r="AQ941" s="5">
        <v>63.54</v>
      </c>
      <c r="AR941" s="5">
        <v>66.73</v>
      </c>
      <c r="AS941" s="5">
        <v>69.930000000000007</v>
      </c>
      <c r="AT941" s="5">
        <v>75.47</v>
      </c>
      <c r="AU941" s="5">
        <v>79.53</v>
      </c>
      <c r="AV941" s="5">
        <v>80.78</v>
      </c>
      <c r="AW941" s="5">
        <v>86.95</v>
      </c>
      <c r="AX941" s="5">
        <v>95.02</v>
      </c>
      <c r="AY941" s="5">
        <v>101.53</v>
      </c>
      <c r="AZ941" s="5">
        <v>103.44</v>
      </c>
      <c r="BA941" s="5">
        <v>120.17</v>
      </c>
      <c r="BB941" s="5">
        <v>133.84</v>
      </c>
      <c r="BC941" s="5">
        <v>136.97999999999999</v>
      </c>
      <c r="BD941" s="5">
        <v>129.52000000000001</v>
      </c>
      <c r="BE941" s="5">
        <v>133.74</v>
      </c>
      <c r="BF941" s="5">
        <v>142.91999999999999</v>
      </c>
      <c r="BG941" s="5">
        <v>134.28</v>
      </c>
      <c r="BH941" s="5">
        <v>140.41</v>
      </c>
      <c r="BI941" s="5">
        <v>132.82</v>
      </c>
      <c r="BJ941" s="5">
        <v>134.91999999999999</v>
      </c>
    </row>
    <row r="942" spans="1:63" x14ac:dyDescent="0.25">
      <c r="A942" t="s">
        <v>163</v>
      </c>
      <c r="B942" t="s">
        <v>164</v>
      </c>
      <c r="C942" t="s">
        <v>149</v>
      </c>
      <c r="D942" t="s">
        <v>101</v>
      </c>
      <c r="E942" s="19" t="str">
        <f t="shared" si="135"/>
        <v>number</v>
      </c>
      <c r="F942" s="4" t="s">
        <v>102</v>
      </c>
      <c r="G942" s="5">
        <v>44.22</v>
      </c>
      <c r="H942" s="5">
        <v>45.27</v>
      </c>
      <c r="I942" s="5">
        <v>46.04</v>
      </c>
      <c r="J942" s="5">
        <v>47.42</v>
      </c>
      <c r="K942" s="5">
        <v>48.6</v>
      </c>
      <c r="L942" s="5">
        <v>50.37</v>
      </c>
      <c r="M942" s="5">
        <v>51.36</v>
      </c>
      <c r="N942" s="5">
        <v>53.4</v>
      </c>
      <c r="O942" s="5">
        <v>51.28</v>
      </c>
      <c r="P942" s="5">
        <v>51.57</v>
      </c>
      <c r="Q942" s="5">
        <v>51.79</v>
      </c>
      <c r="R942" s="5">
        <v>49.68</v>
      </c>
      <c r="S942" s="5">
        <v>43.75</v>
      </c>
      <c r="T942" s="5">
        <v>40.93</v>
      </c>
      <c r="U942" s="5">
        <v>41.91</v>
      </c>
      <c r="V942" s="5">
        <v>46.31</v>
      </c>
      <c r="W942" s="5">
        <v>49.98</v>
      </c>
      <c r="X942" s="5">
        <v>52.19</v>
      </c>
      <c r="Y942" s="5">
        <v>53.13</v>
      </c>
      <c r="Z942" s="5">
        <v>55.72</v>
      </c>
      <c r="AA942" s="5">
        <v>57.1</v>
      </c>
      <c r="AB942" s="5">
        <v>55.68</v>
      </c>
      <c r="AC942" s="5">
        <v>53.77</v>
      </c>
      <c r="AD942" s="5">
        <v>51.6</v>
      </c>
      <c r="AE942" s="5">
        <v>54.03</v>
      </c>
      <c r="AF942" s="5">
        <v>54.13</v>
      </c>
      <c r="AG942" s="5">
        <v>54.14</v>
      </c>
      <c r="AH942" s="5">
        <v>55.32</v>
      </c>
      <c r="AI942" s="5">
        <v>58.23</v>
      </c>
      <c r="AJ942" s="5">
        <v>63.19</v>
      </c>
      <c r="AK942" s="5">
        <v>80.569999999999993</v>
      </c>
      <c r="AL942" s="5">
        <v>78.14</v>
      </c>
      <c r="AM942" s="5">
        <v>76.09</v>
      </c>
      <c r="AN942" s="5">
        <v>74.099999999999994</v>
      </c>
      <c r="AO942" s="5">
        <v>76.77</v>
      </c>
      <c r="AP942" s="5">
        <v>80.099999999999994</v>
      </c>
      <c r="AQ942" s="5">
        <v>80.12</v>
      </c>
      <c r="AR942" s="5">
        <v>82.41</v>
      </c>
      <c r="AS942" s="5">
        <v>84.86</v>
      </c>
      <c r="AT942" s="5">
        <v>88.28</v>
      </c>
      <c r="AU942" s="5">
        <v>91.48</v>
      </c>
      <c r="AV942" s="5">
        <v>95</v>
      </c>
      <c r="AW942" s="5">
        <v>95.77</v>
      </c>
      <c r="AX942" s="5">
        <v>98.33</v>
      </c>
      <c r="AY942" s="5">
        <v>99.73</v>
      </c>
      <c r="AZ942" s="5">
        <v>101.94</v>
      </c>
      <c r="BA942" s="5">
        <v>98.26</v>
      </c>
      <c r="BB942" s="5">
        <v>93.69</v>
      </c>
      <c r="BC942" s="5">
        <v>99.85</v>
      </c>
      <c r="BD942" s="5">
        <v>103.63</v>
      </c>
      <c r="BE942" s="5">
        <v>105.13</v>
      </c>
      <c r="BF942" s="5">
        <v>107.68</v>
      </c>
      <c r="BG942" s="5">
        <v>108.98</v>
      </c>
      <c r="BH942" s="5">
        <v>108.54</v>
      </c>
      <c r="BI942" s="5">
        <v>112.16</v>
      </c>
      <c r="BJ942" s="5">
        <v>112.68</v>
      </c>
    </row>
    <row r="943" spans="1:63" x14ac:dyDescent="0.25">
      <c r="A943" t="s">
        <v>167</v>
      </c>
      <c r="B943" t="s">
        <v>168</v>
      </c>
      <c r="C943" t="s">
        <v>149</v>
      </c>
      <c r="D943" t="s">
        <v>101</v>
      </c>
      <c r="E943" s="19" t="str">
        <f t="shared" si="135"/>
        <v>number</v>
      </c>
      <c r="F943" s="4" t="s">
        <v>102</v>
      </c>
      <c r="G943" s="5">
        <v>23.84</v>
      </c>
      <c r="H943" s="5">
        <v>24.94</v>
      </c>
      <c r="I943" s="5">
        <v>26.09</v>
      </c>
      <c r="J943" s="5">
        <v>26.85</v>
      </c>
      <c r="K943" s="5">
        <v>27.45</v>
      </c>
      <c r="L943" s="5">
        <v>28.93</v>
      </c>
      <c r="M943" s="5">
        <v>30.8</v>
      </c>
      <c r="N943" s="5">
        <v>34.47</v>
      </c>
      <c r="O943" s="5">
        <v>34.229999999999997</v>
      </c>
      <c r="P943" s="5">
        <v>36.590000000000003</v>
      </c>
      <c r="Q943" s="5">
        <v>34.25</v>
      </c>
      <c r="R943" s="5">
        <v>34.57</v>
      </c>
      <c r="S943" s="5">
        <v>30.69</v>
      </c>
      <c r="T943" s="5">
        <v>30.74</v>
      </c>
      <c r="U943" s="5">
        <v>32.04</v>
      </c>
      <c r="V943" s="5">
        <v>32.81</v>
      </c>
      <c r="W943" s="5">
        <v>44.03</v>
      </c>
      <c r="X943" s="5">
        <v>43.64</v>
      </c>
      <c r="Y943" s="5">
        <v>41.01</v>
      </c>
      <c r="Z943" s="5">
        <v>46.19</v>
      </c>
      <c r="AA943" s="5">
        <v>46.55</v>
      </c>
      <c r="AB943" s="5">
        <v>47.12</v>
      </c>
      <c r="AC943" s="5">
        <v>47.34</v>
      </c>
      <c r="AD943" s="5">
        <v>41.94</v>
      </c>
      <c r="AE943" s="5">
        <v>32.630000000000003</v>
      </c>
      <c r="AF943" s="5">
        <v>34.82</v>
      </c>
      <c r="AG943" s="5">
        <v>38.06</v>
      </c>
      <c r="AH943" s="5">
        <v>40.6</v>
      </c>
      <c r="AI943" s="5">
        <v>42.69</v>
      </c>
      <c r="AJ943" s="5">
        <v>46.28</v>
      </c>
      <c r="AK943" s="5">
        <v>47.15</v>
      </c>
      <c r="AL943" s="5">
        <v>50.98</v>
      </c>
      <c r="AM943" s="5">
        <v>53.44</v>
      </c>
      <c r="AN943" s="5">
        <v>54.96</v>
      </c>
      <c r="AO943" s="5">
        <v>54.83</v>
      </c>
      <c r="AP943" s="5">
        <v>66.97</v>
      </c>
      <c r="AQ943" s="5">
        <v>67.59</v>
      </c>
      <c r="AR943" s="5">
        <v>70.88</v>
      </c>
      <c r="AS943" s="5">
        <v>74.02</v>
      </c>
      <c r="AT943" s="5">
        <v>79.59</v>
      </c>
      <c r="AU943" s="5">
        <v>85.49</v>
      </c>
      <c r="AV943" s="5">
        <v>87.17</v>
      </c>
      <c r="AW943" s="5">
        <v>90.48</v>
      </c>
      <c r="AX943" s="5">
        <v>94.96</v>
      </c>
      <c r="AY943" s="5">
        <v>100.28</v>
      </c>
      <c r="AZ943" s="5">
        <v>104.76</v>
      </c>
      <c r="BA943" s="5">
        <v>109.93</v>
      </c>
      <c r="BB943" s="5">
        <v>116.8</v>
      </c>
      <c r="BC943" s="5">
        <v>105.88</v>
      </c>
      <c r="BD943" s="5">
        <v>108.38</v>
      </c>
      <c r="BE943" s="5">
        <v>100.21</v>
      </c>
      <c r="BF943" s="5">
        <v>101.91</v>
      </c>
      <c r="BG943" s="5">
        <v>100.27</v>
      </c>
      <c r="BH943" s="5">
        <v>101.45</v>
      </c>
      <c r="BI943" s="5">
        <v>102.65</v>
      </c>
      <c r="BJ943" s="5">
        <v>103.86</v>
      </c>
    </row>
    <row r="944" spans="1:63" x14ac:dyDescent="0.25">
      <c r="A944" t="s">
        <v>169</v>
      </c>
      <c r="B944" t="s">
        <v>170</v>
      </c>
      <c r="C944" t="s">
        <v>149</v>
      </c>
      <c r="D944" t="s">
        <v>101</v>
      </c>
      <c r="E944" s="19" t="str">
        <f t="shared" si="135"/>
        <v>number</v>
      </c>
      <c r="F944" s="4" t="s">
        <v>102</v>
      </c>
      <c r="G944" s="5">
        <v>22.31</v>
      </c>
      <c r="H944" s="5">
        <v>20.56</v>
      </c>
      <c r="I944" s="5">
        <v>20.86</v>
      </c>
      <c r="J944" s="5">
        <v>22.82</v>
      </c>
      <c r="K944" s="5">
        <v>23.94</v>
      </c>
      <c r="L944" s="5">
        <v>23.36</v>
      </c>
      <c r="M944" s="5">
        <v>25.88</v>
      </c>
      <c r="N944" s="5">
        <v>25.71</v>
      </c>
      <c r="O944" s="5">
        <v>29.68</v>
      </c>
      <c r="P944" s="5">
        <v>30.47</v>
      </c>
      <c r="Q944" s="5">
        <v>30</v>
      </c>
      <c r="R944" s="5">
        <v>28.05</v>
      </c>
      <c r="S944" s="5">
        <v>32.44</v>
      </c>
      <c r="T944" s="5">
        <v>34.770000000000003</v>
      </c>
      <c r="U944" s="5">
        <v>35.1</v>
      </c>
      <c r="V944" s="5">
        <v>41.52</v>
      </c>
      <c r="W944" s="5">
        <v>39.54</v>
      </c>
      <c r="X944" s="5">
        <v>41.91</v>
      </c>
      <c r="Y944" s="5">
        <v>45.12</v>
      </c>
      <c r="Z944" s="5">
        <v>54.52</v>
      </c>
      <c r="AA944" s="5">
        <v>51.64</v>
      </c>
      <c r="AB944" s="5">
        <v>55.36</v>
      </c>
      <c r="AC944" s="5">
        <v>60.23</v>
      </c>
      <c r="AD944" s="5">
        <v>62.15</v>
      </c>
      <c r="AE944" s="5">
        <v>69.63</v>
      </c>
      <c r="AF944" s="5">
        <v>61.13</v>
      </c>
      <c r="AG944" s="5">
        <v>62.45</v>
      </c>
      <c r="AH944" s="5">
        <v>60.31</v>
      </c>
      <c r="AI944" s="5">
        <v>59.19</v>
      </c>
      <c r="AJ944" s="5">
        <v>60.21</v>
      </c>
      <c r="AK944" s="5">
        <v>59.75</v>
      </c>
      <c r="AL944" s="5">
        <v>60.67</v>
      </c>
      <c r="AM944" s="5">
        <v>65.94</v>
      </c>
      <c r="AN944" s="5">
        <v>71.52</v>
      </c>
      <c r="AO944" s="5">
        <v>73.23</v>
      </c>
      <c r="AP944" s="5">
        <v>74.67</v>
      </c>
      <c r="AQ944" s="5">
        <v>76.81</v>
      </c>
      <c r="AR944" s="5">
        <v>83.79</v>
      </c>
      <c r="AS944" s="5">
        <v>87.37</v>
      </c>
      <c r="AT944" s="5">
        <v>86.29</v>
      </c>
      <c r="AU944" s="5">
        <v>93.63</v>
      </c>
      <c r="AV944" s="5">
        <v>99.26</v>
      </c>
      <c r="AW944" s="5">
        <v>96.23</v>
      </c>
      <c r="AX944" s="5">
        <v>99.9</v>
      </c>
      <c r="AY944" s="5">
        <v>100.91</v>
      </c>
      <c r="AZ944" s="5">
        <v>99.18</v>
      </c>
      <c r="BA944" s="5">
        <v>107.31</v>
      </c>
      <c r="BB944" s="5">
        <v>110.19</v>
      </c>
      <c r="BC944" s="5">
        <v>114.54</v>
      </c>
      <c r="BD944" s="5">
        <v>115.18</v>
      </c>
      <c r="BE944" s="5">
        <v>118.9</v>
      </c>
      <c r="BF944" s="5">
        <v>121.01</v>
      </c>
      <c r="BG944" s="5">
        <v>123.65</v>
      </c>
      <c r="BH944" s="5">
        <v>123.36</v>
      </c>
      <c r="BI944" s="5">
        <v>118.26</v>
      </c>
      <c r="BJ944" s="5">
        <v>118.9</v>
      </c>
    </row>
    <row r="945" spans="1:63" x14ac:dyDescent="0.25">
      <c r="A945" t="s">
        <v>173</v>
      </c>
      <c r="B945" t="s">
        <v>174</v>
      </c>
      <c r="C945" t="s">
        <v>149</v>
      </c>
      <c r="D945" t="s">
        <v>101</v>
      </c>
      <c r="E945" s="19" t="str">
        <f t="shared" si="135"/>
        <v>number</v>
      </c>
      <c r="F945" s="4" t="s">
        <v>102</v>
      </c>
      <c r="G945" s="5">
        <v>32.090000000000003</v>
      </c>
      <c r="H945" s="5">
        <v>34.69</v>
      </c>
      <c r="I945" s="5">
        <v>38.26</v>
      </c>
      <c r="J945" s="5">
        <v>40.51</v>
      </c>
      <c r="K945" s="5">
        <v>41.77</v>
      </c>
      <c r="L945" s="5">
        <v>44.4</v>
      </c>
      <c r="M945" s="5">
        <v>47.8</v>
      </c>
      <c r="N945" s="5">
        <v>48.83</v>
      </c>
      <c r="O945" s="5">
        <v>51.05</v>
      </c>
      <c r="P945" s="5">
        <v>51.06</v>
      </c>
      <c r="Q945" s="5">
        <v>52.84</v>
      </c>
      <c r="R945" s="5">
        <v>52.23</v>
      </c>
      <c r="S945" s="5">
        <v>50.26</v>
      </c>
      <c r="T945" s="5">
        <v>46.17</v>
      </c>
      <c r="U945" s="5">
        <v>49.33</v>
      </c>
      <c r="V945" s="5">
        <v>51.28</v>
      </c>
      <c r="W945" s="5">
        <v>53.18</v>
      </c>
      <c r="X945" s="5">
        <v>56.03</v>
      </c>
      <c r="Y945" s="5">
        <v>56.09</v>
      </c>
      <c r="Z945" s="5">
        <v>53.93</v>
      </c>
      <c r="AA945" s="5">
        <v>58.79</v>
      </c>
      <c r="AB945" s="5">
        <v>60.19</v>
      </c>
      <c r="AC945" s="5">
        <v>58.31</v>
      </c>
      <c r="AD945" s="5">
        <v>57.23</v>
      </c>
      <c r="AE945" s="5">
        <v>61.26</v>
      </c>
      <c r="AF945" s="5">
        <v>69.62</v>
      </c>
      <c r="AG945" s="5">
        <v>70.760000000000005</v>
      </c>
      <c r="AH945" s="5">
        <v>70.319999999999993</v>
      </c>
      <c r="AI945" s="5">
        <v>73.28</v>
      </c>
      <c r="AJ945" s="5">
        <v>74.89</v>
      </c>
      <c r="AK945" s="5">
        <v>78.010000000000005</v>
      </c>
      <c r="AL945" s="5">
        <v>76.89</v>
      </c>
      <c r="AM945" s="5">
        <v>78.67</v>
      </c>
      <c r="AN945" s="5">
        <v>80.23</v>
      </c>
      <c r="AO945" s="5">
        <v>79.010000000000005</v>
      </c>
      <c r="AP945" s="5">
        <v>78.45</v>
      </c>
      <c r="AQ945" s="5">
        <v>80.709999999999994</v>
      </c>
      <c r="AR945" s="5">
        <v>80.44</v>
      </c>
      <c r="AS945" s="5">
        <v>85.47</v>
      </c>
      <c r="AT945" s="5">
        <v>91.53</v>
      </c>
      <c r="AU945" s="5">
        <v>94.35</v>
      </c>
      <c r="AV945" s="5">
        <v>86.21</v>
      </c>
      <c r="AW945" s="5">
        <v>92.78</v>
      </c>
      <c r="AX945" s="5">
        <v>92.93</v>
      </c>
      <c r="AY945" s="5">
        <v>100.97</v>
      </c>
      <c r="AZ945" s="5">
        <v>106.09</v>
      </c>
      <c r="BA945" s="5">
        <v>100.58</v>
      </c>
      <c r="BB945" s="5">
        <v>108.88</v>
      </c>
      <c r="BC945" s="5">
        <v>118.25</v>
      </c>
      <c r="BD945" s="5">
        <v>123.73</v>
      </c>
      <c r="BE945" s="5">
        <v>123.98</v>
      </c>
      <c r="BF945" s="5">
        <v>127.08</v>
      </c>
      <c r="BG945" s="5">
        <v>131</v>
      </c>
      <c r="BH945" s="5">
        <v>124.99</v>
      </c>
      <c r="BI945" s="5">
        <v>124.76</v>
      </c>
      <c r="BJ945" s="5">
        <v>125.22</v>
      </c>
    </row>
    <row r="946" spans="1:63" x14ac:dyDescent="0.25">
      <c r="A946" t="s">
        <v>5</v>
      </c>
      <c r="B946" t="s">
        <v>6</v>
      </c>
      <c r="C946" t="s">
        <v>7</v>
      </c>
      <c r="D946" t="s">
        <v>103</v>
      </c>
      <c r="E946" s="19" t="str">
        <f t="shared" si="135"/>
        <v>number</v>
      </c>
      <c r="F946" s="4" t="s">
        <v>104</v>
      </c>
      <c r="G946" s="5">
        <v>4.6146017486163471</v>
      </c>
      <c r="H946" s="5">
        <v>4.7052707146867734</v>
      </c>
      <c r="I946" s="5">
        <v>4.7969976738589875</v>
      </c>
      <c r="J946" s="5">
        <v>4.8875599582898852</v>
      </c>
      <c r="K946" s="5">
        <v>4.9757752466511587</v>
      </c>
      <c r="L946" s="5">
        <v>5.0611775086227642</v>
      </c>
      <c r="M946" s="5">
        <v>5.1455803320766824</v>
      </c>
      <c r="N946" s="5">
        <v>5.232847517446058</v>
      </c>
      <c r="O946" s="5">
        <v>5.32817197401139</v>
      </c>
      <c r="P946" s="5">
        <v>5.4354543996149838</v>
      </c>
      <c r="Q946" s="5">
        <v>5.5564843186011066</v>
      </c>
      <c r="R946" s="5">
        <v>5.6908911526429771</v>
      </c>
      <c r="S946" s="5">
        <v>5.8377797385096653</v>
      </c>
      <c r="T946" s="5">
        <v>5.9952979866848484</v>
      </c>
      <c r="U946" s="5">
        <v>6.1622515440763612</v>
      </c>
      <c r="V946" s="5">
        <v>6.337528675703858</v>
      </c>
      <c r="W946" s="5">
        <v>6.5220085024464582</v>
      </c>
      <c r="X946" s="5">
        <v>6.718654848800834</v>
      </c>
      <c r="Y946" s="5">
        <v>6.931516002245929</v>
      </c>
      <c r="Z946" s="5">
        <v>7.1628298708590679</v>
      </c>
      <c r="AA946" s="5">
        <v>7.4151816796342347</v>
      </c>
      <c r="AB946" s="5">
        <v>7.6860158819282907</v>
      </c>
      <c r="AC946" s="5">
        <v>7.9662805807331356</v>
      </c>
      <c r="AD946" s="5">
        <v>8.2436199566856505</v>
      </c>
      <c r="AE946" s="5">
        <v>8.5096992059035852</v>
      </c>
      <c r="AF946" s="5">
        <v>8.7599558835325251</v>
      </c>
      <c r="AG946" s="5">
        <v>8.9983700970562293</v>
      </c>
      <c r="AH946" s="5">
        <v>9.2355562685489687</v>
      </c>
      <c r="AI946" s="5">
        <v>9.4868348439881292</v>
      </c>
      <c r="AJ946" s="5">
        <v>9.762926927087511</v>
      </c>
      <c r="AK946" s="5">
        <v>10.069339857223069</v>
      </c>
      <c r="AL946" s="5">
        <v>10.40213764337852</v>
      </c>
      <c r="AM946" s="5">
        <v>10.75137081896206</v>
      </c>
      <c r="AN946" s="5">
        <v>11.102351006657576</v>
      </c>
      <c r="AO946" s="5">
        <v>11.4454110852651</v>
      </c>
      <c r="AP946" s="5">
        <v>11.776918264217533</v>
      </c>
      <c r="AQ946" s="5">
        <v>12.103137081896206</v>
      </c>
      <c r="AR946" s="5">
        <v>12.436286195556269</v>
      </c>
      <c r="AS946" s="5">
        <v>12.793587871982032</v>
      </c>
      <c r="AT946" s="5">
        <v>13.187554343466752</v>
      </c>
      <c r="AU946" s="5">
        <v>13.622576401700488</v>
      </c>
      <c r="AV946" s="5">
        <v>14.095330873506056</v>
      </c>
      <c r="AW946" s="5">
        <v>14.60124248014759</v>
      </c>
      <c r="AX946" s="5">
        <v>15.13252265982193</v>
      </c>
      <c r="AY946" s="5">
        <v>15.68343787599262</v>
      </c>
      <c r="AZ946" s="5">
        <v>16.252826662388706</v>
      </c>
      <c r="BA946" s="5">
        <v>16.842614101227241</v>
      </c>
      <c r="BB946" s="5">
        <v>17.453613539744925</v>
      </c>
      <c r="BC946" s="5">
        <v>18.087388305125533</v>
      </c>
      <c r="BD946" s="5">
        <v>18.744791048367691</v>
      </c>
      <c r="BE946" s="5">
        <v>19.426137001684445</v>
      </c>
      <c r="BF946" s="5">
        <v>20.130063367289644</v>
      </c>
      <c r="BG946" s="5">
        <v>20.853725836207587</v>
      </c>
      <c r="BH946" s="5">
        <v>21.59337932140852</v>
      </c>
      <c r="BI946" s="5">
        <v>22.346438597898452</v>
      </c>
      <c r="BJ946" s="5">
        <v>23.111785513756317</v>
      </c>
      <c r="BK946" s="5">
        <v>23.890425122322931</v>
      </c>
    </row>
    <row r="947" spans="1:63" x14ac:dyDescent="0.25">
      <c r="A947" t="s">
        <v>151</v>
      </c>
      <c r="B947" t="s">
        <v>152</v>
      </c>
      <c r="C947" t="s">
        <v>7</v>
      </c>
      <c r="D947" t="s">
        <v>103</v>
      </c>
      <c r="E947" s="19" t="str">
        <f t="shared" si="135"/>
        <v>number</v>
      </c>
      <c r="F947" s="4" t="s">
        <v>104</v>
      </c>
      <c r="G947" s="5">
        <v>110.57889408099689</v>
      </c>
      <c r="H947" s="5">
        <v>112.68181464174455</v>
      </c>
      <c r="I947" s="5">
        <v>114.872507788162</v>
      </c>
      <c r="J947" s="5">
        <v>117.24528816199377</v>
      </c>
      <c r="K947" s="5">
        <v>119.85498442367602</v>
      </c>
      <c r="L947" s="5">
        <v>122.76958722741433</v>
      </c>
      <c r="M947" s="5">
        <v>125.93547507788162</v>
      </c>
      <c r="N947" s="5">
        <v>129.13679906542055</v>
      </c>
      <c r="O947" s="5">
        <v>132.07760903426791</v>
      </c>
      <c r="P947" s="5">
        <v>134.56409657320873</v>
      </c>
      <c r="Q947" s="5">
        <v>136.50276479750778</v>
      </c>
      <c r="R947" s="5">
        <v>138.00806074766356</v>
      </c>
      <c r="S947" s="5">
        <v>139.34929906542055</v>
      </c>
      <c r="T947" s="5">
        <v>140.9106308411215</v>
      </c>
      <c r="U947" s="5">
        <v>142.97095015576323</v>
      </c>
      <c r="V947" s="5">
        <v>145.62535046728971</v>
      </c>
      <c r="W947" s="5">
        <v>148.80038940809968</v>
      </c>
      <c r="X947" s="5">
        <v>152.40529595015576</v>
      </c>
      <c r="Y947" s="5">
        <v>156.28154205607476</v>
      </c>
      <c r="Z947" s="5">
        <v>160.31218847352025</v>
      </c>
      <c r="AA947" s="5">
        <v>164.45463395638629</v>
      </c>
      <c r="AB947" s="5">
        <v>168.74556074766355</v>
      </c>
      <c r="AC947" s="5">
        <v>173.23707165109033</v>
      </c>
      <c r="AD947" s="5">
        <v>178.00981308411215</v>
      </c>
      <c r="AE947" s="5">
        <v>183.10225856697818</v>
      </c>
      <c r="AF947" s="5">
        <v>188.53446261682242</v>
      </c>
      <c r="AG947" s="5">
        <v>194.22647975077882</v>
      </c>
      <c r="AH947" s="5">
        <v>199.99828660436137</v>
      </c>
      <c r="AI947" s="5">
        <v>205.60841121495326</v>
      </c>
      <c r="AJ947" s="5">
        <v>210.88064641744549</v>
      </c>
      <c r="AK947" s="5">
        <v>215.81183800623052</v>
      </c>
      <c r="AL947" s="5">
        <v>220.44933800623053</v>
      </c>
      <c r="AM947" s="5">
        <v>224.74291277258567</v>
      </c>
      <c r="AN947" s="5">
        <v>228.6451323987539</v>
      </c>
      <c r="AO947" s="5">
        <v>232.1673676012461</v>
      </c>
      <c r="AP947" s="5">
        <v>235.24579439252335</v>
      </c>
      <c r="AQ947" s="5">
        <v>238.010007788162</v>
      </c>
      <c r="AR947" s="5">
        <v>240.90155763239875</v>
      </c>
      <c r="AS947" s="5">
        <v>244.50700934579439</v>
      </c>
      <c r="AT947" s="5">
        <v>249.24867601246106</v>
      </c>
      <c r="AU947" s="5">
        <v>255.28929127725857</v>
      </c>
      <c r="AV947" s="5">
        <v>262.52215732087228</v>
      </c>
      <c r="AW947" s="5">
        <v>270.75985202492211</v>
      </c>
      <c r="AX947" s="5">
        <v>279.69045950155765</v>
      </c>
      <c r="AY947" s="5">
        <v>289.06888629283492</v>
      </c>
      <c r="AZ947" s="5">
        <v>298.88387850467291</v>
      </c>
      <c r="BA947" s="5">
        <v>309.17340342679125</v>
      </c>
      <c r="BB947" s="5">
        <v>319.79221183800621</v>
      </c>
      <c r="BC947" s="5">
        <v>330.56974299065422</v>
      </c>
      <c r="BD947" s="5">
        <v>341.39135514018693</v>
      </c>
      <c r="BE947" s="5">
        <v>352.16152647975076</v>
      </c>
      <c r="BF947" s="5">
        <v>362.91705607476638</v>
      </c>
      <c r="BG947" s="5">
        <v>373.83901869158876</v>
      </c>
      <c r="BH947" s="5">
        <v>385.19431464174454</v>
      </c>
      <c r="BI947" s="5">
        <v>397.16783489096571</v>
      </c>
      <c r="BJ947" s="5">
        <v>409.81764018691587</v>
      </c>
      <c r="BK947" s="5">
        <v>423.0625</v>
      </c>
    </row>
    <row r="948" spans="1:63" x14ac:dyDescent="0.25">
      <c r="A948" t="s">
        <v>157</v>
      </c>
      <c r="B948" t="s">
        <v>158</v>
      </c>
      <c r="C948" t="s">
        <v>7</v>
      </c>
      <c r="D948" t="s">
        <v>103</v>
      </c>
      <c r="E948" s="19" t="str">
        <f t="shared" si="135"/>
        <v>number</v>
      </c>
      <c r="F948" s="4" t="s">
        <v>104</v>
      </c>
      <c r="G948" s="5">
        <v>22.671189999999999</v>
      </c>
      <c r="H948" s="5">
        <v>23.221388999999999</v>
      </c>
      <c r="I948" s="5">
        <v>23.798428999999999</v>
      </c>
      <c r="J948" s="5">
        <v>24.397023999999998</v>
      </c>
      <c r="K948" s="5">
        <v>25.013625999999999</v>
      </c>
      <c r="L948" s="5">
        <v>25.641376000000001</v>
      </c>
      <c r="M948" s="5">
        <v>26.281207999999999</v>
      </c>
      <c r="N948" s="5">
        <v>26.946079000000001</v>
      </c>
      <c r="O948" s="5">
        <v>27.654160999999998</v>
      </c>
      <c r="P948" s="5">
        <v>28.415077</v>
      </c>
      <c r="Q948" s="5">
        <v>29.245207000000001</v>
      </c>
      <c r="R948" s="5">
        <v>30.132580000000001</v>
      </c>
      <c r="S948" s="5">
        <v>31.025115</v>
      </c>
      <c r="T948" s="5">
        <v>31.851707999999999</v>
      </c>
      <c r="U948" s="5">
        <v>32.566820999999997</v>
      </c>
      <c r="V948" s="5">
        <v>33.146890999999997</v>
      </c>
      <c r="W948" s="5">
        <v>33.622390000000003</v>
      </c>
      <c r="X948" s="5">
        <v>34.068316000000003</v>
      </c>
      <c r="Y948" s="5">
        <v>34.590226000000001</v>
      </c>
      <c r="Z948" s="5">
        <v>35.264898000000002</v>
      </c>
      <c r="AA948" s="5">
        <v>36.120288000000002</v>
      </c>
      <c r="AB948" s="5">
        <v>37.136848000000001</v>
      </c>
      <c r="AC948" s="5">
        <v>38.285882999999998</v>
      </c>
      <c r="AD948" s="5">
        <v>39.518801000000003</v>
      </c>
      <c r="AE948" s="5">
        <v>40.800342999999998</v>
      </c>
      <c r="AF948" s="5">
        <v>42.120730000000002</v>
      </c>
      <c r="AG948" s="5">
        <v>43.493282999999998</v>
      </c>
      <c r="AH948" s="5">
        <v>44.932063999999997</v>
      </c>
      <c r="AI948" s="5">
        <v>46.458913000000003</v>
      </c>
      <c r="AJ948" s="5">
        <v>48.086516000000003</v>
      </c>
      <c r="AK948" s="5">
        <v>49.821083000000002</v>
      </c>
      <c r="AL948" s="5">
        <v>51.647767999999999</v>
      </c>
      <c r="AM948" s="5">
        <v>53.532955999999999</v>
      </c>
      <c r="AN948" s="5">
        <v>55.431122999999999</v>
      </c>
      <c r="AO948" s="5">
        <v>57.30988</v>
      </c>
      <c r="AP948" s="5">
        <v>59.155147999999997</v>
      </c>
      <c r="AQ948" s="5">
        <v>60.97645</v>
      </c>
      <c r="AR948" s="5">
        <v>62.794150999999999</v>
      </c>
      <c r="AS948" s="5">
        <v>64.640054000000006</v>
      </c>
      <c r="AT948" s="5">
        <v>66.537330999999995</v>
      </c>
      <c r="AU948" s="5">
        <v>68.492256999999995</v>
      </c>
      <c r="AV948" s="5">
        <v>70.497191999999998</v>
      </c>
      <c r="AW948" s="5">
        <v>72.545143999999993</v>
      </c>
      <c r="AX948" s="5">
        <v>74.624404999999996</v>
      </c>
      <c r="AY948" s="5">
        <v>76.727082999999993</v>
      </c>
      <c r="AZ948" s="5">
        <v>78.850689000000003</v>
      </c>
      <c r="BA948" s="5">
        <v>81.000409000000005</v>
      </c>
      <c r="BB948" s="5">
        <v>83.184892000000005</v>
      </c>
      <c r="BC948" s="5">
        <v>85.416252999999998</v>
      </c>
      <c r="BD948" s="5">
        <v>87.702669999999998</v>
      </c>
      <c r="BE948" s="5">
        <v>90.046756000000002</v>
      </c>
      <c r="BF948" s="5">
        <v>92.444182999999995</v>
      </c>
      <c r="BG948" s="5">
        <v>94.887724000000006</v>
      </c>
      <c r="BH948" s="5">
        <v>97.366774000000007</v>
      </c>
      <c r="BI948" s="5">
        <v>99.873033000000007</v>
      </c>
      <c r="BJ948" s="5">
        <v>102.40319599999999</v>
      </c>
      <c r="BK948" s="5">
        <v>104.957438</v>
      </c>
    </row>
    <row r="949" spans="1:63" x14ac:dyDescent="0.25">
      <c r="A949" t="s">
        <v>159</v>
      </c>
      <c r="B949" t="s">
        <v>160</v>
      </c>
      <c r="C949" t="s">
        <v>7</v>
      </c>
      <c r="D949" t="s">
        <v>103</v>
      </c>
      <c r="E949" s="19" t="str">
        <f t="shared" si="135"/>
        <v>number</v>
      </c>
      <c r="F949" s="4" t="s">
        <v>104</v>
      </c>
      <c r="G949" s="5">
        <v>14.691360649400851</v>
      </c>
      <c r="H949" s="5">
        <v>15.161422497100888</v>
      </c>
      <c r="I949" s="5">
        <v>15.652426468004357</v>
      </c>
      <c r="J949" s="5">
        <v>16.165015637628702</v>
      </c>
      <c r="K949" s="5">
        <v>16.700114207400638</v>
      </c>
      <c r="L949" s="5">
        <v>17.258493516533719</v>
      </c>
      <c r="M949" s="5">
        <v>17.841803422707944</v>
      </c>
      <c r="N949" s="5">
        <v>18.45283234353586</v>
      </c>
      <c r="O949" s="5">
        <v>19.094978388445725</v>
      </c>
      <c r="P949" s="5">
        <v>19.771044031345539</v>
      </c>
      <c r="Q949" s="5">
        <v>20.482682643989175</v>
      </c>
      <c r="R949" s="5">
        <v>21.230607583371402</v>
      </c>
      <c r="S949" s="5">
        <v>22.015412727975541</v>
      </c>
      <c r="T949" s="5">
        <v>22.837254454088626</v>
      </c>
      <c r="U949" s="5">
        <v>23.69650525354043</v>
      </c>
      <c r="V949" s="5">
        <v>24.592725867097727</v>
      </c>
      <c r="W949" s="5">
        <v>25.526747373229785</v>
      </c>
      <c r="X949" s="5">
        <v>26.501377516955408</v>
      </c>
      <c r="Y949" s="5">
        <v>27.520209438802404</v>
      </c>
      <c r="Z949" s="5">
        <v>28.585216291246443</v>
      </c>
      <c r="AA949" s="5">
        <v>29.696870717222478</v>
      </c>
      <c r="AB949" s="5">
        <v>30.852567030958991</v>
      </c>
      <c r="AC949" s="5">
        <v>32.04730646238184</v>
      </c>
      <c r="AD949" s="5">
        <v>33.274305091893034</v>
      </c>
      <c r="AE949" s="5">
        <v>34.527928102048705</v>
      </c>
      <c r="AF949" s="5">
        <v>35.805998524088977</v>
      </c>
      <c r="AG949" s="5">
        <v>37.107421724004638</v>
      </c>
      <c r="AH949" s="5">
        <v>38.428931370137398</v>
      </c>
      <c r="AI949" s="5">
        <v>39.767055557507817</v>
      </c>
      <c r="AJ949" s="5">
        <v>41.119069121832943</v>
      </c>
      <c r="AK949" s="5">
        <v>42.484446709069822</v>
      </c>
      <c r="AL949" s="5">
        <v>43.862587412587409</v>
      </c>
      <c r="AM949" s="5">
        <v>45.250929472537514</v>
      </c>
      <c r="AN949" s="5">
        <v>46.646670415012125</v>
      </c>
      <c r="AO949" s="5">
        <v>48.048733176371364</v>
      </c>
      <c r="AP949" s="5">
        <v>49.456608215904701</v>
      </c>
      <c r="AQ949" s="5">
        <v>50.873447657869768</v>
      </c>
      <c r="AR949" s="5">
        <v>52.306643356643356</v>
      </c>
      <c r="AS949" s="5">
        <v>53.766027690902064</v>
      </c>
      <c r="AT949" s="5">
        <v>55.259660189057172</v>
      </c>
      <c r="AU949" s="5">
        <v>56.790037600590367</v>
      </c>
      <c r="AV949" s="5">
        <v>58.358240503215377</v>
      </c>
      <c r="AW949" s="5">
        <v>59.969167515901184</v>
      </c>
      <c r="AX949" s="5">
        <v>61.627949186491897</v>
      </c>
      <c r="AY949" s="5">
        <v>63.338173384404541</v>
      </c>
      <c r="AZ949" s="5">
        <v>65.101820290262495</v>
      </c>
      <c r="BA949" s="5">
        <v>66.918348736690447</v>
      </c>
      <c r="BB949" s="5">
        <v>68.785212777172575</v>
      </c>
      <c r="BC949" s="5">
        <v>70.698253505288676</v>
      </c>
      <c r="BD949" s="5">
        <v>72.653744245704047</v>
      </c>
      <c r="BE949" s="5">
        <v>74.650945285869909</v>
      </c>
      <c r="BF949" s="5">
        <v>76.688739150296939</v>
      </c>
      <c r="BG949" s="5">
        <v>78.762429279263444</v>
      </c>
      <c r="BH949" s="5">
        <v>80.8663070597744</v>
      </c>
      <c r="BI949" s="5">
        <v>82.995851635801387</v>
      </c>
      <c r="BJ949" s="5">
        <v>85.148763045999232</v>
      </c>
      <c r="BK949" s="5">
        <v>87.324493094844854</v>
      </c>
    </row>
    <row r="950" spans="1:63" x14ac:dyDescent="0.25">
      <c r="A950" t="s">
        <v>165</v>
      </c>
      <c r="B950" t="s">
        <v>166</v>
      </c>
      <c r="C950" t="s">
        <v>7</v>
      </c>
      <c r="D950" t="s">
        <v>103</v>
      </c>
      <c r="E950" s="19" t="str">
        <f t="shared" si="135"/>
        <v>number</v>
      </c>
      <c r="F950" s="4" t="s">
        <v>104</v>
      </c>
      <c r="G950" s="5">
        <v>9.5899247183295611</v>
      </c>
      <c r="H950" s="5">
        <v>9.7906088659426747</v>
      </c>
      <c r="I950" s="5">
        <v>9.9978025890790718</v>
      </c>
      <c r="J950" s="5">
        <v>10.211379994404741</v>
      </c>
      <c r="K950" s="5">
        <v>10.431440270607085</v>
      </c>
      <c r="L950" s="5">
        <v>10.658275897148961</v>
      </c>
      <c r="M950" s="5">
        <v>10.892537958747679</v>
      </c>
      <c r="N950" s="5">
        <v>11.135177649482438</v>
      </c>
      <c r="O950" s="5">
        <v>11.387381418652559</v>
      </c>
      <c r="P950" s="5">
        <v>11.65026323151657</v>
      </c>
      <c r="Q950" s="5">
        <v>11.921900353518655</v>
      </c>
      <c r="R950" s="5">
        <v>12.202449197588951</v>
      </c>
      <c r="S950" s="5">
        <v>12.497240519850454</v>
      </c>
      <c r="T950" s="5">
        <v>12.813362496502963</v>
      </c>
      <c r="U950" s="5">
        <v>13.154574124469086</v>
      </c>
      <c r="V950" s="5">
        <v>13.521366260586484</v>
      </c>
      <c r="W950" s="5">
        <v>13.907952898089983</v>
      </c>
      <c r="X950" s="5">
        <v>14.303575879345864</v>
      </c>
      <c r="Y950" s="5">
        <v>14.693887179226328</v>
      </c>
      <c r="Z950" s="5">
        <v>15.066928202650118</v>
      </c>
      <c r="AA950" s="5">
        <v>15.429021592614257</v>
      </c>
      <c r="AB950" s="5">
        <v>15.780211856863094</v>
      </c>
      <c r="AC950" s="5">
        <v>16.096172333986114</v>
      </c>
      <c r="AD950" s="5">
        <v>16.345507261120577</v>
      </c>
      <c r="AE950" s="5">
        <v>16.511616521274703</v>
      </c>
      <c r="AF950" s="5">
        <v>16.575173580202954</v>
      </c>
      <c r="AG950" s="5">
        <v>16.557975787787075</v>
      </c>
      <c r="AH950" s="5">
        <v>16.534694422543808</v>
      </c>
      <c r="AI950" s="5">
        <v>16.607254762328644</v>
      </c>
      <c r="AJ950" s="5">
        <v>16.846370711360919</v>
      </c>
      <c r="AK950" s="5">
        <v>17.284226455403239</v>
      </c>
      <c r="AL950" s="5">
        <v>17.893678628652815</v>
      </c>
      <c r="AM950" s="5">
        <v>18.613132327882195</v>
      </c>
      <c r="AN950" s="5">
        <v>19.350751545054553</v>
      </c>
      <c r="AO950" s="5">
        <v>20.040097662707598</v>
      </c>
      <c r="AP950" s="5">
        <v>20.662061598718179</v>
      </c>
      <c r="AQ950" s="5">
        <v>21.238270301889671</v>
      </c>
      <c r="AR950" s="5">
        <v>21.791983519418093</v>
      </c>
      <c r="AS950" s="5">
        <v>22.361795823901929</v>
      </c>
      <c r="AT950" s="5">
        <v>22.975771255627052</v>
      </c>
      <c r="AU950" s="5">
        <v>23.638391108624329</v>
      </c>
      <c r="AV950" s="5">
        <v>24.33894300465424</v>
      </c>
      <c r="AW950" s="5">
        <v>25.0726086624787</v>
      </c>
      <c r="AX950" s="5">
        <v>25.830648032757701</v>
      </c>
      <c r="AY950" s="5">
        <v>26.606818586434038</v>
      </c>
      <c r="AZ950" s="5">
        <v>27.400827844044862</v>
      </c>
      <c r="BA950" s="5">
        <v>28.21585874513594</v>
      </c>
      <c r="BB950" s="5">
        <v>29.053076120959332</v>
      </c>
      <c r="BC950" s="5">
        <v>29.914370914824893</v>
      </c>
      <c r="BD950" s="5">
        <v>30.801145756504489</v>
      </c>
      <c r="BE950" s="5">
        <v>31.713681680612428</v>
      </c>
      <c r="BF950" s="5">
        <v>32.65165187314021</v>
      </c>
      <c r="BG950" s="5">
        <v>33.615264884661357</v>
      </c>
      <c r="BH950" s="5">
        <v>34.60462117551311</v>
      </c>
      <c r="BI950" s="5">
        <v>35.619790686436581</v>
      </c>
      <c r="BJ950" s="5">
        <v>36.660998499453193</v>
      </c>
      <c r="BK950" s="5">
        <v>37.728367964597268</v>
      </c>
    </row>
    <row r="951" spans="1:63" x14ac:dyDescent="0.25">
      <c r="A951" t="s">
        <v>171</v>
      </c>
      <c r="B951" t="s">
        <v>172</v>
      </c>
      <c r="C951" t="s">
        <v>7</v>
      </c>
      <c r="D951" t="s">
        <v>103</v>
      </c>
      <c r="E951" s="19" t="str">
        <f t="shared" si="135"/>
        <v>number</v>
      </c>
      <c r="F951" s="4" t="s">
        <v>104</v>
      </c>
      <c r="G951" s="5">
        <v>121.44693960275639</v>
      </c>
      <c r="H951" s="5">
        <v>123.65642480745845</v>
      </c>
      <c r="I951" s="5">
        <v>125.77916497770572</v>
      </c>
      <c r="J951" s="5">
        <v>128.16068098905552</v>
      </c>
      <c r="K951" s="5">
        <v>131.04718281313336</v>
      </c>
      <c r="L951" s="5">
        <v>134.53919740575597</v>
      </c>
      <c r="M951" s="5">
        <v>138.56169436562627</v>
      </c>
      <c r="N951" s="5">
        <v>142.97782732063234</v>
      </c>
      <c r="O951" s="5">
        <v>147.57158492095664</v>
      </c>
      <c r="P951" s="5">
        <v>152.19055533036075</v>
      </c>
      <c r="Q951" s="5">
        <v>156.80328334008917</v>
      </c>
      <c r="R951" s="5">
        <v>161.47952979327118</v>
      </c>
      <c r="S951" s="5">
        <v>166.2878394811512</v>
      </c>
      <c r="T951" s="5">
        <v>171.33356303202271</v>
      </c>
      <c r="U951" s="5">
        <v>176.69606809890556</v>
      </c>
      <c r="V951" s="5">
        <v>182.38788001621401</v>
      </c>
      <c r="W951" s="5">
        <v>188.39136603161734</v>
      </c>
      <c r="X951" s="5">
        <v>194.71929468990677</v>
      </c>
      <c r="Y951" s="5">
        <v>201.38119173084718</v>
      </c>
      <c r="Z951" s="5">
        <v>208.37924604783137</v>
      </c>
      <c r="AA951" s="5">
        <v>215.44515605999189</v>
      </c>
      <c r="AB951" s="5">
        <v>222.51001216051884</v>
      </c>
      <c r="AC951" s="5">
        <v>229.98029995946493</v>
      </c>
      <c r="AD951" s="5">
        <v>238.42342926631537</v>
      </c>
      <c r="AE951" s="5">
        <v>248.07892176732875</v>
      </c>
      <c r="AF951" s="5">
        <v>259.73538710985002</v>
      </c>
      <c r="AG951" s="5">
        <v>272.88735306039723</v>
      </c>
      <c r="AH951" s="5">
        <v>284.96874746655857</v>
      </c>
      <c r="AI951" s="5">
        <v>292.50214835832998</v>
      </c>
      <c r="AJ951" s="5">
        <v>293.30352655046613</v>
      </c>
      <c r="AK951" s="5">
        <v>285.8434941224159</v>
      </c>
      <c r="AL951" s="5">
        <v>271.65995135792463</v>
      </c>
      <c r="AM951" s="5">
        <v>255.36720713417105</v>
      </c>
      <c r="AN951" s="5">
        <v>243.41690312119985</v>
      </c>
      <c r="AO951" s="5">
        <v>240.29501418727199</v>
      </c>
      <c r="AP951" s="5">
        <v>247.87871909201459</v>
      </c>
      <c r="AQ951" s="5">
        <v>264.38516416700446</v>
      </c>
      <c r="AR951" s="5">
        <v>286.16996351844347</v>
      </c>
      <c r="AS951" s="5">
        <v>307.79241994325093</v>
      </c>
      <c r="AT951" s="5">
        <v>325.32237535468181</v>
      </c>
      <c r="AU951" s="5">
        <v>337.63299554114309</v>
      </c>
      <c r="AV951" s="5">
        <v>346.01560599918929</v>
      </c>
      <c r="AW951" s="5">
        <v>351.85837049047427</v>
      </c>
      <c r="AX951" s="5">
        <v>357.45593838670447</v>
      </c>
      <c r="AY951" s="5">
        <v>364.48054316984189</v>
      </c>
      <c r="AZ951" s="5">
        <v>373.18929874341308</v>
      </c>
      <c r="BA951" s="5">
        <v>382.95103364410215</v>
      </c>
      <c r="BB951" s="5">
        <v>393.52124037292259</v>
      </c>
      <c r="BC951" s="5">
        <v>404.43640048642078</v>
      </c>
      <c r="BD951" s="5">
        <v>415.35638427239564</v>
      </c>
      <c r="BE951" s="5">
        <v>426.269598702878</v>
      </c>
      <c r="BF951" s="5">
        <v>437.32683421159305</v>
      </c>
      <c r="BG951" s="5">
        <v>448.52659100121605</v>
      </c>
      <c r="BH951" s="5">
        <v>459.88475881637618</v>
      </c>
      <c r="BI951" s="5">
        <v>471.40466153222536</v>
      </c>
      <c r="BJ951" s="5">
        <v>483.07693554925009</v>
      </c>
      <c r="BK951" s="5">
        <v>494.8685447912444</v>
      </c>
    </row>
    <row r="952" spans="1:63" x14ac:dyDescent="0.25">
      <c r="A952" t="s">
        <v>175</v>
      </c>
      <c r="B952" t="s">
        <v>176</v>
      </c>
      <c r="C952" t="s">
        <v>7</v>
      </c>
      <c r="D952" t="s">
        <v>103</v>
      </c>
      <c r="E952" s="19" t="str">
        <f t="shared" si="135"/>
        <v>number</v>
      </c>
      <c r="F952" s="4" t="s">
        <v>104</v>
      </c>
      <c r="G952" s="5">
        <v>14.772748106076218</v>
      </c>
      <c r="H952" s="5">
        <v>15.169202614810112</v>
      </c>
      <c r="I952" s="5">
        <v>15.57944999958783</v>
      </c>
      <c r="J952" s="5">
        <v>16.002914045948774</v>
      </c>
      <c r="K952" s="5">
        <v>16.439260895729088</v>
      </c>
      <c r="L952" s="5">
        <v>16.887814589189592</v>
      </c>
      <c r="M952" s="5">
        <v>17.348906511470705</v>
      </c>
      <c r="N952" s="5">
        <v>17.824390605808308</v>
      </c>
      <c r="O952" s="5">
        <v>18.316775342307661</v>
      </c>
      <c r="P952" s="5">
        <v>18.827499196267382</v>
      </c>
      <c r="Q952" s="5">
        <v>19.35784896421535</v>
      </c>
      <c r="R952" s="5">
        <v>19.906302912397265</v>
      </c>
      <c r="S952" s="5">
        <v>20.468137566050334</v>
      </c>
      <c r="T952" s="5">
        <v>21.036859589972714</v>
      </c>
      <c r="U952" s="5">
        <v>21.607963959805126</v>
      </c>
      <c r="V952" s="5">
        <v>22.178361869275982</v>
      </c>
      <c r="W952" s="5">
        <v>22.749587417256759</v>
      </c>
      <c r="X952" s="5">
        <v>23.327329381991444</v>
      </c>
      <c r="Y952" s="5">
        <v>23.919947407034929</v>
      </c>
      <c r="Z952" s="5">
        <v>24.532780749985573</v>
      </c>
      <c r="AA952" s="5">
        <v>25.169570270960936</v>
      </c>
      <c r="AB952" s="5">
        <v>25.826821587845913</v>
      </c>
      <c r="AC952" s="5">
        <v>26.494083703599898</v>
      </c>
      <c r="AD952" s="5">
        <v>27.156751766150904</v>
      </c>
      <c r="AE952" s="5">
        <v>27.805148834793791</v>
      </c>
      <c r="AF952" s="5">
        <v>28.431871501702265</v>
      </c>
      <c r="AG952" s="5">
        <v>29.041743811258851</v>
      </c>
      <c r="AH952" s="5">
        <v>29.651993669060005</v>
      </c>
      <c r="AI952" s="5">
        <v>30.287021573007774</v>
      </c>
      <c r="AJ952" s="5">
        <v>30.962686198056204</v>
      </c>
      <c r="AK952" s="5">
        <v>31.685905415096983</v>
      </c>
      <c r="AL952" s="5">
        <v>32.446252957323857</v>
      </c>
      <c r="AM952" s="5">
        <v>33.221080876109767</v>
      </c>
      <c r="AN952" s="5">
        <v>33.97843605997906</v>
      </c>
      <c r="AO952" s="5">
        <v>34.69500614134153</v>
      </c>
      <c r="AP952" s="5">
        <v>35.363015110173194</v>
      </c>
      <c r="AQ952" s="5">
        <v>35.988281166277851</v>
      </c>
      <c r="AR952" s="5">
        <v>36.57775762721645</v>
      </c>
      <c r="AS952" s="5">
        <v>37.143802191098764</v>
      </c>
      <c r="AT952" s="5">
        <v>37.69573156154943</v>
      </c>
      <c r="AU952" s="5">
        <v>38.237068972623632</v>
      </c>
      <c r="AV952" s="5">
        <v>38.765609311757579</v>
      </c>
      <c r="AW952" s="5">
        <v>39.278806189153322</v>
      </c>
      <c r="AX952" s="5">
        <v>39.772312853951476</v>
      </c>
      <c r="AY952" s="5">
        <v>40.24481777938982</v>
      </c>
      <c r="AZ952" s="5">
        <v>40.693256065089976</v>
      </c>
      <c r="BA952" s="5">
        <v>41.124055923303303</v>
      </c>
      <c r="BB952" s="5">
        <v>41.556792158867026</v>
      </c>
      <c r="BC952" s="5">
        <v>42.017342489015654</v>
      </c>
      <c r="BD952" s="5">
        <v>42.523360179376631</v>
      </c>
      <c r="BE952" s="5">
        <v>43.082966638913845</v>
      </c>
      <c r="BF952" s="5">
        <v>43.688607605371409</v>
      </c>
      <c r="BG952" s="5">
        <v>44.322676800567145</v>
      </c>
      <c r="BH952" s="5">
        <v>44.95921242446974</v>
      </c>
      <c r="BI952" s="5">
        <v>45.578831743728827</v>
      </c>
      <c r="BJ952" s="5">
        <v>46.175859169558727</v>
      </c>
      <c r="BK952" s="5">
        <v>46.754285337444045</v>
      </c>
    </row>
    <row r="953" spans="1:63" x14ac:dyDescent="0.25">
      <c r="A953" t="s">
        <v>177</v>
      </c>
      <c r="B953" t="s">
        <v>178</v>
      </c>
      <c r="C953" t="s">
        <v>7</v>
      </c>
      <c r="D953" t="s">
        <v>103</v>
      </c>
      <c r="E953" s="19" t="str">
        <f t="shared" si="135"/>
        <v>number</v>
      </c>
      <c r="F953" s="4" t="s">
        <v>104</v>
      </c>
      <c r="G953" s="5">
        <v>11.710767667645067</v>
      </c>
      <c r="H953" s="5">
        <v>12.061307292842628</v>
      </c>
      <c r="I953" s="5">
        <v>12.424819372318808</v>
      </c>
      <c r="J953" s="5">
        <v>12.800967487017385</v>
      </c>
      <c r="K953" s="5">
        <v>13.189803567396703</v>
      </c>
      <c r="L953" s="5">
        <v>13.590994581169564</v>
      </c>
      <c r="M953" s="5">
        <v>14.005463987356062</v>
      </c>
      <c r="N953" s="5">
        <v>14.436090539625198</v>
      </c>
      <c r="O953" s="5">
        <v>14.88660758636261</v>
      </c>
      <c r="P953" s="5">
        <v>15.359594716640325</v>
      </c>
      <c r="Q953" s="5">
        <v>15.856653872205916</v>
      </c>
      <c r="R953" s="5">
        <v>16.376853691578233</v>
      </c>
      <c r="S953" s="5">
        <v>16.917059155565589</v>
      </c>
      <c r="T953" s="5">
        <v>17.472673289681644</v>
      </c>
      <c r="U953" s="5">
        <v>18.040529464890493</v>
      </c>
      <c r="V953" s="5">
        <v>18.619671483404833</v>
      </c>
      <c r="W953" s="5">
        <v>19.211639196206818</v>
      </c>
      <c r="X953" s="5">
        <v>19.818801083766086</v>
      </c>
      <c r="Y953" s="5">
        <v>20.444664709866789</v>
      </c>
      <c r="Z953" s="5">
        <v>21.091845789117183</v>
      </c>
      <c r="AA953" s="5">
        <v>21.762370738315646</v>
      </c>
      <c r="AB953" s="5">
        <v>22.456026191013773</v>
      </c>
      <c r="AC953" s="5">
        <v>23.170767667645066</v>
      </c>
      <c r="AD953" s="5">
        <v>23.903367577331228</v>
      </c>
      <c r="AE953" s="5">
        <v>24.652290584782119</v>
      </c>
      <c r="AF953" s="5">
        <v>25.413460149017837</v>
      </c>
      <c r="AG953" s="5">
        <v>26.189357642808762</v>
      </c>
      <c r="AH953" s="5">
        <v>26.992497177692481</v>
      </c>
      <c r="AI953" s="5">
        <v>27.839890494468278</v>
      </c>
      <c r="AJ953" s="5">
        <v>28.741932716188757</v>
      </c>
      <c r="AK953" s="5">
        <v>29.707623617069316</v>
      </c>
      <c r="AL953" s="5">
        <v>30.728854143147437</v>
      </c>
      <c r="AM953" s="5">
        <v>31.778424023481598</v>
      </c>
      <c r="AN953" s="5">
        <v>32.818486114247008</v>
      </c>
      <c r="AO953" s="5">
        <v>33.823409347482503</v>
      </c>
      <c r="AP953" s="5">
        <v>34.784210882817789</v>
      </c>
      <c r="AQ953" s="5">
        <v>35.713762700383832</v>
      </c>
      <c r="AR953" s="5">
        <v>36.635485436893205</v>
      </c>
      <c r="AS953" s="5">
        <v>37.583585459471664</v>
      </c>
      <c r="AT953" s="5">
        <v>38.584377963422895</v>
      </c>
      <c r="AU953" s="5">
        <v>39.644410702190108</v>
      </c>
      <c r="AV953" s="5">
        <v>40.760677353804468</v>
      </c>
      <c r="AW953" s="5">
        <v>41.938442086249715</v>
      </c>
      <c r="AX953" s="5">
        <v>43.181286972228492</v>
      </c>
      <c r="AY953" s="5">
        <v>44.491470986678706</v>
      </c>
      <c r="AZ953" s="5">
        <v>45.873727703770605</v>
      </c>
      <c r="BA953" s="5">
        <v>47.328646421314069</v>
      </c>
      <c r="BB953" s="5">
        <v>48.848661097313162</v>
      </c>
      <c r="BC953" s="5">
        <v>50.422477986001354</v>
      </c>
      <c r="BD953" s="5">
        <v>52.041759990968615</v>
      </c>
      <c r="BE953" s="5">
        <v>53.703885752991646</v>
      </c>
      <c r="BF953" s="5">
        <v>55.4109245879431</v>
      </c>
      <c r="BG953" s="5">
        <v>57.16481711447279</v>
      </c>
      <c r="BH953" s="5">
        <v>58.969145405283356</v>
      </c>
      <c r="BI953" s="5">
        <v>60.826323097764735</v>
      </c>
      <c r="BJ953" s="5">
        <v>62.736736283585458</v>
      </c>
      <c r="BK953" s="5">
        <v>64.698599006547752</v>
      </c>
    </row>
    <row r="954" spans="1:63" x14ac:dyDescent="0.25">
      <c r="A954" t="s">
        <v>179</v>
      </c>
      <c r="B954" t="s">
        <v>180</v>
      </c>
      <c r="C954" t="s">
        <v>7</v>
      </c>
      <c r="D954" t="s">
        <v>103</v>
      </c>
      <c r="E954" s="19" t="str">
        <f t="shared" si="135"/>
        <v>number</v>
      </c>
      <c r="F954" s="4" t="s">
        <v>104</v>
      </c>
      <c r="G954" s="5">
        <v>35.066478154246532</v>
      </c>
      <c r="H954" s="5">
        <v>36.235293528852409</v>
      </c>
      <c r="I954" s="5">
        <v>37.472744106901558</v>
      </c>
      <c r="J954" s="5">
        <v>38.767819428457031</v>
      </c>
      <c r="K954" s="5">
        <v>40.11010960412392</v>
      </c>
      <c r="L954" s="5">
        <v>41.503308142735598</v>
      </c>
      <c r="M954" s="5">
        <v>42.944176968119713</v>
      </c>
      <c r="N954" s="5">
        <v>44.406786447124766</v>
      </c>
      <c r="O954" s="5">
        <v>45.857729843351187</v>
      </c>
      <c r="P954" s="5">
        <v>47.275231469896404</v>
      </c>
      <c r="Q954" s="5">
        <v>48.648210800260244</v>
      </c>
      <c r="R954" s="5">
        <v>49.989389920424401</v>
      </c>
      <c r="S954" s="5">
        <v>51.330909363895699</v>
      </c>
      <c r="T954" s="5">
        <v>52.718662729593113</v>
      </c>
      <c r="U954" s="5">
        <v>54.187212852209598</v>
      </c>
      <c r="V954" s="5">
        <v>55.752129523046897</v>
      </c>
      <c r="W954" s="5">
        <v>57.408873429758273</v>
      </c>
      <c r="X954" s="5">
        <v>59.147725339072117</v>
      </c>
      <c r="Y954" s="5">
        <v>60.950623091937338</v>
      </c>
      <c r="Z954" s="5">
        <v>62.807366998648718</v>
      </c>
      <c r="AA954" s="5">
        <v>64.712521895801018</v>
      </c>
      <c r="AB954" s="5">
        <v>66.680006005705422</v>
      </c>
      <c r="AC954" s="5">
        <v>68.741659576597769</v>
      </c>
      <c r="AD954" s="5">
        <v>70.939742755617843</v>
      </c>
      <c r="AE954" s="5">
        <v>73.302757619738756</v>
      </c>
      <c r="AF954" s="5">
        <v>75.844657424553333</v>
      </c>
      <c r="AG954" s="5">
        <v>78.551679095140386</v>
      </c>
      <c r="AH954" s="5">
        <v>81.389985486211899</v>
      </c>
      <c r="AI954" s="5">
        <v>84.310545017766884</v>
      </c>
      <c r="AJ954" s="5">
        <v>87.277448576147336</v>
      </c>
      <c r="AK954" s="5">
        <v>90.287963565387116</v>
      </c>
      <c r="AL954" s="5">
        <v>93.353130473950259</v>
      </c>
      <c r="AM954" s="5">
        <v>96.468755317551668</v>
      </c>
      <c r="AN954" s="5">
        <v>99.632821180121113</v>
      </c>
      <c r="AO954" s="5">
        <v>102.84916170361844</v>
      </c>
      <c r="AP954" s="5">
        <v>106.11139582603474</v>
      </c>
      <c r="AQ954" s="5">
        <v>109.43361693608928</v>
      </c>
      <c r="AR954" s="5">
        <v>112.86616785946649</v>
      </c>
      <c r="AS954" s="5">
        <v>116.47562684550323</v>
      </c>
      <c r="AT954" s="5">
        <v>120.31066513187528</v>
      </c>
      <c r="AU954" s="5">
        <v>124.39263300135129</v>
      </c>
      <c r="AV954" s="5">
        <v>128.7125168910465</v>
      </c>
      <c r="AW954" s="5">
        <v>133.25068815374607</v>
      </c>
      <c r="AX954" s="5">
        <v>137.97325459186226</v>
      </c>
      <c r="AY954" s="5">
        <v>142.8554126420099</v>
      </c>
      <c r="AZ954" s="5">
        <v>147.89380911866272</v>
      </c>
      <c r="BA954" s="5">
        <v>153.09787798408487</v>
      </c>
      <c r="BB954" s="5">
        <v>158.47002652519893</v>
      </c>
      <c r="BC954" s="5">
        <v>164.01528952504879</v>
      </c>
      <c r="BD954" s="5">
        <v>169.1359116297626</v>
      </c>
      <c r="BE954" s="5">
        <v>175.01320566527031</v>
      </c>
      <c r="BF954" s="5">
        <v>181.06321563933773</v>
      </c>
      <c r="BG954" s="5">
        <v>187.28169758627567</v>
      </c>
      <c r="BH954" s="5">
        <v>193.66316576900059</v>
      </c>
      <c r="BI954" s="5">
        <v>200.20382006782367</v>
      </c>
      <c r="BJ954" s="5">
        <v>206.90188011170954</v>
      </c>
      <c r="BK954" s="5">
        <v>213.75901655695193</v>
      </c>
    </row>
    <row r="955" spans="1:63" x14ac:dyDescent="0.25">
      <c r="A955" t="s">
        <v>147</v>
      </c>
      <c r="B955" t="s">
        <v>148</v>
      </c>
      <c r="C955" t="s">
        <v>149</v>
      </c>
      <c r="D955" t="s">
        <v>103</v>
      </c>
      <c r="E955" s="19" t="str">
        <f t="shared" si="135"/>
        <v>number</v>
      </c>
      <c r="F955" s="4" t="s">
        <v>104</v>
      </c>
      <c r="G955" s="5">
        <v>17.889546783625732</v>
      </c>
      <c r="H955" s="5">
        <v>18.129846491228069</v>
      </c>
      <c r="I955" s="5">
        <v>18.376538742690059</v>
      </c>
      <c r="J955" s="5">
        <v>18.636293859649122</v>
      </c>
      <c r="K955" s="5">
        <v>18.913998538011697</v>
      </c>
      <c r="L955" s="5">
        <v>19.21185307017544</v>
      </c>
      <c r="M955" s="5">
        <v>19.528578216374267</v>
      </c>
      <c r="N955" s="5">
        <v>19.86126096491228</v>
      </c>
      <c r="O955" s="5">
        <v>20.205314327485379</v>
      </c>
      <c r="P955" s="5">
        <v>20.557748538011698</v>
      </c>
      <c r="Q955" s="5">
        <v>20.918790204678363</v>
      </c>
      <c r="R955" s="5">
        <v>21.290836988304093</v>
      </c>
      <c r="S955" s="5">
        <v>21.675741959064329</v>
      </c>
      <c r="T955" s="5">
        <v>22.076173245614036</v>
      </c>
      <c r="U955" s="5">
        <v>22.494682017543859</v>
      </c>
      <c r="V955" s="5">
        <v>22.93142178362573</v>
      </c>
      <c r="W955" s="5">
        <v>23.387920321637427</v>
      </c>
      <c r="X955" s="5">
        <v>23.869952485380118</v>
      </c>
      <c r="Y955" s="5">
        <v>24.38470760233918</v>
      </c>
      <c r="Z955" s="5">
        <v>24.937291666666667</v>
      </c>
      <c r="AA955" s="5">
        <v>25.530555555555555</v>
      </c>
      <c r="AB955" s="5">
        <v>26.163212719298247</v>
      </c>
      <c r="AC955" s="5">
        <v>26.830793128654971</v>
      </c>
      <c r="AD955" s="5">
        <v>27.526469298245615</v>
      </c>
      <c r="AE955" s="5">
        <v>28.245274122807018</v>
      </c>
      <c r="AF955" s="5">
        <v>28.986454678362573</v>
      </c>
      <c r="AG955" s="5">
        <v>29.751728801169591</v>
      </c>
      <c r="AH955" s="5">
        <v>30.54205043859649</v>
      </c>
      <c r="AI955" s="5">
        <v>31.359002192982455</v>
      </c>
      <c r="AJ955" s="5">
        <v>32.2040716374269</v>
      </c>
      <c r="AK955" s="5">
        <v>33.077792397660822</v>
      </c>
      <c r="AL955" s="5">
        <v>33.980676169590645</v>
      </c>
      <c r="AM955" s="5">
        <v>34.914020467836259</v>
      </c>
      <c r="AN955" s="5">
        <v>35.879342105263156</v>
      </c>
      <c r="AO955" s="5">
        <v>36.878209064327486</v>
      </c>
      <c r="AP955" s="5">
        <v>37.912079678362574</v>
      </c>
      <c r="AQ955" s="5">
        <v>38.982258771929821</v>
      </c>
      <c r="AR955" s="5">
        <v>40.090365497076021</v>
      </c>
      <c r="AS955" s="5">
        <v>41.237942251461988</v>
      </c>
      <c r="AT955" s="5">
        <v>42.426688596491225</v>
      </c>
      <c r="AU955" s="5">
        <v>43.657116228070173</v>
      </c>
      <c r="AV955" s="5">
        <v>44.930921052631582</v>
      </c>
      <c r="AW955" s="5">
        <v>46.252269736842102</v>
      </c>
      <c r="AX955" s="5">
        <v>47.626348684210527</v>
      </c>
      <c r="AY955" s="5">
        <v>49.056761695906431</v>
      </c>
      <c r="AZ955" s="5">
        <v>50.545237573099413</v>
      </c>
      <c r="BA955" s="5">
        <v>52.090720029239769</v>
      </c>
      <c r="BB955" s="5">
        <v>53.690519005847953</v>
      </c>
      <c r="BC955" s="5">
        <v>55.340274122807017</v>
      </c>
      <c r="BD955" s="5">
        <v>57.036611842105266</v>
      </c>
      <c r="BE955" s="5">
        <v>58.778888888888886</v>
      </c>
      <c r="BF955" s="5">
        <v>60.56730994152047</v>
      </c>
      <c r="BG955" s="5">
        <v>62.400303362573098</v>
      </c>
      <c r="BH955" s="5">
        <v>64.276231725146204</v>
      </c>
      <c r="BI955" s="5">
        <v>66.193801169590643</v>
      </c>
      <c r="BJ955" s="5">
        <v>68.152167397660818</v>
      </c>
      <c r="BK955" s="5">
        <v>70.151250000000005</v>
      </c>
    </row>
    <row r="956" spans="1:63" x14ac:dyDescent="0.25">
      <c r="A956" t="s">
        <v>153</v>
      </c>
      <c r="B956" t="s">
        <v>154</v>
      </c>
      <c r="C956" t="s">
        <v>149</v>
      </c>
      <c r="D956" t="s">
        <v>103</v>
      </c>
      <c r="E956" s="19" t="str">
        <f t="shared" si="135"/>
        <v>number</v>
      </c>
      <c r="F956" s="4" t="s">
        <v>104</v>
      </c>
      <c r="G956" s="5">
        <v>11.180704871908782</v>
      </c>
      <c r="H956" s="5">
        <v>11.423329313955703</v>
      </c>
      <c r="I956" s="5">
        <v>11.678052082672252</v>
      </c>
      <c r="J956" s="5">
        <v>11.944566436081319</v>
      </c>
      <c r="K956" s="5">
        <v>12.222787755706458</v>
      </c>
      <c r="L956" s="5">
        <v>12.513217406020605</v>
      </c>
      <c r="M956" s="5">
        <v>12.816608491464111</v>
      </c>
      <c r="N956" s="5">
        <v>13.1333841044192</v>
      </c>
      <c r="O956" s="5">
        <v>13.464003300120581</v>
      </c>
      <c r="P956" s="5">
        <v>13.808963212117366</v>
      </c>
      <c r="Q956" s="5">
        <v>14.168824437815998</v>
      </c>
      <c r="R956" s="5">
        <v>14.54428296418523</v>
      </c>
      <c r="S956" s="5">
        <v>14.93643671595693</v>
      </c>
      <c r="T956" s="5">
        <v>15.346550739353939</v>
      </c>
      <c r="U956" s="5">
        <v>15.775765268346344</v>
      </c>
      <c r="V956" s="5">
        <v>16.224418776839922</v>
      </c>
      <c r="W956" s="5">
        <v>16.693044361236275</v>
      </c>
      <c r="X956" s="5">
        <v>17.182900721372512</v>
      </c>
      <c r="Y956" s="5">
        <v>17.695489835205517</v>
      </c>
      <c r="Z956" s="5">
        <v>18.231799623447781</v>
      </c>
      <c r="AA956" s="5">
        <v>18.791682003765523</v>
      </c>
      <c r="AB956" s="5">
        <v>19.374597533371411</v>
      </c>
      <c r="AC956" s="5">
        <v>19.980544096803538</v>
      </c>
      <c r="AD956" s="5">
        <v>20.609386304499587</v>
      </c>
      <c r="AE956" s="5">
        <v>21.260440862262275</v>
      </c>
      <c r="AF956" s="5">
        <v>21.933743732944087</v>
      </c>
      <c r="AG956" s="5">
        <v>22.627560237777917</v>
      </c>
      <c r="AH956" s="5">
        <v>23.337388673816928</v>
      </c>
      <c r="AI956" s="5">
        <v>24.057371327029255</v>
      </c>
      <c r="AJ956" s="5">
        <v>24.783097459330246</v>
      </c>
      <c r="AK956" s="5">
        <v>25.514012819699182</v>
      </c>
      <c r="AL956" s="5">
        <v>26.250620888070909</v>
      </c>
      <c r="AM956" s="5">
        <v>26.990926783863255</v>
      </c>
      <c r="AN956" s="5">
        <v>27.732986397579911</v>
      </c>
      <c r="AO956" s="5">
        <v>28.476220092657233</v>
      </c>
      <c r="AP956" s="5">
        <v>29.21975841424975</v>
      </c>
      <c r="AQ956" s="5">
        <v>29.966412811237333</v>
      </c>
      <c r="AR956" s="5">
        <v>30.724059148315035</v>
      </c>
      <c r="AS956" s="5">
        <v>31.50322819487635</v>
      </c>
      <c r="AT956" s="5">
        <v>32.31206024835523</v>
      </c>
      <c r="AU956" s="5">
        <v>33.15336464216962</v>
      </c>
      <c r="AV956" s="5">
        <v>34.026963677518985</v>
      </c>
      <c r="AW956" s="5">
        <v>34.934361447822134</v>
      </c>
      <c r="AX956" s="5">
        <v>35.876289902900297</v>
      </c>
      <c r="AY956" s="5">
        <v>36.853028283725749</v>
      </c>
      <c r="AZ956" s="5">
        <v>37.865841636521331</v>
      </c>
      <c r="BA956" s="5">
        <v>38.914744769520425</v>
      </c>
      <c r="BB956" s="5">
        <v>39.99705527701974</v>
      </c>
      <c r="BC956" s="5">
        <v>41.108800321550213</v>
      </c>
      <c r="BD956" s="5">
        <v>42.246821518478562</v>
      </c>
      <c r="BE956" s="5">
        <v>43.410224027416383</v>
      </c>
      <c r="BF956" s="5">
        <v>44.598978231896936</v>
      </c>
      <c r="BG956" s="5">
        <v>45.811840240316471</v>
      </c>
      <c r="BH956" s="5">
        <v>47.047669818704911</v>
      </c>
      <c r="BI956" s="5">
        <v>48.305561549364306</v>
      </c>
      <c r="BJ956" s="5">
        <v>49.584711556768418</v>
      </c>
      <c r="BK956" s="5">
        <v>50.884743288697088</v>
      </c>
    </row>
    <row r="957" spans="1:63" x14ac:dyDescent="0.25">
      <c r="A957" t="s">
        <v>155</v>
      </c>
      <c r="B957" t="s">
        <v>156</v>
      </c>
      <c r="C957" t="s">
        <v>149</v>
      </c>
      <c r="D957" t="s">
        <v>103</v>
      </c>
      <c r="E957" s="19" t="str">
        <f t="shared" si="135"/>
        <v>number</v>
      </c>
      <c r="F957" s="4" t="s">
        <v>104</v>
      </c>
      <c r="G957" s="5">
        <v>2.4288531746031747</v>
      </c>
      <c r="H957" s="5">
        <v>2.4771555555555556</v>
      </c>
      <c r="I957" s="5">
        <v>2.5266277777777777</v>
      </c>
      <c r="J957" s="5">
        <v>2.5765912698412698</v>
      </c>
      <c r="K957" s="5">
        <v>2.6266452380952381</v>
      </c>
      <c r="L957" s="5">
        <v>2.6763253968253968</v>
      </c>
      <c r="M957" s="5">
        <v>2.7260404761904762</v>
      </c>
      <c r="N957" s="5">
        <v>2.7772634920634922</v>
      </c>
      <c r="O957" s="5">
        <v>2.8320444444444446</v>
      </c>
      <c r="P957" s="5">
        <v>2.8917055555555558</v>
      </c>
      <c r="Q957" s="5">
        <v>2.9572150793650795</v>
      </c>
      <c r="R957" s="5">
        <v>3.0278595238095236</v>
      </c>
      <c r="S957" s="5">
        <v>3.1012952380952381</v>
      </c>
      <c r="T957" s="5">
        <v>3.1752238805970148</v>
      </c>
      <c r="U957" s="5">
        <v>3.2464644218551459</v>
      </c>
      <c r="V957" s="5">
        <v>3.3133973951715374</v>
      </c>
      <c r="W957" s="5">
        <v>3.3783267153748411</v>
      </c>
      <c r="X957" s="5">
        <v>3.4431742376111818</v>
      </c>
      <c r="Y957" s="5">
        <v>3.5107337992376113</v>
      </c>
      <c r="Z957" s="5">
        <v>3.5832608005082593</v>
      </c>
      <c r="AA957" s="5">
        <v>3.6611872617534944</v>
      </c>
      <c r="AB957" s="5">
        <v>3.7445973634053367</v>
      </c>
      <c r="AC957" s="5">
        <v>3.8350492376111815</v>
      </c>
      <c r="AD957" s="5">
        <v>3.934280495552732</v>
      </c>
      <c r="AE957" s="5">
        <v>4.0434680749682341</v>
      </c>
      <c r="AF957" s="5">
        <v>4.1637595298602283</v>
      </c>
      <c r="AG957" s="5">
        <v>4.2948594345616264</v>
      </c>
      <c r="AH957" s="5">
        <v>4.4348308449809402</v>
      </c>
      <c r="AI957" s="5">
        <v>4.5807544472681068</v>
      </c>
      <c r="AJ957" s="5">
        <v>4.7306694726810674</v>
      </c>
      <c r="AK957" s="5">
        <v>4.8841176937738249</v>
      </c>
      <c r="AL957" s="5">
        <v>5.0421608958068616</v>
      </c>
      <c r="AM957" s="5">
        <v>5.206165025412961</v>
      </c>
      <c r="AN957" s="5">
        <v>5.3781234116899617</v>
      </c>
      <c r="AO957" s="5">
        <v>5.5596585133418044</v>
      </c>
      <c r="AP957" s="5">
        <v>5.75058290978399</v>
      </c>
      <c r="AQ957" s="5">
        <v>5.9508028907242689</v>
      </c>
      <c r="AR957" s="5">
        <v>6.1620536848792886</v>
      </c>
      <c r="AS957" s="5">
        <v>6.3864723634053364</v>
      </c>
      <c r="AT957" s="5">
        <v>6.6252851016518424</v>
      </c>
      <c r="AU957" s="5">
        <v>6.8797744599745867</v>
      </c>
      <c r="AV957" s="5">
        <v>7.1487364993646763</v>
      </c>
      <c r="AW957" s="5">
        <v>7.4278915184243965</v>
      </c>
      <c r="AX957" s="5">
        <v>7.7112793837357057</v>
      </c>
      <c r="AY957" s="5">
        <v>7.994765724269377</v>
      </c>
      <c r="AZ957" s="5">
        <v>8.2763635641677258</v>
      </c>
      <c r="BA957" s="5">
        <v>8.5575825921219817</v>
      </c>
      <c r="BB957" s="5">
        <v>8.842011594663278</v>
      </c>
      <c r="BC957" s="5">
        <v>9.1349952350698853</v>
      </c>
      <c r="BD957" s="5">
        <v>9.4402811308767465</v>
      </c>
      <c r="BE957" s="5">
        <v>9.7590938691232534</v>
      </c>
      <c r="BF957" s="5">
        <v>10.089846728081321</v>
      </c>
      <c r="BG957" s="5">
        <v>10.430105622617535</v>
      </c>
      <c r="BH957" s="5">
        <v>10.776237293519696</v>
      </c>
      <c r="BI957" s="5">
        <v>11.125645648030495</v>
      </c>
      <c r="BJ957" s="5">
        <v>11.47755956162643</v>
      </c>
      <c r="BK957" s="5">
        <v>11.832905019059721</v>
      </c>
    </row>
    <row r="958" spans="1:63" x14ac:dyDescent="0.25">
      <c r="A958" t="s">
        <v>161</v>
      </c>
      <c r="B958" t="s">
        <v>162</v>
      </c>
      <c r="C958" t="s">
        <v>149</v>
      </c>
      <c r="D958" t="s">
        <v>103</v>
      </c>
      <c r="E958" s="19" t="str">
        <f t="shared" si="135"/>
        <v>number</v>
      </c>
      <c r="F958" s="4" t="s">
        <v>104</v>
      </c>
      <c r="G958" s="5">
        <v>4.3618338127668643</v>
      </c>
      <c r="H958" s="5">
        <v>4.4102705316385151</v>
      </c>
      <c r="I958" s="5">
        <v>4.4596439898704299</v>
      </c>
      <c r="J958" s="5">
        <v>4.5105696653799816</v>
      </c>
      <c r="K958" s="5">
        <v>4.5636204197706913</v>
      </c>
      <c r="L958" s="5">
        <v>4.6188372302674177</v>
      </c>
      <c r="M958" s="5">
        <v>4.676483990198248</v>
      </c>
      <c r="N958" s="5">
        <v>4.7376515132889141</v>
      </c>
      <c r="O958" s="5">
        <v>4.8036879502372578</v>
      </c>
      <c r="P958" s="5">
        <v>4.8755070931576228</v>
      </c>
      <c r="Q958" s="5">
        <v>4.9537612994697549</v>
      </c>
      <c r="R958" s="5">
        <v>5.0381153754743115</v>
      </c>
      <c r="S958" s="5">
        <v>5.1272236291069424</v>
      </c>
      <c r="T958" s="5">
        <v>5.2191445594538557</v>
      </c>
      <c r="U958" s="5">
        <v>5.3125152640162598</v>
      </c>
      <c r="V958" s="5">
        <v>5.4063490112195645</v>
      </c>
      <c r="W958" s="5">
        <v>5.5011113023381606</v>
      </c>
      <c r="X958" s="5">
        <v>5.5985502257845088</v>
      </c>
      <c r="Y958" s="5">
        <v>5.7012260385677642</v>
      </c>
      <c r="Z958" s="5">
        <v>5.8106737475311219</v>
      </c>
      <c r="AA958" s="5">
        <v>5.9288332144993809</v>
      </c>
      <c r="AB958" s="5">
        <v>6.0545128217736579</v>
      </c>
      <c r="AC958" s="5">
        <v>6.1824330637031935</v>
      </c>
      <c r="AD958" s="5">
        <v>6.3053024528966803</v>
      </c>
      <c r="AE958" s="5">
        <v>6.4185815323843007</v>
      </c>
      <c r="AF958" s="5">
        <v>6.5196108802727446</v>
      </c>
      <c r="AG958" s="5">
        <v>6.6118866733869313</v>
      </c>
      <c r="AH958" s="5">
        <v>6.7044706152320543</v>
      </c>
      <c r="AI958" s="5">
        <v>6.8100304051008447</v>
      </c>
      <c r="AJ958" s="5">
        <v>6.9375982428965983</v>
      </c>
      <c r="AK958" s="5">
        <v>7.0911202353731797</v>
      </c>
      <c r="AL958" s="5">
        <v>7.2679361410927807</v>
      </c>
      <c r="AM958" s="5">
        <v>7.4623394717216174</v>
      </c>
      <c r="AN958" s="5">
        <v>7.6655152066481449</v>
      </c>
      <c r="AO958" s="5">
        <v>7.8712741458297479</v>
      </c>
      <c r="AP958" s="5">
        <v>8.0780943951351833</v>
      </c>
      <c r="AQ958" s="5">
        <v>8.2889500815446766</v>
      </c>
      <c r="AR958" s="5">
        <v>8.5075562002638936</v>
      </c>
      <c r="AS958" s="5">
        <v>8.7393955039788889</v>
      </c>
      <c r="AT958" s="5">
        <v>8.9885099861496975</v>
      </c>
      <c r="AU958" s="5">
        <v>9.2553274490038433</v>
      </c>
      <c r="AV958" s="5">
        <v>9.5386202148845669</v>
      </c>
      <c r="AW958" s="5">
        <v>9.8387365902031654</v>
      </c>
      <c r="AX958" s="5">
        <v>10.155718371728993</v>
      </c>
      <c r="AY958" s="5">
        <v>10.489155787213466</v>
      </c>
      <c r="AZ958" s="5">
        <v>10.840167514895221</v>
      </c>
      <c r="BA958" s="5">
        <v>11.207767642744162</v>
      </c>
      <c r="BB958" s="5">
        <v>11.58689712257927</v>
      </c>
      <c r="BC958" s="5">
        <v>11.970756193707537</v>
      </c>
      <c r="BD958" s="5">
        <v>12.354702956097002</v>
      </c>
      <c r="BE958" s="5">
        <v>12.736532015505782</v>
      </c>
      <c r="BF958" s="5">
        <v>13.118178316491694</v>
      </c>
      <c r="BG958" s="5">
        <v>13.504305067243626</v>
      </c>
      <c r="BH958" s="5">
        <v>13.901807095616256</v>
      </c>
      <c r="BI958" s="5">
        <v>14.315725419811669</v>
      </c>
      <c r="BJ958" s="5">
        <v>14.747569640793646</v>
      </c>
      <c r="BK958" s="5">
        <v>15.195977675607898</v>
      </c>
    </row>
    <row r="959" spans="1:63" x14ac:dyDescent="0.25">
      <c r="A959" t="s">
        <v>163</v>
      </c>
      <c r="B959" t="s">
        <v>164</v>
      </c>
      <c r="C959" t="s">
        <v>149</v>
      </c>
      <c r="D959" t="s">
        <v>103</v>
      </c>
      <c r="E959" s="19" t="str">
        <f t="shared" si="135"/>
        <v>number</v>
      </c>
      <c r="F959" s="4" t="s">
        <v>104</v>
      </c>
      <c r="G959" s="5">
        <v>0.85691374793829433</v>
      </c>
      <c r="H959" s="5">
        <v>0.88209372271271946</v>
      </c>
      <c r="I959" s="5">
        <v>0.90813621810420098</v>
      </c>
      <c r="J959" s="5">
        <v>0.93504123411273887</v>
      </c>
      <c r="K959" s="5">
        <v>0.96280877073833315</v>
      </c>
      <c r="L959" s="5">
        <v>0.9914446492674881</v>
      </c>
      <c r="M959" s="5">
        <v>1.0209430484136994</v>
      </c>
      <c r="N959" s="5">
        <v>1.0513078490346366</v>
      </c>
      <c r="O959" s="5">
        <v>1.0825536043465607</v>
      </c>
      <c r="P959" s="5">
        <v>1.1146871058503929</v>
      </c>
      <c r="Q959" s="5">
        <v>1.147719025904725</v>
      </c>
      <c r="R959" s="5">
        <v>1.1816639177258175</v>
      </c>
      <c r="S959" s="5">
        <v>1.2165266323857573</v>
      </c>
      <c r="T959" s="5">
        <v>1.2523430678179879</v>
      </c>
      <c r="U959" s="5">
        <v>1.2891103133792567</v>
      </c>
      <c r="V959" s="5">
        <v>1.3268293392839818</v>
      </c>
      <c r="W959" s="5">
        <v>1.3655146987484235</v>
      </c>
      <c r="X959" s="5">
        <v>1.4052721451440768</v>
      </c>
      <c r="Y959" s="5">
        <v>1.446204521199185</v>
      </c>
      <c r="Z959" s="5">
        <v>1.4883913844959735</v>
      </c>
      <c r="AA959" s="5">
        <v>1.5319084117589987</v>
      </c>
      <c r="AB959" s="5">
        <v>1.5767187348403997</v>
      </c>
      <c r="AC959" s="5">
        <v>1.6226797322208208</v>
      </c>
      <c r="AD959" s="5">
        <v>1.6695566120112544</v>
      </c>
      <c r="AE959" s="5">
        <v>1.7172232463374406</v>
      </c>
      <c r="AF959" s="5">
        <v>1.7657456097797612</v>
      </c>
      <c r="AG959" s="5">
        <v>1.8152498302124769</v>
      </c>
      <c r="AH959" s="5">
        <v>1.8657242650625789</v>
      </c>
      <c r="AI959" s="5">
        <v>1.9171727951877364</v>
      </c>
      <c r="AJ959" s="5">
        <v>1.969671097312506</v>
      </c>
      <c r="AK959" s="5">
        <v>2.0230930435626275</v>
      </c>
      <c r="AL959" s="5">
        <v>2.0776608130396816</v>
      </c>
      <c r="AM959" s="5">
        <v>2.1342689434364996</v>
      </c>
      <c r="AN959" s="5">
        <v>2.1940457941205005</v>
      </c>
      <c r="AO959" s="5">
        <v>2.2577617153390901</v>
      </c>
      <c r="AP959" s="5">
        <v>2.3258416610070825</v>
      </c>
      <c r="AQ959" s="5">
        <v>2.3979800135830018</v>
      </c>
      <c r="AR959" s="5">
        <v>2.4732929077326089</v>
      </c>
      <c r="AS959" s="5">
        <v>2.5505025710682059</v>
      </c>
      <c r="AT959" s="5">
        <v>2.6286591636751724</v>
      </c>
      <c r="AU959" s="5">
        <v>2.7076055108178907</v>
      </c>
      <c r="AV959" s="5">
        <v>2.7876472300378383</v>
      </c>
      <c r="AW959" s="5">
        <v>2.8690375472979528</v>
      </c>
      <c r="AX959" s="5">
        <v>2.9521907441544579</v>
      </c>
      <c r="AY959" s="5">
        <v>3.0374696807994566</v>
      </c>
      <c r="AZ959" s="5">
        <v>3.1247239739982535</v>
      </c>
      <c r="BA959" s="5">
        <v>3.2139953429707964</v>
      </c>
      <c r="BB959" s="5">
        <v>3.3060454060347335</v>
      </c>
      <c r="BC959" s="5">
        <v>3.4018511691083728</v>
      </c>
      <c r="BD959" s="5">
        <v>3.5020306587755896</v>
      </c>
      <c r="BE959" s="5">
        <v>3.6069389735131465</v>
      </c>
      <c r="BF959" s="5">
        <v>3.7161530998350636</v>
      </c>
      <c r="BG959" s="5">
        <v>3.8286310274570678</v>
      </c>
      <c r="BH959" s="5">
        <v>3.9428737751042982</v>
      </c>
      <c r="BI959" s="5">
        <v>4.0577675366255939</v>
      </c>
      <c r="BJ959" s="5">
        <v>4.1729096730377417</v>
      </c>
      <c r="BK959" s="5">
        <v>4.2885262442999901</v>
      </c>
    </row>
    <row r="960" spans="1:63" x14ac:dyDescent="0.25">
      <c r="A960" t="s">
        <v>167</v>
      </c>
      <c r="B960" t="s">
        <v>168</v>
      </c>
      <c r="C960" t="s">
        <v>149</v>
      </c>
      <c r="D960" t="s">
        <v>103</v>
      </c>
      <c r="E960" s="19" t="str">
        <f t="shared" si="135"/>
        <v>number</v>
      </c>
      <c r="F960" s="4" t="s">
        <v>104</v>
      </c>
      <c r="G960" s="5">
        <v>2.7522657298492144</v>
      </c>
      <c r="H960" s="5">
        <v>2.8326801926265097</v>
      </c>
      <c r="I960" s="5">
        <v>2.9161332596510618</v>
      </c>
      <c r="J960" s="5">
        <v>3.0020052103892003</v>
      </c>
      <c r="K960" s="5">
        <v>3.0898665824583564</v>
      </c>
      <c r="L960" s="5">
        <v>3.1797252703876215</v>
      </c>
      <c r="M960" s="5">
        <v>3.2718046893502803</v>
      </c>
      <c r="N960" s="5">
        <v>3.3660258940554195</v>
      </c>
      <c r="O960" s="5">
        <v>3.4623494118575828</v>
      </c>
      <c r="P960" s="5">
        <v>3.5608107681376806</v>
      </c>
      <c r="Q960" s="5">
        <v>3.6613475961158919</v>
      </c>
      <c r="R960" s="5">
        <v>3.7641730480776823</v>
      </c>
      <c r="S960" s="5">
        <v>3.8699028972921767</v>
      </c>
      <c r="T960" s="5">
        <v>3.9793605431436014</v>
      </c>
      <c r="U960" s="5">
        <v>4.0931641272598087</v>
      </c>
      <c r="V960" s="5">
        <v>4.2116665350911822</v>
      </c>
      <c r="W960" s="5">
        <v>4.3348235572748086</v>
      </c>
      <c r="X960" s="5">
        <v>4.4622680982079421</v>
      </c>
      <c r="Y960" s="5">
        <v>4.5934364885134604</v>
      </c>
      <c r="Z960" s="5">
        <v>4.7279576853240703</v>
      </c>
      <c r="AA960" s="5">
        <v>4.8661924686192473</v>
      </c>
      <c r="AB960" s="5">
        <v>5.0085908265571959</v>
      </c>
      <c r="AC960" s="5">
        <v>5.155043814636457</v>
      </c>
      <c r="AD960" s="5">
        <v>5.3053951211810215</v>
      </c>
      <c r="AE960" s="5">
        <v>5.4597986895081707</v>
      </c>
      <c r="AF960" s="5">
        <v>5.6183342543617272</v>
      </c>
      <c r="AG960" s="5">
        <v>5.7819286334570146</v>
      </c>
      <c r="AH960" s="5">
        <v>5.9526746664561463</v>
      </c>
      <c r="AI960" s="5">
        <v>6.1332557037972686</v>
      </c>
      <c r="AJ960" s="5">
        <v>6.325776426936133</v>
      </c>
      <c r="AK960" s="5">
        <v>6.5311249703955161</v>
      </c>
      <c r="AL960" s="5">
        <v>6.749367648219784</v>
      </c>
      <c r="AM960" s="5">
        <v>6.980670245519855</v>
      </c>
      <c r="AN960" s="5">
        <v>7.2248859240546297</v>
      </c>
      <c r="AO960" s="5">
        <v>7.4819081076813765</v>
      </c>
      <c r="AP960" s="5">
        <v>7.7523991473908582</v>
      </c>
      <c r="AQ960" s="5">
        <v>8.0366787716112729</v>
      </c>
      <c r="AR960" s="5">
        <v>8.3338983184653035</v>
      </c>
      <c r="AS960" s="5">
        <v>8.6427954527512441</v>
      </c>
      <c r="AT960" s="5">
        <v>8.9626375621694159</v>
      </c>
      <c r="AU960" s="5">
        <v>9.293420699455277</v>
      </c>
      <c r="AV960" s="5">
        <v>9.6360637877950577</v>
      </c>
      <c r="AW960" s="5">
        <v>9.9920028420304732</v>
      </c>
      <c r="AX960" s="5">
        <v>10.363157811636535</v>
      </c>
      <c r="AY960" s="5">
        <v>10.751124180942607</v>
      </c>
      <c r="AZ960" s="5">
        <v>11.156599036867451</v>
      </c>
      <c r="BA960" s="5">
        <v>11.579962106260362</v>
      </c>
      <c r="BB960" s="5">
        <v>12.022203363069393</v>
      </c>
      <c r="BC960" s="5">
        <v>12.48433962264151</v>
      </c>
      <c r="BD960" s="5">
        <v>12.967220336306939</v>
      </c>
      <c r="BE960" s="5">
        <v>13.471726533512276</v>
      </c>
      <c r="BF960" s="5">
        <v>13.998290044998816</v>
      </c>
      <c r="BG960" s="5">
        <v>14.546752980184731</v>
      </c>
      <c r="BH960" s="5">
        <v>15.116617194284361</v>
      </c>
      <c r="BI960" s="5">
        <v>15.707716902186785</v>
      </c>
      <c r="BJ960" s="5">
        <v>16.320349727638746</v>
      </c>
      <c r="BK960" s="5">
        <v>16.955354859082657</v>
      </c>
    </row>
    <row r="961" spans="1:63" x14ac:dyDescent="0.25">
      <c r="A961" t="s">
        <v>169</v>
      </c>
      <c r="B961" t="s">
        <v>170</v>
      </c>
      <c r="C961" t="s">
        <v>149</v>
      </c>
      <c r="D961" t="s">
        <v>103</v>
      </c>
      <c r="E961" s="19" t="str">
        <f t="shared" si="135"/>
        <v>number</v>
      </c>
      <c r="F961" s="4" t="s">
        <v>104</v>
      </c>
      <c r="G961" s="5">
        <v>50.575782030589501</v>
      </c>
      <c r="H961" s="5">
        <v>51.636681050100464</v>
      </c>
      <c r="I961" s="5">
        <v>52.738063396905915</v>
      </c>
      <c r="J961" s="5">
        <v>53.873161171316575</v>
      </c>
      <c r="K961" s="5">
        <v>55.038279697398906</v>
      </c>
      <c r="L961" s="5">
        <v>56.235228433084096</v>
      </c>
      <c r="M961" s="5">
        <v>57.469870549095823</v>
      </c>
      <c r="N961" s="5">
        <v>58.748068118185714</v>
      </c>
      <c r="O961" s="5">
        <v>60.077445458238635</v>
      </c>
      <c r="P961" s="5">
        <v>61.466012275327472</v>
      </c>
      <c r="Q961" s="5">
        <v>62.90853892859888</v>
      </c>
      <c r="R961" s="5">
        <v>64.409898217991369</v>
      </c>
      <c r="S961" s="5">
        <v>65.999575084818346</v>
      </c>
      <c r="T961" s="5">
        <v>67.715843736618467</v>
      </c>
      <c r="U961" s="5">
        <v>69.58241048782898</v>
      </c>
      <c r="V961" s="5">
        <v>71.616576083972902</v>
      </c>
      <c r="W961" s="5">
        <v>73.801074914632679</v>
      </c>
      <c r="X961" s="5">
        <v>76.082380842583746</v>
      </c>
      <c r="Y961" s="5">
        <v>78.385640721587222</v>
      </c>
      <c r="Z961" s="5">
        <v>80.657821403867061</v>
      </c>
      <c r="AA961" s="5">
        <v>82.877732028942546</v>
      </c>
      <c r="AB961" s="5">
        <v>85.063086179825859</v>
      </c>
      <c r="AC961" s="5">
        <v>87.247358828244231</v>
      </c>
      <c r="AD961" s="5">
        <v>89.482239204189867</v>
      </c>
      <c r="AE961" s="5">
        <v>91.805066043018542</v>
      </c>
      <c r="AF961" s="5">
        <v>94.226316193989703</v>
      </c>
      <c r="AG961" s="5">
        <v>96.73312471864466</v>
      </c>
      <c r="AH961" s="5">
        <v>99.311880057533742</v>
      </c>
      <c r="AI961" s="5">
        <v>101.94050418876336</v>
      </c>
      <c r="AJ961" s="5">
        <v>104.60378361166924</v>
      </c>
      <c r="AK961" s="5">
        <v>107.30077077637603</v>
      </c>
      <c r="AL961" s="5">
        <v>110.04047454351812</v>
      </c>
      <c r="AM961" s="5">
        <v>112.82951458655863</v>
      </c>
      <c r="AN961" s="5">
        <v>115.6777045796414</v>
      </c>
      <c r="AO961" s="5">
        <v>118.59356917772874</v>
      </c>
      <c r="AP961" s="5">
        <v>121.58163312362068</v>
      </c>
      <c r="AQ961" s="5">
        <v>124.64475663449609</v>
      </c>
      <c r="AR961" s="5">
        <v>127.78830000988175</v>
      </c>
      <c r="AS961" s="5">
        <v>131.01779044105538</v>
      </c>
      <c r="AT961" s="5">
        <v>134.3390856088804</v>
      </c>
      <c r="AU961" s="5">
        <v>137.75534328096006</v>
      </c>
      <c r="AV961" s="5">
        <v>141.27245078340306</v>
      </c>
      <c r="AW961" s="5">
        <v>144.90215202520943</v>
      </c>
      <c r="AX961" s="5">
        <v>148.65840552499535</v>
      </c>
      <c r="AY961" s="5">
        <v>152.55166287866311</v>
      </c>
      <c r="AZ961" s="5">
        <v>156.58628852509415</v>
      </c>
      <c r="BA961" s="5">
        <v>160.76179935658837</v>
      </c>
      <c r="BB961" s="5">
        <v>165.07723135368974</v>
      </c>
      <c r="BC961" s="5">
        <v>169.5292785225688</v>
      </c>
      <c r="BD961" s="5">
        <v>174.11449762289053</v>
      </c>
      <c r="BE961" s="5">
        <v>178.83447632223283</v>
      </c>
      <c r="BF961" s="5">
        <v>183.68774114211053</v>
      </c>
      <c r="BG961" s="5">
        <v>188.66377131438233</v>
      </c>
      <c r="BH961" s="5">
        <v>193.74869835413989</v>
      </c>
      <c r="BI961" s="5">
        <v>198.93249009080228</v>
      </c>
      <c r="BJ961" s="5">
        <v>204.21142549710683</v>
      </c>
      <c r="BK961" s="5">
        <v>209.58783337176234</v>
      </c>
    </row>
    <row r="962" spans="1:63" x14ac:dyDescent="0.25">
      <c r="A962" t="s">
        <v>173</v>
      </c>
      <c r="B962" t="s">
        <v>174</v>
      </c>
      <c r="C962" t="s">
        <v>149</v>
      </c>
      <c r="D962" t="s">
        <v>103</v>
      </c>
      <c r="E962" s="19" t="str">
        <f t="shared" si="135"/>
        <v>number</v>
      </c>
      <c r="F962" s="4" t="s">
        <v>104</v>
      </c>
      <c r="G962" s="5">
        <v>17.115737807094998</v>
      </c>
      <c r="H962" s="5">
        <v>17.591351997091362</v>
      </c>
      <c r="I962" s="5">
        <v>18.084168700981664</v>
      </c>
      <c r="J962" s="5">
        <v>18.596125279177272</v>
      </c>
      <c r="K962" s="5">
        <v>19.128842258349348</v>
      </c>
      <c r="L962" s="5">
        <v>19.681145795460449</v>
      </c>
      <c r="M962" s="5">
        <v>20.252620370851297</v>
      </c>
      <c r="N962" s="5">
        <v>20.846304472030333</v>
      </c>
      <c r="O962" s="5">
        <v>21.465974133901209</v>
      </c>
      <c r="P962" s="5">
        <v>22.113462836960473</v>
      </c>
      <c r="Q962" s="5">
        <v>22.793632161221627</v>
      </c>
      <c r="R962" s="5">
        <v>23.50342284319327</v>
      </c>
      <c r="S962" s="5">
        <v>24.22710226977614</v>
      </c>
      <c r="T962" s="5">
        <v>24.943375058432451</v>
      </c>
      <c r="U962" s="5">
        <v>25.638648522308213</v>
      </c>
      <c r="V962" s="5">
        <v>26.305895185165948</v>
      </c>
      <c r="W962" s="5">
        <v>26.954443463356359</v>
      </c>
      <c r="X962" s="5">
        <v>27.607463771879708</v>
      </c>
      <c r="Y962" s="5">
        <v>28.297460136082687</v>
      </c>
      <c r="Z962" s="5">
        <v>29.048179504492808</v>
      </c>
      <c r="AA962" s="5">
        <v>29.867231080870514</v>
      </c>
      <c r="AB962" s="5">
        <v>30.748761232015791</v>
      </c>
      <c r="AC962" s="5">
        <v>31.68594504752506</v>
      </c>
      <c r="AD962" s="5">
        <v>32.666737651275128</v>
      </c>
      <c r="AE962" s="5">
        <v>33.681701553004729</v>
      </c>
      <c r="AF962" s="5">
        <v>34.727881369137279</v>
      </c>
      <c r="AG962" s="5">
        <v>35.806866462369499</v>
      </c>
      <c r="AH962" s="5">
        <v>36.9187970705864</v>
      </c>
      <c r="AI962" s="5">
        <v>38.064717186931908</v>
      </c>
      <c r="AJ962" s="5">
        <v>39.243842518049135</v>
      </c>
      <c r="AK962" s="5">
        <v>40.459424505271905</v>
      </c>
      <c r="AL962" s="5">
        <v>41.706357450786889</v>
      </c>
      <c r="AM962" s="5">
        <v>42.965615748195084</v>
      </c>
      <c r="AN962" s="5">
        <v>44.212190308003947</v>
      </c>
      <c r="AO962" s="5">
        <v>45.429834311535863</v>
      </c>
      <c r="AP962" s="5">
        <v>46.611317716719469</v>
      </c>
      <c r="AQ962" s="5">
        <v>47.766727263283641</v>
      </c>
      <c r="AR962" s="5">
        <v>48.919093128343633</v>
      </c>
      <c r="AS962" s="5">
        <v>50.101059575131146</v>
      </c>
      <c r="AT962" s="5">
        <v>51.337723991066326</v>
      </c>
      <c r="AU962" s="5">
        <v>52.638534254401911</v>
      </c>
      <c r="AV962" s="5">
        <v>54.001251752973566</v>
      </c>
      <c r="AW962" s="5">
        <v>55.425076611437177</v>
      </c>
      <c r="AX962" s="5">
        <v>56.905126473796294</v>
      </c>
      <c r="AY962" s="5">
        <v>58.439027683997303</v>
      </c>
      <c r="AZ962" s="5">
        <v>60.025777800862201</v>
      </c>
      <c r="BA962" s="5">
        <v>61.671204487612322</v>
      </c>
      <c r="BB962" s="5">
        <v>63.387300680413439</v>
      </c>
      <c r="BC962" s="5">
        <v>65.189409442684251</v>
      </c>
      <c r="BD962" s="5">
        <v>67.086838414792496</v>
      </c>
      <c r="BE962" s="5">
        <v>69.084869890406694</v>
      </c>
      <c r="BF962" s="5">
        <v>71.175988157689716</v>
      </c>
      <c r="BG962" s="5">
        <v>73.340881940476805</v>
      </c>
      <c r="BH962" s="5">
        <v>75.552438581000359</v>
      </c>
      <c r="BI962" s="5">
        <v>77.790443047836703</v>
      </c>
      <c r="BJ962" s="5">
        <v>80.047857476756874</v>
      </c>
      <c r="BK962" s="5">
        <v>82.327777489222456</v>
      </c>
    </row>
    <row r="963" spans="1:63" x14ac:dyDescent="0.25">
      <c r="A963" t="s">
        <v>5</v>
      </c>
      <c r="B963" t="s">
        <v>6</v>
      </c>
      <c r="C963" t="s">
        <v>7</v>
      </c>
      <c r="D963" t="s">
        <v>105</v>
      </c>
      <c r="E963" s="19" t="str">
        <f t="shared" si="135"/>
        <v>number</v>
      </c>
      <c r="F963" s="4" t="s">
        <v>106</v>
      </c>
      <c r="G963" s="5">
        <v>1.92775387939909</v>
      </c>
      <c r="H963" s="5">
        <v>1.9457739801217799</v>
      </c>
      <c r="I963" s="5">
        <v>1.9306928562660199</v>
      </c>
      <c r="J963" s="5">
        <v>1.87029553130058</v>
      </c>
      <c r="K963" s="5">
        <v>1.7887994026123799</v>
      </c>
      <c r="L963" s="5">
        <v>1.7017978497614401</v>
      </c>
      <c r="M963" s="5">
        <v>1.6538992834507</v>
      </c>
      <c r="N963" s="5">
        <v>1.68174300405432</v>
      </c>
      <c r="O963" s="5">
        <v>1.8052621805903699</v>
      </c>
      <c r="P963" s="5">
        <v>1.9934913141556101</v>
      </c>
      <c r="Q963" s="5">
        <v>2.20224682042703</v>
      </c>
      <c r="R963" s="5">
        <v>2.3901261743674702</v>
      </c>
      <c r="S963" s="5">
        <v>2.5483689579458999</v>
      </c>
      <c r="T963" s="5">
        <v>2.6624950322530099</v>
      </c>
      <c r="U963" s="5">
        <v>2.7466728051566802</v>
      </c>
      <c r="V963" s="5">
        <v>2.80466725081788</v>
      </c>
      <c r="W963" s="5">
        <v>2.8693487349628701</v>
      </c>
      <c r="X963" s="5">
        <v>2.9705582166119702</v>
      </c>
      <c r="Y963" s="5">
        <v>3.1190585431614601</v>
      </c>
      <c r="Z963" s="5">
        <v>3.2826587628305601</v>
      </c>
      <c r="AA963" s="5">
        <v>3.46243406775511</v>
      </c>
      <c r="AB963" s="5">
        <v>3.5873081559418498</v>
      </c>
      <c r="AC963" s="5">
        <v>3.5815147939923202</v>
      </c>
      <c r="AD963" s="5">
        <v>3.4221856156973298</v>
      </c>
      <c r="AE963" s="5">
        <v>3.17670334208296</v>
      </c>
      <c r="AF963" s="5">
        <v>2.8984272805870499</v>
      </c>
      <c r="AG963" s="5">
        <v>2.6852591799294498</v>
      </c>
      <c r="AH963" s="5">
        <v>2.60173860471834</v>
      </c>
      <c r="AI963" s="5">
        <v>2.6844184937794999</v>
      </c>
      <c r="AJ963" s="5">
        <v>2.8687213943936198</v>
      </c>
      <c r="AK963" s="5">
        <v>3.0902903654255298</v>
      </c>
      <c r="AL963" s="5">
        <v>3.2516178467225001</v>
      </c>
      <c r="AM963" s="5">
        <v>3.3021936828035501</v>
      </c>
      <c r="AN963" s="5">
        <v>3.21236238059904</v>
      </c>
      <c r="AO963" s="5">
        <v>3.0431982794672101</v>
      </c>
      <c r="AP963" s="5">
        <v>2.85526654588379</v>
      </c>
      <c r="AQ963" s="5">
        <v>2.7323145420069199</v>
      </c>
      <c r="AR963" s="5">
        <v>2.7153823438698299</v>
      </c>
      <c r="AS963" s="5">
        <v>2.8325592502861201</v>
      </c>
      <c r="AT963" s="5">
        <v>3.0329434151348398</v>
      </c>
      <c r="AU963" s="5">
        <v>3.2454913893329498</v>
      </c>
      <c r="AV963" s="5">
        <v>3.4115152868231902</v>
      </c>
      <c r="AW963" s="5">
        <v>3.52630276523875</v>
      </c>
      <c r="AX963" s="5">
        <v>3.57396197367573</v>
      </c>
      <c r="AY963" s="5">
        <v>3.5758996975334698</v>
      </c>
      <c r="AZ963" s="5">
        <v>3.5661598917720099</v>
      </c>
      <c r="BA963" s="5">
        <v>3.56453863281601</v>
      </c>
      <c r="BB963" s="5">
        <v>3.5634478420631899</v>
      </c>
      <c r="BC963" s="5">
        <v>3.56682098343689</v>
      </c>
      <c r="BD963" s="5">
        <v>3.5700986379822099</v>
      </c>
      <c r="BE963" s="5">
        <v>3.5703524379834999</v>
      </c>
      <c r="BF963" s="5">
        <v>3.5594960103881901</v>
      </c>
      <c r="BG963" s="5">
        <v>3.5318241910733699</v>
      </c>
      <c r="BH963" s="5">
        <v>3.4854125347094902</v>
      </c>
      <c r="BI963" s="5">
        <v>3.4280206704652301</v>
      </c>
      <c r="BJ963" s="5">
        <v>3.3675721310693199</v>
      </c>
      <c r="BK963" s="5">
        <v>3.3135073346852701</v>
      </c>
    </row>
    <row r="964" spans="1:63" x14ac:dyDescent="0.25">
      <c r="A964" t="s">
        <v>151</v>
      </c>
      <c r="B964" t="s">
        <v>152</v>
      </c>
      <c r="C964" t="s">
        <v>7</v>
      </c>
      <c r="D964" t="s">
        <v>105</v>
      </c>
      <c r="E964" s="19" t="str">
        <f t="shared" si="135"/>
        <v>number</v>
      </c>
      <c r="F964" s="4" t="s">
        <v>106</v>
      </c>
      <c r="G964" s="5">
        <v>1.9041517609640299</v>
      </c>
      <c r="H964" s="5">
        <v>1.88388074767234</v>
      </c>
      <c r="I964" s="5">
        <v>1.92548381913877</v>
      </c>
      <c r="J964" s="5">
        <v>2.0445334815532501</v>
      </c>
      <c r="K964" s="5">
        <v>2.2014328598383002</v>
      </c>
      <c r="L964" s="5">
        <v>2.40267751598169</v>
      </c>
      <c r="M964" s="5">
        <v>2.5460349200237999</v>
      </c>
      <c r="N964" s="5">
        <v>2.5102627119219401</v>
      </c>
      <c r="O964" s="5">
        <v>2.2517396697513901</v>
      </c>
      <c r="P964" s="5">
        <v>1.8650942931115699</v>
      </c>
      <c r="Q964" s="5">
        <v>1.43042293731486</v>
      </c>
      <c r="R964" s="5">
        <v>1.09672253196062</v>
      </c>
      <c r="S964" s="5">
        <v>0.96716292197423803</v>
      </c>
      <c r="T964" s="5">
        <v>1.1142141719068299</v>
      </c>
      <c r="U964" s="5">
        <v>1.45155982540182</v>
      </c>
      <c r="V964" s="5">
        <v>1.83957671002837</v>
      </c>
      <c r="W964" s="5">
        <v>2.1568508426082502</v>
      </c>
      <c r="X964" s="5">
        <v>2.3937653592388899</v>
      </c>
      <c r="Y964" s="5">
        <v>2.5115744424679201</v>
      </c>
      <c r="Z964" s="5">
        <v>2.5463954715550199</v>
      </c>
      <c r="AA964" s="5">
        <v>2.5511658632490999</v>
      </c>
      <c r="AB964" s="5">
        <v>2.5757271975506599</v>
      </c>
      <c r="AC964" s="5">
        <v>2.6268990054985899</v>
      </c>
      <c r="AD964" s="5">
        <v>2.7177665677437202</v>
      </c>
      <c r="AE964" s="5">
        <v>2.8206108301397999</v>
      </c>
      <c r="AF964" s="5">
        <v>2.9236028971024099</v>
      </c>
      <c r="AG964" s="5">
        <v>2.9744083821677298</v>
      </c>
      <c r="AH964" s="5">
        <v>2.9283899980524302</v>
      </c>
      <c r="AI964" s="5">
        <v>2.7664643789615</v>
      </c>
      <c r="AJ964" s="5">
        <v>2.5318873319789099</v>
      </c>
      <c r="AK964" s="5">
        <v>2.3114591054270202</v>
      </c>
      <c r="AL964" s="5">
        <v>2.12610011823655</v>
      </c>
      <c r="AM964" s="5">
        <v>1.9289230149249199</v>
      </c>
      <c r="AN964" s="5">
        <v>1.72140224114754</v>
      </c>
      <c r="AO964" s="5">
        <v>1.52873622081271</v>
      </c>
      <c r="AP964" s="5">
        <v>1.3172377473904699</v>
      </c>
      <c r="AQ964" s="5">
        <v>1.1681821195567701</v>
      </c>
      <c r="AR964" s="5">
        <v>1.2075653170326599</v>
      </c>
      <c r="AS964" s="5">
        <v>1.4855601097126701</v>
      </c>
      <c r="AT964" s="5">
        <v>1.9207120357062599</v>
      </c>
      <c r="AU964" s="5">
        <v>2.3946280782341498</v>
      </c>
      <c r="AV964" s="5">
        <v>2.7938109586503002</v>
      </c>
      <c r="AW964" s="5">
        <v>3.0896785811888199</v>
      </c>
      <c r="AX964" s="5">
        <v>3.2451216748515499</v>
      </c>
      <c r="AY964" s="5">
        <v>3.2981530712579001</v>
      </c>
      <c r="AZ964" s="5">
        <v>3.3390111168039698</v>
      </c>
      <c r="BA964" s="5">
        <v>3.3847163883889699</v>
      </c>
      <c r="BB964" s="5">
        <v>3.3769151240528901</v>
      </c>
      <c r="BC964" s="5">
        <v>3.3146212817890501</v>
      </c>
      <c r="BD964" s="5">
        <v>3.2211828553465001</v>
      </c>
      <c r="BE964" s="5">
        <v>3.1060464141009199</v>
      </c>
      <c r="BF964" s="5">
        <v>3.00843601052626</v>
      </c>
      <c r="BG964" s="5">
        <v>2.9650960952535201</v>
      </c>
      <c r="BH964" s="5">
        <v>2.9922646871545102</v>
      </c>
      <c r="BI964" s="5">
        <v>3.06110289439754</v>
      </c>
      <c r="BJ964" s="5">
        <v>3.1353331460468001</v>
      </c>
      <c r="BK964" s="5">
        <v>3.1807641546363898</v>
      </c>
    </row>
    <row r="965" spans="1:63" x14ac:dyDescent="0.25">
      <c r="A965" t="s">
        <v>157</v>
      </c>
      <c r="B965" t="s">
        <v>158</v>
      </c>
      <c r="C965" t="s">
        <v>7</v>
      </c>
      <c r="D965" t="s">
        <v>105</v>
      </c>
      <c r="E965" s="19" t="str">
        <f t="shared" si="135"/>
        <v>number</v>
      </c>
      <c r="F965" s="4" t="s">
        <v>106</v>
      </c>
      <c r="G965" s="5">
        <v>2.3199763078676101</v>
      </c>
      <c r="H965" s="5">
        <v>2.3978838179787201</v>
      </c>
      <c r="I965" s="5">
        <v>2.4545776493316902</v>
      </c>
      <c r="J965" s="5">
        <v>2.4841587552019</v>
      </c>
      <c r="K965" s="5">
        <v>2.4959558740413401</v>
      </c>
      <c r="L965" s="5">
        <v>2.4786580371289801</v>
      </c>
      <c r="M965" s="5">
        <v>2.46468623153025</v>
      </c>
      <c r="N965" s="5">
        <v>2.49836360444217</v>
      </c>
      <c r="O965" s="5">
        <v>2.59384097731916</v>
      </c>
      <c r="P965" s="5">
        <v>2.7143679689712301</v>
      </c>
      <c r="Q965" s="5">
        <v>2.8795812421186202</v>
      </c>
      <c r="R965" s="5">
        <v>2.9891281414562401</v>
      </c>
      <c r="S965" s="5">
        <v>2.9190059354439999</v>
      </c>
      <c r="T965" s="5">
        <v>2.6293969182000301</v>
      </c>
      <c r="U965" s="5">
        <v>2.22030024123716</v>
      </c>
      <c r="V965" s="5">
        <v>1.7654917045357601</v>
      </c>
      <c r="W965" s="5">
        <v>1.4243287679822401</v>
      </c>
      <c r="X965" s="5">
        <v>1.3175588710823001</v>
      </c>
      <c r="Y965" s="5">
        <v>1.5203353805656601</v>
      </c>
      <c r="Z965" s="5">
        <v>1.9316921661753601</v>
      </c>
      <c r="AA965" s="5">
        <v>2.3966623669182998</v>
      </c>
      <c r="AB965" s="5">
        <v>2.7754982317363202</v>
      </c>
      <c r="AC965" s="5">
        <v>3.0471553905964499</v>
      </c>
      <c r="AD965" s="5">
        <v>3.1695295188350499</v>
      </c>
      <c r="AE965" s="5">
        <v>3.1913954886921401</v>
      </c>
      <c r="AF965" s="5">
        <v>3.18495303120618</v>
      </c>
      <c r="AG965" s="5">
        <v>3.2066493828912499</v>
      </c>
      <c r="AH965" s="5">
        <v>3.2545147774421102</v>
      </c>
      <c r="AI965" s="5">
        <v>3.3416670445560799</v>
      </c>
      <c r="AJ965" s="5">
        <v>3.4433474572363698</v>
      </c>
      <c r="AK965" s="5">
        <v>3.5436442684646399</v>
      </c>
      <c r="AL965" s="5">
        <v>3.6008732836427999</v>
      </c>
      <c r="AM965" s="5">
        <v>3.5850483559922099</v>
      </c>
      <c r="AN965" s="5">
        <v>3.48437587617657</v>
      </c>
      <c r="AO965" s="5">
        <v>3.3331811672434002</v>
      </c>
      <c r="AP965" s="5">
        <v>3.1690584918240301</v>
      </c>
      <c r="AQ965" s="5">
        <v>3.03241044527612</v>
      </c>
      <c r="AR965" s="5">
        <v>2.9374208136922499</v>
      </c>
      <c r="AS965" s="5">
        <v>2.8972317414567201</v>
      </c>
      <c r="AT965" s="5">
        <v>2.8928908966022502</v>
      </c>
      <c r="AU965" s="5">
        <v>2.8957543808169799</v>
      </c>
      <c r="AV965" s="5">
        <v>2.8852176855038798</v>
      </c>
      <c r="AW965" s="5">
        <v>2.8636164702759599</v>
      </c>
      <c r="AX965" s="5">
        <v>2.8258554541128502</v>
      </c>
      <c r="AY965" s="5">
        <v>2.7787150564064098</v>
      </c>
      <c r="AZ965" s="5">
        <v>2.7301302435492198</v>
      </c>
      <c r="BA965" s="5">
        <v>2.6898152561200299</v>
      </c>
      <c r="BB965" s="5">
        <v>2.6611540757463099</v>
      </c>
      <c r="BC965" s="5">
        <v>2.6470654046082198</v>
      </c>
      <c r="BD965" s="5">
        <v>2.6415944766588502</v>
      </c>
      <c r="BE965" s="5">
        <v>2.6376702929657401</v>
      </c>
      <c r="BF965" s="5">
        <v>2.6275988813792002</v>
      </c>
      <c r="BG965" s="5">
        <v>2.6089304674401199</v>
      </c>
      <c r="BH965" s="5">
        <v>2.5790683056791499</v>
      </c>
      <c r="BI965" s="5">
        <v>2.5414686187041502</v>
      </c>
      <c r="BJ965" s="5">
        <v>2.50182137816318</v>
      </c>
      <c r="BK965" s="5">
        <v>2.4636992543230498</v>
      </c>
    </row>
    <row r="966" spans="1:63" x14ac:dyDescent="0.25">
      <c r="A966" t="s">
        <v>159</v>
      </c>
      <c r="B966" t="s">
        <v>160</v>
      </c>
      <c r="C966" t="s">
        <v>7</v>
      </c>
      <c r="D966" t="s">
        <v>105</v>
      </c>
      <c r="E966" s="19" t="str">
        <f t="shared" si="135"/>
        <v>number</v>
      </c>
      <c r="F966" s="4" t="s">
        <v>106</v>
      </c>
      <c r="G966" s="5">
        <v>3.1095339472939698</v>
      </c>
      <c r="H966" s="5">
        <v>3.1494597985028898</v>
      </c>
      <c r="I966" s="5">
        <v>3.18717427718191</v>
      </c>
      <c r="J966" s="5">
        <v>3.22234277059952</v>
      </c>
      <c r="K966" s="5">
        <v>3.2566179613170299</v>
      </c>
      <c r="L966" s="5">
        <v>3.2888841903450001</v>
      </c>
      <c r="M966" s="5">
        <v>3.3239810690275902</v>
      </c>
      <c r="N966" s="5">
        <v>3.3673662499615502</v>
      </c>
      <c r="O966" s="5">
        <v>3.4207515626398401</v>
      </c>
      <c r="P966" s="5">
        <v>3.4793055771889398</v>
      </c>
      <c r="Q966" s="5">
        <v>3.5361335411639798</v>
      </c>
      <c r="R966" s="5">
        <v>3.5864114330818899</v>
      </c>
      <c r="S966" s="5">
        <v>3.6298892212148401</v>
      </c>
      <c r="T966" s="5">
        <v>3.6650383160742201</v>
      </c>
      <c r="U966" s="5">
        <v>3.69344098388052</v>
      </c>
      <c r="V966" s="5">
        <v>3.71231231404425</v>
      </c>
      <c r="W966" s="5">
        <v>3.7276116280935399</v>
      </c>
      <c r="X966" s="5">
        <v>3.7469894380080899</v>
      </c>
      <c r="Y966" s="5">
        <v>3.7723910044709599</v>
      </c>
      <c r="Z966" s="5">
        <v>3.7969047829016098</v>
      </c>
      <c r="AA966" s="5">
        <v>3.8152005914296199</v>
      </c>
      <c r="AB966" s="5">
        <v>3.81782797682432</v>
      </c>
      <c r="AC966" s="5">
        <v>3.7993181130280398</v>
      </c>
      <c r="AD966" s="5">
        <v>3.75723421736462</v>
      </c>
      <c r="AE966" s="5">
        <v>3.6983026491692899</v>
      </c>
      <c r="AF966" s="5">
        <v>3.6346929144466298</v>
      </c>
      <c r="AG966" s="5">
        <v>3.5701560166466599</v>
      </c>
      <c r="AH966" s="5">
        <v>3.49936009359216</v>
      </c>
      <c r="AI966" s="5">
        <v>3.42282226931763</v>
      </c>
      <c r="AJ966" s="5">
        <v>3.3433163097955498</v>
      </c>
      <c r="AK966" s="5">
        <v>3.2666066361210402</v>
      </c>
      <c r="AL966" s="5">
        <v>3.19236846206493</v>
      </c>
      <c r="AM966" s="5">
        <v>3.1161476979729699</v>
      </c>
      <c r="AN966" s="5">
        <v>3.0378340241230899</v>
      </c>
      <c r="AO966" s="5">
        <v>2.9614219367277101</v>
      </c>
      <c r="AP966" s="5">
        <v>2.8879913062755298</v>
      </c>
      <c r="AQ966" s="5">
        <v>2.8245446994010601</v>
      </c>
      <c r="AR966" s="5">
        <v>2.7782256601798898</v>
      </c>
      <c r="AS966" s="5">
        <v>2.7518425124661698</v>
      </c>
      <c r="AT966" s="5">
        <v>2.7401358008788499</v>
      </c>
      <c r="AU966" s="5">
        <v>2.73177458228569</v>
      </c>
      <c r="AV966" s="5">
        <v>2.72396581925676</v>
      </c>
      <c r="AW966" s="5">
        <v>2.7229981227767999</v>
      </c>
      <c r="AX966" s="5">
        <v>2.72849327911094</v>
      </c>
      <c r="AY966" s="5">
        <v>2.73727142320356</v>
      </c>
      <c r="AZ966" s="5">
        <v>2.74643078401802</v>
      </c>
      <c r="BA966" s="5">
        <v>2.7520690358667301</v>
      </c>
      <c r="BB966" s="5">
        <v>2.75155906438204</v>
      </c>
      <c r="BC966" s="5">
        <v>2.7432078427850999</v>
      </c>
      <c r="BD966" s="5">
        <v>2.72840571240366</v>
      </c>
      <c r="BE966" s="5">
        <v>2.71182599842321</v>
      </c>
      <c r="BF966" s="5">
        <v>2.69316939694823</v>
      </c>
      <c r="BG966" s="5">
        <v>2.66812165895313</v>
      </c>
      <c r="BH966" s="5">
        <v>2.6361163551476001</v>
      </c>
      <c r="BI966" s="5">
        <v>2.5993365335320702</v>
      </c>
      <c r="BJ966" s="5">
        <v>2.5609253982648701</v>
      </c>
      <c r="BK966" s="5">
        <v>2.5231105626011199</v>
      </c>
    </row>
    <row r="967" spans="1:63" x14ac:dyDescent="0.25">
      <c r="A967" t="s">
        <v>165</v>
      </c>
      <c r="B967" t="s">
        <v>166</v>
      </c>
      <c r="C967" t="s">
        <v>7</v>
      </c>
      <c r="D967" t="s">
        <v>105</v>
      </c>
      <c r="E967" s="19" t="str">
        <f t="shared" si="135"/>
        <v>number</v>
      </c>
      <c r="F967" s="4" t="s">
        <v>106</v>
      </c>
      <c r="G967" s="5">
        <v>2.04467666444308</v>
      </c>
      <c r="H967" s="5">
        <v>2.0710608401475299</v>
      </c>
      <c r="I967" s="5">
        <v>2.0941680507103499</v>
      </c>
      <c r="J967" s="5">
        <v>2.1137456346050398</v>
      </c>
      <c r="K967" s="5">
        <v>2.1321564601922902</v>
      </c>
      <c r="L967" s="5">
        <v>2.15123212266358</v>
      </c>
      <c r="M967" s="5">
        <v>2.17412939251864</v>
      </c>
      <c r="N967" s="5">
        <v>2.2031290878920098</v>
      </c>
      <c r="O967" s="5">
        <v>2.2396594507136101</v>
      </c>
      <c r="P967" s="5">
        <v>2.2822925495216202</v>
      </c>
      <c r="Q967" s="5">
        <v>2.3048299824638101</v>
      </c>
      <c r="R967" s="5">
        <v>2.32596109305288</v>
      </c>
      <c r="S967" s="5">
        <v>2.387117603399</v>
      </c>
      <c r="T967" s="5">
        <v>2.49807099076174</v>
      </c>
      <c r="U967" s="5">
        <v>2.6280968872478399</v>
      </c>
      <c r="V967" s="5">
        <v>2.7501579980572401</v>
      </c>
      <c r="W967" s="5">
        <v>2.8189707176192198</v>
      </c>
      <c r="X967" s="5">
        <v>2.8048740035988402</v>
      </c>
      <c r="Y967" s="5">
        <v>2.6922001653747198</v>
      </c>
      <c r="Z967" s="5">
        <v>2.50705874502273</v>
      </c>
      <c r="AA967" s="5">
        <v>2.3748098339939698</v>
      </c>
      <c r="AB967" s="5">
        <v>2.2506486041998599</v>
      </c>
      <c r="AC967" s="5">
        <v>1.9824759510011201</v>
      </c>
      <c r="AD967" s="5">
        <v>1.5371573835974099</v>
      </c>
      <c r="AE967" s="5">
        <v>1.0111090454645</v>
      </c>
      <c r="AF967" s="5">
        <v>0.38418436425672498</v>
      </c>
      <c r="AG967" s="5">
        <v>-0.103810197873531</v>
      </c>
      <c r="AH967" s="5">
        <v>-0.14070408302661799</v>
      </c>
      <c r="AI967" s="5">
        <v>0.43787681477041401</v>
      </c>
      <c r="AJ967" s="5">
        <v>1.42956117830082</v>
      </c>
      <c r="AK967" s="5">
        <v>2.5659074459801299</v>
      </c>
      <c r="AL967" s="5">
        <v>3.4653181228522101</v>
      </c>
      <c r="AM967" s="5">
        <v>3.9419869486674202</v>
      </c>
      <c r="AN967" s="5">
        <v>3.8863887535024499</v>
      </c>
      <c r="AO967" s="5">
        <v>3.5003891334133299</v>
      </c>
      <c r="AP967" s="5">
        <v>3.05640960857425</v>
      </c>
      <c r="AQ967" s="5">
        <v>2.75055114976217</v>
      </c>
      <c r="AR967" s="5">
        <v>2.5737416522534802</v>
      </c>
      <c r="AS967" s="5">
        <v>2.5811785490594001</v>
      </c>
      <c r="AT967" s="5">
        <v>2.7086277830193199</v>
      </c>
      <c r="AU967" s="5">
        <v>2.8431895190952701</v>
      </c>
      <c r="AV967" s="5">
        <v>2.9205528138115899</v>
      </c>
      <c r="AW967" s="5">
        <v>2.9698301552437099</v>
      </c>
      <c r="AX967" s="5">
        <v>2.9785733267674899</v>
      </c>
      <c r="AY967" s="5">
        <v>2.9605825605331302</v>
      </c>
      <c r="AZ967" s="5">
        <v>2.9405705449331299</v>
      </c>
      <c r="BA967" s="5">
        <v>2.9310960499961398</v>
      </c>
      <c r="BB967" s="5">
        <v>2.9240181534613399</v>
      </c>
      <c r="BC967" s="5">
        <v>2.9214629274130801</v>
      </c>
      <c r="BD967" s="5">
        <v>2.9212891641512302</v>
      </c>
      <c r="BE967" s="5">
        <v>2.9196297354631802</v>
      </c>
      <c r="BF967" s="5">
        <v>2.9147261271914302</v>
      </c>
      <c r="BG967" s="5">
        <v>2.9084828043495299</v>
      </c>
      <c r="BH967" s="5">
        <v>2.90069572870848</v>
      </c>
      <c r="BI967" s="5">
        <v>2.8914168419794501</v>
      </c>
      <c r="BJ967" s="5">
        <v>2.8812077244991001</v>
      </c>
      <c r="BK967" s="5">
        <v>2.86987986018184</v>
      </c>
    </row>
    <row r="968" spans="1:63" x14ac:dyDescent="0.25">
      <c r="A968" t="s">
        <v>171</v>
      </c>
      <c r="B968" t="s">
        <v>172</v>
      </c>
      <c r="C968" t="s">
        <v>7</v>
      </c>
      <c r="D968" t="s">
        <v>105</v>
      </c>
      <c r="E968" s="19" t="str">
        <f t="shared" si="135"/>
        <v>number</v>
      </c>
      <c r="F968" s="4" t="s">
        <v>106</v>
      </c>
      <c r="G968" s="5">
        <v>2.11384028426769</v>
      </c>
      <c r="H968" s="5">
        <v>1.8029495935054201</v>
      </c>
      <c r="I968" s="5">
        <v>1.7020758099609099</v>
      </c>
      <c r="J968" s="5">
        <v>1.8757086550164901</v>
      </c>
      <c r="K968" s="5">
        <v>2.2272635609123199</v>
      </c>
      <c r="L968" s="5">
        <v>2.6298154610263298</v>
      </c>
      <c r="M968" s="5">
        <v>2.9460086018360401</v>
      </c>
      <c r="N968" s="5">
        <v>3.1373891407273602</v>
      </c>
      <c r="O968" s="5">
        <v>3.1623815011529501</v>
      </c>
      <c r="P968" s="5">
        <v>3.0820009620609401</v>
      </c>
      <c r="Q968" s="5">
        <v>2.9858658197905199</v>
      </c>
      <c r="R968" s="5">
        <v>2.9386336757114502</v>
      </c>
      <c r="S968" s="5">
        <v>2.9341875416205099</v>
      </c>
      <c r="T968" s="5">
        <v>2.9892057900654501</v>
      </c>
      <c r="U968" s="5">
        <v>3.0818809792619599</v>
      </c>
      <c r="V968" s="5">
        <v>3.17045009203791</v>
      </c>
      <c r="W968" s="5">
        <v>3.2385905081492599</v>
      </c>
      <c r="X968" s="5">
        <v>3.30374738222699</v>
      </c>
      <c r="Y968" s="5">
        <v>3.36405812344809</v>
      </c>
      <c r="Z968" s="5">
        <v>3.4160129526322698</v>
      </c>
      <c r="AA968" s="5">
        <v>3.3346663095251099</v>
      </c>
      <c r="AB968" s="5">
        <v>3.22657181553343</v>
      </c>
      <c r="AC968" s="5">
        <v>3.3021553836535</v>
      </c>
      <c r="AD968" s="5">
        <v>3.6054554581449598</v>
      </c>
      <c r="AE968" s="5">
        <v>3.9698720986279099</v>
      </c>
      <c r="AF968" s="5">
        <v>4.5916442407003002</v>
      </c>
      <c r="AG968" s="5">
        <v>4.9395712999569898</v>
      </c>
      <c r="AH968" s="5">
        <v>4.3320432364723196</v>
      </c>
      <c r="AI968" s="5">
        <v>2.6092495216045601</v>
      </c>
      <c r="AJ968" s="5">
        <v>0.27359881488436599</v>
      </c>
      <c r="AK968" s="5">
        <v>-2.5763561918270201</v>
      </c>
      <c r="AL968" s="5">
        <v>-5.0893332350964604</v>
      </c>
      <c r="AM968" s="5">
        <v>-6.1848568049758104</v>
      </c>
      <c r="AN968" s="5">
        <v>-4.7926913292035804</v>
      </c>
      <c r="AO968" s="5">
        <v>-1.2908229754726399</v>
      </c>
      <c r="AP968" s="5">
        <v>3.1072196385791302</v>
      </c>
      <c r="AQ968" s="5">
        <v>6.4467404454658004</v>
      </c>
      <c r="AR968" s="5">
        <v>7.9178917259825097</v>
      </c>
      <c r="AS968" s="5">
        <v>7.28396821932989</v>
      </c>
      <c r="AT968" s="5">
        <v>5.5391020329888896</v>
      </c>
      <c r="AU968" s="5">
        <v>3.7142878687348002</v>
      </c>
      <c r="AV968" s="5">
        <v>2.4524384530826899</v>
      </c>
      <c r="AW968" s="5">
        <v>1.6744859985356899</v>
      </c>
      <c r="AX968" s="5">
        <v>1.5783367200463601</v>
      </c>
      <c r="AY968" s="5">
        <v>1.9461065247081999</v>
      </c>
      <c r="AZ968" s="5">
        <v>2.3612623723730199</v>
      </c>
      <c r="BA968" s="5">
        <v>2.58213372728969</v>
      </c>
      <c r="BB968" s="5">
        <v>2.7227912962739098</v>
      </c>
      <c r="BC968" s="5">
        <v>2.7359449712842401</v>
      </c>
      <c r="BD968" s="5">
        <v>2.6642414802930299</v>
      </c>
      <c r="BE968" s="5">
        <v>2.5935097909789899</v>
      </c>
      <c r="BF968" s="5">
        <v>2.5608813026541002</v>
      </c>
      <c r="BG968" s="5">
        <v>2.52871485554597</v>
      </c>
      <c r="BH968" s="5">
        <v>2.5007965300157999</v>
      </c>
      <c r="BI968" s="5">
        <v>2.4740945366655498</v>
      </c>
      <c r="BJ968" s="5">
        <v>2.4459048668105701</v>
      </c>
      <c r="BK968" s="5">
        <v>2.4116233402262202</v>
      </c>
    </row>
    <row r="969" spans="1:63" x14ac:dyDescent="0.25">
      <c r="A969" t="s">
        <v>175</v>
      </c>
      <c r="B969" t="s">
        <v>176</v>
      </c>
      <c r="C969" t="s">
        <v>7</v>
      </c>
      <c r="D969" t="s">
        <v>105</v>
      </c>
      <c r="E969" s="19" t="str">
        <f t="shared" si="135"/>
        <v>number</v>
      </c>
      <c r="F969" s="4" t="s">
        <v>106</v>
      </c>
      <c r="G969" s="5">
        <v>2.62225544606259</v>
      </c>
      <c r="H969" s="5">
        <v>2.6483089455736</v>
      </c>
      <c r="I969" s="5">
        <v>2.66855094405912</v>
      </c>
      <c r="J969" s="5">
        <v>2.6818095404090698</v>
      </c>
      <c r="K969" s="5">
        <v>2.6901597408382401</v>
      </c>
      <c r="L969" s="5">
        <v>2.6919900699553501</v>
      </c>
      <c r="M969" s="5">
        <v>2.6937147494980298</v>
      </c>
      <c r="N969" s="5">
        <v>2.7038298972284198</v>
      </c>
      <c r="O969" s="5">
        <v>2.7249547216421002</v>
      </c>
      <c r="P969" s="5">
        <v>2.7501198984144599</v>
      </c>
      <c r="Q969" s="5">
        <v>2.77794441512065</v>
      </c>
      <c r="R969" s="5">
        <v>2.79384423932306</v>
      </c>
      <c r="S969" s="5">
        <v>2.7833001102149</v>
      </c>
      <c r="T969" s="5">
        <v>2.7406705746891702</v>
      </c>
      <c r="U969" s="5">
        <v>2.67858308815712</v>
      </c>
      <c r="V969" s="5">
        <v>2.6055174406210799</v>
      </c>
      <c r="W969" s="5">
        <v>2.54298867419736</v>
      </c>
      <c r="X969" s="5">
        <v>2.5078598343106902</v>
      </c>
      <c r="Y969" s="5">
        <v>2.5087122307042198</v>
      </c>
      <c r="Z969" s="5">
        <v>2.52974826578343</v>
      </c>
      <c r="AA969" s="5">
        <v>2.5625522901460802</v>
      </c>
      <c r="AB969" s="5">
        <v>2.5777812412812202</v>
      </c>
      <c r="AC969" s="5">
        <v>2.5507903249245101</v>
      </c>
      <c r="AD969" s="5">
        <v>2.47042477005609</v>
      </c>
      <c r="AE969" s="5">
        <v>2.3595514132652902</v>
      </c>
      <c r="AF969" s="5">
        <v>2.2289538474496702</v>
      </c>
      <c r="AG969" s="5">
        <v>2.12234848442949</v>
      </c>
      <c r="AH969" s="5">
        <v>2.0795126535605699</v>
      </c>
      <c r="AI969" s="5">
        <v>2.1189926545170001</v>
      </c>
      <c r="AJ969" s="5">
        <v>2.2063518629304499</v>
      </c>
      <c r="AK969" s="5">
        <v>2.3089149418286201</v>
      </c>
      <c r="AL969" s="5">
        <v>2.3713007334683498</v>
      </c>
      <c r="AM969" s="5">
        <v>2.35996753507496</v>
      </c>
      <c r="AN969" s="5">
        <v>2.25414493103494</v>
      </c>
      <c r="AO969" s="5">
        <v>2.0869671485940602</v>
      </c>
      <c r="AP969" s="5">
        <v>1.90707417262059</v>
      </c>
      <c r="AQ969" s="5">
        <v>1.7526859215883099</v>
      </c>
      <c r="AR969" s="5">
        <v>1.6246978267276999</v>
      </c>
      <c r="AS969" s="5">
        <v>1.5356584672762701</v>
      </c>
      <c r="AT969" s="5">
        <v>1.47499416218668</v>
      </c>
      <c r="AU969" s="5">
        <v>1.4258570175224301</v>
      </c>
      <c r="AV969" s="5">
        <v>1.3728058597234001</v>
      </c>
      <c r="AW969" s="5">
        <v>1.31515950538832</v>
      </c>
      <c r="AX969" s="5">
        <v>1.24859225816915</v>
      </c>
      <c r="AY969" s="5">
        <v>1.18102314799244</v>
      </c>
      <c r="AZ969" s="5">
        <v>1.10811353197134</v>
      </c>
      <c r="BA969" s="5">
        <v>1.05308724772024</v>
      </c>
      <c r="BB969" s="5">
        <v>1.04677249194791</v>
      </c>
      <c r="BC969" s="5">
        <v>1.10214719927287</v>
      </c>
      <c r="BD969" s="5">
        <v>1.19711267449026</v>
      </c>
      <c r="BE969" s="5">
        <v>1.3074137194856801</v>
      </c>
      <c r="BF969" s="5">
        <v>1.3959659183555799</v>
      </c>
      <c r="BG969" s="5">
        <v>1.44090651546059</v>
      </c>
      <c r="BH969" s="5">
        <v>1.4259250442763001</v>
      </c>
      <c r="BI969" s="5">
        <v>1.36877044097017</v>
      </c>
      <c r="BJ969" s="5">
        <v>1.3013740132145699</v>
      </c>
      <c r="BK969" s="5">
        <v>1.24487837812685</v>
      </c>
    </row>
    <row r="970" spans="1:63" x14ac:dyDescent="0.25">
      <c r="A970" t="s">
        <v>177</v>
      </c>
      <c r="B970" t="s">
        <v>178</v>
      </c>
      <c r="C970" t="s">
        <v>7</v>
      </c>
      <c r="D970" t="s">
        <v>105</v>
      </c>
      <c r="E970" s="19" t="str">
        <f t="shared" si="135"/>
        <v>number</v>
      </c>
      <c r="F970" s="4" t="s">
        <v>106</v>
      </c>
      <c r="G970" s="5">
        <v>2.9236470922805502</v>
      </c>
      <c r="H970" s="5">
        <v>2.94938524502775</v>
      </c>
      <c r="I970" s="5">
        <v>2.9693449938763701</v>
      </c>
      <c r="J970" s="5">
        <v>2.9824718554515699</v>
      </c>
      <c r="K970" s="5">
        <v>2.9923321085867101</v>
      </c>
      <c r="L970" s="5">
        <v>2.9963336187590501</v>
      </c>
      <c r="M970" s="5">
        <v>3.0040128019233499</v>
      </c>
      <c r="N970" s="5">
        <v>3.02838202702607</v>
      </c>
      <c r="O970" s="5">
        <v>3.07306305082041</v>
      </c>
      <c r="P970" s="5">
        <v>3.1278352672459002</v>
      </c>
      <c r="Q970" s="5">
        <v>3.18488731576155</v>
      </c>
      <c r="R970" s="5">
        <v>3.2279762759881501</v>
      </c>
      <c r="S970" s="5">
        <v>3.2453552645342199</v>
      </c>
      <c r="T970" s="5">
        <v>3.2315603873822298</v>
      </c>
      <c r="U970" s="5">
        <v>3.1982729526143001</v>
      </c>
      <c r="V970" s="5">
        <v>3.1597764783108699</v>
      </c>
      <c r="W970" s="5">
        <v>3.12976750176434</v>
      </c>
      <c r="X970" s="5">
        <v>3.1114733348945398</v>
      </c>
      <c r="Y970" s="5">
        <v>3.1090917218382899</v>
      </c>
      <c r="Z970" s="5">
        <v>3.1164556229867699</v>
      </c>
      <c r="AA970" s="5">
        <v>3.1295855127537502</v>
      </c>
      <c r="AB970" s="5">
        <v>3.1376639960459198</v>
      </c>
      <c r="AC970" s="5">
        <v>3.1332464476351798</v>
      </c>
      <c r="AD970" s="5">
        <v>3.1127881967676898</v>
      </c>
      <c r="AE970" s="5">
        <v>3.08504686746311</v>
      </c>
      <c r="AF970" s="5">
        <v>3.0409140285950498</v>
      </c>
      <c r="AG970" s="5">
        <v>3.0074170618024598</v>
      </c>
      <c r="AH970" s="5">
        <v>3.02058136727931</v>
      </c>
      <c r="AI970" s="5">
        <v>3.09109569899304</v>
      </c>
      <c r="AJ970" s="5">
        <v>3.1887224621309</v>
      </c>
      <c r="AK970" s="5">
        <v>3.3046573622039799</v>
      </c>
      <c r="AL970" s="5">
        <v>3.3798387243935002</v>
      </c>
      <c r="AM970" s="5">
        <v>3.3585482122703398</v>
      </c>
      <c r="AN970" s="5">
        <v>3.2204387990677201</v>
      </c>
      <c r="AO970" s="5">
        <v>3.0161189337434098</v>
      </c>
      <c r="AP970" s="5">
        <v>2.80104265506974</v>
      </c>
      <c r="AQ970" s="5">
        <v>2.63725507515232</v>
      </c>
      <c r="AR970" s="5">
        <v>2.54811938454118</v>
      </c>
      <c r="AS970" s="5">
        <v>2.55500799923231</v>
      </c>
      <c r="AT970" s="5">
        <v>2.6280080429486601</v>
      </c>
      <c r="AU970" s="5">
        <v>2.7102493669714498</v>
      </c>
      <c r="AV970" s="5">
        <v>2.77678540702476</v>
      </c>
      <c r="AW970" s="5">
        <v>2.8485052215598001</v>
      </c>
      <c r="AX970" s="5">
        <v>2.9204350931611001</v>
      </c>
      <c r="AY970" s="5">
        <v>2.9890278116906099</v>
      </c>
      <c r="AZ970" s="5">
        <v>3.0595064430638899</v>
      </c>
      <c r="BA970" s="5">
        <v>3.1223172750019099</v>
      </c>
      <c r="BB970" s="5">
        <v>3.1611224902724699</v>
      </c>
      <c r="BC970" s="5">
        <v>3.1710097773156498</v>
      </c>
      <c r="BD970" s="5">
        <v>3.1609405598942302</v>
      </c>
      <c r="BE970" s="5">
        <v>3.1438886250607498</v>
      </c>
      <c r="BF970" s="5">
        <v>3.1291409753289998</v>
      </c>
      <c r="BG970" s="5">
        <v>3.1161854690673301</v>
      </c>
      <c r="BH970" s="5">
        <v>3.1075724150560302</v>
      </c>
      <c r="BI970" s="5">
        <v>3.1008293082737501</v>
      </c>
      <c r="BJ970" s="5">
        <v>3.0924540737403001</v>
      </c>
      <c r="BK970" s="5">
        <v>3.0792365884401902</v>
      </c>
    </row>
    <row r="971" spans="1:63" x14ac:dyDescent="0.25">
      <c r="A971" t="s">
        <v>179</v>
      </c>
      <c r="B971" t="s">
        <v>180</v>
      </c>
      <c r="C971" t="s">
        <v>7</v>
      </c>
      <c r="D971" t="s">
        <v>105</v>
      </c>
      <c r="E971" s="19" t="str">
        <f t="shared" si="135"/>
        <v>number</v>
      </c>
      <c r="F971" s="4" t="s">
        <v>106</v>
      </c>
      <c r="G971" s="5">
        <v>3.1669398723697801</v>
      </c>
      <c r="H971" s="5">
        <v>3.2787967436522201</v>
      </c>
      <c r="I971" s="5">
        <v>3.3580241667819402</v>
      </c>
      <c r="J971" s="5">
        <v>3.3976661420215102</v>
      </c>
      <c r="K971" s="5">
        <v>3.40379060505725</v>
      </c>
      <c r="L971" s="5">
        <v>3.4144725975715899</v>
      </c>
      <c r="M971" s="5">
        <v>3.4127923902729198</v>
      </c>
      <c r="N971" s="5">
        <v>3.3491243421190502</v>
      </c>
      <c r="O971" s="5">
        <v>3.2151468648735801</v>
      </c>
      <c r="P971" s="5">
        <v>3.0442736460636901</v>
      </c>
      <c r="Q971" s="5">
        <v>2.86285202069406</v>
      </c>
      <c r="R971" s="5">
        <v>2.7195750336034101</v>
      </c>
      <c r="S971" s="5">
        <v>2.6482311128070801</v>
      </c>
      <c r="T971" s="5">
        <v>2.6676431902128801</v>
      </c>
      <c r="U971" s="5">
        <v>2.7475431025988502</v>
      </c>
      <c r="V971" s="5">
        <v>2.8470651958649298</v>
      </c>
      <c r="W971" s="5">
        <v>2.92832734128987</v>
      </c>
      <c r="X971" s="5">
        <v>2.9839253132475299</v>
      </c>
      <c r="Y971" s="5">
        <v>3.0025944997557001</v>
      </c>
      <c r="Z971" s="5">
        <v>3.0008296613223702</v>
      </c>
      <c r="AA971" s="5">
        <v>2.98823450933273</v>
      </c>
      <c r="AB971" s="5">
        <v>2.9950427367146899</v>
      </c>
      <c r="AC971" s="5">
        <v>3.0450265987746601</v>
      </c>
      <c r="AD971" s="5">
        <v>3.1475409176269999</v>
      </c>
      <c r="AE971" s="5">
        <v>3.2767406076765702</v>
      </c>
      <c r="AF971" s="5">
        <v>3.4089038058967902</v>
      </c>
      <c r="AG971" s="5">
        <v>3.5069473354897598</v>
      </c>
      <c r="AH971" s="5">
        <v>3.5495496410157199</v>
      </c>
      <c r="AI971" s="5">
        <v>3.5254709348578199</v>
      </c>
      <c r="AJ971" s="5">
        <v>3.4585162105067702</v>
      </c>
      <c r="AK971" s="5">
        <v>3.3912049220383702</v>
      </c>
      <c r="AL971" s="5">
        <v>3.33852465404274</v>
      </c>
      <c r="AM971" s="5">
        <v>3.28297725950251</v>
      </c>
      <c r="AN971" s="5">
        <v>3.2272463403943799</v>
      </c>
      <c r="AO971" s="5">
        <v>3.1771825167633101</v>
      </c>
      <c r="AP971" s="5">
        <v>3.1225980922180998</v>
      </c>
      <c r="AQ971" s="5">
        <v>3.0828681075196398</v>
      </c>
      <c r="AR971" s="5">
        <v>3.0884634190075002</v>
      </c>
      <c r="AS971" s="5">
        <v>3.14792779078949</v>
      </c>
      <c r="AT971" s="5">
        <v>3.2395234022493899</v>
      </c>
      <c r="AU971" s="5">
        <v>3.3365684791256598</v>
      </c>
      <c r="AV971" s="5">
        <v>3.4138407908558599</v>
      </c>
      <c r="AW971" s="5">
        <v>3.4650861199774701</v>
      </c>
      <c r="AX971" s="5">
        <v>3.4827631655343998</v>
      </c>
      <c r="AY971" s="5">
        <v>3.4773159278752099</v>
      </c>
      <c r="AZ971" s="5">
        <v>3.46614919309937</v>
      </c>
      <c r="BA971" s="5">
        <v>3.4582931963011498</v>
      </c>
      <c r="BB971" s="5">
        <v>3.4488026096243698</v>
      </c>
      <c r="BC971" s="5">
        <v>3.4394183952138899</v>
      </c>
      <c r="BD971" s="5">
        <v>3.4290027639141001</v>
      </c>
      <c r="BE971" s="5">
        <v>3.4158829475066499</v>
      </c>
      <c r="BF971" s="5">
        <v>3.3984795944577999</v>
      </c>
      <c r="BG971" s="5">
        <v>3.3767659605180902</v>
      </c>
      <c r="BH971" s="5">
        <v>3.3506503525505802</v>
      </c>
      <c r="BI971" s="5">
        <v>3.3215556860789301</v>
      </c>
      <c r="BJ971" s="5">
        <v>3.29087238084198</v>
      </c>
      <c r="BK971" s="5">
        <v>3.26046178844302</v>
      </c>
    </row>
    <row r="972" spans="1:63" x14ac:dyDescent="0.25">
      <c r="A972" t="s">
        <v>147</v>
      </c>
      <c r="B972" t="s">
        <v>148</v>
      </c>
      <c r="C972" t="s">
        <v>149</v>
      </c>
      <c r="D972" t="s">
        <v>105</v>
      </c>
      <c r="E972" s="25" t="str">
        <f t="shared" si="135"/>
        <v>number</v>
      </c>
      <c r="F972" s="4" t="s">
        <v>106</v>
      </c>
      <c r="G972" s="5">
        <v>1.3429425672692801</v>
      </c>
      <c r="H972" s="5">
        <v>1.3342993920767099</v>
      </c>
      <c r="I972" s="5">
        <v>1.3515225074405699</v>
      </c>
      <c r="J972" s="5">
        <v>1.40361795250508</v>
      </c>
      <c r="K972" s="5">
        <v>1.47913490800557</v>
      </c>
      <c r="L972" s="5">
        <v>1.56251246614929</v>
      </c>
      <c r="M972" s="5">
        <v>1.6351506299515599</v>
      </c>
      <c r="N972" s="5">
        <v>1.6892207038222</v>
      </c>
      <c r="O972" s="5">
        <v>1.71745060293847</v>
      </c>
      <c r="P972" s="5">
        <v>1.7292272359288701</v>
      </c>
      <c r="Q972" s="5">
        <v>1.7409880235641799</v>
      </c>
      <c r="R972" s="5">
        <v>1.76289838950564</v>
      </c>
      <c r="S972" s="5">
        <v>1.7916961364137201</v>
      </c>
      <c r="T972" s="5">
        <v>1.83051400574615</v>
      </c>
      <c r="U972" s="5">
        <v>1.8780033261457501</v>
      </c>
      <c r="V972" s="5">
        <v>1.92291738406448</v>
      </c>
      <c r="W972" s="5">
        <v>1.97115631633129</v>
      </c>
      <c r="X972" s="5">
        <v>2.0400786288428199</v>
      </c>
      <c r="Y972" s="5">
        <v>2.1335748417251601</v>
      </c>
      <c r="Z972" s="5">
        <v>2.2408142188313498</v>
      </c>
      <c r="AA972" s="5">
        <v>2.3511651511648801</v>
      </c>
      <c r="AB972" s="5">
        <v>2.4478337511195898</v>
      </c>
      <c r="AC972" s="5">
        <v>2.5195895843290099</v>
      </c>
      <c r="AD972" s="5">
        <v>2.5597836421002</v>
      </c>
      <c r="AE972" s="5">
        <v>2.5778094226614701</v>
      </c>
      <c r="AF972" s="5">
        <v>2.5902484904086198</v>
      </c>
      <c r="AG972" s="5">
        <v>2.6058600452802998</v>
      </c>
      <c r="AH972" s="5">
        <v>2.6217195713026999</v>
      </c>
      <c r="AI972" s="5">
        <v>2.6396940170221801</v>
      </c>
      <c r="AJ972" s="5">
        <v>2.6591515773542</v>
      </c>
      <c r="AK972" s="5">
        <v>2.6769239746720199</v>
      </c>
      <c r="AL972" s="5">
        <v>2.6929882421568299</v>
      </c>
      <c r="AM972" s="5">
        <v>2.7096466046177601</v>
      </c>
      <c r="AN972" s="5">
        <v>2.7273219910573099</v>
      </c>
      <c r="AO972" s="5">
        <v>2.74591352979991</v>
      </c>
      <c r="AP972" s="5">
        <v>2.76489499823351</v>
      </c>
      <c r="AQ972" s="5">
        <v>2.78368530167976</v>
      </c>
      <c r="AR972" s="5">
        <v>2.80294041807938</v>
      </c>
      <c r="AS972" s="5">
        <v>2.8222717467902698</v>
      </c>
      <c r="AT972" s="5">
        <v>2.84188512544412</v>
      </c>
      <c r="AU972" s="5">
        <v>2.85886860286955</v>
      </c>
      <c r="AV972" s="5">
        <v>2.8759924318929602</v>
      </c>
      <c r="AW972" s="5">
        <v>2.8984315548787101</v>
      </c>
      <c r="AX972" s="5">
        <v>2.9275613729004801</v>
      </c>
      <c r="AY972" s="5">
        <v>2.9591877763592902</v>
      </c>
      <c r="AZ972" s="5">
        <v>2.9890699186406802</v>
      </c>
      <c r="BA972" s="5">
        <v>3.0118085629190499</v>
      </c>
      <c r="BB972" s="5">
        <v>3.0249616647606001</v>
      </c>
      <c r="BC972" s="5">
        <v>3.0264496675087398</v>
      </c>
      <c r="BD972" s="5">
        <v>3.01924468828771</v>
      </c>
      <c r="BE972" s="5">
        <v>3.0089383275868902</v>
      </c>
      <c r="BF972" s="5">
        <v>2.9972549681220202</v>
      </c>
      <c r="BG972" s="5">
        <v>2.9814829326949801</v>
      </c>
      <c r="BH972" s="5">
        <v>2.9619779387911298</v>
      </c>
      <c r="BI972" s="5">
        <v>2.9396904305894198</v>
      </c>
      <c r="BJ972" s="5">
        <v>2.91561403403432</v>
      </c>
      <c r="BK972" s="5">
        <v>2.8910664371676602</v>
      </c>
    </row>
    <row r="973" spans="1:63" x14ac:dyDescent="0.25">
      <c r="A973" t="s">
        <v>153</v>
      </c>
      <c r="B973" t="s">
        <v>154</v>
      </c>
      <c r="C973" t="s">
        <v>149</v>
      </c>
      <c r="D973" t="s">
        <v>105</v>
      </c>
      <c r="E973" s="19" t="str">
        <f t="shared" si="135"/>
        <v>number</v>
      </c>
      <c r="F973" s="4" t="s">
        <v>106</v>
      </c>
      <c r="G973" s="5">
        <v>2.0831993683772398</v>
      </c>
      <c r="H973" s="5">
        <v>2.1468182045183202</v>
      </c>
      <c r="I973" s="5">
        <v>2.2053494386444301</v>
      </c>
      <c r="J973" s="5">
        <v>2.2565293684683199</v>
      </c>
      <c r="K973" s="5">
        <v>2.3025574874505401</v>
      </c>
      <c r="L973" s="5">
        <v>2.3483419837075901</v>
      </c>
      <c r="M973" s="5">
        <v>2.3956390101490199</v>
      </c>
      <c r="N973" s="5">
        <v>2.44155252012927</v>
      </c>
      <c r="O973" s="5">
        <v>2.48623085484429</v>
      </c>
      <c r="P973" s="5">
        <v>2.5298187453023702</v>
      </c>
      <c r="Q973" s="5">
        <v>2.5726199472881399</v>
      </c>
      <c r="R973" s="5">
        <v>2.61539040577959</v>
      </c>
      <c r="S973" s="5">
        <v>2.6605651983634</v>
      </c>
      <c r="T973" s="5">
        <v>2.7087096285935401</v>
      </c>
      <c r="U973" s="5">
        <v>2.7584177466004198</v>
      </c>
      <c r="V973" s="5">
        <v>2.8042520542847602</v>
      </c>
      <c r="W973" s="5">
        <v>2.8474688087493401</v>
      </c>
      <c r="X973" s="5">
        <v>2.89226178790646</v>
      </c>
      <c r="Y973" s="5">
        <v>2.9395050315339599</v>
      </c>
      <c r="Z973" s="5">
        <v>2.9857505966567199</v>
      </c>
      <c r="AA973" s="5">
        <v>3.0247023813248801</v>
      </c>
      <c r="AB973" s="5">
        <v>3.0548477233201399</v>
      </c>
      <c r="AC973" s="5">
        <v>3.0796202369363401</v>
      </c>
      <c r="AD973" s="5">
        <v>3.09876129481114</v>
      </c>
      <c r="AE973" s="5">
        <v>3.1101491529771401</v>
      </c>
      <c r="AF973" s="5">
        <v>3.1178151316809699</v>
      </c>
      <c r="AG973" s="5">
        <v>3.1142382148145198</v>
      </c>
      <c r="AH973" s="5">
        <v>3.08880957214574</v>
      </c>
      <c r="AI973" s="5">
        <v>3.0384711088426002</v>
      </c>
      <c r="AJ973" s="5">
        <v>2.9720417073527901</v>
      </c>
      <c r="AK973" s="5">
        <v>2.9065956825294799</v>
      </c>
      <c r="AL973" s="5">
        <v>2.84618180633854</v>
      </c>
      <c r="AM973" s="5">
        <v>2.7811122849640002</v>
      </c>
      <c r="AN973" s="5">
        <v>2.7121784891719001</v>
      </c>
      <c r="AO973" s="5">
        <v>2.6446806891655998</v>
      </c>
      <c r="AP973" s="5">
        <v>2.5775782196854</v>
      </c>
      <c r="AQ973" s="5">
        <v>2.5232043046758998</v>
      </c>
      <c r="AR973" s="5">
        <v>2.4968851771364</v>
      </c>
      <c r="AS973" s="5">
        <v>2.5043989672862499</v>
      </c>
      <c r="AT973" s="5">
        <v>2.5350519883151099</v>
      </c>
      <c r="AU973" s="5">
        <v>2.5703666141889299</v>
      </c>
      <c r="AV973" s="5">
        <v>2.6009050674791601</v>
      </c>
      <c r="AW973" s="5">
        <v>2.6317653886536898</v>
      </c>
      <c r="AX973" s="5">
        <v>2.6605715370920699</v>
      </c>
      <c r="AY973" s="5">
        <v>2.6861165006763099</v>
      </c>
      <c r="AZ973" s="5">
        <v>2.7111635691955001</v>
      </c>
      <c r="BA973" s="5">
        <v>2.7323792110382299</v>
      </c>
      <c r="BB973" s="5">
        <v>2.7432611605442201</v>
      </c>
      <c r="BC973" s="5">
        <v>2.7416384998088699</v>
      </c>
      <c r="BD973" s="5">
        <v>2.7306902313796</v>
      </c>
      <c r="BE973" s="5">
        <v>2.7165869389742099</v>
      </c>
      <c r="BF973" s="5">
        <v>2.7015959133753</v>
      </c>
      <c r="BG973" s="5">
        <v>2.68316290755262</v>
      </c>
      <c r="BH973" s="5">
        <v>2.66187609259836</v>
      </c>
      <c r="BI973" s="5">
        <v>2.63853608129366</v>
      </c>
      <c r="BJ973" s="5">
        <v>2.61358514949048</v>
      </c>
      <c r="BK973" s="5">
        <v>2.58805882261683</v>
      </c>
    </row>
    <row r="974" spans="1:63" x14ac:dyDescent="0.25">
      <c r="A974" t="s">
        <v>155</v>
      </c>
      <c r="B974" t="s">
        <v>156</v>
      </c>
      <c r="C974" t="s">
        <v>149</v>
      </c>
      <c r="D974" t="s">
        <v>105</v>
      </c>
      <c r="E974" s="19" t="str">
        <f t="shared" si="135"/>
        <v>number</v>
      </c>
      <c r="F974" s="4" t="s">
        <v>106</v>
      </c>
      <c r="G974" s="5">
        <v>1.93877745696919</v>
      </c>
      <c r="H974" s="5">
        <v>1.9691747173641201</v>
      </c>
      <c r="I974" s="5">
        <v>1.9774570969451899</v>
      </c>
      <c r="J974" s="5">
        <v>1.95817926350658</v>
      </c>
      <c r="K974" s="5">
        <v>1.92401449608703</v>
      </c>
      <c r="L974" s="5">
        <v>1.8737276006455501</v>
      </c>
      <c r="M974" s="5">
        <v>1.8405448273821301</v>
      </c>
      <c r="N974" s="5">
        <v>1.86159061706758</v>
      </c>
      <c r="O974" s="5">
        <v>1.9532781834306601</v>
      </c>
      <c r="P974" s="5">
        <v>2.0847616313399402</v>
      </c>
      <c r="Q974" s="5">
        <v>2.2401488209982401</v>
      </c>
      <c r="R974" s="5">
        <v>2.36079682064873</v>
      </c>
      <c r="S974" s="5">
        <v>2.39639008715961</v>
      </c>
      <c r="T974" s="5">
        <v>2.3240789744343102</v>
      </c>
      <c r="U974" s="5">
        <v>2.1870778986660402</v>
      </c>
      <c r="V974" s="5">
        <v>2.0407532389332901</v>
      </c>
      <c r="W974" s="5">
        <v>1.94064659198251</v>
      </c>
      <c r="X974" s="5">
        <v>1.9013257118762401</v>
      </c>
      <c r="Y974" s="5">
        <v>1.94312858288497</v>
      </c>
      <c r="Z974" s="5">
        <v>2.04481487423564</v>
      </c>
      <c r="AA974" s="5">
        <v>2.1514259285883202</v>
      </c>
      <c r="AB974" s="5">
        <v>2.2526614811891199</v>
      </c>
      <c r="AC974" s="5">
        <v>2.38681756689975</v>
      </c>
      <c r="AD974" s="5">
        <v>2.5545744020133001</v>
      </c>
      <c r="AE974" s="5">
        <v>2.7374740358080398</v>
      </c>
      <c r="AF974" s="5">
        <v>2.9315641164670301</v>
      </c>
      <c r="AG974" s="5">
        <v>3.1000427916642801</v>
      </c>
      <c r="AH974" s="5">
        <v>3.2070646897028099</v>
      </c>
      <c r="AI974" s="5">
        <v>3.2374236932532701</v>
      </c>
      <c r="AJ974" s="5">
        <v>3.2203019015123502</v>
      </c>
      <c r="AK974" s="5">
        <v>3.19219237293456</v>
      </c>
      <c r="AL974" s="5">
        <v>3.18460855822453</v>
      </c>
      <c r="AM974" s="5">
        <v>3.2008765785800799</v>
      </c>
      <c r="AN974" s="5">
        <v>3.24959999394388</v>
      </c>
      <c r="AO974" s="5">
        <v>3.3197182822711899</v>
      </c>
      <c r="AP974" s="5">
        <v>3.3764537373109902</v>
      </c>
      <c r="AQ974" s="5">
        <v>3.4224924785825799</v>
      </c>
      <c r="AR974" s="5">
        <v>3.4883962314147601</v>
      </c>
      <c r="AS974" s="5">
        <v>3.5771947759741098</v>
      </c>
      <c r="AT974" s="5">
        <v>3.6711345012519501</v>
      </c>
      <c r="AU974" s="5">
        <v>3.7692464269534001</v>
      </c>
      <c r="AV974" s="5">
        <v>3.8349758287224902</v>
      </c>
      <c r="AW974" s="5">
        <v>3.8306411256675799</v>
      </c>
      <c r="AX974" s="5">
        <v>3.7442073065357202</v>
      </c>
      <c r="AY974" s="5">
        <v>3.6102931039285702</v>
      </c>
      <c r="AZ974" s="5">
        <v>3.4616645780489299</v>
      </c>
      <c r="BA974" s="5">
        <v>3.3414053950262401</v>
      </c>
      <c r="BB974" s="5">
        <v>3.2696663913238</v>
      </c>
      <c r="BC974" s="5">
        <v>3.2598261497335401</v>
      </c>
      <c r="BD974" s="5">
        <v>3.2873092309842402</v>
      </c>
      <c r="BE974" s="5">
        <v>3.3213794309443099</v>
      </c>
      <c r="BF974" s="5">
        <v>3.33300889359437</v>
      </c>
      <c r="BG974" s="5">
        <v>3.31667519978018</v>
      </c>
      <c r="BH974" s="5">
        <v>3.2647063652005399</v>
      </c>
      <c r="BI974" s="5">
        <v>3.1909402723936902</v>
      </c>
      <c r="BJ974" s="5">
        <v>3.11409244065461</v>
      </c>
      <c r="BK974" s="5">
        <v>3.0490425032905502</v>
      </c>
    </row>
    <row r="975" spans="1:63" x14ac:dyDescent="0.25">
      <c r="A975" t="s">
        <v>161</v>
      </c>
      <c r="B975" t="s">
        <v>162</v>
      </c>
      <c r="C975" t="s">
        <v>149</v>
      </c>
      <c r="D975" t="s">
        <v>105</v>
      </c>
      <c r="E975" s="19" t="str">
        <f t="shared" si="135"/>
        <v>number</v>
      </c>
      <c r="F975" s="4" t="s">
        <v>106</v>
      </c>
      <c r="G975" s="5">
        <v>1.1058681664430401</v>
      </c>
      <c r="H975" s="5">
        <v>1.10434644276477</v>
      </c>
      <c r="I975" s="5">
        <v>1.1132907326977199</v>
      </c>
      <c r="J975" s="5">
        <v>1.13545172051846</v>
      </c>
      <c r="K975" s="5">
        <v>1.16928030653318</v>
      </c>
      <c r="L975" s="5">
        <v>1.20267314387137</v>
      </c>
      <c r="M975" s="5">
        <v>1.2403551772340999</v>
      </c>
      <c r="N975" s="5">
        <v>1.2995008165489701</v>
      </c>
      <c r="O975" s="5">
        <v>1.38423942769395</v>
      </c>
      <c r="P975" s="5">
        <v>1.4840172278505099</v>
      </c>
      <c r="Q975" s="5">
        <v>1.59230283635896</v>
      </c>
      <c r="R975" s="5">
        <v>1.68849322020556</v>
      </c>
      <c r="S975" s="5">
        <v>1.7532231061296599</v>
      </c>
      <c r="T975" s="5">
        <v>1.7769201189505499</v>
      </c>
      <c r="U975" s="5">
        <v>1.7731896507096201</v>
      </c>
      <c r="V975" s="5">
        <v>1.75085982713751</v>
      </c>
      <c r="W975" s="5">
        <v>1.7376121054270901</v>
      </c>
      <c r="X975" s="5">
        <v>1.7557549172344999</v>
      </c>
      <c r="Y975" s="5">
        <v>1.81735702255861</v>
      </c>
      <c r="Z975" s="5">
        <v>1.9015281374491999</v>
      </c>
      <c r="AA975" s="5">
        <v>2.0130906297942102</v>
      </c>
      <c r="AB975" s="5">
        <v>2.0976481067295398</v>
      </c>
      <c r="AC975" s="5">
        <v>2.09079786822798</v>
      </c>
      <c r="AD975" s="5">
        <v>1.96790449723715</v>
      </c>
      <c r="AE975" s="5">
        <v>1.7806209587467301</v>
      </c>
      <c r="AF975" s="5">
        <v>1.56175450393972</v>
      </c>
      <c r="AG975" s="5">
        <v>1.40543470579171</v>
      </c>
      <c r="AH975" s="5">
        <v>1.39055196096571</v>
      </c>
      <c r="AI975" s="5">
        <v>1.5622025038577001</v>
      </c>
      <c r="AJ975" s="5">
        <v>1.8559055186561599</v>
      </c>
      <c r="AK975" s="5">
        <v>2.1887690120765302</v>
      </c>
      <c r="AL975" s="5">
        <v>2.4629033953181398</v>
      </c>
      <c r="AM975" s="5">
        <v>2.6396602975781902</v>
      </c>
      <c r="AN975" s="5">
        <v>2.6862758383866399</v>
      </c>
      <c r="AO975" s="5">
        <v>2.6488222869853701</v>
      </c>
      <c r="AP975" s="5">
        <v>2.5936054117640399</v>
      </c>
      <c r="AQ975" s="5">
        <v>2.5767309806607899</v>
      </c>
      <c r="AR975" s="5">
        <v>2.6031420999831698</v>
      </c>
      <c r="AS975" s="5">
        <v>2.6886289632946099</v>
      </c>
      <c r="AT975" s="5">
        <v>2.8106070524497602</v>
      </c>
      <c r="AU975" s="5">
        <v>2.92522326716387</v>
      </c>
      <c r="AV975" s="5">
        <v>3.0149517269435</v>
      </c>
      <c r="AW975" s="5">
        <v>3.0978464079643602</v>
      </c>
      <c r="AX975" s="5">
        <v>3.17096257062909</v>
      </c>
      <c r="AY975" s="5">
        <v>3.2305008083825602</v>
      </c>
      <c r="AZ975" s="5">
        <v>3.2916507989376198</v>
      </c>
      <c r="BA975" s="5">
        <v>3.3348628148660699</v>
      </c>
      <c r="BB975" s="5">
        <v>3.32678238377069</v>
      </c>
      <c r="BC975" s="5">
        <v>3.25917903698892</v>
      </c>
      <c r="BD975" s="5">
        <v>3.1570105095450098</v>
      </c>
      <c r="BE975" s="5">
        <v>3.0437604056415499</v>
      </c>
      <c r="BF975" s="5">
        <v>2.9524525243475899</v>
      </c>
      <c r="BG975" s="5">
        <v>2.9009602431125199</v>
      </c>
      <c r="BH975" s="5">
        <v>2.9010310086912501</v>
      </c>
      <c r="BI975" s="5">
        <v>2.93397742028047</v>
      </c>
      <c r="BJ975" s="5">
        <v>2.9719686325900998</v>
      </c>
      <c r="BK975" s="5">
        <v>2.9952467133631799</v>
      </c>
    </row>
    <row r="976" spans="1:63" x14ac:dyDescent="0.25">
      <c r="A976" t="s">
        <v>163</v>
      </c>
      <c r="B976" t="s">
        <v>164</v>
      </c>
      <c r="C976" t="s">
        <v>149</v>
      </c>
      <c r="D976" t="s">
        <v>105</v>
      </c>
      <c r="E976" s="19" t="str">
        <f t="shared" si="135"/>
        <v>number</v>
      </c>
      <c r="F976" s="4" t="s">
        <v>106</v>
      </c>
      <c r="G976" s="5">
        <v>2.8775567897444398</v>
      </c>
      <c r="H976" s="5">
        <v>2.8961042587015302</v>
      </c>
      <c r="I976" s="5">
        <v>2.90960753474983</v>
      </c>
      <c r="J976" s="5">
        <v>2.9196241683642499</v>
      </c>
      <c r="K976" s="5">
        <v>2.92641865118574</v>
      </c>
      <c r="L976" s="5">
        <v>2.9308305670976398</v>
      </c>
      <c r="M976" s="5">
        <v>2.9318915252383699</v>
      </c>
      <c r="N976" s="5">
        <v>2.9308202174509201</v>
      </c>
      <c r="O976" s="5">
        <v>2.928773909612</v>
      </c>
      <c r="P976" s="5">
        <v>2.9251044279176499</v>
      </c>
      <c r="Q976" s="5">
        <v>2.92027740123961</v>
      </c>
      <c r="R976" s="5">
        <v>2.9147028001256401</v>
      </c>
      <c r="S976" s="5">
        <v>2.9076230644763799</v>
      </c>
      <c r="T976" s="5">
        <v>2.9016475338570098</v>
      </c>
      <c r="U976" s="5">
        <v>2.8936049912778601</v>
      </c>
      <c r="V976" s="5">
        <v>2.8839839777790801</v>
      </c>
      <c r="W976" s="5">
        <v>2.8739285582498302</v>
      </c>
      <c r="X976" s="5">
        <v>2.86995553956339</v>
      </c>
      <c r="Y976" s="5">
        <v>2.8711571375000502</v>
      </c>
      <c r="Z976" s="5">
        <v>2.8753376025150801</v>
      </c>
      <c r="AA976" s="5">
        <v>2.8818357043826501</v>
      </c>
      <c r="AB976" s="5">
        <v>2.8831651417945401</v>
      </c>
      <c r="AC976" s="5">
        <v>2.8733000825364501</v>
      </c>
      <c r="AD976" s="5">
        <v>2.8479151059676902</v>
      </c>
      <c r="AE976" s="5">
        <v>2.81505052394956</v>
      </c>
      <c r="AF976" s="5">
        <v>2.7864448356756601</v>
      </c>
      <c r="AG976" s="5">
        <v>2.76500627608455</v>
      </c>
      <c r="AH976" s="5">
        <v>2.7426217842840099</v>
      </c>
      <c r="AI976" s="5">
        <v>2.7202274748959199</v>
      </c>
      <c r="AJ976" s="5">
        <v>2.7014974796262798</v>
      </c>
      <c r="AK976" s="5">
        <v>2.6760976859038599</v>
      </c>
      <c r="AL976" s="5">
        <v>2.6615101758988602</v>
      </c>
      <c r="AM976" s="5">
        <v>2.6881521040531702</v>
      </c>
      <c r="AN976" s="5">
        <v>2.7623061278476699</v>
      </c>
      <c r="AO976" s="5">
        <v>2.8626697010300099</v>
      </c>
      <c r="AP976" s="5">
        <v>2.9708047185992501</v>
      </c>
      <c r="AQ976" s="5">
        <v>3.0544743685680298</v>
      </c>
      <c r="AR976" s="5">
        <v>3.0923701843778102</v>
      </c>
      <c r="AS976" s="5">
        <v>3.0740002649615801</v>
      </c>
      <c r="AT976" s="5">
        <v>3.0183466043012501</v>
      </c>
      <c r="AU976" s="5">
        <v>2.9590776477143099</v>
      </c>
      <c r="AV976" s="5">
        <v>2.91332843773385</v>
      </c>
      <c r="AW976" s="5">
        <v>2.8778670813606602</v>
      </c>
      <c r="AX976" s="5">
        <v>2.8570895723408198</v>
      </c>
      <c r="AY976" s="5">
        <v>2.8477307107814398</v>
      </c>
      <c r="AZ976" s="5">
        <v>2.8321123979588698</v>
      </c>
      <c r="BA976" s="5">
        <v>2.8168867365312602</v>
      </c>
      <c r="BB976" s="5">
        <v>2.8237915405342102</v>
      </c>
      <c r="BC976" s="5">
        <v>2.8567011221907501</v>
      </c>
      <c r="BD976" s="5">
        <v>2.9023243513658699</v>
      </c>
      <c r="BE976" s="5">
        <v>2.9516494401389699</v>
      </c>
      <c r="BF976" s="5">
        <v>2.9829537399547199</v>
      </c>
      <c r="BG976" s="5">
        <v>2.9818284939661801</v>
      </c>
      <c r="BH976" s="5">
        <v>2.94025367689978</v>
      </c>
      <c r="BI976" s="5">
        <v>2.87231125722308</v>
      </c>
      <c r="BJ976" s="5">
        <v>2.7980601250791999</v>
      </c>
      <c r="BK976" s="5">
        <v>2.7329585316340999</v>
      </c>
    </row>
    <row r="977" spans="1:63" x14ac:dyDescent="0.25">
      <c r="A977" t="s">
        <v>167</v>
      </c>
      <c r="B977" t="s">
        <v>168</v>
      </c>
      <c r="C977" t="s">
        <v>149</v>
      </c>
      <c r="D977" t="s">
        <v>105</v>
      </c>
      <c r="E977" s="19" t="str">
        <f t="shared" si="135"/>
        <v>number</v>
      </c>
      <c r="F977" s="4" t="s">
        <v>106</v>
      </c>
      <c r="G977" s="5">
        <v>2.8374314589471301</v>
      </c>
      <c r="H977" s="5">
        <v>2.87988537837342</v>
      </c>
      <c r="I977" s="5">
        <v>2.9035184566219701</v>
      </c>
      <c r="J977" s="5">
        <v>2.90219562780343</v>
      </c>
      <c r="K977" s="5">
        <v>2.8847443930477898</v>
      </c>
      <c r="L977" s="5">
        <v>2.86668873205821</v>
      </c>
      <c r="M977" s="5">
        <v>2.8546925339896898</v>
      </c>
      <c r="N977" s="5">
        <v>2.8391063125918499</v>
      </c>
      <c r="O977" s="5">
        <v>2.8214590841477301</v>
      </c>
      <c r="P977" s="5">
        <v>2.80408833857184</v>
      </c>
      <c r="Q977" s="5">
        <v>2.7843012512824101</v>
      </c>
      <c r="R977" s="5">
        <v>2.7696919876227102</v>
      </c>
      <c r="S977" s="5">
        <v>2.7701220405736402</v>
      </c>
      <c r="T977" s="5">
        <v>2.7891723248143601</v>
      </c>
      <c r="U977" s="5">
        <v>2.8197157371770198</v>
      </c>
      <c r="V977" s="5">
        <v>2.8540124723486899</v>
      </c>
      <c r="W977" s="5">
        <v>2.8822486575438302</v>
      </c>
      <c r="X977" s="5">
        <v>2.8976271460531802</v>
      </c>
      <c r="Y977" s="5">
        <v>2.89712552843188</v>
      </c>
      <c r="Z977" s="5">
        <v>2.8864896007573999</v>
      </c>
      <c r="AA977" s="5">
        <v>2.8818467084652202</v>
      </c>
      <c r="AB977" s="5">
        <v>2.8842806044226599</v>
      </c>
      <c r="AC977" s="5">
        <v>2.88210134892421</v>
      </c>
      <c r="AD977" s="5">
        <v>2.8748633316296601</v>
      </c>
      <c r="AE977" s="5">
        <v>2.8687668830036799</v>
      </c>
      <c r="AF977" s="5">
        <v>2.86233049269247</v>
      </c>
      <c r="AG977" s="5">
        <v>2.8702076685535398</v>
      </c>
      <c r="AH977" s="5">
        <v>2.9103341690029199</v>
      </c>
      <c r="AI977" s="5">
        <v>2.9885076551016798</v>
      </c>
      <c r="AJ977" s="5">
        <v>3.0907063449440502</v>
      </c>
      <c r="AK977" s="5">
        <v>3.1946423366529899</v>
      </c>
      <c r="AL977" s="5">
        <v>3.2869613057687799</v>
      </c>
      <c r="AM977" s="5">
        <v>3.36961171269333</v>
      </c>
      <c r="AN977" s="5">
        <v>3.4386508937919</v>
      </c>
      <c r="AO977" s="5">
        <v>3.49564092494332</v>
      </c>
      <c r="AP977" s="5">
        <v>3.5514508799327098</v>
      </c>
      <c r="AQ977" s="5">
        <v>3.6013546874002902</v>
      </c>
      <c r="AR977" s="5">
        <v>3.6315422379304301</v>
      </c>
      <c r="AS977" s="5">
        <v>3.63947461400734</v>
      </c>
      <c r="AT977" s="5">
        <v>3.6338476188293498</v>
      </c>
      <c r="AU977" s="5">
        <v>3.62421436796153</v>
      </c>
      <c r="AV977" s="5">
        <v>3.62060063429676</v>
      </c>
      <c r="AW977" s="5">
        <v>3.6272352785145601</v>
      </c>
      <c r="AX977" s="5">
        <v>3.6471941205990599</v>
      </c>
      <c r="AY977" s="5">
        <v>3.6753325617677399</v>
      </c>
      <c r="AZ977" s="5">
        <v>3.7020840630823799</v>
      </c>
      <c r="BA977" s="5">
        <v>3.7245035087510501</v>
      </c>
      <c r="BB977" s="5">
        <v>3.7479020588015501</v>
      </c>
      <c r="BC977" s="5">
        <v>3.7719808287899301</v>
      </c>
      <c r="BD977" s="5">
        <v>3.79496318310688</v>
      </c>
      <c r="BE977" s="5">
        <v>3.8168497912886399</v>
      </c>
      <c r="BF977" s="5">
        <v>3.8342024096962999</v>
      </c>
      <c r="BG977" s="5">
        <v>3.8432623326397199</v>
      </c>
      <c r="BH977" s="5">
        <v>3.8426809344167698</v>
      </c>
      <c r="BI977" s="5">
        <v>3.8357498845731199</v>
      </c>
      <c r="BJ977" s="5">
        <v>3.82606646670245</v>
      </c>
      <c r="BK977" s="5">
        <v>3.8170926127810998</v>
      </c>
    </row>
    <row r="978" spans="1:63" x14ac:dyDescent="0.25">
      <c r="A978" t="s">
        <v>169</v>
      </c>
      <c r="B978" t="s">
        <v>170</v>
      </c>
      <c r="C978" t="s">
        <v>149</v>
      </c>
      <c r="D978" t="s">
        <v>105</v>
      </c>
      <c r="E978" s="19" t="str">
        <f t="shared" si="135"/>
        <v>number</v>
      </c>
      <c r="F978" s="4" t="s">
        <v>106</v>
      </c>
      <c r="G978" s="5">
        <v>2.0287663520160302</v>
      </c>
      <c r="H978" s="5">
        <v>2.07594472769336</v>
      </c>
      <c r="I978" s="5">
        <v>2.1105167434081502</v>
      </c>
      <c r="J978" s="5">
        <v>2.1294956015562101</v>
      </c>
      <c r="K978" s="5">
        <v>2.1396521188238302</v>
      </c>
      <c r="L978" s="5">
        <v>2.1514463324786401</v>
      </c>
      <c r="M978" s="5">
        <v>2.1717419058253999</v>
      </c>
      <c r="N978" s="5">
        <v>2.1997449367070701</v>
      </c>
      <c r="O978" s="5">
        <v>2.23762181590071</v>
      </c>
      <c r="P978" s="5">
        <v>2.2849888569886598</v>
      </c>
      <c r="Q978" s="5">
        <v>2.3197532406638901</v>
      </c>
      <c r="R978" s="5">
        <v>2.3585411812525399</v>
      </c>
      <c r="S978" s="5">
        <v>2.43809835599337</v>
      </c>
      <c r="T978" s="5">
        <v>2.5671877246804802</v>
      </c>
      <c r="U978" s="5">
        <v>2.71916313808534</v>
      </c>
      <c r="V978" s="5">
        <v>2.8814744200546798</v>
      </c>
      <c r="W978" s="5">
        <v>3.0046740014186901</v>
      </c>
      <c r="X978" s="5">
        <v>3.04434149433275</v>
      </c>
      <c r="Y978" s="5">
        <v>2.9824044837614001</v>
      </c>
      <c r="Z978" s="5">
        <v>2.85750229379562</v>
      </c>
      <c r="AA978" s="5">
        <v>2.71506341629255</v>
      </c>
      <c r="AB978" s="5">
        <v>2.60267579330492</v>
      </c>
      <c r="AC978" s="5">
        <v>2.5354117760677202</v>
      </c>
      <c r="AD978" s="5">
        <v>2.5292871627312801</v>
      </c>
      <c r="AE978" s="5">
        <v>2.5627320815427099</v>
      </c>
      <c r="AF978" s="5">
        <v>2.6032025926243398</v>
      </c>
      <c r="AG978" s="5">
        <v>2.6256387500160701</v>
      </c>
      <c r="AH978" s="5">
        <v>2.6309306752722499</v>
      </c>
      <c r="AI978" s="5">
        <v>2.61241488994348</v>
      </c>
      <c r="AJ978" s="5">
        <v>2.5790372336184499</v>
      </c>
      <c r="AK978" s="5">
        <v>2.5456109815760302</v>
      </c>
      <c r="AL978" s="5">
        <v>2.5212415522814</v>
      </c>
      <c r="AM978" s="5">
        <v>2.5029710463753601</v>
      </c>
      <c r="AN978" s="5">
        <v>2.4929956393516002</v>
      </c>
      <c r="AO978" s="5">
        <v>2.4894346940608298</v>
      </c>
      <c r="AP978" s="5">
        <v>2.4883652423820002</v>
      </c>
      <c r="AQ978" s="5">
        <v>2.4881829647029101</v>
      </c>
      <c r="AR978" s="5">
        <v>2.4907244154479899</v>
      </c>
      <c r="AS978" s="5">
        <v>2.4958130339958</v>
      </c>
      <c r="AT978" s="5">
        <v>2.5033974397509602</v>
      </c>
      <c r="AU978" s="5">
        <v>2.51121437075988</v>
      </c>
      <c r="AV978" s="5">
        <v>2.5211064016505702</v>
      </c>
      <c r="AW978" s="5">
        <v>2.53684000164677</v>
      </c>
      <c r="AX978" s="5">
        <v>2.5592392578327399</v>
      </c>
      <c r="AY978" s="5">
        <v>2.5852218061235201</v>
      </c>
      <c r="AZ978" s="5">
        <v>2.6103910760617999</v>
      </c>
      <c r="BA978" s="5">
        <v>2.6316539918860999</v>
      </c>
      <c r="BB978" s="5">
        <v>2.6489670869608899</v>
      </c>
      <c r="BC978" s="5">
        <v>2.6612213349230598</v>
      </c>
      <c r="BD978" s="5">
        <v>2.6687468571641002</v>
      </c>
      <c r="BE978" s="5">
        <v>2.6747549624397502</v>
      </c>
      <c r="BF978" s="5">
        <v>2.6776592216760502</v>
      </c>
      <c r="BG978" s="5">
        <v>2.6729186064300201</v>
      </c>
      <c r="BH978" s="5">
        <v>2.6595507011591701</v>
      </c>
      <c r="BI978" s="5">
        <v>2.6403571354055702</v>
      </c>
      <c r="BJ978" s="5">
        <v>2.6190335255902499</v>
      </c>
      <c r="BK978" s="5">
        <v>2.5987047222987698</v>
      </c>
    </row>
    <row r="979" spans="1:63" x14ac:dyDescent="0.25">
      <c r="A979" t="s">
        <v>173</v>
      </c>
      <c r="B979" t="s">
        <v>174</v>
      </c>
      <c r="C979" t="s">
        <v>149</v>
      </c>
      <c r="D979" t="s">
        <v>105</v>
      </c>
      <c r="E979" s="19" t="str">
        <f t="shared" si="135"/>
        <v>number</v>
      </c>
      <c r="F979" s="4" t="s">
        <v>106</v>
      </c>
      <c r="G979" s="5">
        <v>2.72374352555383</v>
      </c>
      <c r="H979" s="5">
        <v>2.7409037631729301</v>
      </c>
      <c r="I979" s="5">
        <v>2.7629480647746298</v>
      </c>
      <c r="J979" s="5">
        <v>2.7916342562603802</v>
      </c>
      <c r="K979" s="5">
        <v>2.8244021237689898</v>
      </c>
      <c r="L979" s="5">
        <v>2.8463849311592599</v>
      </c>
      <c r="M979" s="5">
        <v>2.8623074967291098</v>
      </c>
      <c r="N979" s="5">
        <v>2.8892502776960098</v>
      </c>
      <c r="O979" s="5">
        <v>2.9292394091083902</v>
      </c>
      <c r="P979" s="5">
        <v>2.9717518114335899</v>
      </c>
      <c r="Q979" s="5">
        <v>3.0294604583831002</v>
      </c>
      <c r="R979" s="5">
        <v>3.0664857668738801</v>
      </c>
      <c r="S979" s="5">
        <v>3.0325871568087099</v>
      </c>
      <c r="T979" s="5">
        <v>2.9136323204705699</v>
      </c>
      <c r="U979" s="5">
        <v>2.7492662706499602</v>
      </c>
      <c r="V979" s="5">
        <v>2.5692144667848198</v>
      </c>
      <c r="W979" s="5">
        <v>2.4355096217991901</v>
      </c>
      <c r="X979" s="5">
        <v>2.3938000871092102</v>
      </c>
      <c r="Y979" s="5">
        <v>2.4685890098187002</v>
      </c>
      <c r="Z979" s="5">
        <v>2.6183760894752299</v>
      </c>
      <c r="AA979" s="5">
        <v>2.7806115256453299</v>
      </c>
      <c r="AB979" s="5">
        <v>2.9087779372143201</v>
      </c>
      <c r="AC979" s="5">
        <v>3.0023500365497502</v>
      </c>
      <c r="AD979" s="5">
        <v>3.0484154329460802</v>
      </c>
      <c r="AE979" s="5">
        <v>3.0597346269629302</v>
      </c>
      <c r="AF979" s="5">
        <v>3.0588152723085198</v>
      </c>
      <c r="AG979" s="5">
        <v>3.0596813649078798</v>
      </c>
      <c r="AH979" s="5">
        <v>3.0581151410275802</v>
      </c>
      <c r="AI979" s="5">
        <v>3.0566967939792602</v>
      </c>
      <c r="AJ979" s="5">
        <v>3.0506758410472501</v>
      </c>
      <c r="AK979" s="5">
        <v>3.0505054443221402</v>
      </c>
      <c r="AL979" s="5">
        <v>3.0353966193918098</v>
      </c>
      <c r="AM979" s="5">
        <v>2.9746588015251998</v>
      </c>
      <c r="AN979" s="5">
        <v>2.8600387828721701</v>
      </c>
      <c r="AO979" s="5">
        <v>2.7168482767240798</v>
      </c>
      <c r="AP979" s="5">
        <v>2.5674348452079401</v>
      </c>
      <c r="AQ979" s="5">
        <v>2.4485933660432502</v>
      </c>
      <c r="AR979" s="5">
        <v>2.3838458034921199</v>
      </c>
      <c r="AS979" s="5">
        <v>2.3874384274951299</v>
      </c>
      <c r="AT979" s="5">
        <v>2.4383685309949001</v>
      </c>
      <c r="AU979" s="5">
        <v>2.5022599536839398</v>
      </c>
      <c r="AV979" s="5">
        <v>2.5558784988049101</v>
      </c>
      <c r="AW979" s="5">
        <v>2.6024910849356599</v>
      </c>
      <c r="AX979" s="5">
        <v>2.6353295518566302</v>
      </c>
      <c r="AY979" s="5">
        <v>2.6598515619102199</v>
      </c>
      <c r="AZ979" s="5">
        <v>2.6790151078666802</v>
      </c>
      <c r="BA979" s="5">
        <v>2.7043020016560799</v>
      </c>
      <c r="BB979" s="5">
        <v>2.7446416665687101</v>
      </c>
      <c r="BC979" s="5">
        <v>2.8033487224283502</v>
      </c>
      <c r="BD979" s="5">
        <v>2.86908520486472</v>
      </c>
      <c r="BE979" s="5">
        <v>2.9347871253519</v>
      </c>
      <c r="BF979" s="5">
        <v>2.9819769381167101</v>
      </c>
      <c r="BG979" s="5">
        <v>2.9962671376921599</v>
      </c>
      <c r="BH979" s="5">
        <v>2.9708777969257101</v>
      </c>
      <c r="BI979" s="5">
        <v>2.9191617728831001</v>
      </c>
      <c r="BJ979" s="5">
        <v>2.8606090635212502</v>
      </c>
      <c r="BK979" s="5">
        <v>2.8083891523002702</v>
      </c>
    </row>
    <row r="980" spans="1:63" x14ac:dyDescent="0.25">
      <c r="A980" t="s">
        <v>5</v>
      </c>
      <c r="B980" t="s">
        <v>6</v>
      </c>
      <c r="C980" t="s">
        <v>7</v>
      </c>
      <c r="D980" t="s">
        <v>107</v>
      </c>
      <c r="E980" s="19" t="str">
        <f t="shared" si="135"/>
        <v>number</v>
      </c>
      <c r="F980" s="4" t="s">
        <v>108</v>
      </c>
      <c r="G980" s="5">
        <v>5753024</v>
      </c>
      <c r="H980" s="5">
        <v>5866061</v>
      </c>
      <c r="I980" s="5">
        <v>5980417</v>
      </c>
      <c r="J980" s="5">
        <v>6093321</v>
      </c>
      <c r="K980" s="5">
        <v>6203299</v>
      </c>
      <c r="L980" s="5">
        <v>6309770</v>
      </c>
      <c r="M980" s="5">
        <v>6414995</v>
      </c>
      <c r="N980" s="5">
        <v>6523791</v>
      </c>
      <c r="O980" s="5">
        <v>6642632</v>
      </c>
      <c r="P980" s="5">
        <v>6776381</v>
      </c>
      <c r="Q980" s="5">
        <v>6927269</v>
      </c>
      <c r="R980" s="5">
        <v>7094834</v>
      </c>
      <c r="S980" s="5">
        <v>7277960</v>
      </c>
      <c r="T980" s="5">
        <v>7474338</v>
      </c>
      <c r="U980" s="5">
        <v>7682479</v>
      </c>
      <c r="V980" s="5">
        <v>7900997</v>
      </c>
      <c r="W980" s="5">
        <v>8130988</v>
      </c>
      <c r="X980" s="5">
        <v>8376147</v>
      </c>
      <c r="Y980" s="5">
        <v>8641521</v>
      </c>
      <c r="Z980" s="5">
        <v>8929900</v>
      </c>
      <c r="AA980" s="5">
        <v>9244507</v>
      </c>
      <c r="AB980" s="5">
        <v>9582156</v>
      </c>
      <c r="AC980" s="5">
        <v>9931562</v>
      </c>
      <c r="AD980" s="5">
        <v>10277321</v>
      </c>
      <c r="AE980" s="5">
        <v>10609042</v>
      </c>
      <c r="AF980" s="5">
        <v>10921037</v>
      </c>
      <c r="AG980" s="5">
        <v>11218268</v>
      </c>
      <c r="AH980" s="5">
        <v>11513968</v>
      </c>
      <c r="AI980" s="5">
        <v>11827237</v>
      </c>
      <c r="AJ980" s="5">
        <v>12171441</v>
      </c>
      <c r="AK980" s="5">
        <v>12553446</v>
      </c>
      <c r="AL980" s="5">
        <v>12968345</v>
      </c>
      <c r="AM980" s="5">
        <v>13403734</v>
      </c>
      <c r="AN980" s="5">
        <v>13841301</v>
      </c>
      <c r="AO980" s="5">
        <v>14268994</v>
      </c>
      <c r="AP980" s="5">
        <v>14682284</v>
      </c>
      <c r="AQ980" s="5">
        <v>15088981</v>
      </c>
      <c r="AR980" s="5">
        <v>15504318</v>
      </c>
      <c r="AS980" s="5">
        <v>15949766</v>
      </c>
      <c r="AT980" s="5">
        <v>16440924</v>
      </c>
      <c r="AU980" s="5">
        <v>16983266</v>
      </c>
      <c r="AV980" s="5">
        <v>17572649</v>
      </c>
      <c r="AW980" s="5">
        <v>18203369</v>
      </c>
      <c r="AX980" s="5">
        <v>18865716</v>
      </c>
      <c r="AY980" s="5">
        <v>19552542</v>
      </c>
      <c r="AZ980" s="5">
        <v>20262399</v>
      </c>
      <c r="BA980" s="5">
        <v>20997687</v>
      </c>
      <c r="BB980" s="5">
        <v>21759420</v>
      </c>
      <c r="BC980" s="5">
        <v>22549547</v>
      </c>
      <c r="BD980" s="5">
        <v>23369131</v>
      </c>
      <c r="BE980" s="5">
        <v>24218565</v>
      </c>
      <c r="BF980" s="5">
        <v>25096150</v>
      </c>
      <c r="BG980" s="5">
        <v>25998340</v>
      </c>
      <c r="BH980" s="5">
        <v>26920466</v>
      </c>
      <c r="BI980" s="5">
        <v>27859305</v>
      </c>
      <c r="BJ980" s="5">
        <v>28813463</v>
      </c>
      <c r="BK980" s="5">
        <v>29784193</v>
      </c>
    </row>
    <row r="981" spans="1:63" x14ac:dyDescent="0.25">
      <c r="A981" t="s">
        <v>151</v>
      </c>
      <c r="B981" t="s">
        <v>152</v>
      </c>
      <c r="C981" t="s">
        <v>7</v>
      </c>
      <c r="D981" t="s">
        <v>107</v>
      </c>
      <c r="E981" s="19" t="str">
        <f t="shared" si="135"/>
        <v>number</v>
      </c>
      <c r="F981" s="4" t="s">
        <v>108</v>
      </c>
      <c r="G981" s="5">
        <v>2839666</v>
      </c>
      <c r="H981" s="5">
        <v>2893669</v>
      </c>
      <c r="I981" s="5">
        <v>2949926</v>
      </c>
      <c r="J981" s="5">
        <v>3010859</v>
      </c>
      <c r="K981" s="5">
        <v>3077876</v>
      </c>
      <c r="L981" s="5">
        <v>3152723</v>
      </c>
      <c r="M981" s="5">
        <v>3234023</v>
      </c>
      <c r="N981" s="5">
        <v>3316233</v>
      </c>
      <c r="O981" s="5">
        <v>3391753</v>
      </c>
      <c r="P981" s="5">
        <v>3455606</v>
      </c>
      <c r="Q981" s="5">
        <v>3505391</v>
      </c>
      <c r="R981" s="5">
        <v>3544047</v>
      </c>
      <c r="S981" s="5">
        <v>3578490</v>
      </c>
      <c r="T981" s="5">
        <v>3618585</v>
      </c>
      <c r="U981" s="5">
        <v>3671494</v>
      </c>
      <c r="V981" s="5">
        <v>3739659</v>
      </c>
      <c r="W981" s="5">
        <v>3821194</v>
      </c>
      <c r="X981" s="5">
        <v>3913768</v>
      </c>
      <c r="Y981" s="5">
        <v>4013310</v>
      </c>
      <c r="Z981" s="5">
        <v>4116817</v>
      </c>
      <c r="AA981" s="5">
        <v>4223195</v>
      </c>
      <c r="AB981" s="5">
        <v>4333386</v>
      </c>
      <c r="AC981" s="5">
        <v>4448728</v>
      </c>
      <c r="AD981" s="5">
        <v>4571292</v>
      </c>
      <c r="AE981" s="5">
        <v>4702066</v>
      </c>
      <c r="AF981" s="5">
        <v>4841565</v>
      </c>
      <c r="AG981" s="5">
        <v>4987736</v>
      </c>
      <c r="AH981" s="5">
        <v>5135956</v>
      </c>
      <c r="AI981" s="5">
        <v>5280024</v>
      </c>
      <c r="AJ981" s="5">
        <v>5415415</v>
      </c>
      <c r="AK981" s="5">
        <v>5542048</v>
      </c>
      <c r="AL981" s="5">
        <v>5661139</v>
      </c>
      <c r="AM981" s="5">
        <v>5771398</v>
      </c>
      <c r="AN981" s="5">
        <v>5871607</v>
      </c>
      <c r="AO981" s="5">
        <v>5962058</v>
      </c>
      <c r="AP981" s="5">
        <v>6041112</v>
      </c>
      <c r="AQ981" s="5">
        <v>6112097</v>
      </c>
      <c r="AR981" s="5">
        <v>6186352</v>
      </c>
      <c r="AS981" s="5">
        <v>6278940</v>
      </c>
      <c r="AT981" s="5">
        <v>6400706</v>
      </c>
      <c r="AU981" s="5">
        <v>6555829</v>
      </c>
      <c r="AV981" s="5">
        <v>6741569</v>
      </c>
      <c r="AW981" s="5">
        <v>6953113</v>
      </c>
      <c r="AX981" s="5">
        <v>7182451</v>
      </c>
      <c r="AY981" s="5">
        <v>7423289</v>
      </c>
      <c r="AZ981" s="5">
        <v>7675338</v>
      </c>
      <c r="BA981" s="5">
        <v>7939573</v>
      </c>
      <c r="BB981" s="5">
        <v>8212264</v>
      </c>
      <c r="BC981" s="5">
        <v>8489031</v>
      </c>
      <c r="BD981" s="5">
        <v>8766930</v>
      </c>
      <c r="BE981" s="5">
        <v>9043508</v>
      </c>
      <c r="BF981" s="5">
        <v>9319710</v>
      </c>
      <c r="BG981" s="5">
        <v>9600186</v>
      </c>
      <c r="BH981" s="5">
        <v>9891790</v>
      </c>
      <c r="BI981" s="5">
        <v>10199270</v>
      </c>
      <c r="BJ981" s="5">
        <v>10524117</v>
      </c>
      <c r="BK981" s="5">
        <v>10864245</v>
      </c>
    </row>
    <row r="982" spans="1:63" x14ac:dyDescent="0.25">
      <c r="A982" t="s">
        <v>157</v>
      </c>
      <c r="B982" t="s">
        <v>158</v>
      </c>
      <c r="C982" t="s">
        <v>7</v>
      </c>
      <c r="D982" t="s">
        <v>107</v>
      </c>
      <c r="E982" s="19" t="str">
        <f t="shared" si="135"/>
        <v>number</v>
      </c>
      <c r="F982" s="4" t="s">
        <v>108</v>
      </c>
      <c r="G982" s="5">
        <v>22671190</v>
      </c>
      <c r="H982" s="5">
        <v>23221389</v>
      </c>
      <c r="I982" s="5">
        <v>23798429</v>
      </c>
      <c r="J982" s="5">
        <v>24397024</v>
      </c>
      <c r="K982" s="5">
        <v>25013626</v>
      </c>
      <c r="L982" s="5">
        <v>25641376</v>
      </c>
      <c r="M982" s="5">
        <v>26281208</v>
      </c>
      <c r="N982" s="5">
        <v>26946079</v>
      </c>
      <c r="O982" s="5">
        <v>27654161</v>
      </c>
      <c r="P982" s="5">
        <v>28415077</v>
      </c>
      <c r="Q982" s="5">
        <v>29245207</v>
      </c>
      <c r="R982" s="5">
        <v>30132580</v>
      </c>
      <c r="S982" s="5">
        <v>31025115</v>
      </c>
      <c r="T982" s="5">
        <v>31851708</v>
      </c>
      <c r="U982" s="5">
        <v>32566821</v>
      </c>
      <c r="V982" s="5">
        <v>33146891</v>
      </c>
      <c r="W982" s="5">
        <v>33622390</v>
      </c>
      <c r="X982" s="5">
        <v>34068316</v>
      </c>
      <c r="Y982" s="5">
        <v>34590226</v>
      </c>
      <c r="Z982" s="5">
        <v>35264898</v>
      </c>
      <c r="AA982" s="5">
        <v>36120288</v>
      </c>
      <c r="AB982" s="5">
        <v>37136848</v>
      </c>
      <c r="AC982" s="5">
        <v>38285883</v>
      </c>
      <c r="AD982" s="5">
        <v>39518801</v>
      </c>
      <c r="AE982" s="5">
        <v>40800343</v>
      </c>
      <c r="AF982" s="5">
        <v>42120730</v>
      </c>
      <c r="AG982" s="5">
        <v>43493283</v>
      </c>
      <c r="AH982" s="5">
        <v>44932064</v>
      </c>
      <c r="AI982" s="5">
        <v>46458913</v>
      </c>
      <c r="AJ982" s="5">
        <v>48086516</v>
      </c>
      <c r="AK982" s="5">
        <v>49821083</v>
      </c>
      <c r="AL982" s="5">
        <v>51647768</v>
      </c>
      <c r="AM982" s="5">
        <v>53532956</v>
      </c>
      <c r="AN982" s="5">
        <v>55431123</v>
      </c>
      <c r="AO982" s="5">
        <v>57309880</v>
      </c>
      <c r="AP982" s="5">
        <v>59155148</v>
      </c>
      <c r="AQ982" s="5">
        <v>60976450</v>
      </c>
      <c r="AR982" s="5">
        <v>62794151</v>
      </c>
      <c r="AS982" s="5">
        <v>64640054</v>
      </c>
      <c r="AT982" s="5">
        <v>66537331</v>
      </c>
      <c r="AU982" s="5">
        <v>68492257</v>
      </c>
      <c r="AV982" s="5">
        <v>70497192</v>
      </c>
      <c r="AW982" s="5">
        <v>72545144</v>
      </c>
      <c r="AX982" s="5">
        <v>74624405</v>
      </c>
      <c r="AY982" s="5">
        <v>76727083</v>
      </c>
      <c r="AZ982" s="5">
        <v>78850689</v>
      </c>
      <c r="BA982" s="5">
        <v>81000409</v>
      </c>
      <c r="BB982" s="5">
        <v>83184892</v>
      </c>
      <c r="BC982" s="5">
        <v>85416253</v>
      </c>
      <c r="BD982" s="5">
        <v>87702670</v>
      </c>
      <c r="BE982" s="5">
        <v>90046756</v>
      </c>
      <c r="BF982" s="5">
        <v>92444183</v>
      </c>
      <c r="BG982" s="5">
        <v>94887724</v>
      </c>
      <c r="BH982" s="5">
        <v>97366774</v>
      </c>
      <c r="BI982" s="5">
        <v>99873033</v>
      </c>
      <c r="BJ982" s="5">
        <v>102403196</v>
      </c>
      <c r="BK982" s="5">
        <v>104957438</v>
      </c>
    </row>
    <row r="983" spans="1:63" x14ac:dyDescent="0.25">
      <c r="A983" t="s">
        <v>159</v>
      </c>
      <c r="B983" t="s">
        <v>160</v>
      </c>
      <c r="C983" t="s">
        <v>7</v>
      </c>
      <c r="D983" t="s">
        <v>107</v>
      </c>
      <c r="E983" s="19" t="str">
        <f t="shared" si="135"/>
        <v>number</v>
      </c>
      <c r="F983" s="4" t="s">
        <v>108</v>
      </c>
      <c r="G983" s="5">
        <v>8361441</v>
      </c>
      <c r="H983" s="5">
        <v>8628972</v>
      </c>
      <c r="I983" s="5">
        <v>8908422</v>
      </c>
      <c r="J983" s="5">
        <v>9200157</v>
      </c>
      <c r="K983" s="5">
        <v>9504703</v>
      </c>
      <c r="L983" s="5">
        <v>9822499</v>
      </c>
      <c r="M983" s="5">
        <v>10154484</v>
      </c>
      <c r="N983" s="5">
        <v>10502245</v>
      </c>
      <c r="O983" s="5">
        <v>10867716</v>
      </c>
      <c r="P983" s="5">
        <v>11252492</v>
      </c>
      <c r="Q983" s="5">
        <v>11657514</v>
      </c>
      <c r="R983" s="5">
        <v>12083188</v>
      </c>
      <c r="S983" s="5">
        <v>12529852</v>
      </c>
      <c r="T983" s="5">
        <v>12997595</v>
      </c>
      <c r="U983" s="5">
        <v>13486629</v>
      </c>
      <c r="V983" s="5">
        <v>13996704</v>
      </c>
      <c r="W983" s="5">
        <v>14528293</v>
      </c>
      <c r="X983" s="5">
        <v>15082994</v>
      </c>
      <c r="Y983" s="5">
        <v>15662852</v>
      </c>
      <c r="Z983" s="5">
        <v>16268990</v>
      </c>
      <c r="AA983" s="5">
        <v>16901677</v>
      </c>
      <c r="AB983" s="5">
        <v>17559430</v>
      </c>
      <c r="AC983" s="5">
        <v>18239404</v>
      </c>
      <c r="AD983" s="5">
        <v>18937738</v>
      </c>
      <c r="AE983" s="5">
        <v>19651225</v>
      </c>
      <c r="AF983" s="5">
        <v>20378626</v>
      </c>
      <c r="AG983" s="5">
        <v>21119318</v>
      </c>
      <c r="AH983" s="5">
        <v>21871442</v>
      </c>
      <c r="AI983" s="5">
        <v>22633022</v>
      </c>
      <c r="AJ983" s="5">
        <v>23402507</v>
      </c>
      <c r="AK983" s="5">
        <v>24179598</v>
      </c>
      <c r="AL983" s="5">
        <v>24963953</v>
      </c>
      <c r="AM983" s="5">
        <v>25754114</v>
      </c>
      <c r="AN983" s="5">
        <v>26548486</v>
      </c>
      <c r="AO983" s="5">
        <v>27346456</v>
      </c>
      <c r="AP983" s="5">
        <v>28147734</v>
      </c>
      <c r="AQ983" s="5">
        <v>28954114</v>
      </c>
      <c r="AR983" s="5">
        <v>29769803</v>
      </c>
      <c r="AS983" s="5">
        <v>30600397</v>
      </c>
      <c r="AT983" s="5">
        <v>31450483</v>
      </c>
      <c r="AU983" s="5">
        <v>32321482</v>
      </c>
      <c r="AV983" s="5">
        <v>33214009</v>
      </c>
      <c r="AW983" s="5">
        <v>34130852</v>
      </c>
      <c r="AX983" s="5">
        <v>35074931</v>
      </c>
      <c r="AY983" s="5">
        <v>36048288</v>
      </c>
      <c r="AZ983" s="5">
        <v>37052050</v>
      </c>
      <c r="BA983" s="5">
        <v>38085909</v>
      </c>
      <c r="BB983" s="5">
        <v>39148416</v>
      </c>
      <c r="BC983" s="5">
        <v>40237204</v>
      </c>
      <c r="BD983" s="5">
        <v>41350152</v>
      </c>
      <c r="BE983" s="5">
        <v>42486839</v>
      </c>
      <c r="BF983" s="5">
        <v>43646629</v>
      </c>
      <c r="BG983" s="5">
        <v>44826849</v>
      </c>
      <c r="BH983" s="5">
        <v>46024250</v>
      </c>
      <c r="BI983" s="5">
        <v>47236259</v>
      </c>
      <c r="BJ983" s="5">
        <v>48461567</v>
      </c>
      <c r="BK983" s="5">
        <v>49699862</v>
      </c>
    </row>
    <row r="984" spans="1:63" x14ac:dyDescent="0.25">
      <c r="A984" t="s">
        <v>165</v>
      </c>
      <c r="B984" t="s">
        <v>166</v>
      </c>
      <c r="C984" t="s">
        <v>7</v>
      </c>
      <c r="D984" t="s">
        <v>107</v>
      </c>
      <c r="E984" s="19" t="str">
        <f t="shared" si="135"/>
        <v>number</v>
      </c>
      <c r="F984" s="4" t="s">
        <v>108</v>
      </c>
      <c r="G984" s="5">
        <v>7541325</v>
      </c>
      <c r="H984" s="5">
        <v>7699139</v>
      </c>
      <c r="I984" s="5">
        <v>7862072</v>
      </c>
      <c r="J984" s="5">
        <v>8030025</v>
      </c>
      <c r="K984" s="5">
        <v>8203076</v>
      </c>
      <c r="L984" s="5">
        <v>8381455</v>
      </c>
      <c r="M984" s="5">
        <v>8565674</v>
      </c>
      <c r="N984" s="5">
        <v>8756481</v>
      </c>
      <c r="O984" s="5">
        <v>8954809</v>
      </c>
      <c r="P984" s="5">
        <v>9161534</v>
      </c>
      <c r="Q984" s="5">
        <v>9375144</v>
      </c>
      <c r="R984" s="5">
        <v>9595762</v>
      </c>
      <c r="S984" s="5">
        <v>9827580</v>
      </c>
      <c r="T984" s="5">
        <v>10076172</v>
      </c>
      <c r="U984" s="5">
        <v>10344494</v>
      </c>
      <c r="V984" s="5">
        <v>10632932</v>
      </c>
      <c r="W984" s="5">
        <v>10936936</v>
      </c>
      <c r="X984" s="5">
        <v>11248046</v>
      </c>
      <c r="Y984" s="5">
        <v>11554979</v>
      </c>
      <c r="Z984" s="5">
        <v>11848331</v>
      </c>
      <c r="AA984" s="5">
        <v>12133074</v>
      </c>
      <c r="AB984" s="5">
        <v>12409243</v>
      </c>
      <c r="AC984" s="5">
        <v>12657708</v>
      </c>
      <c r="AD984" s="5">
        <v>12853780</v>
      </c>
      <c r="AE984" s="5">
        <v>12984405</v>
      </c>
      <c r="AF984" s="5">
        <v>13034385</v>
      </c>
      <c r="AG984" s="5">
        <v>13020861</v>
      </c>
      <c r="AH984" s="5">
        <v>13002553</v>
      </c>
      <c r="AI984" s="5">
        <v>13059613</v>
      </c>
      <c r="AJ984" s="5">
        <v>13247649</v>
      </c>
      <c r="AK984" s="5">
        <v>13591970</v>
      </c>
      <c r="AL984" s="5">
        <v>14071231</v>
      </c>
      <c r="AM984" s="5">
        <v>14636995</v>
      </c>
      <c r="AN984" s="5">
        <v>15217044</v>
      </c>
      <c r="AO984" s="5">
        <v>15759132</v>
      </c>
      <c r="AP984" s="5">
        <v>16248232</v>
      </c>
      <c r="AQ984" s="5">
        <v>16701351</v>
      </c>
      <c r="AR984" s="5">
        <v>17136780</v>
      </c>
      <c r="AS984" s="5">
        <v>17584869</v>
      </c>
      <c r="AT984" s="5">
        <v>18067687</v>
      </c>
      <c r="AU984" s="5">
        <v>18588758</v>
      </c>
      <c r="AV984" s="5">
        <v>19139658</v>
      </c>
      <c r="AW984" s="5">
        <v>19716598</v>
      </c>
      <c r="AX984" s="5">
        <v>20312705</v>
      </c>
      <c r="AY984" s="5">
        <v>20923070</v>
      </c>
      <c r="AZ984" s="5">
        <v>21547463</v>
      </c>
      <c r="BA984" s="5">
        <v>22188387</v>
      </c>
      <c r="BB984" s="5">
        <v>22846758</v>
      </c>
      <c r="BC984" s="5">
        <v>23524063</v>
      </c>
      <c r="BD984" s="5">
        <v>24221405</v>
      </c>
      <c r="BE984" s="5">
        <v>24939005</v>
      </c>
      <c r="BF984" s="5">
        <v>25676606</v>
      </c>
      <c r="BG984" s="5">
        <v>26434372</v>
      </c>
      <c r="BH984" s="5">
        <v>27212382</v>
      </c>
      <c r="BI984" s="5">
        <v>28010691</v>
      </c>
      <c r="BJ984" s="5">
        <v>28829476</v>
      </c>
      <c r="BK984" s="5">
        <v>29668834</v>
      </c>
    </row>
    <row r="985" spans="1:63" x14ac:dyDescent="0.25">
      <c r="A985" t="s">
        <v>171</v>
      </c>
      <c r="B985" t="s">
        <v>172</v>
      </c>
      <c r="C985" t="s">
        <v>7</v>
      </c>
      <c r="D985" t="s">
        <v>107</v>
      </c>
      <c r="E985" s="19" t="str">
        <f t="shared" si="135"/>
        <v>number</v>
      </c>
      <c r="F985" s="4" t="s">
        <v>108</v>
      </c>
      <c r="G985" s="5">
        <v>2996096</v>
      </c>
      <c r="H985" s="5">
        <v>3050604</v>
      </c>
      <c r="I985" s="5">
        <v>3102972</v>
      </c>
      <c r="J985" s="5">
        <v>3161724</v>
      </c>
      <c r="K985" s="5">
        <v>3232934</v>
      </c>
      <c r="L985" s="5">
        <v>3319082</v>
      </c>
      <c r="M985" s="5">
        <v>3418317</v>
      </c>
      <c r="N985" s="5">
        <v>3527263</v>
      </c>
      <c r="O985" s="5">
        <v>3640591</v>
      </c>
      <c r="P985" s="5">
        <v>3754541</v>
      </c>
      <c r="Q985" s="5">
        <v>3868337</v>
      </c>
      <c r="R985" s="5">
        <v>3983700</v>
      </c>
      <c r="S985" s="5">
        <v>4102321</v>
      </c>
      <c r="T985" s="5">
        <v>4226799</v>
      </c>
      <c r="U985" s="5">
        <v>4359092</v>
      </c>
      <c r="V985" s="5">
        <v>4499509</v>
      </c>
      <c r="W985" s="5">
        <v>4647615</v>
      </c>
      <c r="X985" s="5">
        <v>4803725</v>
      </c>
      <c r="Y985" s="5">
        <v>4968074</v>
      </c>
      <c r="Z985" s="5">
        <v>5140716</v>
      </c>
      <c r="AA985" s="5">
        <v>5315032</v>
      </c>
      <c r="AB985" s="5">
        <v>5489322</v>
      </c>
      <c r="AC985" s="5">
        <v>5673614</v>
      </c>
      <c r="AD985" s="5">
        <v>5881906</v>
      </c>
      <c r="AE985" s="5">
        <v>6120107</v>
      </c>
      <c r="AF985" s="5">
        <v>6407672</v>
      </c>
      <c r="AG985" s="5">
        <v>6732131</v>
      </c>
      <c r="AH985" s="5">
        <v>7030179</v>
      </c>
      <c r="AI985" s="5">
        <v>7216028</v>
      </c>
      <c r="AJ985" s="5">
        <v>7235798</v>
      </c>
      <c r="AK985" s="5">
        <v>7051759</v>
      </c>
      <c r="AL985" s="5">
        <v>6701851</v>
      </c>
      <c r="AM985" s="5">
        <v>6299909</v>
      </c>
      <c r="AN985" s="5">
        <v>6005095</v>
      </c>
      <c r="AO985" s="5">
        <v>5928078</v>
      </c>
      <c r="AP985" s="5">
        <v>6115168</v>
      </c>
      <c r="AQ985" s="5">
        <v>6522382</v>
      </c>
      <c r="AR985" s="5">
        <v>7059813</v>
      </c>
      <c r="AS985" s="5">
        <v>7593239</v>
      </c>
      <c r="AT985" s="5">
        <v>8025703</v>
      </c>
      <c r="AU985" s="5">
        <v>8329406</v>
      </c>
      <c r="AV985" s="5">
        <v>8536205</v>
      </c>
      <c r="AW985" s="5">
        <v>8680346</v>
      </c>
      <c r="AX985" s="5">
        <v>8818438</v>
      </c>
      <c r="AY985" s="5">
        <v>8991735</v>
      </c>
      <c r="AZ985" s="5">
        <v>9206580</v>
      </c>
      <c r="BA985" s="5">
        <v>9447402</v>
      </c>
      <c r="BB985" s="5">
        <v>9708169</v>
      </c>
      <c r="BC985" s="5">
        <v>9977446</v>
      </c>
      <c r="BD985" s="5">
        <v>10246842</v>
      </c>
      <c r="BE985" s="5">
        <v>10516071</v>
      </c>
      <c r="BF985" s="5">
        <v>10788853</v>
      </c>
      <c r="BG985" s="5">
        <v>11065151</v>
      </c>
      <c r="BH985" s="5">
        <v>11345357</v>
      </c>
      <c r="BI985" s="5">
        <v>11629553</v>
      </c>
      <c r="BJ985" s="5">
        <v>11917508</v>
      </c>
      <c r="BK985" s="5">
        <v>12208407</v>
      </c>
    </row>
    <row r="986" spans="1:63" x14ac:dyDescent="0.25">
      <c r="A986" t="s">
        <v>175</v>
      </c>
      <c r="B986" t="s">
        <v>176</v>
      </c>
      <c r="C986" t="s">
        <v>7</v>
      </c>
      <c r="D986" t="s">
        <v>107</v>
      </c>
      <c r="E986" s="19" t="str">
        <f t="shared" si="135"/>
        <v>number</v>
      </c>
      <c r="F986" s="4" t="s">
        <v>108</v>
      </c>
      <c r="G986" s="5">
        <v>17920673</v>
      </c>
      <c r="H986" s="5">
        <v>18401608</v>
      </c>
      <c r="I986" s="5">
        <v>18899275</v>
      </c>
      <c r="J986" s="5">
        <v>19412975</v>
      </c>
      <c r="K986" s="5">
        <v>19942303</v>
      </c>
      <c r="L986" s="5">
        <v>20486439</v>
      </c>
      <c r="M986" s="5">
        <v>21045785</v>
      </c>
      <c r="N986" s="5">
        <v>21622590</v>
      </c>
      <c r="O986" s="5">
        <v>22219897</v>
      </c>
      <c r="P986" s="5">
        <v>22839451</v>
      </c>
      <c r="Q986" s="5">
        <v>23482813</v>
      </c>
      <c r="R986" s="5">
        <v>24148137</v>
      </c>
      <c r="S986" s="5">
        <v>24829693</v>
      </c>
      <c r="T986" s="5">
        <v>25519604</v>
      </c>
      <c r="U986" s="5">
        <v>26212405</v>
      </c>
      <c r="V986" s="5">
        <v>26904349</v>
      </c>
      <c r="W986" s="5">
        <v>27597297</v>
      </c>
      <c r="X986" s="5">
        <v>28298150</v>
      </c>
      <c r="Y986" s="5">
        <v>29017049</v>
      </c>
      <c r="Z986" s="5">
        <v>29760471</v>
      </c>
      <c r="AA986" s="5">
        <v>30532954</v>
      </c>
      <c r="AB986" s="5">
        <v>31330259</v>
      </c>
      <c r="AC986" s="5">
        <v>32139708</v>
      </c>
      <c r="AD986" s="5">
        <v>32943584</v>
      </c>
      <c r="AE986" s="5">
        <v>33730148</v>
      </c>
      <c r="AF986" s="5">
        <v>34490419</v>
      </c>
      <c r="AG986" s="5">
        <v>35230249</v>
      </c>
      <c r="AH986" s="5">
        <v>35970537</v>
      </c>
      <c r="AI986" s="5">
        <v>36740883</v>
      </c>
      <c r="AJ986" s="5">
        <v>37560525</v>
      </c>
      <c r="AK986" s="5">
        <v>38437855</v>
      </c>
      <c r="AL986" s="5">
        <v>39360225</v>
      </c>
      <c r="AM986" s="5">
        <v>40300161</v>
      </c>
      <c r="AN986" s="5">
        <v>41218901</v>
      </c>
      <c r="AO986" s="5">
        <v>42088165</v>
      </c>
      <c r="AP986" s="5">
        <v>42898520</v>
      </c>
      <c r="AQ986" s="5">
        <v>43657024</v>
      </c>
      <c r="AR986" s="5">
        <v>44372112</v>
      </c>
      <c r="AS986" s="5">
        <v>45058775</v>
      </c>
      <c r="AT986" s="5">
        <v>45728315</v>
      </c>
      <c r="AU986" s="5">
        <v>46385006</v>
      </c>
      <c r="AV986" s="5">
        <v>47026173</v>
      </c>
      <c r="AW986" s="5">
        <v>47648727</v>
      </c>
      <c r="AX986" s="5">
        <v>48247395</v>
      </c>
      <c r="AY986" s="5">
        <v>48820586</v>
      </c>
      <c r="AZ986" s="5">
        <v>49364582</v>
      </c>
      <c r="BA986" s="5">
        <v>49887181</v>
      </c>
      <c r="BB986" s="5">
        <v>50412129</v>
      </c>
      <c r="BC986" s="5">
        <v>50970818</v>
      </c>
      <c r="BD986" s="5">
        <v>51584663</v>
      </c>
      <c r="BE986" s="5">
        <v>52263516</v>
      </c>
      <c r="BF986" s="5">
        <v>52998213</v>
      </c>
      <c r="BG986" s="5">
        <v>53767396</v>
      </c>
      <c r="BH986" s="5">
        <v>54539571</v>
      </c>
      <c r="BI986" s="5">
        <v>55291225</v>
      </c>
      <c r="BJ986" s="5">
        <v>56015473</v>
      </c>
      <c r="BK986" s="5">
        <v>56717156</v>
      </c>
    </row>
    <row r="987" spans="1:63" x14ac:dyDescent="0.25">
      <c r="A987" t="s">
        <v>177</v>
      </c>
      <c r="B987" t="s">
        <v>178</v>
      </c>
      <c r="C987" t="s">
        <v>7</v>
      </c>
      <c r="D987" t="s">
        <v>107</v>
      </c>
      <c r="E987" s="19" t="str">
        <f t="shared" si="135"/>
        <v>number</v>
      </c>
      <c r="F987" s="4" t="s">
        <v>108</v>
      </c>
      <c r="G987" s="5">
        <v>10373398</v>
      </c>
      <c r="H987" s="5">
        <v>10683906</v>
      </c>
      <c r="I987" s="5">
        <v>11005905</v>
      </c>
      <c r="J987" s="5">
        <v>11339097</v>
      </c>
      <c r="K987" s="5">
        <v>11683528</v>
      </c>
      <c r="L987" s="5">
        <v>12038903</v>
      </c>
      <c r="M987" s="5">
        <v>12406040</v>
      </c>
      <c r="N987" s="5">
        <v>12787489</v>
      </c>
      <c r="O987" s="5">
        <v>13186557</v>
      </c>
      <c r="P987" s="5">
        <v>13605529</v>
      </c>
      <c r="Q987" s="5">
        <v>14045824</v>
      </c>
      <c r="R987" s="5">
        <v>14506617</v>
      </c>
      <c r="S987" s="5">
        <v>14985131</v>
      </c>
      <c r="T987" s="5">
        <v>15477294</v>
      </c>
      <c r="U987" s="5">
        <v>15980301</v>
      </c>
      <c r="V987" s="5">
        <v>16493305</v>
      </c>
      <c r="W987" s="5">
        <v>17017670</v>
      </c>
      <c r="X987" s="5">
        <v>17555494</v>
      </c>
      <c r="Y987" s="5">
        <v>18109884</v>
      </c>
      <c r="Z987" s="5">
        <v>18683157</v>
      </c>
      <c r="AA987" s="5">
        <v>19277108</v>
      </c>
      <c r="AB987" s="5">
        <v>19891548</v>
      </c>
      <c r="AC987" s="5">
        <v>20524666</v>
      </c>
      <c r="AD987" s="5">
        <v>21173603</v>
      </c>
      <c r="AE987" s="5">
        <v>21836999</v>
      </c>
      <c r="AF987" s="5">
        <v>22511243</v>
      </c>
      <c r="AG987" s="5">
        <v>23198533</v>
      </c>
      <c r="AH987" s="5">
        <v>23909954</v>
      </c>
      <c r="AI987" s="5">
        <v>24660575</v>
      </c>
      <c r="AJ987" s="5">
        <v>25459604</v>
      </c>
      <c r="AK987" s="5">
        <v>26315013</v>
      </c>
      <c r="AL987" s="5">
        <v>27219619</v>
      </c>
      <c r="AM987" s="5">
        <v>28149328</v>
      </c>
      <c r="AN987" s="5">
        <v>29070615</v>
      </c>
      <c r="AO987" s="5">
        <v>29960776</v>
      </c>
      <c r="AP987" s="5">
        <v>30811854</v>
      </c>
      <c r="AQ987" s="5">
        <v>31635251</v>
      </c>
      <c r="AR987" s="5">
        <v>32451713</v>
      </c>
      <c r="AS987" s="5">
        <v>33291540</v>
      </c>
      <c r="AT987" s="5">
        <v>34178042</v>
      </c>
      <c r="AU987" s="5">
        <v>35117019</v>
      </c>
      <c r="AV987" s="5">
        <v>36105808</v>
      </c>
      <c r="AW987" s="5">
        <v>37149072</v>
      </c>
      <c r="AX987" s="5">
        <v>38249984</v>
      </c>
      <c r="AY987" s="5">
        <v>39410545</v>
      </c>
      <c r="AZ987" s="5">
        <v>40634948</v>
      </c>
      <c r="BA987" s="5">
        <v>41923715</v>
      </c>
      <c r="BB987" s="5">
        <v>43270144</v>
      </c>
      <c r="BC987" s="5">
        <v>44664231</v>
      </c>
      <c r="BD987" s="5">
        <v>46098591</v>
      </c>
      <c r="BE987" s="5">
        <v>47570902</v>
      </c>
      <c r="BF987" s="5">
        <v>49082997</v>
      </c>
      <c r="BG987" s="5">
        <v>50636595</v>
      </c>
      <c r="BH987" s="5">
        <v>52234869</v>
      </c>
      <c r="BI987" s="5">
        <v>53879957</v>
      </c>
      <c r="BJ987" s="5">
        <v>55572201</v>
      </c>
      <c r="BK987" s="5">
        <v>57310019</v>
      </c>
    </row>
    <row r="988" spans="1:63" x14ac:dyDescent="0.25">
      <c r="A988" t="s">
        <v>179</v>
      </c>
      <c r="B988" t="s">
        <v>180</v>
      </c>
      <c r="C988" t="s">
        <v>7</v>
      </c>
      <c r="D988" t="s">
        <v>107</v>
      </c>
      <c r="E988" s="19" t="str">
        <f t="shared" si="135"/>
        <v>number</v>
      </c>
      <c r="F988" s="4" t="s">
        <v>108</v>
      </c>
      <c r="G988" s="5">
        <v>7006633</v>
      </c>
      <c r="H988" s="5">
        <v>7240174</v>
      </c>
      <c r="I988" s="5">
        <v>7487429</v>
      </c>
      <c r="J988" s="5">
        <v>7746198</v>
      </c>
      <c r="K988" s="5">
        <v>8014401</v>
      </c>
      <c r="L988" s="5">
        <v>8292776</v>
      </c>
      <c r="M988" s="5">
        <v>8580676</v>
      </c>
      <c r="N988" s="5">
        <v>8872920</v>
      </c>
      <c r="O988" s="5">
        <v>9162833</v>
      </c>
      <c r="P988" s="5">
        <v>9446064</v>
      </c>
      <c r="Q988" s="5">
        <v>9720399</v>
      </c>
      <c r="R988" s="5">
        <v>9988380</v>
      </c>
      <c r="S988" s="5">
        <v>10256429</v>
      </c>
      <c r="T988" s="5">
        <v>10533716</v>
      </c>
      <c r="U988" s="5">
        <v>10827147</v>
      </c>
      <c r="V988" s="5">
        <v>11139833</v>
      </c>
      <c r="W988" s="5">
        <v>11470867</v>
      </c>
      <c r="X988" s="5">
        <v>11818307</v>
      </c>
      <c r="Y988" s="5">
        <v>12178544</v>
      </c>
      <c r="Z988" s="5">
        <v>12549540</v>
      </c>
      <c r="AA988" s="5">
        <v>12930209</v>
      </c>
      <c r="AB988" s="5">
        <v>13323332</v>
      </c>
      <c r="AC988" s="5">
        <v>13735271</v>
      </c>
      <c r="AD988" s="5">
        <v>14174470</v>
      </c>
      <c r="AE988" s="5">
        <v>14646624</v>
      </c>
      <c r="AF988" s="5">
        <v>15154521</v>
      </c>
      <c r="AG988" s="5">
        <v>15695411</v>
      </c>
      <c r="AH988" s="5">
        <v>16262533</v>
      </c>
      <c r="AI988" s="5">
        <v>16846090</v>
      </c>
      <c r="AJ988" s="5">
        <v>17438907</v>
      </c>
      <c r="AK988" s="5">
        <v>18040438</v>
      </c>
      <c r="AL988" s="5">
        <v>18652889</v>
      </c>
      <c r="AM988" s="5">
        <v>19275422</v>
      </c>
      <c r="AN988" s="5">
        <v>19907634</v>
      </c>
      <c r="AO988" s="5">
        <v>20550291</v>
      </c>
      <c r="AP988" s="5">
        <v>21202118</v>
      </c>
      <c r="AQ988" s="5">
        <v>21865931</v>
      </c>
      <c r="AR988" s="5">
        <v>22551789</v>
      </c>
      <c r="AS988" s="5">
        <v>23272995</v>
      </c>
      <c r="AT988" s="5">
        <v>24039274</v>
      </c>
      <c r="AU988" s="5">
        <v>24854892</v>
      </c>
      <c r="AV988" s="5">
        <v>25718048</v>
      </c>
      <c r="AW988" s="5">
        <v>26624820</v>
      </c>
      <c r="AX988" s="5">
        <v>27568436</v>
      </c>
      <c r="AY988" s="5">
        <v>28543940</v>
      </c>
      <c r="AZ988" s="5">
        <v>29550662</v>
      </c>
      <c r="BA988" s="5">
        <v>30590487</v>
      </c>
      <c r="BB988" s="5">
        <v>31663896</v>
      </c>
      <c r="BC988" s="5">
        <v>32771895</v>
      </c>
      <c r="BD988" s="5">
        <v>33915133</v>
      </c>
      <c r="BE988" s="5">
        <v>35093648</v>
      </c>
      <c r="BF988" s="5">
        <v>36306796</v>
      </c>
      <c r="BG988" s="5">
        <v>37553726</v>
      </c>
      <c r="BH988" s="5">
        <v>38833338</v>
      </c>
      <c r="BI988" s="5">
        <v>40144870</v>
      </c>
      <c r="BJ988" s="5">
        <v>41487965</v>
      </c>
      <c r="BK988" s="5">
        <v>42862958</v>
      </c>
    </row>
    <row r="989" spans="1:63" x14ac:dyDescent="0.25">
      <c r="A989" t="s">
        <v>147</v>
      </c>
      <c r="B989" t="s">
        <v>148</v>
      </c>
      <c r="C989" t="s">
        <v>149</v>
      </c>
      <c r="D989" t="s">
        <v>107</v>
      </c>
      <c r="E989" s="19" t="str">
        <f t="shared" si="135"/>
        <v>number</v>
      </c>
      <c r="F989" s="4" t="s">
        <v>108</v>
      </c>
      <c r="G989" s="5">
        <v>4894580</v>
      </c>
      <c r="H989" s="5">
        <v>4960326</v>
      </c>
      <c r="I989" s="5">
        <v>5027821</v>
      </c>
      <c r="J989" s="5">
        <v>5098890</v>
      </c>
      <c r="K989" s="5">
        <v>5174870</v>
      </c>
      <c r="L989" s="5">
        <v>5256363</v>
      </c>
      <c r="M989" s="5">
        <v>5343019</v>
      </c>
      <c r="N989" s="5">
        <v>5434041</v>
      </c>
      <c r="O989" s="5">
        <v>5528174</v>
      </c>
      <c r="P989" s="5">
        <v>5624600</v>
      </c>
      <c r="Q989" s="5">
        <v>5723381</v>
      </c>
      <c r="R989" s="5">
        <v>5825173</v>
      </c>
      <c r="S989" s="5">
        <v>5930483</v>
      </c>
      <c r="T989" s="5">
        <v>6040041</v>
      </c>
      <c r="U989" s="5">
        <v>6154545</v>
      </c>
      <c r="V989" s="5">
        <v>6274037</v>
      </c>
      <c r="W989" s="5">
        <v>6398935</v>
      </c>
      <c r="X989" s="5">
        <v>6530819</v>
      </c>
      <c r="Y989" s="5">
        <v>6671656</v>
      </c>
      <c r="Z989" s="5">
        <v>6822843</v>
      </c>
      <c r="AA989" s="5">
        <v>6985160</v>
      </c>
      <c r="AB989" s="5">
        <v>7158255</v>
      </c>
      <c r="AC989" s="5">
        <v>7340905</v>
      </c>
      <c r="AD989" s="5">
        <v>7531242</v>
      </c>
      <c r="AE989" s="5">
        <v>7727907</v>
      </c>
      <c r="AF989" s="5">
        <v>7930694</v>
      </c>
      <c r="AG989" s="5">
        <v>8140073</v>
      </c>
      <c r="AH989" s="5">
        <v>8356305</v>
      </c>
      <c r="AI989" s="5">
        <v>8579823</v>
      </c>
      <c r="AJ989" s="5">
        <v>8811034</v>
      </c>
      <c r="AK989" s="5">
        <v>9050084</v>
      </c>
      <c r="AL989" s="5">
        <v>9297113</v>
      </c>
      <c r="AM989" s="5">
        <v>9552476</v>
      </c>
      <c r="AN989" s="5">
        <v>9816588</v>
      </c>
      <c r="AO989" s="5">
        <v>10089878</v>
      </c>
      <c r="AP989" s="5">
        <v>10372745</v>
      </c>
      <c r="AQ989" s="5">
        <v>10665546</v>
      </c>
      <c r="AR989" s="5">
        <v>10968724</v>
      </c>
      <c r="AS989" s="5">
        <v>11282701</v>
      </c>
      <c r="AT989" s="5">
        <v>11607942</v>
      </c>
      <c r="AU989" s="5">
        <v>11944587</v>
      </c>
      <c r="AV989" s="5">
        <v>12293100</v>
      </c>
      <c r="AW989" s="5">
        <v>12654621</v>
      </c>
      <c r="AX989" s="5">
        <v>13030569</v>
      </c>
      <c r="AY989" s="5">
        <v>13421930</v>
      </c>
      <c r="AZ989" s="5">
        <v>13829177</v>
      </c>
      <c r="BA989" s="5">
        <v>14252021</v>
      </c>
      <c r="BB989" s="5">
        <v>14689726</v>
      </c>
      <c r="BC989" s="5">
        <v>15141099</v>
      </c>
      <c r="BD989" s="5">
        <v>15605217</v>
      </c>
      <c r="BE989" s="5">
        <v>16081904</v>
      </c>
      <c r="BF989" s="5">
        <v>16571216</v>
      </c>
      <c r="BG989" s="5">
        <v>17072723</v>
      </c>
      <c r="BH989" s="5">
        <v>17585977</v>
      </c>
      <c r="BI989" s="5">
        <v>18110624</v>
      </c>
      <c r="BJ989" s="5">
        <v>18646433</v>
      </c>
      <c r="BK989" s="5">
        <v>19193382</v>
      </c>
    </row>
    <row r="990" spans="1:63" x14ac:dyDescent="0.25">
      <c r="A990" t="s">
        <v>153</v>
      </c>
      <c r="B990" t="s">
        <v>154</v>
      </c>
      <c r="C990" t="s">
        <v>149</v>
      </c>
      <c r="D990" t="s">
        <v>107</v>
      </c>
      <c r="E990" s="19" t="str">
        <f t="shared" si="135"/>
        <v>number</v>
      </c>
      <c r="F990" s="4" t="s">
        <v>108</v>
      </c>
      <c r="G990" s="5">
        <v>5285231</v>
      </c>
      <c r="H990" s="5">
        <v>5399922</v>
      </c>
      <c r="I990" s="5">
        <v>5520332</v>
      </c>
      <c r="J990" s="5">
        <v>5646316</v>
      </c>
      <c r="K990" s="5">
        <v>5777834</v>
      </c>
      <c r="L990" s="5">
        <v>5915123</v>
      </c>
      <c r="M990" s="5">
        <v>6058539</v>
      </c>
      <c r="N990" s="5">
        <v>6208282</v>
      </c>
      <c r="O990" s="5">
        <v>6364569</v>
      </c>
      <c r="P990" s="5">
        <v>6527635</v>
      </c>
      <c r="Q990" s="5">
        <v>6697745</v>
      </c>
      <c r="R990" s="5">
        <v>6875228</v>
      </c>
      <c r="S990" s="5">
        <v>7060603</v>
      </c>
      <c r="T990" s="5">
        <v>7254468</v>
      </c>
      <c r="U990" s="5">
        <v>7457362</v>
      </c>
      <c r="V990" s="5">
        <v>7669445</v>
      </c>
      <c r="W990" s="5">
        <v>7890969</v>
      </c>
      <c r="X990" s="5">
        <v>8122529</v>
      </c>
      <c r="Y990" s="5">
        <v>8364835</v>
      </c>
      <c r="Z990" s="5">
        <v>8618354</v>
      </c>
      <c r="AA990" s="5">
        <v>8883016</v>
      </c>
      <c r="AB990" s="5">
        <v>9158566</v>
      </c>
      <c r="AC990" s="5">
        <v>9445003</v>
      </c>
      <c r="AD990" s="5">
        <v>9742263</v>
      </c>
      <c r="AE990" s="5">
        <v>10050023</v>
      </c>
      <c r="AF990" s="5">
        <v>10368300</v>
      </c>
      <c r="AG990" s="5">
        <v>10696274</v>
      </c>
      <c r="AH990" s="5">
        <v>11031817</v>
      </c>
      <c r="AI990" s="5">
        <v>11372160</v>
      </c>
      <c r="AJ990" s="5">
        <v>11715218</v>
      </c>
      <c r="AK990" s="5">
        <v>12060729</v>
      </c>
      <c r="AL990" s="5">
        <v>12408931</v>
      </c>
      <c r="AM990" s="5">
        <v>12758881</v>
      </c>
      <c r="AN990" s="5">
        <v>13109660</v>
      </c>
      <c r="AO990" s="5">
        <v>13460994</v>
      </c>
      <c r="AP990" s="5">
        <v>13812472</v>
      </c>
      <c r="AQ990" s="5">
        <v>14165423</v>
      </c>
      <c r="AR990" s="5">
        <v>14523570</v>
      </c>
      <c r="AS990" s="5">
        <v>14891891</v>
      </c>
      <c r="AT990" s="5">
        <v>15274234</v>
      </c>
      <c r="AU990" s="5">
        <v>15671927</v>
      </c>
      <c r="AV990" s="5">
        <v>16084886</v>
      </c>
      <c r="AW990" s="5">
        <v>16513822</v>
      </c>
      <c r="AX990" s="5">
        <v>16959081</v>
      </c>
      <c r="AY990" s="5">
        <v>17420795</v>
      </c>
      <c r="AZ990" s="5">
        <v>17899562</v>
      </c>
      <c r="BA990" s="5">
        <v>18395389</v>
      </c>
      <c r="BB990" s="5">
        <v>18907008</v>
      </c>
      <c r="BC990" s="5">
        <v>19432541</v>
      </c>
      <c r="BD990" s="5">
        <v>19970495</v>
      </c>
      <c r="BE990" s="5">
        <v>20520447</v>
      </c>
      <c r="BF990" s="5">
        <v>21082383</v>
      </c>
      <c r="BG990" s="5">
        <v>21655715</v>
      </c>
      <c r="BH990" s="5">
        <v>22239904</v>
      </c>
      <c r="BI990" s="5">
        <v>22834522</v>
      </c>
      <c r="BJ990" s="5">
        <v>23439189</v>
      </c>
      <c r="BK990" s="5">
        <v>24053727</v>
      </c>
    </row>
    <row r="991" spans="1:63" x14ac:dyDescent="0.25">
      <c r="A991" t="s">
        <v>155</v>
      </c>
      <c r="B991" t="s">
        <v>156</v>
      </c>
      <c r="C991" t="s">
        <v>149</v>
      </c>
      <c r="D991" t="s">
        <v>107</v>
      </c>
      <c r="E991" s="19" t="str">
        <f t="shared" si="135"/>
        <v>number</v>
      </c>
      <c r="F991" s="4" t="s">
        <v>108</v>
      </c>
      <c r="G991" s="5">
        <v>3060355</v>
      </c>
      <c r="H991" s="5">
        <v>3121216</v>
      </c>
      <c r="I991" s="5">
        <v>3183551</v>
      </c>
      <c r="J991" s="5">
        <v>3246505</v>
      </c>
      <c r="K991" s="5">
        <v>3309573</v>
      </c>
      <c r="L991" s="5">
        <v>3372170</v>
      </c>
      <c r="M991" s="5">
        <v>3434811</v>
      </c>
      <c r="N991" s="5">
        <v>3499352</v>
      </c>
      <c r="O991" s="5">
        <v>3568376</v>
      </c>
      <c r="P991" s="5">
        <v>3643549</v>
      </c>
      <c r="Q991" s="5">
        <v>3726091</v>
      </c>
      <c r="R991" s="5">
        <v>3815103</v>
      </c>
      <c r="S991" s="5">
        <v>3907632</v>
      </c>
      <c r="T991" s="5">
        <v>3999512</v>
      </c>
      <c r="U991" s="5">
        <v>4087948</v>
      </c>
      <c r="V991" s="5">
        <v>4172230</v>
      </c>
      <c r="W991" s="5">
        <v>4253989</v>
      </c>
      <c r="X991" s="5">
        <v>4335645</v>
      </c>
      <c r="Y991" s="5">
        <v>4420716</v>
      </c>
      <c r="Z991" s="5">
        <v>4512042</v>
      </c>
      <c r="AA991" s="5">
        <v>4610167</v>
      </c>
      <c r="AB991" s="5">
        <v>4715197</v>
      </c>
      <c r="AC991" s="5">
        <v>4829094</v>
      </c>
      <c r="AD991" s="5">
        <v>4954046</v>
      </c>
      <c r="AE991" s="5">
        <v>5091535</v>
      </c>
      <c r="AF991" s="5">
        <v>5243006</v>
      </c>
      <c r="AG991" s="5">
        <v>5408087</v>
      </c>
      <c r="AH991" s="5">
        <v>5584339</v>
      </c>
      <c r="AI991" s="5">
        <v>5768086</v>
      </c>
      <c r="AJ991" s="5">
        <v>5956859</v>
      </c>
      <c r="AK991" s="5">
        <v>6150081</v>
      </c>
      <c r="AL991" s="5">
        <v>6349089</v>
      </c>
      <c r="AM991" s="5">
        <v>6555603</v>
      </c>
      <c r="AN991" s="5">
        <v>6772133</v>
      </c>
      <c r="AO991" s="5">
        <v>7000722</v>
      </c>
      <c r="AP991" s="5">
        <v>7241134</v>
      </c>
      <c r="AQ991" s="5">
        <v>7493251</v>
      </c>
      <c r="AR991" s="5">
        <v>7759258</v>
      </c>
      <c r="AS991" s="5">
        <v>8041846</v>
      </c>
      <c r="AT991" s="5">
        <v>8342559</v>
      </c>
      <c r="AU991" s="5">
        <v>8663012</v>
      </c>
      <c r="AV991" s="5">
        <v>9001689</v>
      </c>
      <c r="AW991" s="5">
        <v>9353201</v>
      </c>
      <c r="AX991" s="5">
        <v>9710043</v>
      </c>
      <c r="AY991" s="5">
        <v>10067009</v>
      </c>
      <c r="AZ991" s="5">
        <v>10421597</v>
      </c>
      <c r="BA991" s="5">
        <v>10775708</v>
      </c>
      <c r="BB991" s="5">
        <v>11133861</v>
      </c>
      <c r="BC991" s="5">
        <v>11502786</v>
      </c>
      <c r="BD991" s="5">
        <v>11887202</v>
      </c>
      <c r="BE991" s="5">
        <v>12288651</v>
      </c>
      <c r="BF991" s="5">
        <v>12705135</v>
      </c>
      <c r="BG991" s="5">
        <v>13133589</v>
      </c>
      <c r="BH991" s="5">
        <v>13569438</v>
      </c>
      <c r="BI991" s="5">
        <v>14009413</v>
      </c>
      <c r="BJ991" s="5">
        <v>14452543</v>
      </c>
      <c r="BK991" s="5">
        <v>14899994</v>
      </c>
    </row>
    <row r="992" spans="1:63" x14ac:dyDescent="0.25">
      <c r="A992" t="s">
        <v>161</v>
      </c>
      <c r="B992" t="s">
        <v>162</v>
      </c>
      <c r="C992" t="s">
        <v>149</v>
      </c>
      <c r="D992" t="s">
        <v>107</v>
      </c>
      <c r="E992" s="19" t="str">
        <f t="shared" si="135"/>
        <v>number</v>
      </c>
      <c r="F992" s="4" t="s">
        <v>108</v>
      </c>
      <c r="G992" s="5">
        <v>5322266</v>
      </c>
      <c r="H992" s="5">
        <v>5381368</v>
      </c>
      <c r="I992" s="5">
        <v>5441613</v>
      </c>
      <c r="J992" s="5">
        <v>5503752</v>
      </c>
      <c r="K992" s="5">
        <v>5568484</v>
      </c>
      <c r="L992" s="5">
        <v>5635859</v>
      </c>
      <c r="M992" s="5">
        <v>5706199</v>
      </c>
      <c r="N992" s="5">
        <v>5780835</v>
      </c>
      <c r="O992" s="5">
        <v>5861412</v>
      </c>
      <c r="P992" s="5">
        <v>5949045</v>
      </c>
      <c r="Q992" s="5">
        <v>6044530</v>
      </c>
      <c r="R992" s="5">
        <v>6147458</v>
      </c>
      <c r="S992" s="5">
        <v>6256187</v>
      </c>
      <c r="T992" s="5">
        <v>6368348</v>
      </c>
      <c r="U992" s="5">
        <v>6482278</v>
      </c>
      <c r="V992" s="5">
        <v>6596773</v>
      </c>
      <c r="W992" s="5">
        <v>6712401</v>
      </c>
      <c r="X992" s="5">
        <v>6831295</v>
      </c>
      <c r="Y992" s="5">
        <v>6956579</v>
      </c>
      <c r="Z992" s="5">
        <v>7090126</v>
      </c>
      <c r="AA992" s="5">
        <v>7234303</v>
      </c>
      <c r="AB992" s="5">
        <v>7387656</v>
      </c>
      <c r="AC992" s="5">
        <v>7543743</v>
      </c>
      <c r="AD992" s="5">
        <v>7693667</v>
      </c>
      <c r="AE992" s="5">
        <v>7831889</v>
      </c>
      <c r="AF992" s="5">
        <v>7955164</v>
      </c>
      <c r="AG992" s="5">
        <v>8067758</v>
      </c>
      <c r="AH992" s="5">
        <v>8180728</v>
      </c>
      <c r="AI992" s="5">
        <v>8309531</v>
      </c>
      <c r="AJ992" s="5">
        <v>8465188</v>
      </c>
      <c r="AK992" s="5">
        <v>8652514</v>
      </c>
      <c r="AL992" s="5">
        <v>8868263</v>
      </c>
      <c r="AM992" s="5">
        <v>9105472</v>
      </c>
      <c r="AN992" s="5">
        <v>9353385</v>
      </c>
      <c r="AO992" s="5">
        <v>9604450</v>
      </c>
      <c r="AP992" s="5">
        <v>9856810</v>
      </c>
      <c r="AQ992" s="5">
        <v>10114094</v>
      </c>
      <c r="AR992" s="5">
        <v>10380835</v>
      </c>
      <c r="AS992" s="5">
        <v>10663723</v>
      </c>
      <c r="AT992" s="5">
        <v>10967690</v>
      </c>
      <c r="AU992" s="5">
        <v>11293258</v>
      </c>
      <c r="AV992" s="5">
        <v>11638929</v>
      </c>
      <c r="AW992" s="5">
        <v>12005128</v>
      </c>
      <c r="AX992" s="5">
        <v>12391906</v>
      </c>
      <c r="AY992" s="5">
        <v>12798763</v>
      </c>
      <c r="AZ992" s="5">
        <v>13227064</v>
      </c>
      <c r="BA992" s="5">
        <v>13675606</v>
      </c>
      <c r="BB992" s="5">
        <v>14138216</v>
      </c>
      <c r="BC992" s="5">
        <v>14606597</v>
      </c>
      <c r="BD992" s="5">
        <v>15075085</v>
      </c>
      <c r="BE992" s="5">
        <v>15540989</v>
      </c>
      <c r="BF992" s="5">
        <v>16006670</v>
      </c>
      <c r="BG992" s="5">
        <v>16477818</v>
      </c>
      <c r="BH992" s="5">
        <v>16962846</v>
      </c>
      <c r="BI992" s="5">
        <v>17467905</v>
      </c>
      <c r="BJ992" s="5">
        <v>17994837</v>
      </c>
      <c r="BK992" s="5">
        <v>18541980</v>
      </c>
    </row>
    <row r="993" spans="1:63" x14ac:dyDescent="0.25">
      <c r="A993" t="s">
        <v>163</v>
      </c>
      <c r="B993" t="s">
        <v>164</v>
      </c>
      <c r="C993" t="s">
        <v>149</v>
      </c>
      <c r="D993" t="s">
        <v>107</v>
      </c>
      <c r="E993" s="19" t="str">
        <f t="shared" ref="E993:E1056" si="136">IF(_xlfn.ISFORMULA(G993),"formula","number")</f>
        <v>number</v>
      </c>
      <c r="F993" s="4" t="s">
        <v>108</v>
      </c>
      <c r="G993" s="5">
        <v>883221</v>
      </c>
      <c r="H993" s="5">
        <v>909174</v>
      </c>
      <c r="I993" s="5">
        <v>936016</v>
      </c>
      <c r="J993" s="5">
        <v>963747</v>
      </c>
      <c r="K993" s="5">
        <v>992367</v>
      </c>
      <c r="L993" s="5">
        <v>1021882</v>
      </c>
      <c r="M993" s="5">
        <v>1052286</v>
      </c>
      <c r="N993" s="5">
        <v>1083583</v>
      </c>
      <c r="O993" s="5">
        <v>1115788</v>
      </c>
      <c r="P993" s="5">
        <v>1148908</v>
      </c>
      <c r="Q993" s="5">
        <v>1182954</v>
      </c>
      <c r="R993" s="5">
        <v>1217941</v>
      </c>
      <c r="S993" s="5">
        <v>1253874</v>
      </c>
      <c r="T993" s="5">
        <v>1290790</v>
      </c>
      <c r="U993" s="5">
        <v>1328686</v>
      </c>
      <c r="V993" s="5">
        <v>1367563</v>
      </c>
      <c r="W993" s="5">
        <v>1407436</v>
      </c>
      <c r="X993" s="5">
        <v>1448414</v>
      </c>
      <c r="Y993" s="5">
        <v>1490603</v>
      </c>
      <c r="Z993" s="5">
        <v>1534085</v>
      </c>
      <c r="AA993" s="5">
        <v>1578938</v>
      </c>
      <c r="AB993" s="5">
        <v>1625124</v>
      </c>
      <c r="AC993" s="5">
        <v>1672496</v>
      </c>
      <c r="AD993" s="5">
        <v>1720812</v>
      </c>
      <c r="AE993" s="5">
        <v>1769942</v>
      </c>
      <c r="AF993" s="5">
        <v>1819954</v>
      </c>
      <c r="AG993" s="5">
        <v>1870978</v>
      </c>
      <c r="AH993" s="5">
        <v>1923002</v>
      </c>
      <c r="AI993" s="5">
        <v>1976030</v>
      </c>
      <c r="AJ993" s="5">
        <v>2030140</v>
      </c>
      <c r="AK993" s="5">
        <v>2085202</v>
      </c>
      <c r="AL993" s="5">
        <v>2141445</v>
      </c>
      <c r="AM993" s="5">
        <v>2199791</v>
      </c>
      <c r="AN993" s="5">
        <v>2261403</v>
      </c>
      <c r="AO993" s="5">
        <v>2327075</v>
      </c>
      <c r="AP993" s="5">
        <v>2397245</v>
      </c>
      <c r="AQ993" s="5">
        <v>2471598</v>
      </c>
      <c r="AR993" s="5">
        <v>2549223</v>
      </c>
      <c r="AS993" s="5">
        <v>2628803</v>
      </c>
      <c r="AT993" s="5">
        <v>2709359</v>
      </c>
      <c r="AU993" s="5">
        <v>2790729</v>
      </c>
      <c r="AV993" s="5">
        <v>2873228</v>
      </c>
      <c r="AW993" s="5">
        <v>2957117</v>
      </c>
      <c r="AX993" s="5">
        <v>3042823</v>
      </c>
      <c r="AY993" s="5">
        <v>3130720</v>
      </c>
      <c r="AZ993" s="5">
        <v>3220653</v>
      </c>
      <c r="BA993" s="5">
        <v>3312665</v>
      </c>
      <c r="BB993" s="5">
        <v>3407541</v>
      </c>
      <c r="BC993" s="5">
        <v>3506288</v>
      </c>
      <c r="BD993" s="5">
        <v>3609543</v>
      </c>
      <c r="BE993" s="5">
        <v>3717672</v>
      </c>
      <c r="BF993" s="5">
        <v>3830239</v>
      </c>
      <c r="BG993" s="5">
        <v>3946170</v>
      </c>
      <c r="BH993" s="5">
        <v>4063920</v>
      </c>
      <c r="BI993" s="5">
        <v>4182341</v>
      </c>
      <c r="BJ993" s="5">
        <v>4301018</v>
      </c>
      <c r="BK993" s="5">
        <v>4420184</v>
      </c>
    </row>
    <row r="994" spans="1:63" x14ac:dyDescent="0.25">
      <c r="A994" t="s">
        <v>167</v>
      </c>
      <c r="B994" t="s">
        <v>168</v>
      </c>
      <c r="C994" t="s">
        <v>149</v>
      </c>
      <c r="D994" t="s">
        <v>107</v>
      </c>
      <c r="E994" s="19" t="str">
        <f t="shared" si="136"/>
        <v>number</v>
      </c>
      <c r="F994" s="4" t="s">
        <v>108</v>
      </c>
      <c r="G994" s="5">
        <v>3486295</v>
      </c>
      <c r="H994" s="5">
        <v>3588156</v>
      </c>
      <c r="I994" s="5">
        <v>3693866</v>
      </c>
      <c r="J994" s="5">
        <v>3802640</v>
      </c>
      <c r="K994" s="5">
        <v>3913934</v>
      </c>
      <c r="L994" s="5">
        <v>4027758</v>
      </c>
      <c r="M994" s="5">
        <v>4144395</v>
      </c>
      <c r="N994" s="5">
        <v>4263745</v>
      </c>
      <c r="O994" s="5">
        <v>4385758</v>
      </c>
      <c r="P994" s="5">
        <v>4510479</v>
      </c>
      <c r="Q994" s="5">
        <v>4637829</v>
      </c>
      <c r="R994" s="5">
        <v>4768078</v>
      </c>
      <c r="S994" s="5">
        <v>4902006</v>
      </c>
      <c r="T994" s="5">
        <v>5040656</v>
      </c>
      <c r="U994" s="5">
        <v>5184811</v>
      </c>
      <c r="V994" s="5">
        <v>5334918</v>
      </c>
      <c r="W994" s="5">
        <v>5490921</v>
      </c>
      <c r="X994" s="5">
        <v>5652355</v>
      </c>
      <c r="Y994" s="5">
        <v>5818506</v>
      </c>
      <c r="Z994" s="5">
        <v>5988904</v>
      </c>
      <c r="AA994" s="5">
        <v>6164006</v>
      </c>
      <c r="AB994" s="5">
        <v>6344382</v>
      </c>
      <c r="AC994" s="5">
        <v>6529894</v>
      </c>
      <c r="AD994" s="5">
        <v>6720344</v>
      </c>
      <c r="AE994" s="5">
        <v>6915927</v>
      </c>
      <c r="AF994" s="5">
        <v>7116744</v>
      </c>
      <c r="AG994" s="5">
        <v>7323969</v>
      </c>
      <c r="AH994" s="5">
        <v>7540253</v>
      </c>
      <c r="AI994" s="5">
        <v>7768995</v>
      </c>
      <c r="AJ994" s="5">
        <v>8012861</v>
      </c>
      <c r="AK994" s="5">
        <v>8272976</v>
      </c>
      <c r="AL994" s="5">
        <v>8549424</v>
      </c>
      <c r="AM994" s="5">
        <v>8842415</v>
      </c>
      <c r="AN994" s="5">
        <v>9151763</v>
      </c>
      <c r="AO994" s="5">
        <v>9477333</v>
      </c>
      <c r="AP994" s="5">
        <v>9819964</v>
      </c>
      <c r="AQ994" s="5">
        <v>10180061</v>
      </c>
      <c r="AR994" s="5">
        <v>10556549</v>
      </c>
      <c r="AS994" s="5">
        <v>10947829</v>
      </c>
      <c r="AT994" s="5">
        <v>11352973</v>
      </c>
      <c r="AU994" s="5">
        <v>11771976</v>
      </c>
      <c r="AV994" s="5">
        <v>12206002</v>
      </c>
      <c r="AW994" s="5">
        <v>12656870</v>
      </c>
      <c r="AX994" s="5">
        <v>13127012</v>
      </c>
      <c r="AY994" s="5">
        <v>13618449</v>
      </c>
      <c r="AZ994" s="5">
        <v>14132064</v>
      </c>
      <c r="BA994" s="5">
        <v>14668338</v>
      </c>
      <c r="BB994" s="5">
        <v>15228525</v>
      </c>
      <c r="BC994" s="5">
        <v>15813913</v>
      </c>
      <c r="BD994" s="5">
        <v>16425578</v>
      </c>
      <c r="BE994" s="5">
        <v>17064636</v>
      </c>
      <c r="BF994" s="5">
        <v>17731634</v>
      </c>
      <c r="BG994" s="5">
        <v>18426372</v>
      </c>
      <c r="BH994" s="5">
        <v>19148219</v>
      </c>
      <c r="BI994" s="5">
        <v>19896965</v>
      </c>
      <c r="BJ994" s="5">
        <v>20672987</v>
      </c>
      <c r="BK994" s="5">
        <v>21477348</v>
      </c>
    </row>
    <row r="995" spans="1:63" x14ac:dyDescent="0.25">
      <c r="A995" t="s">
        <v>169</v>
      </c>
      <c r="B995" t="s">
        <v>170</v>
      </c>
      <c r="C995" t="s">
        <v>149</v>
      </c>
      <c r="D995" t="s">
        <v>107</v>
      </c>
      <c r="E995" s="19" t="str">
        <f t="shared" si="136"/>
        <v>number</v>
      </c>
      <c r="F995" s="4" t="s">
        <v>108</v>
      </c>
      <c r="G995" s="5">
        <v>46062905</v>
      </c>
      <c r="H995" s="5">
        <v>47029140</v>
      </c>
      <c r="I995" s="5">
        <v>48032246</v>
      </c>
      <c r="J995" s="5">
        <v>49066059</v>
      </c>
      <c r="K995" s="5">
        <v>50127214</v>
      </c>
      <c r="L995" s="5">
        <v>51217359</v>
      </c>
      <c r="M995" s="5">
        <v>52341834</v>
      </c>
      <c r="N995" s="5">
        <v>53505978</v>
      </c>
      <c r="O995" s="5">
        <v>54716735</v>
      </c>
      <c r="P995" s="5">
        <v>55981400</v>
      </c>
      <c r="Q995" s="5">
        <v>57295210</v>
      </c>
      <c r="R995" s="5">
        <v>58662603</v>
      </c>
      <c r="S995" s="5">
        <v>60110433</v>
      </c>
      <c r="T995" s="5">
        <v>61673559</v>
      </c>
      <c r="U995" s="5">
        <v>63373572</v>
      </c>
      <c r="V995" s="5">
        <v>65226229</v>
      </c>
      <c r="W995" s="5">
        <v>67215805</v>
      </c>
      <c r="X995" s="5">
        <v>69293550</v>
      </c>
      <c r="Y995" s="5">
        <v>71391290</v>
      </c>
      <c r="Z995" s="5">
        <v>73460724</v>
      </c>
      <c r="AA995" s="5">
        <v>75482552</v>
      </c>
      <c r="AB995" s="5">
        <v>77472907</v>
      </c>
      <c r="AC995" s="5">
        <v>79462277</v>
      </c>
      <c r="AD995" s="5">
        <v>81497739</v>
      </c>
      <c r="AE995" s="5">
        <v>83613300</v>
      </c>
      <c r="AF995" s="5">
        <v>85818502</v>
      </c>
      <c r="AG995" s="5">
        <v>88101628</v>
      </c>
      <c r="AH995" s="5">
        <v>90450281</v>
      </c>
      <c r="AI995" s="5">
        <v>92844353</v>
      </c>
      <c r="AJ995" s="5">
        <v>95269988</v>
      </c>
      <c r="AK995" s="5">
        <v>97726323</v>
      </c>
      <c r="AL995" s="5">
        <v>100221563</v>
      </c>
      <c r="AM995" s="5">
        <v>102761737</v>
      </c>
      <c r="AN995" s="5">
        <v>105355783</v>
      </c>
      <c r="AO995" s="5">
        <v>108011465</v>
      </c>
      <c r="AP995" s="5">
        <v>110732904</v>
      </c>
      <c r="AQ995" s="5">
        <v>113522705</v>
      </c>
      <c r="AR995" s="5">
        <v>116385750</v>
      </c>
      <c r="AS995" s="5">
        <v>119327073</v>
      </c>
      <c r="AT995" s="5">
        <v>122352009</v>
      </c>
      <c r="AU995" s="5">
        <v>125463434</v>
      </c>
      <c r="AV995" s="5">
        <v>128666710</v>
      </c>
      <c r="AW995" s="5">
        <v>131972533</v>
      </c>
      <c r="AX995" s="5">
        <v>135393616</v>
      </c>
      <c r="AY995" s="5">
        <v>138939478</v>
      </c>
      <c r="AZ995" s="5">
        <v>142614094</v>
      </c>
      <c r="BA995" s="5">
        <v>146417024</v>
      </c>
      <c r="BB995" s="5">
        <v>150347390</v>
      </c>
      <c r="BC995" s="5">
        <v>154402181</v>
      </c>
      <c r="BD995" s="5">
        <v>158578261</v>
      </c>
      <c r="BE995" s="5">
        <v>162877076</v>
      </c>
      <c r="BF995" s="5">
        <v>167297284</v>
      </c>
      <c r="BG995" s="5">
        <v>171829303</v>
      </c>
      <c r="BH995" s="5">
        <v>176460502</v>
      </c>
      <c r="BI995" s="5">
        <v>181181744</v>
      </c>
      <c r="BJ995" s="5">
        <v>185989640</v>
      </c>
      <c r="BK995" s="5">
        <v>190886311</v>
      </c>
    </row>
    <row r="996" spans="1:63" x14ac:dyDescent="0.25">
      <c r="A996" t="s">
        <v>173</v>
      </c>
      <c r="B996" t="s">
        <v>174</v>
      </c>
      <c r="C996" t="s">
        <v>149</v>
      </c>
      <c r="D996" t="s">
        <v>107</v>
      </c>
      <c r="E996" s="19" t="str">
        <f t="shared" si="136"/>
        <v>number</v>
      </c>
      <c r="F996" s="4" t="s">
        <v>108</v>
      </c>
      <c r="G996" s="5">
        <v>3295293</v>
      </c>
      <c r="H996" s="5">
        <v>3386863</v>
      </c>
      <c r="I996" s="5">
        <v>3481745</v>
      </c>
      <c r="J996" s="5">
        <v>3580312</v>
      </c>
      <c r="K996" s="5">
        <v>3682876</v>
      </c>
      <c r="L996" s="5">
        <v>3789211</v>
      </c>
      <c r="M996" s="5">
        <v>3899237</v>
      </c>
      <c r="N996" s="5">
        <v>4013539</v>
      </c>
      <c r="O996" s="5">
        <v>4132844</v>
      </c>
      <c r="P996" s="5">
        <v>4257505</v>
      </c>
      <c r="Q996" s="5">
        <v>4388458</v>
      </c>
      <c r="R996" s="5">
        <v>4525114</v>
      </c>
      <c r="S996" s="5">
        <v>4664444</v>
      </c>
      <c r="T996" s="5">
        <v>4802348</v>
      </c>
      <c r="U996" s="5">
        <v>4936209</v>
      </c>
      <c r="V996" s="5">
        <v>5064674</v>
      </c>
      <c r="W996" s="5">
        <v>5189539</v>
      </c>
      <c r="X996" s="5">
        <v>5315265</v>
      </c>
      <c r="Y996" s="5">
        <v>5448110</v>
      </c>
      <c r="Z996" s="5">
        <v>5592646</v>
      </c>
      <c r="AA996" s="5">
        <v>5750338</v>
      </c>
      <c r="AB996" s="5">
        <v>5920059</v>
      </c>
      <c r="AC996" s="5">
        <v>6100495</v>
      </c>
      <c r="AD996" s="5">
        <v>6289327</v>
      </c>
      <c r="AE996" s="5">
        <v>6484738</v>
      </c>
      <c r="AF996" s="5">
        <v>6686159</v>
      </c>
      <c r="AG996" s="5">
        <v>6893896</v>
      </c>
      <c r="AH996" s="5">
        <v>7107976</v>
      </c>
      <c r="AI996" s="5">
        <v>7328600</v>
      </c>
      <c r="AJ996" s="5">
        <v>7555617</v>
      </c>
      <c r="AK996" s="5">
        <v>7789653</v>
      </c>
      <c r="AL996" s="5">
        <v>8029725</v>
      </c>
      <c r="AM996" s="5">
        <v>8272170</v>
      </c>
      <c r="AN996" s="5">
        <v>8512173</v>
      </c>
      <c r="AO996" s="5">
        <v>8746606</v>
      </c>
      <c r="AP996" s="5">
        <v>8974077</v>
      </c>
      <c r="AQ996" s="5">
        <v>9196528</v>
      </c>
      <c r="AR996" s="5">
        <v>9418393</v>
      </c>
      <c r="AS996" s="5">
        <v>9645957</v>
      </c>
      <c r="AT996" s="5">
        <v>9884052</v>
      </c>
      <c r="AU996" s="5">
        <v>10134497</v>
      </c>
      <c r="AV996" s="5">
        <v>10396861</v>
      </c>
      <c r="AW996" s="5">
        <v>10670990</v>
      </c>
      <c r="AX996" s="5">
        <v>10955944</v>
      </c>
      <c r="AY996" s="5">
        <v>11251266</v>
      </c>
      <c r="AZ996" s="5">
        <v>11556763</v>
      </c>
      <c r="BA996" s="5">
        <v>11873557</v>
      </c>
      <c r="BB996" s="5">
        <v>12203957</v>
      </c>
      <c r="BC996" s="5">
        <v>12550917</v>
      </c>
      <c r="BD996" s="5">
        <v>12916229</v>
      </c>
      <c r="BE996" s="5">
        <v>13300910</v>
      </c>
      <c r="BF996" s="5">
        <v>13703513</v>
      </c>
      <c r="BG996" s="5">
        <v>14120320</v>
      </c>
      <c r="BH996" s="5">
        <v>14546111</v>
      </c>
      <c r="BI996" s="5">
        <v>14976994</v>
      </c>
      <c r="BJ996" s="5">
        <v>15411614</v>
      </c>
      <c r="BK996" s="5">
        <v>15850567</v>
      </c>
    </row>
    <row r="997" spans="1:63" x14ac:dyDescent="0.25">
      <c r="A997" t="s">
        <v>5</v>
      </c>
      <c r="B997" t="s">
        <v>6</v>
      </c>
      <c r="C997" t="s">
        <v>7</v>
      </c>
      <c r="D997" t="s">
        <v>109</v>
      </c>
      <c r="E997" s="19" t="str">
        <f t="shared" si="136"/>
        <v>number</v>
      </c>
      <c r="F997" s="4" t="s">
        <v>110</v>
      </c>
      <c r="AT997" s="5">
        <v>14.6</v>
      </c>
      <c r="BB997" s="5">
        <v>9.6</v>
      </c>
    </row>
    <row r="998" spans="1:63" x14ac:dyDescent="0.25">
      <c r="A998" t="s">
        <v>151</v>
      </c>
      <c r="B998" t="s">
        <v>152</v>
      </c>
      <c r="C998" t="s">
        <v>7</v>
      </c>
      <c r="D998" t="s">
        <v>109</v>
      </c>
      <c r="E998" s="19" t="str">
        <f t="shared" si="136"/>
        <v>number</v>
      </c>
      <c r="F998" s="4" t="s">
        <v>110</v>
      </c>
      <c r="AL998" s="5">
        <v>36.799999999999997</v>
      </c>
      <c r="AR998" s="5">
        <v>44.8</v>
      </c>
      <c r="AZ998" s="5">
        <v>32.9</v>
      </c>
      <c r="BG998" s="5">
        <v>30.3</v>
      </c>
    </row>
    <row r="999" spans="1:63" x14ac:dyDescent="0.25">
      <c r="A999" t="s">
        <v>157</v>
      </c>
      <c r="B999" t="s">
        <v>158</v>
      </c>
      <c r="C999" t="s">
        <v>7</v>
      </c>
      <c r="D999" t="s">
        <v>109</v>
      </c>
      <c r="E999" s="19" t="str">
        <f t="shared" si="136"/>
        <v>number</v>
      </c>
      <c r="F999" s="4" t="s">
        <v>110</v>
      </c>
      <c r="AO999" s="5">
        <v>26.6</v>
      </c>
      <c r="AS999" s="5">
        <v>16.2</v>
      </c>
      <c r="AX999" s="5">
        <v>8.4</v>
      </c>
      <c r="BD999" s="5">
        <v>9.1</v>
      </c>
      <c r="BI999" s="5">
        <v>7.7</v>
      </c>
    </row>
    <row r="1000" spans="1:63" x14ac:dyDescent="0.25">
      <c r="A1000" t="s">
        <v>159</v>
      </c>
      <c r="B1000" t="s">
        <v>160</v>
      </c>
      <c r="C1000" t="s">
        <v>7</v>
      </c>
      <c r="D1000" t="s">
        <v>109</v>
      </c>
      <c r="E1000" s="19" t="str">
        <f t="shared" si="136"/>
        <v>number</v>
      </c>
      <c r="F1000" s="4" t="s">
        <v>110</v>
      </c>
      <c r="AL1000" s="5">
        <v>11.8</v>
      </c>
      <c r="AN1000" s="5">
        <v>11.3</v>
      </c>
      <c r="AQ1000" s="5">
        <v>9.8000000000000007</v>
      </c>
      <c r="AY1000" s="5">
        <v>16.2</v>
      </c>
      <c r="BI1000" s="5">
        <v>11.6</v>
      </c>
    </row>
    <row r="1001" spans="1:63" x14ac:dyDescent="0.25">
      <c r="A1001" t="s">
        <v>165</v>
      </c>
      <c r="B1001" t="s">
        <v>166</v>
      </c>
      <c r="C1001" t="s">
        <v>7</v>
      </c>
      <c r="D1001" t="s">
        <v>109</v>
      </c>
      <c r="E1001" s="19" t="str">
        <f t="shared" si="136"/>
        <v>number</v>
      </c>
      <c r="F1001" s="4" t="s">
        <v>110</v>
      </c>
      <c r="AP1001" s="5">
        <v>48.6</v>
      </c>
      <c r="AV1001" s="5">
        <v>40.200000000000003</v>
      </c>
      <c r="BB1001" s="5">
        <v>31.4</v>
      </c>
      <c r="BH1001" s="5">
        <v>27.9</v>
      </c>
    </row>
    <row r="1002" spans="1:63" x14ac:dyDescent="0.25">
      <c r="A1002" t="s">
        <v>171</v>
      </c>
      <c r="B1002" t="s">
        <v>172</v>
      </c>
      <c r="C1002" t="s">
        <v>7</v>
      </c>
      <c r="D1002" t="s">
        <v>109</v>
      </c>
      <c r="E1002" s="19" t="str">
        <f t="shared" si="136"/>
        <v>number</v>
      </c>
      <c r="F1002" s="4" t="s">
        <v>110</v>
      </c>
      <c r="AD1002" s="5">
        <v>18.3</v>
      </c>
      <c r="AT1002" s="5">
        <v>37.1</v>
      </c>
      <c r="AY1002" s="5">
        <v>30.4</v>
      </c>
      <c r="BD1002" s="5">
        <v>24.9</v>
      </c>
      <c r="BG1002" s="5">
        <v>20.2</v>
      </c>
    </row>
    <row r="1003" spans="1:63" x14ac:dyDescent="0.25">
      <c r="A1003" t="s">
        <v>175</v>
      </c>
      <c r="B1003" t="s">
        <v>176</v>
      </c>
      <c r="C1003" t="s">
        <v>7</v>
      </c>
      <c r="D1003" t="s">
        <v>109</v>
      </c>
      <c r="E1003" s="19" t="str">
        <f t="shared" si="136"/>
        <v>number</v>
      </c>
      <c r="F1003" s="4" t="s">
        <v>110</v>
      </c>
      <c r="AM1003" s="5">
        <v>9.5</v>
      </c>
      <c r="AP1003" s="5">
        <v>12.9</v>
      </c>
      <c r="AT1003" s="5">
        <v>11.7</v>
      </c>
      <c r="AY1003" s="5">
        <v>8</v>
      </c>
      <c r="BB1003" s="5">
        <v>4.8</v>
      </c>
      <c r="BD1003" s="5">
        <v>4.9000000000000004</v>
      </c>
      <c r="BH1003" s="5">
        <v>6.2</v>
      </c>
    </row>
    <row r="1004" spans="1:63" x14ac:dyDescent="0.25">
      <c r="A1004" t="s">
        <v>177</v>
      </c>
      <c r="B1004" t="s">
        <v>178</v>
      </c>
      <c r="C1004" t="s">
        <v>7</v>
      </c>
      <c r="D1004" t="s">
        <v>109</v>
      </c>
      <c r="E1004" s="19" t="str">
        <f t="shared" si="136"/>
        <v>number</v>
      </c>
      <c r="F1004" s="4" t="s">
        <v>110</v>
      </c>
      <c r="AK1004" s="5">
        <v>30.6</v>
      </c>
      <c r="AT1004" s="5">
        <v>46.1</v>
      </c>
      <c r="BA1004" s="5">
        <v>23.3</v>
      </c>
      <c r="BE1004" s="5">
        <v>15.4</v>
      </c>
    </row>
    <row r="1005" spans="1:63" x14ac:dyDescent="0.25">
      <c r="A1005" t="s">
        <v>179</v>
      </c>
      <c r="B1005" t="s">
        <v>180</v>
      </c>
      <c r="C1005" t="s">
        <v>7</v>
      </c>
      <c r="D1005" t="s">
        <v>109</v>
      </c>
      <c r="E1005" s="19" t="str">
        <f t="shared" si="136"/>
        <v>number</v>
      </c>
      <c r="F1005" s="4" t="s">
        <v>110</v>
      </c>
      <c r="AI1005" s="5">
        <v>24.9</v>
      </c>
      <c r="AL1005" s="5">
        <v>25.2</v>
      </c>
      <c r="AP1005" s="5">
        <v>23.8</v>
      </c>
      <c r="AS1005" s="5">
        <v>27.6</v>
      </c>
      <c r="AV1005" s="5">
        <v>25.8</v>
      </c>
      <c r="AY1005" s="5">
        <v>20.6</v>
      </c>
      <c r="BC1005" s="5">
        <v>14.1</v>
      </c>
      <c r="BF1005" s="5">
        <v>10.8</v>
      </c>
      <c r="BJ1005" s="5">
        <v>13.2</v>
      </c>
    </row>
    <row r="1006" spans="1:63" x14ac:dyDescent="0.25">
      <c r="A1006" t="s">
        <v>147</v>
      </c>
      <c r="B1006" t="s">
        <v>148</v>
      </c>
      <c r="C1006" t="s">
        <v>149</v>
      </c>
      <c r="D1006" t="s">
        <v>109</v>
      </c>
      <c r="E1006" s="19" t="str">
        <f t="shared" si="136"/>
        <v>number</v>
      </c>
      <c r="F1006" s="4" t="s">
        <v>110</v>
      </c>
      <c r="AN1006" s="5">
        <v>48.4</v>
      </c>
      <c r="AR1006" s="5">
        <v>43</v>
      </c>
      <c r="AW1006" s="5">
        <v>23.7</v>
      </c>
      <c r="BC1006" s="5">
        <v>19.899999999999999</v>
      </c>
      <c r="BH1006" s="5">
        <v>11.1</v>
      </c>
    </row>
    <row r="1007" spans="1:63" x14ac:dyDescent="0.25">
      <c r="A1007" t="s">
        <v>153</v>
      </c>
      <c r="B1007" t="s">
        <v>154</v>
      </c>
      <c r="C1007" t="s">
        <v>149</v>
      </c>
      <c r="D1007" t="s">
        <v>109</v>
      </c>
      <c r="E1007" s="19" t="str">
        <f t="shared" si="136"/>
        <v>number</v>
      </c>
      <c r="F1007" s="4" t="s">
        <v>110</v>
      </c>
      <c r="AP1007" s="5">
        <v>15.3</v>
      </c>
      <c r="AU1007" s="5">
        <v>6.1</v>
      </c>
      <c r="BA1007" s="5">
        <v>8.3000000000000007</v>
      </c>
      <c r="BH1007" s="5">
        <v>7.6</v>
      </c>
    </row>
    <row r="1008" spans="1:63" x14ac:dyDescent="0.25">
      <c r="A1008" t="s">
        <v>155</v>
      </c>
      <c r="B1008" t="s">
        <v>156</v>
      </c>
      <c r="C1008" t="s">
        <v>149</v>
      </c>
      <c r="D1008" t="s">
        <v>109</v>
      </c>
      <c r="E1008" s="19" t="str">
        <f t="shared" si="136"/>
        <v>number</v>
      </c>
      <c r="F1008" s="4" t="s">
        <v>110</v>
      </c>
      <c r="AW1008" s="5">
        <v>26.7</v>
      </c>
      <c r="BE1008" s="5">
        <v>15.3</v>
      </c>
    </row>
    <row r="1009" spans="1:60" x14ac:dyDescent="0.25">
      <c r="A1009" t="s">
        <v>161</v>
      </c>
      <c r="B1009" t="s">
        <v>162</v>
      </c>
      <c r="C1009" t="s">
        <v>149</v>
      </c>
      <c r="D1009" t="s">
        <v>109</v>
      </c>
      <c r="E1009" s="19" t="str">
        <f t="shared" si="136"/>
        <v>number</v>
      </c>
      <c r="F1009" s="4" t="s">
        <v>110</v>
      </c>
      <c r="AN1009" s="5">
        <v>52.1</v>
      </c>
      <c r="AU1009" s="5">
        <v>23.2</v>
      </c>
      <c r="AZ1009" s="5">
        <v>17.7</v>
      </c>
      <c r="BC1009" s="5">
        <v>15.5</v>
      </c>
    </row>
    <row r="1010" spans="1:60" x14ac:dyDescent="0.25">
      <c r="A1010" t="s">
        <v>163</v>
      </c>
      <c r="B1010" t="s">
        <v>164</v>
      </c>
      <c r="C1010" t="s">
        <v>149</v>
      </c>
      <c r="D1010" t="s">
        <v>109</v>
      </c>
      <c r="E1010" s="19" t="str">
        <f t="shared" si="136"/>
        <v>number</v>
      </c>
      <c r="F1010" s="4" t="s">
        <v>110</v>
      </c>
      <c r="AG1010" s="5">
        <v>17.3</v>
      </c>
      <c r="AM1010" s="5">
        <v>13.7</v>
      </c>
      <c r="AO1010" s="5">
        <v>6.1</v>
      </c>
      <c r="AT1010" s="5">
        <v>5.3</v>
      </c>
      <c r="AX1010" s="5">
        <v>3.6</v>
      </c>
      <c r="BB1010" s="5">
        <v>2.7</v>
      </c>
      <c r="BH1010" s="5">
        <v>1.4</v>
      </c>
    </row>
    <row r="1011" spans="1:60" x14ac:dyDescent="0.25">
      <c r="A1011" t="s">
        <v>167</v>
      </c>
      <c r="B1011" t="s">
        <v>168</v>
      </c>
      <c r="C1011" t="s">
        <v>149</v>
      </c>
      <c r="D1011" t="s">
        <v>109</v>
      </c>
      <c r="E1011" s="19" t="str">
        <f t="shared" si="136"/>
        <v>number</v>
      </c>
      <c r="F1011" s="4" t="s">
        <v>110</v>
      </c>
      <c r="AL1011" s="5">
        <v>34.1</v>
      </c>
      <c r="AN1011" s="5">
        <v>43.1</v>
      </c>
      <c r="AY1011" s="5">
        <v>35.5</v>
      </c>
      <c r="BA1011" s="5">
        <v>28.7</v>
      </c>
      <c r="BE1011" s="5">
        <v>13.9</v>
      </c>
      <c r="BH1011" s="5">
        <v>13.5</v>
      </c>
    </row>
    <row r="1012" spans="1:60" x14ac:dyDescent="0.25">
      <c r="A1012" t="s">
        <v>169</v>
      </c>
      <c r="B1012" t="s">
        <v>170</v>
      </c>
      <c r="C1012" t="s">
        <v>149</v>
      </c>
      <c r="D1012" t="s">
        <v>109</v>
      </c>
      <c r="E1012" s="19" t="str">
        <f t="shared" si="136"/>
        <v>number</v>
      </c>
      <c r="F1012" s="4" t="s">
        <v>110</v>
      </c>
      <c r="AE1012" s="5">
        <v>21.5</v>
      </c>
      <c r="AL1012" s="5">
        <v>27.4</v>
      </c>
      <c r="AP1012" s="5">
        <v>31.1</v>
      </c>
      <c r="AW1012" s="5">
        <v>21.9</v>
      </c>
      <c r="BC1012" s="5">
        <v>21.8</v>
      </c>
    </row>
    <row r="1013" spans="1:60" x14ac:dyDescent="0.25">
      <c r="A1013" t="s">
        <v>173</v>
      </c>
      <c r="B1013" t="s">
        <v>174</v>
      </c>
      <c r="C1013" t="s">
        <v>149</v>
      </c>
      <c r="D1013" t="s">
        <v>109</v>
      </c>
      <c r="E1013" s="19" t="str">
        <f t="shared" si="136"/>
        <v>number</v>
      </c>
      <c r="F1013" s="4" t="s">
        <v>110</v>
      </c>
      <c r="AK1013" s="5">
        <v>36.5</v>
      </c>
      <c r="AN1013" s="5">
        <v>21.4</v>
      </c>
      <c r="AU1013" s="5">
        <v>16.5</v>
      </c>
      <c r="AY1013" s="5">
        <v>12.8</v>
      </c>
      <c r="BE1013" s="5">
        <v>12.8</v>
      </c>
    </row>
    <row r="1014" spans="1:60" x14ac:dyDescent="0.25">
      <c r="A1014" t="s">
        <v>5</v>
      </c>
      <c r="B1014" t="s">
        <v>6</v>
      </c>
      <c r="C1014" t="s">
        <v>7</v>
      </c>
      <c r="D1014" t="s">
        <v>111</v>
      </c>
      <c r="E1014" s="19" t="str">
        <f t="shared" si="136"/>
        <v>number</v>
      </c>
      <c r="F1014" s="4" t="s">
        <v>112</v>
      </c>
      <c r="BB1014" s="5">
        <v>12.7</v>
      </c>
    </row>
    <row r="1015" spans="1:60" x14ac:dyDescent="0.25">
      <c r="A1015" t="s">
        <v>151</v>
      </c>
      <c r="B1015" t="s">
        <v>152</v>
      </c>
      <c r="C1015" t="s">
        <v>7</v>
      </c>
      <c r="D1015" t="s">
        <v>111</v>
      </c>
      <c r="E1015" s="19" t="str">
        <f t="shared" si="136"/>
        <v>number</v>
      </c>
      <c r="F1015" s="4" t="s">
        <v>112</v>
      </c>
      <c r="AZ1015" s="5">
        <v>36.700000000000003</v>
      </c>
      <c r="BH1015" s="5">
        <v>25.1</v>
      </c>
    </row>
    <row r="1016" spans="1:60" x14ac:dyDescent="0.25">
      <c r="A1016" t="s">
        <v>157</v>
      </c>
      <c r="B1016" t="s">
        <v>158</v>
      </c>
      <c r="C1016" t="s">
        <v>7</v>
      </c>
      <c r="D1016" t="s">
        <v>111</v>
      </c>
      <c r="E1016" s="19" t="str">
        <f t="shared" si="136"/>
        <v>number</v>
      </c>
      <c r="F1016" s="4" t="s">
        <v>112</v>
      </c>
      <c r="AO1016" s="5">
        <v>12.9</v>
      </c>
      <c r="AS1016" s="5">
        <v>11.9</v>
      </c>
      <c r="AX1016" s="5">
        <v>8.3000000000000007</v>
      </c>
      <c r="BD1016" s="5">
        <v>7.8</v>
      </c>
    </row>
    <row r="1017" spans="1:60" x14ac:dyDescent="0.25">
      <c r="A1017" t="s">
        <v>159</v>
      </c>
      <c r="B1017" t="s">
        <v>160</v>
      </c>
      <c r="C1017" t="s">
        <v>7</v>
      </c>
      <c r="D1017" t="s">
        <v>111</v>
      </c>
      <c r="E1017" s="19" t="str">
        <f t="shared" si="136"/>
        <v>number</v>
      </c>
      <c r="F1017" s="4" t="s">
        <v>112</v>
      </c>
      <c r="AY1017" s="5">
        <v>16.3</v>
      </c>
    </row>
    <row r="1018" spans="1:60" x14ac:dyDescent="0.25">
      <c r="A1018" t="s">
        <v>165</v>
      </c>
      <c r="B1018" t="s">
        <v>166</v>
      </c>
      <c r="C1018" t="s">
        <v>7</v>
      </c>
      <c r="D1018" t="s">
        <v>111</v>
      </c>
      <c r="E1018" s="19" t="str">
        <f t="shared" si="136"/>
        <v>number</v>
      </c>
      <c r="F1018" s="4" t="s">
        <v>112</v>
      </c>
      <c r="AP1018" s="5">
        <v>29.3</v>
      </c>
      <c r="AV1018" s="5">
        <v>20.5</v>
      </c>
      <c r="BB1018" s="5">
        <v>21.2</v>
      </c>
    </row>
    <row r="1019" spans="1:60" x14ac:dyDescent="0.25">
      <c r="A1019" t="s">
        <v>171</v>
      </c>
      <c r="B1019" t="s">
        <v>172</v>
      </c>
      <c r="C1019" t="s">
        <v>7</v>
      </c>
      <c r="D1019" t="s">
        <v>111</v>
      </c>
      <c r="E1019" s="19" t="str">
        <f t="shared" si="136"/>
        <v>number</v>
      </c>
      <c r="F1019" s="4" t="s">
        <v>112</v>
      </c>
      <c r="AY1019" s="5">
        <v>24.4</v>
      </c>
      <c r="BD1019" s="5">
        <v>14.8</v>
      </c>
    </row>
    <row r="1020" spans="1:60" x14ac:dyDescent="0.25">
      <c r="A1020" t="s">
        <v>175</v>
      </c>
      <c r="B1020" t="s">
        <v>176</v>
      </c>
      <c r="C1020" t="s">
        <v>7</v>
      </c>
      <c r="D1020" t="s">
        <v>111</v>
      </c>
      <c r="E1020" s="19" t="str">
        <f t="shared" si="136"/>
        <v>number</v>
      </c>
      <c r="F1020" s="4" t="s">
        <v>112</v>
      </c>
      <c r="AY1020" s="5">
        <v>35.6</v>
      </c>
    </row>
    <row r="1021" spans="1:60" x14ac:dyDescent="0.25">
      <c r="A1021" t="s">
        <v>177</v>
      </c>
      <c r="B1021" t="s">
        <v>178</v>
      </c>
      <c r="C1021" t="s">
        <v>7</v>
      </c>
      <c r="D1021" t="s">
        <v>111</v>
      </c>
      <c r="E1021" s="19" t="str">
        <f t="shared" si="136"/>
        <v>number</v>
      </c>
      <c r="F1021" s="4" t="s">
        <v>112</v>
      </c>
      <c r="BE1021" s="5">
        <v>6.7</v>
      </c>
    </row>
    <row r="1022" spans="1:60" x14ac:dyDescent="0.25">
      <c r="A1022" t="s">
        <v>179</v>
      </c>
      <c r="B1022" t="s">
        <v>180</v>
      </c>
      <c r="C1022" t="s">
        <v>7</v>
      </c>
      <c r="D1022" t="s">
        <v>111</v>
      </c>
      <c r="E1022" s="19" t="str">
        <f t="shared" si="136"/>
        <v>number</v>
      </c>
      <c r="F1022" s="4" t="s">
        <v>112</v>
      </c>
      <c r="AL1022" s="5">
        <v>20.9</v>
      </c>
      <c r="AP1022" s="5">
        <v>13.7</v>
      </c>
      <c r="AS1022" s="5">
        <v>10</v>
      </c>
      <c r="AV1022" s="5">
        <v>11.9</v>
      </c>
      <c r="AY1022" s="5">
        <v>8.6999999999999993</v>
      </c>
      <c r="BC1022" s="5">
        <v>6.8</v>
      </c>
      <c r="BF1022" s="5">
        <v>5.2</v>
      </c>
    </row>
    <row r="1023" spans="1:60" x14ac:dyDescent="0.25">
      <c r="A1023" t="s">
        <v>147</v>
      </c>
      <c r="B1023" t="s">
        <v>148</v>
      </c>
      <c r="C1023" t="s">
        <v>149</v>
      </c>
      <c r="D1023" t="s">
        <v>111</v>
      </c>
      <c r="E1023" s="19" t="str">
        <f t="shared" si="136"/>
        <v>number</v>
      </c>
      <c r="F1023" s="4" t="s">
        <v>112</v>
      </c>
      <c r="AW1023" s="5">
        <v>19</v>
      </c>
      <c r="BC1023" s="5">
        <v>15.1</v>
      </c>
      <c r="BH1023" s="5">
        <v>9.6999999999999993</v>
      </c>
    </row>
    <row r="1024" spans="1:60" x14ac:dyDescent="0.25">
      <c r="A1024" t="s">
        <v>153</v>
      </c>
      <c r="B1024" t="s">
        <v>154</v>
      </c>
      <c r="C1024" t="s">
        <v>149</v>
      </c>
      <c r="D1024" t="s">
        <v>111</v>
      </c>
      <c r="E1024" s="19" t="str">
        <f t="shared" si="136"/>
        <v>number</v>
      </c>
      <c r="F1024" s="4" t="s">
        <v>112</v>
      </c>
      <c r="AP1024" s="5">
        <v>19.100000000000001</v>
      </c>
      <c r="AU1024" s="5">
        <v>12.8</v>
      </c>
      <c r="BA1024" s="5">
        <v>12.3</v>
      </c>
      <c r="BH1024" s="5">
        <v>14.4</v>
      </c>
    </row>
    <row r="1025" spans="1:57" x14ac:dyDescent="0.25">
      <c r="A1025" t="s">
        <v>155</v>
      </c>
      <c r="B1025" t="s">
        <v>156</v>
      </c>
      <c r="C1025" t="s">
        <v>149</v>
      </c>
      <c r="D1025" t="s">
        <v>111</v>
      </c>
      <c r="E1025" s="19" t="str">
        <f t="shared" si="136"/>
        <v>number</v>
      </c>
      <c r="F1025" s="4" t="s">
        <v>112</v>
      </c>
      <c r="AV1025" s="5">
        <v>21.5</v>
      </c>
      <c r="BE1025" s="5">
        <v>19.7</v>
      </c>
    </row>
    <row r="1026" spans="1:57" x14ac:dyDescent="0.25">
      <c r="A1026" t="s">
        <v>161</v>
      </c>
      <c r="B1026" t="s">
        <v>162</v>
      </c>
      <c r="C1026" t="s">
        <v>149</v>
      </c>
      <c r="D1026" t="s">
        <v>111</v>
      </c>
      <c r="E1026" s="19" t="str">
        <f t="shared" si="136"/>
        <v>number</v>
      </c>
      <c r="F1026" s="4" t="s">
        <v>112</v>
      </c>
    </row>
    <row r="1027" spans="1:57" x14ac:dyDescent="0.25">
      <c r="A1027" t="s">
        <v>163</v>
      </c>
      <c r="B1027" t="s">
        <v>164</v>
      </c>
      <c r="C1027" t="s">
        <v>149</v>
      </c>
      <c r="D1027" t="s">
        <v>111</v>
      </c>
      <c r="E1027" s="19" t="str">
        <f t="shared" si="136"/>
        <v>number</v>
      </c>
      <c r="F1027" s="4" t="s">
        <v>112</v>
      </c>
      <c r="AT1027" s="5">
        <v>19.3</v>
      </c>
      <c r="AX1027" s="5">
        <v>15.3</v>
      </c>
      <c r="BB1027" s="5">
        <v>14.5</v>
      </c>
    </row>
    <row r="1028" spans="1:57" x14ac:dyDescent="0.25">
      <c r="A1028" t="s">
        <v>167</v>
      </c>
      <c r="B1028" t="s">
        <v>168</v>
      </c>
      <c r="C1028" t="s">
        <v>149</v>
      </c>
      <c r="D1028" t="s">
        <v>111</v>
      </c>
      <c r="E1028" s="19" t="str">
        <f t="shared" si="136"/>
        <v>number</v>
      </c>
      <c r="F1028" s="4" t="s">
        <v>112</v>
      </c>
      <c r="BE1028" s="5">
        <v>19.600000000000001</v>
      </c>
    </row>
    <row r="1029" spans="1:57" x14ac:dyDescent="0.25">
      <c r="A1029" t="s">
        <v>169</v>
      </c>
      <c r="B1029" t="s">
        <v>170</v>
      </c>
      <c r="C1029" t="s">
        <v>149</v>
      </c>
      <c r="D1029" t="s">
        <v>111</v>
      </c>
      <c r="E1029" s="19" t="str">
        <f t="shared" si="136"/>
        <v>number</v>
      </c>
      <c r="F1029" s="4" t="s">
        <v>112</v>
      </c>
      <c r="AW1029" s="5">
        <v>18.399999999999999</v>
      </c>
      <c r="BC1029" s="5">
        <v>17</v>
      </c>
    </row>
    <row r="1030" spans="1:57" x14ac:dyDescent="0.25">
      <c r="A1030" t="s">
        <v>173</v>
      </c>
      <c r="B1030" t="s">
        <v>174</v>
      </c>
      <c r="C1030" t="s">
        <v>149</v>
      </c>
      <c r="D1030" t="s">
        <v>111</v>
      </c>
      <c r="E1030" s="19" t="str">
        <f t="shared" si="136"/>
        <v>number</v>
      </c>
      <c r="F1030" s="4" t="s">
        <v>112</v>
      </c>
      <c r="AT1030" s="5">
        <v>17.2</v>
      </c>
      <c r="AY1030" s="5">
        <v>15.4</v>
      </c>
      <c r="BD1030" s="5">
        <v>14.5</v>
      </c>
    </row>
    <row r="1031" spans="1:57" x14ac:dyDescent="0.25">
      <c r="A1031" t="s">
        <v>5</v>
      </c>
      <c r="B1031" t="s">
        <v>6</v>
      </c>
      <c r="C1031" t="s">
        <v>7</v>
      </c>
      <c r="D1031" t="s">
        <v>113</v>
      </c>
      <c r="E1031" s="19" t="str">
        <f t="shared" si="136"/>
        <v>number</v>
      </c>
      <c r="F1031" s="4" t="s">
        <v>114</v>
      </c>
      <c r="AJ1031" s="5">
        <v>1248198.625</v>
      </c>
      <c r="AT1031" s="5">
        <v>1248198.625</v>
      </c>
      <c r="BD1031" s="5">
        <v>1248198.625</v>
      </c>
    </row>
    <row r="1032" spans="1:57" x14ac:dyDescent="0.25">
      <c r="A1032" t="s">
        <v>151</v>
      </c>
      <c r="B1032" t="s">
        <v>152</v>
      </c>
      <c r="C1032" t="s">
        <v>7</v>
      </c>
      <c r="D1032" t="s">
        <v>113</v>
      </c>
      <c r="E1032" s="19" t="str">
        <f t="shared" si="136"/>
        <v>number</v>
      </c>
      <c r="F1032" s="4" t="s">
        <v>114</v>
      </c>
    </row>
    <row r="1033" spans="1:57" x14ac:dyDescent="0.25">
      <c r="A1033" t="s">
        <v>157</v>
      </c>
      <c r="B1033" t="s">
        <v>158</v>
      </c>
      <c r="C1033" t="s">
        <v>7</v>
      </c>
      <c r="D1033" t="s">
        <v>113</v>
      </c>
      <c r="E1033" s="19" t="str">
        <f t="shared" si="136"/>
        <v>number</v>
      </c>
      <c r="F1033" s="4" t="s">
        <v>114</v>
      </c>
      <c r="AJ1033" s="5">
        <v>1117893.375</v>
      </c>
      <c r="AT1033" s="5">
        <v>1117893.375</v>
      </c>
      <c r="BD1033" s="5">
        <v>1117893.375</v>
      </c>
    </row>
    <row r="1034" spans="1:57" x14ac:dyDescent="0.25">
      <c r="A1034" t="s">
        <v>159</v>
      </c>
      <c r="B1034" t="s">
        <v>160</v>
      </c>
      <c r="C1034" t="s">
        <v>7</v>
      </c>
      <c r="D1034" t="s">
        <v>113</v>
      </c>
      <c r="E1034" s="19" t="str">
        <f t="shared" si="136"/>
        <v>number</v>
      </c>
      <c r="F1034" s="4" t="s">
        <v>114</v>
      </c>
      <c r="AJ1034" s="5">
        <v>576333.75</v>
      </c>
      <c r="AT1034" s="5">
        <v>576333.75</v>
      </c>
      <c r="BD1034" s="5">
        <v>576333.75</v>
      </c>
    </row>
    <row r="1035" spans="1:57" x14ac:dyDescent="0.25">
      <c r="A1035" t="s">
        <v>165</v>
      </c>
      <c r="B1035" t="s">
        <v>166</v>
      </c>
      <c r="C1035" t="s">
        <v>7</v>
      </c>
      <c r="D1035" t="s">
        <v>113</v>
      </c>
      <c r="E1035" s="19" t="str">
        <f t="shared" si="136"/>
        <v>number</v>
      </c>
      <c r="F1035" s="4" t="s">
        <v>114</v>
      </c>
      <c r="AJ1035" s="5">
        <v>769595.125</v>
      </c>
      <c r="AT1035" s="5">
        <v>769595.125</v>
      </c>
      <c r="BD1035" s="5">
        <v>769595.125</v>
      </c>
    </row>
    <row r="1036" spans="1:57" x14ac:dyDescent="0.25">
      <c r="A1036" t="s">
        <v>171</v>
      </c>
      <c r="B1036" t="s">
        <v>172</v>
      </c>
      <c r="C1036" t="s">
        <v>7</v>
      </c>
      <c r="D1036" t="s">
        <v>113</v>
      </c>
      <c r="E1036" s="19" t="str">
        <f t="shared" si="136"/>
        <v>number</v>
      </c>
      <c r="F1036" s="4" t="s">
        <v>114</v>
      </c>
    </row>
    <row r="1037" spans="1:57" x14ac:dyDescent="0.25">
      <c r="A1037" t="s">
        <v>175</v>
      </c>
      <c r="B1037" t="s">
        <v>176</v>
      </c>
      <c r="C1037" t="s">
        <v>7</v>
      </c>
      <c r="D1037" t="s">
        <v>113</v>
      </c>
      <c r="E1037" s="19" t="str">
        <f t="shared" si="136"/>
        <v>number</v>
      </c>
      <c r="F1037" s="4" t="s">
        <v>114</v>
      </c>
      <c r="AJ1037" s="5">
        <v>53460.3125</v>
      </c>
      <c r="AT1037" s="5">
        <v>53460.3125</v>
      </c>
      <c r="BD1037" s="5">
        <v>53460.3125</v>
      </c>
    </row>
    <row r="1038" spans="1:57" x14ac:dyDescent="0.25">
      <c r="A1038" t="s">
        <v>177</v>
      </c>
      <c r="B1038" t="s">
        <v>178</v>
      </c>
      <c r="C1038" t="s">
        <v>7</v>
      </c>
      <c r="D1038" t="s">
        <v>113</v>
      </c>
      <c r="E1038" s="19" t="str">
        <f t="shared" si="136"/>
        <v>number</v>
      </c>
      <c r="F1038" s="4" t="s">
        <v>114</v>
      </c>
      <c r="AJ1038" s="5">
        <v>886549.5625</v>
      </c>
      <c r="AT1038" s="5">
        <v>886549.5625</v>
      </c>
      <c r="BD1038" s="5">
        <v>886549.5625</v>
      </c>
    </row>
    <row r="1039" spans="1:57" x14ac:dyDescent="0.25">
      <c r="A1039" t="s">
        <v>179</v>
      </c>
      <c r="B1039" t="s">
        <v>180</v>
      </c>
      <c r="C1039" t="s">
        <v>7</v>
      </c>
      <c r="D1039" t="s">
        <v>113</v>
      </c>
      <c r="E1039" s="19" t="str">
        <f t="shared" si="136"/>
        <v>number</v>
      </c>
      <c r="F1039" s="4" t="s">
        <v>114</v>
      </c>
    </row>
    <row r="1040" spans="1:57" x14ac:dyDescent="0.25">
      <c r="A1040" t="s">
        <v>147</v>
      </c>
      <c r="B1040" t="s">
        <v>148</v>
      </c>
      <c r="C1040" t="s">
        <v>149</v>
      </c>
      <c r="D1040" t="s">
        <v>113</v>
      </c>
      <c r="E1040" s="19" t="str">
        <f t="shared" si="136"/>
        <v>number</v>
      </c>
      <c r="F1040" s="4" t="s">
        <v>114</v>
      </c>
    </row>
    <row r="1041" spans="1:56" x14ac:dyDescent="0.25">
      <c r="A1041" t="s">
        <v>153</v>
      </c>
      <c r="B1041" t="s">
        <v>154</v>
      </c>
      <c r="C1041" t="s">
        <v>149</v>
      </c>
      <c r="D1041" t="s">
        <v>113</v>
      </c>
      <c r="E1041" s="19" t="str">
        <f t="shared" si="136"/>
        <v>number</v>
      </c>
      <c r="F1041" s="4" t="s">
        <v>114</v>
      </c>
      <c r="AJ1041" s="5">
        <v>459153.1875</v>
      </c>
      <c r="AT1041" s="5">
        <v>459153.1875</v>
      </c>
      <c r="BD1041" s="5">
        <v>459153.1875</v>
      </c>
    </row>
    <row r="1042" spans="1:56" x14ac:dyDescent="0.25">
      <c r="A1042" t="s">
        <v>155</v>
      </c>
      <c r="B1042" t="s">
        <v>156</v>
      </c>
      <c r="C1042" t="s">
        <v>149</v>
      </c>
      <c r="D1042" t="s">
        <v>113</v>
      </c>
      <c r="E1042" s="19" t="str">
        <f t="shared" si="136"/>
        <v>number</v>
      </c>
      <c r="F1042" s="4" t="s">
        <v>114</v>
      </c>
    </row>
    <row r="1043" spans="1:56" x14ac:dyDescent="0.25">
      <c r="A1043" t="s">
        <v>161</v>
      </c>
      <c r="B1043" t="s">
        <v>162</v>
      </c>
      <c r="C1043" t="s">
        <v>149</v>
      </c>
      <c r="D1043" t="s">
        <v>113</v>
      </c>
      <c r="E1043" s="19" t="str">
        <f t="shared" si="136"/>
        <v>number</v>
      </c>
      <c r="F1043" s="4" t="s">
        <v>114</v>
      </c>
      <c r="AJ1043" s="5">
        <v>1243208.25</v>
      </c>
      <c r="AT1043" s="5">
        <v>1243208.25</v>
      </c>
      <c r="BD1043" s="5">
        <v>1243208.25</v>
      </c>
    </row>
    <row r="1044" spans="1:56" x14ac:dyDescent="0.25">
      <c r="A1044" t="s">
        <v>163</v>
      </c>
      <c r="B1044" t="s">
        <v>164</v>
      </c>
      <c r="C1044" t="s">
        <v>149</v>
      </c>
      <c r="D1044" t="s">
        <v>113</v>
      </c>
      <c r="E1044" s="19" t="str">
        <f t="shared" si="136"/>
        <v>number</v>
      </c>
      <c r="F1044" s="4" t="s">
        <v>114</v>
      </c>
      <c r="AJ1044" s="5">
        <v>1041101.875</v>
      </c>
      <c r="AT1044" s="5">
        <v>1041101.875</v>
      </c>
      <c r="BD1044" s="5">
        <v>1041101.875</v>
      </c>
    </row>
    <row r="1045" spans="1:56" x14ac:dyDescent="0.25">
      <c r="A1045" t="s">
        <v>167</v>
      </c>
      <c r="B1045" t="s">
        <v>168</v>
      </c>
      <c r="C1045" t="s">
        <v>149</v>
      </c>
      <c r="D1045" t="s">
        <v>113</v>
      </c>
      <c r="E1045" s="19" t="str">
        <f t="shared" si="136"/>
        <v>number</v>
      </c>
      <c r="F1045" s="4" t="s">
        <v>114</v>
      </c>
    </row>
    <row r="1046" spans="1:56" x14ac:dyDescent="0.25">
      <c r="A1046" t="s">
        <v>169</v>
      </c>
      <c r="B1046" t="s">
        <v>170</v>
      </c>
      <c r="C1046" t="s">
        <v>149</v>
      </c>
      <c r="D1046" t="s">
        <v>113</v>
      </c>
      <c r="E1046" s="19" t="str">
        <f t="shared" si="136"/>
        <v>number</v>
      </c>
      <c r="F1046" s="4" t="s">
        <v>114</v>
      </c>
      <c r="AJ1046" s="5">
        <v>880103.3125</v>
      </c>
      <c r="AT1046" s="5">
        <v>880103.3125</v>
      </c>
      <c r="BD1046" s="5">
        <v>880103.3125</v>
      </c>
    </row>
    <row r="1047" spans="1:56" x14ac:dyDescent="0.25">
      <c r="A1047" t="s">
        <v>173</v>
      </c>
      <c r="B1047" t="s">
        <v>174</v>
      </c>
      <c r="C1047" t="s">
        <v>149</v>
      </c>
      <c r="D1047" t="s">
        <v>113</v>
      </c>
      <c r="E1047" s="19" t="str">
        <f t="shared" si="136"/>
        <v>number</v>
      </c>
      <c r="F1047" s="4" t="s">
        <v>114</v>
      </c>
      <c r="AJ1047" s="5">
        <v>193255.54689999999</v>
      </c>
      <c r="AT1047" s="5">
        <v>193255.54689999999</v>
      </c>
      <c r="BD1047" s="5">
        <v>193255.54689999999</v>
      </c>
    </row>
    <row r="1048" spans="1:56" x14ac:dyDescent="0.25">
      <c r="A1048" t="s">
        <v>5</v>
      </c>
      <c r="B1048" t="s">
        <v>6</v>
      </c>
      <c r="C1048" t="s">
        <v>7</v>
      </c>
      <c r="D1048" t="s">
        <v>115</v>
      </c>
      <c r="E1048" s="19" t="str">
        <f t="shared" si="136"/>
        <v>number</v>
      </c>
      <c r="F1048" s="4" t="s">
        <v>116</v>
      </c>
      <c r="AJ1048" s="5">
        <v>0.12139191100000001</v>
      </c>
      <c r="AT1048" s="5">
        <v>0.12139191100000001</v>
      </c>
      <c r="BD1048" s="5">
        <v>0.12139191100000001</v>
      </c>
    </row>
    <row r="1049" spans="1:56" x14ac:dyDescent="0.25">
      <c r="A1049" t="s">
        <v>151</v>
      </c>
      <c r="B1049" t="s">
        <v>152</v>
      </c>
      <c r="C1049" t="s">
        <v>7</v>
      </c>
      <c r="D1049" t="s">
        <v>115</v>
      </c>
      <c r="E1049" s="19" t="str">
        <f t="shared" si="136"/>
        <v>number</v>
      </c>
      <c r="F1049" s="4" t="s">
        <v>116</v>
      </c>
    </row>
    <row r="1050" spans="1:56" x14ac:dyDescent="0.25">
      <c r="A1050" t="s">
        <v>157</v>
      </c>
      <c r="B1050" t="s">
        <v>158</v>
      </c>
      <c r="C1050" t="s">
        <v>7</v>
      </c>
      <c r="D1050" t="s">
        <v>115</v>
      </c>
      <c r="E1050" s="19" t="str">
        <f t="shared" si="136"/>
        <v>number</v>
      </c>
      <c r="F1050" s="4" t="s">
        <v>116</v>
      </c>
      <c r="AJ1050" s="5">
        <v>0</v>
      </c>
      <c r="AT1050" s="5">
        <v>0</v>
      </c>
      <c r="BD1050" s="5">
        <v>0</v>
      </c>
    </row>
    <row r="1051" spans="1:56" x14ac:dyDescent="0.25">
      <c r="A1051" t="s">
        <v>159</v>
      </c>
      <c r="B1051" t="s">
        <v>160</v>
      </c>
      <c r="C1051" t="s">
        <v>7</v>
      </c>
      <c r="D1051" t="s">
        <v>115</v>
      </c>
      <c r="E1051" s="19" t="str">
        <f t="shared" si="136"/>
        <v>number</v>
      </c>
      <c r="F1051" s="4" t="s">
        <v>116</v>
      </c>
      <c r="AJ1051" s="5">
        <v>0.23789755700000001</v>
      </c>
      <c r="AT1051" s="5">
        <v>0.23789755700000001</v>
      </c>
      <c r="BD1051" s="5">
        <v>0.23789755700000001</v>
      </c>
    </row>
    <row r="1052" spans="1:56" x14ac:dyDescent="0.25">
      <c r="A1052" t="s">
        <v>165</v>
      </c>
      <c r="B1052" t="s">
        <v>166</v>
      </c>
      <c r="C1052" t="s">
        <v>7</v>
      </c>
      <c r="D1052" t="s">
        <v>115</v>
      </c>
      <c r="E1052" s="19" t="str">
        <f t="shared" si="136"/>
        <v>number</v>
      </c>
      <c r="F1052" s="4" t="s">
        <v>116</v>
      </c>
      <c r="AJ1052" s="5">
        <v>1.314250908</v>
      </c>
      <c r="AT1052" s="5">
        <v>1.314250908</v>
      </c>
      <c r="BD1052" s="5">
        <v>1.314250908</v>
      </c>
    </row>
    <row r="1053" spans="1:56" x14ac:dyDescent="0.25">
      <c r="A1053" t="s">
        <v>171</v>
      </c>
      <c r="B1053" t="s">
        <v>172</v>
      </c>
      <c r="C1053" t="s">
        <v>7</v>
      </c>
      <c r="D1053" t="s">
        <v>115</v>
      </c>
      <c r="E1053" s="19" t="str">
        <f t="shared" si="136"/>
        <v>number</v>
      </c>
      <c r="F1053" s="4" t="s">
        <v>116</v>
      </c>
    </row>
    <row r="1054" spans="1:56" x14ac:dyDescent="0.25">
      <c r="A1054" t="s">
        <v>175</v>
      </c>
      <c r="B1054" t="s">
        <v>176</v>
      </c>
      <c r="C1054" t="s">
        <v>7</v>
      </c>
      <c r="D1054" t="s">
        <v>115</v>
      </c>
      <c r="E1054" s="19" t="str">
        <f t="shared" si="136"/>
        <v>number</v>
      </c>
      <c r="F1054" s="4" t="s">
        <v>116</v>
      </c>
      <c r="AJ1054" s="5">
        <v>5.5407330999999997E-2</v>
      </c>
      <c r="AT1054" s="5">
        <v>5.5407330999999997E-2</v>
      </c>
      <c r="BD1054" s="5">
        <v>5.5407330999999997E-2</v>
      </c>
    </row>
    <row r="1055" spans="1:56" x14ac:dyDescent="0.25">
      <c r="A1055" t="s">
        <v>177</v>
      </c>
      <c r="B1055" t="s">
        <v>178</v>
      </c>
      <c r="C1055" t="s">
        <v>7</v>
      </c>
      <c r="D1055" t="s">
        <v>115</v>
      </c>
      <c r="E1055" s="19" t="str">
        <f t="shared" si="136"/>
        <v>number</v>
      </c>
      <c r="F1055" s="4" t="s">
        <v>116</v>
      </c>
      <c r="AJ1055" s="5">
        <v>8.4300725000000007E-2</v>
      </c>
      <c r="AT1055" s="5">
        <v>8.4300725000000007E-2</v>
      </c>
      <c r="BD1055" s="5">
        <v>8.4300725000000007E-2</v>
      </c>
    </row>
    <row r="1056" spans="1:56" x14ac:dyDescent="0.25">
      <c r="A1056" t="s">
        <v>179</v>
      </c>
      <c r="B1056" t="s">
        <v>180</v>
      </c>
      <c r="C1056" t="s">
        <v>7</v>
      </c>
      <c r="D1056" t="s">
        <v>115</v>
      </c>
      <c r="E1056" s="25" t="str">
        <f t="shared" si="136"/>
        <v>number</v>
      </c>
      <c r="F1056" s="4" t="s">
        <v>116</v>
      </c>
    </row>
    <row r="1057" spans="1:56" x14ac:dyDescent="0.25">
      <c r="A1057" t="s">
        <v>147</v>
      </c>
      <c r="B1057" t="s">
        <v>148</v>
      </c>
      <c r="C1057" t="s">
        <v>149</v>
      </c>
      <c r="D1057" t="s">
        <v>115</v>
      </c>
      <c r="E1057" s="19" t="str">
        <f t="shared" ref="E1057:E1120" si="137">IF(_xlfn.ISFORMULA(G1057),"formula","number")</f>
        <v>number</v>
      </c>
      <c r="F1057" s="4" t="s">
        <v>116</v>
      </c>
    </row>
    <row r="1058" spans="1:56" x14ac:dyDescent="0.25">
      <c r="A1058" t="s">
        <v>153</v>
      </c>
      <c r="B1058" t="s">
        <v>154</v>
      </c>
      <c r="C1058" t="s">
        <v>149</v>
      </c>
      <c r="D1058" t="s">
        <v>115</v>
      </c>
      <c r="E1058" s="19" t="str">
        <f t="shared" si="137"/>
        <v>number</v>
      </c>
      <c r="F1058" s="4" t="s">
        <v>116</v>
      </c>
      <c r="AJ1058" s="5">
        <v>3.3140779000000002E-2</v>
      </c>
      <c r="AT1058" s="5">
        <v>3.3140779000000002E-2</v>
      </c>
      <c r="BD1058" s="5">
        <v>3.3140779000000002E-2</v>
      </c>
    </row>
    <row r="1059" spans="1:56" x14ac:dyDescent="0.25">
      <c r="A1059" t="s">
        <v>155</v>
      </c>
      <c r="B1059" t="s">
        <v>156</v>
      </c>
      <c r="C1059" t="s">
        <v>149</v>
      </c>
      <c r="D1059" t="s">
        <v>115</v>
      </c>
      <c r="E1059" s="19" t="str">
        <f t="shared" si="137"/>
        <v>number</v>
      </c>
      <c r="F1059" s="4" t="s">
        <v>116</v>
      </c>
    </row>
    <row r="1060" spans="1:56" x14ac:dyDescent="0.25">
      <c r="A1060" t="s">
        <v>161</v>
      </c>
      <c r="B1060" t="s">
        <v>162</v>
      </c>
      <c r="C1060" t="s">
        <v>149</v>
      </c>
      <c r="D1060" t="s">
        <v>115</v>
      </c>
      <c r="E1060" s="19" t="str">
        <f t="shared" si="137"/>
        <v>number</v>
      </c>
      <c r="F1060" s="4" t="s">
        <v>116</v>
      </c>
      <c r="AJ1060" s="5">
        <v>0</v>
      </c>
      <c r="AT1060" s="5">
        <v>0</v>
      </c>
      <c r="BD1060" s="5">
        <v>0</v>
      </c>
    </row>
    <row r="1061" spans="1:56" x14ac:dyDescent="0.25">
      <c r="A1061" t="s">
        <v>163</v>
      </c>
      <c r="B1061" t="s">
        <v>164</v>
      </c>
      <c r="C1061" t="s">
        <v>149</v>
      </c>
      <c r="D1061" t="s">
        <v>115</v>
      </c>
      <c r="E1061" s="19" t="str">
        <f t="shared" si="137"/>
        <v>number</v>
      </c>
      <c r="F1061" s="4" t="s">
        <v>116</v>
      </c>
      <c r="AJ1061" s="5">
        <v>1.063207539</v>
      </c>
      <c r="AT1061" s="5">
        <v>1.063207539</v>
      </c>
      <c r="BD1061" s="5">
        <v>1.063207539</v>
      </c>
    </row>
    <row r="1062" spans="1:56" x14ac:dyDescent="0.25">
      <c r="A1062" t="s">
        <v>167</v>
      </c>
      <c r="B1062" t="s">
        <v>168</v>
      </c>
      <c r="C1062" t="s">
        <v>149</v>
      </c>
      <c r="D1062" t="s">
        <v>115</v>
      </c>
      <c r="E1062" s="19" t="str">
        <f t="shared" si="137"/>
        <v>number</v>
      </c>
      <c r="F1062" s="4" t="s">
        <v>116</v>
      </c>
    </row>
    <row r="1063" spans="1:56" x14ac:dyDescent="0.25">
      <c r="A1063" t="s">
        <v>169</v>
      </c>
      <c r="B1063" t="s">
        <v>170</v>
      </c>
      <c r="C1063" t="s">
        <v>149</v>
      </c>
      <c r="D1063" t="s">
        <v>115</v>
      </c>
      <c r="E1063" s="19" t="str">
        <f t="shared" si="137"/>
        <v>number</v>
      </c>
      <c r="F1063" s="4" t="s">
        <v>116</v>
      </c>
      <c r="AJ1063" s="5">
        <v>0.407443265</v>
      </c>
      <c r="AT1063" s="5">
        <v>0.407443265</v>
      </c>
      <c r="BD1063" s="5">
        <v>0.407443265</v>
      </c>
    </row>
    <row r="1064" spans="1:56" x14ac:dyDescent="0.25">
      <c r="A1064" t="s">
        <v>173</v>
      </c>
      <c r="B1064" t="s">
        <v>174</v>
      </c>
      <c r="C1064" t="s">
        <v>149</v>
      </c>
      <c r="D1064" t="s">
        <v>115</v>
      </c>
      <c r="E1064" s="19" t="str">
        <f t="shared" si="137"/>
        <v>number</v>
      </c>
      <c r="F1064" s="4" t="s">
        <v>116</v>
      </c>
      <c r="AJ1064" s="5">
        <v>3.4174991819999998</v>
      </c>
      <c r="AT1064" s="5">
        <v>3.4174991819999998</v>
      </c>
      <c r="BD1064" s="5">
        <v>3.4174991819999998</v>
      </c>
    </row>
    <row r="1065" spans="1:56" x14ac:dyDescent="0.25">
      <c r="A1065" t="s">
        <v>5</v>
      </c>
      <c r="B1065" t="s">
        <v>6</v>
      </c>
      <c r="C1065" t="s">
        <v>7</v>
      </c>
      <c r="D1065" t="s">
        <v>117</v>
      </c>
      <c r="E1065" s="19" t="str">
        <f t="shared" si="137"/>
        <v>number</v>
      </c>
      <c r="F1065" s="4" t="s">
        <v>118</v>
      </c>
      <c r="AJ1065" s="5">
        <v>1516.9444579999999</v>
      </c>
      <c r="AT1065" s="5">
        <v>1516.9444579999999</v>
      </c>
      <c r="BD1065" s="5">
        <v>1516.9444579999999</v>
      </c>
    </row>
    <row r="1066" spans="1:56" x14ac:dyDescent="0.25">
      <c r="A1066" t="s">
        <v>151</v>
      </c>
      <c r="B1066" t="s">
        <v>152</v>
      </c>
      <c r="C1066" t="s">
        <v>7</v>
      </c>
      <c r="D1066" t="s">
        <v>117</v>
      </c>
      <c r="E1066" s="19" t="str">
        <f t="shared" si="137"/>
        <v>number</v>
      </c>
      <c r="F1066" s="4" t="s">
        <v>118</v>
      </c>
    </row>
    <row r="1067" spans="1:56" x14ac:dyDescent="0.25">
      <c r="A1067" t="s">
        <v>157</v>
      </c>
      <c r="B1067" t="s">
        <v>158</v>
      </c>
      <c r="C1067" t="s">
        <v>7</v>
      </c>
      <c r="D1067" t="s">
        <v>117</v>
      </c>
      <c r="E1067" s="19" t="str">
        <f t="shared" si="137"/>
        <v>number</v>
      </c>
      <c r="F1067" s="4" t="s">
        <v>118</v>
      </c>
      <c r="AJ1067" s="5">
        <v>0</v>
      </c>
      <c r="AT1067" s="5">
        <v>0</v>
      </c>
      <c r="BD1067" s="5">
        <v>0</v>
      </c>
    </row>
    <row r="1068" spans="1:56" x14ac:dyDescent="0.25">
      <c r="A1068" t="s">
        <v>159</v>
      </c>
      <c r="B1068" t="s">
        <v>160</v>
      </c>
      <c r="C1068" t="s">
        <v>7</v>
      </c>
      <c r="D1068" t="s">
        <v>117</v>
      </c>
      <c r="E1068" s="19" t="str">
        <f t="shared" si="137"/>
        <v>number</v>
      </c>
      <c r="F1068" s="4" t="s">
        <v>118</v>
      </c>
      <c r="AJ1068" s="5">
        <v>1381.046143</v>
      </c>
      <c r="AT1068" s="5">
        <v>1381.046143</v>
      </c>
      <c r="BD1068" s="5">
        <v>1381.046143</v>
      </c>
    </row>
    <row r="1069" spans="1:56" x14ac:dyDescent="0.25">
      <c r="A1069" t="s">
        <v>165</v>
      </c>
      <c r="B1069" t="s">
        <v>166</v>
      </c>
      <c r="C1069" t="s">
        <v>7</v>
      </c>
      <c r="D1069" t="s">
        <v>117</v>
      </c>
      <c r="E1069" s="19" t="str">
        <f t="shared" si="137"/>
        <v>number</v>
      </c>
      <c r="F1069" s="4" t="s">
        <v>118</v>
      </c>
      <c r="AJ1069" s="5">
        <v>10150.410159999999</v>
      </c>
      <c r="AT1069" s="5">
        <v>10150.410159999999</v>
      </c>
      <c r="BD1069" s="5">
        <v>10150.410159999999</v>
      </c>
    </row>
    <row r="1070" spans="1:56" x14ac:dyDescent="0.25">
      <c r="A1070" t="s">
        <v>171</v>
      </c>
      <c r="B1070" t="s">
        <v>172</v>
      </c>
      <c r="C1070" t="s">
        <v>7</v>
      </c>
      <c r="D1070" t="s">
        <v>117</v>
      </c>
      <c r="E1070" s="19" t="str">
        <f t="shared" si="137"/>
        <v>number</v>
      </c>
      <c r="F1070" s="4" t="s">
        <v>118</v>
      </c>
    </row>
    <row r="1071" spans="1:56" x14ac:dyDescent="0.25">
      <c r="A1071" t="s">
        <v>175</v>
      </c>
      <c r="B1071" t="s">
        <v>176</v>
      </c>
      <c r="C1071" t="s">
        <v>7</v>
      </c>
      <c r="D1071" t="s">
        <v>117</v>
      </c>
      <c r="E1071" s="19" t="str">
        <f t="shared" si="137"/>
        <v>number</v>
      </c>
      <c r="F1071" s="4" t="s">
        <v>118</v>
      </c>
      <c r="AJ1071" s="5">
        <v>674.11444089999998</v>
      </c>
      <c r="AT1071" s="5">
        <v>674.11444089999998</v>
      </c>
      <c r="BD1071" s="5">
        <v>674.11444089999998</v>
      </c>
    </row>
    <row r="1072" spans="1:56" x14ac:dyDescent="0.25">
      <c r="A1072" t="s">
        <v>177</v>
      </c>
      <c r="B1072" t="s">
        <v>178</v>
      </c>
      <c r="C1072" t="s">
        <v>7</v>
      </c>
      <c r="D1072" t="s">
        <v>117</v>
      </c>
      <c r="E1072" s="19" t="str">
        <f t="shared" si="137"/>
        <v>number</v>
      </c>
      <c r="F1072" s="4" t="s">
        <v>118</v>
      </c>
      <c r="AJ1072" s="5">
        <v>750.23883060000003</v>
      </c>
      <c r="AT1072" s="5">
        <v>750.23883060000003</v>
      </c>
      <c r="BD1072" s="5">
        <v>750.23883060000003</v>
      </c>
    </row>
    <row r="1073" spans="1:63" x14ac:dyDescent="0.25">
      <c r="A1073" t="s">
        <v>179</v>
      </c>
      <c r="B1073" t="s">
        <v>180</v>
      </c>
      <c r="C1073" t="s">
        <v>7</v>
      </c>
      <c r="D1073" t="s">
        <v>117</v>
      </c>
      <c r="E1073" s="19" t="str">
        <f t="shared" si="137"/>
        <v>number</v>
      </c>
      <c r="F1073" s="4" t="s">
        <v>118</v>
      </c>
    </row>
    <row r="1074" spans="1:63" x14ac:dyDescent="0.25">
      <c r="A1074" t="s">
        <v>147</v>
      </c>
      <c r="B1074" t="s">
        <v>148</v>
      </c>
      <c r="C1074" t="s">
        <v>149</v>
      </c>
      <c r="D1074" t="s">
        <v>117</v>
      </c>
      <c r="E1074" s="19" t="str">
        <f t="shared" si="137"/>
        <v>number</v>
      </c>
      <c r="F1074" s="4" t="s">
        <v>118</v>
      </c>
    </row>
    <row r="1075" spans="1:63" x14ac:dyDescent="0.25">
      <c r="A1075" t="s">
        <v>153</v>
      </c>
      <c r="B1075" t="s">
        <v>154</v>
      </c>
      <c r="C1075" t="s">
        <v>149</v>
      </c>
      <c r="D1075" t="s">
        <v>117</v>
      </c>
      <c r="E1075" s="19" t="str">
        <f t="shared" si="137"/>
        <v>number</v>
      </c>
      <c r="F1075" s="4" t="s">
        <v>118</v>
      </c>
      <c r="AJ1075" s="5">
        <v>153.3866577</v>
      </c>
      <c r="AT1075" s="5">
        <v>153.3866577</v>
      </c>
      <c r="BD1075" s="5">
        <v>153.3866577</v>
      </c>
    </row>
    <row r="1076" spans="1:63" x14ac:dyDescent="0.25">
      <c r="A1076" t="s">
        <v>155</v>
      </c>
      <c r="B1076" t="s">
        <v>156</v>
      </c>
      <c r="C1076" t="s">
        <v>149</v>
      </c>
      <c r="D1076" t="s">
        <v>117</v>
      </c>
      <c r="E1076" s="19" t="str">
        <f t="shared" si="137"/>
        <v>number</v>
      </c>
      <c r="F1076" s="4" t="s">
        <v>118</v>
      </c>
    </row>
    <row r="1077" spans="1:63" x14ac:dyDescent="0.25">
      <c r="A1077" t="s">
        <v>161</v>
      </c>
      <c r="B1077" t="s">
        <v>162</v>
      </c>
      <c r="C1077" t="s">
        <v>149</v>
      </c>
      <c r="D1077" t="s">
        <v>117</v>
      </c>
      <c r="E1077" s="19" t="str">
        <f t="shared" si="137"/>
        <v>number</v>
      </c>
      <c r="F1077" s="4" t="s">
        <v>118</v>
      </c>
      <c r="AJ1077" s="5">
        <v>0</v>
      </c>
      <c r="AT1077" s="5">
        <v>0</v>
      </c>
      <c r="BD1077" s="5">
        <v>0</v>
      </c>
    </row>
    <row r="1078" spans="1:63" x14ac:dyDescent="0.25">
      <c r="A1078" t="s">
        <v>163</v>
      </c>
      <c r="B1078" t="s">
        <v>164</v>
      </c>
      <c r="C1078" t="s">
        <v>149</v>
      </c>
      <c r="D1078" t="s">
        <v>117</v>
      </c>
      <c r="E1078" s="19" t="str">
        <f t="shared" si="137"/>
        <v>number</v>
      </c>
      <c r="F1078" s="4" t="s">
        <v>118</v>
      </c>
      <c r="AJ1078" s="5">
        <v>11077.277340000001</v>
      </c>
      <c r="AT1078" s="5">
        <v>11077.277340000001</v>
      </c>
      <c r="BD1078" s="5">
        <v>11077.277340000001</v>
      </c>
    </row>
    <row r="1079" spans="1:63" x14ac:dyDescent="0.25">
      <c r="A1079" t="s">
        <v>167</v>
      </c>
      <c r="B1079" t="s">
        <v>168</v>
      </c>
      <c r="C1079" t="s">
        <v>149</v>
      </c>
      <c r="D1079" t="s">
        <v>117</v>
      </c>
      <c r="E1079" s="19" t="str">
        <f t="shared" si="137"/>
        <v>number</v>
      </c>
      <c r="F1079" s="4" t="s">
        <v>118</v>
      </c>
    </row>
    <row r="1080" spans="1:63" x14ac:dyDescent="0.25">
      <c r="A1080" t="s">
        <v>169</v>
      </c>
      <c r="B1080" t="s">
        <v>170</v>
      </c>
      <c r="C1080" t="s">
        <v>149</v>
      </c>
      <c r="D1080" t="s">
        <v>117</v>
      </c>
      <c r="E1080" s="19" t="str">
        <f t="shared" si="137"/>
        <v>number</v>
      </c>
      <c r="F1080" s="4" t="s">
        <v>118</v>
      </c>
      <c r="AJ1080" s="5">
        <v>3655.9865719999998</v>
      </c>
      <c r="AT1080" s="5">
        <v>3655.9865719999998</v>
      </c>
      <c r="BD1080" s="5">
        <v>3655.9865719999998</v>
      </c>
    </row>
    <row r="1081" spans="1:63" x14ac:dyDescent="0.25">
      <c r="A1081" t="s">
        <v>173</v>
      </c>
      <c r="B1081" t="s">
        <v>174</v>
      </c>
      <c r="C1081" t="s">
        <v>149</v>
      </c>
      <c r="D1081" t="s">
        <v>117</v>
      </c>
      <c r="E1081" s="19" t="str">
        <f t="shared" si="137"/>
        <v>number</v>
      </c>
      <c r="F1081" s="4" t="s">
        <v>118</v>
      </c>
      <c r="AJ1081" s="5">
        <v>6665.8916019999997</v>
      </c>
      <c r="AT1081" s="5">
        <v>6665.8916019999997</v>
      </c>
      <c r="BD1081" s="5">
        <v>6665.8916019999997</v>
      </c>
    </row>
    <row r="1082" spans="1:63" x14ac:dyDescent="0.25">
      <c r="A1082" t="s">
        <v>5</v>
      </c>
      <c r="B1082" t="s">
        <v>6</v>
      </c>
      <c r="C1082" t="s">
        <v>7</v>
      </c>
      <c r="D1082" t="s">
        <v>119</v>
      </c>
      <c r="E1082" s="19" t="str">
        <f t="shared" si="137"/>
        <v>number</v>
      </c>
      <c r="F1082" s="4" t="s">
        <v>120</v>
      </c>
      <c r="G1082" s="5">
        <v>5131812</v>
      </c>
      <c r="H1082" s="5">
        <v>5208828</v>
      </c>
      <c r="I1082" s="5">
        <v>5285253</v>
      </c>
      <c r="J1082" s="5">
        <v>5358588</v>
      </c>
      <c r="K1082" s="5">
        <v>5427638</v>
      </c>
      <c r="L1082" s="5">
        <v>5491708</v>
      </c>
      <c r="M1082" s="5">
        <v>5552756</v>
      </c>
      <c r="N1082" s="5">
        <v>5614896</v>
      </c>
      <c r="O1082" s="5">
        <v>5683702</v>
      </c>
      <c r="P1082" s="5">
        <v>5762838</v>
      </c>
      <c r="Q1082" s="5">
        <v>5844398</v>
      </c>
      <c r="R1082" s="5">
        <v>5927379</v>
      </c>
      <c r="S1082" s="5">
        <v>6018145</v>
      </c>
      <c r="T1082" s="5">
        <v>6113859</v>
      </c>
      <c r="U1082" s="5">
        <v>6212974</v>
      </c>
      <c r="V1082" s="5">
        <v>6313529</v>
      </c>
      <c r="W1082" s="5">
        <v>6416325</v>
      </c>
      <c r="X1082" s="5">
        <v>6523176</v>
      </c>
      <c r="Y1082" s="5">
        <v>6637379</v>
      </c>
      <c r="Z1082" s="5">
        <v>6760113</v>
      </c>
      <c r="AA1082" s="5">
        <v>6892982</v>
      </c>
      <c r="AB1082" s="5">
        <v>7032153</v>
      </c>
      <c r="AC1082" s="5">
        <v>7168502</v>
      </c>
      <c r="AD1082" s="5">
        <v>7290218</v>
      </c>
      <c r="AE1082" s="5">
        <v>7390471</v>
      </c>
      <c r="AF1082" s="5">
        <v>7465293</v>
      </c>
      <c r="AG1082" s="5">
        <v>7518708</v>
      </c>
      <c r="AH1082" s="5">
        <v>7559726</v>
      </c>
      <c r="AI1082" s="5">
        <v>7601247</v>
      </c>
      <c r="AJ1082" s="5">
        <v>7650481</v>
      </c>
      <c r="AK1082" s="5">
        <v>7710327</v>
      </c>
      <c r="AL1082" s="5">
        <v>7775949</v>
      </c>
      <c r="AM1082" s="5">
        <v>7839710</v>
      </c>
      <c r="AN1082" s="5">
        <v>7889542</v>
      </c>
      <c r="AO1082" s="5">
        <v>7966522</v>
      </c>
      <c r="AP1082" s="5">
        <v>8024455</v>
      </c>
      <c r="AQ1082" s="5">
        <v>8068833</v>
      </c>
      <c r="AR1082" s="5">
        <v>8107208</v>
      </c>
      <c r="AS1082" s="5">
        <v>8150809</v>
      </c>
      <c r="AT1082" s="5">
        <v>8206158</v>
      </c>
      <c r="AU1082" s="5">
        <v>8275266</v>
      </c>
      <c r="AV1082" s="5">
        <v>8353862</v>
      </c>
      <c r="AW1082" s="5">
        <v>8438172</v>
      </c>
      <c r="AX1082" s="5">
        <v>8522210</v>
      </c>
      <c r="AY1082" s="5">
        <v>8603118</v>
      </c>
      <c r="AZ1082" s="5">
        <v>8760651</v>
      </c>
      <c r="BA1082" s="5">
        <v>8918978</v>
      </c>
      <c r="BB1082" s="5">
        <v>9077595</v>
      </c>
      <c r="BC1082" s="5">
        <v>9237647</v>
      </c>
      <c r="BD1082" s="5">
        <v>9398363</v>
      </c>
      <c r="BE1082" s="5">
        <v>9559552</v>
      </c>
      <c r="BF1082" s="5">
        <v>9720241</v>
      </c>
      <c r="BG1082" s="5">
        <v>9878849</v>
      </c>
      <c r="BH1082" s="5">
        <v>10032988</v>
      </c>
      <c r="BI1082" s="5">
        <v>10183690</v>
      </c>
      <c r="BJ1082" s="5">
        <v>10329915</v>
      </c>
      <c r="BK1082" s="5">
        <v>10472420</v>
      </c>
    </row>
    <row r="1083" spans="1:63" x14ac:dyDescent="0.25">
      <c r="A1083" t="s">
        <v>151</v>
      </c>
      <c r="B1083" t="s">
        <v>152</v>
      </c>
      <c r="C1083" t="s">
        <v>7</v>
      </c>
      <c r="D1083" t="s">
        <v>119</v>
      </c>
      <c r="E1083" s="19" t="str">
        <f t="shared" si="137"/>
        <v>number</v>
      </c>
      <c r="F1083" s="4" t="s">
        <v>120</v>
      </c>
      <c r="G1083" s="5">
        <v>2779607</v>
      </c>
      <c r="H1083" s="5">
        <v>2831339</v>
      </c>
      <c r="I1083" s="5">
        <v>2885234</v>
      </c>
      <c r="J1083" s="5">
        <v>2943627</v>
      </c>
      <c r="K1083" s="5">
        <v>3007270</v>
      </c>
      <c r="L1083" s="5">
        <v>3077215</v>
      </c>
      <c r="M1083" s="5">
        <v>3153140</v>
      </c>
      <c r="N1083" s="5">
        <v>3229646</v>
      </c>
      <c r="O1083" s="5">
        <v>3299294</v>
      </c>
      <c r="P1083" s="5">
        <v>3357294</v>
      </c>
      <c r="Q1083" s="5">
        <v>3401281</v>
      </c>
      <c r="R1083" s="5">
        <v>3434146</v>
      </c>
      <c r="S1083" s="5">
        <v>3462690</v>
      </c>
      <c r="T1083" s="5">
        <v>3496385</v>
      </c>
      <c r="U1083" s="5">
        <v>3542074</v>
      </c>
      <c r="V1083" s="5">
        <v>3602114</v>
      </c>
      <c r="W1083" s="5">
        <v>3674537</v>
      </c>
      <c r="X1083" s="5">
        <v>3757022</v>
      </c>
      <c r="Y1083" s="5">
        <v>3845634</v>
      </c>
      <c r="Z1083" s="5">
        <v>3938188</v>
      </c>
      <c r="AA1083" s="5">
        <v>4033025</v>
      </c>
      <c r="AB1083" s="5">
        <v>4130844</v>
      </c>
      <c r="AC1083" s="5">
        <v>4232965</v>
      </c>
      <c r="AD1083" s="5">
        <v>4341219</v>
      </c>
      <c r="AE1083" s="5">
        <v>4456571</v>
      </c>
      <c r="AF1083" s="5">
        <v>4579297</v>
      </c>
      <c r="AG1083" s="5">
        <v>4707425</v>
      </c>
      <c r="AH1083" s="5">
        <v>4836530</v>
      </c>
      <c r="AI1083" s="5">
        <v>4960741</v>
      </c>
      <c r="AJ1083" s="5">
        <v>5075814</v>
      </c>
      <c r="AK1083" s="5">
        <v>5184309</v>
      </c>
      <c r="AL1083" s="5">
        <v>5285409</v>
      </c>
      <c r="AM1083" s="5">
        <v>5377616</v>
      </c>
      <c r="AN1083" s="5">
        <v>5459772</v>
      </c>
      <c r="AO1083" s="5">
        <v>5532134</v>
      </c>
      <c r="AP1083" s="5">
        <v>5593345</v>
      </c>
      <c r="AQ1083" s="5">
        <v>5646477</v>
      </c>
      <c r="AR1083" s="5">
        <v>5701961</v>
      </c>
      <c r="AS1083" s="5">
        <v>5774364</v>
      </c>
      <c r="AT1083" s="5">
        <v>5872904</v>
      </c>
      <c r="AU1083" s="5">
        <v>6001140</v>
      </c>
      <c r="AV1083" s="5">
        <v>6156266</v>
      </c>
      <c r="AW1083" s="5">
        <v>6333730</v>
      </c>
      <c r="AX1083" s="5">
        <v>6526047</v>
      </c>
      <c r="AY1083" s="5">
        <v>6727356</v>
      </c>
      <c r="AZ1083" s="5">
        <v>6937201</v>
      </c>
      <c r="BA1083" s="5">
        <v>7156414</v>
      </c>
      <c r="BB1083" s="5">
        <v>7381347</v>
      </c>
      <c r="BC1083" s="5">
        <v>7608209</v>
      </c>
      <c r="BD1083" s="5">
        <v>7833953</v>
      </c>
      <c r="BE1083" s="5">
        <v>8056409</v>
      </c>
      <c r="BF1083" s="5">
        <v>8276462</v>
      </c>
      <c r="BG1083" s="5">
        <v>8497893</v>
      </c>
      <c r="BH1083" s="5">
        <v>8726933</v>
      </c>
      <c r="BI1083" s="5">
        <v>8967402</v>
      </c>
      <c r="BJ1083" s="5">
        <v>9220389</v>
      </c>
      <c r="BK1083" s="5">
        <v>9483834</v>
      </c>
    </row>
    <row r="1084" spans="1:63" x14ac:dyDescent="0.25">
      <c r="A1084" t="s">
        <v>157</v>
      </c>
      <c r="B1084" t="s">
        <v>158</v>
      </c>
      <c r="C1084" t="s">
        <v>7</v>
      </c>
      <c r="D1084" t="s">
        <v>119</v>
      </c>
      <c r="E1084" s="19" t="str">
        <f t="shared" si="137"/>
        <v>number</v>
      </c>
      <c r="F1084" s="4" t="s">
        <v>120</v>
      </c>
      <c r="G1084" s="5">
        <v>21163556</v>
      </c>
      <c r="H1084" s="5">
        <v>21625151</v>
      </c>
      <c r="I1084" s="5">
        <v>22107789</v>
      </c>
      <c r="J1084" s="5">
        <v>22605794</v>
      </c>
      <c r="K1084" s="5">
        <v>23115842</v>
      </c>
      <c r="L1084" s="5">
        <v>23631092</v>
      </c>
      <c r="M1084" s="5">
        <v>24152430</v>
      </c>
      <c r="N1084" s="5">
        <v>24720333</v>
      </c>
      <c r="O1084" s="5">
        <v>25325128</v>
      </c>
      <c r="P1084" s="5">
        <v>25974790</v>
      </c>
      <c r="Q1084" s="5">
        <v>26684497</v>
      </c>
      <c r="R1084" s="5">
        <v>27442343</v>
      </c>
      <c r="S1084" s="5">
        <v>28201209</v>
      </c>
      <c r="T1084" s="5">
        <v>28896188</v>
      </c>
      <c r="U1084" s="5">
        <v>29486000</v>
      </c>
      <c r="V1084" s="5">
        <v>29950205</v>
      </c>
      <c r="W1084" s="5">
        <v>30317309</v>
      </c>
      <c r="X1084" s="5">
        <v>30654671</v>
      </c>
      <c r="Y1084" s="5">
        <v>31057180</v>
      </c>
      <c r="Z1084" s="5">
        <v>31593822</v>
      </c>
      <c r="AA1084" s="5">
        <v>32287925</v>
      </c>
      <c r="AB1084" s="5">
        <v>33121241</v>
      </c>
      <c r="AC1084" s="5">
        <v>34066779</v>
      </c>
      <c r="AD1084" s="5">
        <v>35080049</v>
      </c>
      <c r="AE1084" s="5">
        <v>36127480</v>
      </c>
      <c r="AF1084" s="5">
        <v>37201450</v>
      </c>
      <c r="AG1084" s="5">
        <v>38313668</v>
      </c>
      <c r="AH1084" s="5">
        <v>39475963</v>
      </c>
      <c r="AI1084" s="5">
        <v>40707300</v>
      </c>
      <c r="AJ1084" s="5">
        <v>42017517</v>
      </c>
      <c r="AK1084" s="5">
        <v>43410604</v>
      </c>
      <c r="AL1084" s="5">
        <v>44873647</v>
      </c>
      <c r="AM1084" s="5">
        <v>46375600</v>
      </c>
      <c r="AN1084" s="5">
        <v>47877524</v>
      </c>
      <c r="AO1084" s="5">
        <v>49385643</v>
      </c>
      <c r="AP1084" s="5">
        <v>50869878</v>
      </c>
      <c r="AQ1084" s="5">
        <v>52326331</v>
      </c>
      <c r="AR1084" s="5">
        <v>53771259</v>
      </c>
      <c r="AS1084" s="5">
        <v>55232987</v>
      </c>
      <c r="AT1084" s="5">
        <v>56729728</v>
      </c>
      <c r="AU1084" s="5">
        <v>58268418</v>
      </c>
      <c r="AV1084" s="5">
        <v>59839427</v>
      </c>
      <c r="AW1084" s="5">
        <v>61438482</v>
      </c>
      <c r="AX1084" s="5">
        <v>63054637</v>
      </c>
      <c r="AY1084" s="5">
        <v>64680931</v>
      </c>
      <c r="AZ1084" s="5">
        <v>66314218</v>
      </c>
      <c r="BA1084" s="5">
        <v>67946383</v>
      </c>
      <c r="BB1084" s="5">
        <v>69451066</v>
      </c>
      <c r="BC1084" s="5">
        <v>70972365</v>
      </c>
      <c r="BD1084" s="5">
        <v>72513445</v>
      </c>
      <c r="BE1084" s="5">
        <v>74076964</v>
      </c>
      <c r="BF1084" s="5">
        <v>75656319</v>
      </c>
      <c r="BG1084" s="5">
        <v>77262329</v>
      </c>
      <c r="BH1084" s="5">
        <v>78869034</v>
      </c>
      <c r="BI1084" s="5">
        <v>80469700</v>
      </c>
      <c r="BJ1084" s="5">
        <v>82059777</v>
      </c>
      <c r="BK1084" s="5">
        <v>83640582</v>
      </c>
    </row>
    <row r="1085" spans="1:63" x14ac:dyDescent="0.25">
      <c r="A1085" t="s">
        <v>159</v>
      </c>
      <c r="B1085" t="s">
        <v>160</v>
      </c>
      <c r="C1085" t="s">
        <v>7</v>
      </c>
      <c r="D1085" t="s">
        <v>119</v>
      </c>
      <c r="E1085" s="19" t="str">
        <f t="shared" si="137"/>
        <v>number</v>
      </c>
      <c r="F1085" s="4" t="s">
        <v>120</v>
      </c>
      <c r="G1085" s="5">
        <v>7728898</v>
      </c>
      <c r="H1085" s="5">
        <v>7958156</v>
      </c>
      <c r="I1085" s="5">
        <v>8192363</v>
      </c>
      <c r="J1085" s="5">
        <v>8434888</v>
      </c>
      <c r="K1085" s="5">
        <v>8686823</v>
      </c>
      <c r="L1085" s="5">
        <v>8948100</v>
      </c>
      <c r="M1085" s="5">
        <v>9219358</v>
      </c>
      <c r="N1085" s="5">
        <v>9501906</v>
      </c>
      <c r="O1085" s="5">
        <v>9797246</v>
      </c>
      <c r="P1085" s="5">
        <v>10094048</v>
      </c>
      <c r="Q1085" s="5">
        <v>10401067</v>
      </c>
      <c r="R1085" s="5">
        <v>10719963</v>
      </c>
      <c r="S1085" s="5">
        <v>11050703</v>
      </c>
      <c r="T1085" s="5">
        <v>11392522</v>
      </c>
      <c r="U1085" s="5">
        <v>11744966</v>
      </c>
      <c r="V1085" s="5">
        <v>12106729</v>
      </c>
      <c r="W1085" s="5">
        <v>12478060</v>
      </c>
      <c r="X1085" s="5">
        <v>12859007</v>
      </c>
      <c r="Y1085" s="5">
        <v>13250616</v>
      </c>
      <c r="Z1085" s="5">
        <v>13733793</v>
      </c>
      <c r="AA1085" s="5">
        <v>14251325</v>
      </c>
      <c r="AB1085" s="5">
        <v>14788552</v>
      </c>
      <c r="AC1085" s="5">
        <v>15343169</v>
      </c>
      <c r="AD1085" s="5">
        <v>15911677</v>
      </c>
      <c r="AE1085" s="5">
        <v>16491505</v>
      </c>
      <c r="AF1085" s="5">
        <v>17081364</v>
      </c>
      <c r="AG1085" s="5">
        <v>17680882</v>
      </c>
      <c r="AH1085" s="5">
        <v>18288244</v>
      </c>
      <c r="AI1085" s="5">
        <v>18901968</v>
      </c>
      <c r="AJ1085" s="5">
        <v>19483055</v>
      </c>
      <c r="AK1085" s="5">
        <v>20058669</v>
      </c>
      <c r="AL1085" s="5">
        <v>20634704</v>
      </c>
      <c r="AM1085" s="5">
        <v>21209801</v>
      </c>
      <c r="AN1085" s="5">
        <v>21782502</v>
      </c>
      <c r="AO1085" s="5">
        <v>22352173</v>
      </c>
      <c r="AP1085" s="5">
        <v>22918167</v>
      </c>
      <c r="AQ1085" s="5">
        <v>23482366</v>
      </c>
      <c r="AR1085" s="5">
        <v>24047451</v>
      </c>
      <c r="AS1085" s="5">
        <v>24618019</v>
      </c>
      <c r="AT1085" s="5">
        <v>25194353</v>
      </c>
      <c r="AU1085" s="5">
        <v>25779937</v>
      </c>
      <c r="AV1085" s="5">
        <v>26374912</v>
      </c>
      <c r="AW1085" s="5">
        <v>26981121</v>
      </c>
      <c r="AX1085" s="5">
        <v>27600463</v>
      </c>
      <c r="AY1085" s="5">
        <v>28234822</v>
      </c>
      <c r="AZ1085" s="5">
        <v>28883926</v>
      </c>
      <c r="BA1085" s="5">
        <v>29547048</v>
      </c>
      <c r="BB1085" s="5">
        <v>30222577</v>
      </c>
      <c r="BC1085" s="5">
        <v>30909013</v>
      </c>
      <c r="BD1085" s="5">
        <v>31603508</v>
      </c>
      <c r="BE1085" s="5">
        <v>32303169</v>
      </c>
      <c r="BF1085" s="5">
        <v>33007327</v>
      </c>
      <c r="BG1085" s="5">
        <v>33712480</v>
      </c>
      <c r="BH1085" s="5">
        <v>34416474</v>
      </c>
      <c r="BI1085" s="5">
        <v>35116380</v>
      </c>
      <c r="BJ1085" s="5">
        <v>35810675</v>
      </c>
      <c r="BK1085" s="5">
        <v>36498585</v>
      </c>
    </row>
    <row r="1086" spans="1:63" x14ac:dyDescent="0.25">
      <c r="A1086" t="s">
        <v>165</v>
      </c>
      <c r="B1086" t="s">
        <v>166</v>
      </c>
      <c r="C1086" t="s">
        <v>7</v>
      </c>
      <c r="D1086" t="s">
        <v>119</v>
      </c>
      <c r="E1086" s="19" t="str">
        <f t="shared" si="137"/>
        <v>number</v>
      </c>
      <c r="F1086" s="4" t="s">
        <v>120</v>
      </c>
      <c r="G1086" s="5">
        <v>7009586</v>
      </c>
      <c r="H1086" s="5">
        <v>7141259</v>
      </c>
      <c r="I1086" s="5">
        <v>7276741</v>
      </c>
      <c r="J1086" s="5">
        <v>7415728</v>
      </c>
      <c r="K1086" s="5">
        <v>7558314</v>
      </c>
      <c r="L1086" s="5">
        <v>7704653</v>
      </c>
      <c r="M1086" s="5">
        <v>7855066</v>
      </c>
      <c r="N1086" s="5">
        <v>8010254</v>
      </c>
      <c r="O1086" s="5">
        <v>8170995</v>
      </c>
      <c r="P1086" s="5">
        <v>8337912</v>
      </c>
      <c r="Q1086" s="5">
        <v>8503443</v>
      </c>
      <c r="R1086" s="5">
        <v>8667756</v>
      </c>
      <c r="S1086" s="5">
        <v>8839319</v>
      </c>
      <c r="T1086" s="5">
        <v>9022607</v>
      </c>
      <c r="U1086" s="5">
        <v>9220151</v>
      </c>
      <c r="V1086" s="5">
        <v>9431730</v>
      </c>
      <c r="W1086" s="5">
        <v>9653049</v>
      </c>
      <c r="X1086" s="5">
        <v>9876122</v>
      </c>
      <c r="Y1086" s="5">
        <v>10091079</v>
      </c>
      <c r="Z1086" s="5">
        <v>10289328</v>
      </c>
      <c r="AA1086" s="5">
        <v>10428256</v>
      </c>
      <c r="AB1086" s="5">
        <v>10543513</v>
      </c>
      <c r="AC1086" s="5">
        <v>10623108</v>
      </c>
      <c r="AD1086" s="5">
        <v>10646529</v>
      </c>
      <c r="AE1086" s="5">
        <v>10604883</v>
      </c>
      <c r="AF1086" s="5">
        <v>10487336</v>
      </c>
      <c r="AG1086" s="5">
        <v>10310569</v>
      </c>
      <c r="AH1086" s="5">
        <v>10122227</v>
      </c>
      <c r="AI1086" s="5">
        <v>9984727</v>
      </c>
      <c r="AJ1086" s="5">
        <v>9935737</v>
      </c>
      <c r="AK1086" s="5">
        <v>10127785</v>
      </c>
      <c r="AL1086" s="5">
        <v>10415525</v>
      </c>
      <c r="AM1086" s="5">
        <v>10761265</v>
      </c>
      <c r="AN1086" s="5">
        <v>11110877</v>
      </c>
      <c r="AO1086" s="5">
        <v>11426159</v>
      </c>
      <c r="AP1086" s="5">
        <v>11696615</v>
      </c>
      <c r="AQ1086" s="5">
        <v>11935620</v>
      </c>
      <c r="AR1086" s="5">
        <v>12211327</v>
      </c>
      <c r="AS1086" s="5">
        <v>12499325</v>
      </c>
      <c r="AT1086" s="5">
        <v>12810351</v>
      </c>
      <c r="AU1086" s="5">
        <v>13146527</v>
      </c>
      <c r="AV1086" s="5">
        <v>13501689</v>
      </c>
      <c r="AW1086" s="5">
        <v>13873190</v>
      </c>
      <c r="AX1086" s="5">
        <v>14255863</v>
      </c>
      <c r="AY1086" s="5">
        <v>14646358</v>
      </c>
      <c r="AZ1086" s="5">
        <v>15044008</v>
      </c>
      <c r="BA1086" s="5">
        <v>15451105</v>
      </c>
      <c r="BB1086" s="5">
        <v>15802646</v>
      </c>
      <c r="BC1086" s="5">
        <v>16154445</v>
      </c>
      <c r="BD1086" s="5">
        <v>16511732</v>
      </c>
      <c r="BE1086" s="5">
        <v>16874728</v>
      </c>
      <c r="BF1086" s="5">
        <v>17242868</v>
      </c>
      <c r="BG1086" s="5">
        <v>17615866</v>
      </c>
      <c r="BH1086" s="5">
        <v>17993371</v>
      </c>
      <c r="BI1086" s="5">
        <v>18375013</v>
      </c>
      <c r="BJ1086" s="5">
        <v>18760493</v>
      </c>
      <c r="BK1086" s="5">
        <v>19149749</v>
      </c>
    </row>
    <row r="1087" spans="1:63" x14ac:dyDescent="0.25">
      <c r="A1087" t="s">
        <v>171</v>
      </c>
      <c r="B1087" t="s">
        <v>172</v>
      </c>
      <c r="C1087" t="s">
        <v>7</v>
      </c>
      <c r="D1087" t="s">
        <v>119</v>
      </c>
      <c r="E1087" s="19" t="str">
        <f t="shared" si="137"/>
        <v>number</v>
      </c>
      <c r="F1087" s="4" t="s">
        <v>120</v>
      </c>
      <c r="G1087" s="5">
        <v>2916580</v>
      </c>
      <c r="H1087" s="5">
        <v>2967933</v>
      </c>
      <c r="I1087" s="5">
        <v>3017144</v>
      </c>
      <c r="J1087" s="5">
        <v>3072437</v>
      </c>
      <c r="K1087" s="5">
        <v>3139761</v>
      </c>
      <c r="L1087" s="5">
        <v>3221435</v>
      </c>
      <c r="M1087" s="5">
        <v>3315665</v>
      </c>
      <c r="N1087" s="5">
        <v>3419117</v>
      </c>
      <c r="O1087" s="5">
        <v>3526677</v>
      </c>
      <c r="P1087" s="5">
        <v>3634621</v>
      </c>
      <c r="Q1087" s="5">
        <v>3739289</v>
      </c>
      <c r="R1087" s="5">
        <v>3844629</v>
      </c>
      <c r="S1087" s="5">
        <v>3952504</v>
      </c>
      <c r="T1087" s="5">
        <v>4065293</v>
      </c>
      <c r="U1087" s="5">
        <v>4184816</v>
      </c>
      <c r="V1087" s="5">
        <v>4311340</v>
      </c>
      <c r="W1087" s="5">
        <v>4444328</v>
      </c>
      <c r="X1087" s="5">
        <v>4583955</v>
      </c>
      <c r="Y1087" s="5">
        <v>4736760</v>
      </c>
      <c r="Z1087" s="5">
        <v>4898023</v>
      </c>
      <c r="AA1087" s="5">
        <v>5060655</v>
      </c>
      <c r="AB1087" s="5">
        <v>5222925</v>
      </c>
      <c r="AC1087" s="5">
        <v>5394472</v>
      </c>
      <c r="AD1087" s="5">
        <v>5588517</v>
      </c>
      <c r="AE1087" s="5">
        <v>5810613</v>
      </c>
      <c r="AF1087" s="5">
        <v>6079151</v>
      </c>
      <c r="AG1087" s="5">
        <v>6382195</v>
      </c>
      <c r="AH1087" s="5">
        <v>6659689</v>
      </c>
      <c r="AI1087" s="5">
        <v>6830548</v>
      </c>
      <c r="AJ1087" s="5">
        <v>6843907</v>
      </c>
      <c r="AK1087" s="5">
        <v>6664547</v>
      </c>
      <c r="AL1087" s="5">
        <v>6280439</v>
      </c>
      <c r="AM1087" s="5">
        <v>5839197</v>
      </c>
      <c r="AN1087" s="5">
        <v>5495262</v>
      </c>
      <c r="AO1087" s="5">
        <v>5344933</v>
      </c>
      <c r="AP1087" s="5">
        <v>5419629</v>
      </c>
      <c r="AQ1087" s="5">
        <v>5709302</v>
      </c>
      <c r="AR1087" s="5">
        <v>6124811</v>
      </c>
      <c r="AS1087" s="5">
        <v>6525326</v>
      </c>
      <c r="AT1087" s="5">
        <v>6827787</v>
      </c>
      <c r="AU1087" s="5">
        <v>7010944</v>
      </c>
      <c r="AV1087" s="5">
        <v>7104086</v>
      </c>
      <c r="AW1087" s="5">
        <v>7213020</v>
      </c>
      <c r="AX1087" s="5">
        <v>7327417</v>
      </c>
      <c r="AY1087" s="5">
        <v>7471053</v>
      </c>
      <c r="AZ1087" s="5">
        <v>7649103</v>
      </c>
      <c r="BA1087" s="5">
        <v>7848807</v>
      </c>
      <c r="BB1087" s="5">
        <v>8065061</v>
      </c>
      <c r="BC1087" s="5">
        <v>8288264</v>
      </c>
      <c r="BD1087" s="5">
        <v>8511642</v>
      </c>
      <c r="BE1087" s="5">
        <v>8734859</v>
      </c>
      <c r="BF1087" s="5">
        <v>8960898</v>
      </c>
      <c r="BG1087" s="5">
        <v>9189940</v>
      </c>
      <c r="BH1087" s="5">
        <v>9420390</v>
      </c>
      <c r="BI1087" s="5">
        <v>9652064</v>
      </c>
      <c r="BJ1087" s="5">
        <v>9884858</v>
      </c>
      <c r="BK1087" s="5">
        <v>10117717</v>
      </c>
    </row>
    <row r="1088" spans="1:63" x14ac:dyDescent="0.25">
      <c r="A1088" t="s">
        <v>175</v>
      </c>
      <c r="B1088" t="s">
        <v>176</v>
      </c>
      <c r="C1088" t="s">
        <v>7</v>
      </c>
      <c r="D1088" t="s">
        <v>119</v>
      </c>
      <c r="E1088" s="19" t="str">
        <f t="shared" si="137"/>
        <v>number</v>
      </c>
      <c r="F1088" s="4" t="s">
        <v>120</v>
      </c>
      <c r="G1088" s="5">
        <v>9535052</v>
      </c>
      <c r="H1088" s="5">
        <v>9770150</v>
      </c>
      <c r="I1088" s="5">
        <v>10012836</v>
      </c>
      <c r="J1088" s="5">
        <v>10262863</v>
      </c>
      <c r="K1088" s="5">
        <v>10519964</v>
      </c>
      <c r="L1088" s="5">
        <v>10783652</v>
      </c>
      <c r="M1088" s="5">
        <v>11054088</v>
      </c>
      <c r="N1088" s="5">
        <v>11332399</v>
      </c>
      <c r="O1088" s="5">
        <v>11620117</v>
      </c>
      <c r="P1088" s="5">
        <v>11920138</v>
      </c>
      <c r="Q1088" s="5">
        <v>12241825</v>
      </c>
      <c r="R1088" s="5">
        <v>12574176</v>
      </c>
      <c r="S1088" s="5">
        <v>12914172</v>
      </c>
      <c r="T1088" s="5">
        <v>13257689</v>
      </c>
      <c r="U1088" s="5">
        <v>13601879</v>
      </c>
      <c r="V1088" s="5">
        <v>13944793</v>
      </c>
      <c r="W1088" s="5">
        <v>14287397</v>
      </c>
      <c r="X1088" s="5">
        <v>14633256</v>
      </c>
      <c r="Y1088" s="5">
        <v>14987596</v>
      </c>
      <c r="Z1088" s="5">
        <v>15348963</v>
      </c>
      <c r="AA1088" s="5">
        <v>15696686</v>
      </c>
      <c r="AB1088" s="5">
        <v>16054878</v>
      </c>
      <c r="AC1088" s="5">
        <v>16416320</v>
      </c>
      <c r="AD1088" s="5">
        <v>16772237</v>
      </c>
      <c r="AE1088" s="5">
        <v>17076899</v>
      </c>
      <c r="AF1088" s="5">
        <v>17277975</v>
      </c>
      <c r="AG1088" s="5">
        <v>17460464</v>
      </c>
      <c r="AH1088" s="5">
        <v>17635635</v>
      </c>
      <c r="AI1088" s="5">
        <v>17817491</v>
      </c>
      <c r="AJ1088" s="5">
        <v>18015155</v>
      </c>
      <c r="AK1088" s="5">
        <v>18237225</v>
      </c>
      <c r="AL1088" s="5">
        <v>18484349</v>
      </c>
      <c r="AM1088" s="5">
        <v>18731112</v>
      </c>
      <c r="AN1088" s="5">
        <v>18959046</v>
      </c>
      <c r="AO1088" s="5">
        <v>19156007</v>
      </c>
      <c r="AP1088" s="5">
        <v>19318491</v>
      </c>
      <c r="AQ1088" s="5">
        <v>19449641</v>
      </c>
      <c r="AR1088" s="5">
        <v>19554790</v>
      </c>
      <c r="AS1088" s="5">
        <v>19640669</v>
      </c>
      <c r="AT1088" s="5">
        <v>19713019</v>
      </c>
      <c r="AU1088" s="5">
        <v>19774856</v>
      </c>
      <c r="AV1088" s="5">
        <v>19798959</v>
      </c>
      <c r="AW1088" s="5">
        <v>19799952</v>
      </c>
      <c r="AX1088" s="5">
        <v>19784809</v>
      </c>
      <c r="AY1088" s="5">
        <v>19754762</v>
      </c>
      <c r="AZ1088" s="5">
        <v>19707822</v>
      </c>
      <c r="BA1088" s="5">
        <v>19647567</v>
      </c>
      <c r="BB1088" s="5">
        <v>19583096</v>
      </c>
      <c r="BC1088" s="5">
        <v>19528450</v>
      </c>
      <c r="BD1088" s="5">
        <v>19489717</v>
      </c>
      <c r="BE1088" s="5">
        <v>19470250</v>
      </c>
      <c r="BF1088" s="5">
        <v>19465184</v>
      </c>
      <c r="BG1088" s="5">
        <v>19467561</v>
      </c>
      <c r="BH1088" s="5">
        <v>19464082</v>
      </c>
      <c r="BI1088" s="5">
        <v>19447030</v>
      </c>
      <c r="BJ1088" s="5">
        <v>19414403</v>
      </c>
      <c r="BK1088" s="5">
        <v>19368909</v>
      </c>
    </row>
    <row r="1089" spans="1:63" x14ac:dyDescent="0.25">
      <c r="A1089" t="s">
        <v>177</v>
      </c>
      <c r="B1089" t="s">
        <v>178</v>
      </c>
      <c r="C1089" t="s">
        <v>7</v>
      </c>
      <c r="D1089" t="s">
        <v>119</v>
      </c>
      <c r="E1089" s="19" t="str">
        <f t="shared" si="137"/>
        <v>number</v>
      </c>
      <c r="F1089" s="4" t="s">
        <v>120</v>
      </c>
      <c r="G1089" s="5">
        <v>9813857</v>
      </c>
      <c r="H1089" s="5">
        <v>10091270</v>
      </c>
      <c r="I1089" s="5">
        <v>10378128</v>
      </c>
      <c r="J1089" s="5">
        <v>10674059</v>
      </c>
      <c r="K1089" s="5">
        <v>10979011</v>
      </c>
      <c r="L1089" s="5">
        <v>11292611</v>
      </c>
      <c r="M1089" s="5">
        <v>11615403</v>
      </c>
      <c r="N1089" s="5">
        <v>11917428</v>
      </c>
      <c r="O1089" s="5">
        <v>12222488</v>
      </c>
      <c r="P1089" s="5">
        <v>12537223</v>
      </c>
      <c r="Q1089" s="5">
        <v>12861621</v>
      </c>
      <c r="R1089" s="5">
        <v>13194058</v>
      </c>
      <c r="S1089" s="5">
        <v>13530974</v>
      </c>
      <c r="T1089" s="5">
        <v>13867191</v>
      </c>
      <c r="U1089" s="5">
        <v>14199137</v>
      </c>
      <c r="V1089" s="5">
        <v>14524499</v>
      </c>
      <c r="W1089" s="5">
        <v>14844003</v>
      </c>
      <c r="X1089" s="5">
        <v>15157589</v>
      </c>
      <c r="Y1089" s="5">
        <v>15548965</v>
      </c>
      <c r="Z1089" s="5">
        <v>15963823</v>
      </c>
      <c r="AA1089" s="5">
        <v>16390168</v>
      </c>
      <c r="AB1089" s="5">
        <v>16826459</v>
      </c>
      <c r="AC1089" s="5">
        <v>17271301</v>
      </c>
      <c r="AD1089" s="5">
        <v>17721247</v>
      </c>
      <c r="AE1089" s="5">
        <v>18175589</v>
      </c>
      <c r="AF1089" s="5">
        <v>18630080</v>
      </c>
      <c r="AG1089" s="5">
        <v>19086593</v>
      </c>
      <c r="AH1089" s="5">
        <v>19553321</v>
      </c>
      <c r="AI1089" s="5">
        <v>20082339</v>
      </c>
      <c r="AJ1089" s="5">
        <v>20651812</v>
      </c>
      <c r="AK1089" s="5">
        <v>21260425</v>
      </c>
      <c r="AL1089" s="5">
        <v>21901994</v>
      </c>
      <c r="AM1089" s="5">
        <v>22556901</v>
      </c>
      <c r="AN1089" s="5">
        <v>23197479</v>
      </c>
      <c r="AO1089" s="5">
        <v>23805934</v>
      </c>
      <c r="AP1089" s="5">
        <v>24375874</v>
      </c>
      <c r="AQ1089" s="5">
        <v>24916873</v>
      </c>
      <c r="AR1089" s="5">
        <v>25445388</v>
      </c>
      <c r="AS1089" s="5">
        <v>25985046</v>
      </c>
      <c r="AT1089" s="5">
        <v>26553263</v>
      </c>
      <c r="AU1089" s="5">
        <v>27154586</v>
      </c>
      <c r="AV1089" s="5">
        <v>27785586</v>
      </c>
      <c r="AW1089" s="5">
        <v>28377805</v>
      </c>
      <c r="AX1089" s="5">
        <v>28984690</v>
      </c>
      <c r="AY1089" s="5">
        <v>29618995</v>
      </c>
      <c r="AZ1089" s="5">
        <v>30281976</v>
      </c>
      <c r="BA1089" s="5">
        <v>30972821</v>
      </c>
      <c r="BB1089" s="5">
        <v>31684130</v>
      </c>
      <c r="BC1089" s="5">
        <v>32408813</v>
      </c>
      <c r="BD1089" s="5">
        <v>33138433</v>
      </c>
      <c r="BE1089" s="5">
        <v>33871434</v>
      </c>
      <c r="BF1089" s="5">
        <v>34606949</v>
      </c>
      <c r="BG1089" s="5">
        <v>35346369</v>
      </c>
      <c r="BH1089" s="5">
        <v>36092205</v>
      </c>
      <c r="BI1089" s="5">
        <v>36844731</v>
      </c>
      <c r="BJ1089" s="5">
        <v>37604041</v>
      </c>
      <c r="BK1089" s="5">
        <v>38367338</v>
      </c>
    </row>
    <row r="1090" spans="1:63" x14ac:dyDescent="0.25">
      <c r="A1090" t="s">
        <v>179</v>
      </c>
      <c r="B1090" t="s">
        <v>180</v>
      </c>
      <c r="C1090" t="s">
        <v>7</v>
      </c>
      <c r="D1090" t="s">
        <v>119</v>
      </c>
      <c r="E1090" s="19" t="str">
        <f t="shared" si="137"/>
        <v>number</v>
      </c>
      <c r="F1090" s="4" t="s">
        <v>120</v>
      </c>
      <c r="G1090" s="5">
        <v>6683137</v>
      </c>
      <c r="H1090" s="5">
        <v>6890763</v>
      </c>
      <c r="I1090" s="5">
        <v>7109688</v>
      </c>
      <c r="J1090" s="5">
        <v>7337741</v>
      </c>
      <c r="K1090" s="5">
        <v>7572888</v>
      </c>
      <c r="L1090" s="5">
        <v>7815361</v>
      </c>
      <c r="M1090" s="5">
        <v>8064634</v>
      </c>
      <c r="N1090" s="5">
        <v>8315434</v>
      </c>
      <c r="O1090" s="5">
        <v>8561568</v>
      </c>
      <c r="P1090" s="5">
        <v>8816578</v>
      </c>
      <c r="Q1090" s="5">
        <v>9065536</v>
      </c>
      <c r="R1090" s="5">
        <v>9307972</v>
      </c>
      <c r="S1090" s="5">
        <v>9550069</v>
      </c>
      <c r="T1090" s="5">
        <v>9800253</v>
      </c>
      <c r="U1090" s="5">
        <v>10064916</v>
      </c>
      <c r="V1090" s="5">
        <v>10346900</v>
      </c>
      <c r="W1090" s="5">
        <v>10645309</v>
      </c>
      <c r="X1090" s="5">
        <v>10958407</v>
      </c>
      <c r="Y1090" s="5">
        <v>11282690</v>
      </c>
      <c r="Z1090" s="5">
        <v>11604058</v>
      </c>
      <c r="AA1090" s="5">
        <v>11917256</v>
      </c>
      <c r="AB1090" s="5">
        <v>12237880</v>
      </c>
      <c r="AC1090" s="5">
        <v>12571894</v>
      </c>
      <c r="AD1090" s="5">
        <v>12926408</v>
      </c>
      <c r="AE1090" s="5">
        <v>13306165</v>
      </c>
      <c r="AF1090" s="5">
        <v>13713175</v>
      </c>
      <c r="AG1090" s="5">
        <v>14144390</v>
      </c>
      <c r="AH1090" s="5">
        <v>14592859</v>
      </c>
      <c r="AI1090" s="5">
        <v>15049455</v>
      </c>
      <c r="AJ1090" s="5">
        <v>15507374</v>
      </c>
      <c r="AK1090" s="5">
        <v>15974086</v>
      </c>
      <c r="AL1090" s="5">
        <v>16453713</v>
      </c>
      <c r="AM1090" s="5">
        <v>16936735</v>
      </c>
      <c r="AN1090" s="5">
        <v>17422166</v>
      </c>
      <c r="AO1090" s="5">
        <v>17910401</v>
      </c>
      <c r="AP1090" s="5">
        <v>18400046</v>
      </c>
      <c r="AQ1090" s="5">
        <v>18893476</v>
      </c>
      <c r="AR1090" s="5">
        <v>19398598</v>
      </c>
      <c r="AS1090" s="5">
        <v>19926571</v>
      </c>
      <c r="AT1090" s="5">
        <v>20484827</v>
      </c>
      <c r="AU1090" s="5">
        <v>21076700</v>
      </c>
      <c r="AV1090" s="5">
        <v>21699346</v>
      </c>
      <c r="AW1090" s="5">
        <v>22348608</v>
      </c>
      <c r="AX1090" s="5">
        <v>23017714</v>
      </c>
      <c r="AY1090" s="5">
        <v>23702888</v>
      </c>
      <c r="AZ1090" s="5">
        <v>24401459</v>
      </c>
      <c r="BA1090" s="5">
        <v>25115096</v>
      </c>
      <c r="BB1090" s="5">
        <v>25842805</v>
      </c>
      <c r="BC1090" s="5">
        <v>26585217</v>
      </c>
      <c r="BD1090" s="5">
        <v>27341363</v>
      </c>
      <c r="BE1090" s="5">
        <v>28110714</v>
      </c>
      <c r="BF1090" s="5">
        <v>28891496</v>
      </c>
      <c r="BG1090" s="5">
        <v>29683216</v>
      </c>
      <c r="BH1090" s="5">
        <v>30482617</v>
      </c>
      <c r="BI1090" s="5">
        <v>31288912</v>
      </c>
      <c r="BJ1090" s="5">
        <v>32101728</v>
      </c>
      <c r="BK1090" s="5">
        <v>32920466</v>
      </c>
    </row>
    <row r="1091" spans="1:63" x14ac:dyDescent="0.25">
      <c r="A1091" t="s">
        <v>147</v>
      </c>
      <c r="B1091" t="s">
        <v>148</v>
      </c>
      <c r="C1091" t="s">
        <v>149</v>
      </c>
      <c r="D1091" t="s">
        <v>119</v>
      </c>
      <c r="E1091" s="19" t="str">
        <f t="shared" si="137"/>
        <v>number</v>
      </c>
      <c r="F1091" s="4" t="s">
        <v>120</v>
      </c>
      <c r="G1091" s="5">
        <v>4659836</v>
      </c>
      <c r="H1091" s="5">
        <v>4717617</v>
      </c>
      <c r="I1091" s="5">
        <v>4776782</v>
      </c>
      <c r="J1091" s="5">
        <v>4839102</v>
      </c>
      <c r="K1091" s="5">
        <v>4905880</v>
      </c>
      <c r="L1091" s="5">
        <v>4977618</v>
      </c>
      <c r="M1091" s="5">
        <v>5053908</v>
      </c>
      <c r="N1091" s="5">
        <v>5134082</v>
      </c>
      <c r="O1091" s="5">
        <v>5216827</v>
      </c>
      <c r="P1091" s="5">
        <v>5301410</v>
      </c>
      <c r="Q1091" s="5">
        <v>5387934</v>
      </c>
      <c r="R1091" s="5">
        <v>5476828</v>
      </c>
      <c r="S1091" s="5">
        <v>5568724</v>
      </c>
      <c r="T1091" s="5">
        <v>5664230</v>
      </c>
      <c r="U1091" s="5">
        <v>5763916</v>
      </c>
      <c r="V1091" s="5">
        <v>5855684</v>
      </c>
      <c r="W1091" s="5">
        <v>5941347</v>
      </c>
      <c r="X1091" s="5">
        <v>6030036</v>
      </c>
      <c r="Y1091" s="5">
        <v>6123379</v>
      </c>
      <c r="Z1091" s="5">
        <v>6222092</v>
      </c>
      <c r="AA1091" s="5">
        <v>6326599</v>
      </c>
      <c r="AB1091" s="5">
        <v>6435915</v>
      </c>
      <c r="AC1091" s="5">
        <v>6548381</v>
      </c>
      <c r="AD1091" s="5">
        <v>6661835</v>
      </c>
      <c r="AE1091" s="5">
        <v>6774747</v>
      </c>
      <c r="AF1091" s="5">
        <v>6913027</v>
      </c>
      <c r="AG1091" s="5">
        <v>7076003</v>
      </c>
      <c r="AH1091" s="5">
        <v>7243579</v>
      </c>
      <c r="AI1091" s="5">
        <v>7416142</v>
      </c>
      <c r="AJ1091" s="5">
        <v>7593790</v>
      </c>
      <c r="AK1091" s="5">
        <v>7776737</v>
      </c>
      <c r="AL1091" s="5">
        <v>7964837</v>
      </c>
      <c r="AM1091" s="5">
        <v>8158483</v>
      </c>
      <c r="AN1091" s="5">
        <v>8357843</v>
      </c>
      <c r="AO1091" s="5">
        <v>8563179</v>
      </c>
      <c r="AP1091" s="5">
        <v>8774616</v>
      </c>
      <c r="AQ1091" s="5">
        <v>8972391</v>
      </c>
      <c r="AR1091" s="5">
        <v>9157788</v>
      </c>
      <c r="AS1091" s="5">
        <v>9345913</v>
      </c>
      <c r="AT1091" s="5">
        <v>9536621</v>
      </c>
      <c r="AU1091" s="5">
        <v>9730061</v>
      </c>
      <c r="AV1091" s="5">
        <v>9925695</v>
      </c>
      <c r="AW1091" s="5">
        <v>10124203</v>
      </c>
      <c r="AX1091" s="5">
        <v>10325814</v>
      </c>
      <c r="AY1091" s="5">
        <v>10531249</v>
      </c>
      <c r="AZ1091" s="5">
        <v>10739877</v>
      </c>
      <c r="BA1091" s="5">
        <v>10974626</v>
      </c>
      <c r="BB1091" s="5">
        <v>11232646</v>
      </c>
      <c r="BC1091" s="5">
        <v>11495274</v>
      </c>
      <c r="BD1091" s="5">
        <v>11761184</v>
      </c>
      <c r="BE1091" s="5">
        <v>12029907</v>
      </c>
      <c r="BF1091" s="5">
        <v>12301311</v>
      </c>
      <c r="BG1091" s="5">
        <v>12574743</v>
      </c>
      <c r="BH1091" s="5">
        <v>12849370</v>
      </c>
      <c r="BI1091" s="5">
        <v>13124769</v>
      </c>
      <c r="BJ1091" s="5">
        <v>13400446</v>
      </c>
      <c r="BK1091" s="5">
        <v>13676628</v>
      </c>
    </row>
    <row r="1092" spans="1:63" x14ac:dyDescent="0.25">
      <c r="A1092" t="s">
        <v>153</v>
      </c>
      <c r="B1092" t="s">
        <v>154</v>
      </c>
      <c r="C1092" t="s">
        <v>149</v>
      </c>
      <c r="D1092" t="s">
        <v>119</v>
      </c>
      <c r="E1092" s="19" t="str">
        <f t="shared" si="137"/>
        <v>number</v>
      </c>
      <c r="F1092" s="4" t="s">
        <v>120</v>
      </c>
      <c r="G1092" s="5">
        <v>4519507</v>
      </c>
      <c r="H1092" s="5">
        <v>4586802</v>
      </c>
      <c r="I1092" s="5">
        <v>4656566</v>
      </c>
      <c r="J1092" s="5">
        <v>4728507</v>
      </c>
      <c r="K1092" s="5">
        <v>4802536</v>
      </c>
      <c r="L1092" s="5">
        <v>4878498</v>
      </c>
      <c r="M1092" s="5">
        <v>4956491</v>
      </c>
      <c r="N1092" s="5">
        <v>5036469</v>
      </c>
      <c r="O1092" s="5">
        <v>5118577</v>
      </c>
      <c r="P1092" s="5">
        <v>5202525</v>
      </c>
      <c r="Q1092" s="5">
        <v>5252104</v>
      </c>
      <c r="R1092" s="5">
        <v>5298944</v>
      </c>
      <c r="S1092" s="5">
        <v>5343182</v>
      </c>
      <c r="T1092" s="5">
        <v>5384266</v>
      </c>
      <c r="U1092" s="5">
        <v>5422099</v>
      </c>
      <c r="V1092" s="5">
        <v>5470002</v>
      </c>
      <c r="W1092" s="5">
        <v>5565579</v>
      </c>
      <c r="X1092" s="5">
        <v>5663515</v>
      </c>
      <c r="Y1092" s="5">
        <v>5764124</v>
      </c>
      <c r="Z1092" s="5">
        <v>5867289</v>
      </c>
      <c r="AA1092" s="5">
        <v>5972851</v>
      </c>
      <c r="AB1092" s="5">
        <v>6080097</v>
      </c>
      <c r="AC1092" s="5">
        <v>6188744</v>
      </c>
      <c r="AD1092" s="5">
        <v>6298373</v>
      </c>
      <c r="AE1092" s="5">
        <v>6408699</v>
      </c>
      <c r="AF1092" s="5">
        <v>6519172</v>
      </c>
      <c r="AG1092" s="5">
        <v>6638001</v>
      </c>
      <c r="AH1092" s="5">
        <v>6783354</v>
      </c>
      <c r="AI1092" s="5">
        <v>6927692</v>
      </c>
      <c r="AJ1092" s="5">
        <v>7069314</v>
      </c>
      <c r="AK1092" s="5">
        <v>7208095</v>
      </c>
      <c r="AL1092" s="5">
        <v>7343978</v>
      </c>
      <c r="AM1092" s="5">
        <v>7476832</v>
      </c>
      <c r="AN1092" s="5">
        <v>7605569</v>
      </c>
      <c r="AO1092" s="5">
        <v>7730245</v>
      </c>
      <c r="AP1092" s="5">
        <v>7850457</v>
      </c>
      <c r="AQ1092" s="5">
        <v>7967342</v>
      </c>
      <c r="AR1092" s="5">
        <v>8082657</v>
      </c>
      <c r="AS1092" s="5">
        <v>8198880</v>
      </c>
      <c r="AT1092" s="5">
        <v>8318042</v>
      </c>
      <c r="AU1092" s="5">
        <v>8441057</v>
      </c>
      <c r="AV1092" s="5">
        <v>8567132</v>
      </c>
      <c r="AW1092" s="5">
        <v>8696509</v>
      </c>
      <c r="AX1092" s="5">
        <v>8828898</v>
      </c>
      <c r="AY1092" s="5">
        <v>8964567</v>
      </c>
      <c r="AZ1092" s="5">
        <v>9103180</v>
      </c>
      <c r="BA1092" s="5">
        <v>9244419</v>
      </c>
      <c r="BB1092" s="5">
        <v>9387329</v>
      </c>
      <c r="BC1092" s="5">
        <v>9530884</v>
      </c>
      <c r="BD1092" s="5">
        <v>9673907</v>
      </c>
      <c r="BE1092" s="5">
        <v>9816161</v>
      </c>
      <c r="BF1092" s="5">
        <v>9957420</v>
      </c>
      <c r="BG1092" s="5">
        <v>10097410</v>
      </c>
      <c r="BH1092" s="5">
        <v>10235693</v>
      </c>
      <c r="BI1092" s="5">
        <v>10371897</v>
      </c>
      <c r="BJ1092" s="5">
        <v>10505679</v>
      </c>
      <c r="BK1092" s="5">
        <v>10637280</v>
      </c>
    </row>
    <row r="1093" spans="1:63" x14ac:dyDescent="0.25">
      <c r="A1093" t="s">
        <v>155</v>
      </c>
      <c r="B1093" t="s">
        <v>156</v>
      </c>
      <c r="C1093" t="s">
        <v>149</v>
      </c>
      <c r="D1093" t="s">
        <v>119</v>
      </c>
      <c r="E1093" s="19" t="str">
        <f t="shared" si="137"/>
        <v>number</v>
      </c>
      <c r="F1093" s="4" t="s">
        <v>120</v>
      </c>
      <c r="G1093" s="5">
        <v>2847293</v>
      </c>
      <c r="H1093" s="5">
        <v>2895271</v>
      </c>
      <c r="I1093" s="5">
        <v>2943925</v>
      </c>
      <c r="J1093" s="5">
        <v>2990778</v>
      </c>
      <c r="K1093" s="5">
        <v>3031370</v>
      </c>
      <c r="L1093" s="5">
        <v>3069754</v>
      </c>
      <c r="M1093" s="5">
        <v>3106306</v>
      </c>
      <c r="N1093" s="5">
        <v>3142558</v>
      </c>
      <c r="O1093" s="5">
        <v>3180779</v>
      </c>
      <c r="P1093" s="5">
        <v>3222063</v>
      </c>
      <c r="Q1093" s="5">
        <v>3267297</v>
      </c>
      <c r="R1093" s="5">
        <v>3315325</v>
      </c>
      <c r="S1093" s="5">
        <v>3365175</v>
      </c>
      <c r="T1093" s="5">
        <v>3411424</v>
      </c>
      <c r="U1093" s="5">
        <v>3451618</v>
      </c>
      <c r="V1093" s="5">
        <v>3485064</v>
      </c>
      <c r="W1093" s="5">
        <v>3513242</v>
      </c>
      <c r="X1093" s="5">
        <v>3537886</v>
      </c>
      <c r="Y1093" s="5">
        <v>3598816</v>
      </c>
      <c r="Z1093" s="5">
        <v>3664365</v>
      </c>
      <c r="AA1093" s="5">
        <v>3735065</v>
      </c>
      <c r="AB1093" s="5">
        <v>3810869</v>
      </c>
      <c r="AC1093" s="5">
        <v>3893360</v>
      </c>
      <c r="AD1093" s="5">
        <v>3984143</v>
      </c>
      <c r="AE1093" s="5">
        <v>4084480</v>
      </c>
      <c r="AF1093" s="5">
        <v>4195296</v>
      </c>
      <c r="AG1093" s="5">
        <v>4316356</v>
      </c>
      <c r="AH1093" s="5">
        <v>4445469</v>
      </c>
      <c r="AI1093" s="5">
        <v>4579745</v>
      </c>
      <c r="AJ1093" s="5">
        <v>4717177</v>
      </c>
      <c r="AK1093" s="5">
        <v>4857149</v>
      </c>
      <c r="AL1093" s="5">
        <v>5000860</v>
      </c>
      <c r="AM1093" s="5">
        <v>5152180</v>
      </c>
      <c r="AN1093" s="5">
        <v>5320188</v>
      </c>
      <c r="AO1093" s="5">
        <v>5497457</v>
      </c>
      <c r="AP1093" s="5">
        <v>5683856</v>
      </c>
      <c r="AQ1093" s="5">
        <v>5879355</v>
      </c>
      <c r="AR1093" s="5">
        <v>6085508</v>
      </c>
      <c r="AS1093" s="5">
        <v>6304486</v>
      </c>
      <c r="AT1093" s="5">
        <v>6537480</v>
      </c>
      <c r="AU1093" s="5">
        <v>6785737</v>
      </c>
      <c r="AV1093" s="5">
        <v>7048142</v>
      </c>
      <c r="AW1093" s="5">
        <v>7320283</v>
      </c>
      <c r="AX1093" s="5">
        <v>7596361</v>
      </c>
      <c r="AY1093" s="5">
        <v>7872300</v>
      </c>
      <c r="AZ1093" s="5">
        <v>8146146</v>
      </c>
      <c r="BA1093" s="5">
        <v>8419276</v>
      </c>
      <c r="BB1093" s="5">
        <v>8695434</v>
      </c>
      <c r="BC1093" s="5">
        <v>8979765</v>
      </c>
      <c r="BD1093" s="5">
        <v>9273801</v>
      </c>
      <c r="BE1093" s="5">
        <v>9578512</v>
      </c>
      <c r="BF1093" s="5">
        <v>9891964</v>
      </c>
      <c r="BG1093" s="5">
        <v>10211628</v>
      </c>
      <c r="BH1093" s="5">
        <v>10533683</v>
      </c>
      <c r="BI1093" s="5">
        <v>10855194</v>
      </c>
      <c r="BJ1093" s="5">
        <v>11175140</v>
      </c>
      <c r="BK1093" s="5">
        <v>11494153</v>
      </c>
    </row>
    <row r="1094" spans="1:63" x14ac:dyDescent="0.25">
      <c r="A1094" t="s">
        <v>161</v>
      </c>
      <c r="B1094" t="s">
        <v>162</v>
      </c>
      <c r="C1094" t="s">
        <v>149</v>
      </c>
      <c r="D1094" t="s">
        <v>119</v>
      </c>
      <c r="E1094" s="19" t="str">
        <f t="shared" si="137"/>
        <v>number</v>
      </c>
      <c r="F1094" s="4" t="s">
        <v>120</v>
      </c>
      <c r="G1094" s="5">
        <v>4717603</v>
      </c>
      <c r="H1094" s="5">
        <v>4753793</v>
      </c>
      <c r="I1094" s="5">
        <v>4790252</v>
      </c>
      <c r="J1094" s="5">
        <v>4827561</v>
      </c>
      <c r="K1094" s="5">
        <v>4866410</v>
      </c>
      <c r="L1094" s="5">
        <v>4906692</v>
      </c>
      <c r="M1094" s="5">
        <v>4948758</v>
      </c>
      <c r="N1094" s="5">
        <v>4993543</v>
      </c>
      <c r="O1094" s="5">
        <v>5042514</v>
      </c>
      <c r="P1094" s="5">
        <v>5096547</v>
      </c>
      <c r="Q1094" s="5">
        <v>5156165</v>
      </c>
      <c r="R1094" s="5">
        <v>5220913</v>
      </c>
      <c r="S1094" s="5">
        <v>5289356</v>
      </c>
      <c r="T1094" s="5">
        <v>5359283</v>
      </c>
      <c r="U1094" s="5">
        <v>5429297</v>
      </c>
      <c r="V1094" s="5">
        <v>5498344</v>
      </c>
      <c r="W1094" s="5">
        <v>5565722</v>
      </c>
      <c r="X1094" s="5">
        <v>5633086</v>
      </c>
      <c r="Y1094" s="5">
        <v>5703908</v>
      </c>
      <c r="Z1094" s="5">
        <v>5779587</v>
      </c>
      <c r="AA1094" s="5">
        <v>5861956</v>
      </c>
      <c r="AB1094" s="5">
        <v>5949575</v>
      </c>
      <c r="AC1094" s="5">
        <v>6037107</v>
      </c>
      <c r="AD1094" s="5">
        <v>6117389</v>
      </c>
      <c r="AE1094" s="5">
        <v>6186174</v>
      </c>
      <c r="AF1094" s="5">
        <v>6240985</v>
      </c>
      <c r="AG1094" s="5">
        <v>6287284</v>
      </c>
      <c r="AH1094" s="5">
        <v>6341537</v>
      </c>
      <c r="AI1094" s="5">
        <v>6406731</v>
      </c>
      <c r="AJ1094" s="5">
        <v>6490937</v>
      </c>
      <c r="AK1094" s="5">
        <v>6597455</v>
      </c>
      <c r="AL1094" s="5">
        <v>6723385</v>
      </c>
      <c r="AM1094" s="5">
        <v>6863341</v>
      </c>
      <c r="AN1094" s="5">
        <v>7008585</v>
      </c>
      <c r="AO1094" s="5">
        <v>7153490</v>
      </c>
      <c r="AP1094" s="5">
        <v>7296504</v>
      </c>
      <c r="AQ1094" s="5">
        <v>7440534</v>
      </c>
      <c r="AR1094" s="5">
        <v>7583408</v>
      </c>
      <c r="AS1094" s="5">
        <v>7715630</v>
      </c>
      <c r="AT1094" s="5">
        <v>7857692</v>
      </c>
      <c r="AU1094" s="5">
        <v>8009743</v>
      </c>
      <c r="AV1094" s="5">
        <v>8169830</v>
      </c>
      <c r="AW1094" s="5">
        <v>8337922</v>
      </c>
      <c r="AX1094" s="5">
        <v>8513239</v>
      </c>
      <c r="AY1094" s="5">
        <v>8695480</v>
      </c>
      <c r="AZ1094" s="5">
        <v>8884354</v>
      </c>
      <c r="BA1094" s="5">
        <v>9078961</v>
      </c>
      <c r="BB1094" s="5">
        <v>9274246</v>
      </c>
      <c r="BC1094" s="5">
        <v>9465075</v>
      </c>
      <c r="BD1094" s="5">
        <v>9648205</v>
      </c>
      <c r="BE1094" s="5">
        <v>9822060</v>
      </c>
      <c r="BF1094" s="5">
        <v>9988322</v>
      </c>
      <c r="BG1094" s="5">
        <v>10150665</v>
      </c>
      <c r="BH1094" s="5">
        <v>10314089</v>
      </c>
      <c r="BI1094" s="5">
        <v>10482315</v>
      </c>
      <c r="BJ1094" s="5">
        <v>10656003</v>
      </c>
      <c r="BK1094" s="5">
        <v>10833708</v>
      </c>
    </row>
    <row r="1095" spans="1:63" x14ac:dyDescent="0.25">
      <c r="A1095" t="s">
        <v>163</v>
      </c>
      <c r="B1095" t="s">
        <v>164</v>
      </c>
      <c r="C1095" t="s">
        <v>149</v>
      </c>
      <c r="D1095" t="s">
        <v>119</v>
      </c>
      <c r="E1095" s="19" t="str">
        <f t="shared" si="137"/>
        <v>number</v>
      </c>
      <c r="F1095" s="4" t="s">
        <v>120</v>
      </c>
      <c r="G1095" s="5">
        <v>817554</v>
      </c>
      <c r="H1095" s="5">
        <v>836158</v>
      </c>
      <c r="I1095" s="5">
        <v>854854</v>
      </c>
      <c r="J1095" s="5">
        <v>873569</v>
      </c>
      <c r="K1095" s="5">
        <v>892237</v>
      </c>
      <c r="L1095" s="5">
        <v>910763</v>
      </c>
      <c r="M1095" s="5">
        <v>929042</v>
      </c>
      <c r="N1095" s="5">
        <v>946987</v>
      </c>
      <c r="O1095" s="5">
        <v>964554</v>
      </c>
      <c r="P1095" s="5">
        <v>981581</v>
      </c>
      <c r="Q1095" s="5">
        <v>997987</v>
      </c>
      <c r="R1095" s="5">
        <v>1013656</v>
      </c>
      <c r="S1095" s="5">
        <v>1028540</v>
      </c>
      <c r="T1095" s="5">
        <v>1042481</v>
      </c>
      <c r="U1095" s="5">
        <v>1055389</v>
      </c>
      <c r="V1095" s="5">
        <v>1067096</v>
      </c>
      <c r="W1095" s="5">
        <v>1079123</v>
      </c>
      <c r="X1095" s="5">
        <v>1091713</v>
      </c>
      <c r="Y1095" s="5">
        <v>1103419</v>
      </c>
      <c r="Z1095" s="5">
        <v>1114191</v>
      </c>
      <c r="AA1095" s="5">
        <v>1124046</v>
      </c>
      <c r="AB1095" s="5">
        <v>1132793</v>
      </c>
      <c r="AC1095" s="5">
        <v>1140274</v>
      </c>
      <c r="AD1095" s="5">
        <v>1146216</v>
      </c>
      <c r="AE1095" s="5">
        <v>1150568</v>
      </c>
      <c r="AF1095" s="5">
        <v>1153232</v>
      </c>
      <c r="AG1095" s="5">
        <v>1154300</v>
      </c>
      <c r="AH1095" s="5">
        <v>1162070</v>
      </c>
      <c r="AI1095" s="5">
        <v>1196545</v>
      </c>
      <c r="AJ1095" s="5">
        <v>1231828</v>
      </c>
      <c r="AK1095" s="5">
        <v>1267824</v>
      </c>
      <c r="AL1095" s="5">
        <v>1304675</v>
      </c>
      <c r="AM1095" s="5">
        <v>1342928</v>
      </c>
      <c r="AN1095" s="5">
        <v>1383323</v>
      </c>
      <c r="AO1095" s="5">
        <v>1426381</v>
      </c>
      <c r="AP1095" s="5">
        <v>1472340</v>
      </c>
      <c r="AQ1095" s="5">
        <v>1521046</v>
      </c>
      <c r="AR1095" s="5">
        <v>1571927</v>
      </c>
      <c r="AS1095" s="5">
        <v>1624232</v>
      </c>
      <c r="AT1095" s="5">
        <v>1677337</v>
      </c>
      <c r="AU1095" s="5">
        <v>1713061</v>
      </c>
      <c r="AV1095" s="5">
        <v>1738878</v>
      </c>
      <c r="AW1095" s="5">
        <v>1763891</v>
      </c>
      <c r="AX1095" s="5">
        <v>1788298</v>
      </c>
      <c r="AY1095" s="5">
        <v>1812343</v>
      </c>
      <c r="AZ1095" s="5">
        <v>1835837</v>
      </c>
      <c r="BA1095" s="5">
        <v>1858736</v>
      </c>
      <c r="BB1095" s="5">
        <v>1881372</v>
      </c>
      <c r="BC1095" s="5">
        <v>1904405</v>
      </c>
      <c r="BD1095" s="5">
        <v>1927929</v>
      </c>
      <c r="BE1095" s="5">
        <v>1952038</v>
      </c>
      <c r="BF1095" s="5">
        <v>1976403</v>
      </c>
      <c r="BG1095" s="5">
        <v>2000471</v>
      </c>
      <c r="BH1095" s="5">
        <v>2023710</v>
      </c>
      <c r="BI1095" s="5">
        <v>2045625</v>
      </c>
      <c r="BJ1095" s="5">
        <v>2066123</v>
      </c>
      <c r="BK1095" s="5">
        <v>2085266</v>
      </c>
    </row>
    <row r="1096" spans="1:63" x14ac:dyDescent="0.25">
      <c r="A1096" t="s">
        <v>167</v>
      </c>
      <c r="B1096" t="s">
        <v>168</v>
      </c>
      <c r="C1096" t="s">
        <v>149</v>
      </c>
      <c r="D1096" t="s">
        <v>119</v>
      </c>
      <c r="E1096" s="19" t="str">
        <f t="shared" si="137"/>
        <v>number</v>
      </c>
      <c r="F1096" s="4" t="s">
        <v>120</v>
      </c>
      <c r="G1096" s="5">
        <v>3280743</v>
      </c>
      <c r="H1096" s="5">
        <v>3372867</v>
      </c>
      <c r="I1096" s="5">
        <v>3462667</v>
      </c>
      <c r="J1096" s="5">
        <v>3554366</v>
      </c>
      <c r="K1096" s="5">
        <v>3647434</v>
      </c>
      <c r="L1096" s="5">
        <v>3741787</v>
      </c>
      <c r="M1096" s="5">
        <v>3833855</v>
      </c>
      <c r="N1096" s="5">
        <v>3926653</v>
      </c>
      <c r="O1096" s="5">
        <v>4020030</v>
      </c>
      <c r="P1096" s="5">
        <v>4113827</v>
      </c>
      <c r="Q1096" s="5">
        <v>4207856</v>
      </c>
      <c r="R1096" s="5">
        <v>4302141</v>
      </c>
      <c r="S1096" s="5">
        <v>4397295</v>
      </c>
      <c r="T1096" s="5">
        <v>4493997</v>
      </c>
      <c r="U1096" s="5">
        <v>4592757</v>
      </c>
      <c r="V1096" s="5">
        <v>4693608</v>
      </c>
      <c r="W1096" s="5">
        <v>4796429</v>
      </c>
      <c r="X1096" s="5">
        <v>4916136</v>
      </c>
      <c r="Y1096" s="5">
        <v>5048543</v>
      </c>
      <c r="Z1096" s="5">
        <v>5183816</v>
      </c>
      <c r="AA1096" s="5">
        <v>5322249</v>
      </c>
      <c r="AB1096" s="5">
        <v>5464353</v>
      </c>
      <c r="AC1096" s="5">
        <v>5609832</v>
      </c>
      <c r="AD1096" s="5">
        <v>5758528</v>
      </c>
      <c r="AE1096" s="5">
        <v>5910628</v>
      </c>
      <c r="AF1096" s="5">
        <v>6066099</v>
      </c>
      <c r="AG1096" s="5">
        <v>6225886</v>
      </c>
      <c r="AH1096" s="5">
        <v>6393456</v>
      </c>
      <c r="AI1096" s="5">
        <v>6581193</v>
      </c>
      <c r="AJ1096" s="5">
        <v>6781445</v>
      </c>
      <c r="AK1096" s="5">
        <v>6994884</v>
      </c>
      <c r="AL1096" s="5">
        <v>7221784</v>
      </c>
      <c r="AM1096" s="5">
        <v>7462114</v>
      </c>
      <c r="AN1096" s="5">
        <v>7715760</v>
      </c>
      <c r="AO1096" s="5">
        <v>7982473</v>
      </c>
      <c r="AP1096" s="5">
        <v>8263009</v>
      </c>
      <c r="AQ1096" s="5">
        <v>8557665</v>
      </c>
      <c r="AR1096" s="5">
        <v>8865390</v>
      </c>
      <c r="AS1096" s="5">
        <v>9184900</v>
      </c>
      <c r="AT1096" s="5">
        <v>9515381</v>
      </c>
      <c r="AU1096" s="5">
        <v>9857853</v>
      </c>
      <c r="AV1096" s="5">
        <v>10221916</v>
      </c>
      <c r="AW1096" s="5">
        <v>10600002</v>
      </c>
      <c r="AX1096" s="5">
        <v>10994266</v>
      </c>
      <c r="AY1096" s="5">
        <v>11406541</v>
      </c>
      <c r="AZ1096" s="5">
        <v>11837299</v>
      </c>
      <c r="BA1096" s="5">
        <v>12287080</v>
      </c>
      <c r="BB1096" s="5">
        <v>12757088</v>
      </c>
      <c r="BC1096" s="5">
        <v>13248106</v>
      </c>
      <c r="BD1096" s="5">
        <v>13761185</v>
      </c>
      <c r="BE1096" s="5">
        <v>14297435</v>
      </c>
      <c r="BF1096" s="5">
        <v>14856981</v>
      </c>
      <c r="BG1096" s="5">
        <v>15439826</v>
      </c>
      <c r="BH1096" s="5">
        <v>16042569</v>
      </c>
      <c r="BI1096" s="5">
        <v>16664305</v>
      </c>
      <c r="BJ1096" s="5">
        <v>17305357</v>
      </c>
      <c r="BK1096" s="5">
        <v>17965802</v>
      </c>
    </row>
    <row r="1097" spans="1:63" x14ac:dyDescent="0.25">
      <c r="A1097" t="s">
        <v>169</v>
      </c>
      <c r="B1097" t="s">
        <v>170</v>
      </c>
      <c r="C1097" t="s">
        <v>149</v>
      </c>
      <c r="D1097" t="s">
        <v>119</v>
      </c>
      <c r="E1097" s="19" t="str">
        <f t="shared" si="137"/>
        <v>number</v>
      </c>
      <c r="F1097" s="4" t="s">
        <v>120</v>
      </c>
      <c r="G1097" s="5">
        <v>38861891</v>
      </c>
      <c r="H1097" s="5">
        <v>39571259</v>
      </c>
      <c r="I1097" s="5">
        <v>40305299</v>
      </c>
      <c r="J1097" s="5">
        <v>41059459</v>
      </c>
      <c r="K1097" s="5">
        <v>41830659</v>
      </c>
      <c r="L1097" s="5">
        <v>42618989</v>
      </c>
      <c r="M1097" s="5">
        <v>43429590</v>
      </c>
      <c r="N1097" s="5">
        <v>44266031</v>
      </c>
      <c r="O1097" s="5">
        <v>45134193</v>
      </c>
      <c r="P1097" s="5">
        <v>46039103</v>
      </c>
      <c r="Q1097" s="5">
        <v>46895556</v>
      </c>
      <c r="R1097" s="5">
        <v>47781277</v>
      </c>
      <c r="S1097" s="5">
        <v>48718304</v>
      </c>
      <c r="T1097" s="5">
        <v>49731708</v>
      </c>
      <c r="U1097" s="5">
        <v>50838279</v>
      </c>
      <c r="V1097" s="5">
        <v>52047269</v>
      </c>
      <c r="W1097" s="5">
        <v>53345151</v>
      </c>
      <c r="X1097" s="5">
        <v>54690627</v>
      </c>
      <c r="Y1097" s="5">
        <v>56029312</v>
      </c>
      <c r="Z1097" s="5">
        <v>57321403</v>
      </c>
      <c r="AA1097" s="5">
        <v>58369903</v>
      </c>
      <c r="AB1097" s="5">
        <v>59352769</v>
      </c>
      <c r="AC1097" s="5">
        <v>60294387</v>
      </c>
      <c r="AD1097" s="5">
        <v>61227621</v>
      </c>
      <c r="AE1097" s="5">
        <v>62179031</v>
      </c>
      <c r="AF1097" s="5">
        <v>63150403</v>
      </c>
      <c r="AG1097" s="5">
        <v>64130056</v>
      </c>
      <c r="AH1097" s="5">
        <v>65107017</v>
      </c>
      <c r="AI1097" s="5">
        <v>66066185</v>
      </c>
      <c r="AJ1097" s="5">
        <v>66993856</v>
      </c>
      <c r="AK1097" s="5">
        <v>68236428</v>
      </c>
      <c r="AL1097" s="5">
        <v>69476594</v>
      </c>
      <c r="AM1097" s="5">
        <v>70718572</v>
      </c>
      <c r="AN1097" s="5">
        <v>71967482</v>
      </c>
      <c r="AO1097" s="5">
        <v>73226373</v>
      </c>
      <c r="AP1097" s="5">
        <v>74495561</v>
      </c>
      <c r="AQ1097" s="5">
        <v>75779811</v>
      </c>
      <c r="AR1097" s="5">
        <v>77078791</v>
      </c>
      <c r="AS1097" s="5">
        <v>78393114</v>
      </c>
      <c r="AT1097" s="5">
        <v>79724569</v>
      </c>
      <c r="AU1097" s="5">
        <v>80711882</v>
      </c>
      <c r="AV1097" s="5">
        <v>81693068</v>
      </c>
      <c r="AW1097" s="5">
        <v>82672874</v>
      </c>
      <c r="AX1097" s="5">
        <v>83657007</v>
      </c>
      <c r="AY1097" s="5">
        <v>84650266</v>
      </c>
      <c r="AZ1097" s="5">
        <v>85649746</v>
      </c>
      <c r="BA1097" s="5">
        <v>86651059</v>
      </c>
      <c r="BB1097" s="5">
        <v>87649521</v>
      </c>
      <c r="BC1097" s="5">
        <v>88645380</v>
      </c>
      <c r="BD1097" s="5">
        <v>89628433</v>
      </c>
      <c r="BE1097" s="5">
        <v>90615032</v>
      </c>
      <c r="BF1097" s="5">
        <v>91601955</v>
      </c>
      <c r="BG1097" s="5">
        <v>92585065</v>
      </c>
      <c r="BH1097" s="5">
        <v>93555829</v>
      </c>
      <c r="BI1097" s="5">
        <v>94508021</v>
      </c>
      <c r="BJ1097" s="5">
        <v>95444304</v>
      </c>
      <c r="BK1097" s="5">
        <v>96361319</v>
      </c>
    </row>
    <row r="1098" spans="1:63" x14ac:dyDescent="0.25">
      <c r="A1098" t="s">
        <v>173</v>
      </c>
      <c r="B1098" t="s">
        <v>174</v>
      </c>
      <c r="C1098" t="s">
        <v>149</v>
      </c>
      <c r="D1098" t="s">
        <v>119</v>
      </c>
      <c r="E1098" s="19" t="str">
        <f t="shared" si="137"/>
        <v>number</v>
      </c>
      <c r="F1098" s="4" t="s">
        <v>120</v>
      </c>
      <c r="G1098" s="5">
        <v>2516121</v>
      </c>
      <c r="H1098" s="5">
        <v>2563754</v>
      </c>
      <c r="I1098" s="5">
        <v>2612249</v>
      </c>
      <c r="J1098" s="5">
        <v>2661711</v>
      </c>
      <c r="K1098" s="5">
        <v>2712401</v>
      </c>
      <c r="L1098" s="5">
        <v>2763964</v>
      </c>
      <c r="M1098" s="5">
        <v>2816185</v>
      </c>
      <c r="N1098" s="5">
        <v>2869399</v>
      </c>
      <c r="O1098" s="5">
        <v>2924111</v>
      </c>
      <c r="P1098" s="5">
        <v>2980253</v>
      </c>
      <c r="Q1098" s="5">
        <v>3040324</v>
      </c>
      <c r="R1098" s="5">
        <v>3101920</v>
      </c>
      <c r="S1098" s="5">
        <v>3163006</v>
      </c>
      <c r="T1098" s="5">
        <v>3220599</v>
      </c>
      <c r="U1098" s="5">
        <v>3273052</v>
      </c>
      <c r="V1098" s="5">
        <v>3323844</v>
      </c>
      <c r="W1098" s="5">
        <v>3387835</v>
      </c>
      <c r="X1098" s="5">
        <v>3451361</v>
      </c>
      <c r="Y1098" s="5">
        <v>3518553</v>
      </c>
      <c r="Z1098" s="5">
        <v>3592212</v>
      </c>
      <c r="AA1098" s="5">
        <v>3673201</v>
      </c>
      <c r="AB1098" s="5">
        <v>3760658</v>
      </c>
      <c r="AC1098" s="5">
        <v>3853561</v>
      </c>
      <c r="AD1098" s="5">
        <v>3950263</v>
      </c>
      <c r="AE1098" s="5">
        <v>4049784</v>
      </c>
      <c r="AF1098" s="5">
        <v>4151503</v>
      </c>
      <c r="AG1098" s="5">
        <v>4255533</v>
      </c>
      <c r="AH1098" s="5">
        <v>4363373</v>
      </c>
      <c r="AI1098" s="5">
        <v>4488401</v>
      </c>
      <c r="AJ1098" s="5">
        <v>4616784</v>
      </c>
      <c r="AK1098" s="5">
        <v>4748728</v>
      </c>
      <c r="AL1098" s="5">
        <v>4883679</v>
      </c>
      <c r="AM1098" s="5">
        <v>5019470</v>
      </c>
      <c r="AN1098" s="5">
        <v>5152929</v>
      </c>
      <c r="AO1098" s="5">
        <v>5282425</v>
      </c>
      <c r="AP1098" s="5">
        <v>5406971</v>
      </c>
      <c r="AQ1098" s="5">
        <v>5527941</v>
      </c>
      <c r="AR1098" s="5">
        <v>5647834</v>
      </c>
      <c r="AS1098" s="5">
        <v>5770501</v>
      </c>
      <c r="AT1098" s="5">
        <v>5898802</v>
      </c>
      <c r="AU1098" s="5">
        <v>6033674</v>
      </c>
      <c r="AV1098" s="5">
        <v>6175008</v>
      </c>
      <c r="AW1098" s="5">
        <v>6306769</v>
      </c>
      <c r="AX1098" s="5">
        <v>6430482</v>
      </c>
      <c r="AY1098" s="5">
        <v>6557913</v>
      </c>
      <c r="AZ1098" s="5">
        <v>6688592</v>
      </c>
      <c r="BA1098" s="5">
        <v>6823140</v>
      </c>
      <c r="BB1098" s="5">
        <v>6962724</v>
      </c>
      <c r="BC1098" s="5">
        <v>7108965</v>
      </c>
      <c r="BD1098" s="5">
        <v>7262408</v>
      </c>
      <c r="BE1098" s="5">
        <v>7423504</v>
      </c>
      <c r="BF1098" s="5">
        <v>7591335</v>
      </c>
      <c r="BG1098" s="5">
        <v>7763493</v>
      </c>
      <c r="BH1098" s="5">
        <v>7936940</v>
      </c>
      <c r="BI1098" s="5">
        <v>8108245</v>
      </c>
      <c r="BJ1098" s="5">
        <v>8276653</v>
      </c>
      <c r="BK1098" s="5">
        <v>8442012</v>
      </c>
    </row>
    <row r="1099" spans="1:63" x14ac:dyDescent="0.25">
      <c r="A1099" t="s">
        <v>5</v>
      </c>
      <c r="B1099" t="s">
        <v>6</v>
      </c>
      <c r="C1099" t="s">
        <v>7</v>
      </c>
      <c r="D1099" t="s">
        <v>121</v>
      </c>
      <c r="E1099" s="19" t="str">
        <f t="shared" si="137"/>
        <v>number</v>
      </c>
      <c r="F1099" s="4" t="s">
        <v>122</v>
      </c>
      <c r="G1099" s="5">
        <v>89.201999999999998</v>
      </c>
      <c r="H1099" s="5">
        <v>88.795999999999992</v>
      </c>
      <c r="I1099" s="5">
        <v>88.376000000000005</v>
      </c>
      <c r="J1099" s="5">
        <v>87.942000000000007</v>
      </c>
      <c r="K1099" s="5">
        <v>87.495999999999995</v>
      </c>
      <c r="L1099" s="5">
        <v>87.034999999999997</v>
      </c>
      <c r="M1099" s="5">
        <v>86.558999999999997</v>
      </c>
      <c r="N1099" s="5">
        <v>86.067999999999998</v>
      </c>
      <c r="O1099" s="5">
        <v>85.563999999999993</v>
      </c>
      <c r="P1099" s="5">
        <v>85.043000000000006</v>
      </c>
      <c r="Q1099" s="5">
        <v>84.367999999999995</v>
      </c>
      <c r="R1099" s="5">
        <v>83.545000000000002</v>
      </c>
      <c r="S1099" s="5">
        <v>82.69</v>
      </c>
      <c r="T1099" s="5">
        <v>81.798000000000002</v>
      </c>
      <c r="U1099" s="5">
        <v>80.872</v>
      </c>
      <c r="V1099" s="5">
        <v>79.908000000000001</v>
      </c>
      <c r="W1099" s="5">
        <v>78.912000000000006</v>
      </c>
      <c r="X1099" s="5">
        <v>77.878</v>
      </c>
      <c r="Y1099" s="5">
        <v>76.807999999999993</v>
      </c>
      <c r="Z1099" s="5">
        <v>75.701999999999998</v>
      </c>
      <c r="AA1099" s="5">
        <v>74.563000000000002</v>
      </c>
      <c r="AB1099" s="5">
        <v>73.388000000000005</v>
      </c>
      <c r="AC1099" s="5">
        <v>72.179000000000002</v>
      </c>
      <c r="AD1099" s="5">
        <v>70.935000000000002</v>
      </c>
      <c r="AE1099" s="5">
        <v>69.662000000000006</v>
      </c>
      <c r="AF1099" s="5">
        <v>68.356999999999999</v>
      </c>
      <c r="AG1099" s="5">
        <v>67.021999999999991</v>
      </c>
      <c r="AH1099" s="5">
        <v>65.656999999999996</v>
      </c>
      <c r="AI1099" s="5">
        <v>64.269000000000005</v>
      </c>
      <c r="AJ1099" s="5">
        <v>62.856000000000002</v>
      </c>
      <c r="AK1099" s="5">
        <v>61.42</v>
      </c>
      <c r="AL1099" s="5">
        <v>59.960999999999999</v>
      </c>
      <c r="AM1099" s="5">
        <v>58.488999999999997</v>
      </c>
      <c r="AN1099" s="5">
        <v>57</v>
      </c>
      <c r="AO1099" s="5">
        <v>55.831000000000003</v>
      </c>
      <c r="AP1099" s="5">
        <v>54.654000000000003</v>
      </c>
      <c r="AQ1099" s="5">
        <v>53.475000000000001</v>
      </c>
      <c r="AR1099" s="5">
        <v>52.29</v>
      </c>
      <c r="AS1099" s="5">
        <v>51.103000000000002</v>
      </c>
      <c r="AT1099" s="5">
        <v>49.912999999999997</v>
      </c>
      <c r="AU1099" s="5">
        <v>48.725999999999999</v>
      </c>
      <c r="AV1099" s="5">
        <v>47.539000000000001</v>
      </c>
      <c r="AW1099" s="5">
        <v>46.354999999999997</v>
      </c>
      <c r="AX1099" s="5">
        <v>45.173000000000002</v>
      </c>
      <c r="AY1099" s="5">
        <v>44</v>
      </c>
      <c r="AZ1099" s="5">
        <v>43.235999999999997</v>
      </c>
      <c r="BA1099" s="5">
        <v>42.475999999999999</v>
      </c>
      <c r="BB1099" s="5">
        <v>41.718000000000004</v>
      </c>
      <c r="BC1099" s="5">
        <v>40.966000000000001</v>
      </c>
      <c r="BD1099" s="5">
        <v>40.216999999999999</v>
      </c>
      <c r="BE1099" s="5">
        <v>39.472000000000001</v>
      </c>
      <c r="BF1099" s="5">
        <v>38.731999999999999</v>
      </c>
      <c r="BG1099" s="5">
        <v>37.997999999999998</v>
      </c>
      <c r="BH1099" s="5">
        <v>37.268999999999998</v>
      </c>
      <c r="BI1099" s="5">
        <v>36.554000000000002</v>
      </c>
      <c r="BJ1099" s="5">
        <v>35.850999999999999</v>
      </c>
      <c r="BK1099" s="5">
        <v>35.161000000000001</v>
      </c>
    </row>
    <row r="1100" spans="1:63" x14ac:dyDescent="0.25">
      <c r="A1100" t="s">
        <v>151</v>
      </c>
      <c r="B1100" t="s">
        <v>152</v>
      </c>
      <c r="C1100" t="s">
        <v>7</v>
      </c>
      <c r="D1100" t="s">
        <v>121</v>
      </c>
      <c r="E1100" s="19" t="str">
        <f t="shared" si="137"/>
        <v>number</v>
      </c>
      <c r="F1100" s="4" t="s">
        <v>122</v>
      </c>
      <c r="G1100" s="5">
        <v>97.885000000000005</v>
      </c>
      <c r="H1100" s="5">
        <v>97.846000000000004</v>
      </c>
      <c r="I1100" s="5">
        <v>97.807000000000002</v>
      </c>
      <c r="J1100" s="5">
        <v>97.766999999999996</v>
      </c>
      <c r="K1100" s="5">
        <v>97.706000000000003</v>
      </c>
      <c r="L1100" s="5">
        <v>97.605000000000004</v>
      </c>
      <c r="M1100" s="5">
        <v>97.498999999999995</v>
      </c>
      <c r="N1100" s="5">
        <v>97.388999999999996</v>
      </c>
      <c r="O1100" s="5">
        <v>97.274000000000001</v>
      </c>
      <c r="P1100" s="5">
        <v>97.155000000000001</v>
      </c>
      <c r="Q1100" s="5">
        <v>97.03</v>
      </c>
      <c r="R1100" s="5">
        <v>96.899000000000001</v>
      </c>
      <c r="S1100" s="5">
        <v>96.763999999999996</v>
      </c>
      <c r="T1100" s="5">
        <v>96.623000000000005</v>
      </c>
      <c r="U1100" s="5">
        <v>96.474999999999994</v>
      </c>
      <c r="V1100" s="5">
        <v>96.322000000000003</v>
      </c>
      <c r="W1100" s="5">
        <v>96.162000000000006</v>
      </c>
      <c r="X1100" s="5">
        <v>95.995000000000005</v>
      </c>
      <c r="Y1100" s="5">
        <v>95.822000000000003</v>
      </c>
      <c r="Z1100" s="5">
        <v>95.661000000000001</v>
      </c>
      <c r="AA1100" s="5">
        <v>95.497</v>
      </c>
      <c r="AB1100" s="5">
        <v>95.325999999999993</v>
      </c>
      <c r="AC1100" s="5">
        <v>95.15</v>
      </c>
      <c r="AD1100" s="5">
        <v>94.966999999999999</v>
      </c>
      <c r="AE1100" s="5">
        <v>94.778999999999996</v>
      </c>
      <c r="AF1100" s="5">
        <v>94.582999999999998</v>
      </c>
      <c r="AG1100" s="5">
        <v>94.38</v>
      </c>
      <c r="AH1100" s="5">
        <v>94.17</v>
      </c>
      <c r="AI1100" s="5">
        <v>93.953000000000003</v>
      </c>
      <c r="AJ1100" s="5">
        <v>93.728999999999999</v>
      </c>
      <c r="AK1100" s="5">
        <v>93.545000000000002</v>
      </c>
      <c r="AL1100" s="5">
        <v>93.363</v>
      </c>
      <c r="AM1100" s="5">
        <v>93.176999999999992</v>
      </c>
      <c r="AN1100" s="5">
        <v>92.986000000000004</v>
      </c>
      <c r="AO1100" s="5">
        <v>92.789000000000001</v>
      </c>
      <c r="AP1100" s="5">
        <v>92.587999999999994</v>
      </c>
      <c r="AQ1100" s="5">
        <v>92.382000000000005</v>
      </c>
      <c r="AR1100" s="5">
        <v>92.17</v>
      </c>
      <c r="AS1100" s="5">
        <v>91.963999999999999</v>
      </c>
      <c r="AT1100" s="5">
        <v>91.754000000000005</v>
      </c>
      <c r="AU1100" s="5">
        <v>91.539000000000001</v>
      </c>
      <c r="AV1100" s="5">
        <v>91.317999999999998</v>
      </c>
      <c r="AW1100" s="5">
        <v>91.091999999999999</v>
      </c>
      <c r="AX1100" s="5">
        <v>90.861000000000004</v>
      </c>
      <c r="AY1100" s="5">
        <v>90.625</v>
      </c>
      <c r="AZ1100" s="5">
        <v>90.382999999999996</v>
      </c>
      <c r="BA1100" s="5">
        <v>90.135999999999996</v>
      </c>
      <c r="BB1100" s="5">
        <v>89.882000000000005</v>
      </c>
      <c r="BC1100" s="5">
        <v>89.623999999999995</v>
      </c>
      <c r="BD1100" s="5">
        <v>89.358000000000004</v>
      </c>
      <c r="BE1100" s="5">
        <v>89.085000000000008</v>
      </c>
      <c r="BF1100" s="5">
        <v>88.805999999999997</v>
      </c>
      <c r="BG1100" s="5">
        <v>88.518000000000001</v>
      </c>
      <c r="BH1100" s="5">
        <v>88.224000000000004</v>
      </c>
      <c r="BI1100" s="5">
        <v>87.921999999999997</v>
      </c>
      <c r="BJ1100" s="5">
        <v>87.611999999999995</v>
      </c>
      <c r="BK1100" s="5">
        <v>87.293999999999997</v>
      </c>
    </row>
    <row r="1101" spans="1:63" x14ac:dyDescent="0.25">
      <c r="A1101" t="s">
        <v>157</v>
      </c>
      <c r="B1101" t="s">
        <v>158</v>
      </c>
      <c r="C1101" t="s">
        <v>7</v>
      </c>
      <c r="D1101" t="s">
        <v>121</v>
      </c>
      <c r="E1101" s="19" t="str">
        <f t="shared" si="137"/>
        <v>number</v>
      </c>
      <c r="F1101" s="4" t="s">
        <v>122</v>
      </c>
      <c r="G1101" s="5">
        <v>93.35</v>
      </c>
      <c r="H1101" s="5">
        <v>93.126000000000005</v>
      </c>
      <c r="I1101" s="5">
        <v>92.896000000000001</v>
      </c>
      <c r="J1101" s="5">
        <v>92.658000000000001</v>
      </c>
      <c r="K1101" s="5">
        <v>92.412999999999997</v>
      </c>
      <c r="L1101" s="5">
        <v>92.16</v>
      </c>
      <c r="M1101" s="5">
        <v>91.9</v>
      </c>
      <c r="N1101" s="5">
        <v>91.74</v>
      </c>
      <c r="O1101" s="5">
        <v>91.578000000000003</v>
      </c>
      <c r="P1101" s="5">
        <v>91.412000000000006</v>
      </c>
      <c r="Q1101" s="5">
        <v>91.244</v>
      </c>
      <c r="R1101" s="5">
        <v>91.072000000000003</v>
      </c>
      <c r="S1101" s="5">
        <v>90.897999999999996</v>
      </c>
      <c r="T1101" s="5">
        <v>90.721000000000004</v>
      </c>
      <c r="U1101" s="5">
        <v>90.539999999999992</v>
      </c>
      <c r="V1101" s="5">
        <v>90.355999999999995</v>
      </c>
      <c r="W1101" s="5">
        <v>90.17</v>
      </c>
      <c r="X1101" s="5">
        <v>89.98</v>
      </c>
      <c r="Y1101" s="5">
        <v>89.786000000000001</v>
      </c>
      <c r="Z1101" s="5">
        <v>89.59</v>
      </c>
      <c r="AA1101" s="5">
        <v>89.39</v>
      </c>
      <c r="AB1101" s="5">
        <v>89.186999999999998</v>
      </c>
      <c r="AC1101" s="5">
        <v>88.98</v>
      </c>
      <c r="AD1101" s="5">
        <v>88.768000000000001</v>
      </c>
      <c r="AE1101" s="5">
        <v>88.546999999999997</v>
      </c>
      <c r="AF1101" s="5">
        <v>88.320999999999998</v>
      </c>
      <c r="AG1101" s="5">
        <v>88.090999999999994</v>
      </c>
      <c r="AH1101" s="5">
        <v>87.856999999999999</v>
      </c>
      <c r="AI1101" s="5">
        <v>87.62</v>
      </c>
      <c r="AJ1101" s="5">
        <v>87.379000000000005</v>
      </c>
      <c r="AK1101" s="5">
        <v>87.132999999999996</v>
      </c>
      <c r="AL1101" s="5">
        <v>86.884</v>
      </c>
      <c r="AM1101" s="5">
        <v>86.63</v>
      </c>
      <c r="AN1101" s="5">
        <v>86.373000000000005</v>
      </c>
      <c r="AO1101" s="5">
        <v>86.173000000000002</v>
      </c>
      <c r="AP1101" s="5">
        <v>85.994</v>
      </c>
      <c r="AQ1101" s="5">
        <v>85.813999999999993</v>
      </c>
      <c r="AR1101" s="5">
        <v>85.631</v>
      </c>
      <c r="AS1101" s="5">
        <v>85.447000000000003</v>
      </c>
      <c r="AT1101" s="5">
        <v>85.26</v>
      </c>
      <c r="AU1101" s="5">
        <v>85.073000000000008</v>
      </c>
      <c r="AV1101" s="5">
        <v>84.882000000000005</v>
      </c>
      <c r="AW1101" s="5">
        <v>84.69</v>
      </c>
      <c r="AX1101" s="5">
        <v>84.495999999999995</v>
      </c>
      <c r="AY1101" s="5">
        <v>84.3</v>
      </c>
      <c r="AZ1101" s="5">
        <v>84.100999999999999</v>
      </c>
      <c r="BA1101" s="5">
        <v>83.884</v>
      </c>
      <c r="BB1101" s="5">
        <v>83.49</v>
      </c>
      <c r="BC1101" s="5">
        <v>83.09</v>
      </c>
      <c r="BD1101" s="5">
        <v>82.680999999999997</v>
      </c>
      <c r="BE1101" s="5">
        <v>82.265000000000001</v>
      </c>
      <c r="BF1101" s="5">
        <v>81.84</v>
      </c>
      <c r="BG1101" s="5">
        <v>81.424999999999997</v>
      </c>
      <c r="BH1101" s="5">
        <v>81.001999999999995</v>
      </c>
      <c r="BI1101" s="5">
        <v>80.572000000000003</v>
      </c>
      <c r="BJ1101" s="5">
        <v>80.134</v>
      </c>
      <c r="BK1101" s="5">
        <v>79.69</v>
      </c>
    </row>
    <row r="1102" spans="1:63" x14ac:dyDescent="0.25">
      <c r="A1102" t="s">
        <v>159</v>
      </c>
      <c r="B1102" t="s">
        <v>160</v>
      </c>
      <c r="C1102" t="s">
        <v>7</v>
      </c>
      <c r="D1102" t="s">
        <v>121</v>
      </c>
      <c r="E1102" s="19" t="str">
        <f t="shared" si="137"/>
        <v>number</v>
      </c>
      <c r="F1102" s="4" t="s">
        <v>122</v>
      </c>
      <c r="G1102" s="5">
        <v>92.435000000000002</v>
      </c>
      <c r="H1102" s="5">
        <v>92.225999999999999</v>
      </c>
      <c r="I1102" s="5">
        <v>91.962000000000003</v>
      </c>
      <c r="J1102" s="5">
        <v>91.682000000000002</v>
      </c>
      <c r="K1102" s="5">
        <v>91.394999999999996</v>
      </c>
      <c r="L1102" s="5">
        <v>91.097999999999999</v>
      </c>
      <c r="M1102" s="5">
        <v>90.790999999999997</v>
      </c>
      <c r="N1102" s="5">
        <v>90.474999999999994</v>
      </c>
      <c r="O1102" s="5">
        <v>90.15</v>
      </c>
      <c r="P1102" s="5">
        <v>89.704999999999998</v>
      </c>
      <c r="Q1102" s="5">
        <v>89.221999999999994</v>
      </c>
      <c r="R1102" s="5">
        <v>88.718000000000004</v>
      </c>
      <c r="S1102" s="5">
        <v>88.194999999999993</v>
      </c>
      <c r="T1102" s="5">
        <v>87.650999999999996</v>
      </c>
      <c r="U1102" s="5">
        <v>87.085999999999999</v>
      </c>
      <c r="V1102" s="5">
        <v>86.497</v>
      </c>
      <c r="W1102" s="5">
        <v>85.888000000000005</v>
      </c>
      <c r="X1102" s="5">
        <v>85.254999999999995</v>
      </c>
      <c r="Y1102" s="5">
        <v>84.599000000000004</v>
      </c>
      <c r="Z1102" s="5">
        <v>84.417000000000002</v>
      </c>
      <c r="AA1102" s="5">
        <v>84.319000000000003</v>
      </c>
      <c r="AB1102" s="5">
        <v>84.22</v>
      </c>
      <c r="AC1102" s="5">
        <v>84.120999999999995</v>
      </c>
      <c r="AD1102" s="5">
        <v>84.021000000000001</v>
      </c>
      <c r="AE1102" s="5">
        <v>83.920999999999992</v>
      </c>
      <c r="AF1102" s="5">
        <v>83.82</v>
      </c>
      <c r="AG1102" s="5">
        <v>83.718999999999994</v>
      </c>
      <c r="AH1102" s="5">
        <v>83.617000000000004</v>
      </c>
      <c r="AI1102" s="5">
        <v>83.515000000000001</v>
      </c>
      <c r="AJ1102" s="5">
        <v>83.251999999999995</v>
      </c>
      <c r="AK1102" s="5">
        <v>82.956999999999994</v>
      </c>
      <c r="AL1102" s="5">
        <v>82.658000000000001</v>
      </c>
      <c r="AM1102" s="5">
        <v>82.355000000000004</v>
      </c>
      <c r="AN1102" s="5">
        <v>82.048000000000002</v>
      </c>
      <c r="AO1102" s="5">
        <v>81.736999999999995</v>
      </c>
      <c r="AP1102" s="5">
        <v>81.420999999999992</v>
      </c>
      <c r="AQ1102" s="5">
        <v>81.102000000000004</v>
      </c>
      <c r="AR1102" s="5">
        <v>80.777999999999992</v>
      </c>
      <c r="AS1102" s="5">
        <v>80.45</v>
      </c>
      <c r="AT1102" s="5">
        <v>80.108000000000004</v>
      </c>
      <c r="AU1102" s="5">
        <v>79.760999999999996</v>
      </c>
      <c r="AV1102" s="5">
        <v>79.408999999999992</v>
      </c>
      <c r="AW1102" s="5">
        <v>79.051999999999992</v>
      </c>
      <c r="AX1102" s="5">
        <v>78.69</v>
      </c>
      <c r="AY1102" s="5">
        <v>78.325000000000003</v>
      </c>
      <c r="AZ1102" s="5">
        <v>77.954999999999998</v>
      </c>
      <c r="BA1102" s="5">
        <v>77.58</v>
      </c>
      <c r="BB1102" s="5">
        <v>77.2</v>
      </c>
      <c r="BC1102" s="5">
        <v>76.817000000000007</v>
      </c>
      <c r="BD1102" s="5">
        <v>76.429000000000002</v>
      </c>
      <c r="BE1102" s="5">
        <v>76.031000000000006</v>
      </c>
      <c r="BF1102" s="5">
        <v>75.623999999999995</v>
      </c>
      <c r="BG1102" s="5">
        <v>75.206000000000003</v>
      </c>
      <c r="BH1102" s="5">
        <v>74.778999999999996</v>
      </c>
      <c r="BI1102" s="5">
        <v>74.341999999999999</v>
      </c>
      <c r="BJ1102" s="5">
        <v>73.894999999999996</v>
      </c>
      <c r="BK1102" s="5">
        <v>73.438000000000002</v>
      </c>
    </row>
    <row r="1103" spans="1:63" x14ac:dyDescent="0.25">
      <c r="A1103" t="s">
        <v>165</v>
      </c>
      <c r="B1103" t="s">
        <v>166</v>
      </c>
      <c r="C1103" t="s">
        <v>7</v>
      </c>
      <c r="D1103" t="s">
        <v>121</v>
      </c>
      <c r="E1103" s="19" t="str">
        <f t="shared" si="137"/>
        <v>number</v>
      </c>
      <c r="F1103" s="4" t="s">
        <v>122</v>
      </c>
      <c r="G1103" s="5">
        <v>92.948999999999998</v>
      </c>
      <c r="H1103" s="5">
        <v>92.754000000000005</v>
      </c>
      <c r="I1103" s="5">
        <v>92.555000000000007</v>
      </c>
      <c r="J1103" s="5">
        <v>92.35</v>
      </c>
      <c r="K1103" s="5">
        <v>92.14</v>
      </c>
      <c r="L1103" s="5">
        <v>91.924999999999997</v>
      </c>
      <c r="M1103" s="5">
        <v>91.704000000000008</v>
      </c>
      <c r="N1103" s="5">
        <v>91.477999999999994</v>
      </c>
      <c r="O1103" s="5">
        <v>91.247</v>
      </c>
      <c r="P1103" s="5">
        <v>91.01</v>
      </c>
      <c r="Q1103" s="5">
        <v>90.701999999999998</v>
      </c>
      <c r="R1103" s="5">
        <v>90.329000000000008</v>
      </c>
      <c r="S1103" s="5">
        <v>89.944000000000003</v>
      </c>
      <c r="T1103" s="5">
        <v>89.543999999999997</v>
      </c>
      <c r="U1103" s="5">
        <v>89.131</v>
      </c>
      <c r="V1103" s="5">
        <v>88.703000000000003</v>
      </c>
      <c r="W1103" s="5">
        <v>88.260999999999996</v>
      </c>
      <c r="X1103" s="5">
        <v>87.802999999999997</v>
      </c>
      <c r="Y1103" s="5">
        <v>87.331000000000003</v>
      </c>
      <c r="Z1103" s="5">
        <v>86.841999999999999</v>
      </c>
      <c r="AA1103" s="5">
        <v>85.948999999999998</v>
      </c>
      <c r="AB1103" s="5">
        <v>84.965000000000003</v>
      </c>
      <c r="AC1103" s="5">
        <v>83.926000000000002</v>
      </c>
      <c r="AD1103" s="5">
        <v>82.828000000000003</v>
      </c>
      <c r="AE1103" s="5">
        <v>81.674000000000007</v>
      </c>
      <c r="AF1103" s="5">
        <v>80.459000000000003</v>
      </c>
      <c r="AG1103" s="5">
        <v>79.185000000000002</v>
      </c>
      <c r="AH1103" s="5">
        <v>77.847999999999999</v>
      </c>
      <c r="AI1103" s="5">
        <v>76.454999999999998</v>
      </c>
      <c r="AJ1103" s="5">
        <v>75</v>
      </c>
      <c r="AK1103" s="5">
        <v>74.513000000000005</v>
      </c>
      <c r="AL1103" s="5">
        <v>74.02</v>
      </c>
      <c r="AM1103" s="5">
        <v>73.521000000000001</v>
      </c>
      <c r="AN1103" s="5">
        <v>73.015999999999991</v>
      </c>
      <c r="AO1103" s="5">
        <v>72.504999999999995</v>
      </c>
      <c r="AP1103" s="5">
        <v>71.986999999999995</v>
      </c>
      <c r="AQ1103" s="5">
        <v>71.465000000000003</v>
      </c>
      <c r="AR1103" s="5">
        <v>71.257999999999996</v>
      </c>
      <c r="AS1103" s="5">
        <v>71.08</v>
      </c>
      <c r="AT1103" s="5">
        <v>70.902000000000001</v>
      </c>
      <c r="AU1103" s="5">
        <v>70.722999999999999</v>
      </c>
      <c r="AV1103" s="5">
        <v>70.543000000000006</v>
      </c>
      <c r="AW1103" s="5">
        <v>70.363</v>
      </c>
      <c r="AX1103" s="5">
        <v>70.182000000000002</v>
      </c>
      <c r="AY1103" s="5">
        <v>70.001000000000005</v>
      </c>
      <c r="AZ1103" s="5">
        <v>69.817999999999998</v>
      </c>
      <c r="BA1103" s="5">
        <v>69.635999999999996</v>
      </c>
      <c r="BB1103" s="5">
        <v>69.168000000000006</v>
      </c>
      <c r="BC1103" s="5">
        <v>68.671999999999997</v>
      </c>
      <c r="BD1103" s="5">
        <v>68.17</v>
      </c>
      <c r="BE1103" s="5">
        <v>67.664000000000001</v>
      </c>
      <c r="BF1103" s="5">
        <v>67.153999999999996</v>
      </c>
      <c r="BG1103" s="5">
        <v>66.64</v>
      </c>
      <c r="BH1103" s="5">
        <v>66.122</v>
      </c>
      <c r="BI1103" s="5">
        <v>65.599999999999994</v>
      </c>
      <c r="BJ1103" s="5">
        <v>65.073999999999998</v>
      </c>
      <c r="BK1103" s="5">
        <v>64.545000000000002</v>
      </c>
    </row>
    <row r="1104" spans="1:63" x14ac:dyDescent="0.25">
      <c r="A1104" t="s">
        <v>171</v>
      </c>
      <c r="B1104" t="s">
        <v>172</v>
      </c>
      <c r="C1104" t="s">
        <v>7</v>
      </c>
      <c r="D1104" t="s">
        <v>121</v>
      </c>
      <c r="E1104" s="19" t="str">
        <f t="shared" si="137"/>
        <v>number</v>
      </c>
      <c r="F1104" s="4" t="s">
        <v>122</v>
      </c>
      <c r="G1104" s="5">
        <v>97.346000000000004</v>
      </c>
      <c r="H1104" s="5">
        <v>97.29</v>
      </c>
      <c r="I1104" s="5">
        <v>97.233999999999995</v>
      </c>
      <c r="J1104" s="5">
        <v>97.176000000000002</v>
      </c>
      <c r="K1104" s="5">
        <v>97.117999999999995</v>
      </c>
      <c r="L1104" s="5">
        <v>97.057999999999993</v>
      </c>
      <c r="M1104" s="5">
        <v>96.997</v>
      </c>
      <c r="N1104" s="5">
        <v>96.933999999999997</v>
      </c>
      <c r="O1104" s="5">
        <v>96.870999999999995</v>
      </c>
      <c r="P1104" s="5">
        <v>96.805999999999997</v>
      </c>
      <c r="Q1104" s="5">
        <v>96.664000000000001</v>
      </c>
      <c r="R1104" s="5">
        <v>96.509</v>
      </c>
      <c r="S1104" s="5">
        <v>96.347999999999999</v>
      </c>
      <c r="T1104" s="5">
        <v>96.179000000000002</v>
      </c>
      <c r="U1104" s="5">
        <v>96.001999999999995</v>
      </c>
      <c r="V1104" s="5">
        <v>95.817999999999998</v>
      </c>
      <c r="W1104" s="5">
        <v>95.626000000000005</v>
      </c>
      <c r="X1104" s="5">
        <v>95.424999999999997</v>
      </c>
      <c r="Y1104" s="5">
        <v>95.343999999999994</v>
      </c>
      <c r="Z1104" s="5">
        <v>95.278999999999996</v>
      </c>
      <c r="AA1104" s="5">
        <v>95.213999999999999</v>
      </c>
      <c r="AB1104" s="5">
        <v>95.147000000000006</v>
      </c>
      <c r="AC1104" s="5">
        <v>95.08</v>
      </c>
      <c r="AD1104" s="5">
        <v>95.012</v>
      </c>
      <c r="AE1104" s="5">
        <v>94.942999999999998</v>
      </c>
      <c r="AF1104" s="5">
        <v>94.873000000000005</v>
      </c>
      <c r="AG1104" s="5">
        <v>94.801999999999992</v>
      </c>
      <c r="AH1104" s="5">
        <v>94.73</v>
      </c>
      <c r="AI1104" s="5">
        <v>94.658000000000001</v>
      </c>
      <c r="AJ1104" s="5">
        <v>94.584000000000003</v>
      </c>
      <c r="AK1104" s="5">
        <v>94.509</v>
      </c>
      <c r="AL1104" s="5">
        <v>93.712000000000003</v>
      </c>
      <c r="AM1104" s="5">
        <v>92.686999999999998</v>
      </c>
      <c r="AN1104" s="5">
        <v>91.51</v>
      </c>
      <c r="AO1104" s="5">
        <v>90.162999999999997</v>
      </c>
      <c r="AP1104" s="5">
        <v>88.626000000000005</v>
      </c>
      <c r="AQ1104" s="5">
        <v>87.534000000000006</v>
      </c>
      <c r="AR1104" s="5">
        <v>86.756</v>
      </c>
      <c r="AS1104" s="5">
        <v>85.936000000000007</v>
      </c>
      <c r="AT1104" s="5">
        <v>85.073999999999998</v>
      </c>
      <c r="AU1104" s="5">
        <v>84.170999999999992</v>
      </c>
      <c r="AV1104" s="5">
        <v>83.222999999999999</v>
      </c>
      <c r="AW1104" s="5">
        <v>83.096000000000004</v>
      </c>
      <c r="AX1104" s="5">
        <v>83.091999999999999</v>
      </c>
      <c r="AY1104" s="5">
        <v>83.087999999999994</v>
      </c>
      <c r="AZ1104" s="5">
        <v>83.082999999999998</v>
      </c>
      <c r="BA1104" s="5">
        <v>83.079000000000008</v>
      </c>
      <c r="BB1104" s="5">
        <v>83.075000000000003</v>
      </c>
      <c r="BC1104" s="5">
        <v>83.07</v>
      </c>
      <c r="BD1104" s="5">
        <v>83.066000000000003</v>
      </c>
      <c r="BE1104" s="5">
        <v>83.061999999999998</v>
      </c>
      <c r="BF1104" s="5">
        <v>83.057000000000002</v>
      </c>
      <c r="BG1104" s="5">
        <v>83.052999999999997</v>
      </c>
      <c r="BH1104" s="5">
        <v>83.033000000000001</v>
      </c>
      <c r="BI1104" s="5">
        <v>82.995999999999995</v>
      </c>
      <c r="BJ1104" s="5">
        <v>82.944000000000003</v>
      </c>
      <c r="BK1104" s="5">
        <v>82.875</v>
      </c>
    </row>
    <row r="1105" spans="1:63" x14ac:dyDescent="0.25">
      <c r="A1105" t="s">
        <v>175</v>
      </c>
      <c r="B1105" t="s">
        <v>176</v>
      </c>
      <c r="C1105" t="s">
        <v>7</v>
      </c>
      <c r="D1105" t="s">
        <v>121</v>
      </c>
      <c r="E1105" s="19" t="str">
        <f t="shared" si="137"/>
        <v>number</v>
      </c>
      <c r="F1105" s="4" t="s">
        <v>122</v>
      </c>
      <c r="G1105" s="5">
        <v>53.207000000000001</v>
      </c>
      <c r="H1105" s="5">
        <v>53.094000000000001</v>
      </c>
      <c r="I1105" s="5">
        <v>52.98</v>
      </c>
      <c r="J1105" s="5">
        <v>52.866</v>
      </c>
      <c r="K1105" s="5">
        <v>52.752000000000002</v>
      </c>
      <c r="L1105" s="5">
        <v>52.637999999999998</v>
      </c>
      <c r="M1105" s="5">
        <v>52.524000000000001</v>
      </c>
      <c r="N1105" s="5">
        <v>52.41</v>
      </c>
      <c r="O1105" s="5">
        <v>52.295999999999999</v>
      </c>
      <c r="P1105" s="5">
        <v>52.191000000000003</v>
      </c>
      <c r="Q1105" s="5">
        <v>52.131</v>
      </c>
      <c r="R1105" s="5">
        <v>52.070999999999998</v>
      </c>
      <c r="S1105" s="5">
        <v>52.011000000000003</v>
      </c>
      <c r="T1105" s="5">
        <v>51.951000000000001</v>
      </c>
      <c r="U1105" s="5">
        <v>51.890999999999998</v>
      </c>
      <c r="V1105" s="5">
        <v>51.831000000000003</v>
      </c>
      <c r="W1105" s="5">
        <v>51.771000000000001</v>
      </c>
      <c r="X1105" s="5">
        <v>51.710999999999999</v>
      </c>
      <c r="Y1105" s="5">
        <v>51.651000000000003</v>
      </c>
      <c r="Z1105" s="5">
        <v>51.575000000000003</v>
      </c>
      <c r="AA1105" s="5">
        <v>51.408999999999999</v>
      </c>
      <c r="AB1105" s="5">
        <v>51.244</v>
      </c>
      <c r="AC1105" s="5">
        <v>51.078000000000003</v>
      </c>
      <c r="AD1105" s="5">
        <v>50.911999999999999</v>
      </c>
      <c r="AE1105" s="5">
        <v>50.628</v>
      </c>
      <c r="AF1105" s="5">
        <v>50.094999999999999</v>
      </c>
      <c r="AG1105" s="5">
        <v>49.561</v>
      </c>
      <c r="AH1105" s="5">
        <v>49.027999999999999</v>
      </c>
      <c r="AI1105" s="5">
        <v>48.494999999999997</v>
      </c>
      <c r="AJ1105" s="5">
        <v>47.963000000000001</v>
      </c>
      <c r="AK1105" s="5">
        <v>47.445999999999998</v>
      </c>
      <c r="AL1105" s="5">
        <v>46.962000000000003</v>
      </c>
      <c r="AM1105" s="5">
        <v>46.478999999999999</v>
      </c>
      <c r="AN1105" s="5">
        <v>45.996000000000002</v>
      </c>
      <c r="AO1105" s="5">
        <v>45.514000000000003</v>
      </c>
      <c r="AP1105" s="5">
        <v>45.033000000000001</v>
      </c>
      <c r="AQ1105" s="5">
        <v>44.551000000000002</v>
      </c>
      <c r="AR1105" s="5">
        <v>44.07</v>
      </c>
      <c r="AS1105" s="5">
        <v>43.588999999999999</v>
      </c>
      <c r="AT1105" s="5">
        <v>43.109000000000002</v>
      </c>
      <c r="AU1105" s="5">
        <v>42.631999999999998</v>
      </c>
      <c r="AV1105" s="5">
        <v>42.101999999999997</v>
      </c>
      <c r="AW1105" s="5">
        <v>41.554000000000002</v>
      </c>
      <c r="AX1105" s="5">
        <v>41.006999999999998</v>
      </c>
      <c r="AY1105" s="5">
        <v>40.463999999999999</v>
      </c>
      <c r="AZ1105" s="5">
        <v>39.923000000000002</v>
      </c>
      <c r="BA1105" s="5">
        <v>39.384</v>
      </c>
      <c r="BB1105" s="5">
        <v>38.845999999999997</v>
      </c>
      <c r="BC1105" s="5">
        <v>38.313000000000002</v>
      </c>
      <c r="BD1105" s="5">
        <v>37.781999999999996</v>
      </c>
      <c r="BE1105" s="5">
        <v>37.253999999999998</v>
      </c>
      <c r="BF1105" s="5">
        <v>36.728000000000002</v>
      </c>
      <c r="BG1105" s="5">
        <v>36.207000000000001</v>
      </c>
      <c r="BH1105" s="5">
        <v>35.688000000000002</v>
      </c>
      <c r="BI1105" s="5">
        <v>35.171999999999997</v>
      </c>
      <c r="BJ1105" s="5">
        <v>34.659000000000006</v>
      </c>
      <c r="BK1105" s="5">
        <v>34.150000000000006</v>
      </c>
    </row>
    <row r="1106" spans="1:63" x14ac:dyDescent="0.25">
      <c r="A1106" t="s">
        <v>177</v>
      </c>
      <c r="B1106" t="s">
        <v>178</v>
      </c>
      <c r="C1106" t="s">
        <v>7</v>
      </c>
      <c r="D1106" t="s">
        <v>121</v>
      </c>
      <c r="E1106" s="19" t="str">
        <f t="shared" si="137"/>
        <v>number</v>
      </c>
      <c r="F1106" s="4" t="s">
        <v>122</v>
      </c>
      <c r="G1106" s="5">
        <v>94.605999999999995</v>
      </c>
      <c r="H1106" s="5">
        <v>94.453000000000003</v>
      </c>
      <c r="I1106" s="5">
        <v>94.296000000000006</v>
      </c>
      <c r="J1106" s="5">
        <v>94.135000000000005</v>
      </c>
      <c r="K1106" s="5">
        <v>93.97</v>
      </c>
      <c r="L1106" s="5">
        <v>93.801000000000002</v>
      </c>
      <c r="M1106" s="5">
        <v>93.626999999999995</v>
      </c>
      <c r="N1106" s="5">
        <v>93.195999999999998</v>
      </c>
      <c r="O1106" s="5">
        <v>92.688999999999993</v>
      </c>
      <c r="P1106" s="5">
        <v>92.147999999999996</v>
      </c>
      <c r="Q1106" s="5">
        <v>91.569000000000003</v>
      </c>
      <c r="R1106" s="5">
        <v>90.951999999999998</v>
      </c>
      <c r="S1106" s="5">
        <v>90.295999999999992</v>
      </c>
      <c r="T1106" s="5">
        <v>89.596999999999994</v>
      </c>
      <c r="U1106" s="5">
        <v>88.853999999999999</v>
      </c>
      <c r="V1106" s="5">
        <v>88.063000000000002</v>
      </c>
      <c r="W1106" s="5">
        <v>87.227000000000004</v>
      </c>
      <c r="X1106" s="5">
        <v>86.340999999999994</v>
      </c>
      <c r="Y1106" s="5">
        <v>85.858999999999995</v>
      </c>
      <c r="Z1106" s="5">
        <v>85.444999999999993</v>
      </c>
      <c r="AA1106" s="5">
        <v>85.024000000000001</v>
      </c>
      <c r="AB1106" s="5">
        <v>84.590999999999994</v>
      </c>
      <c r="AC1106" s="5">
        <v>84.149000000000001</v>
      </c>
      <c r="AD1106" s="5">
        <v>83.694999999999993</v>
      </c>
      <c r="AE1106" s="5">
        <v>83.233000000000004</v>
      </c>
      <c r="AF1106" s="5">
        <v>82.759</v>
      </c>
      <c r="AG1106" s="5">
        <v>82.275000000000006</v>
      </c>
      <c r="AH1106" s="5">
        <v>81.778999999999996</v>
      </c>
      <c r="AI1106" s="5">
        <v>81.435000000000002</v>
      </c>
      <c r="AJ1106" s="5">
        <v>81.116</v>
      </c>
      <c r="AK1106" s="5">
        <v>80.792000000000002</v>
      </c>
      <c r="AL1106" s="5">
        <v>80.463999999999999</v>
      </c>
      <c r="AM1106" s="5">
        <v>80.132999999999996</v>
      </c>
      <c r="AN1106" s="5">
        <v>79.796999999999997</v>
      </c>
      <c r="AO1106" s="5">
        <v>79.456999999999994</v>
      </c>
      <c r="AP1106" s="5">
        <v>79.111999999999995</v>
      </c>
      <c r="AQ1106" s="5">
        <v>78.763000000000005</v>
      </c>
      <c r="AR1106" s="5">
        <v>78.41</v>
      </c>
      <c r="AS1106" s="5">
        <v>78.052999999999997</v>
      </c>
      <c r="AT1106" s="5">
        <v>77.691000000000003</v>
      </c>
      <c r="AU1106" s="5">
        <v>77.325999999999993</v>
      </c>
      <c r="AV1106" s="5">
        <v>76.956000000000003</v>
      </c>
      <c r="AW1106" s="5">
        <v>76.388999999999996</v>
      </c>
      <c r="AX1106" s="5">
        <v>75.777000000000001</v>
      </c>
      <c r="AY1106" s="5">
        <v>75.155000000000001</v>
      </c>
      <c r="AZ1106" s="5">
        <v>74.521999999999991</v>
      </c>
      <c r="BA1106" s="5">
        <v>73.879000000000005</v>
      </c>
      <c r="BB1106" s="5">
        <v>73.224000000000004</v>
      </c>
      <c r="BC1106" s="5">
        <v>72.561000000000007</v>
      </c>
      <c r="BD1106" s="5">
        <v>71.885999999999996</v>
      </c>
      <c r="BE1106" s="5">
        <v>71.201999999999998</v>
      </c>
      <c r="BF1106" s="5">
        <v>70.507000000000005</v>
      </c>
      <c r="BG1106" s="5">
        <v>69.804000000000002</v>
      </c>
      <c r="BH1106" s="5">
        <v>69.096000000000004</v>
      </c>
      <c r="BI1106" s="5">
        <v>68.382999999999996</v>
      </c>
      <c r="BJ1106" s="5">
        <v>67.667000000000002</v>
      </c>
      <c r="BK1106" s="5">
        <v>66.947000000000003</v>
      </c>
    </row>
    <row r="1107" spans="1:63" x14ac:dyDescent="0.25">
      <c r="A1107" t="s">
        <v>179</v>
      </c>
      <c r="B1107" t="s">
        <v>180</v>
      </c>
      <c r="C1107" t="s">
        <v>7</v>
      </c>
      <c r="D1107" t="s">
        <v>121</v>
      </c>
      <c r="E1107" s="19" t="str">
        <f t="shared" si="137"/>
        <v>number</v>
      </c>
      <c r="F1107" s="4" t="s">
        <v>122</v>
      </c>
      <c r="G1107" s="5">
        <v>95.382999999999996</v>
      </c>
      <c r="H1107" s="5">
        <v>95.174000000000007</v>
      </c>
      <c r="I1107" s="5">
        <v>94.954999999999998</v>
      </c>
      <c r="J1107" s="5">
        <v>94.727000000000004</v>
      </c>
      <c r="K1107" s="5">
        <v>94.491</v>
      </c>
      <c r="L1107" s="5">
        <v>94.242999999999995</v>
      </c>
      <c r="M1107" s="5">
        <v>93.986000000000004</v>
      </c>
      <c r="N1107" s="5">
        <v>93.716999999999999</v>
      </c>
      <c r="O1107" s="5">
        <v>93.438000000000002</v>
      </c>
      <c r="P1107" s="5">
        <v>93.335999999999999</v>
      </c>
      <c r="Q1107" s="5">
        <v>93.263000000000005</v>
      </c>
      <c r="R1107" s="5">
        <v>93.188000000000002</v>
      </c>
      <c r="S1107" s="5">
        <v>93.113</v>
      </c>
      <c r="T1107" s="5">
        <v>93.037000000000006</v>
      </c>
      <c r="U1107" s="5">
        <v>92.96</v>
      </c>
      <c r="V1107" s="5">
        <v>92.882000000000005</v>
      </c>
      <c r="W1107" s="5">
        <v>92.802999999999997</v>
      </c>
      <c r="X1107" s="5">
        <v>92.724000000000004</v>
      </c>
      <c r="Y1107" s="5">
        <v>92.644000000000005</v>
      </c>
      <c r="Z1107" s="5">
        <v>92.465999999999994</v>
      </c>
      <c r="AA1107" s="5">
        <v>92.165999999999997</v>
      </c>
      <c r="AB1107" s="5">
        <v>91.852999999999994</v>
      </c>
      <c r="AC1107" s="5">
        <v>91.53</v>
      </c>
      <c r="AD1107" s="5">
        <v>91.194999999999993</v>
      </c>
      <c r="AE1107" s="5">
        <v>90.847999999999999</v>
      </c>
      <c r="AF1107" s="5">
        <v>90.489000000000004</v>
      </c>
      <c r="AG1107" s="5">
        <v>90.117999999999995</v>
      </c>
      <c r="AH1107" s="5">
        <v>89.733000000000004</v>
      </c>
      <c r="AI1107" s="5">
        <v>89.335000000000008</v>
      </c>
      <c r="AJ1107" s="5">
        <v>88.924000000000007</v>
      </c>
      <c r="AK1107" s="5">
        <v>88.545999999999992</v>
      </c>
      <c r="AL1107" s="5">
        <v>88.210000000000008</v>
      </c>
      <c r="AM1107" s="5">
        <v>87.867000000000004</v>
      </c>
      <c r="AN1107" s="5">
        <v>87.515000000000001</v>
      </c>
      <c r="AO1107" s="5">
        <v>87.153999999999996</v>
      </c>
      <c r="AP1107" s="5">
        <v>86.784000000000006</v>
      </c>
      <c r="AQ1107" s="5">
        <v>86.406000000000006</v>
      </c>
      <c r="AR1107" s="5">
        <v>86.018000000000001</v>
      </c>
      <c r="AS1107" s="5">
        <v>85.620999999999995</v>
      </c>
      <c r="AT1107" s="5">
        <v>85.213999999999999</v>
      </c>
      <c r="AU1107" s="5">
        <v>84.799000000000007</v>
      </c>
      <c r="AV1107" s="5">
        <v>84.373999999999995</v>
      </c>
      <c r="AW1107" s="5">
        <v>83.938999999999993</v>
      </c>
      <c r="AX1107" s="5">
        <v>83.492999999999995</v>
      </c>
      <c r="AY1107" s="5">
        <v>83.039999999999992</v>
      </c>
      <c r="AZ1107" s="5">
        <v>82.575000000000003</v>
      </c>
      <c r="BA1107" s="5">
        <v>82.100999999999999</v>
      </c>
      <c r="BB1107" s="5">
        <v>81.616</v>
      </c>
      <c r="BC1107" s="5">
        <v>81.122</v>
      </c>
      <c r="BD1107" s="5">
        <v>80.617000000000004</v>
      </c>
      <c r="BE1107" s="5">
        <v>80.102000000000004</v>
      </c>
      <c r="BF1107" s="5">
        <v>79.575999999999993</v>
      </c>
      <c r="BG1107" s="5">
        <v>79.042000000000002</v>
      </c>
      <c r="BH1107" s="5">
        <v>78.495999999999995</v>
      </c>
      <c r="BI1107" s="5">
        <v>77.94</v>
      </c>
      <c r="BJ1107" s="5">
        <v>77.376000000000005</v>
      </c>
      <c r="BK1107" s="5">
        <v>76.804000000000002</v>
      </c>
    </row>
    <row r="1108" spans="1:63" x14ac:dyDescent="0.25">
      <c r="A1108" t="s">
        <v>147</v>
      </c>
      <c r="B1108" t="s">
        <v>148</v>
      </c>
      <c r="C1108" t="s">
        <v>149</v>
      </c>
      <c r="D1108" t="s">
        <v>121</v>
      </c>
      <c r="E1108" s="19" t="str">
        <f t="shared" si="137"/>
        <v>number</v>
      </c>
      <c r="F1108" s="4" t="s">
        <v>122</v>
      </c>
      <c r="G1108" s="5">
        <v>95.203999999999994</v>
      </c>
      <c r="H1108" s="5">
        <v>95.106999999999999</v>
      </c>
      <c r="I1108" s="5">
        <v>95.007000000000005</v>
      </c>
      <c r="J1108" s="5">
        <v>94.905000000000001</v>
      </c>
      <c r="K1108" s="5">
        <v>94.801999999999992</v>
      </c>
      <c r="L1108" s="5">
        <v>94.697000000000003</v>
      </c>
      <c r="M1108" s="5">
        <v>94.588999999999999</v>
      </c>
      <c r="N1108" s="5">
        <v>94.48</v>
      </c>
      <c r="O1108" s="5">
        <v>94.367999999999995</v>
      </c>
      <c r="P1108" s="5">
        <v>94.254000000000005</v>
      </c>
      <c r="Q1108" s="5">
        <v>94.138999999999996</v>
      </c>
      <c r="R1108" s="5">
        <v>94.02</v>
      </c>
      <c r="S1108" s="5">
        <v>93.9</v>
      </c>
      <c r="T1108" s="5">
        <v>93.778000000000006</v>
      </c>
      <c r="U1108" s="5">
        <v>93.653000000000006</v>
      </c>
      <c r="V1108" s="5">
        <v>93.331999999999994</v>
      </c>
      <c r="W1108" s="5">
        <v>92.849000000000004</v>
      </c>
      <c r="X1108" s="5">
        <v>92.331999999999994</v>
      </c>
      <c r="Y1108" s="5">
        <v>91.781999999999996</v>
      </c>
      <c r="Z1108" s="5">
        <v>91.194999999999993</v>
      </c>
      <c r="AA1108" s="5">
        <v>90.572000000000003</v>
      </c>
      <c r="AB1108" s="5">
        <v>89.909000000000006</v>
      </c>
      <c r="AC1108" s="5">
        <v>89.204000000000008</v>
      </c>
      <c r="AD1108" s="5">
        <v>88.456000000000003</v>
      </c>
      <c r="AE1108" s="5">
        <v>87.665999999999997</v>
      </c>
      <c r="AF1108" s="5">
        <v>87.168000000000006</v>
      </c>
      <c r="AG1108" s="5">
        <v>86.927999999999997</v>
      </c>
      <c r="AH1108" s="5">
        <v>86.683999999999997</v>
      </c>
      <c r="AI1108" s="5">
        <v>86.436999999999998</v>
      </c>
      <c r="AJ1108" s="5">
        <v>86.185000000000002</v>
      </c>
      <c r="AK1108" s="5">
        <v>85.93</v>
      </c>
      <c r="AL1108" s="5">
        <v>85.67</v>
      </c>
      <c r="AM1108" s="5">
        <v>85.406999999999996</v>
      </c>
      <c r="AN1108" s="5">
        <v>85.14</v>
      </c>
      <c r="AO1108" s="5">
        <v>84.869</v>
      </c>
      <c r="AP1108" s="5">
        <v>84.593000000000004</v>
      </c>
      <c r="AQ1108" s="5">
        <v>84.125</v>
      </c>
      <c r="AR1108" s="5">
        <v>83.49</v>
      </c>
      <c r="AS1108" s="5">
        <v>82.834000000000003</v>
      </c>
      <c r="AT1108" s="5">
        <v>82.156000000000006</v>
      </c>
      <c r="AU1108" s="5">
        <v>81.460000000000008</v>
      </c>
      <c r="AV1108" s="5">
        <v>80.742000000000004</v>
      </c>
      <c r="AW1108" s="5">
        <v>80.004000000000005</v>
      </c>
      <c r="AX1108" s="5">
        <v>79.242999999999995</v>
      </c>
      <c r="AY1108" s="5">
        <v>78.462999999999994</v>
      </c>
      <c r="AZ1108" s="5">
        <v>77.661000000000001</v>
      </c>
      <c r="BA1108" s="5">
        <v>77.004000000000005</v>
      </c>
      <c r="BB1108" s="5">
        <v>76.466000000000008</v>
      </c>
      <c r="BC1108" s="5">
        <v>75.920999999999992</v>
      </c>
      <c r="BD1108" s="5">
        <v>75.367000000000004</v>
      </c>
      <c r="BE1108" s="5">
        <v>74.804000000000002</v>
      </c>
      <c r="BF1108" s="5">
        <v>74.233000000000004</v>
      </c>
      <c r="BG1108" s="5">
        <v>73.653999999999996</v>
      </c>
      <c r="BH1108" s="5">
        <v>73.066000000000003</v>
      </c>
      <c r="BI1108" s="5">
        <v>72.47</v>
      </c>
      <c r="BJ1108" s="5">
        <v>71.866</v>
      </c>
      <c r="BK1108" s="5">
        <v>71.257000000000005</v>
      </c>
    </row>
    <row r="1109" spans="1:63" x14ac:dyDescent="0.25">
      <c r="A1109" t="s">
        <v>153</v>
      </c>
      <c r="B1109" t="s">
        <v>154</v>
      </c>
      <c r="C1109" t="s">
        <v>149</v>
      </c>
      <c r="D1109" t="s">
        <v>121</v>
      </c>
      <c r="E1109" s="19" t="str">
        <f t="shared" si="137"/>
        <v>number</v>
      </c>
      <c r="F1109" s="4" t="s">
        <v>122</v>
      </c>
      <c r="G1109" s="5">
        <v>85.512</v>
      </c>
      <c r="H1109" s="5">
        <v>84.942000000000007</v>
      </c>
      <c r="I1109" s="5">
        <v>84.352999999999994</v>
      </c>
      <c r="J1109" s="5">
        <v>83.745000000000005</v>
      </c>
      <c r="K1109" s="5">
        <v>83.12</v>
      </c>
      <c r="L1109" s="5">
        <v>82.474999999999994</v>
      </c>
      <c r="M1109" s="5">
        <v>81.81</v>
      </c>
      <c r="N1109" s="5">
        <v>81.125</v>
      </c>
      <c r="O1109" s="5">
        <v>80.423000000000002</v>
      </c>
      <c r="P1109" s="5">
        <v>79.7</v>
      </c>
      <c r="Q1109" s="5">
        <v>78.415999999999997</v>
      </c>
      <c r="R1109" s="5">
        <v>77.073000000000008</v>
      </c>
      <c r="S1109" s="5">
        <v>75.676000000000002</v>
      </c>
      <c r="T1109" s="5">
        <v>74.22</v>
      </c>
      <c r="U1109" s="5">
        <v>72.707999999999998</v>
      </c>
      <c r="V1109" s="5">
        <v>71.322000000000003</v>
      </c>
      <c r="W1109" s="5">
        <v>70.531000000000006</v>
      </c>
      <c r="X1109" s="5">
        <v>69.725999999999999</v>
      </c>
      <c r="Y1109" s="5">
        <v>68.908999999999992</v>
      </c>
      <c r="Z1109" s="5">
        <v>68.079000000000008</v>
      </c>
      <c r="AA1109" s="5">
        <v>67.239000000000004</v>
      </c>
      <c r="AB1109" s="5">
        <v>66.387</v>
      </c>
      <c r="AC1109" s="5">
        <v>65.524000000000001</v>
      </c>
      <c r="AD1109" s="5">
        <v>64.650000000000006</v>
      </c>
      <c r="AE1109" s="5">
        <v>63.768000000000001</v>
      </c>
      <c r="AF1109" s="5">
        <v>62.875999999999998</v>
      </c>
      <c r="AG1109" s="5">
        <v>62.058999999999997</v>
      </c>
      <c r="AH1109" s="5">
        <v>61.488999999999997</v>
      </c>
      <c r="AI1109" s="5">
        <v>60.917999999999999</v>
      </c>
      <c r="AJ1109" s="5">
        <v>60.343000000000004</v>
      </c>
      <c r="AK1109" s="5">
        <v>59.765000000000001</v>
      </c>
      <c r="AL1109" s="5">
        <v>59.183</v>
      </c>
      <c r="AM1109" s="5">
        <v>58.600999999999999</v>
      </c>
      <c r="AN1109" s="5">
        <v>58.015000000000001</v>
      </c>
      <c r="AO1109" s="5">
        <v>57.427</v>
      </c>
      <c r="AP1109" s="5">
        <v>56.835999999999999</v>
      </c>
      <c r="AQ1109" s="5">
        <v>56.244999999999997</v>
      </c>
      <c r="AR1109" s="5">
        <v>55.652000000000001</v>
      </c>
      <c r="AS1109" s="5">
        <v>55.055999999999997</v>
      </c>
      <c r="AT1109" s="5">
        <v>54.457999999999998</v>
      </c>
      <c r="AU1109" s="5">
        <v>53.860999999999997</v>
      </c>
      <c r="AV1109" s="5">
        <v>53.262</v>
      </c>
      <c r="AW1109" s="5">
        <v>52.661999999999999</v>
      </c>
      <c r="AX1109" s="5">
        <v>52.06</v>
      </c>
      <c r="AY1109" s="5">
        <v>51.459000000000003</v>
      </c>
      <c r="AZ1109" s="5">
        <v>50.856999999999999</v>
      </c>
      <c r="BA1109" s="5">
        <v>50.253999999999998</v>
      </c>
      <c r="BB1109" s="5">
        <v>49.65</v>
      </c>
      <c r="BC1109" s="5">
        <v>49.045999999999999</v>
      </c>
      <c r="BD1109" s="5">
        <v>48.441000000000003</v>
      </c>
      <c r="BE1109" s="5">
        <v>47.835999999999999</v>
      </c>
      <c r="BF1109" s="5">
        <v>47.231000000000002</v>
      </c>
      <c r="BG1109" s="5">
        <v>46.627000000000002</v>
      </c>
      <c r="BH1109" s="5">
        <v>46.024000000000001</v>
      </c>
      <c r="BI1109" s="5">
        <v>45.421999999999997</v>
      </c>
      <c r="BJ1109" s="5">
        <v>44.820999999999998</v>
      </c>
      <c r="BK1109" s="5">
        <v>44.222999999999999</v>
      </c>
    </row>
    <row r="1110" spans="1:63" x14ac:dyDescent="0.25">
      <c r="A1110" t="s">
        <v>155</v>
      </c>
      <c r="B1110" t="s">
        <v>156</v>
      </c>
      <c r="C1110" t="s">
        <v>149</v>
      </c>
      <c r="D1110" t="s">
        <v>121</v>
      </c>
      <c r="E1110" s="19" t="str">
        <f t="shared" si="137"/>
        <v>number</v>
      </c>
      <c r="F1110" s="4" t="s">
        <v>122</v>
      </c>
      <c r="G1110" s="5">
        <v>93.037999999999997</v>
      </c>
      <c r="H1110" s="5">
        <v>92.760999999999996</v>
      </c>
      <c r="I1110" s="5">
        <v>92.472999999999999</v>
      </c>
      <c r="J1110" s="5">
        <v>92.123000000000005</v>
      </c>
      <c r="K1110" s="5">
        <v>91.593999999999994</v>
      </c>
      <c r="L1110" s="5">
        <v>91.031999999999996</v>
      </c>
      <c r="M1110" s="5">
        <v>90.436000000000007</v>
      </c>
      <c r="N1110" s="5">
        <v>89.804000000000002</v>
      </c>
      <c r="O1110" s="5">
        <v>89.138000000000005</v>
      </c>
      <c r="P1110" s="5">
        <v>88.432000000000002</v>
      </c>
      <c r="Q1110" s="5">
        <v>87.686999999999998</v>
      </c>
      <c r="R1110" s="5">
        <v>86.9</v>
      </c>
      <c r="S1110" s="5">
        <v>86.117999999999995</v>
      </c>
      <c r="T1110" s="5">
        <v>85.295999999999992</v>
      </c>
      <c r="U1110" s="5">
        <v>84.433999999999997</v>
      </c>
      <c r="V1110" s="5">
        <v>83.53</v>
      </c>
      <c r="W1110" s="5">
        <v>82.587000000000003</v>
      </c>
      <c r="X1110" s="5">
        <v>81.599999999999994</v>
      </c>
      <c r="Y1110" s="5">
        <v>81.408000000000001</v>
      </c>
      <c r="Z1110" s="5">
        <v>81.212999999999994</v>
      </c>
      <c r="AA1110" s="5">
        <v>81.018000000000001</v>
      </c>
      <c r="AB1110" s="5">
        <v>80.820999999999998</v>
      </c>
      <c r="AC1110" s="5">
        <v>80.623000000000005</v>
      </c>
      <c r="AD1110" s="5">
        <v>80.421999999999997</v>
      </c>
      <c r="AE1110" s="5">
        <v>80.221000000000004</v>
      </c>
      <c r="AF1110" s="5">
        <v>80.016999999999996</v>
      </c>
      <c r="AG1110" s="5">
        <v>79.813000000000002</v>
      </c>
      <c r="AH1110" s="5">
        <v>79.605999999999995</v>
      </c>
      <c r="AI1110" s="5">
        <v>79.397999999999996</v>
      </c>
      <c r="AJ1110" s="5">
        <v>79.188999999999993</v>
      </c>
      <c r="AK1110" s="5">
        <v>78.977000000000004</v>
      </c>
      <c r="AL1110" s="5">
        <v>78.765000000000001</v>
      </c>
      <c r="AM1110" s="5">
        <v>78.591999999999999</v>
      </c>
      <c r="AN1110" s="5">
        <v>78.56</v>
      </c>
      <c r="AO1110" s="5">
        <v>78.527000000000001</v>
      </c>
      <c r="AP1110" s="5">
        <v>78.494</v>
      </c>
      <c r="AQ1110" s="5">
        <v>78.462000000000003</v>
      </c>
      <c r="AR1110" s="5">
        <v>78.429000000000002</v>
      </c>
      <c r="AS1110" s="5">
        <v>78.396000000000001</v>
      </c>
      <c r="AT1110" s="5">
        <v>78.363</v>
      </c>
      <c r="AU1110" s="5">
        <v>78.33</v>
      </c>
      <c r="AV1110" s="5">
        <v>78.298000000000002</v>
      </c>
      <c r="AW1110" s="5">
        <v>78.265000000000001</v>
      </c>
      <c r="AX1110" s="5">
        <v>78.231999999999999</v>
      </c>
      <c r="AY1110" s="5">
        <v>78.198999999999998</v>
      </c>
      <c r="AZ1110" s="5">
        <v>78.165999999999997</v>
      </c>
      <c r="BA1110" s="5">
        <v>78.132000000000005</v>
      </c>
      <c r="BB1110" s="5">
        <v>78.099000000000004</v>
      </c>
      <c r="BC1110" s="5">
        <v>78.066000000000003</v>
      </c>
      <c r="BD1110" s="5">
        <v>78.015000000000001</v>
      </c>
      <c r="BE1110" s="5">
        <v>77.945999999999998</v>
      </c>
      <c r="BF1110" s="5">
        <v>77.858000000000004</v>
      </c>
      <c r="BG1110" s="5">
        <v>77.751999999999995</v>
      </c>
      <c r="BH1110" s="5">
        <v>77.628</v>
      </c>
      <c r="BI1110" s="5">
        <v>77.484999999999999</v>
      </c>
      <c r="BJ1110" s="5">
        <v>77.323000000000008</v>
      </c>
      <c r="BK1110" s="5">
        <v>77.141999999999996</v>
      </c>
    </row>
    <row r="1111" spans="1:63" x14ac:dyDescent="0.25">
      <c r="A1111" t="s">
        <v>161</v>
      </c>
      <c r="B1111" t="s">
        <v>162</v>
      </c>
      <c r="C1111" t="s">
        <v>149</v>
      </c>
      <c r="D1111" t="s">
        <v>121</v>
      </c>
      <c r="E1111" s="19" t="str">
        <f t="shared" si="137"/>
        <v>number</v>
      </c>
      <c r="F1111" s="4" t="s">
        <v>122</v>
      </c>
      <c r="G1111" s="5">
        <v>88.638999999999996</v>
      </c>
      <c r="H1111" s="5">
        <v>88.337999999999994</v>
      </c>
      <c r="I1111" s="5">
        <v>88.03</v>
      </c>
      <c r="J1111" s="5">
        <v>87.713999999999999</v>
      </c>
      <c r="K1111" s="5">
        <v>87.391999999999996</v>
      </c>
      <c r="L1111" s="5">
        <v>87.061999999999998</v>
      </c>
      <c r="M1111" s="5">
        <v>86.725999999999999</v>
      </c>
      <c r="N1111" s="5">
        <v>86.381</v>
      </c>
      <c r="O1111" s="5">
        <v>86.028999999999996</v>
      </c>
      <c r="P1111" s="5">
        <v>85.67</v>
      </c>
      <c r="Q1111" s="5">
        <v>85.302999999999997</v>
      </c>
      <c r="R1111" s="5">
        <v>84.927999999999997</v>
      </c>
      <c r="S1111" s="5">
        <v>84.545999999999992</v>
      </c>
      <c r="T1111" s="5">
        <v>84.155000000000001</v>
      </c>
      <c r="U1111" s="5">
        <v>83.756</v>
      </c>
      <c r="V1111" s="5">
        <v>83.349000000000004</v>
      </c>
      <c r="W1111" s="5">
        <v>82.917000000000002</v>
      </c>
      <c r="X1111" s="5">
        <v>82.460000000000008</v>
      </c>
      <c r="Y1111" s="5">
        <v>81.992999999999995</v>
      </c>
      <c r="Z1111" s="5">
        <v>81.515999999999991</v>
      </c>
      <c r="AA1111" s="5">
        <v>81.03</v>
      </c>
      <c r="AB1111" s="5">
        <v>80.533999999999992</v>
      </c>
      <c r="AC1111" s="5">
        <v>80.027999999999992</v>
      </c>
      <c r="AD1111" s="5">
        <v>79.512</v>
      </c>
      <c r="AE1111" s="5">
        <v>78.986999999999995</v>
      </c>
      <c r="AF1111" s="5">
        <v>78.451999999999998</v>
      </c>
      <c r="AG1111" s="5">
        <v>77.930999999999997</v>
      </c>
      <c r="AH1111" s="5">
        <v>77.518000000000001</v>
      </c>
      <c r="AI1111" s="5">
        <v>77.100999999999999</v>
      </c>
      <c r="AJ1111" s="5">
        <v>76.677999999999997</v>
      </c>
      <c r="AK1111" s="5">
        <v>76.248999999999995</v>
      </c>
      <c r="AL1111" s="5">
        <v>75.813999999999993</v>
      </c>
      <c r="AM1111" s="5">
        <v>75.376000000000005</v>
      </c>
      <c r="AN1111" s="5">
        <v>74.930999999999997</v>
      </c>
      <c r="AO1111" s="5">
        <v>74.480999999999995</v>
      </c>
      <c r="AP1111" s="5">
        <v>74.025000000000006</v>
      </c>
      <c r="AQ1111" s="5">
        <v>73.566000000000003</v>
      </c>
      <c r="AR1111" s="5">
        <v>73.051999999999992</v>
      </c>
      <c r="AS1111" s="5">
        <v>72.353999999999999</v>
      </c>
      <c r="AT1111" s="5">
        <v>71.644000000000005</v>
      </c>
      <c r="AU1111" s="5">
        <v>70.924999999999997</v>
      </c>
      <c r="AV1111" s="5">
        <v>70.194000000000003</v>
      </c>
      <c r="AW1111" s="5">
        <v>69.453000000000003</v>
      </c>
      <c r="AX1111" s="5">
        <v>68.7</v>
      </c>
      <c r="AY1111" s="5">
        <v>67.94</v>
      </c>
      <c r="AZ1111" s="5">
        <v>67.168000000000006</v>
      </c>
      <c r="BA1111" s="5">
        <v>66.388000000000005</v>
      </c>
      <c r="BB1111" s="5">
        <v>65.597000000000008</v>
      </c>
      <c r="BC1111" s="5">
        <v>64.8</v>
      </c>
      <c r="BD1111" s="5">
        <v>64.001000000000005</v>
      </c>
      <c r="BE1111" s="5">
        <v>63.201000000000001</v>
      </c>
      <c r="BF1111" s="5">
        <v>62.401000000000003</v>
      </c>
      <c r="BG1111" s="5">
        <v>61.601999999999997</v>
      </c>
      <c r="BH1111" s="5">
        <v>60.804000000000002</v>
      </c>
      <c r="BI1111" s="5">
        <v>60.009</v>
      </c>
      <c r="BJ1111" s="5">
        <v>59.216999999999999</v>
      </c>
      <c r="BK1111" s="5">
        <v>58.427999999999997</v>
      </c>
    </row>
    <row r="1112" spans="1:63" x14ac:dyDescent="0.25">
      <c r="A1112" t="s">
        <v>163</v>
      </c>
      <c r="B1112" t="s">
        <v>164</v>
      </c>
      <c r="C1112" t="s">
        <v>149</v>
      </c>
      <c r="D1112" t="s">
        <v>121</v>
      </c>
      <c r="E1112" s="19" t="str">
        <f t="shared" si="137"/>
        <v>number</v>
      </c>
      <c r="F1112" s="4" t="s">
        <v>122</v>
      </c>
      <c r="G1112" s="5">
        <v>92.564999999999998</v>
      </c>
      <c r="H1112" s="5">
        <v>91.968999999999994</v>
      </c>
      <c r="I1112" s="5">
        <v>91.329000000000008</v>
      </c>
      <c r="J1112" s="5">
        <v>90.643000000000001</v>
      </c>
      <c r="K1112" s="5">
        <v>89.91</v>
      </c>
      <c r="L1112" s="5">
        <v>89.126000000000005</v>
      </c>
      <c r="M1112" s="5">
        <v>88.287999999999997</v>
      </c>
      <c r="N1112" s="5">
        <v>87.394000000000005</v>
      </c>
      <c r="O1112" s="5">
        <v>86.445999999999998</v>
      </c>
      <c r="P1112" s="5">
        <v>85.436000000000007</v>
      </c>
      <c r="Q1112" s="5">
        <v>84.364000000000004</v>
      </c>
      <c r="R1112" s="5">
        <v>83.227000000000004</v>
      </c>
      <c r="S1112" s="5">
        <v>82.028999999999996</v>
      </c>
      <c r="T1112" s="5">
        <v>80.763000000000005</v>
      </c>
      <c r="U1112" s="5">
        <v>79.430999999999997</v>
      </c>
      <c r="V1112" s="5">
        <v>78.028999999999996</v>
      </c>
      <c r="W1112" s="5">
        <v>76.673000000000002</v>
      </c>
      <c r="X1112" s="5">
        <v>75.373000000000005</v>
      </c>
      <c r="Y1112" s="5">
        <v>74.025000000000006</v>
      </c>
      <c r="Z1112" s="5">
        <v>72.629000000000005</v>
      </c>
      <c r="AA1112" s="5">
        <v>71.19</v>
      </c>
      <c r="AB1112" s="5">
        <v>69.704999999999998</v>
      </c>
      <c r="AC1112" s="5">
        <v>68.177999999999997</v>
      </c>
      <c r="AD1112" s="5">
        <v>66.609000000000009</v>
      </c>
      <c r="AE1112" s="5">
        <v>65.006</v>
      </c>
      <c r="AF1112" s="5">
        <v>63.366</v>
      </c>
      <c r="AG1112" s="5">
        <v>61.695</v>
      </c>
      <c r="AH1112" s="5">
        <v>60.43</v>
      </c>
      <c r="AI1112" s="5">
        <v>60.552999999999997</v>
      </c>
      <c r="AJ1112" s="5">
        <v>60.677</v>
      </c>
      <c r="AK1112" s="5">
        <v>60.801000000000002</v>
      </c>
      <c r="AL1112" s="5">
        <v>60.924999999999997</v>
      </c>
      <c r="AM1112" s="5">
        <v>61.048000000000002</v>
      </c>
      <c r="AN1112" s="5">
        <v>61.170999999999999</v>
      </c>
      <c r="AO1112" s="5">
        <v>61.295000000000002</v>
      </c>
      <c r="AP1112" s="5">
        <v>61.417999999999999</v>
      </c>
      <c r="AQ1112" s="5">
        <v>61.540999999999997</v>
      </c>
      <c r="AR1112" s="5">
        <v>61.662999999999997</v>
      </c>
      <c r="AS1112" s="5">
        <v>61.786000000000001</v>
      </c>
      <c r="AT1112" s="5">
        <v>61.908999999999999</v>
      </c>
      <c r="AU1112" s="5">
        <v>61.384</v>
      </c>
      <c r="AV1112" s="5">
        <v>60.52</v>
      </c>
      <c r="AW1112" s="5">
        <v>59.649000000000001</v>
      </c>
      <c r="AX1112" s="5">
        <v>58.771000000000001</v>
      </c>
      <c r="AY1112" s="5">
        <v>57.889000000000003</v>
      </c>
      <c r="AZ1112" s="5">
        <v>57.002000000000002</v>
      </c>
      <c r="BA1112" s="5">
        <v>56.11</v>
      </c>
      <c r="BB1112" s="5">
        <v>55.212000000000003</v>
      </c>
      <c r="BC1112" s="5">
        <v>54.314</v>
      </c>
      <c r="BD1112" s="5">
        <v>53.411999999999999</v>
      </c>
      <c r="BE1112" s="5">
        <v>52.506999999999998</v>
      </c>
      <c r="BF1112" s="5">
        <v>51.6</v>
      </c>
      <c r="BG1112" s="5">
        <v>50.694000000000003</v>
      </c>
      <c r="BH1112" s="5">
        <v>49.796999999999997</v>
      </c>
      <c r="BI1112" s="5">
        <v>48.911000000000001</v>
      </c>
      <c r="BJ1112" s="5">
        <v>48.037999999999997</v>
      </c>
      <c r="BK1112" s="5">
        <v>47.176000000000002</v>
      </c>
    </row>
    <row r="1113" spans="1:63" x14ac:dyDescent="0.25">
      <c r="A1113" t="s">
        <v>167</v>
      </c>
      <c r="B1113" t="s">
        <v>168</v>
      </c>
      <c r="C1113" t="s">
        <v>149</v>
      </c>
      <c r="D1113" t="s">
        <v>121</v>
      </c>
      <c r="E1113" s="19" t="str">
        <f t="shared" si="137"/>
        <v>number</v>
      </c>
      <c r="F1113" s="4" t="s">
        <v>122</v>
      </c>
      <c r="G1113" s="5">
        <v>94.103999999999999</v>
      </c>
      <c r="H1113" s="5">
        <v>94</v>
      </c>
      <c r="I1113" s="5">
        <v>93.741</v>
      </c>
      <c r="J1113" s="5">
        <v>93.471000000000004</v>
      </c>
      <c r="K1113" s="5">
        <v>93.191000000000003</v>
      </c>
      <c r="L1113" s="5">
        <v>92.9</v>
      </c>
      <c r="M1113" s="5">
        <v>92.507000000000005</v>
      </c>
      <c r="N1113" s="5">
        <v>92.093999999999994</v>
      </c>
      <c r="O1113" s="5">
        <v>91.661000000000001</v>
      </c>
      <c r="P1113" s="5">
        <v>91.206000000000003</v>
      </c>
      <c r="Q1113" s="5">
        <v>90.728999999999999</v>
      </c>
      <c r="R1113" s="5">
        <v>90.227999999999994</v>
      </c>
      <c r="S1113" s="5">
        <v>89.704000000000008</v>
      </c>
      <c r="T1113" s="5">
        <v>89.155000000000001</v>
      </c>
      <c r="U1113" s="5">
        <v>88.581000000000003</v>
      </c>
      <c r="V1113" s="5">
        <v>87.978999999999999</v>
      </c>
      <c r="W1113" s="5">
        <v>87.352000000000004</v>
      </c>
      <c r="X1113" s="5">
        <v>86.974999999999994</v>
      </c>
      <c r="Y1113" s="5">
        <v>86.766999999999996</v>
      </c>
      <c r="Z1113" s="5">
        <v>86.557000000000002</v>
      </c>
      <c r="AA1113" s="5">
        <v>86.343999999999994</v>
      </c>
      <c r="AB1113" s="5">
        <v>86.129000000000005</v>
      </c>
      <c r="AC1113" s="5">
        <v>85.91</v>
      </c>
      <c r="AD1113" s="5">
        <v>85.688000000000002</v>
      </c>
      <c r="AE1113" s="5">
        <v>85.463999999999999</v>
      </c>
      <c r="AF1113" s="5">
        <v>85.236999999999995</v>
      </c>
      <c r="AG1113" s="5">
        <v>85.007000000000005</v>
      </c>
      <c r="AH1113" s="5">
        <v>84.790999999999997</v>
      </c>
      <c r="AI1113" s="5">
        <v>84.710999999999999</v>
      </c>
      <c r="AJ1113" s="5">
        <v>84.632000000000005</v>
      </c>
      <c r="AK1113" s="5">
        <v>84.551000000000002</v>
      </c>
      <c r="AL1113" s="5">
        <v>84.471000000000004</v>
      </c>
      <c r="AM1113" s="5">
        <v>84.39</v>
      </c>
      <c r="AN1113" s="5">
        <v>84.308999999999997</v>
      </c>
      <c r="AO1113" s="5">
        <v>84.227000000000004</v>
      </c>
      <c r="AP1113" s="5">
        <v>84.144999999999996</v>
      </c>
      <c r="AQ1113" s="5">
        <v>84.063000000000002</v>
      </c>
      <c r="AR1113" s="5">
        <v>83.98</v>
      </c>
      <c r="AS1113" s="5">
        <v>83.896999999999991</v>
      </c>
      <c r="AT1113" s="5">
        <v>83.813999999999993</v>
      </c>
      <c r="AU1113" s="5">
        <v>83.74</v>
      </c>
      <c r="AV1113" s="5">
        <v>83.745000000000005</v>
      </c>
      <c r="AW1113" s="5">
        <v>83.748999999999995</v>
      </c>
      <c r="AX1113" s="5">
        <v>83.753</v>
      </c>
      <c r="AY1113" s="5">
        <v>83.757999999999996</v>
      </c>
      <c r="AZ1113" s="5">
        <v>83.762</v>
      </c>
      <c r="BA1113" s="5">
        <v>83.765999999999991</v>
      </c>
      <c r="BB1113" s="5">
        <v>83.771000000000001</v>
      </c>
      <c r="BC1113" s="5">
        <v>83.775000000000006</v>
      </c>
      <c r="BD1113" s="5">
        <v>83.778999999999996</v>
      </c>
      <c r="BE1113" s="5">
        <v>83.783999999999992</v>
      </c>
      <c r="BF1113" s="5">
        <v>83.787999999999997</v>
      </c>
      <c r="BG1113" s="5">
        <v>83.792000000000002</v>
      </c>
      <c r="BH1113" s="5">
        <v>83.781000000000006</v>
      </c>
      <c r="BI1113" s="5">
        <v>83.753</v>
      </c>
      <c r="BJ1113" s="5">
        <v>83.710000000000008</v>
      </c>
      <c r="BK1113" s="5">
        <v>83.65</v>
      </c>
    </row>
    <row r="1114" spans="1:63" x14ac:dyDescent="0.25">
      <c r="A1114" t="s">
        <v>169</v>
      </c>
      <c r="B1114" t="s">
        <v>170</v>
      </c>
      <c r="C1114" t="s">
        <v>149</v>
      </c>
      <c r="D1114" t="s">
        <v>121</v>
      </c>
      <c r="E1114" s="19" t="str">
        <f t="shared" si="137"/>
        <v>number</v>
      </c>
      <c r="F1114" s="4" t="s">
        <v>122</v>
      </c>
      <c r="G1114" s="5">
        <v>84.367000000000004</v>
      </c>
      <c r="H1114" s="5">
        <v>84.141999999999996</v>
      </c>
      <c r="I1114" s="5">
        <v>83.912999999999997</v>
      </c>
      <c r="J1114" s="5">
        <v>83.682000000000002</v>
      </c>
      <c r="K1114" s="5">
        <v>83.448999999999998</v>
      </c>
      <c r="L1114" s="5">
        <v>83.212000000000003</v>
      </c>
      <c r="M1114" s="5">
        <v>82.972999999999999</v>
      </c>
      <c r="N1114" s="5">
        <v>82.730999999999995</v>
      </c>
      <c r="O1114" s="5">
        <v>82.486999999999995</v>
      </c>
      <c r="P1114" s="5">
        <v>82.24</v>
      </c>
      <c r="Q1114" s="5">
        <v>81.849000000000004</v>
      </c>
      <c r="R1114" s="5">
        <v>81.450999999999993</v>
      </c>
      <c r="S1114" s="5">
        <v>81.048000000000002</v>
      </c>
      <c r="T1114" s="5">
        <v>80.637</v>
      </c>
      <c r="U1114" s="5">
        <v>80.22</v>
      </c>
      <c r="V1114" s="5">
        <v>79.795000000000002</v>
      </c>
      <c r="W1114" s="5">
        <v>79.364000000000004</v>
      </c>
      <c r="X1114" s="5">
        <v>78.926000000000002</v>
      </c>
      <c r="Y1114" s="5">
        <v>78.481999999999999</v>
      </c>
      <c r="Z1114" s="5">
        <v>78.03</v>
      </c>
      <c r="AA1114" s="5">
        <v>77.329000000000008</v>
      </c>
      <c r="AB1114" s="5">
        <v>76.611000000000004</v>
      </c>
      <c r="AC1114" s="5">
        <v>75.878</v>
      </c>
      <c r="AD1114" s="5">
        <v>75.128</v>
      </c>
      <c r="AE1114" s="5">
        <v>74.364999999999995</v>
      </c>
      <c r="AF1114" s="5">
        <v>73.585999999999999</v>
      </c>
      <c r="AG1114" s="5">
        <v>72.790999999999997</v>
      </c>
      <c r="AH1114" s="5">
        <v>71.980999999999995</v>
      </c>
      <c r="AI1114" s="5">
        <v>71.158000000000001</v>
      </c>
      <c r="AJ1114" s="5">
        <v>70.319999999999993</v>
      </c>
      <c r="AK1114" s="5">
        <v>69.823999999999998</v>
      </c>
      <c r="AL1114" s="5">
        <v>69.323000000000008</v>
      </c>
      <c r="AM1114" s="5">
        <v>68.817999999999998</v>
      </c>
      <c r="AN1114" s="5">
        <v>68.308999999999997</v>
      </c>
      <c r="AO1114" s="5">
        <v>67.795000000000002</v>
      </c>
      <c r="AP1114" s="5">
        <v>67.275000000000006</v>
      </c>
      <c r="AQ1114" s="5">
        <v>66.753</v>
      </c>
      <c r="AR1114" s="5">
        <v>66.227000000000004</v>
      </c>
      <c r="AS1114" s="5">
        <v>65.695999999999998</v>
      </c>
      <c r="AT1114" s="5">
        <v>65.16</v>
      </c>
      <c r="AU1114" s="5">
        <v>64.331000000000003</v>
      </c>
      <c r="AV1114" s="5">
        <v>63.491999999999997</v>
      </c>
      <c r="AW1114" s="5">
        <v>62.643999999999998</v>
      </c>
      <c r="AX1114" s="5">
        <v>61.787999999999997</v>
      </c>
      <c r="AY1114" s="5">
        <v>60.926000000000002</v>
      </c>
      <c r="AZ1114" s="5">
        <v>60.057000000000002</v>
      </c>
      <c r="BA1114" s="5">
        <v>59.180999999999997</v>
      </c>
      <c r="BB1114" s="5">
        <v>58.298000000000002</v>
      </c>
      <c r="BC1114" s="5">
        <v>57.411999999999999</v>
      </c>
      <c r="BD1114" s="5">
        <v>56.52</v>
      </c>
      <c r="BE1114" s="5">
        <v>55.634</v>
      </c>
      <c r="BF1114" s="5">
        <v>54.753999999999998</v>
      </c>
      <c r="BG1114" s="5">
        <v>53.881999999999998</v>
      </c>
      <c r="BH1114" s="5">
        <v>53.018000000000001</v>
      </c>
      <c r="BI1114" s="5">
        <v>52.161999999999999</v>
      </c>
      <c r="BJ1114" s="5">
        <v>51.317</v>
      </c>
      <c r="BK1114" s="5">
        <v>50.481000000000002</v>
      </c>
    </row>
    <row r="1115" spans="1:63" x14ac:dyDescent="0.25">
      <c r="A1115" t="s">
        <v>173</v>
      </c>
      <c r="B1115" t="s">
        <v>174</v>
      </c>
      <c r="C1115" t="s">
        <v>149</v>
      </c>
      <c r="D1115" t="s">
        <v>121</v>
      </c>
      <c r="E1115" s="19" t="str">
        <f t="shared" si="137"/>
        <v>number</v>
      </c>
      <c r="F1115" s="4" t="s">
        <v>122</v>
      </c>
      <c r="G1115" s="5">
        <v>76.355000000000004</v>
      </c>
      <c r="H1115" s="5">
        <v>75.697000000000003</v>
      </c>
      <c r="I1115" s="5">
        <v>75.027000000000001</v>
      </c>
      <c r="J1115" s="5">
        <v>74.343000000000004</v>
      </c>
      <c r="K1115" s="5">
        <v>73.649000000000001</v>
      </c>
      <c r="L1115" s="5">
        <v>72.942999999999998</v>
      </c>
      <c r="M1115" s="5">
        <v>72.224000000000004</v>
      </c>
      <c r="N1115" s="5">
        <v>71.492999999999995</v>
      </c>
      <c r="O1115" s="5">
        <v>70.753</v>
      </c>
      <c r="P1115" s="5">
        <v>70</v>
      </c>
      <c r="Q1115" s="5">
        <v>69.28</v>
      </c>
      <c r="R1115" s="5">
        <v>68.549000000000007</v>
      </c>
      <c r="S1115" s="5">
        <v>67.811000000000007</v>
      </c>
      <c r="T1115" s="5">
        <v>67.063000000000002</v>
      </c>
      <c r="U1115" s="5">
        <v>66.307000000000002</v>
      </c>
      <c r="V1115" s="5">
        <v>65.628</v>
      </c>
      <c r="W1115" s="5">
        <v>65.281999999999996</v>
      </c>
      <c r="X1115" s="5">
        <v>64.932999999999993</v>
      </c>
      <c r="Y1115" s="5">
        <v>64.582999999999998</v>
      </c>
      <c r="Z1115" s="5">
        <v>64.230999999999995</v>
      </c>
      <c r="AA1115" s="5">
        <v>63.878</v>
      </c>
      <c r="AB1115" s="5">
        <v>63.524000000000001</v>
      </c>
      <c r="AC1115" s="5">
        <v>63.167999999999999</v>
      </c>
      <c r="AD1115" s="5">
        <v>62.808999999999997</v>
      </c>
      <c r="AE1115" s="5">
        <v>62.451000000000001</v>
      </c>
      <c r="AF1115" s="5">
        <v>62.091000000000001</v>
      </c>
      <c r="AG1115" s="5">
        <v>61.728999999999999</v>
      </c>
      <c r="AH1115" s="5">
        <v>61.387</v>
      </c>
      <c r="AI1115" s="5">
        <v>61.244999999999997</v>
      </c>
      <c r="AJ1115" s="5">
        <v>61.103999999999999</v>
      </c>
      <c r="AK1115" s="5">
        <v>60.962000000000003</v>
      </c>
      <c r="AL1115" s="5">
        <v>60.82</v>
      </c>
      <c r="AM1115" s="5">
        <v>60.679000000000002</v>
      </c>
      <c r="AN1115" s="5">
        <v>60.536000000000001</v>
      </c>
      <c r="AO1115" s="5">
        <v>60.393999999999998</v>
      </c>
      <c r="AP1115" s="5">
        <v>60.250999999999998</v>
      </c>
      <c r="AQ1115" s="5">
        <v>60.109000000000002</v>
      </c>
      <c r="AR1115" s="5">
        <v>59.966000000000001</v>
      </c>
      <c r="AS1115" s="5">
        <v>59.823</v>
      </c>
      <c r="AT1115" s="5">
        <v>59.68</v>
      </c>
      <c r="AU1115" s="5">
        <v>59.536000000000001</v>
      </c>
      <c r="AV1115" s="5">
        <v>59.393000000000001</v>
      </c>
      <c r="AW1115" s="5">
        <v>59.101999999999997</v>
      </c>
      <c r="AX1115" s="5">
        <v>58.694000000000003</v>
      </c>
      <c r="AY1115" s="5">
        <v>58.286000000000001</v>
      </c>
      <c r="AZ1115" s="5">
        <v>57.875999999999998</v>
      </c>
      <c r="BA1115" s="5">
        <v>57.465000000000003</v>
      </c>
      <c r="BB1115" s="5">
        <v>57.052999999999997</v>
      </c>
      <c r="BC1115" s="5">
        <v>56.640999999999998</v>
      </c>
      <c r="BD1115" s="5">
        <v>56.226999999999997</v>
      </c>
      <c r="BE1115" s="5">
        <v>55.811999999999998</v>
      </c>
      <c r="BF1115" s="5">
        <v>55.396999999999998</v>
      </c>
      <c r="BG1115" s="5">
        <v>54.981000000000002</v>
      </c>
      <c r="BH1115" s="5">
        <v>54.564</v>
      </c>
      <c r="BI1115" s="5">
        <v>54.137999999999998</v>
      </c>
      <c r="BJ1115" s="5">
        <v>53.704000000000001</v>
      </c>
      <c r="BK1115" s="5">
        <v>53.26</v>
      </c>
    </row>
    <row r="1116" spans="1:63" x14ac:dyDescent="0.25">
      <c r="A1116" t="s">
        <v>5</v>
      </c>
      <c r="B1116" t="s">
        <v>6</v>
      </c>
      <c r="C1116" t="s">
        <v>7</v>
      </c>
      <c r="D1116" t="s">
        <v>123</v>
      </c>
      <c r="E1116" s="19" t="str">
        <f t="shared" si="137"/>
        <v>number</v>
      </c>
      <c r="F1116" s="4" t="s">
        <v>124</v>
      </c>
      <c r="G1116" s="5">
        <v>1.5216281446431315</v>
      </c>
      <c r="H1116" s="5">
        <v>1.4896065253691753</v>
      </c>
      <c r="I1116" s="5">
        <v>1.4565611065948543</v>
      </c>
      <c r="J1116" s="5">
        <v>1.3780018031995938</v>
      </c>
      <c r="K1116" s="5">
        <v>1.2803540975642556</v>
      </c>
      <c r="L1116" s="5">
        <v>1.1735269729516007</v>
      </c>
      <c r="M1116" s="5">
        <v>1.1055062834049234</v>
      </c>
      <c r="N1116" s="5">
        <v>1.1128685120739699</v>
      </c>
      <c r="O1116" s="5">
        <v>1.2179714790453948</v>
      </c>
      <c r="P1116" s="5">
        <v>1.382728070747121</v>
      </c>
      <c r="Q1116" s="5">
        <v>1.4053533907570481</v>
      </c>
      <c r="R1116" s="5">
        <v>1.40985298135507</v>
      </c>
      <c r="S1116" s="5">
        <v>1.5196946879745696</v>
      </c>
      <c r="T1116" s="5">
        <v>1.5779089076291337</v>
      </c>
      <c r="U1116" s="5">
        <v>1.6081524921543497</v>
      </c>
      <c r="V1116" s="5">
        <v>1.6055104918858623</v>
      </c>
      <c r="W1116" s="5">
        <v>1.6150732676979973</v>
      </c>
      <c r="X1116" s="5">
        <v>1.6515850005441086</v>
      </c>
      <c r="Y1116" s="5">
        <v>1.7355782746495272</v>
      </c>
      <c r="Z1116" s="5">
        <v>1.8322449244779371</v>
      </c>
      <c r="AA1116" s="5">
        <v>1.946418666376883</v>
      </c>
      <c r="AB1116" s="5">
        <v>1.9989125270099388</v>
      </c>
      <c r="AC1116" s="5">
        <v>1.9203788877180414</v>
      </c>
      <c r="AD1116" s="5">
        <v>1.6836742848961412</v>
      </c>
      <c r="AE1116" s="5">
        <v>1.3658018154357146</v>
      </c>
      <c r="AF1116" s="5">
        <v>1.0073212347589959</v>
      </c>
      <c r="AG1116" s="5">
        <v>0.71296346368861518</v>
      </c>
      <c r="AH1116" s="5">
        <v>0.54406314580534576</v>
      </c>
      <c r="AI1116" s="5">
        <v>0.54773666317847847</v>
      </c>
      <c r="AJ1116" s="5">
        <v>0.64562088986610544</v>
      </c>
      <c r="AK1116" s="5">
        <v>0.77920774483807786</v>
      </c>
      <c r="AL1116" s="5">
        <v>0.84749093674372189</v>
      </c>
      <c r="AM1116" s="5">
        <v>0.81663353876039757</v>
      </c>
      <c r="AN1116" s="5">
        <v>0.63362411284336495</v>
      </c>
      <c r="AO1116" s="5">
        <v>0.97099260979702962</v>
      </c>
      <c r="AP1116" s="5">
        <v>0.72457428286543579</v>
      </c>
      <c r="AQ1116" s="5">
        <v>0.55151082221268832</v>
      </c>
      <c r="AR1116" s="5">
        <v>0.4744680356762998</v>
      </c>
      <c r="AS1116" s="5">
        <v>0.53636436139197474</v>
      </c>
      <c r="AT1116" s="5">
        <v>0.67676619087483958</v>
      </c>
      <c r="AU1116" s="5">
        <v>0.83862177227171131</v>
      </c>
      <c r="AV1116" s="5">
        <v>0.94528811441518124</v>
      </c>
      <c r="AW1116" s="5">
        <v>1.0041750565898173</v>
      </c>
      <c r="AX1116" s="5">
        <v>0.99099994052590878</v>
      </c>
      <c r="AY1116" s="5">
        <v>0.94489988137747838</v>
      </c>
      <c r="AZ1116" s="5">
        <v>1.8145521564889042</v>
      </c>
      <c r="BA1116" s="5">
        <v>1.7911148781220303</v>
      </c>
      <c r="BB1116" s="5">
        <v>1.7627923651324848</v>
      </c>
      <c r="BC1116" s="5">
        <v>1.7477909856074687</v>
      </c>
      <c r="BD1116" s="5">
        <v>1.724832562991621</v>
      </c>
      <c r="BE1116" s="5">
        <v>1.7005338866468112</v>
      </c>
      <c r="BF1116" s="5">
        <v>1.6669548363089413</v>
      </c>
      <c r="BG1116" s="5">
        <v>1.6185594593992998</v>
      </c>
      <c r="BH1116" s="5">
        <v>1.5482456892083647</v>
      </c>
      <c r="BI1116" s="5">
        <v>1.4908956996332137</v>
      </c>
      <c r="BJ1116" s="5">
        <v>1.4256633750831895</v>
      </c>
      <c r="BK1116" s="5">
        <v>1.3701080118308684</v>
      </c>
    </row>
    <row r="1117" spans="1:63" x14ac:dyDescent="0.25">
      <c r="A1117" t="s">
        <v>151</v>
      </c>
      <c r="B1117" t="s">
        <v>152</v>
      </c>
      <c r="C1117" t="s">
        <v>7</v>
      </c>
      <c r="D1117" t="s">
        <v>123</v>
      </c>
      <c r="E1117" s="19" t="str">
        <f t="shared" si="137"/>
        <v>number</v>
      </c>
      <c r="F1117" s="4" t="s">
        <v>124</v>
      </c>
      <c r="G1117" s="5">
        <v>1.8653204688467175</v>
      </c>
      <c r="H1117" s="5">
        <v>1.8440193830900835</v>
      </c>
      <c r="I1117" s="5">
        <v>1.8856261222603852</v>
      </c>
      <c r="J1117" s="5">
        <v>2.0036488613815422</v>
      </c>
      <c r="K1117" s="5">
        <v>2.1390195994178534</v>
      </c>
      <c r="L1117" s="5">
        <v>2.2992276687724762</v>
      </c>
      <c r="M1117" s="5">
        <v>2.4373814581801909</v>
      </c>
      <c r="N1117" s="5">
        <v>2.3973751971244681</v>
      </c>
      <c r="O1117" s="5">
        <v>2.1335972485100574</v>
      </c>
      <c r="P1117" s="5">
        <v>1.742678616777003</v>
      </c>
      <c r="Q1117" s="5">
        <v>1.3016833012030316</v>
      </c>
      <c r="R1117" s="5">
        <v>0.9616152217812477</v>
      </c>
      <c r="S1117" s="5">
        <v>0.82774660663516475</v>
      </c>
      <c r="T1117" s="5">
        <v>0.96838339338426238</v>
      </c>
      <c r="U1117" s="5">
        <v>1.2982853705725284</v>
      </c>
      <c r="V1117" s="5">
        <v>1.6808464043054243</v>
      </c>
      <c r="W1117" s="5">
        <v>1.9906242996504755</v>
      </c>
      <c r="X1117" s="5">
        <v>2.2199483977356862</v>
      </c>
      <c r="Y1117" s="5">
        <v>2.3311856521026719</v>
      </c>
      <c r="Z1117" s="5">
        <v>2.3782240215272044</v>
      </c>
      <c r="AA1117" s="5">
        <v>2.3795995684482656</v>
      </c>
      <c r="AB1117" s="5">
        <v>2.3965029716700315</v>
      </c>
      <c r="AC1117" s="5">
        <v>2.4420948688887232</v>
      </c>
      <c r="AD1117" s="5">
        <v>2.5252491113174975</v>
      </c>
      <c r="AE1117" s="5">
        <v>2.622445199656819</v>
      </c>
      <c r="AF1117" s="5">
        <v>2.7165856648228228</v>
      </c>
      <c r="AG1117" s="5">
        <v>2.7595556503900585</v>
      </c>
      <c r="AH1117" s="5">
        <v>2.705647205496664</v>
      </c>
      <c r="AI1117" s="5">
        <v>2.535760328592656</v>
      </c>
      <c r="AJ1117" s="5">
        <v>2.2931781414983692</v>
      </c>
      <c r="AK1117" s="5">
        <v>2.1149657600295</v>
      </c>
      <c r="AL1117" s="5">
        <v>1.9313441409109278</v>
      </c>
      <c r="AM1117" s="5">
        <v>1.7295148125078004</v>
      </c>
      <c r="AN1117" s="5">
        <v>1.5161877353908968</v>
      </c>
      <c r="AO1117" s="5">
        <v>1.3166605570257066</v>
      </c>
      <c r="AP1117" s="5">
        <v>1.1003861971810378</v>
      </c>
      <c r="AQ1117" s="5">
        <v>0.94543126683130341</v>
      </c>
      <c r="AR1117" s="5">
        <v>0.97783399081865685</v>
      </c>
      <c r="AS1117" s="5">
        <v>1.2617969711265027</v>
      </c>
      <c r="AT1117" s="5">
        <v>1.6921109943672927</v>
      </c>
      <c r="AU1117" s="5">
        <v>2.1600220763679978</v>
      </c>
      <c r="AV1117" s="5">
        <v>2.5520973739315234</v>
      </c>
      <c r="AW1117" s="5">
        <v>2.8418895196346425</v>
      </c>
      <c r="AX1117" s="5">
        <v>2.9912079990577332</v>
      </c>
      <c r="AY1117" s="5">
        <v>3.0380798600985979</v>
      </c>
      <c r="AZ1117" s="5">
        <v>3.071618033709488</v>
      </c>
      <c r="BA1117" s="5">
        <v>3.1110638477828667</v>
      </c>
      <c r="BB1117" s="5">
        <v>3.0947124760286715</v>
      </c>
      <c r="BC1117" s="5">
        <v>3.0271653666060017</v>
      </c>
      <c r="BD1117" s="5">
        <v>2.9239439787400978</v>
      </c>
      <c r="BE1117" s="5">
        <v>2.8000688004001542</v>
      </c>
      <c r="BF1117" s="5">
        <v>2.6947658654551119</v>
      </c>
      <c r="BG1117" s="5">
        <v>2.6402668020630982</v>
      </c>
      <c r="BH1117" s="5">
        <v>2.659574041303268</v>
      </c>
      <c r="BI1117" s="5">
        <v>2.7182011183748336</v>
      </c>
      <c r="BJ1117" s="5">
        <v>2.7821225555660742</v>
      </c>
      <c r="BK1117" s="5">
        <v>2.8171437318891801</v>
      </c>
    </row>
    <row r="1118" spans="1:63" x14ac:dyDescent="0.25">
      <c r="A1118" t="s">
        <v>157</v>
      </c>
      <c r="B1118" t="s">
        <v>158</v>
      </c>
      <c r="C1118" t="s">
        <v>7</v>
      </c>
      <c r="D1118" t="s">
        <v>123</v>
      </c>
      <c r="E1118" s="19" t="str">
        <f t="shared" si="137"/>
        <v>number</v>
      </c>
      <c r="F1118" s="4" t="s">
        <v>124</v>
      </c>
      <c r="G1118" s="5">
        <v>2.0877896041097639</v>
      </c>
      <c r="H1118" s="5">
        <v>2.1576389651680272</v>
      </c>
      <c r="I1118" s="5">
        <v>2.2072954416497566</v>
      </c>
      <c r="J1118" s="5">
        <v>2.2276255233030731</v>
      </c>
      <c r="K1118" s="5">
        <v>2.231193823754321</v>
      </c>
      <c r="L1118" s="5">
        <v>2.2045119233270118</v>
      </c>
      <c r="M1118" s="5">
        <v>2.1821693581763144</v>
      </c>
      <c r="N1118" s="5">
        <v>2.3241107217916124</v>
      </c>
      <c r="O1118" s="5">
        <v>2.4171001043604918</v>
      </c>
      <c r="P1118" s="5">
        <v>2.5329347839635918</v>
      </c>
      <c r="Q1118" s="5">
        <v>2.6956307811526861</v>
      </c>
      <c r="R1118" s="5">
        <v>2.8004425442545475</v>
      </c>
      <c r="S1118" s="5">
        <v>2.7277663855642711</v>
      </c>
      <c r="T1118" s="5">
        <v>2.4344833938717971</v>
      </c>
      <c r="U1118" s="5">
        <v>2.0205891123409208</v>
      </c>
      <c r="V1118" s="5">
        <v>1.5620594851640699</v>
      </c>
      <c r="W1118" s="5">
        <v>1.2182634257942291</v>
      </c>
      <c r="X1118" s="5">
        <v>1.1066245276021882</v>
      </c>
      <c r="Y1118" s="5">
        <v>1.3044972770009686</v>
      </c>
      <c r="Z1118" s="5">
        <v>1.7131573566656251</v>
      </c>
      <c r="AA1118" s="5">
        <v>2.1731726174201387</v>
      </c>
      <c r="AB1118" s="5">
        <v>2.5481477297746347</v>
      </c>
      <c r="AC1118" s="5">
        <v>2.8147887930180007</v>
      </c>
      <c r="AD1118" s="5">
        <v>2.9309877758277905</v>
      </c>
      <c r="AE1118" s="5">
        <v>2.942123028498393</v>
      </c>
      <c r="AF1118" s="5">
        <v>2.9293944418794444</v>
      </c>
      <c r="AG1118" s="5">
        <v>2.9458960351423036</v>
      </c>
      <c r="AH1118" s="5">
        <v>2.9885255665469312</v>
      </c>
      <c r="AI1118" s="5">
        <v>3.0715482513642098</v>
      </c>
      <c r="AJ1118" s="5">
        <v>3.1679165217209717</v>
      </c>
      <c r="AK1118" s="5">
        <v>3.2617140297614986</v>
      </c>
      <c r="AL1118" s="5">
        <v>3.3146952876640947</v>
      </c>
      <c r="AM1118" s="5">
        <v>3.2922762913212056</v>
      </c>
      <c r="AN1118" s="5">
        <v>3.187270788846376</v>
      </c>
      <c r="AO1118" s="5">
        <v>3.1013587685388897</v>
      </c>
      <c r="AP1118" s="5">
        <v>2.961120613855015</v>
      </c>
      <c r="AQ1118" s="5">
        <v>2.8228744618370558</v>
      </c>
      <c r="AR1118" s="5">
        <v>2.7239399910828075</v>
      </c>
      <c r="AS1118" s="5">
        <v>2.6821260285717154</v>
      </c>
      <c r="AT1118" s="5">
        <v>2.6738011309084739</v>
      </c>
      <c r="AU1118" s="5">
        <v>2.6761854624156434</v>
      </c>
      <c r="AV1118" s="5">
        <v>2.6604526775762265</v>
      </c>
      <c r="AW1118" s="5">
        <v>2.6371623417326271</v>
      </c>
      <c r="AX1118" s="5">
        <v>2.5965223009408778</v>
      </c>
      <c r="AY1118" s="5">
        <v>2.5464824032356534</v>
      </c>
      <c r="AZ1118" s="5">
        <v>2.4937895128203968</v>
      </c>
      <c r="BA1118" s="5">
        <v>2.4314585191047908</v>
      </c>
      <c r="BB1118" s="5">
        <v>2.1903509390661586</v>
      </c>
      <c r="BC1118" s="5">
        <v>2.1668157666732455</v>
      </c>
      <c r="BD1118" s="5">
        <v>2.1481417021730973</v>
      </c>
      <c r="BE1118" s="5">
        <v>2.1332613833641627</v>
      </c>
      <c r="BF1118" s="5">
        <v>2.1096359381015679</v>
      </c>
      <c r="BG1118" s="5">
        <v>2.1005535591095366</v>
      </c>
      <c r="BH1118" s="5">
        <v>2.0582177583011161</v>
      </c>
      <c r="BI1118" s="5">
        <v>2.0092036721815254</v>
      </c>
      <c r="BJ1118" s="5">
        <v>1.9567253432919947</v>
      </c>
      <c r="BK1118" s="5">
        <v>1.9080863442752145</v>
      </c>
    </row>
    <row r="1119" spans="1:63" x14ac:dyDescent="0.25">
      <c r="A1119" t="s">
        <v>159</v>
      </c>
      <c r="B1119" t="s">
        <v>160</v>
      </c>
      <c r="C1119" t="s">
        <v>7</v>
      </c>
      <c r="D1119" t="s">
        <v>123</v>
      </c>
      <c r="E1119" s="19" t="str">
        <f t="shared" si="137"/>
        <v>number</v>
      </c>
      <c r="F1119" s="4" t="s">
        <v>124</v>
      </c>
      <c r="G1119" s="5">
        <v>2.8901545509117446</v>
      </c>
      <c r="H1119" s="5">
        <v>2.9231023740326738</v>
      </c>
      <c r="I1119" s="5">
        <v>2.9005064110955407</v>
      </c>
      <c r="J1119" s="5">
        <v>2.917405906261644</v>
      </c>
      <c r="K1119" s="5">
        <v>2.9430841895328355</v>
      </c>
      <c r="L1119" s="5">
        <v>2.9633939450344626</v>
      </c>
      <c r="M1119" s="5">
        <v>2.9864184660540589</v>
      </c>
      <c r="N1119" s="5">
        <v>3.0187006153926093</v>
      </c>
      <c r="O1119" s="5">
        <v>3.060891571310993</v>
      </c>
      <c r="P1119" s="5">
        <v>2.9844617432213623</v>
      </c>
      <c r="Q1119" s="5">
        <v>2.9962453831605158</v>
      </c>
      <c r="R1119" s="5">
        <v>3.0199307105614479</v>
      </c>
      <c r="S1119" s="5">
        <v>3.0386341705441255</v>
      </c>
      <c r="T1119" s="5">
        <v>3.0463129399451216</v>
      </c>
      <c r="U1119" s="5">
        <v>3.0467548008759606</v>
      </c>
      <c r="V1119" s="5">
        <v>3.0336690472328436</v>
      </c>
      <c r="W1119" s="5">
        <v>3.02104884097862</v>
      </c>
      <c r="X1119" s="5">
        <v>3.0072597514038835</v>
      </c>
      <c r="Y1119" s="5">
        <v>2.9999542263648555</v>
      </c>
      <c r="Z1119" s="5">
        <v>3.581539608340413</v>
      </c>
      <c r="AA1119" s="5">
        <v>3.6990446847178955</v>
      </c>
      <c r="AB1119" s="5">
        <v>3.7003483092418952</v>
      </c>
      <c r="AC1119" s="5">
        <v>3.6816990756808643</v>
      </c>
      <c r="AD1119" s="5">
        <v>3.6382883502914622</v>
      </c>
      <c r="AE1119" s="5">
        <v>3.5792157641356139</v>
      </c>
      <c r="AF1119" s="5">
        <v>3.5142644814904824</v>
      </c>
      <c r="AG1119" s="5">
        <v>3.449589818641416</v>
      </c>
      <c r="AH1119" s="5">
        <v>3.3774506202673327</v>
      </c>
      <c r="AI1119" s="5">
        <v>3.3007594583195785</v>
      </c>
      <c r="AJ1119" s="5">
        <v>3.0279069804754659</v>
      </c>
      <c r="AK1119" s="5">
        <v>2.9116315951669192</v>
      </c>
      <c r="AL1119" s="5">
        <v>2.8312889156138143</v>
      </c>
      <c r="AM1119" s="5">
        <v>2.7489067624320471</v>
      </c>
      <c r="AN1119" s="5">
        <v>2.664360077435767</v>
      </c>
      <c r="AO1119" s="5">
        <v>2.5816555344098298</v>
      </c>
      <c r="AP1119" s="5">
        <v>2.5006372542248174</v>
      </c>
      <c r="AQ1119" s="5">
        <v>2.4319841666689901</v>
      </c>
      <c r="AR1119" s="5">
        <v>2.3779246915545342</v>
      </c>
      <c r="AS1119" s="5">
        <v>2.3449651072095294</v>
      </c>
      <c r="AT1119" s="5">
        <v>2.3141227623676377</v>
      </c>
      <c r="AU1119" s="5">
        <v>2.2976671648727063</v>
      </c>
      <c r="AV1119" s="5">
        <v>2.2816701544566804</v>
      </c>
      <c r="AW1119" s="5">
        <v>2.2724143914462989</v>
      </c>
      <c r="AX1119" s="5">
        <v>2.2695148732481902</v>
      </c>
      <c r="AY1119" s="5">
        <v>2.272349092787425</v>
      </c>
      <c r="AZ1119" s="5">
        <v>2.2729207741034827</v>
      </c>
      <c r="BA1119" s="5">
        <v>2.2698593771137232</v>
      </c>
      <c r="BB1119" s="5">
        <v>2.2605387476700436</v>
      </c>
      <c r="BC1119" s="5">
        <v>2.2458596358959486</v>
      </c>
      <c r="BD1119" s="5">
        <v>2.2220302869220596</v>
      </c>
      <c r="BE1119" s="5">
        <v>2.1897209781460139</v>
      </c>
      <c r="BF1119" s="5">
        <v>2.1564230253325603</v>
      </c>
      <c r="BG1119" s="5">
        <v>2.1138528089480384</v>
      </c>
      <c r="BH1119" s="5">
        <v>2.0667249880498022</v>
      </c>
      <c r="BI1119" s="5">
        <v>2.0132343189053286</v>
      </c>
      <c r="BJ1119" s="5">
        <v>1.9578345032614026</v>
      </c>
      <c r="BK1119" s="5">
        <v>1.902745939761721</v>
      </c>
    </row>
    <row r="1120" spans="1:63" x14ac:dyDescent="0.25">
      <c r="A1120" t="s">
        <v>165</v>
      </c>
      <c r="B1120" t="s">
        <v>166</v>
      </c>
      <c r="C1120" t="s">
        <v>7</v>
      </c>
      <c r="D1120" t="s">
        <v>123</v>
      </c>
      <c r="E1120" s="19" t="str">
        <f t="shared" si="137"/>
        <v>number</v>
      </c>
      <c r="F1120" s="4" t="s">
        <v>124</v>
      </c>
      <c r="G1120" s="5">
        <v>1.847991787380338</v>
      </c>
      <c r="H1120" s="5">
        <v>1.8610450524701772</v>
      </c>
      <c r="I1120" s="5">
        <v>1.8794005802308038</v>
      </c>
      <c r="J1120" s="5">
        <v>1.8920052995153838</v>
      </c>
      <c r="K1120" s="5">
        <v>1.9044999309921498</v>
      </c>
      <c r="L1120" s="5">
        <v>1.9176282620144258</v>
      </c>
      <c r="M1120" s="5">
        <v>1.9334241896987336</v>
      </c>
      <c r="N1120" s="5">
        <v>1.9563796975732974</v>
      </c>
      <c r="O1120" s="5">
        <v>1.9868217542625113</v>
      </c>
      <c r="P1120" s="5">
        <v>2.0222136831023021</v>
      </c>
      <c r="Q1120" s="5">
        <v>1.9658314992420693</v>
      </c>
      <c r="R1120" s="5">
        <v>1.9138793456827274</v>
      </c>
      <c r="S1120" s="5">
        <v>1.9599903720568153</v>
      </c>
      <c r="T1120" s="5">
        <v>2.0523479222256564</v>
      </c>
      <c r="U1120" s="5">
        <v>2.1658098169467452</v>
      </c>
      <c r="V1120" s="5">
        <v>2.2688121996400095</v>
      </c>
      <c r="W1120" s="5">
        <v>2.3194287124585689</v>
      </c>
      <c r="X1120" s="5">
        <v>2.2846100590331488</v>
      </c>
      <c r="Y1120" s="5">
        <v>2.1531841623988548</v>
      </c>
      <c r="Z1120" s="5">
        <v>1.9455475380925045</v>
      </c>
      <c r="AA1120" s="5">
        <v>1.3411803469326791</v>
      </c>
      <c r="AB1120" s="5">
        <v>1.0991744228022577</v>
      </c>
      <c r="AC1120" s="5">
        <v>0.75208390774745404</v>
      </c>
      <c r="AD1120" s="5">
        <v>0.2202295174683972</v>
      </c>
      <c r="AE1120" s="5">
        <v>-0.39193681165172745</v>
      </c>
      <c r="AF1120" s="5">
        <v>-1.114612141679284</v>
      </c>
      <c r="AG1120" s="5">
        <v>-1.6998948364404891</v>
      </c>
      <c r="AH1120" s="5">
        <v>-1.8435786704401185</v>
      </c>
      <c r="AI1120" s="5">
        <v>-1.3677073455874456</v>
      </c>
      <c r="AJ1120" s="5">
        <v>-0.49185700458736858</v>
      </c>
      <c r="AK1120" s="5">
        <v>1.9144581461840819</v>
      </c>
      <c r="AL1120" s="5">
        <v>2.801484460932576</v>
      </c>
      <c r="AM1120" s="5">
        <v>3.2655631371388978</v>
      </c>
      <c r="AN1120" s="5">
        <v>3.1971425550725505</v>
      </c>
      <c r="AO1120" s="5">
        <v>2.7980837406569861</v>
      </c>
      <c r="AP1120" s="5">
        <v>2.3394107867910621</v>
      </c>
      <c r="AQ1120" s="5">
        <v>2.0227722789111238</v>
      </c>
      <c r="AR1120" s="5">
        <v>2.2836757132410148</v>
      </c>
      <c r="AS1120" s="5">
        <v>2.3310679224304636</v>
      </c>
      <c r="AT1120" s="5">
        <v>2.4578873151438021</v>
      </c>
      <c r="AU1120" s="5">
        <v>2.5904101276000326</v>
      </c>
      <c r="AV1120" s="5">
        <v>2.6657171452111417</v>
      </c>
      <c r="AW1120" s="5">
        <v>2.7143411942895188</v>
      </c>
      <c r="AX1120" s="5">
        <v>2.7210060020852809</v>
      </c>
      <c r="AY1120" s="5">
        <v>2.7023443180709918</v>
      </c>
      <c r="AZ1120" s="5">
        <v>2.6788068507202554</v>
      </c>
      <c r="BA1120" s="5">
        <v>2.6700749440432703</v>
      </c>
      <c r="BB1120" s="5">
        <v>2.2496872544246216</v>
      </c>
      <c r="BC1120" s="5">
        <v>2.2017849631282829</v>
      </c>
      <c r="BD1120" s="5">
        <v>2.1875914549904203</v>
      </c>
      <c r="BE1120" s="5">
        <v>2.1745959562891017</v>
      </c>
      <c r="BF1120" s="5">
        <v>2.1581490598118922</v>
      </c>
      <c r="BG1120" s="5">
        <v>2.1401364521941271</v>
      </c>
      <c r="BH1120" s="5">
        <v>2.120343905724154</v>
      </c>
      <c r="BI1120" s="5">
        <v>2.0988340294171417</v>
      </c>
      <c r="BJ1120" s="5">
        <v>2.0761469968837281</v>
      </c>
      <c r="BK1120" s="5">
        <v>2.0536385940667832</v>
      </c>
    </row>
    <row r="1121" spans="1:63" x14ac:dyDescent="0.25">
      <c r="A1121" t="s">
        <v>171</v>
      </c>
      <c r="B1121" t="s">
        <v>172</v>
      </c>
      <c r="C1121" t="s">
        <v>7</v>
      </c>
      <c r="D1121" t="s">
        <v>123</v>
      </c>
      <c r="E1121" s="19" t="str">
        <f t="shared" ref="E1121:E1184" si="138">IF(_xlfn.ISFORMULA(G1121),"formula","number")</f>
        <v>number</v>
      </c>
      <c r="F1121" s="4" t="s">
        <v>124</v>
      </c>
      <c r="G1121" s="5">
        <v>2.0583922491504527</v>
      </c>
      <c r="H1121" s="5">
        <v>1.7454053952124546</v>
      </c>
      <c r="I1121" s="5">
        <v>1.6444937644208999</v>
      </c>
      <c r="J1121" s="5">
        <v>1.8160369202095608</v>
      </c>
      <c r="K1121" s="5">
        <v>2.1675624600963435</v>
      </c>
      <c r="L1121" s="5">
        <v>2.5680230083179652</v>
      </c>
      <c r="M1121" s="5">
        <v>2.8831294381127961</v>
      </c>
      <c r="N1121" s="5">
        <v>3.0724123766053593</v>
      </c>
      <c r="O1121" s="5">
        <v>3.0973737210487271</v>
      </c>
      <c r="P1121" s="5">
        <v>3.0148773636104811</v>
      </c>
      <c r="Q1121" s="5">
        <v>2.8390644951385275</v>
      </c>
      <c r="R1121" s="5">
        <v>2.7781622953613634</v>
      </c>
      <c r="S1121" s="5">
        <v>2.767219276312284</v>
      </c>
      <c r="T1121" s="5">
        <v>2.8136517004326675</v>
      </c>
      <c r="U1121" s="5">
        <v>2.8976917304674448</v>
      </c>
      <c r="V1121" s="5">
        <v>2.9786024239452229</v>
      </c>
      <c r="W1121" s="5">
        <v>3.0379915767349375</v>
      </c>
      <c r="X1121" s="5">
        <v>3.0933486175836098</v>
      </c>
      <c r="Y1121" s="5">
        <v>3.2791195069940242</v>
      </c>
      <c r="Z1121" s="5">
        <v>3.3478296632885263</v>
      </c>
      <c r="AA1121" s="5">
        <v>3.2664267249044436</v>
      </c>
      <c r="AB1121" s="5">
        <v>3.1561668225395807</v>
      </c>
      <c r="AC1121" s="5">
        <v>3.2317135736417537</v>
      </c>
      <c r="AD1121" s="5">
        <v>3.5339231276062288</v>
      </c>
      <c r="AE1121" s="5">
        <v>3.8972116243463204</v>
      </c>
      <c r="AF1121" s="5">
        <v>4.5178975026329704</v>
      </c>
      <c r="AG1121" s="5">
        <v>4.8647034004452898</v>
      </c>
      <c r="AH1121" s="5">
        <v>4.2560704690957714</v>
      </c>
      <c r="AI1121" s="5">
        <v>2.5332117859441148</v>
      </c>
      <c r="AJ1121" s="5">
        <v>0.19538627681938053</v>
      </c>
      <c r="AK1121" s="5">
        <v>-2.6556783063847824</v>
      </c>
      <c r="AL1121" s="5">
        <v>-5.9362101833560121</v>
      </c>
      <c r="AM1121" s="5">
        <v>-7.2846595109359189</v>
      </c>
      <c r="AN1121" s="5">
        <v>-6.0707020958374383</v>
      </c>
      <c r="AO1121" s="5">
        <v>-2.7737257108839439</v>
      </c>
      <c r="AP1121" s="5">
        <v>1.3878353605301894</v>
      </c>
      <c r="AQ1121" s="5">
        <v>5.2069411590302339</v>
      </c>
      <c r="AR1121" s="5">
        <v>7.0251124297307452</v>
      </c>
      <c r="AS1121" s="5">
        <v>6.3343014834695248</v>
      </c>
      <c r="AT1121" s="5">
        <v>4.5309695719994165</v>
      </c>
      <c r="AU1121" s="5">
        <v>2.6471747378103849</v>
      </c>
      <c r="AV1121" s="5">
        <v>1.319775472781439</v>
      </c>
      <c r="AW1121" s="5">
        <v>1.5217614816626868</v>
      </c>
      <c r="AX1121" s="5">
        <v>1.5735340057596221</v>
      </c>
      <c r="AY1121" s="5">
        <v>1.9412886719004201</v>
      </c>
      <c r="AZ1121" s="5">
        <v>2.3552432995913306</v>
      </c>
      <c r="BA1121" s="5">
        <v>2.5773159661135994</v>
      </c>
      <c r="BB1121" s="5">
        <v>2.7179729372029673</v>
      </c>
      <c r="BC1121" s="5">
        <v>2.7299263196919523</v>
      </c>
      <c r="BD1121" s="5">
        <v>2.6594335152462434</v>
      </c>
      <c r="BE1121" s="5">
        <v>2.5886928053957416</v>
      </c>
      <c r="BF1121" s="5">
        <v>2.5548643681018652</v>
      </c>
      <c r="BG1121" s="5">
        <v>2.5238962331477706</v>
      </c>
      <c r="BH1121" s="5">
        <v>2.4767081494556229</v>
      </c>
      <c r="BI1121" s="5">
        <v>2.4295289485757632</v>
      </c>
      <c r="BJ1121" s="5">
        <v>2.3832312828696613</v>
      </c>
      <c r="BK1121" s="5">
        <v>2.3283954204439317</v>
      </c>
    </row>
    <row r="1122" spans="1:63" x14ac:dyDescent="0.25">
      <c r="A1122" t="s">
        <v>175</v>
      </c>
      <c r="B1122" t="s">
        <v>176</v>
      </c>
      <c r="C1122" t="s">
        <v>7</v>
      </c>
      <c r="D1122" t="s">
        <v>123</v>
      </c>
      <c r="E1122" s="19" t="str">
        <f t="shared" si="138"/>
        <v>number</v>
      </c>
      <c r="F1122" s="4" t="s">
        <v>124</v>
      </c>
      <c r="G1122" s="5">
        <v>2.2957568079488069</v>
      </c>
      <c r="H1122" s="5">
        <v>2.4357126429093863</v>
      </c>
      <c r="I1122" s="5">
        <v>2.4536050825218387</v>
      </c>
      <c r="J1122" s="5">
        <v>2.4663975767309649</v>
      </c>
      <c r="K1122" s="5">
        <v>2.4742939599313742</v>
      </c>
      <c r="L1122" s="5">
        <v>2.4756498369112303</v>
      </c>
      <c r="M1122" s="5">
        <v>2.4769030678918451</v>
      </c>
      <c r="N1122" s="5">
        <v>2.4865477074613067</v>
      </c>
      <c r="O1122" s="5">
        <v>2.507202884676988</v>
      </c>
      <c r="P1122" s="5">
        <v>2.5491418531506262</v>
      </c>
      <c r="Q1122" s="5">
        <v>2.6629128525477785</v>
      </c>
      <c r="R1122" s="5">
        <v>2.6786819722985267</v>
      </c>
      <c r="S1122" s="5">
        <v>2.6680125994456385</v>
      </c>
      <c r="T1122" s="5">
        <v>2.6252373014678376</v>
      </c>
      <c r="U1122" s="5">
        <v>2.5630258954260312</v>
      </c>
      <c r="V1122" s="5">
        <v>2.4898231975905705</v>
      </c>
      <c r="W1122" s="5">
        <v>2.4271643056920449</v>
      </c>
      <c r="X1122" s="5">
        <v>2.3918926664929945</v>
      </c>
      <c r="Y1122" s="5">
        <v>2.3926179009889395</v>
      </c>
      <c r="Z1122" s="5">
        <v>2.3824989076971588</v>
      </c>
      <c r="AA1122" s="5">
        <v>2.240169252273255</v>
      </c>
      <c r="AB1122" s="5">
        <v>2.2563121363147287</v>
      </c>
      <c r="AC1122" s="5">
        <v>2.2263233342005759</v>
      </c>
      <c r="AD1122" s="5">
        <v>2.1448997926935229</v>
      </c>
      <c r="AE1122" s="5">
        <v>1.8001654597146068</v>
      </c>
      <c r="AF1122" s="5">
        <v>1.1705954509079159</v>
      </c>
      <c r="AG1122" s="5">
        <v>1.0506556078065301</v>
      </c>
      <c r="AH1122" s="5">
        <v>0.99824458915199132</v>
      </c>
      <c r="AI1122" s="5">
        <v>1.0259044293888591</v>
      </c>
      <c r="AJ1122" s="5">
        <v>1.1032732831811312</v>
      </c>
      <c r="AK1122" s="5">
        <v>1.2251486809904089</v>
      </c>
      <c r="AL1122" s="5">
        <v>1.3459539110212022</v>
      </c>
      <c r="AM1122" s="5">
        <v>1.3261510664010743</v>
      </c>
      <c r="AN1122" s="5">
        <v>1.2095294416934415</v>
      </c>
      <c r="AO1122" s="5">
        <v>1.0335168795787901</v>
      </c>
      <c r="AP1122" s="5">
        <v>0.84463722428574117</v>
      </c>
      <c r="AQ1122" s="5">
        <v>0.67658921666551264</v>
      </c>
      <c r="AR1122" s="5">
        <v>0.53916568978028889</v>
      </c>
      <c r="AS1122" s="5">
        <v>0.43820962742731157</v>
      </c>
      <c r="AT1122" s="5">
        <v>0.36769149317098943</v>
      </c>
      <c r="AU1122" s="5">
        <v>0.31319512912355046</v>
      </c>
      <c r="AV1122" s="5">
        <v>0.12181288551741776</v>
      </c>
      <c r="AW1122" s="5">
        <v>5.0152894366692008E-3</v>
      </c>
      <c r="AX1122" s="5">
        <v>-7.6509244245191482E-2</v>
      </c>
      <c r="AY1122" s="5">
        <v>-0.15198448047839033</v>
      </c>
      <c r="AZ1122" s="5">
        <v>-0.23789634321942074</v>
      </c>
      <c r="BA1122" s="5">
        <v>-0.30620989202516036</v>
      </c>
      <c r="BB1122" s="5">
        <v>-0.32867687216600794</v>
      </c>
      <c r="BC1122" s="5">
        <v>-0.2794368474137125</v>
      </c>
      <c r="BD1122" s="5">
        <v>-0.19853835124021024</v>
      </c>
      <c r="BE1122" s="5">
        <v>-9.993335784955612E-2</v>
      </c>
      <c r="BF1122" s="5">
        <v>-2.6022568689430398E-2</v>
      </c>
      <c r="BG1122" s="5">
        <v>1.2210800974618671E-2</v>
      </c>
      <c r="BH1122" s="5">
        <v>-1.7872351337755641E-2</v>
      </c>
      <c r="BI1122" s="5">
        <v>-8.764592022754146E-2</v>
      </c>
      <c r="BJ1122" s="5">
        <v>-0.16791458856429528</v>
      </c>
      <c r="BK1122" s="5">
        <v>-0.23460616703699907</v>
      </c>
    </row>
    <row r="1123" spans="1:63" x14ac:dyDescent="0.25">
      <c r="A1123" t="s">
        <v>177</v>
      </c>
      <c r="B1123" t="s">
        <v>178</v>
      </c>
      <c r="C1123" t="s">
        <v>7</v>
      </c>
      <c r="D1123" t="s">
        <v>123</v>
      </c>
      <c r="E1123" s="19" t="str">
        <f t="shared" si="138"/>
        <v>number</v>
      </c>
      <c r="F1123" s="4" t="s">
        <v>124</v>
      </c>
      <c r="G1123" s="5">
        <v>2.7673357468717361</v>
      </c>
      <c r="H1123" s="5">
        <v>2.7875327099586706</v>
      </c>
      <c r="I1123" s="5">
        <v>2.8029821012340208</v>
      </c>
      <c r="J1123" s="5">
        <v>2.8115890693865087</v>
      </c>
      <c r="K1123" s="5">
        <v>2.8168953818480928</v>
      </c>
      <c r="L1123" s="5">
        <v>2.8163258866352425</v>
      </c>
      <c r="M1123" s="5">
        <v>2.8183444102403503</v>
      </c>
      <c r="N1123" s="5">
        <v>2.5669804409444734</v>
      </c>
      <c r="O1123" s="5">
        <v>2.5275667131276829</v>
      </c>
      <c r="P1123" s="5">
        <v>2.5424525650827334</v>
      </c>
      <c r="Q1123" s="5">
        <v>2.5545701307446813</v>
      </c>
      <c r="R1123" s="5">
        <v>2.5518816095976948</v>
      </c>
      <c r="S1123" s="5">
        <v>2.5214851037535126</v>
      </c>
      <c r="T1123" s="5">
        <v>2.4544262618133734</v>
      </c>
      <c r="U1123" s="5">
        <v>2.365549772824072</v>
      </c>
      <c r="V1123" s="5">
        <v>2.2655621775896329</v>
      </c>
      <c r="W1123" s="5">
        <v>2.1759135411819925</v>
      </c>
      <c r="X1123" s="5">
        <v>2.0905385327006596</v>
      </c>
      <c r="Y1123" s="5">
        <v>2.5492746297335085</v>
      </c>
      <c r="Z1123" s="5">
        <v>2.6331022753734232</v>
      </c>
      <c r="AA1123" s="5">
        <v>2.6356543177471736</v>
      </c>
      <c r="AB1123" s="5">
        <v>2.6270945111558275</v>
      </c>
      <c r="AC1123" s="5">
        <v>2.6093634301214554</v>
      </c>
      <c r="AD1123" s="5">
        <v>2.5718092892895257</v>
      </c>
      <c r="AE1123" s="5">
        <v>2.5315114885758851</v>
      </c>
      <c r="AF1123" s="5">
        <v>2.4698048706334115</v>
      </c>
      <c r="AG1123" s="5">
        <v>2.4208672653067116</v>
      </c>
      <c r="AH1123" s="5">
        <v>2.4158992720935526</v>
      </c>
      <c r="AI1123" s="5">
        <v>2.6695627976030085</v>
      </c>
      <c r="AJ1123" s="5">
        <v>2.7962291637882681</v>
      </c>
      <c r="AK1123" s="5">
        <v>2.9044299565240497</v>
      </c>
      <c r="AL1123" s="5">
        <v>2.9730319599290205</v>
      </c>
      <c r="AM1123" s="5">
        <v>2.9463367266923024</v>
      </c>
      <c r="AN1123" s="5">
        <v>2.8002558801954986</v>
      </c>
      <c r="AO1123" s="5">
        <v>2.5891268356704957</v>
      </c>
      <c r="AP1123" s="5">
        <v>2.3658995319813498</v>
      </c>
      <c r="AQ1123" s="5">
        <v>2.1951331853512648</v>
      </c>
      <c r="AR1123" s="5">
        <v>2.0989303995041992</v>
      </c>
      <c r="AS1123" s="5">
        <v>2.0986710211010511</v>
      </c>
      <c r="AT1123" s="5">
        <v>2.1631421613755557</v>
      </c>
      <c r="AU1123" s="5">
        <v>2.239330523484325</v>
      </c>
      <c r="AV1123" s="5">
        <v>2.2971451466442905</v>
      </c>
      <c r="AW1123" s="5">
        <v>2.1089928515372489</v>
      </c>
      <c r="AX1123" s="5">
        <v>2.1160434006015594</v>
      </c>
      <c r="AY1123" s="5">
        <v>2.1648118939510681</v>
      </c>
      <c r="AZ1123" s="5">
        <v>2.213680554898926</v>
      </c>
      <c r="BA1123" s="5">
        <v>2.2557393950823612</v>
      </c>
      <c r="BB1123" s="5">
        <v>2.2705846624251453</v>
      </c>
      <c r="BC1123" s="5">
        <v>2.2614467373239537</v>
      </c>
      <c r="BD1123" s="5">
        <v>2.2263334647688207</v>
      </c>
      <c r="BE1123" s="5">
        <v>2.187827765412254</v>
      </c>
      <c r="BF1123" s="5">
        <v>2.1482495762724163</v>
      </c>
      <c r="BG1123" s="5">
        <v>2.1141171318135337</v>
      </c>
      <c r="BH1123" s="5">
        <v>2.0881242678372045</v>
      </c>
      <c r="BI1123" s="5">
        <v>2.0635709292184847</v>
      </c>
      <c r="BJ1123" s="5">
        <v>2.0398894687873246</v>
      </c>
      <c r="BK1123" s="5">
        <v>2.0095006709366188</v>
      </c>
    </row>
    <row r="1124" spans="1:63" x14ac:dyDescent="0.25">
      <c r="A1124" t="s">
        <v>179</v>
      </c>
      <c r="B1124" t="s">
        <v>180</v>
      </c>
      <c r="C1124" t="s">
        <v>7</v>
      </c>
      <c r="D1124" t="s">
        <v>123</v>
      </c>
      <c r="E1124" s="19" t="str">
        <f t="shared" si="138"/>
        <v>number</v>
      </c>
      <c r="F1124" s="4" t="s">
        <v>124</v>
      </c>
      <c r="G1124" s="5">
        <v>2.9574757450999885</v>
      </c>
      <c r="H1124" s="5">
        <v>3.0594331003151161</v>
      </c>
      <c r="I1124" s="5">
        <v>3.1276541898256105</v>
      </c>
      <c r="J1124" s="5">
        <v>3.1572668593504138</v>
      </c>
      <c r="K1124" s="5">
        <v>3.1543471049709364</v>
      </c>
      <c r="L1124" s="5">
        <v>3.1516655385750276</v>
      </c>
      <c r="M1124" s="5">
        <v>3.1397173245551322</v>
      </c>
      <c r="N1124" s="5">
        <v>3.0624976841123774</v>
      </c>
      <c r="O1124" s="5">
        <v>2.917004483737037</v>
      </c>
      <c r="P1124" s="5">
        <v>2.9350461926072913</v>
      </c>
      <c r="Q1124" s="5">
        <v>2.7846158100209428</v>
      </c>
      <c r="R1124" s="5">
        <v>2.6391266295437523</v>
      </c>
      <c r="S1124" s="5">
        <v>2.5677142326926319</v>
      </c>
      <c r="T1124" s="5">
        <v>2.5859822072393399</v>
      </c>
      <c r="U1124" s="5">
        <v>2.6647511634499601</v>
      </c>
      <c r="V1124" s="5">
        <v>2.7631244634696932</v>
      </c>
      <c r="W1124" s="5">
        <v>2.8432367697670271</v>
      </c>
      <c r="X1124" s="5">
        <v>2.8987598603995637</v>
      </c>
      <c r="Y1124" s="5">
        <v>2.9162768575849056</v>
      </c>
      <c r="Z1124" s="5">
        <v>2.8085171706589964</v>
      </c>
      <c r="AA1124" s="5">
        <v>2.6632569271403144</v>
      </c>
      <c r="AB1124" s="5">
        <v>2.6548625673970023</v>
      </c>
      <c r="AC1124" s="5">
        <v>2.6927627996345733</v>
      </c>
      <c r="AD1124" s="5">
        <v>2.7808663166750147</v>
      </c>
      <c r="AE1124" s="5">
        <v>2.8955111032082019</v>
      </c>
      <c r="AF1124" s="5">
        <v>3.0129587885682243</v>
      </c>
      <c r="AG1124" s="5">
        <v>3.0961029495200441</v>
      </c>
      <c r="AH1124" s="5">
        <v>3.1214220427580743</v>
      </c>
      <c r="AI1124" s="5">
        <v>3.0809478442469671</v>
      </c>
      <c r="AJ1124" s="5">
        <v>2.9973874816762036</v>
      </c>
      <c r="AK1124" s="5">
        <v>2.9652131497927323</v>
      </c>
      <c r="AL1124" s="5">
        <v>2.9583381798161934</v>
      </c>
      <c r="AM1124" s="5">
        <v>2.8933765540783991</v>
      </c>
      <c r="AN1124" s="5">
        <v>2.8258371965822442</v>
      </c>
      <c r="AO1124" s="5">
        <v>2.7638302014319147</v>
      </c>
      <c r="AP1124" s="5">
        <v>2.6971559063430948</v>
      </c>
      <c r="AQ1124" s="5">
        <v>2.646351267847713</v>
      </c>
      <c r="AR1124" s="5">
        <v>2.6384118126292622</v>
      </c>
      <c r="AS1124" s="5">
        <v>2.6853271822804867</v>
      </c>
      <c r="AT1124" s="5">
        <v>2.7630398519976356</v>
      </c>
      <c r="AU1124" s="5">
        <v>2.8483699169551651</v>
      </c>
      <c r="AV1124" s="5">
        <v>2.9113956914482553</v>
      </c>
      <c r="AW1124" s="5">
        <v>2.9481915397386578</v>
      </c>
      <c r="AX1124" s="5">
        <v>2.9500056169671476</v>
      </c>
      <c r="AY1124" s="5">
        <v>2.9332803846806978</v>
      </c>
      <c r="AZ1124" s="5">
        <v>2.9046028336203964</v>
      </c>
      <c r="BA1124" s="5">
        <v>2.882617401811614</v>
      </c>
      <c r="BB1124" s="5">
        <v>2.8563126042984539</v>
      </c>
      <c r="BC1124" s="5">
        <v>2.8323083766068269</v>
      </c>
      <c r="BD1124" s="5">
        <v>2.8045374326732366</v>
      </c>
      <c r="BE1124" s="5">
        <v>2.7750101061937404</v>
      </c>
      <c r="BF1124" s="5">
        <v>2.7396510951907689</v>
      </c>
      <c r="BG1124" s="5">
        <v>2.7034472463047474</v>
      </c>
      <c r="BH1124" s="5">
        <v>2.6574818488512451</v>
      </c>
      <c r="BI1124" s="5">
        <v>2.6107198870983459</v>
      </c>
      <c r="BJ1124" s="5">
        <v>2.564607487903424</v>
      </c>
      <c r="BK1124" s="5">
        <v>2.518467077444146</v>
      </c>
    </row>
    <row r="1125" spans="1:63" x14ac:dyDescent="0.25">
      <c r="A1125" t="s">
        <v>147</v>
      </c>
      <c r="B1125" t="s">
        <v>148</v>
      </c>
      <c r="C1125" t="s">
        <v>149</v>
      </c>
      <c r="D1125" t="s">
        <v>123</v>
      </c>
      <c r="E1125" s="19" t="str">
        <f t="shared" si="138"/>
        <v>number</v>
      </c>
      <c r="F1125" s="4" t="s">
        <v>124</v>
      </c>
      <c r="G1125" s="5">
        <v>1.2421685742077178</v>
      </c>
      <c r="H1125" s="5">
        <v>1.2323544839667435</v>
      </c>
      <c r="I1125" s="5">
        <v>1.2463298805634264</v>
      </c>
      <c r="J1125" s="5">
        <v>1.2962068293787761</v>
      </c>
      <c r="K1125" s="5">
        <v>1.370531936775895</v>
      </c>
      <c r="L1125" s="5">
        <v>1.4516977663212689</v>
      </c>
      <c r="M1125" s="5">
        <v>1.5210342041797875</v>
      </c>
      <c r="N1125" s="5">
        <v>1.5739248876019314</v>
      </c>
      <c r="O1125" s="5">
        <v>1.5988308396935571</v>
      </c>
      <c r="P1125" s="5">
        <v>1.6083460242133245</v>
      </c>
      <c r="Q1125" s="5">
        <v>1.6189186117723409</v>
      </c>
      <c r="R1125" s="5">
        <v>1.636409222526745</v>
      </c>
      <c r="S1125" s="5">
        <v>1.6639842059594561</v>
      </c>
      <c r="T1125" s="5">
        <v>1.7005019596848141</v>
      </c>
      <c r="U1125" s="5">
        <v>1.7446141906443395</v>
      </c>
      <c r="V1125" s="5">
        <v>1.5795708636350219</v>
      </c>
      <c r="W1125" s="5">
        <v>1.452306188902903</v>
      </c>
      <c r="X1125" s="5">
        <v>1.481710552710847</v>
      </c>
      <c r="Y1125" s="5">
        <v>1.5361087472238211</v>
      </c>
      <c r="Z1125" s="5">
        <v>1.5992116265731049</v>
      </c>
      <c r="AA1125" s="5">
        <v>1.6656624379064875</v>
      </c>
      <c r="AB1125" s="5">
        <v>1.7131213094518327</v>
      </c>
      <c r="AC1125" s="5">
        <v>1.7323821439645974</v>
      </c>
      <c r="AD1125" s="5">
        <v>1.7177128605911463</v>
      </c>
      <c r="AE1125" s="5">
        <v>1.6807050767422753</v>
      </c>
      <c r="AF1125" s="5">
        <v>2.0205579745383093</v>
      </c>
      <c r="AG1125" s="5">
        <v>2.3301597625350534</v>
      </c>
      <c r="AH1125" s="5">
        <v>2.3406221004115988</v>
      </c>
      <c r="AI1125" s="5">
        <v>2.3543554598894181</v>
      </c>
      <c r="AJ1125" s="5">
        <v>2.3671832147857903</v>
      </c>
      <c r="AK1125" s="5">
        <v>2.3806033456834275</v>
      </c>
      <c r="AL1125" s="5">
        <v>2.3899637146786579</v>
      </c>
      <c r="AM1125" s="5">
        <v>2.4021766210166158</v>
      </c>
      <c r="AN1125" s="5">
        <v>2.4142134620665581</v>
      </c>
      <c r="AO1125" s="5">
        <v>2.4271120263282548</v>
      </c>
      <c r="AP1125" s="5">
        <v>2.4391507996246462</v>
      </c>
      <c r="AQ1125" s="5">
        <v>2.2289188024487885</v>
      </c>
      <c r="AR1125" s="5">
        <v>2.0452469072622801</v>
      </c>
      <c r="AS1125" s="5">
        <v>2.0334470631948149</v>
      </c>
      <c r="AT1125" s="5">
        <v>2.0200094407266262</v>
      </c>
      <c r="AU1125" s="5">
        <v>2.0080935601592986</v>
      </c>
      <c r="AV1125" s="5">
        <v>1.9906683861961982</v>
      </c>
      <c r="AW1125" s="5">
        <v>1.9802044534427361</v>
      </c>
      <c r="AX1125" s="5">
        <v>1.9718079667010426</v>
      </c>
      <c r="AY1125" s="5">
        <v>1.9699959085181338</v>
      </c>
      <c r="AZ1125" s="5">
        <v>1.9616703904030592</v>
      </c>
      <c r="BA1125" s="5">
        <v>2.1622244430666742</v>
      </c>
      <c r="BB1125" s="5">
        <v>2.323847894275024</v>
      </c>
      <c r="BC1125" s="5">
        <v>2.3111634507103114</v>
      </c>
      <c r="BD1125" s="5">
        <v>2.2868623292979331</v>
      </c>
      <c r="BE1125" s="5">
        <v>2.2591181608717621</v>
      </c>
      <c r="BF1125" s="5">
        <v>2.2310042781019979</v>
      </c>
      <c r="BG1125" s="5">
        <v>2.1984436336802382</v>
      </c>
      <c r="BH1125" s="5">
        <v>2.1604504500789012</v>
      </c>
      <c r="BI1125" s="5">
        <v>2.1206425420805242</v>
      </c>
      <c r="BJ1125" s="5">
        <v>2.0786781662263545</v>
      </c>
      <c r="BK1125" s="5">
        <v>2.0400400597309409</v>
      </c>
    </row>
    <row r="1126" spans="1:63" x14ac:dyDescent="0.25">
      <c r="A1126" t="s">
        <v>153</v>
      </c>
      <c r="B1126" t="s">
        <v>154</v>
      </c>
      <c r="C1126" t="s">
        <v>149</v>
      </c>
      <c r="D1126" t="s">
        <v>123</v>
      </c>
      <c r="E1126" s="19" t="str">
        <f t="shared" si="138"/>
        <v>number</v>
      </c>
      <c r="F1126" s="4" t="s">
        <v>124</v>
      </c>
      <c r="G1126" s="5">
        <v>1.4409077827975838</v>
      </c>
      <c r="H1126" s="5">
        <v>1.4780132116725664</v>
      </c>
      <c r="I1126" s="5">
        <v>1.5095217399013898</v>
      </c>
      <c r="J1126" s="5">
        <v>1.5331241242466751</v>
      </c>
      <c r="K1126" s="5">
        <v>1.5534603871028514</v>
      </c>
      <c r="L1126" s="5">
        <v>1.5693273875442511</v>
      </c>
      <c r="M1126" s="5">
        <v>1.5860645088023688</v>
      </c>
      <c r="N1126" s="5">
        <v>1.600721062192382</v>
      </c>
      <c r="O1126" s="5">
        <v>1.6171229420650346</v>
      </c>
      <c r="P1126" s="5">
        <v>1.6267613921831376</v>
      </c>
      <c r="Q1126" s="5">
        <v>0.94846735685566397</v>
      </c>
      <c r="R1126" s="5">
        <v>0.88787971983876923</v>
      </c>
      <c r="S1126" s="5">
        <v>0.83138002327562688</v>
      </c>
      <c r="T1126" s="5">
        <v>0.76596411125321906</v>
      </c>
      <c r="U1126" s="5">
        <v>0.70020130864524877</v>
      </c>
      <c r="V1126" s="5">
        <v>0.87959722097160409</v>
      </c>
      <c r="W1126" s="5">
        <v>1.7322040377546088</v>
      </c>
      <c r="X1126" s="5">
        <v>1.7443701751931118</v>
      </c>
      <c r="Y1126" s="5">
        <v>1.7608466550171291</v>
      </c>
      <c r="Z1126" s="5">
        <v>1.7739496551229181</v>
      </c>
      <c r="AA1126" s="5">
        <v>1.7831680555127283</v>
      </c>
      <c r="AB1126" s="5">
        <v>1.7796281947640036</v>
      </c>
      <c r="AC1126" s="5">
        <v>1.7711508393733644</v>
      </c>
      <c r="AD1126" s="5">
        <v>1.7559187884019611</v>
      </c>
      <c r="AE1126" s="5">
        <v>1.7364940138075398</v>
      </c>
      <c r="AF1126" s="5">
        <v>1.7091087795117377</v>
      </c>
      <c r="AG1126" s="5">
        <v>1.8063489936429675</v>
      </c>
      <c r="AH1126" s="5">
        <v>2.1660805953342854</v>
      </c>
      <c r="AI1126" s="5">
        <v>2.1055043098153519</v>
      </c>
      <c r="AJ1126" s="5">
        <v>2.023673250077171</v>
      </c>
      <c r="AK1126" s="5">
        <v>1.9441254521580971</v>
      </c>
      <c r="AL1126" s="5">
        <v>1.8675957651594866</v>
      </c>
      <c r="AM1126" s="5">
        <v>1.7928515189707068</v>
      </c>
      <c r="AN1126" s="5">
        <v>1.7071569249627729</v>
      </c>
      <c r="AO1126" s="5">
        <v>1.6259814682718305</v>
      </c>
      <c r="AP1126" s="5">
        <v>1.543118986725438</v>
      </c>
      <c r="AQ1126" s="5">
        <v>1.477918989076098</v>
      </c>
      <c r="AR1126" s="5">
        <v>1.4369718560681837</v>
      </c>
      <c r="AS1126" s="5">
        <v>1.4276904463971907</v>
      </c>
      <c r="AT1126" s="5">
        <v>1.4429331022943863</v>
      </c>
      <c r="AU1126" s="5">
        <v>1.4680647134529066</v>
      </c>
      <c r="AV1126" s="5">
        <v>1.4825483090789182</v>
      </c>
      <c r="AW1126" s="5">
        <v>1.498865994064754</v>
      </c>
      <c r="AX1126" s="5">
        <v>1.5108524250837327</v>
      </c>
      <c r="AY1126" s="5">
        <v>1.5249601934871317</v>
      </c>
      <c r="AZ1126" s="5">
        <v>1.5343996078291153</v>
      </c>
      <c r="BA1126" s="5">
        <v>1.5396215054677158</v>
      </c>
      <c r="BB1126" s="5">
        <v>1.534078312865196</v>
      </c>
      <c r="BC1126" s="5">
        <v>1.517667185842468</v>
      </c>
      <c r="BD1126" s="5">
        <v>1.4894787887462713</v>
      </c>
      <c r="BE1126" s="5">
        <v>1.4597848109244502</v>
      </c>
      <c r="BF1126" s="5">
        <v>1.4287892829178106</v>
      </c>
      <c r="BG1126" s="5">
        <v>1.3960953422136055</v>
      </c>
      <c r="BH1126" s="5">
        <v>1.360197034491299</v>
      </c>
      <c r="BI1126" s="5">
        <v>1.3219011381451671</v>
      </c>
      <c r="BJ1126" s="5">
        <v>1.2816031051054961</v>
      </c>
      <c r="BK1126" s="5">
        <v>1.2448844038682765</v>
      </c>
    </row>
    <row r="1127" spans="1:63" x14ac:dyDescent="0.25">
      <c r="A1127" t="s">
        <v>155</v>
      </c>
      <c r="B1127" t="s">
        <v>156</v>
      </c>
      <c r="C1127" t="s">
        <v>149</v>
      </c>
      <c r="D1127" t="s">
        <v>123</v>
      </c>
      <c r="E1127" s="19" t="str">
        <f t="shared" si="138"/>
        <v>number</v>
      </c>
      <c r="F1127" s="4" t="s">
        <v>124</v>
      </c>
      <c r="G1127" s="5">
        <v>1.6522184104701865</v>
      </c>
      <c r="H1127" s="5">
        <v>1.6709997965724805</v>
      </c>
      <c r="I1127" s="5">
        <v>1.6665008682949769</v>
      </c>
      <c r="J1127" s="5">
        <v>1.5789829226523979</v>
      </c>
      <c r="K1127" s="5">
        <v>1.3481108323784246</v>
      </c>
      <c r="L1127" s="5">
        <v>1.2582765546389911</v>
      </c>
      <c r="M1127" s="5">
        <v>1.1836810773967614</v>
      </c>
      <c r="N1127" s="5">
        <v>1.1602879085433522</v>
      </c>
      <c r="O1127" s="5">
        <v>1.2089017390903718</v>
      </c>
      <c r="P1127" s="5">
        <v>1.2895702290601805</v>
      </c>
      <c r="Q1127" s="5">
        <v>1.394119994161173</v>
      </c>
      <c r="R1127" s="5">
        <v>1.4592620470121069</v>
      </c>
      <c r="S1127" s="5">
        <v>1.4924309639983124</v>
      </c>
      <c r="T1127" s="5">
        <v>1.3649831746724079</v>
      </c>
      <c r="U1127" s="5">
        <v>1.171330717649437</v>
      </c>
      <c r="V1127" s="5">
        <v>0.96433018516178981</v>
      </c>
      <c r="W1127" s="5">
        <v>0.80528494394642691</v>
      </c>
      <c r="X1127" s="5">
        <v>0.69901157220800891</v>
      </c>
      <c r="Y1127" s="5">
        <v>1.7075528853017548</v>
      </c>
      <c r="Z1127" s="5">
        <v>1.8050157276916647</v>
      </c>
      <c r="AA1127" s="5">
        <v>1.911016162418494</v>
      </c>
      <c r="AB1127" s="5">
        <v>2.0092025742447377</v>
      </c>
      <c r="AC1127" s="5">
        <v>2.1415290902671194</v>
      </c>
      <c r="AD1127" s="5">
        <v>2.3049694628906652</v>
      </c>
      <c r="AE1127" s="5">
        <v>2.4872192575142082</v>
      </c>
      <c r="AF1127" s="5">
        <v>2.6769472392987335</v>
      </c>
      <c r="AG1127" s="5">
        <v>2.844763015494761</v>
      </c>
      <c r="AH1127" s="5">
        <v>2.9473847435344753</v>
      </c>
      <c r="AI1127" s="5">
        <v>2.9757944509272773</v>
      </c>
      <c r="AJ1127" s="5">
        <v>2.9567207727842377</v>
      </c>
      <c r="AK1127" s="5">
        <v>2.924111281790355</v>
      </c>
      <c r="AL1127" s="5">
        <v>2.9158257377865664</v>
      </c>
      <c r="AM1127" s="5">
        <v>2.9810028436141183</v>
      </c>
      <c r="AN1127" s="5">
        <v>3.2088714995095509</v>
      </c>
      <c r="AO1127" s="5">
        <v>3.2776980604002937</v>
      </c>
      <c r="AP1127" s="5">
        <v>3.33442539632604</v>
      </c>
      <c r="AQ1127" s="5">
        <v>3.3817186373874764</v>
      </c>
      <c r="AR1127" s="5">
        <v>3.446314491571878</v>
      </c>
      <c r="AS1127" s="5">
        <v>3.5351236560735022</v>
      </c>
      <c r="AT1127" s="5">
        <v>3.6290326620314244</v>
      </c>
      <c r="AU1127" s="5">
        <v>3.7271139235161779</v>
      </c>
      <c r="AV1127" s="5">
        <v>3.7941126642409633</v>
      </c>
      <c r="AW1127" s="5">
        <v>3.7884952437570556</v>
      </c>
      <c r="AX1127" s="5">
        <v>3.7020328405845722</v>
      </c>
      <c r="AY1127" s="5">
        <v>3.5680951945964878</v>
      </c>
      <c r="AZ1127" s="5">
        <v>3.4194663192664176</v>
      </c>
      <c r="BA1127" s="5">
        <v>3.2978906836474877</v>
      </c>
      <c r="BB1127" s="5">
        <v>3.22742214950972</v>
      </c>
      <c r="BC1127" s="5">
        <v>3.2175652402525867</v>
      </c>
      <c r="BD1127" s="5">
        <v>3.2219615193272517</v>
      </c>
      <c r="BE1127" s="5">
        <v>3.2328928428070545</v>
      </c>
      <c r="BF1127" s="5">
        <v>3.2200454020062246</v>
      </c>
      <c r="BG1127" s="5">
        <v>3.1804360635592581</v>
      </c>
      <c r="BH1127" s="5">
        <v>3.1050956592655057</v>
      </c>
      <c r="BI1127" s="5">
        <v>3.0065647542658094</v>
      </c>
      <c r="BJ1127" s="5">
        <v>2.9047993266399366</v>
      </c>
      <c r="BK1127" s="5">
        <v>2.8146802904439681</v>
      </c>
    </row>
    <row r="1128" spans="1:63" x14ac:dyDescent="0.25">
      <c r="A1128" t="s">
        <v>161</v>
      </c>
      <c r="B1128" t="s">
        <v>162</v>
      </c>
      <c r="C1128" t="s">
        <v>149</v>
      </c>
      <c r="D1128" t="s">
        <v>123</v>
      </c>
      <c r="E1128" s="19" t="str">
        <f t="shared" si="138"/>
        <v>number</v>
      </c>
      <c r="F1128" s="4" t="s">
        <v>124</v>
      </c>
      <c r="G1128" s="5">
        <v>0.77360905735366647</v>
      </c>
      <c r="H1128" s="5">
        <v>0.76419940893015925</v>
      </c>
      <c r="I1128" s="5">
        <v>0.76401939325030321</v>
      </c>
      <c r="J1128" s="5">
        <v>0.77583515382997337</v>
      </c>
      <c r="K1128" s="5">
        <v>0.801512774873824</v>
      </c>
      <c r="L1128" s="5">
        <v>0.8243488733404839</v>
      </c>
      <c r="M1128" s="5">
        <v>0.85366483439671959</v>
      </c>
      <c r="N1128" s="5">
        <v>0.90090418517914506</v>
      </c>
      <c r="O1128" s="5">
        <v>0.97590893844414639</v>
      </c>
      <c r="P1128" s="5">
        <v>1.0658484355945681</v>
      </c>
      <c r="Q1128" s="5">
        <v>1.1629834517576361</v>
      </c>
      <c r="R1128" s="5">
        <v>1.2479204698655333</v>
      </c>
      <c r="S1128" s="5">
        <v>1.302420851381594</v>
      </c>
      <c r="T1128" s="5">
        <v>1.3133698149205717</v>
      </c>
      <c r="U1128" s="5">
        <v>1.2979462156219246</v>
      </c>
      <c r="V1128" s="5">
        <v>1.2637296357977275</v>
      </c>
      <c r="W1128" s="5">
        <v>1.2179759762655502</v>
      </c>
      <c r="X1128" s="5">
        <v>1.203071121658575</v>
      </c>
      <c r="Y1128" s="5">
        <v>1.2494126978055287</v>
      </c>
      <c r="Z1128" s="5">
        <v>1.3180672894518595</v>
      </c>
      <c r="AA1128" s="5">
        <v>1.4151109445691126</v>
      </c>
      <c r="AB1128" s="5">
        <v>1.4836452145095655</v>
      </c>
      <c r="AC1128" s="5">
        <v>1.4605135257369184</v>
      </c>
      <c r="AD1128" s="5">
        <v>1.3210447810796968</v>
      </c>
      <c r="AE1128" s="5">
        <v>1.1181430395195877</v>
      </c>
      <c r="AF1128" s="5">
        <v>0.88212205897038565</v>
      </c>
      <c r="AG1128" s="5">
        <v>0.73911584709763345</v>
      </c>
      <c r="AH1128" s="5">
        <v>0.85919871310395546</v>
      </c>
      <c r="AI1128" s="5">
        <v>1.0227988356879365</v>
      </c>
      <c r="AJ1128" s="5">
        <v>1.3057739810883227</v>
      </c>
      <c r="AK1128" s="5">
        <v>1.6277072348826778</v>
      </c>
      <c r="AL1128" s="5">
        <v>1.8907779342062714</v>
      </c>
      <c r="AM1128" s="5">
        <v>2.0602601469372788</v>
      </c>
      <c r="AN1128" s="5">
        <v>2.094147675948324</v>
      </c>
      <c r="AO1128" s="5">
        <v>2.0464523328613096</v>
      </c>
      <c r="AP1128" s="5">
        <v>1.9794979827387018</v>
      </c>
      <c r="AQ1128" s="5">
        <v>1.9547291129346605</v>
      </c>
      <c r="AR1128" s="5">
        <v>1.9020082371318228</v>
      </c>
      <c r="AS1128" s="5">
        <v>1.728543875261638</v>
      </c>
      <c r="AT1128" s="5">
        <v>1.8244783057153491</v>
      </c>
      <c r="AU1128" s="5">
        <v>1.9165751027661355</v>
      </c>
      <c r="AV1128" s="5">
        <v>1.978942515023419</v>
      </c>
      <c r="AW1128" s="5">
        <v>2.0365923831627124</v>
      </c>
      <c r="AX1128" s="5">
        <v>2.0808456563585467</v>
      </c>
      <c r="AY1128" s="5">
        <v>2.1180869205763555</v>
      </c>
      <c r="AZ1128" s="5">
        <v>2.1488401731253015</v>
      </c>
      <c r="BA1128" s="5">
        <v>2.166800659900483</v>
      </c>
      <c r="BB1128" s="5">
        <v>2.1281552635317413</v>
      </c>
      <c r="BC1128" s="5">
        <v>2.0367397171721846</v>
      </c>
      <c r="BD1128" s="5">
        <v>1.9163179125965744</v>
      </c>
      <c r="BE1128" s="5">
        <v>1.7858988647759322</v>
      </c>
      <c r="BF1128" s="5">
        <v>1.678573425040875</v>
      </c>
      <c r="BG1128" s="5">
        <v>1.6122609998719613</v>
      </c>
      <c r="BH1128" s="5">
        <v>1.5971604056418305</v>
      </c>
      <c r="BI1128" s="5">
        <v>1.6178726805889585</v>
      </c>
      <c r="BJ1128" s="5">
        <v>1.643384388420245</v>
      </c>
      <c r="BK1128" s="5">
        <v>1.653898935540743</v>
      </c>
    </row>
    <row r="1129" spans="1:63" x14ac:dyDescent="0.25">
      <c r="A1129" t="s">
        <v>163</v>
      </c>
      <c r="B1129" t="s">
        <v>164</v>
      </c>
      <c r="C1129" t="s">
        <v>149</v>
      </c>
      <c r="D1129" t="s">
        <v>123</v>
      </c>
      <c r="E1129" s="19" t="str">
        <f t="shared" si="138"/>
        <v>number</v>
      </c>
      <c r="F1129" s="4" t="s">
        <v>124</v>
      </c>
      <c r="G1129" s="5">
        <v>2.2798325180949148</v>
      </c>
      <c r="H1129" s="5">
        <v>2.2500634806925213</v>
      </c>
      <c r="I1129" s="5">
        <v>2.2113103678986628</v>
      </c>
      <c r="J1129" s="5">
        <v>2.1656424891381922</v>
      </c>
      <c r="K1129" s="5">
        <v>2.1144673343554983</v>
      </c>
      <c r="L1129" s="5">
        <v>2.0550917380252085</v>
      </c>
      <c r="M1129" s="5">
        <v>1.987123795818081</v>
      </c>
      <c r="N1129" s="5">
        <v>1.9131417836113096</v>
      </c>
      <c r="O1129" s="5">
        <v>1.8380452805722913</v>
      </c>
      <c r="P1129" s="5">
        <v>1.7498718719290325</v>
      </c>
      <c r="Q1129" s="5">
        <v>1.6575713118370299</v>
      </c>
      <c r="R1129" s="5">
        <v>1.5578625925045186</v>
      </c>
      <c r="S1129" s="5">
        <v>1.4576723826882148</v>
      </c>
      <c r="T1129" s="5">
        <v>1.3463128160759965</v>
      </c>
      <c r="U1129" s="5">
        <v>1.2305970241452728</v>
      </c>
      <c r="V1129" s="5">
        <v>1.1031520809652606</v>
      </c>
      <c r="W1129" s="5">
        <v>1.1207734062245447</v>
      </c>
      <c r="X1129" s="5">
        <v>1.159934804810838</v>
      </c>
      <c r="Y1129" s="5">
        <v>1.0665518944763508</v>
      </c>
      <c r="Z1129" s="5">
        <v>0.97150398162354268</v>
      </c>
      <c r="AA1129" s="5">
        <v>0.88060948734594158</v>
      </c>
      <c r="AB1129" s="5">
        <v>0.77515886587073701</v>
      </c>
      <c r="AC1129" s="5">
        <v>0.65823198442575737</v>
      </c>
      <c r="AD1129" s="5">
        <v>0.51974978035486541</v>
      </c>
      <c r="AE1129" s="5">
        <v>0.37896512762369544</v>
      </c>
      <c r="AF1129" s="5">
        <v>0.23127017860810373</v>
      </c>
      <c r="AG1129" s="5">
        <v>9.2566436891025575E-2</v>
      </c>
      <c r="AH1129" s="5">
        <v>0.67087979404314169</v>
      </c>
      <c r="AI1129" s="5">
        <v>2.9235339774846705</v>
      </c>
      <c r="AJ1129" s="5">
        <v>2.9061007621272403</v>
      </c>
      <c r="AK1129" s="5">
        <v>2.880280014413779</v>
      </c>
      <c r="AL1129" s="5">
        <v>2.8651922493500073</v>
      </c>
      <c r="AM1129" s="5">
        <v>2.889833717309958</v>
      </c>
      <c r="AN1129" s="5">
        <v>2.963627088106187</v>
      </c>
      <c r="AO1129" s="5">
        <v>3.0651891564223712</v>
      </c>
      <c r="AP1129" s="5">
        <v>3.1712504664879329</v>
      </c>
      <c r="AQ1129" s="5">
        <v>3.2545284184667675</v>
      </c>
      <c r="AR1129" s="5">
        <v>3.2903999188870179</v>
      </c>
      <c r="AS1129" s="5">
        <v>3.2732833409513189</v>
      </c>
      <c r="AT1129" s="5">
        <v>3.2172328057945876</v>
      </c>
      <c r="AU1129" s="5">
        <v>2.1074412011644976</v>
      </c>
      <c r="AV1129" s="5">
        <v>1.4958248900681455</v>
      </c>
      <c r="AW1129" s="5">
        <v>1.4282086642707601</v>
      </c>
      <c r="AX1129" s="5">
        <v>1.3742165238429815</v>
      </c>
      <c r="AY1129" s="5">
        <v>1.335615377460589</v>
      </c>
      <c r="AZ1129" s="5">
        <v>1.2880024995449095</v>
      </c>
      <c r="BA1129" s="5">
        <v>1.2396178519654095</v>
      </c>
      <c r="BB1129" s="5">
        <v>1.210461109033282</v>
      </c>
      <c r="BC1129" s="5">
        <v>1.2168325922939771</v>
      </c>
      <c r="BD1129" s="5">
        <v>1.227674595050434</v>
      </c>
      <c r="BE1129" s="5">
        <v>1.2427585230402649</v>
      </c>
      <c r="BF1129" s="5">
        <v>1.2404570885128019</v>
      </c>
      <c r="BG1129" s="5">
        <v>1.2104126934513284</v>
      </c>
      <c r="BH1129" s="5">
        <v>1.1549807692984451</v>
      </c>
      <c r="BI1129" s="5">
        <v>1.0770905746150334</v>
      </c>
      <c r="BJ1129" s="5">
        <v>0.99705379859599175</v>
      </c>
      <c r="BK1129" s="5">
        <v>0.92225207917738461</v>
      </c>
    </row>
    <row r="1130" spans="1:63" x14ac:dyDescent="0.25">
      <c r="A1130" t="s">
        <v>167</v>
      </c>
      <c r="B1130" t="s">
        <v>168</v>
      </c>
      <c r="C1130" t="s">
        <v>149</v>
      </c>
      <c r="D1130" t="s">
        <v>123</v>
      </c>
      <c r="E1130" s="19" t="str">
        <f t="shared" si="138"/>
        <v>number</v>
      </c>
      <c r="F1130" s="4" t="s">
        <v>124</v>
      </c>
      <c r="G1130" s="5">
        <v>2.7280334322031417</v>
      </c>
      <c r="H1130" s="5">
        <v>2.7693203394787433</v>
      </c>
      <c r="I1130" s="5">
        <v>2.6275976869000903</v>
      </c>
      <c r="J1130" s="5">
        <v>2.6137605587679418</v>
      </c>
      <c r="K1130" s="5">
        <v>2.5847199680774109</v>
      </c>
      <c r="L1130" s="5">
        <v>2.5539398133660303</v>
      </c>
      <c r="M1130" s="5">
        <v>2.430751959920407</v>
      </c>
      <c r="N1130" s="5">
        <v>2.3916584675265526</v>
      </c>
      <c r="O1130" s="5">
        <v>2.3501956215759066</v>
      </c>
      <c r="P1130" s="5">
        <v>2.3064373525567432</v>
      </c>
      <c r="Q1130" s="5">
        <v>2.259951550233501</v>
      </c>
      <c r="R1130" s="5">
        <v>2.2159551444158749</v>
      </c>
      <c r="S1130" s="5">
        <v>2.1876773384991375</v>
      </c>
      <c r="T1130" s="5">
        <v>2.1752927059468492</v>
      </c>
      <c r="U1130" s="5">
        <v>2.1737991140885247</v>
      </c>
      <c r="V1130" s="5">
        <v>2.1721085729613705</v>
      </c>
      <c r="W1130" s="5">
        <v>2.1670099629509143</v>
      </c>
      <c r="X1130" s="5">
        <v>2.465117338304927</v>
      </c>
      <c r="Y1130" s="5">
        <v>2.6576830718136453</v>
      </c>
      <c r="Z1130" s="5">
        <v>2.6441777785525948</v>
      </c>
      <c r="AA1130" s="5">
        <v>2.6354493790340872</v>
      </c>
      <c r="AB1130" s="5">
        <v>2.6349766483675192</v>
      </c>
      <c r="AC1130" s="5">
        <v>2.6275047695226172</v>
      </c>
      <c r="AD1130" s="5">
        <v>2.6161113930224267</v>
      </c>
      <c r="AE1130" s="5">
        <v>2.6070199855688956</v>
      </c>
      <c r="AF1130" s="5">
        <v>2.5963643259941467</v>
      </c>
      <c r="AG1130" s="5">
        <v>2.6000031932194716</v>
      </c>
      <c r="AH1130" s="5">
        <v>2.6559205715700283</v>
      </c>
      <c r="AI1130" s="5">
        <v>2.8941068638096916</v>
      </c>
      <c r="AJ1130" s="5">
        <v>2.9974170193681444</v>
      </c>
      <c r="AK1130" s="5">
        <v>3.0988818618510874</v>
      </c>
      <c r="AL1130" s="5">
        <v>3.1922989089248386</v>
      </c>
      <c r="AM1130" s="5">
        <v>3.2736738292367242</v>
      </c>
      <c r="AN1130" s="5">
        <v>3.3426238272881124</v>
      </c>
      <c r="AO1130" s="5">
        <v>3.3983272841411742</v>
      </c>
      <c r="AP1130" s="5">
        <v>3.4540543709159275</v>
      </c>
      <c r="AQ1130" s="5">
        <v>3.5038565657244414</v>
      </c>
      <c r="AR1130" s="5">
        <v>3.5327559221822158</v>
      </c>
      <c r="AS1130" s="5">
        <v>3.5405899501237243</v>
      </c>
      <c r="AT1130" s="5">
        <v>3.5348710693792489</v>
      </c>
      <c r="AU1130" s="5">
        <v>3.5358854439862411</v>
      </c>
      <c r="AV1130" s="5">
        <v>3.6265646317176081</v>
      </c>
      <c r="AW1130" s="5">
        <v>3.63201470548728</v>
      </c>
      <c r="AX1130" s="5">
        <v>3.6519674363988064</v>
      </c>
      <c r="AY1130" s="5">
        <v>3.6813098624861249</v>
      </c>
      <c r="AZ1130" s="5">
        <v>3.7068515645295639</v>
      </c>
      <c r="BA1130" s="5">
        <v>3.729282537937316</v>
      </c>
      <c r="BB1130" s="5">
        <v>3.7538734895145489</v>
      </c>
      <c r="BC1130" s="5">
        <v>3.7767560112711367</v>
      </c>
      <c r="BD1130" s="5">
        <v>3.7997349164576031</v>
      </c>
      <c r="BE1130" s="5">
        <v>3.8228202564455818</v>
      </c>
      <c r="BF1130" s="5">
        <v>3.8389705248291857</v>
      </c>
      <c r="BG1130" s="5">
        <v>3.8480419307130274</v>
      </c>
      <c r="BH1130" s="5">
        <v>3.8295476605474761</v>
      </c>
      <c r="BI1130" s="5">
        <v>3.8023255011090407</v>
      </c>
      <c r="BJ1130" s="5">
        <v>3.7747100030630225</v>
      </c>
      <c r="BK1130" s="5">
        <v>3.7453955178913256</v>
      </c>
    </row>
    <row r="1131" spans="1:63" x14ac:dyDescent="0.25">
      <c r="A1131" t="s">
        <v>169</v>
      </c>
      <c r="B1131" t="s">
        <v>170</v>
      </c>
      <c r="C1131" t="s">
        <v>149</v>
      </c>
      <c r="D1131" t="s">
        <v>123</v>
      </c>
      <c r="E1131" s="19" t="str">
        <f t="shared" si="138"/>
        <v>number</v>
      </c>
      <c r="F1131" s="4" t="s">
        <v>124</v>
      </c>
      <c r="G1131" s="5">
        <v>1.7647939981543386</v>
      </c>
      <c r="H1131" s="5">
        <v>1.8088967295845428</v>
      </c>
      <c r="I1131" s="5">
        <v>1.8379877218197556</v>
      </c>
      <c r="J1131" s="5">
        <v>1.8538286521266281</v>
      </c>
      <c r="K1131" s="5">
        <v>1.8608303909624706</v>
      </c>
      <c r="L1131" s="5">
        <v>1.8670365558115738</v>
      </c>
      <c r="M1131" s="5">
        <v>1.8841100891745215</v>
      </c>
      <c r="N1131" s="5">
        <v>1.9076582308122474</v>
      </c>
      <c r="O1131" s="5">
        <v>1.9422530564664131</v>
      </c>
      <c r="P1131" s="5">
        <v>1.9850981709650488</v>
      </c>
      <c r="Q1131" s="5">
        <v>1.8431815559598597</v>
      </c>
      <c r="R1131" s="5">
        <v>1.8710952039115727</v>
      </c>
      <c r="S1131" s="5">
        <v>1.9420943425484622</v>
      </c>
      <c r="T1131" s="5">
        <v>2.058790597249561</v>
      </c>
      <c r="U1131" s="5">
        <v>2.2006876847725771</v>
      </c>
      <c r="V1131" s="5">
        <v>2.3502730454329281</v>
      </c>
      <c r="W1131" s="5">
        <v>2.4630758365793812</v>
      </c>
      <c r="X1131" s="5">
        <v>2.4909258641505558</v>
      </c>
      <c r="Y1131" s="5">
        <v>2.4182640453903494</v>
      </c>
      <c r="Z1131" s="5">
        <v>2.279909691726683</v>
      </c>
      <c r="AA1131" s="5">
        <v>1.8126318118850042</v>
      </c>
      <c r="AB1131" s="5">
        <v>1.6698377999469087</v>
      </c>
      <c r="AC1131" s="5">
        <v>1.5740239422174218</v>
      </c>
      <c r="AD1131" s="5">
        <v>1.5359396408474189</v>
      </c>
      <c r="AE1131" s="5">
        <v>1.5419409488317972</v>
      </c>
      <c r="AF1131" s="5">
        <v>1.5501409686995185</v>
      </c>
      <c r="AG1131" s="5">
        <v>1.5393915979474708</v>
      </c>
      <c r="AH1131" s="5">
        <v>1.5119185037596194</v>
      </c>
      <c r="AI1131" s="5">
        <v>1.4624711161415627</v>
      </c>
      <c r="AJ1131" s="5">
        <v>1.3943871107928396</v>
      </c>
      <c r="AK1131" s="5">
        <v>1.8377643453918833</v>
      </c>
      <c r="AL1131" s="5">
        <v>1.8011361722718302</v>
      </c>
      <c r="AM1131" s="5">
        <v>1.7718306947601161</v>
      </c>
      <c r="AN1131" s="5">
        <v>1.7506152289776615</v>
      </c>
      <c r="AO1131" s="5">
        <v>1.7341264857172027</v>
      </c>
      <c r="AP1131" s="5">
        <v>1.7183896752928813</v>
      </c>
      <c r="AQ1131" s="5">
        <v>1.7092371807881108</v>
      </c>
      <c r="AR1131" s="5">
        <v>1.6996246894973106</v>
      </c>
      <c r="AS1131" s="5">
        <v>1.6907933445725281</v>
      </c>
      <c r="AT1131" s="5">
        <v>1.6841714931811229</v>
      </c>
      <c r="AU1131" s="5">
        <v>1.2307994318608784</v>
      </c>
      <c r="AV1131" s="5">
        <v>1.208335014831738</v>
      </c>
      <c r="AW1131" s="5">
        <v>1.1922392122511087</v>
      </c>
      <c r="AX1131" s="5">
        <v>1.1833646227526258</v>
      </c>
      <c r="AY1131" s="5">
        <v>1.1803061310003531</v>
      </c>
      <c r="AZ1131" s="5">
        <v>1.1738008283166592</v>
      </c>
      <c r="BA1131" s="5">
        <v>1.1622978459775242</v>
      </c>
      <c r="BB1131" s="5">
        <v>1.1456908767020684</v>
      </c>
      <c r="BC1131" s="5">
        <v>1.1297769667932225</v>
      </c>
      <c r="BD1131" s="5">
        <v>1.102868612787522</v>
      </c>
      <c r="BE1131" s="5">
        <v>1.094751317033402</v>
      </c>
      <c r="BF1131" s="5">
        <v>1.0832498845922474</v>
      </c>
      <c r="BG1131" s="5">
        <v>1.0675229300011257</v>
      </c>
      <c r="BH1131" s="5">
        <v>1.0430516157584719</v>
      </c>
      <c r="BI1131" s="5">
        <v>1.0126349499929437</v>
      </c>
      <c r="BJ1131" s="5">
        <v>0.98581639638744178</v>
      </c>
      <c r="BK1131" s="5">
        <v>0.95619927368841928</v>
      </c>
    </row>
    <row r="1132" spans="1:63" x14ac:dyDescent="0.25">
      <c r="A1132" t="s">
        <v>173</v>
      </c>
      <c r="B1132" t="s">
        <v>174</v>
      </c>
      <c r="C1132" t="s">
        <v>149</v>
      </c>
      <c r="D1132" t="s">
        <v>123</v>
      </c>
      <c r="E1132" s="19" t="str">
        <f t="shared" si="138"/>
        <v>number</v>
      </c>
      <c r="F1132" s="4" t="s">
        <v>124</v>
      </c>
      <c r="G1132" s="5">
        <v>1.882543332320278</v>
      </c>
      <c r="H1132" s="5">
        <v>1.8754160726108002</v>
      </c>
      <c r="I1132" s="5">
        <v>1.8738945502491833</v>
      </c>
      <c r="J1132" s="5">
        <v>1.8757612970326996</v>
      </c>
      <c r="K1132" s="5">
        <v>1.8865071414083616</v>
      </c>
      <c r="L1132" s="5">
        <v>1.8831660713908298</v>
      </c>
      <c r="M1132" s="5">
        <v>1.8717250942057606</v>
      </c>
      <c r="N1132" s="5">
        <v>1.8719468016543757</v>
      </c>
      <c r="O1132" s="5">
        <v>1.8887902686133564</v>
      </c>
      <c r="P1132" s="5">
        <v>1.9017693379116476</v>
      </c>
      <c r="Q1132" s="5">
        <v>1.9955892443938132</v>
      </c>
      <c r="R1132" s="5">
        <v>2.0057185922394116</v>
      </c>
      <c r="S1132" s="5">
        <v>1.9501566646243509</v>
      </c>
      <c r="T1132" s="5">
        <v>1.8044525845557633</v>
      </c>
      <c r="U1132" s="5">
        <v>1.6155515857201128</v>
      </c>
      <c r="V1132" s="5">
        <v>1.5399061526183857</v>
      </c>
      <c r="W1132" s="5">
        <v>1.9069129821213393</v>
      </c>
      <c r="X1132" s="5">
        <v>1.8577571699923561</v>
      </c>
      <c r="Y1132" s="5">
        <v>1.928117954310864</v>
      </c>
      <c r="Z1132" s="5">
        <v>2.0718343194690321</v>
      </c>
      <c r="AA1132" s="5">
        <v>2.2295320256497368</v>
      </c>
      <c r="AB1132" s="5">
        <v>2.353045309170978</v>
      </c>
      <c r="AC1132" s="5">
        <v>2.4403713784680625</v>
      </c>
      <c r="AD1132" s="5">
        <v>2.4784503099239932</v>
      </c>
      <c r="AE1132" s="5">
        <v>2.4881387387831699</v>
      </c>
      <c r="AF1132" s="5">
        <v>2.4806890987220047</v>
      </c>
      <c r="AG1132" s="5">
        <v>2.4749581225176143</v>
      </c>
      <c r="AH1132" s="5">
        <v>2.5025363546229902</v>
      </c>
      <c r="AI1132" s="5">
        <v>2.8251131483623722</v>
      </c>
      <c r="AJ1132" s="5">
        <v>2.8201845199641471</v>
      </c>
      <c r="AK1132" s="5">
        <v>2.8178433906129108</v>
      </c>
      <c r="AL1132" s="5">
        <v>2.8022036561901094</v>
      </c>
      <c r="AM1132" s="5">
        <v>2.7425521167915092</v>
      </c>
      <c r="AN1132" s="5">
        <v>2.6240940428960777</v>
      </c>
      <c r="AO1132" s="5">
        <v>2.4819981714645163</v>
      </c>
      <c r="AP1132" s="5">
        <v>2.3303774383408777</v>
      </c>
      <c r="AQ1132" s="5">
        <v>2.2126366502948436</v>
      </c>
      <c r="AR1132" s="5">
        <v>2.1456695353533526</v>
      </c>
      <c r="AS1132" s="5">
        <v>2.1486796349341017</v>
      </c>
      <c r="AT1132" s="5">
        <v>2.1990374273086055</v>
      </c>
      <c r="AU1132" s="5">
        <v>2.2606832651429687</v>
      </c>
      <c r="AV1132" s="5">
        <v>2.315406596172886</v>
      </c>
      <c r="AW1132" s="5">
        <v>2.1113322979863383</v>
      </c>
      <c r="AX1132" s="5">
        <v>1.9425995520211163</v>
      </c>
      <c r="AY1132" s="5">
        <v>1.9622915534917167</v>
      </c>
      <c r="AZ1132" s="5">
        <v>1.973097651668398</v>
      </c>
      <c r="BA1132" s="5">
        <v>1.9916387844699932</v>
      </c>
      <c r="BB1132" s="5">
        <v>2.0251000631632632</v>
      </c>
      <c r="BC1132" s="5">
        <v>2.07858865108423</v>
      </c>
      <c r="BD1132" s="5">
        <v>2.1354790685067786</v>
      </c>
      <c r="BE1132" s="5">
        <v>2.1939728623482835</v>
      </c>
      <c r="BF1132" s="5">
        <v>2.235628236172607</v>
      </c>
      <c r="BG1132" s="5">
        <v>2.2424896514612089</v>
      </c>
      <c r="BH1132" s="5">
        <v>2.2095448765356442</v>
      </c>
      <c r="BI1132" s="5">
        <v>2.1353634653932052</v>
      </c>
      <c r="BJ1132" s="5">
        <v>2.0557214419461443</v>
      </c>
      <c r="BK1132" s="5">
        <v>1.9782009201155275</v>
      </c>
    </row>
    <row r="1133" spans="1:63" x14ac:dyDescent="0.25">
      <c r="A1133" s="10" t="s">
        <v>5</v>
      </c>
      <c r="B1133" s="10" t="s">
        <v>6</v>
      </c>
      <c r="C1133" s="10" t="s">
        <v>7</v>
      </c>
      <c r="D1133" s="10" t="s">
        <v>254</v>
      </c>
      <c r="E1133" s="19" t="str">
        <f t="shared" si="138"/>
        <v>number</v>
      </c>
      <c r="F1133" s="12" t="s">
        <v>256</v>
      </c>
      <c r="G1133" s="4">
        <v>0.59474034186615088</v>
      </c>
      <c r="H1133" s="4">
        <v>0.60366594595475798</v>
      </c>
      <c r="I1133" s="4">
        <v>0.6125230573663063</v>
      </c>
      <c r="J1133" s="4">
        <v>0.6210220598571915</v>
      </c>
      <c r="K1133" s="4">
        <v>0.62902446146618607</v>
      </c>
      <c r="L1133" s="4">
        <v>0.63644971665935457</v>
      </c>
      <c r="M1133" s="4">
        <v>0.64352474364597145</v>
      </c>
      <c r="N1133" s="4">
        <v>0.65072632562979371</v>
      </c>
      <c r="O1133" s="4">
        <v>0.6587004493822699</v>
      </c>
      <c r="P1133" s="4">
        <v>0.66787174632259427</v>
      </c>
      <c r="Q1133" s="4">
        <v>0.67732396754242907</v>
      </c>
      <c r="R1133" s="4">
        <v>0.68694087250862723</v>
      </c>
      <c r="S1133" s="4">
        <v>0.69746000334775826</v>
      </c>
      <c r="T1133" s="4">
        <v>0.7085525720313689</v>
      </c>
      <c r="U1133" s="4">
        <v>0.72003929231341801</v>
      </c>
      <c r="V1133" s="4">
        <v>0.73169289830606754</v>
      </c>
      <c r="W1133" s="4">
        <v>0.74360622018583888</v>
      </c>
      <c r="X1133" s="4">
        <v>0.75598948759094653</v>
      </c>
      <c r="Y1133" s="4">
        <v>0.7692247992629524</v>
      </c>
      <c r="Z1133" s="4">
        <v>0.78344879287741065</v>
      </c>
      <c r="AA1133" s="4">
        <v>0.79884736057307326</v>
      </c>
      <c r="AB1133" s="4">
        <v>0.81497628503832142</v>
      </c>
      <c r="AC1133" s="4">
        <v>0.8307781598679348</v>
      </c>
      <c r="AD1133" s="4">
        <v>0.84488417455642695</v>
      </c>
      <c r="AE1133" s="4">
        <v>0.85650278090699217</v>
      </c>
      <c r="AF1133" s="4">
        <v>0.86517411607264305</v>
      </c>
      <c r="AG1133" s="4">
        <v>0.87136453290022375</v>
      </c>
      <c r="AH1133" s="4">
        <v>0.87611822600953204</v>
      </c>
      <c r="AI1133" s="4">
        <v>0.880930213224696</v>
      </c>
      <c r="AJ1133" s="4">
        <v>0.88663608202726274</v>
      </c>
      <c r="AK1133" s="4">
        <v>0.89357180580267026</v>
      </c>
      <c r="AL1133" s="4">
        <v>0.90117692670615246</v>
      </c>
      <c r="AM1133" s="4">
        <v>0.90856637100725457</v>
      </c>
      <c r="AN1133" s="4">
        <v>0.91434154373686238</v>
      </c>
      <c r="AO1133" s="4">
        <v>0.92326297568270455</v>
      </c>
      <c r="AP1133" s="4">
        <v>0.92997699642729381</v>
      </c>
      <c r="AQ1133" s="4">
        <v>0.93512008952800285</v>
      </c>
      <c r="AR1133" s="4">
        <v>0.93956747782264682</v>
      </c>
      <c r="AS1133" s="4">
        <v>0.94462052217534453</v>
      </c>
      <c r="AT1133" s="4">
        <v>0.95103507578368973</v>
      </c>
      <c r="AU1133" s="4">
        <v>0.95904419917825023</v>
      </c>
      <c r="AV1133" s="4">
        <v>0.96815291397709946</v>
      </c>
      <c r="AW1133" s="4">
        <v>0.97792384054703907</v>
      </c>
      <c r="AX1133" s="4">
        <v>0.98766324426053198</v>
      </c>
      <c r="AY1133" s="4">
        <v>0.99703990333917836</v>
      </c>
      <c r="AZ1133" s="4">
        <v>1.0152968524002899</v>
      </c>
      <c r="BA1133" s="4">
        <v>1.0336458203879406</v>
      </c>
      <c r="BB1133" s="4">
        <v>1.0520283973034206</v>
      </c>
      <c r="BC1133" s="4">
        <v>1.070577280465228</v>
      </c>
      <c r="BD1133" s="4">
        <v>1.0892031164824789</v>
      </c>
      <c r="BE1133" s="4">
        <v>1.1078837698199477</v>
      </c>
      <c r="BF1133" s="4">
        <v>1.1265064767301249</v>
      </c>
      <c r="BG1133" s="4">
        <v>1.1448880106099137</v>
      </c>
      <c r="BH1133" s="4">
        <v>1.1627516193225684</v>
      </c>
      <c r="BI1133" s="4">
        <v>1.1802169042940196</v>
      </c>
      <c r="BJ1133" s="4">
        <v>1.1971633369555001</v>
      </c>
      <c r="BK1133" s="4">
        <v>1.21367864819793</v>
      </c>
    </row>
    <row r="1134" spans="1:63" x14ac:dyDescent="0.25">
      <c r="A1134" t="s">
        <v>151</v>
      </c>
      <c r="B1134" t="s">
        <v>152</v>
      </c>
      <c r="C1134" t="s">
        <v>7</v>
      </c>
      <c r="D1134" t="s">
        <v>254</v>
      </c>
      <c r="E1134" s="19" t="str">
        <f t="shared" si="138"/>
        <v>number</v>
      </c>
      <c r="F1134" s="11" t="s">
        <v>256</v>
      </c>
      <c r="G1134" s="4">
        <v>0.41300502946816253</v>
      </c>
      <c r="H1134" s="4">
        <v>0.42069157515050071</v>
      </c>
      <c r="I1134" s="4">
        <v>0.4286995079493412</v>
      </c>
      <c r="J1134" s="4">
        <v>0.43737577142318279</v>
      </c>
      <c r="K1134" s="4">
        <v>0.4468321007137776</v>
      </c>
      <c r="L1134" s="4">
        <v>0.45722480615240635</v>
      </c>
      <c r="M1134" s="4">
        <v>0.46850604370230831</v>
      </c>
      <c r="N1134" s="4">
        <v>0.47987360853593092</v>
      </c>
      <c r="O1134" s="4">
        <v>0.49022218453692623</v>
      </c>
      <c r="P1134" s="4">
        <v>0.49884005451248514</v>
      </c>
      <c r="Q1134" s="4">
        <v>0.50537581738515602</v>
      </c>
      <c r="R1134" s="4">
        <v>0.51025902939803092</v>
      </c>
      <c r="S1134" s="4">
        <v>0.51450021009772662</v>
      </c>
      <c r="T1134" s="4">
        <v>0.51950674680163111</v>
      </c>
      <c r="U1134" s="4">
        <v>0.52629539958289506</v>
      </c>
      <c r="V1134" s="4">
        <v>0.53521638084724954</v>
      </c>
      <c r="W1134" s="4">
        <v>0.5459772773513859</v>
      </c>
      <c r="X1134" s="4">
        <v>0.55823322571231648</v>
      </c>
      <c r="Y1134" s="4">
        <v>0.57139954802738935</v>
      </c>
      <c r="Z1134" s="4">
        <v>0.58515158833287007</v>
      </c>
      <c r="AA1134" s="4">
        <v>0.59924284583066467</v>
      </c>
      <c r="AB1134" s="4">
        <v>0.61377718071237497</v>
      </c>
      <c r="AC1134" s="4">
        <v>0.62895072381192763</v>
      </c>
      <c r="AD1134" s="4">
        <v>0.64503553236941302</v>
      </c>
      <c r="AE1134" s="4">
        <v>0.66217498991114876</v>
      </c>
      <c r="AF1134" s="4">
        <v>0.68041010561150128</v>
      </c>
      <c r="AG1134" s="4">
        <v>0.69944787189130153</v>
      </c>
      <c r="AH1134" s="4">
        <v>0.7186308047050004</v>
      </c>
      <c r="AI1134" s="4">
        <v>0.73708656759352031</v>
      </c>
      <c r="AJ1134" s="4">
        <v>0.75418457020899432</v>
      </c>
      <c r="AK1134" s="4">
        <v>0.77030518750206778</v>
      </c>
      <c r="AL1134" s="4">
        <v>0.78532702637325758</v>
      </c>
      <c r="AM1134" s="4">
        <v>0.79902750804285005</v>
      </c>
      <c r="AN1134" s="4">
        <v>0.81123457227926421</v>
      </c>
      <c r="AO1134" s="4">
        <v>0.82198640516152965</v>
      </c>
      <c r="AP1134" s="4">
        <v>0.83108137824901129</v>
      </c>
      <c r="AQ1134" s="4">
        <v>0.83897594148248367</v>
      </c>
      <c r="AR1134" s="4">
        <v>0.84721997420186146</v>
      </c>
      <c r="AS1134" s="4">
        <v>0.85797789902669586</v>
      </c>
      <c r="AT1134" s="4">
        <v>0.8726193629472403</v>
      </c>
      <c r="AU1134" s="4">
        <v>0.89167317629527088</v>
      </c>
      <c r="AV1134" s="4">
        <v>0.91472241246472874</v>
      </c>
      <c r="AW1134" s="4">
        <v>0.94109071724649751</v>
      </c>
      <c r="AX1134" s="4">
        <v>0.96966593966183479</v>
      </c>
      <c r="AY1134" s="4">
        <v>0.99957722909131397</v>
      </c>
      <c r="AZ1134" s="4">
        <v>1.0307568312468514</v>
      </c>
      <c r="BA1134" s="4">
        <v>1.0633283679874064</v>
      </c>
      <c r="BB1134" s="4">
        <v>1.0967498050083098</v>
      </c>
      <c r="BC1134" s="4">
        <v>1.1304578604978832</v>
      </c>
      <c r="BD1134" s="4">
        <v>1.1639997991144793</v>
      </c>
      <c r="BE1134" s="4">
        <v>1.1970531936538402</v>
      </c>
      <c r="BF1134" s="4">
        <v>1.2297495409250758</v>
      </c>
      <c r="BG1134" s="4">
        <v>1.2626506369002137</v>
      </c>
      <c r="BH1134" s="4">
        <v>1.2966823082657657</v>
      </c>
      <c r="BI1134" s="4">
        <v>1.3324121457683982</v>
      </c>
      <c r="BJ1134" s="4">
        <v>1.3700019573461002</v>
      </c>
      <c r="BK1134" s="4">
        <v>1.4091456600307748</v>
      </c>
    </row>
    <row r="1135" spans="1:63" x14ac:dyDescent="0.25">
      <c r="A1135" t="s">
        <v>157</v>
      </c>
      <c r="B1135" t="s">
        <v>158</v>
      </c>
      <c r="C1135" t="s">
        <v>7</v>
      </c>
      <c r="D1135" t="s">
        <v>254</v>
      </c>
      <c r="E1135" s="19" t="str">
        <f t="shared" si="138"/>
        <v>number</v>
      </c>
      <c r="F1135" s="11" t="s">
        <v>256</v>
      </c>
      <c r="G1135" s="4">
        <v>0.32718751877417684</v>
      </c>
      <c r="H1135" s="4">
        <v>0.33432375442042489</v>
      </c>
      <c r="I1135" s="4">
        <v>0.34178531379570809</v>
      </c>
      <c r="J1135" s="4">
        <v>0.34948444622350677</v>
      </c>
      <c r="K1135" s="4">
        <v>0.35736976282983379</v>
      </c>
      <c r="L1135" s="4">
        <v>0.36533550209635379</v>
      </c>
      <c r="M1135" s="4">
        <v>0.37339536153881664</v>
      </c>
      <c r="N1135" s="4">
        <v>0.38217511355565215</v>
      </c>
      <c r="O1135" s="4">
        <v>0.39152521404996549</v>
      </c>
      <c r="P1135" s="4">
        <v>0.40156895612345589</v>
      </c>
      <c r="Q1135" s="4">
        <v>0.41254099089807811</v>
      </c>
      <c r="R1135" s="4">
        <v>0.42425725220846161</v>
      </c>
      <c r="S1135" s="4">
        <v>0.43598928266790254</v>
      </c>
      <c r="T1135" s="4">
        <v>0.44673362329809524</v>
      </c>
      <c r="U1135" s="4">
        <v>0.45585208736071475</v>
      </c>
      <c r="V1135" s="4">
        <v>0.46302867347660975</v>
      </c>
      <c r="W1135" s="4">
        <v>0.46870408298208582</v>
      </c>
      <c r="X1135" s="4">
        <v>0.47391968265298678</v>
      </c>
      <c r="Y1135" s="4">
        <v>0.48014245169020697</v>
      </c>
      <c r="Z1135" s="4">
        <v>0.4884389102083318</v>
      </c>
      <c r="AA1135" s="4">
        <v>0.49916970792227516</v>
      </c>
      <c r="AB1135" s="4">
        <v>0.51205273166340926</v>
      </c>
      <c r="AC1135" s="4">
        <v>0.52667070191976406</v>
      </c>
      <c r="AD1135" s="4">
        <v>0.5423358055133336</v>
      </c>
      <c r="AE1135" s="4">
        <v>0.55852903646077712</v>
      </c>
      <c r="AF1135" s="4">
        <v>0.57513255902276539</v>
      </c>
      <c r="AG1135" s="4">
        <v>0.59232739375450794</v>
      </c>
      <c r="AH1135" s="4">
        <v>0.61029641640522092</v>
      </c>
      <c r="AI1135" s="4">
        <v>0.62933282492772247</v>
      </c>
      <c r="AJ1135" s="4">
        <v>0.64958871431066667</v>
      </c>
      <c r="AK1135" s="4">
        <v>0.67112576975477833</v>
      </c>
      <c r="AL1135" s="4">
        <v>0.69374434146503006</v>
      </c>
      <c r="AM1135" s="4">
        <v>0.71696445983197321</v>
      </c>
      <c r="AN1135" s="4">
        <v>0.74018412986036486</v>
      </c>
      <c r="AO1135" s="4">
        <v>0.76349957427935533</v>
      </c>
      <c r="AP1135" s="4">
        <v>0.78644577325120057</v>
      </c>
      <c r="AQ1135" s="4">
        <v>0.80896246389058113</v>
      </c>
      <c r="AR1135" s="4">
        <v>0.83130097860556262</v>
      </c>
      <c r="AS1135" s="4">
        <v>0.85389922048149025</v>
      </c>
      <c r="AT1135" s="4">
        <v>0.87703876158873995</v>
      </c>
      <c r="AU1135" s="4">
        <v>0.9008268321409022</v>
      </c>
      <c r="AV1135" s="4">
        <v>0.92511455281893484</v>
      </c>
      <c r="AW1135" s="4">
        <v>0.94983586325624703</v>
      </c>
      <c r="AX1135" s="4">
        <v>0.97482153883952238</v>
      </c>
      <c r="AY1135" s="4">
        <v>0.99996396285641875</v>
      </c>
      <c r="AZ1135" s="4">
        <v>1.025214498304059</v>
      </c>
      <c r="BA1135" s="4">
        <v>1.050447687687736</v>
      </c>
      <c r="BB1135" s="4">
        <v>1.0737100117183329</v>
      </c>
      <c r="BC1135" s="4">
        <v>1.0972292182790657</v>
      </c>
      <c r="BD1135" s="4">
        <v>1.1210542381118627</v>
      </c>
      <c r="BE1135" s="4">
        <v>1.1452261637639733</v>
      </c>
      <c r="BF1135" s="4">
        <v>1.169642913185176</v>
      </c>
      <c r="BG1135" s="4">
        <v>1.1944717475751301</v>
      </c>
      <c r="BH1135" s="4">
        <v>1.219311326630373</v>
      </c>
      <c r="BI1135" s="4">
        <v>1.244057543047226</v>
      </c>
      <c r="BJ1135" s="4">
        <v>1.2686400540529326</v>
      </c>
      <c r="BK1135" s="4">
        <v>1.293079220401717</v>
      </c>
    </row>
    <row r="1136" spans="1:63" x14ac:dyDescent="0.25">
      <c r="A1136" t="s">
        <v>159</v>
      </c>
      <c r="B1136" t="s">
        <v>160</v>
      </c>
      <c r="C1136" t="s">
        <v>7</v>
      </c>
      <c r="D1136" t="s">
        <v>254</v>
      </c>
      <c r="E1136" s="19" t="str">
        <f t="shared" si="138"/>
        <v>number</v>
      </c>
      <c r="F1136" s="11" t="s">
        <v>256</v>
      </c>
      <c r="G1136" s="4">
        <v>0.2736887386734515</v>
      </c>
      <c r="H1136" s="4">
        <v>0.28180701541236025</v>
      </c>
      <c r="I1136" s="4">
        <v>0.29010054165872723</v>
      </c>
      <c r="J1136" s="4">
        <v>0.29868861739045233</v>
      </c>
      <c r="K1136" s="4">
        <v>0.30760991152290124</v>
      </c>
      <c r="L1136" s="4">
        <v>0.31686201610163722</v>
      </c>
      <c r="M1136" s="4">
        <v>0.3264675588161462</v>
      </c>
      <c r="N1136" s="4">
        <v>0.3364728927893344</v>
      </c>
      <c r="O1136" s="4">
        <v>0.34693120548537687</v>
      </c>
      <c r="P1136" s="4">
        <v>0.35744128920180807</v>
      </c>
      <c r="Q1136" s="4">
        <v>0.36831316807235137</v>
      </c>
      <c r="R1136" s="4">
        <v>0.37960562451413765</v>
      </c>
      <c r="S1136" s="4">
        <v>0.39131748996104321</v>
      </c>
      <c r="T1136" s="4">
        <v>0.40342167492565528</v>
      </c>
      <c r="U1136" s="4">
        <v>0.41590210277099959</v>
      </c>
      <c r="V1136" s="4">
        <v>0.4287125266074539</v>
      </c>
      <c r="W1136" s="4">
        <v>0.44186176379758779</v>
      </c>
      <c r="X1136" s="4">
        <v>0.45535151407394481</v>
      </c>
      <c r="Y1136" s="4">
        <v>0.46921881744153637</v>
      </c>
      <c r="Z1136" s="4">
        <v>0.48632864392469377</v>
      </c>
      <c r="AA1136" s="4">
        <v>0.50465501856479755</v>
      </c>
      <c r="AB1136" s="4">
        <v>0.52367881471417388</v>
      </c>
      <c r="AC1136" s="4">
        <v>0.54331840979963797</v>
      </c>
      <c r="AD1136" s="4">
        <v>0.56344990040098464</v>
      </c>
      <c r="AE1136" s="4">
        <v>0.58398224459385017</v>
      </c>
      <c r="AF1136" s="4">
        <v>0.60486979747722158</v>
      </c>
      <c r="AG1136" s="4">
        <v>0.62609938612388638</v>
      </c>
      <c r="AH1136" s="4">
        <v>0.64760673939704183</v>
      </c>
      <c r="AI1136" s="4">
        <v>0.66933937805440613</v>
      </c>
      <c r="AJ1136" s="4">
        <v>0.68991630481544497</v>
      </c>
      <c r="AK1136" s="4">
        <v>0.71029942665542534</v>
      </c>
      <c r="AL1136" s="4">
        <v>0.73069745656625629</v>
      </c>
      <c r="AM1136" s="4">
        <v>0.75106227087029886</v>
      </c>
      <c r="AN1136" s="4">
        <v>0.77134224019154285</v>
      </c>
      <c r="AO1136" s="4">
        <v>0.79151491389597572</v>
      </c>
      <c r="AP1136" s="4">
        <v>0.81155738100535424</v>
      </c>
      <c r="AQ1136" s="4">
        <v>0.83153628519982326</v>
      </c>
      <c r="AR1136" s="4">
        <v>0.85154656362415837</v>
      </c>
      <c r="AS1136" s="4">
        <v>0.87175100108049874</v>
      </c>
      <c r="AT1136" s="4">
        <v>0.89215961890863216</v>
      </c>
      <c r="AU1136" s="4">
        <v>0.91289578936234428</v>
      </c>
      <c r="AV1136" s="4">
        <v>0.93396450540598164</v>
      </c>
      <c r="AW1136" s="4">
        <v>0.95543102968699745</v>
      </c>
      <c r="AX1136" s="4">
        <v>0.97736260787414553</v>
      </c>
      <c r="AY1136" s="4">
        <v>0.99982595446976008</v>
      </c>
      <c r="AZ1136" s="4">
        <v>1.0228114376560944</v>
      </c>
      <c r="BA1136" s="4">
        <v>1.0462933135673325</v>
      </c>
      <c r="BB1136" s="4">
        <v>1.0702145349299819</v>
      </c>
      <c r="BC1136" s="4">
        <v>1.0945219851020567</v>
      </c>
      <c r="BD1136" s="4">
        <v>1.1191148132859736</v>
      </c>
      <c r="BE1136" s="4">
        <v>1.1438905751848893</v>
      </c>
      <c r="BF1136" s="4">
        <v>1.1688255807764782</v>
      </c>
      <c r="BG1136" s="4">
        <v>1.193795820407251</v>
      </c>
      <c r="BH1136" s="4">
        <v>1.2187250185793161</v>
      </c>
      <c r="BI1136" s="4">
        <v>1.2435094561964228</v>
      </c>
      <c r="BJ1136" s="4">
        <v>1.2680952021614083</v>
      </c>
      <c r="BK1136" s="4">
        <v>1.2924548482870077</v>
      </c>
    </row>
    <row r="1137" spans="1:63" x14ac:dyDescent="0.25">
      <c r="A1137" t="s">
        <v>165</v>
      </c>
      <c r="B1137" t="s">
        <v>166</v>
      </c>
      <c r="C1137" t="s">
        <v>7</v>
      </c>
      <c r="D1137" t="s">
        <v>254</v>
      </c>
      <c r="E1137" s="19" t="str">
        <f t="shared" si="138"/>
        <v>number</v>
      </c>
      <c r="F1137" s="11" t="s">
        <v>256</v>
      </c>
      <c r="G1137" s="4">
        <v>0.47851109136121783</v>
      </c>
      <c r="H1137" s="4">
        <v>0.487499780697907</v>
      </c>
      <c r="I1137" s="4">
        <v>0.49674849234504287</v>
      </c>
      <c r="J1137" s="4">
        <v>0.50623647366876456</v>
      </c>
      <c r="K1137" s="4">
        <v>0.51597014160191079</v>
      </c>
      <c r="L1137" s="4">
        <v>0.52596000899189777</v>
      </c>
      <c r="M1137" s="4">
        <v>0.53622798898171675</v>
      </c>
      <c r="N1137" s="4">
        <v>0.54682193550668479</v>
      </c>
      <c r="O1137" s="4">
        <v>0.55779495892582731</v>
      </c>
      <c r="P1137" s="4">
        <v>0.56918958848551038</v>
      </c>
      <c r="Q1137" s="4">
        <v>0.58048960241844638</v>
      </c>
      <c r="R1137" s="4">
        <v>0.59170646928545334</v>
      </c>
      <c r="S1137" s="4">
        <v>0.60341825916394332</v>
      </c>
      <c r="T1137" s="4">
        <v>0.61593045901617638</v>
      </c>
      <c r="U1137" s="4">
        <v>0.62941584817209228</v>
      </c>
      <c r="V1137" s="4">
        <v>0.64385934001299638</v>
      </c>
      <c r="W1137" s="4">
        <v>0.65896773532036157</v>
      </c>
      <c r="X1137" s="4">
        <v>0.6741958678638843</v>
      </c>
      <c r="Y1137" s="4">
        <v>0.6888699596955179</v>
      </c>
      <c r="Z1137" s="4">
        <v>0.70240347584772289</v>
      </c>
      <c r="AA1137" s="4">
        <v>0.71188742952210982</v>
      </c>
      <c r="AB1137" s="4">
        <v>0.71975547663031569</v>
      </c>
      <c r="AC1137" s="4">
        <v>0.72518904864396894</v>
      </c>
      <c r="AD1137" s="4">
        <v>0.72678788889940937</v>
      </c>
      <c r="AE1137" s="4">
        <v>0.72394491459096522</v>
      </c>
      <c r="AF1137" s="4">
        <v>0.71592054007637373</v>
      </c>
      <c r="AG1137" s="4">
        <v>0.7038534978735036</v>
      </c>
      <c r="AH1137" s="4">
        <v>0.69099628548333469</v>
      </c>
      <c r="AI1137" s="4">
        <v>0.68160981457589909</v>
      </c>
      <c r="AJ1137" s="4">
        <v>0.67826550032313349</v>
      </c>
      <c r="AK1137" s="4">
        <v>0.69137570370372392</v>
      </c>
      <c r="AL1137" s="4">
        <v>0.71101834471394576</v>
      </c>
      <c r="AM1137" s="4">
        <v>0.73462036981603129</v>
      </c>
      <c r="AN1137" s="4">
        <v>0.75848671793887024</v>
      </c>
      <c r="AO1137" s="4">
        <v>0.78000952027078363</v>
      </c>
      <c r="AP1137" s="4">
        <v>0.79847226482163014</v>
      </c>
      <c r="AQ1137" s="4">
        <v>0.81478799921604195</v>
      </c>
      <c r="AR1137" s="4">
        <v>0.83360920455768794</v>
      </c>
      <c r="AS1137" s="4">
        <v>0.85326945800059428</v>
      </c>
      <c r="AT1137" s="4">
        <v>0.87450172345845645</v>
      </c>
      <c r="AU1137" s="4">
        <v>0.89745085977684225</v>
      </c>
      <c r="AV1137" s="4">
        <v>0.92169607999812675</v>
      </c>
      <c r="AW1137" s="4">
        <v>0.94705668602418647</v>
      </c>
      <c r="AX1137" s="4">
        <v>0.97317995134463076</v>
      </c>
      <c r="AY1137" s="4">
        <v>0.99983718739553284</v>
      </c>
      <c r="AZ1137" s="4">
        <v>1.0269828612598364</v>
      </c>
      <c r="BA1137" s="4">
        <v>1.0547734368744131</v>
      </c>
      <c r="BB1137" s="4">
        <v>1.078771468650928</v>
      </c>
      <c r="BC1137" s="4">
        <v>1.1027871128601272</v>
      </c>
      <c r="BD1137" s="4">
        <v>1.1271773967227086</v>
      </c>
      <c r="BE1137" s="4">
        <v>1.1519574068573666</v>
      </c>
      <c r="BF1137" s="4">
        <v>1.177088573401827</v>
      </c>
      <c r="BG1137" s="4">
        <v>1.2025513724966026</v>
      </c>
      <c r="BH1137" s="4">
        <v>1.2283218430414131</v>
      </c>
      <c r="BI1137" s="4">
        <v>1.2543747268963623</v>
      </c>
      <c r="BJ1137" s="4">
        <v>1.2806896127538041</v>
      </c>
      <c r="BK1137" s="4">
        <v>1.307262268168675</v>
      </c>
    </row>
    <row r="1138" spans="1:63" x14ac:dyDescent="0.25">
      <c r="A1138" t="s">
        <v>171</v>
      </c>
      <c r="B1138" t="s">
        <v>172</v>
      </c>
      <c r="C1138" t="s">
        <v>7</v>
      </c>
      <c r="D1138" t="s">
        <v>254</v>
      </c>
      <c r="E1138" s="19" t="str">
        <f t="shared" si="138"/>
        <v>number</v>
      </c>
      <c r="F1138" s="11" t="s">
        <v>256</v>
      </c>
      <c r="G1138" s="4">
        <v>0.38978556835520706</v>
      </c>
      <c r="H1138" s="4">
        <v>0.39664862655753474</v>
      </c>
      <c r="I1138" s="4">
        <v>0.40322541773224219</v>
      </c>
      <c r="J1138" s="4">
        <v>0.41061503620012729</v>
      </c>
      <c r="K1138" s="4">
        <v>0.41961253450428698</v>
      </c>
      <c r="L1138" s="4">
        <v>0.43052783479087026</v>
      </c>
      <c r="M1138" s="4">
        <v>0.44312117840088994</v>
      </c>
      <c r="N1138" s="4">
        <v>0.4569469937796839</v>
      </c>
      <c r="O1138" s="4">
        <v>0.47132182173992709</v>
      </c>
      <c r="P1138" s="4">
        <v>0.48574796927935149</v>
      </c>
      <c r="Q1138" s="4">
        <v>0.49973629665888603</v>
      </c>
      <c r="R1138" s="4">
        <v>0.51381443330198773</v>
      </c>
      <c r="S1138" s="4">
        <v>0.52823135935452803</v>
      </c>
      <c r="T1138" s="4">
        <v>0.54330501564690314</v>
      </c>
      <c r="U1138" s="4">
        <v>0.55927863560127411</v>
      </c>
      <c r="V1138" s="4">
        <v>0.57618790236254047</v>
      </c>
      <c r="W1138" s="4">
        <v>0.59396104870669097</v>
      </c>
      <c r="X1138" s="4">
        <v>0.61262146246277938</v>
      </c>
      <c r="Y1138" s="4">
        <v>0.63304304656899879</v>
      </c>
      <c r="Z1138" s="4">
        <v>0.65459499786457986</v>
      </c>
      <c r="AA1138" s="4">
        <v>0.67632990880573152</v>
      </c>
      <c r="AB1138" s="4">
        <v>0.69801644035192578</v>
      </c>
      <c r="AC1138" s="4">
        <v>0.72094279412745421</v>
      </c>
      <c r="AD1138" s="4">
        <v>0.74687588720615816</v>
      </c>
      <c r="AE1138" s="4">
        <v>0.77655784881510359</v>
      </c>
      <c r="AF1138" s="4">
        <v>0.81244653932075417</v>
      </c>
      <c r="AG1138" s="4">
        <v>0.85294677513689343</v>
      </c>
      <c r="AH1138" s="4">
        <v>0.89003238791115635</v>
      </c>
      <c r="AI1138" s="4">
        <v>0.91286679410731841</v>
      </c>
      <c r="AJ1138" s="4">
        <v>0.91465215415492807</v>
      </c>
      <c r="AK1138" s="4">
        <v>0.890681634045694</v>
      </c>
      <c r="AL1138" s="4">
        <v>0.83934762123281659</v>
      </c>
      <c r="AM1138" s="4">
        <v>0.78037794999040655</v>
      </c>
      <c r="AN1138" s="4">
        <v>0.73441284721515332</v>
      </c>
      <c r="AO1138" s="4">
        <v>0.7143221674788629</v>
      </c>
      <c r="AP1138" s="4">
        <v>0.72430489478751225</v>
      </c>
      <c r="AQ1138" s="4">
        <v>0.76301816681919243</v>
      </c>
      <c r="AR1138" s="4">
        <v>0.81854875803277272</v>
      </c>
      <c r="AS1138" s="4">
        <v>0.87207548005301072</v>
      </c>
      <c r="AT1138" s="4">
        <v>0.91249780098721589</v>
      </c>
      <c r="AU1138" s="4">
        <v>0.93697577016455191</v>
      </c>
      <c r="AV1138" s="4">
        <v>0.94942370830022471</v>
      </c>
      <c r="AW1138" s="4">
        <v>0.96398216412972582</v>
      </c>
      <c r="AX1138" s="4">
        <v>0.97927072115992231</v>
      </c>
      <c r="AY1138" s="4">
        <v>0.99846691666845233</v>
      </c>
      <c r="AZ1138" s="4">
        <v>1.0222623621716254</v>
      </c>
      <c r="BA1138" s="4">
        <v>1.0489517508195652</v>
      </c>
      <c r="BB1138" s="4">
        <v>1.0778529598723212</v>
      </c>
      <c r="BC1138" s="4">
        <v>1.1076828662056251</v>
      </c>
      <c r="BD1138" s="4">
        <v>1.1375361603679828</v>
      </c>
      <c r="BE1138" s="4">
        <v>1.1673679377276109</v>
      </c>
      <c r="BF1138" s="4">
        <v>1.1975768605363262</v>
      </c>
      <c r="BG1138" s="4">
        <v>1.2281871184916071</v>
      </c>
      <c r="BH1138" s="4">
        <v>1.2589855482372192</v>
      </c>
      <c r="BI1138" s="4">
        <v>1.2899475591414715</v>
      </c>
      <c r="BJ1138" s="4">
        <v>1.3210592521516691</v>
      </c>
      <c r="BK1138" s="4">
        <v>1.3521796320698012</v>
      </c>
    </row>
    <row r="1139" spans="1:63" x14ac:dyDescent="0.25">
      <c r="A1139" t="s">
        <v>175</v>
      </c>
      <c r="B1139" t="s">
        <v>176</v>
      </c>
      <c r="C1139" t="s">
        <v>7</v>
      </c>
      <c r="D1139" t="s">
        <v>254</v>
      </c>
      <c r="E1139" s="19" t="str">
        <f t="shared" si="138"/>
        <v>number</v>
      </c>
      <c r="F1139" s="11" t="s">
        <v>256</v>
      </c>
      <c r="G1139" s="4">
        <v>0.48280868662018595</v>
      </c>
      <c r="H1139" s="4">
        <v>0.49471290660839712</v>
      </c>
      <c r="I1139" s="4">
        <v>0.50700134603390901</v>
      </c>
      <c r="J1139" s="4">
        <v>0.51966149801730521</v>
      </c>
      <c r="K1139" s="4">
        <v>0.53267984297638205</v>
      </c>
      <c r="L1139" s="4">
        <v>0.54603172159828195</v>
      </c>
      <c r="M1139" s="4">
        <v>0.55972528614043826</v>
      </c>
      <c r="N1139" s="4">
        <v>0.57381760240488555</v>
      </c>
      <c r="O1139" s="4">
        <v>0.58838624342509049</v>
      </c>
      <c r="P1139" s="4">
        <v>0.6035778485645773</v>
      </c>
      <c r="Q1139" s="4">
        <v>0.61986651463297293</v>
      </c>
      <c r="R1139" s="4">
        <v>0.63669515382727471</v>
      </c>
      <c r="S1139" s="4">
        <v>0.65391089866181962</v>
      </c>
      <c r="T1139" s="4">
        <v>0.67130492982197543</v>
      </c>
      <c r="U1139" s="4">
        <v>0.68873303843090616</v>
      </c>
      <c r="V1139" s="4">
        <v>0.70609653660204086</v>
      </c>
      <c r="W1139" s="4">
        <v>0.72344433787998064</v>
      </c>
      <c r="X1139" s="4">
        <v>0.74095695653646731</v>
      </c>
      <c r="Y1139" s="4">
        <v>0.75889901180968422</v>
      </c>
      <c r="Z1139" s="4">
        <v>0.77719688020703293</v>
      </c>
      <c r="AA1139" s="4">
        <v>0.79480388276324665</v>
      </c>
      <c r="AB1139" s="4">
        <v>0.81294098459319553</v>
      </c>
      <c r="AC1139" s="4">
        <v>0.83124265062599467</v>
      </c>
      <c r="AD1139" s="4">
        <v>0.84926455751394836</v>
      </c>
      <c r="AE1139" s="4">
        <v>0.8646911603351054</v>
      </c>
      <c r="AF1139" s="4">
        <v>0.87487267161274085</v>
      </c>
      <c r="AG1139" s="4">
        <v>0.88411302755549093</v>
      </c>
      <c r="AH1139" s="4">
        <v>0.89298283554856162</v>
      </c>
      <c r="AI1139" s="4">
        <v>0.90219113944811036</v>
      </c>
      <c r="AJ1139" s="4">
        <v>0.91219988363032278</v>
      </c>
      <c r="AK1139" s="4">
        <v>0.92344442902323143</v>
      </c>
      <c r="AL1139" s="4">
        <v>0.93595758719712785</v>
      </c>
      <c r="AM1139" s="4">
        <v>0.94845246608572298</v>
      </c>
      <c r="AN1139" s="4">
        <v>0.95999393593571281</v>
      </c>
      <c r="AO1139" s="4">
        <v>0.96996708361497019</v>
      </c>
      <c r="AP1139" s="4">
        <v>0.97819448359525285</v>
      </c>
      <c r="AQ1139" s="4">
        <v>0.98483528211950189</v>
      </c>
      <c r="AR1139" s="4">
        <v>0.99015951638580957</v>
      </c>
      <c r="AS1139" s="4">
        <v>0.99450801151706369</v>
      </c>
      <c r="AT1139" s="4">
        <v>0.99817146384820676</v>
      </c>
      <c r="AU1139" s="4">
        <v>1.0013025889594838</v>
      </c>
      <c r="AV1139" s="4">
        <v>1.0025230477229605</v>
      </c>
      <c r="AW1139" s="4">
        <v>1.0025733284163236</v>
      </c>
      <c r="AX1139" s="4">
        <v>1.0018065605013202</v>
      </c>
      <c r="AY1139" s="4">
        <v>1.0002851264696153</v>
      </c>
      <c r="AZ1139" s="4">
        <v>0.99790831302906446</v>
      </c>
      <c r="BA1139" s="4">
        <v>0.99485729270822099</v>
      </c>
      <c r="BB1139" s="4">
        <v>0.99159279463992622</v>
      </c>
      <c r="BC1139" s="4">
        <v>0.9888257868156326</v>
      </c>
      <c r="BD1139" s="4">
        <v>0.98686453596363299</v>
      </c>
      <c r="BE1139" s="4">
        <v>0.98587882170612973</v>
      </c>
      <c r="BF1139" s="4">
        <v>0.98562230409024076</v>
      </c>
      <c r="BG1139" s="4">
        <v>0.98574266381644848</v>
      </c>
      <c r="BH1139" s="4">
        <v>0.98556650416668967</v>
      </c>
      <c r="BI1139" s="4">
        <v>0.984703073770689</v>
      </c>
      <c r="BJ1139" s="4">
        <v>0.98305100107949051</v>
      </c>
      <c r="BK1139" s="4">
        <v>0.98074740605042321</v>
      </c>
    </row>
    <row r="1140" spans="1:63" x14ac:dyDescent="0.25">
      <c r="A1140" t="s">
        <v>177</v>
      </c>
      <c r="B1140" t="s">
        <v>178</v>
      </c>
      <c r="C1140" t="s">
        <v>7</v>
      </c>
      <c r="D1140" t="s">
        <v>254</v>
      </c>
      <c r="E1140" s="25" t="str">
        <f t="shared" si="138"/>
        <v>number</v>
      </c>
      <c r="F1140" s="11" t="s">
        <v>256</v>
      </c>
      <c r="G1140" s="4">
        <v>0.33122970194258888</v>
      </c>
      <c r="H1140" s="4">
        <v>0.34059273069927443</v>
      </c>
      <c r="I1140" s="4">
        <v>0.35027453978206902</v>
      </c>
      <c r="J1140" s="4">
        <v>0.36026257373503695</v>
      </c>
      <c r="K1140" s="4">
        <v>0.37055507749444533</v>
      </c>
      <c r="L1140" s="4">
        <v>0.38113946185313285</v>
      </c>
      <c r="M1140" s="4">
        <v>0.39203408747784413</v>
      </c>
      <c r="N1140" s="4">
        <v>0.40222780139982306</v>
      </c>
      <c r="O1140" s="4">
        <v>0.41252395029159988</v>
      </c>
      <c r="P1140" s="4">
        <v>0.42314664229138149</v>
      </c>
      <c r="Q1140" s="4">
        <v>0.43409547238446028</v>
      </c>
      <c r="R1140" s="4">
        <v>0.44531562858040735</v>
      </c>
      <c r="S1140" s="4">
        <v>0.45668695651596714</v>
      </c>
      <c r="T1140" s="4">
        <v>0.4680346923448091</v>
      </c>
      <c r="U1140" s="4">
        <v>0.47923827668897007</v>
      </c>
      <c r="V1140" s="4">
        <v>0.49021964296355963</v>
      </c>
      <c r="W1140" s="4">
        <v>0.50100329455838777</v>
      </c>
      <c r="X1140" s="4">
        <v>0.51158720639991639</v>
      </c>
      <c r="Y1140" s="4">
        <v>0.52479662608348043</v>
      </c>
      <c r="Z1140" s="4">
        <v>0.5387985920473719</v>
      </c>
      <c r="AA1140" s="4">
        <v>0.55318825834011631</v>
      </c>
      <c r="AB1140" s="4">
        <v>0.56791361432301213</v>
      </c>
      <c r="AC1140" s="4">
        <v>0.5829275770363006</v>
      </c>
      <c r="AD1140" s="4">
        <v>0.59811380600522279</v>
      </c>
      <c r="AE1140" s="4">
        <v>0.61344840536203016</v>
      </c>
      <c r="AF1140" s="4">
        <v>0.62878803365145697</v>
      </c>
      <c r="AG1140" s="4">
        <v>0.64419590691911488</v>
      </c>
      <c r="AH1140" s="4">
        <v>0.6599485489566197</v>
      </c>
      <c r="AI1140" s="4">
        <v>0.67780355483883947</v>
      </c>
      <c r="AJ1140" s="4">
        <v>0.6970239665540654</v>
      </c>
      <c r="AK1140" s="4">
        <v>0.71756540124058932</v>
      </c>
      <c r="AL1140" s="4">
        <v>0.73921914131909305</v>
      </c>
      <c r="AM1140" s="4">
        <v>0.76132305524509736</v>
      </c>
      <c r="AN1140" s="4">
        <v>0.78294334785899833</v>
      </c>
      <c r="AO1140" s="4">
        <v>0.80347944985187203</v>
      </c>
      <c r="AP1140" s="4">
        <v>0.8227156233894688</v>
      </c>
      <c r="AQ1140" s="4">
        <v>0.84097500270600445</v>
      </c>
      <c r="AR1140" s="4">
        <v>0.85881303172173062</v>
      </c>
      <c r="AS1140" s="4">
        <v>0.87702715064469172</v>
      </c>
      <c r="AT1140" s="4">
        <v>0.89620517082052187</v>
      </c>
      <c r="AU1140" s="4">
        <v>0.91650055907217698</v>
      </c>
      <c r="AV1140" s="4">
        <v>0.93779758244695954</v>
      </c>
      <c r="AW1140" s="4">
        <v>0.95778569954044668</v>
      </c>
      <c r="AX1140" s="4">
        <v>0.97826881210907568</v>
      </c>
      <c r="AY1140" s="4">
        <v>0.99967738328457723</v>
      </c>
      <c r="AZ1140" s="4">
        <v>1.022053804606347</v>
      </c>
      <c r="BA1140" s="4">
        <v>1.0453706700791705</v>
      </c>
      <c r="BB1140" s="4">
        <v>1.0693782206333595</v>
      </c>
      <c r="BC1140" s="4">
        <v>1.0938371600791719</v>
      </c>
      <c r="BD1140" s="4">
        <v>1.118462729325937</v>
      </c>
      <c r="BE1140" s="4">
        <v>1.1432024114665693</v>
      </c>
      <c r="BF1140" s="4">
        <v>1.1680269441884445</v>
      </c>
      <c r="BG1140" s="4">
        <v>1.1929832754464187</v>
      </c>
      <c r="BH1140" s="4">
        <v>1.2181561545680579</v>
      </c>
      <c r="BI1140" s="4">
        <v>1.2435548293891856</v>
      </c>
      <c r="BJ1140" s="4">
        <v>1.2691824725250116</v>
      </c>
      <c r="BK1140" s="4">
        <v>1.2949446817974386</v>
      </c>
    </row>
    <row r="1141" spans="1:63" x14ac:dyDescent="0.25">
      <c r="A1141" t="s">
        <v>179</v>
      </c>
      <c r="B1141" t="s">
        <v>180</v>
      </c>
      <c r="C1141" t="s">
        <v>7</v>
      </c>
      <c r="D1141" t="s">
        <v>254</v>
      </c>
      <c r="E1141" s="19" t="str">
        <f t="shared" si="138"/>
        <v>number</v>
      </c>
      <c r="F1141" s="11" t="s">
        <v>256</v>
      </c>
      <c r="G1141" s="4">
        <v>0.28190143421181224</v>
      </c>
      <c r="H1141" s="4">
        <v>0.29065930752484803</v>
      </c>
      <c r="I1141" s="4">
        <v>0.29989378401168659</v>
      </c>
      <c r="J1141" s="4">
        <v>0.3095132887107982</v>
      </c>
      <c r="K1141" s="4">
        <v>0.31943202545831734</v>
      </c>
      <c r="L1141" s="4">
        <v>0.32965978024736936</v>
      </c>
      <c r="M1141" s="4">
        <v>0.34017436586940303</v>
      </c>
      <c r="N1141" s="4">
        <v>0.350753361885843</v>
      </c>
      <c r="O1141" s="4">
        <v>0.36113554133365172</v>
      </c>
      <c r="P1141" s="4">
        <v>0.3718921193805112</v>
      </c>
      <c r="Q1141" s="4">
        <v>0.382393417986017</v>
      </c>
      <c r="R1141" s="4">
        <v>0.39261961207788959</v>
      </c>
      <c r="S1141" s="4">
        <v>0.40283150680911789</v>
      </c>
      <c r="T1141" s="4">
        <v>0.41338451932657011</v>
      </c>
      <c r="U1141" s="4">
        <v>0.42454827061324896</v>
      </c>
      <c r="V1141" s="4">
        <v>0.43644263908493874</v>
      </c>
      <c r="W1141" s="4">
        <v>0.44902983056129375</v>
      </c>
      <c r="X1141" s="4">
        <v>0.46223661881789391</v>
      </c>
      <c r="Y1141" s="4">
        <v>0.47591520161374401</v>
      </c>
      <c r="Z1141" s="4">
        <v>0.48947082678045561</v>
      </c>
      <c r="AA1141" s="4">
        <v>0.50268183313754078</v>
      </c>
      <c r="AB1141" s="4">
        <v>0.51620607563664389</v>
      </c>
      <c r="AC1141" s="4">
        <v>0.5302951217906916</v>
      </c>
      <c r="AD1141" s="4">
        <v>0.54524887854416926</v>
      </c>
      <c r="AE1141" s="4">
        <v>0.56126741040308148</v>
      </c>
      <c r="AF1141" s="4">
        <v>0.57843550118717735</v>
      </c>
      <c r="AG1141" s="4">
        <v>0.59662458319367317</v>
      </c>
      <c r="AH1141" s="4">
        <v>0.61554145625785506</v>
      </c>
      <c r="AI1141" s="4">
        <v>0.63480113434845475</v>
      </c>
      <c r="AJ1141" s="4">
        <v>0.65411661790847142</v>
      </c>
      <c r="AK1141" s="4">
        <v>0.67380299904413621</v>
      </c>
      <c r="AL1141" s="4">
        <v>0.69403414785744189</v>
      </c>
      <c r="AM1141" s="4">
        <v>0.714408501182214</v>
      </c>
      <c r="AN1141" s="4">
        <v>0.73488446854767042</v>
      </c>
      <c r="AO1141" s="4">
        <v>0.75547871145072687</v>
      </c>
      <c r="AP1141" s="4">
        <v>0.77613242957062223</v>
      </c>
      <c r="AQ1141" s="4">
        <v>0.79694580279387572</v>
      </c>
      <c r="AR1141" s="4">
        <v>0.81825235632583815</v>
      </c>
      <c r="AS1141" s="4">
        <v>0.84052278799963343</v>
      </c>
      <c r="AT1141" s="4">
        <v>0.86407058704330852</v>
      </c>
      <c r="AU1141" s="4">
        <v>0.88903638492703407</v>
      </c>
      <c r="AV1141" s="4">
        <v>0.91530021887301605</v>
      </c>
      <c r="AW1141" s="4">
        <v>0.9426867424440919</v>
      </c>
      <c r="AX1141" s="4">
        <v>0.97091030587541605</v>
      </c>
      <c r="AY1141" s="4">
        <v>0.99981163369267378</v>
      </c>
      <c r="AZ1141" s="4">
        <v>1.0292780604319101</v>
      </c>
      <c r="BA1141" s="4">
        <v>1.0593799861902202</v>
      </c>
      <c r="BB1141" s="4">
        <v>1.0900754830487829</v>
      </c>
      <c r="BC1141" s="4">
        <v>1.1213911672216585</v>
      </c>
      <c r="BD1141" s="4">
        <v>1.1532861653151474</v>
      </c>
      <c r="BE1141" s="4">
        <v>1.1857381635776836</v>
      </c>
      <c r="BF1141" s="4">
        <v>1.2186723329066631</v>
      </c>
      <c r="BG1141" s="4">
        <v>1.2520678780666943</v>
      </c>
      <c r="BH1141" s="4">
        <v>1.2857874155249802</v>
      </c>
      <c r="BI1141" s="4">
        <v>1.3197977488307038</v>
      </c>
      <c r="BJ1141" s="4">
        <v>1.3540831444690558</v>
      </c>
      <c r="BK1141" s="4">
        <v>1.3886183360181308</v>
      </c>
    </row>
    <row r="1142" spans="1:63" x14ac:dyDescent="0.25">
      <c r="A1142" t="s">
        <v>147</v>
      </c>
      <c r="B1142" t="s">
        <v>148</v>
      </c>
      <c r="C1142" t="s">
        <v>149</v>
      </c>
      <c r="D1142" t="s">
        <v>254</v>
      </c>
      <c r="E1142" s="19" t="str">
        <f t="shared" si="138"/>
        <v>number</v>
      </c>
      <c r="F1142" s="11" t="s">
        <v>256</v>
      </c>
      <c r="G1142" s="4">
        <v>0.44243233680223459</v>
      </c>
      <c r="H1142" s="4">
        <v>0.4479184060228617</v>
      </c>
      <c r="I1142" s="4">
        <v>0.45353588037322601</v>
      </c>
      <c r="J1142" s="4">
        <v>0.45945290904752167</v>
      </c>
      <c r="K1142" s="4">
        <v>0.4657932065573438</v>
      </c>
      <c r="L1142" s="4">
        <v>0.47260443574599309</v>
      </c>
      <c r="M1142" s="4">
        <v>0.47984785868504987</v>
      </c>
      <c r="N1142" s="4">
        <v>0.48746005151131722</v>
      </c>
      <c r="O1142" s="4">
        <v>0.49531635025417015</v>
      </c>
      <c r="P1142" s="4">
        <v>0.50334715956671749</v>
      </c>
      <c r="Q1142" s="4">
        <v>0.51156225887696716</v>
      </c>
      <c r="R1142" s="4">
        <v>0.52000237997730159</v>
      </c>
      <c r="S1142" s="4">
        <v>0.52872752867841</v>
      </c>
      <c r="T1142" s="4">
        <v>0.53779543208930991</v>
      </c>
      <c r="U1142" s="4">
        <v>0.54726020937470521</v>
      </c>
      <c r="V1142" s="4">
        <v>0.55597320500023095</v>
      </c>
      <c r="W1142" s="4">
        <v>0.56410655588800684</v>
      </c>
      <c r="X1142" s="4">
        <v>0.5725272130782284</v>
      </c>
      <c r="Y1142" s="4">
        <v>0.58138974850096237</v>
      </c>
      <c r="Z1142" s="4">
        <v>0.59076214342274913</v>
      </c>
      <c r="AA1142" s="4">
        <v>0.60068465490645606</v>
      </c>
      <c r="AB1142" s="4">
        <v>0.61106376123763884</v>
      </c>
      <c r="AC1142" s="4">
        <v>0.62174194716323794</v>
      </c>
      <c r="AD1142" s="4">
        <v>0.63251393964099056</v>
      </c>
      <c r="AE1142" s="4">
        <v>0.64323447143932289</v>
      </c>
      <c r="AF1142" s="4">
        <v>0.65636359090468888</v>
      </c>
      <c r="AG1142" s="4">
        <v>0.67183749439027951</v>
      </c>
      <c r="AH1142" s="4">
        <v>0.68774814902962123</v>
      </c>
      <c r="AI1142" s="4">
        <v>0.70413229888717066</v>
      </c>
      <c r="AJ1142" s="4">
        <v>0.72099924866142096</v>
      </c>
      <c r="AK1142" s="4">
        <v>0.73836931677561179</v>
      </c>
      <c r="AL1142" s="4">
        <v>0.75622864112790666</v>
      </c>
      <c r="AM1142" s="4">
        <v>0.77461453545818038</v>
      </c>
      <c r="AN1142" s="4">
        <v>0.79354295067813529</v>
      </c>
      <c r="AO1142" s="4">
        <v>0.81303876261435437</v>
      </c>
      <c r="AP1142" s="4">
        <v>0.83311383950471152</v>
      </c>
      <c r="AQ1142" s="4">
        <v>0.85189176546842826</v>
      </c>
      <c r="AR1142" s="4">
        <v>0.86949445104494294</v>
      </c>
      <c r="AS1142" s="4">
        <v>0.88735614904481253</v>
      </c>
      <c r="AT1142" s="4">
        <v>0.90546309231210353</v>
      </c>
      <c r="AU1142" s="4">
        <v>0.92382942778636157</v>
      </c>
      <c r="AV1142" s="4">
        <v>0.94240407457177811</v>
      </c>
      <c r="AW1142" s="4">
        <v>0.96125159588238607</v>
      </c>
      <c r="AX1142" s="4">
        <v>0.9803937343299699</v>
      </c>
      <c r="AY1142" s="4">
        <v>0.99989894591058492</v>
      </c>
      <c r="AZ1142" s="4">
        <v>1.0197073197594451</v>
      </c>
      <c r="BA1142" s="4">
        <v>1.0419957755402895</v>
      </c>
      <c r="BB1142" s="4">
        <v>1.0664937174295992</v>
      </c>
      <c r="BC1142" s="4">
        <v>1.0914291700398835</v>
      </c>
      <c r="BD1142" s="4">
        <v>1.1166762351037789</v>
      </c>
      <c r="BE1142" s="4">
        <v>1.1421903829927833</v>
      </c>
      <c r="BF1142" s="4">
        <v>1.1679590808477023</v>
      </c>
      <c r="BG1142" s="4">
        <v>1.1939203289938836</v>
      </c>
      <c r="BH1142" s="4">
        <v>1.2199950374941371</v>
      </c>
      <c r="BI1142" s="4">
        <v>1.2461430442314982</v>
      </c>
      <c r="BJ1142" s="4">
        <v>1.2723174459298907</v>
      </c>
      <c r="BK1142" s="4">
        <v>1.2985397953092925</v>
      </c>
    </row>
    <row r="1143" spans="1:63" x14ac:dyDescent="0.25">
      <c r="A1143" t="s">
        <v>153</v>
      </c>
      <c r="B1143" t="s">
        <v>154</v>
      </c>
      <c r="C1143" t="s">
        <v>149</v>
      </c>
      <c r="D1143" t="s">
        <v>254</v>
      </c>
      <c r="E1143" s="19" t="str">
        <f t="shared" si="138"/>
        <v>number</v>
      </c>
      <c r="F1143" s="11" t="s">
        <v>256</v>
      </c>
      <c r="G1143" s="4">
        <v>0.50409710950938302</v>
      </c>
      <c r="H1143" s="4">
        <v>0.51160306424834767</v>
      </c>
      <c r="I1143" s="4">
        <v>0.519384406493821</v>
      </c>
      <c r="J1143" s="4">
        <v>0.5274085671279819</v>
      </c>
      <c r="K1143" s="4">
        <v>0.53566561926217937</v>
      </c>
      <c r="L1143" s="4">
        <v>0.5441382744948301</v>
      </c>
      <c r="M1143" s="4">
        <v>0.55283746355725771</v>
      </c>
      <c r="N1143" s="4">
        <v>0.56175805569802473</v>
      </c>
      <c r="O1143" s="4">
        <v>0.57091622393796693</v>
      </c>
      <c r="P1143" s="4">
        <v>0.58027962223541263</v>
      </c>
      <c r="Q1143" s="4">
        <v>0.58580956844245813</v>
      </c>
      <c r="R1143" s="4">
        <v>0.59103401186281779</v>
      </c>
      <c r="S1143" s="4">
        <v>0.59596823321272963</v>
      </c>
      <c r="T1143" s="4">
        <v>0.60055066347494268</v>
      </c>
      <c r="U1143" s="4">
        <v>0.60477048345620799</v>
      </c>
      <c r="V1143" s="4">
        <v>0.61011349185000574</v>
      </c>
      <c r="W1143" s="4">
        <v>0.62077396641848825</v>
      </c>
      <c r="X1143" s="4">
        <v>0.63169755930525906</v>
      </c>
      <c r="Y1143" s="4">
        <v>0.64291929346578347</v>
      </c>
      <c r="Z1143" s="4">
        <v>0.65442611894531821</v>
      </c>
      <c r="AA1143" s="4">
        <v>0.66620030118998108</v>
      </c>
      <c r="AB1143" s="4">
        <v>0.67816231355248946</v>
      </c>
      <c r="AC1143" s="4">
        <v>0.69028059075769488</v>
      </c>
      <c r="AD1143" s="4">
        <v>0.70250839835228518</v>
      </c>
      <c r="AE1143" s="4">
        <v>0.71481394798496234</v>
      </c>
      <c r="AF1143" s="4">
        <v>0.72713589371462495</v>
      </c>
      <c r="AG1143" s="4">
        <v>0.74038985159673254</v>
      </c>
      <c r="AH1143" s="4">
        <v>0.75660224537298237</v>
      </c>
      <c r="AI1143" s="4">
        <v>0.77270142800338104</v>
      </c>
      <c r="AJ1143" s="4">
        <v>0.78849767322281272</v>
      </c>
      <c r="AK1143" s="4">
        <v>0.80397703877193605</v>
      </c>
      <c r="AL1143" s="4">
        <v>0.81913316698049132</v>
      </c>
      <c r="AM1143" s="4">
        <v>0.83395144636068919</v>
      </c>
      <c r="AN1143" s="4">
        <v>0.84831052348722302</v>
      </c>
      <c r="AO1143" s="4">
        <v>0.86221664449227764</v>
      </c>
      <c r="AP1143" s="4">
        <v>0.87562485953173708</v>
      </c>
      <c r="AQ1143" s="4">
        <v>0.88866198739656932</v>
      </c>
      <c r="AR1143" s="4">
        <v>0.90152400048407522</v>
      </c>
      <c r="AS1143" s="4">
        <v>0.91448729014343599</v>
      </c>
      <c r="AT1143" s="4">
        <v>0.92777839020442876</v>
      </c>
      <c r="AU1143" s="4">
        <v>0.94149924646735672</v>
      </c>
      <c r="AV1143" s="4">
        <v>0.95556140923895894</v>
      </c>
      <c r="AW1143" s="4">
        <v>0.96999187073332005</v>
      </c>
      <c r="AX1143" s="4">
        <v>0.98475828490876827</v>
      </c>
      <c r="AY1143" s="4">
        <v>0.99989054396933141</v>
      </c>
      <c r="AZ1143" s="4">
        <v>1.0153511711219001</v>
      </c>
      <c r="BA1143" s="4">
        <v>1.0311046972587101</v>
      </c>
      <c r="BB1143" s="4">
        <v>1.0470446035183942</v>
      </c>
      <c r="BC1143" s="4">
        <v>1.0630564518362791</v>
      </c>
      <c r="BD1143" s="4">
        <v>1.0790089618984078</v>
      </c>
      <c r="BE1143" s="4">
        <v>1.0948756991810689</v>
      </c>
      <c r="BF1143" s="4">
        <v>1.1106314560793733</v>
      </c>
      <c r="BG1143" s="4">
        <v>1.1262456711608455</v>
      </c>
      <c r="BH1143" s="4">
        <v>1.1416694907487532</v>
      </c>
      <c r="BI1143" s="4">
        <v>1.1568614226792968</v>
      </c>
      <c r="BJ1143" s="4">
        <v>1.1717832093928442</v>
      </c>
      <c r="BK1143" s="4">
        <v>1.1864617315654051</v>
      </c>
    </row>
    <row r="1144" spans="1:63" x14ac:dyDescent="0.25">
      <c r="A1144" t="s">
        <v>155</v>
      </c>
      <c r="B1144" t="s">
        <v>156</v>
      </c>
      <c r="C1144" t="s">
        <v>149</v>
      </c>
      <c r="D1144" t="s">
        <v>254</v>
      </c>
      <c r="E1144" s="19" t="str">
        <f t="shared" si="138"/>
        <v>number</v>
      </c>
      <c r="F1144" s="11" t="s">
        <v>256</v>
      </c>
      <c r="G1144" s="4">
        <v>0.3617170786108902</v>
      </c>
      <c r="H1144" s="4">
        <v>0.36781215277346963</v>
      </c>
      <c r="I1144" s="4">
        <v>0.37399310525806967</v>
      </c>
      <c r="J1144" s="4">
        <v>0.37994526061551132</v>
      </c>
      <c r="K1144" s="4">
        <v>0.38510202518275927</v>
      </c>
      <c r="L1144" s="4">
        <v>0.3899782877751235</v>
      </c>
      <c r="M1144" s="4">
        <v>0.39462181503325439</v>
      </c>
      <c r="N1144" s="4">
        <v>0.39922723061001514</v>
      </c>
      <c r="O1144" s="4">
        <v>0.40408278585550161</v>
      </c>
      <c r="P1144" s="4">
        <v>0.40932746136777659</v>
      </c>
      <c r="Q1144" s="4">
        <v>0.41507394068475767</v>
      </c>
      <c r="R1144" s="4">
        <v>0.42117536679423212</v>
      </c>
      <c r="S1144" s="4">
        <v>0.42750825784856089</v>
      </c>
      <c r="T1144" s="4">
        <v>0.43338368168751074</v>
      </c>
      <c r="U1144" s="4">
        <v>0.43848988475747441</v>
      </c>
      <c r="V1144" s="4">
        <v>0.44273882907448703</v>
      </c>
      <c r="W1144" s="4">
        <v>0.44631853226664103</v>
      </c>
      <c r="X1144" s="4">
        <v>0.44944927985225541</v>
      </c>
      <c r="Y1144" s="4">
        <v>0.45718976233851921</v>
      </c>
      <c r="Z1144" s="4">
        <v>0.46551703767894442</v>
      </c>
      <c r="AA1144" s="4">
        <v>0.47449869058849392</v>
      </c>
      <c r="AB1144" s="4">
        <v>0.48412875023708646</v>
      </c>
      <c r="AC1144" s="4">
        <v>0.49460831926341808</v>
      </c>
      <c r="AD1144" s="4">
        <v>0.50614129516281881</v>
      </c>
      <c r="AE1144" s="4">
        <v>0.51888800107491884</v>
      </c>
      <c r="AF1144" s="4">
        <v>0.53296594801727581</v>
      </c>
      <c r="AG1144" s="4">
        <v>0.54834528183948317</v>
      </c>
      <c r="AH1144" s="4">
        <v>0.56474766022860146</v>
      </c>
      <c r="AI1144" s="4">
        <v>0.58180594065409896</v>
      </c>
      <c r="AJ1144" s="4">
        <v>0.59926515596760965</v>
      </c>
      <c r="AK1144" s="4">
        <v>0.61704705018338712</v>
      </c>
      <c r="AL1144" s="4">
        <v>0.63530394298797366</v>
      </c>
      <c r="AM1144" s="4">
        <v>0.65452747507104336</v>
      </c>
      <c r="AN1144" s="4">
        <v>0.67587103294979289</v>
      </c>
      <c r="AO1144" s="4">
        <v>0.69839109843243696</v>
      </c>
      <c r="AP1144" s="4">
        <v>0.72207102941811041</v>
      </c>
      <c r="AQ1144" s="4">
        <v>0.74690701473867649</v>
      </c>
      <c r="AR1144" s="4">
        <v>0.77309647290363204</v>
      </c>
      <c r="AS1144" s="4">
        <v>0.80091520544715866</v>
      </c>
      <c r="AT1144" s="4">
        <v>0.83051451574429558</v>
      </c>
      <c r="AU1144" s="4">
        <v>0.86205282135060435</v>
      </c>
      <c r="AV1144" s="4">
        <v>0.89538847385032627</v>
      </c>
      <c r="AW1144" s="4">
        <v>0.92996097744944517</v>
      </c>
      <c r="AX1144" s="4">
        <v>0.96503363334707759</v>
      </c>
      <c r="AY1144" s="4">
        <v>1.0000886308323418</v>
      </c>
      <c r="AZ1144" s="4">
        <v>1.0348777358205807</v>
      </c>
      <c r="BA1144" s="4">
        <v>1.069575880929283</v>
      </c>
      <c r="BB1144" s="4">
        <v>1.1046586999419474</v>
      </c>
      <c r="BC1144" s="4">
        <v>1.1407798081940708</v>
      </c>
      <c r="BD1144" s="4">
        <v>1.1781338293385164</v>
      </c>
      <c r="BE1144" s="4">
        <v>1.2168439911450473</v>
      </c>
      <c r="BF1144" s="4">
        <v>1.2566646003077646</v>
      </c>
      <c r="BG1144" s="4">
        <v>1.2972743753527183</v>
      </c>
      <c r="BH1144" s="4">
        <v>1.3381879004981918</v>
      </c>
      <c r="BI1144" s="4">
        <v>1.3790323164614473</v>
      </c>
      <c r="BJ1144" s="4">
        <v>1.4196779164868889</v>
      </c>
      <c r="BK1144" s="4">
        <v>1.4602049891832698</v>
      </c>
    </row>
    <row r="1145" spans="1:63" x14ac:dyDescent="0.25">
      <c r="A1145" t="s">
        <v>161</v>
      </c>
      <c r="B1145" t="s">
        <v>162</v>
      </c>
      <c r="C1145" t="s">
        <v>149</v>
      </c>
      <c r="D1145" t="s">
        <v>254</v>
      </c>
      <c r="E1145" s="19" t="str">
        <f t="shared" si="138"/>
        <v>number</v>
      </c>
      <c r="F1145" s="11" t="s">
        <v>256</v>
      </c>
      <c r="G1145" s="4">
        <v>0.5423971718471029</v>
      </c>
      <c r="H1145" s="4">
        <v>0.5465580462676819</v>
      </c>
      <c r="I1145" s="4">
        <v>0.55074984843678632</v>
      </c>
      <c r="J1145" s="4">
        <v>0.55503937769230938</v>
      </c>
      <c r="K1145" s="4">
        <v>0.55950596543381459</v>
      </c>
      <c r="L1145" s="4">
        <v>0.56413730954571739</v>
      </c>
      <c r="M1145" s="4">
        <v>0.5689737655660565</v>
      </c>
      <c r="N1145" s="4">
        <v>0.57412283328989266</v>
      </c>
      <c r="O1145" s="4">
        <v>0.57975317817108007</v>
      </c>
      <c r="P1145" s="4">
        <v>0.5859655165951515</v>
      </c>
      <c r="Q1145" s="4">
        <v>0.59281997946351506</v>
      </c>
      <c r="R1145" s="4">
        <v>0.60026425404167616</v>
      </c>
      <c r="S1145" s="4">
        <v>0.60813335401315127</v>
      </c>
      <c r="T1145" s="4">
        <v>0.61617307398020926</v>
      </c>
      <c r="U1145" s="4">
        <v>0.62422279660199476</v>
      </c>
      <c r="V1145" s="4">
        <v>0.63216134029134863</v>
      </c>
      <c r="W1145" s="4">
        <v>0.63990799397219333</v>
      </c>
      <c r="X1145" s="4">
        <v>0.64765303803043817</v>
      </c>
      <c r="Y1145" s="4">
        <v>0.6557956588708429</v>
      </c>
      <c r="Z1145" s="4">
        <v>0.66449670378034809</v>
      </c>
      <c r="AA1145" s="4">
        <v>0.67396691834648992</v>
      </c>
      <c r="AB1145" s="4">
        <v>0.68404074138757054</v>
      </c>
      <c r="AC1145" s="4">
        <v>0.69410456177392366</v>
      </c>
      <c r="AD1145" s="4">
        <v>0.70333482759964683</v>
      </c>
      <c r="AE1145" s="4">
        <v>0.71124324835177521</v>
      </c>
      <c r="AF1145" s="4">
        <v>0.71754503580318041</v>
      </c>
      <c r="AG1145" s="4">
        <v>0.72286817271388459</v>
      </c>
      <c r="AH1145" s="4">
        <v>0.729105805207382</v>
      </c>
      <c r="AI1145" s="4">
        <v>0.73660135776265223</v>
      </c>
      <c r="AJ1145" s="4">
        <v>0.74628277780850116</v>
      </c>
      <c r="AK1145" s="4">
        <v>0.75852947638631907</v>
      </c>
      <c r="AL1145" s="4">
        <v>0.77300803167185406</v>
      </c>
      <c r="AM1145" s="4">
        <v>0.78909919885634017</v>
      </c>
      <c r="AN1145" s="4">
        <v>0.80579834349139334</v>
      </c>
      <c r="AO1145" s="4">
        <v>0.82245851226492184</v>
      </c>
      <c r="AP1145" s="4">
        <v>0.83890126701442946</v>
      </c>
      <c r="AQ1145" s="4">
        <v>0.85546083437546816</v>
      </c>
      <c r="AR1145" s="4">
        <v>0.87188749289897749</v>
      </c>
      <c r="AS1145" s="4">
        <v>0.88708945857009636</v>
      </c>
      <c r="AT1145" s="4">
        <v>0.9034227589828151</v>
      </c>
      <c r="AU1145" s="4">
        <v>0.92090452512051757</v>
      </c>
      <c r="AV1145" s="4">
        <v>0.93931021463052666</v>
      </c>
      <c r="AW1145" s="4">
        <v>0.95863626334851404</v>
      </c>
      <c r="AX1145" s="4">
        <v>0.97879299230106009</v>
      </c>
      <c r="AY1145" s="4">
        <v>0.99974579460226853</v>
      </c>
      <c r="AZ1145" s="4">
        <v>1.0214612130966714</v>
      </c>
      <c r="BA1145" s="4">
        <v>1.0438357720457072</v>
      </c>
      <c r="BB1145" s="4">
        <v>1.0662882827177926</v>
      </c>
      <c r="BC1145" s="4">
        <v>1.0882284735109582</v>
      </c>
      <c r="BD1145" s="4">
        <v>1.1092834868472563</v>
      </c>
      <c r="BE1145" s="4">
        <v>1.1292721252111624</v>
      </c>
      <c r="BF1145" s="4">
        <v>1.1483877732607424</v>
      </c>
      <c r="BG1145" s="4">
        <v>1.1670528419554109</v>
      </c>
      <c r="BH1145" s="4">
        <v>1.1858421965093955</v>
      </c>
      <c r="BI1145" s="4">
        <v>1.205183651615124</v>
      </c>
      <c r="BJ1145" s="4">
        <v>1.2251530894808749</v>
      </c>
      <c r="BK1145" s="4">
        <v>1.2455843740597361</v>
      </c>
    </row>
    <row r="1146" spans="1:63" x14ac:dyDescent="0.25">
      <c r="A1146" t="s">
        <v>163</v>
      </c>
      <c r="B1146" t="s">
        <v>164</v>
      </c>
      <c r="C1146" t="s">
        <v>149</v>
      </c>
      <c r="D1146" t="s">
        <v>254</v>
      </c>
      <c r="E1146" s="19" t="str">
        <f t="shared" si="138"/>
        <v>number</v>
      </c>
      <c r="F1146" s="11" t="s">
        <v>256</v>
      </c>
      <c r="G1146" s="4">
        <v>0.45114907114495822</v>
      </c>
      <c r="H1146" s="4">
        <v>0.46141527658163983</v>
      </c>
      <c r="I1146" s="4">
        <v>0.47173225018109155</v>
      </c>
      <c r="J1146" s="4">
        <v>0.48205970850981095</v>
      </c>
      <c r="K1146" s="4">
        <v>0.49236123092928918</v>
      </c>
      <c r="L1146" s="4">
        <v>0.50258439379318742</v>
      </c>
      <c r="M1146" s="4">
        <v>0.51267125517660517</v>
      </c>
      <c r="N1146" s="4">
        <v>0.52257380605605319</v>
      </c>
      <c r="O1146" s="4">
        <v>0.53226776600585901</v>
      </c>
      <c r="P1146" s="4">
        <v>0.54166373891331854</v>
      </c>
      <c r="Q1146" s="4">
        <v>0.55071702672208001</v>
      </c>
      <c r="R1146" s="4">
        <v>0.55936361740082463</v>
      </c>
      <c r="S1146" s="4">
        <v>0.56757702321245485</v>
      </c>
      <c r="T1146" s="4">
        <v>0.57527005535569176</v>
      </c>
      <c r="U1146" s="4">
        <v>0.58239304932347746</v>
      </c>
      <c r="V1146" s="4">
        <v>0.58885329803597108</v>
      </c>
      <c r="W1146" s="4">
        <v>0.59549013166244769</v>
      </c>
      <c r="X1146" s="4">
        <v>0.6024376443719629</v>
      </c>
      <c r="Y1146" s="4">
        <v>0.60889734125660033</v>
      </c>
      <c r="Z1146" s="4">
        <v>0.61484163092355015</v>
      </c>
      <c r="AA1146" s="4">
        <v>0.62027989444636766</v>
      </c>
      <c r="AB1146" s="4">
        <v>0.62510673270451944</v>
      </c>
      <c r="AC1146" s="4">
        <v>0.62923495689672615</v>
      </c>
      <c r="AD1146" s="4">
        <v>0.63251391801824641</v>
      </c>
      <c r="AE1146" s="4">
        <v>0.63491547284841399</v>
      </c>
      <c r="AF1146" s="4">
        <v>0.6363855422573218</v>
      </c>
      <c r="AG1146" s="4">
        <v>0.63697489440773969</v>
      </c>
      <c r="AH1146" s="4">
        <v>0.64126259685038733</v>
      </c>
      <c r="AI1146" s="4">
        <v>0.66028686219276522</v>
      </c>
      <c r="AJ1146" s="4">
        <v>0.67975700444295006</v>
      </c>
      <c r="AK1146" s="4">
        <v>0.69962059995460302</v>
      </c>
      <c r="AL1146" s="4">
        <v>0.71995600828330408</v>
      </c>
      <c r="AM1146" s="4">
        <v>0.74106507926639276</v>
      </c>
      <c r="AN1146" s="4">
        <v>0.76335616551745455</v>
      </c>
      <c r="AO1146" s="4">
        <v>0.78711676934956787</v>
      </c>
      <c r="AP1146" s="4">
        <v>0.81247822579250761</v>
      </c>
      <c r="AQ1146" s="4">
        <v>0.83935555335641943</v>
      </c>
      <c r="AR1146" s="4">
        <v>0.86743310650755878</v>
      </c>
      <c r="AS1146" s="4">
        <v>0.8962964625259221</v>
      </c>
      <c r="AT1146" s="4">
        <v>0.92560128082924276</v>
      </c>
      <c r="AU1146" s="4">
        <v>0.9453147791640103</v>
      </c>
      <c r="AV1146" s="4">
        <v>0.95956131892743801</v>
      </c>
      <c r="AW1146" s="4">
        <v>0.97336418909448363</v>
      </c>
      <c r="AX1146" s="4">
        <v>0.98683265158067413</v>
      </c>
      <c r="AY1146" s="4">
        <v>1.0001013523829214</v>
      </c>
      <c r="AZ1146" s="4">
        <v>1.0130659960364046</v>
      </c>
      <c r="BA1146" s="4">
        <v>1.0257023021154505</v>
      </c>
      <c r="BB1146" s="4">
        <v>1.0381934774683168</v>
      </c>
      <c r="BC1146" s="4">
        <v>1.0509037284800933</v>
      </c>
      <c r="BD1146" s="4">
        <v>1.0638849269692621</v>
      </c>
      <c r="BE1146" s="4">
        <v>1.0771889447543062</v>
      </c>
      <c r="BF1146" s="4">
        <v>1.0906342304705363</v>
      </c>
      <c r="BG1146" s="4">
        <v>1.1039156233134761</v>
      </c>
      <c r="BH1146" s="4">
        <v>1.1167395508636291</v>
      </c>
      <c r="BI1146" s="4">
        <v>1.1288328583321776</v>
      </c>
      <c r="BJ1146" s="4">
        <v>1.1401442257284955</v>
      </c>
      <c r="BK1146" s="4">
        <v>1.1507078663796673</v>
      </c>
    </row>
    <row r="1147" spans="1:63" x14ac:dyDescent="0.25">
      <c r="A1147" t="s">
        <v>167</v>
      </c>
      <c r="B1147" t="s">
        <v>168</v>
      </c>
      <c r="C1147" t="s">
        <v>149</v>
      </c>
      <c r="D1147" t="s">
        <v>254</v>
      </c>
      <c r="E1147" s="19" t="str">
        <f t="shared" si="138"/>
        <v>number</v>
      </c>
      <c r="F1147" s="11" t="s">
        <v>256</v>
      </c>
      <c r="G1147" s="4">
        <v>0.287464178071065</v>
      </c>
      <c r="H1147" s="4">
        <v>0.29553623672991725</v>
      </c>
      <c r="I1147" s="4">
        <v>0.30340466262941063</v>
      </c>
      <c r="J1147" s="4">
        <v>0.3114394820788276</v>
      </c>
      <c r="K1147" s="4">
        <v>0.31959425559346066</v>
      </c>
      <c r="L1147" s="4">
        <v>0.32786162295309207</v>
      </c>
      <c r="M1147" s="4">
        <v>0.33592877479846578</v>
      </c>
      <c r="N1147" s="4">
        <v>0.34405989046239882</v>
      </c>
      <c r="O1147" s="4">
        <v>0.35224173907283307</v>
      </c>
      <c r="P1147" s="4">
        <v>0.36046038878435621</v>
      </c>
      <c r="Q1147" s="4">
        <v>0.36869936672314757</v>
      </c>
      <c r="R1147" s="4">
        <v>0.37696077580926934</v>
      </c>
      <c r="S1147" s="4">
        <v>0.38529832812597753</v>
      </c>
      <c r="T1147" s="4">
        <v>0.39377151878669925</v>
      </c>
      <c r="U1147" s="4">
        <v>0.40242503484275677</v>
      </c>
      <c r="V1147" s="4">
        <v>0.41126176780923573</v>
      </c>
      <c r="W1147" s="4">
        <v>0.42027111546415563</v>
      </c>
      <c r="X1147" s="4">
        <v>0.43076004262618967</v>
      </c>
      <c r="Y1147" s="4">
        <v>0.44236176498781798</v>
      </c>
      <c r="Z1147" s="4">
        <v>0.45421461105354366</v>
      </c>
      <c r="AA1147" s="4">
        <v>0.46634434159412907</v>
      </c>
      <c r="AB1147" s="4">
        <v>0.4787957312825657</v>
      </c>
      <c r="AC1147" s="4">
        <v>0.49154284410475274</v>
      </c>
      <c r="AD1147" s="4">
        <v>0.50457183583694731</v>
      </c>
      <c r="AE1147" s="4">
        <v>0.51789909173130078</v>
      </c>
      <c r="AF1147" s="4">
        <v>0.5315217202727277</v>
      </c>
      <c r="AG1147" s="4">
        <v>0.54552252393867817</v>
      </c>
      <c r="AH1147" s="4">
        <v>0.56020528705647443</v>
      </c>
      <c r="AI1147" s="4">
        <v>0.57665511637822486</v>
      </c>
      <c r="AJ1147" s="4">
        <v>0.59420153089075667</v>
      </c>
      <c r="AK1147" s="4">
        <v>0.61290341235581192</v>
      </c>
      <c r="AL1147" s="4">
        <v>0.63278476911076798</v>
      </c>
      <c r="AM1147" s="4">
        <v>0.65384288488387765</v>
      </c>
      <c r="AN1147" s="4">
        <v>0.67606777080484537</v>
      </c>
      <c r="AO1147" s="4">
        <v>0.69943760907802555</v>
      </c>
      <c r="AP1147" s="4">
        <v>0.72401864168537833</v>
      </c>
      <c r="AQ1147" s="4">
        <v>0.74983689226267369</v>
      </c>
      <c r="AR1147" s="4">
        <v>0.77680027043552002</v>
      </c>
      <c r="AS1147" s="4">
        <v>0.80479626998058829</v>
      </c>
      <c r="AT1147" s="4">
        <v>0.8337535668591014</v>
      </c>
      <c r="AU1147" s="4">
        <v>0.8637615351737038</v>
      </c>
      <c r="AV1147" s="4">
        <v>0.89566134294928579</v>
      </c>
      <c r="AW1147" s="4">
        <v>0.92878986939289221</v>
      </c>
      <c r="AX1147" s="4">
        <v>0.96333593920177707</v>
      </c>
      <c r="AY1147" s="4">
        <v>0.99946016289569284</v>
      </c>
      <c r="AZ1147" s="4">
        <v>1.03720389790253</v>
      </c>
      <c r="BA1147" s="4">
        <v>1.0766144599236884</v>
      </c>
      <c r="BB1147" s="4">
        <v>1.1177973454489567</v>
      </c>
      <c r="BC1147" s="4">
        <v>1.1608211622453648</v>
      </c>
      <c r="BD1147" s="4">
        <v>1.2057780006873045</v>
      </c>
      <c r="BE1147" s="4">
        <v>1.2527651208276533</v>
      </c>
      <c r="BF1147" s="4">
        <v>1.3017934753750688</v>
      </c>
      <c r="BG1147" s="4">
        <v>1.3528633271945592</v>
      </c>
      <c r="BH1147" s="4">
        <v>1.4056766749889729</v>
      </c>
      <c r="BI1147" s="4">
        <v>1.4601542211476302</v>
      </c>
      <c r="BJ1147" s="4">
        <v>1.5163242674697017</v>
      </c>
      <c r="BK1147" s="4">
        <v>1.5741935608237208</v>
      </c>
    </row>
    <row r="1148" spans="1:63" x14ac:dyDescent="0.25">
      <c r="A1148" t="s">
        <v>169</v>
      </c>
      <c r="B1148" t="s">
        <v>170</v>
      </c>
      <c r="C1148" t="s">
        <v>149</v>
      </c>
      <c r="D1148" t="s">
        <v>254</v>
      </c>
      <c r="E1148" s="19" t="str">
        <f t="shared" si="138"/>
        <v>number</v>
      </c>
      <c r="F1148" s="11" t="s">
        <v>256</v>
      </c>
      <c r="G1148" s="4">
        <v>0.45907639591564109</v>
      </c>
      <c r="H1148" s="4">
        <v>0.46745617611773904</v>
      </c>
      <c r="I1148" s="4">
        <v>0.47612740721295044</v>
      </c>
      <c r="J1148" s="4">
        <v>0.48503631632248762</v>
      </c>
      <c r="K1148" s="4">
        <v>0.49414651933680159</v>
      </c>
      <c r="L1148" s="4">
        <v>0.50345907942792478</v>
      </c>
      <c r="M1148" s="4">
        <v>0.51303472734494493</v>
      </c>
      <c r="N1148" s="4">
        <v>0.52291562376545297</v>
      </c>
      <c r="O1148" s="4">
        <v>0.5331712410752466</v>
      </c>
      <c r="P1148" s="4">
        <v>0.5438609633388396</v>
      </c>
      <c r="Q1148" s="4">
        <v>0.55397826196723465</v>
      </c>
      <c r="R1148" s="4">
        <v>0.56444130414052462</v>
      </c>
      <c r="S1148" s="4">
        <v>0.57551042525034524</v>
      </c>
      <c r="T1148" s="4">
        <v>0.58748178958581965</v>
      </c>
      <c r="U1148" s="4">
        <v>0.60055373779607957</v>
      </c>
      <c r="V1148" s="4">
        <v>0.61483556396604255</v>
      </c>
      <c r="W1148" s="4">
        <v>0.63016747333925816</v>
      </c>
      <c r="X1148" s="4">
        <v>0.64606161170918452</v>
      </c>
      <c r="Y1148" s="4">
        <v>0.6618755278427646</v>
      </c>
      <c r="Z1148" s="4">
        <v>0.67713902800221482</v>
      </c>
      <c r="AA1148" s="4">
        <v>0.68952498217818503</v>
      </c>
      <c r="AB1148" s="4">
        <v>0.70113560043008694</v>
      </c>
      <c r="AC1148" s="4">
        <v>0.71225895512657589</v>
      </c>
      <c r="AD1148" s="4">
        <v>0.72328326944174748</v>
      </c>
      <c r="AE1148" s="4">
        <v>0.73452229725534768</v>
      </c>
      <c r="AF1148" s="4">
        <v>0.74599713662570588</v>
      </c>
      <c r="AG1148" s="4">
        <v>0.75756979963605564</v>
      </c>
      <c r="AH1148" s="4">
        <v>0.76911066198961797</v>
      </c>
      <c r="AI1148" s="4">
        <v>0.7804413352324</v>
      </c>
      <c r="AJ1148" s="4">
        <v>0.79139993370295458</v>
      </c>
      <c r="AK1148" s="4">
        <v>0.80607846479722611</v>
      </c>
      <c r="AL1148" s="4">
        <v>0.82072857375916819</v>
      </c>
      <c r="AM1148" s="4">
        <v>0.83540008791802678</v>
      </c>
      <c r="AN1148" s="4">
        <v>0.85015348994941542</v>
      </c>
      <c r="AO1148" s="4">
        <v>0.86502479775918295</v>
      </c>
      <c r="AP1148" s="4">
        <v>0.88001774426246504</v>
      </c>
      <c r="AQ1148" s="4">
        <v>0.89518861851185927</v>
      </c>
      <c r="AR1148" s="4">
        <v>0.91053349858386856</v>
      </c>
      <c r="AS1148" s="4">
        <v>0.92605962586133517</v>
      </c>
      <c r="AT1148" s="4">
        <v>0.94178813384165605</v>
      </c>
      <c r="AU1148" s="4">
        <v>0.95345128460497475</v>
      </c>
      <c r="AV1148" s="4">
        <v>0.96504205697894097</v>
      </c>
      <c r="AW1148" s="4">
        <v>0.97661652738174554</v>
      </c>
      <c r="AX1148" s="4">
        <v>0.98824211273325735</v>
      </c>
      <c r="AY1148" s="4">
        <v>0.99997550372884159</v>
      </c>
      <c r="AZ1148" s="4">
        <v>1.011782383537901</v>
      </c>
      <c r="BA1148" s="4">
        <v>1.0236109166173508</v>
      </c>
      <c r="BB1148" s="4">
        <v>1.0354057707694229</v>
      </c>
      <c r="BC1148" s="4">
        <v>1.0471698756237171</v>
      </c>
      <c r="BD1148" s="4">
        <v>1.0587827029108416</v>
      </c>
      <c r="BE1148" s="4">
        <v>1.0704374191760377</v>
      </c>
      <c r="BF1148" s="4">
        <v>1.08209596286055</v>
      </c>
      <c r="BG1148" s="4">
        <v>1.0937094634899616</v>
      </c>
      <c r="BH1148" s="4">
        <v>1.1051771205425907</v>
      </c>
      <c r="BI1148" s="4">
        <v>1.116425386139849</v>
      </c>
      <c r="BJ1148" s="4">
        <v>1.1274857183608695</v>
      </c>
      <c r="BK1148" s="4">
        <v>1.138318437262803</v>
      </c>
    </row>
    <row r="1149" spans="1:63" x14ac:dyDescent="0.25">
      <c r="A1149" t="s">
        <v>173</v>
      </c>
      <c r="B1149" t="s">
        <v>174</v>
      </c>
      <c r="C1149" t="s">
        <v>149</v>
      </c>
      <c r="D1149" t="s">
        <v>254</v>
      </c>
      <c r="E1149" s="19" t="str">
        <f t="shared" si="138"/>
        <v>number</v>
      </c>
      <c r="F1149" s="11" t="s">
        <v>256</v>
      </c>
      <c r="G1149" s="4">
        <v>0.38361376159876509</v>
      </c>
      <c r="H1149" s="4">
        <v>0.39087600149352131</v>
      </c>
      <c r="I1149" s="4">
        <v>0.39826966394804242</v>
      </c>
      <c r="J1149" s="4">
        <v>0.40581075751079165</v>
      </c>
      <c r="K1149" s="4">
        <v>0.41353907485937758</v>
      </c>
      <c r="L1149" s="4">
        <v>0.42140049185375789</v>
      </c>
      <c r="M1149" s="4">
        <v>0.42936222908517446</v>
      </c>
      <c r="N1149" s="4">
        <v>0.43747536144634336</v>
      </c>
      <c r="O1149" s="4">
        <v>0.44581688243225448</v>
      </c>
      <c r="P1149" s="4">
        <v>0.45437642460199823</v>
      </c>
      <c r="Q1149" s="4">
        <v>0.46353499140899973</v>
      </c>
      <c r="R1149" s="4">
        <v>0.47292606332463399</v>
      </c>
      <c r="S1149" s="4">
        <v>0.4822393794334468</v>
      </c>
      <c r="T1149" s="4">
        <v>0.49102014449671588</v>
      </c>
      <c r="U1149" s="4">
        <v>0.49901725299711785</v>
      </c>
      <c r="V1149" s="4">
        <v>0.50676112150706809</v>
      </c>
      <c r="W1149" s="4">
        <v>0.51651734079003053</v>
      </c>
      <c r="X1149" s="4">
        <v>0.52620266507265567</v>
      </c>
      <c r="Y1149" s="4">
        <v>0.53644691639019737</v>
      </c>
      <c r="Z1149" s="4">
        <v>0.54767714183070815</v>
      </c>
      <c r="AA1149" s="4">
        <v>0.56002491641631924</v>
      </c>
      <c r="AB1149" s="4">
        <v>0.5733588175872657</v>
      </c>
      <c r="AC1149" s="4">
        <v>0.58752302880517226</v>
      </c>
      <c r="AD1149" s="4">
        <v>0.60226644455271527</v>
      </c>
      <c r="AE1149" s="4">
        <v>0.61743965171090465</v>
      </c>
      <c r="AF1149" s="4">
        <v>0.63294797115025792</v>
      </c>
      <c r="AG1149" s="4">
        <v>0.64880863111816867</v>
      </c>
      <c r="AH1149" s="4">
        <v>0.66525017270174547</v>
      </c>
      <c r="AI1149" s="4">
        <v>0.68431223743757108</v>
      </c>
      <c r="AJ1149" s="4">
        <v>0.70388581341238876</v>
      </c>
      <c r="AK1149" s="4">
        <v>0.72400230787365971</v>
      </c>
      <c r="AL1149" s="4">
        <v>0.7445772566704445</v>
      </c>
      <c r="AM1149" s="4">
        <v>0.76528027385493513</v>
      </c>
      <c r="AN1149" s="4">
        <v>0.7856277488011757</v>
      </c>
      <c r="AO1149" s="4">
        <v>0.80537101538970368</v>
      </c>
      <c r="AP1149" s="4">
        <v>0.82435959326496477</v>
      </c>
      <c r="AQ1149" s="4">
        <v>0.84280296571827784</v>
      </c>
      <c r="AR1149" s="4">
        <v>0.86108213620306806</v>
      </c>
      <c r="AS1149" s="4">
        <v>0.87978423729202038</v>
      </c>
      <c r="AT1149" s="4">
        <v>0.89934531135280005</v>
      </c>
      <c r="AU1149" s="4">
        <v>0.9199082156226458</v>
      </c>
      <c r="AV1149" s="4">
        <v>0.94145633170362919</v>
      </c>
      <c r="AW1149" s="4">
        <v>0.96154492555186422</v>
      </c>
      <c r="AX1149" s="4">
        <v>0.98040650227598358</v>
      </c>
      <c r="AY1149" s="4">
        <v>0.99983493407806789</v>
      </c>
      <c r="AZ1149" s="4">
        <v>1.0197585636459483</v>
      </c>
      <c r="BA1149" s="4">
        <v>1.0402720701091077</v>
      </c>
      <c r="BB1149" s="4">
        <v>1.0615533770490371</v>
      </c>
      <c r="BC1149" s="4">
        <v>1.0838496259615356</v>
      </c>
      <c r="BD1149" s="4">
        <v>1.107243908836246</v>
      </c>
      <c r="BE1149" s="4">
        <v>1.1318049862003772</v>
      </c>
      <c r="BF1149" s="4">
        <v>1.1573928976016501</v>
      </c>
      <c r="BG1149" s="4">
        <v>1.1836405136619748</v>
      </c>
      <c r="BH1149" s="4">
        <v>1.2100846537124814</v>
      </c>
      <c r="BI1149" s="4">
        <v>1.2362022193743381</v>
      </c>
      <c r="BJ1149" s="4">
        <v>1.2618781015609757</v>
      </c>
      <c r="BK1149" s="4">
        <v>1.2870891259927142</v>
      </c>
    </row>
    <row r="1150" spans="1:63" x14ac:dyDescent="0.25">
      <c r="A1150" t="s">
        <v>5</v>
      </c>
      <c r="B1150" t="s">
        <v>6</v>
      </c>
      <c r="C1150" t="s">
        <v>7</v>
      </c>
      <c r="D1150" t="s">
        <v>125</v>
      </c>
      <c r="E1150" s="19" t="str">
        <f t="shared" si="138"/>
        <v>number</v>
      </c>
      <c r="F1150" s="4" t="s">
        <v>126</v>
      </c>
      <c r="AJ1150" s="5">
        <v>0.242449782</v>
      </c>
      <c r="AT1150" s="5">
        <v>0.24705100399999999</v>
      </c>
      <c r="BD1150" s="5">
        <v>0.241155861</v>
      </c>
    </row>
    <row r="1151" spans="1:63" x14ac:dyDescent="0.25">
      <c r="A1151" t="s">
        <v>151</v>
      </c>
      <c r="B1151" t="s">
        <v>152</v>
      </c>
      <c r="C1151" t="s">
        <v>7</v>
      </c>
      <c r="D1151" t="s">
        <v>125</v>
      </c>
      <c r="E1151" s="19" t="str">
        <f t="shared" si="138"/>
        <v>number</v>
      </c>
      <c r="F1151" s="4" t="s">
        <v>126</v>
      </c>
    </row>
    <row r="1152" spans="1:63" x14ac:dyDescent="0.25">
      <c r="A1152" t="s">
        <v>157</v>
      </c>
      <c r="B1152" t="s">
        <v>158</v>
      </c>
      <c r="C1152" t="s">
        <v>7</v>
      </c>
      <c r="D1152" t="s">
        <v>125</v>
      </c>
      <c r="E1152" s="19" t="str">
        <f t="shared" si="138"/>
        <v>number</v>
      </c>
      <c r="F1152" s="4" t="s">
        <v>126</v>
      </c>
      <c r="AJ1152" s="5">
        <v>0</v>
      </c>
      <c r="AT1152" s="5">
        <v>0</v>
      </c>
      <c r="BD1152" s="5">
        <v>0</v>
      </c>
    </row>
    <row r="1153" spans="1:63" x14ac:dyDescent="0.25">
      <c r="A1153" t="s">
        <v>159</v>
      </c>
      <c r="B1153" t="s">
        <v>160</v>
      </c>
      <c r="C1153" t="s">
        <v>7</v>
      </c>
      <c r="D1153" t="s">
        <v>125</v>
      </c>
      <c r="E1153" s="19" t="str">
        <f t="shared" si="138"/>
        <v>number</v>
      </c>
      <c r="F1153" s="4" t="s">
        <v>126</v>
      </c>
      <c r="AJ1153" s="5">
        <v>0.32108446600000001</v>
      </c>
      <c r="AT1153" s="5">
        <v>0.32924176999999999</v>
      </c>
      <c r="BD1153" s="5">
        <v>0.32656880399999999</v>
      </c>
    </row>
    <row r="1154" spans="1:63" x14ac:dyDescent="0.25">
      <c r="A1154" t="s">
        <v>165</v>
      </c>
      <c r="B1154" t="s">
        <v>166</v>
      </c>
      <c r="C1154" t="s">
        <v>7</v>
      </c>
      <c r="D1154" t="s">
        <v>125</v>
      </c>
      <c r="E1154" s="19" t="str">
        <f t="shared" si="138"/>
        <v>number</v>
      </c>
      <c r="F1154" s="4" t="s">
        <v>126</v>
      </c>
      <c r="AJ1154" s="5">
        <v>2.710939829</v>
      </c>
      <c r="AT1154" s="5">
        <v>2.4245291779999998</v>
      </c>
      <c r="BD1154" s="5">
        <v>2.4136938570000002</v>
      </c>
    </row>
    <row r="1155" spans="1:63" x14ac:dyDescent="0.25">
      <c r="A1155" t="s">
        <v>171</v>
      </c>
      <c r="B1155" t="s">
        <v>172</v>
      </c>
      <c r="C1155" t="s">
        <v>7</v>
      </c>
      <c r="D1155" t="s">
        <v>125</v>
      </c>
      <c r="E1155" s="19" t="str">
        <f t="shared" si="138"/>
        <v>number</v>
      </c>
      <c r="F1155" s="4" t="s">
        <v>126</v>
      </c>
    </row>
    <row r="1156" spans="1:63" x14ac:dyDescent="0.25">
      <c r="A1156" t="s">
        <v>175</v>
      </c>
      <c r="B1156" t="s">
        <v>176</v>
      </c>
      <c r="C1156" t="s">
        <v>7</v>
      </c>
      <c r="D1156" t="s">
        <v>125</v>
      </c>
      <c r="E1156" s="19" t="str">
        <f t="shared" si="138"/>
        <v>number</v>
      </c>
      <c r="F1156" s="4" t="s">
        <v>126</v>
      </c>
      <c r="AJ1156" s="5">
        <v>5.2546450000000001E-2</v>
      </c>
      <c r="AT1156" s="5">
        <v>5.6643899999999997E-2</v>
      </c>
      <c r="BD1156" s="5">
        <v>5.5264002E-2</v>
      </c>
    </row>
    <row r="1157" spans="1:63" x14ac:dyDescent="0.25">
      <c r="A1157" t="s">
        <v>177</v>
      </c>
      <c r="B1157" t="s">
        <v>178</v>
      </c>
      <c r="C1157" t="s">
        <v>7</v>
      </c>
      <c r="D1157" t="s">
        <v>125</v>
      </c>
      <c r="E1157" s="19" t="str">
        <f t="shared" si="138"/>
        <v>number</v>
      </c>
      <c r="F1157" s="4" t="s">
        <v>126</v>
      </c>
      <c r="AJ1157" s="5">
        <v>0.41720285000000001</v>
      </c>
      <c r="AT1157" s="5">
        <v>0.39996253700000001</v>
      </c>
      <c r="BD1157" s="5">
        <v>0.39663004499999999</v>
      </c>
    </row>
    <row r="1158" spans="1:63" x14ac:dyDescent="0.25">
      <c r="A1158" t="s">
        <v>179</v>
      </c>
      <c r="B1158" t="s">
        <v>180</v>
      </c>
      <c r="C1158" t="s">
        <v>7</v>
      </c>
      <c r="D1158" t="s">
        <v>125</v>
      </c>
      <c r="E1158" s="19" t="str">
        <f t="shared" si="138"/>
        <v>number</v>
      </c>
      <c r="F1158" s="4" t="s">
        <v>126</v>
      </c>
    </row>
    <row r="1159" spans="1:63" x14ac:dyDescent="0.25">
      <c r="A1159" t="s">
        <v>147</v>
      </c>
      <c r="B1159" t="s">
        <v>148</v>
      </c>
      <c r="C1159" t="s">
        <v>149</v>
      </c>
      <c r="D1159" t="s">
        <v>125</v>
      </c>
      <c r="E1159" s="19" t="str">
        <f t="shared" si="138"/>
        <v>number</v>
      </c>
      <c r="F1159" s="4" t="s">
        <v>126</v>
      </c>
    </row>
    <row r="1160" spans="1:63" x14ac:dyDescent="0.25">
      <c r="A1160" t="s">
        <v>153</v>
      </c>
      <c r="B1160" t="s">
        <v>154</v>
      </c>
      <c r="C1160" t="s">
        <v>149</v>
      </c>
      <c r="D1160" t="s">
        <v>125</v>
      </c>
      <c r="E1160" s="19" t="str">
        <f t="shared" si="138"/>
        <v>number</v>
      </c>
      <c r="F1160" s="4" t="s">
        <v>126</v>
      </c>
      <c r="AJ1160" s="5">
        <v>0.20233474900000001</v>
      </c>
      <c r="AT1160" s="5">
        <v>0.18434873399999999</v>
      </c>
      <c r="BD1160" s="5">
        <v>0.18056271900000001</v>
      </c>
    </row>
    <row r="1161" spans="1:63" x14ac:dyDescent="0.25">
      <c r="A1161" t="s">
        <v>155</v>
      </c>
      <c r="B1161" t="s">
        <v>156</v>
      </c>
      <c r="C1161" t="s">
        <v>149</v>
      </c>
      <c r="D1161" t="s">
        <v>125</v>
      </c>
      <c r="E1161" s="19" t="str">
        <f t="shared" si="138"/>
        <v>number</v>
      </c>
      <c r="F1161" s="4" t="s">
        <v>126</v>
      </c>
    </row>
    <row r="1162" spans="1:63" x14ac:dyDescent="0.25">
      <c r="A1162" t="s">
        <v>161</v>
      </c>
      <c r="B1162" t="s">
        <v>162</v>
      </c>
      <c r="C1162" t="s">
        <v>149</v>
      </c>
      <c r="D1162" t="s">
        <v>125</v>
      </c>
      <c r="E1162" s="19" t="str">
        <f t="shared" si="138"/>
        <v>number</v>
      </c>
      <c r="F1162" s="4" t="s">
        <v>126</v>
      </c>
      <c r="AJ1162" s="5">
        <v>0</v>
      </c>
      <c r="AT1162" s="5">
        <v>0</v>
      </c>
      <c r="BD1162" s="5">
        <v>0</v>
      </c>
    </row>
    <row r="1163" spans="1:63" x14ac:dyDescent="0.25">
      <c r="A1163" t="s">
        <v>163</v>
      </c>
      <c r="B1163" t="s">
        <v>164</v>
      </c>
      <c r="C1163" t="s">
        <v>149</v>
      </c>
      <c r="D1163" t="s">
        <v>125</v>
      </c>
      <c r="E1163" s="19" t="str">
        <f t="shared" si="138"/>
        <v>number</v>
      </c>
      <c r="F1163" s="4" t="s">
        <v>126</v>
      </c>
      <c r="AJ1163" s="5">
        <v>12.746168369999999</v>
      </c>
      <c r="AT1163" s="5">
        <v>13.59204759</v>
      </c>
      <c r="BD1163" s="5">
        <v>13.559489859999999</v>
      </c>
    </row>
    <row r="1164" spans="1:63" x14ac:dyDescent="0.25">
      <c r="A1164" t="s">
        <v>167</v>
      </c>
      <c r="B1164" t="s">
        <v>168</v>
      </c>
      <c r="C1164" t="s">
        <v>149</v>
      </c>
      <c r="D1164" t="s">
        <v>125</v>
      </c>
      <c r="E1164" s="19" t="str">
        <f t="shared" si="138"/>
        <v>number</v>
      </c>
      <c r="F1164" s="4" t="s">
        <v>126</v>
      </c>
    </row>
    <row r="1165" spans="1:63" x14ac:dyDescent="0.25">
      <c r="A1165" t="s">
        <v>169</v>
      </c>
      <c r="B1165" t="s">
        <v>170</v>
      </c>
      <c r="C1165" t="s">
        <v>149</v>
      </c>
      <c r="D1165" t="s">
        <v>125</v>
      </c>
      <c r="E1165" s="19" t="str">
        <f t="shared" si="138"/>
        <v>number</v>
      </c>
      <c r="F1165" s="4" t="s">
        <v>126</v>
      </c>
      <c r="AJ1165" s="5">
        <v>0.72413246200000003</v>
      </c>
      <c r="AT1165" s="5">
        <v>0.710143992</v>
      </c>
      <c r="BD1165" s="5">
        <v>0.69787717699999996</v>
      </c>
    </row>
    <row r="1166" spans="1:63" x14ac:dyDescent="0.25">
      <c r="A1166" t="s">
        <v>173</v>
      </c>
      <c r="B1166" t="s">
        <v>174</v>
      </c>
      <c r="C1166" t="s">
        <v>149</v>
      </c>
      <c r="D1166" t="s">
        <v>125</v>
      </c>
      <c r="E1166" s="19" t="str">
        <f t="shared" si="138"/>
        <v>number</v>
      </c>
      <c r="F1166" s="4" t="s">
        <v>126</v>
      </c>
      <c r="AJ1166" s="5">
        <v>4.668550143</v>
      </c>
      <c r="AT1166" s="5">
        <v>4.2719255680000003</v>
      </c>
      <c r="BD1166" s="5">
        <v>4.2424652299999996</v>
      </c>
    </row>
    <row r="1167" spans="1:63" x14ac:dyDescent="0.25">
      <c r="A1167" s="4" t="s">
        <v>5</v>
      </c>
      <c r="B1167" s="4" t="s">
        <v>6</v>
      </c>
      <c r="C1167" s="4" t="s">
        <v>7</v>
      </c>
      <c r="D1167" s="4" t="s">
        <v>127</v>
      </c>
      <c r="E1167" s="19" t="str">
        <f t="shared" si="138"/>
        <v>number</v>
      </c>
      <c r="F1167" s="3">
        <v>5111</v>
      </c>
      <c r="G1167" s="5">
        <v>140000</v>
      </c>
      <c r="H1167" s="5">
        <v>145000</v>
      </c>
      <c r="I1167" s="5">
        <v>150000</v>
      </c>
      <c r="J1167" s="5">
        <v>145000</v>
      </c>
      <c r="K1167" s="5">
        <v>145000</v>
      </c>
      <c r="L1167" s="5">
        <v>140000</v>
      </c>
      <c r="M1167" s="5">
        <v>140000</v>
      </c>
      <c r="N1167" s="5">
        <v>136691</v>
      </c>
      <c r="O1167" s="5">
        <v>147000</v>
      </c>
      <c r="P1167" s="5">
        <v>159281</v>
      </c>
      <c r="Q1167" s="5">
        <v>171000</v>
      </c>
      <c r="R1167" s="5">
        <v>180000</v>
      </c>
      <c r="S1167" s="5">
        <v>187000</v>
      </c>
      <c r="T1167" s="5">
        <v>195000</v>
      </c>
      <c r="U1167" s="5">
        <v>200000</v>
      </c>
      <c r="V1167" s="5">
        <v>205000</v>
      </c>
      <c r="W1167" s="5">
        <v>210000</v>
      </c>
      <c r="X1167" s="5">
        <v>215000</v>
      </c>
      <c r="Y1167" s="5">
        <v>220000</v>
      </c>
      <c r="Z1167" s="5">
        <v>225000</v>
      </c>
      <c r="AA1167" s="5">
        <v>230000</v>
      </c>
      <c r="AB1167" s="5">
        <v>235000</v>
      </c>
      <c r="AC1167" s="5">
        <v>240000</v>
      </c>
      <c r="AD1167" s="5">
        <v>245000</v>
      </c>
      <c r="AE1167" s="5">
        <v>250000</v>
      </c>
      <c r="AF1167" s="5">
        <v>255000</v>
      </c>
      <c r="AG1167" s="5">
        <v>250000</v>
      </c>
      <c r="AH1167" s="5">
        <v>250000</v>
      </c>
      <c r="AI1167" s="5">
        <v>240000</v>
      </c>
      <c r="AJ1167" s="5">
        <v>240000</v>
      </c>
      <c r="AK1167" s="5">
        <v>240000</v>
      </c>
      <c r="AL1167" s="5">
        <v>250000</v>
      </c>
      <c r="AM1167" s="5">
        <v>245000</v>
      </c>
      <c r="AN1167" s="5">
        <v>240000</v>
      </c>
      <c r="AO1167" s="5">
        <v>240000</v>
      </c>
      <c r="AP1167" s="5">
        <v>260000</v>
      </c>
      <c r="AQ1167" s="5">
        <v>280000</v>
      </c>
      <c r="AR1167" s="5">
        <v>305000</v>
      </c>
      <c r="AS1167" s="5">
        <v>336000</v>
      </c>
      <c r="AT1167" s="5">
        <v>350000</v>
      </c>
      <c r="AU1167" s="5">
        <v>450000</v>
      </c>
      <c r="AV1167" s="5">
        <v>550000</v>
      </c>
      <c r="AW1167" s="5">
        <v>650000</v>
      </c>
      <c r="AX1167" s="5">
        <v>750000</v>
      </c>
      <c r="AY1167" s="5">
        <v>857453</v>
      </c>
      <c r="AZ1167" s="5">
        <v>881247</v>
      </c>
      <c r="BA1167" s="5">
        <v>905701</v>
      </c>
      <c r="BB1167" s="5">
        <v>930833</v>
      </c>
      <c r="BC1167" s="5">
        <v>956663</v>
      </c>
      <c r="BD1167" s="5">
        <v>983210</v>
      </c>
      <c r="BE1167" s="5">
        <v>1009756</v>
      </c>
      <c r="BF1167" s="5">
        <v>1037020</v>
      </c>
      <c r="BG1167" s="5">
        <v>1065019</v>
      </c>
      <c r="BH1167" s="5">
        <v>1093800</v>
      </c>
      <c r="BI1167" s="5">
        <v>1120226</v>
      </c>
      <c r="BJ1167" s="5">
        <v>1127799</v>
      </c>
      <c r="BK1167" s="5">
        <v>1149175</v>
      </c>
    </row>
    <row r="1168" spans="1:63" x14ac:dyDescent="0.25">
      <c r="A1168" s="4" t="s">
        <v>151</v>
      </c>
      <c r="B1168" s="4" t="s">
        <v>152</v>
      </c>
      <c r="C1168" s="4" t="s">
        <v>7</v>
      </c>
      <c r="D1168" s="4" t="s">
        <v>127</v>
      </c>
      <c r="E1168" s="19" t="str">
        <f t="shared" si="138"/>
        <v>number</v>
      </c>
      <c r="F1168" s="3">
        <v>5111</v>
      </c>
      <c r="G1168" s="5">
        <v>160000</v>
      </c>
      <c r="H1168" s="5">
        <v>150000</v>
      </c>
      <c r="I1168" s="5">
        <v>140000</v>
      </c>
      <c r="J1168" s="5">
        <v>123508</v>
      </c>
      <c r="K1168" s="5">
        <v>154600</v>
      </c>
      <c r="L1168" s="5">
        <v>174800</v>
      </c>
      <c r="M1168" s="5">
        <v>195400</v>
      </c>
      <c r="N1168" s="5">
        <v>206077</v>
      </c>
      <c r="O1168" s="5">
        <v>224781</v>
      </c>
      <c r="P1168" s="5">
        <v>226990</v>
      </c>
      <c r="Q1168" s="5">
        <v>240164</v>
      </c>
      <c r="R1168" s="5">
        <v>277933</v>
      </c>
      <c r="S1168" s="5">
        <v>295713</v>
      </c>
      <c r="T1168" s="5">
        <v>302739</v>
      </c>
      <c r="U1168" s="5">
        <v>313454</v>
      </c>
      <c r="V1168" s="5">
        <v>311000</v>
      </c>
      <c r="W1168" s="5">
        <v>305000</v>
      </c>
      <c r="X1168" s="5">
        <v>269000</v>
      </c>
      <c r="Y1168" s="5">
        <v>282000</v>
      </c>
      <c r="Z1168" s="5">
        <v>316000</v>
      </c>
      <c r="AA1168" s="5">
        <v>303700</v>
      </c>
      <c r="AB1168" s="5">
        <v>313300</v>
      </c>
      <c r="AC1168" s="5">
        <v>360600</v>
      </c>
      <c r="AD1168" s="5">
        <v>369300</v>
      </c>
      <c r="AE1168" s="5">
        <v>316455</v>
      </c>
      <c r="AF1168" s="5">
        <v>329136</v>
      </c>
      <c r="AG1168" s="5">
        <v>312632</v>
      </c>
      <c r="AH1168" s="5">
        <v>349634</v>
      </c>
      <c r="AI1168" s="5">
        <v>327104</v>
      </c>
      <c r="AJ1168" s="5">
        <v>348000</v>
      </c>
      <c r="AK1168" s="5">
        <v>364208</v>
      </c>
      <c r="AL1168" s="5">
        <v>369130</v>
      </c>
      <c r="AM1168" s="5">
        <v>388060</v>
      </c>
      <c r="AN1168" s="5">
        <v>343710</v>
      </c>
      <c r="AO1168" s="5">
        <v>322879</v>
      </c>
      <c r="AP1168" s="5">
        <v>312789</v>
      </c>
      <c r="AQ1168" s="5">
        <v>322268</v>
      </c>
      <c r="AR1168" s="5">
        <v>123220</v>
      </c>
      <c r="AS1168" s="5">
        <v>211389</v>
      </c>
      <c r="AT1168" s="5">
        <v>224663</v>
      </c>
      <c r="AU1168" s="5">
        <v>247965</v>
      </c>
      <c r="AV1168" s="5">
        <v>230000</v>
      </c>
      <c r="AW1168" s="5">
        <v>239505</v>
      </c>
      <c r="AX1168" s="5">
        <v>235611</v>
      </c>
      <c r="AY1168" s="5">
        <v>242933</v>
      </c>
      <c r="AZ1168" s="5">
        <v>266510</v>
      </c>
      <c r="BA1168" s="5">
        <v>263976</v>
      </c>
      <c r="BB1168" s="5">
        <v>294345</v>
      </c>
      <c r="BC1168" s="5">
        <v>292147</v>
      </c>
      <c r="BD1168" s="5">
        <v>315295</v>
      </c>
      <c r="BE1168" s="5">
        <v>332464</v>
      </c>
      <c r="BF1168" s="5">
        <v>440437</v>
      </c>
      <c r="BG1168" s="5">
        <v>294620</v>
      </c>
      <c r="BH1168" s="5">
        <v>370490</v>
      </c>
      <c r="BI1168" s="5">
        <v>399640</v>
      </c>
      <c r="BJ1168" s="5">
        <v>229272</v>
      </c>
      <c r="BK1168" s="5">
        <v>252171</v>
      </c>
    </row>
    <row r="1169" spans="1:63" x14ac:dyDescent="0.25">
      <c r="A1169" s="4" t="s">
        <v>157</v>
      </c>
      <c r="B1169" s="4" t="s">
        <v>158</v>
      </c>
      <c r="C1169" s="4" t="s">
        <v>7</v>
      </c>
      <c r="D1169" s="4" t="s">
        <v>127</v>
      </c>
      <c r="E1169" s="19" t="str">
        <f t="shared" si="138"/>
        <v>number</v>
      </c>
      <c r="F1169" s="3">
        <v>5111</v>
      </c>
      <c r="G1169" s="5">
        <v>23500000</v>
      </c>
      <c r="H1169" s="5">
        <v>23872096</v>
      </c>
      <c r="I1169" s="5">
        <v>24249904</v>
      </c>
      <c r="J1169" s="5">
        <v>24639600</v>
      </c>
      <c r="K1169" s="5">
        <v>24950704</v>
      </c>
      <c r="L1169" s="5">
        <v>25275200</v>
      </c>
      <c r="M1169" s="5">
        <v>25000000</v>
      </c>
      <c r="N1169" s="5">
        <v>24740000</v>
      </c>
      <c r="O1169" s="5">
        <v>24300000</v>
      </c>
      <c r="P1169" s="5">
        <v>24000000</v>
      </c>
      <c r="Q1169" s="5">
        <v>23930000</v>
      </c>
      <c r="R1169" s="5">
        <v>23000000</v>
      </c>
      <c r="S1169" s="5">
        <v>24010000</v>
      </c>
      <c r="T1169" s="5">
        <v>23459008</v>
      </c>
      <c r="U1169" s="5">
        <v>23078000</v>
      </c>
      <c r="V1169" s="5">
        <v>23065008</v>
      </c>
      <c r="W1169" s="5">
        <v>23100000</v>
      </c>
      <c r="X1169" s="5">
        <v>23150000</v>
      </c>
      <c r="Y1169" s="5">
        <v>23200000</v>
      </c>
      <c r="Z1169" s="5">
        <v>23250000</v>
      </c>
      <c r="AA1169" s="5">
        <v>23300000</v>
      </c>
      <c r="AB1169" s="5">
        <v>23350000</v>
      </c>
      <c r="AC1169" s="5">
        <v>23221008</v>
      </c>
      <c r="AD1169" s="5">
        <v>23100000</v>
      </c>
      <c r="AE1169" s="5">
        <v>23000000</v>
      </c>
      <c r="AF1169" s="5">
        <v>23000000</v>
      </c>
      <c r="AG1169" s="5">
        <v>24000000</v>
      </c>
      <c r="AH1169" s="5">
        <v>24000000</v>
      </c>
      <c r="AI1169" s="5">
        <v>24000000</v>
      </c>
      <c r="AJ1169" s="5">
        <v>22960000</v>
      </c>
      <c r="AK1169" s="5">
        <v>23000000</v>
      </c>
      <c r="AL1169" s="5">
        <v>23200000</v>
      </c>
      <c r="AM1169" s="5">
        <v>10850000</v>
      </c>
      <c r="AN1169" s="5">
        <v>10870000</v>
      </c>
      <c r="AO1169" s="5">
        <v>10900000</v>
      </c>
      <c r="AP1169" s="5">
        <v>11950000</v>
      </c>
      <c r="AQ1169" s="5">
        <v>12500000</v>
      </c>
      <c r="AR1169" s="5">
        <v>13428480</v>
      </c>
      <c r="AS1169" s="5">
        <v>12235000</v>
      </c>
      <c r="AT1169" s="5">
        <v>10950680</v>
      </c>
      <c r="AU1169" s="5">
        <v>11438200</v>
      </c>
      <c r="AV1169" s="5">
        <v>14321780</v>
      </c>
      <c r="AW1169" s="5">
        <v>16000000</v>
      </c>
      <c r="AX1169" s="5">
        <v>18074720</v>
      </c>
      <c r="AY1169" s="5">
        <v>20733912</v>
      </c>
      <c r="AZ1169" s="5">
        <v>23633010</v>
      </c>
      <c r="BA1169" s="5">
        <v>26117272</v>
      </c>
      <c r="BB1169" s="5">
        <v>26117272</v>
      </c>
      <c r="BC1169" s="5">
        <v>25979920</v>
      </c>
      <c r="BD1169" s="5">
        <v>25509004</v>
      </c>
      <c r="BE1169" s="5">
        <v>24221384</v>
      </c>
      <c r="BF1169" s="5">
        <v>25489204</v>
      </c>
      <c r="BG1169" s="5">
        <v>27347933</v>
      </c>
      <c r="BH1169" s="5">
        <v>29332382</v>
      </c>
      <c r="BI1169" s="5">
        <v>28892380</v>
      </c>
      <c r="BJ1169" s="5">
        <v>30697942</v>
      </c>
      <c r="BK1169" s="5">
        <v>31836701</v>
      </c>
    </row>
    <row r="1170" spans="1:63" x14ac:dyDescent="0.25">
      <c r="A1170" s="4" t="s">
        <v>159</v>
      </c>
      <c r="B1170" s="4" t="s">
        <v>160</v>
      </c>
      <c r="C1170" s="4" t="s">
        <v>7</v>
      </c>
      <c r="D1170" s="4" t="s">
        <v>127</v>
      </c>
      <c r="E1170" s="19" t="str">
        <f t="shared" si="138"/>
        <v>number</v>
      </c>
      <c r="F1170" s="3">
        <v>5111</v>
      </c>
      <c r="G1170" s="5">
        <v>4300000</v>
      </c>
      <c r="H1170" s="5">
        <v>3842000</v>
      </c>
      <c r="I1170" s="5">
        <v>3900000</v>
      </c>
      <c r="J1170" s="5">
        <v>4039000</v>
      </c>
      <c r="K1170" s="5">
        <v>4050000</v>
      </c>
      <c r="L1170" s="5">
        <v>4100000</v>
      </c>
      <c r="M1170" s="5">
        <v>4145000</v>
      </c>
      <c r="N1170" s="5">
        <v>4200000</v>
      </c>
      <c r="O1170" s="5">
        <v>4056000</v>
      </c>
      <c r="P1170" s="5">
        <v>3900000</v>
      </c>
      <c r="Q1170" s="5">
        <v>3850000</v>
      </c>
      <c r="R1170" s="5">
        <v>3750000</v>
      </c>
      <c r="S1170" s="5">
        <v>3500000</v>
      </c>
      <c r="T1170" s="5">
        <v>3200000</v>
      </c>
      <c r="U1170" s="5">
        <v>2945000</v>
      </c>
      <c r="V1170" s="5">
        <v>3060000</v>
      </c>
      <c r="W1170" s="5">
        <v>3500000</v>
      </c>
      <c r="X1170" s="5">
        <v>3980000</v>
      </c>
      <c r="Y1170" s="5">
        <v>4299000</v>
      </c>
      <c r="Z1170" s="5">
        <v>5000000</v>
      </c>
      <c r="AA1170" s="5">
        <v>6000000</v>
      </c>
      <c r="AB1170" s="5">
        <v>6300000</v>
      </c>
      <c r="AC1170" s="5">
        <v>6588200</v>
      </c>
      <c r="AD1170" s="5">
        <v>6419100</v>
      </c>
      <c r="AE1170" s="5">
        <v>7000000</v>
      </c>
      <c r="AF1170" s="5">
        <v>5932640</v>
      </c>
      <c r="AG1170" s="5">
        <v>5438750</v>
      </c>
      <c r="AH1170" s="5">
        <v>7635060</v>
      </c>
      <c r="AI1170" s="5">
        <v>9488410</v>
      </c>
      <c r="AJ1170" s="5">
        <v>9049610</v>
      </c>
      <c r="AK1170" s="5">
        <v>9185350</v>
      </c>
      <c r="AL1170" s="5">
        <v>8800000</v>
      </c>
      <c r="AM1170" s="5">
        <v>8500000</v>
      </c>
      <c r="AN1170" s="5">
        <v>8131400</v>
      </c>
      <c r="AO1170" s="5">
        <v>8208000</v>
      </c>
      <c r="AP1170" s="5">
        <v>7657758</v>
      </c>
      <c r="AQ1170" s="5">
        <v>7616194</v>
      </c>
      <c r="AR1170" s="5">
        <v>7043582</v>
      </c>
      <c r="AS1170" s="5">
        <v>8521110</v>
      </c>
      <c r="AT1170" s="5">
        <v>7939500</v>
      </c>
      <c r="AU1170" s="5">
        <v>7609086</v>
      </c>
      <c r="AV1170" s="5">
        <v>9288633</v>
      </c>
      <c r="AW1170" s="5">
        <v>8157048</v>
      </c>
      <c r="AX1170" s="5">
        <v>10298464</v>
      </c>
      <c r="AY1170" s="5">
        <v>10033881</v>
      </c>
      <c r="AZ1170" s="5">
        <v>8176848</v>
      </c>
      <c r="BA1170" s="5">
        <v>16308120</v>
      </c>
      <c r="BB1170" s="5">
        <v>17135920</v>
      </c>
      <c r="BC1170" s="5">
        <v>17129606</v>
      </c>
      <c r="BD1170" s="5">
        <v>17562104</v>
      </c>
      <c r="BE1170" s="5">
        <v>17821600</v>
      </c>
      <c r="BF1170" s="5">
        <v>16115701</v>
      </c>
      <c r="BG1170" s="5">
        <v>16600911</v>
      </c>
      <c r="BH1170" s="5">
        <v>17275423</v>
      </c>
      <c r="BI1170" s="5">
        <v>16795198</v>
      </c>
      <c r="BJ1170" s="5">
        <v>18983760</v>
      </c>
      <c r="BK1170" s="5">
        <v>18759072</v>
      </c>
    </row>
    <row r="1171" spans="1:63" x14ac:dyDescent="0.25">
      <c r="A1171" s="4" t="s">
        <v>165</v>
      </c>
      <c r="B1171" s="4" t="s">
        <v>166</v>
      </c>
      <c r="C1171" s="4" t="s">
        <v>7</v>
      </c>
      <c r="D1171" s="4" t="s">
        <v>127</v>
      </c>
      <c r="E1171" s="19" t="str">
        <f t="shared" si="138"/>
        <v>number</v>
      </c>
      <c r="F1171" s="3">
        <v>5111</v>
      </c>
      <c r="G1171" s="5">
        <v>92000</v>
      </c>
      <c r="H1171" s="5">
        <v>94000</v>
      </c>
      <c r="I1171" s="5">
        <v>96000</v>
      </c>
      <c r="J1171" s="5">
        <v>98000</v>
      </c>
      <c r="K1171" s="5">
        <v>100000</v>
      </c>
      <c r="L1171" s="5">
        <v>101000</v>
      </c>
      <c r="M1171" s="5">
        <v>99376</v>
      </c>
      <c r="N1171" s="5">
        <v>108632</v>
      </c>
      <c r="O1171" s="5">
        <v>102982</v>
      </c>
      <c r="P1171" s="5">
        <v>118435</v>
      </c>
      <c r="Q1171" s="5">
        <v>150104</v>
      </c>
      <c r="R1171" s="5">
        <v>142639</v>
      </c>
      <c r="S1171" s="5">
        <v>129604</v>
      </c>
      <c r="T1171" s="5">
        <v>135000</v>
      </c>
      <c r="U1171" s="5">
        <v>117807</v>
      </c>
      <c r="V1171" s="5">
        <v>88434</v>
      </c>
      <c r="W1171" s="5">
        <v>95000</v>
      </c>
      <c r="X1171" s="5">
        <v>100000</v>
      </c>
      <c r="Y1171" s="5">
        <v>105000</v>
      </c>
      <c r="Z1171" s="5">
        <v>106000</v>
      </c>
      <c r="AA1171" s="5">
        <v>108000</v>
      </c>
      <c r="AB1171" s="5">
        <v>110000</v>
      </c>
      <c r="AC1171" s="5">
        <v>112000</v>
      </c>
      <c r="AD1171" s="5">
        <v>114000</v>
      </c>
      <c r="AE1171" s="5">
        <v>125000</v>
      </c>
      <c r="AF1171" s="5">
        <v>129000</v>
      </c>
      <c r="AG1171" s="5">
        <v>150000</v>
      </c>
      <c r="AH1171" s="5">
        <v>152000</v>
      </c>
      <c r="AI1171" s="5">
        <v>154000</v>
      </c>
      <c r="AJ1171" s="5">
        <v>156000</v>
      </c>
      <c r="AK1171" s="5">
        <v>150000</v>
      </c>
      <c r="AL1171" s="5">
        <v>154000</v>
      </c>
      <c r="AM1171" s="5">
        <v>158000</v>
      </c>
      <c r="AN1171" s="5">
        <v>154000</v>
      </c>
      <c r="AO1171" s="5">
        <v>155000</v>
      </c>
      <c r="AP1171" s="5">
        <v>155000</v>
      </c>
      <c r="AQ1171" s="5">
        <v>158000</v>
      </c>
      <c r="AR1171" s="5">
        <v>160000</v>
      </c>
      <c r="AS1171" s="5">
        <v>160000</v>
      </c>
      <c r="AT1171" s="5">
        <v>174096</v>
      </c>
      <c r="AU1171" s="5">
        <v>174096</v>
      </c>
      <c r="AV1171" s="5">
        <v>194000</v>
      </c>
      <c r="AW1171" s="5">
        <v>135000</v>
      </c>
      <c r="AX1171" s="5">
        <v>166597</v>
      </c>
      <c r="AY1171" s="5">
        <v>197000</v>
      </c>
      <c r="AZ1171" s="5">
        <v>146000</v>
      </c>
      <c r="BA1171" s="5">
        <v>201000</v>
      </c>
      <c r="BB1171" s="5">
        <v>253000</v>
      </c>
      <c r="BC1171" s="5">
        <v>220391</v>
      </c>
      <c r="BD1171" s="5">
        <v>220391</v>
      </c>
      <c r="BE1171" s="5">
        <v>220000</v>
      </c>
      <c r="BF1171" s="5">
        <v>234000</v>
      </c>
      <c r="BG1171" s="5">
        <v>247000</v>
      </c>
      <c r="BH1171" s="5">
        <v>218000</v>
      </c>
      <c r="BI1171" s="5">
        <v>136872</v>
      </c>
      <c r="BJ1171" s="5">
        <v>133353</v>
      </c>
      <c r="BK1171" s="5">
        <v>135000</v>
      </c>
    </row>
    <row r="1172" spans="1:63" x14ac:dyDescent="0.25">
      <c r="A1172" s="4" t="s">
        <v>171</v>
      </c>
      <c r="B1172" s="4" t="s">
        <v>172</v>
      </c>
      <c r="C1172" s="4" t="s">
        <v>7</v>
      </c>
      <c r="D1172" s="4" t="s">
        <v>127</v>
      </c>
      <c r="E1172" s="19" t="str">
        <f t="shared" si="138"/>
        <v>number</v>
      </c>
      <c r="F1172" s="3">
        <v>5111</v>
      </c>
      <c r="G1172" s="5">
        <v>290000</v>
      </c>
      <c r="H1172" s="5">
        <v>286000</v>
      </c>
      <c r="I1172" s="5">
        <v>215000</v>
      </c>
      <c r="J1172" s="5">
        <v>154600</v>
      </c>
      <c r="K1172" s="5">
        <v>174800</v>
      </c>
      <c r="L1172" s="5">
        <v>139000</v>
      </c>
      <c r="M1172" s="5">
        <v>138000</v>
      </c>
      <c r="N1172" s="5">
        <v>183000</v>
      </c>
      <c r="O1172" s="5">
        <v>149000</v>
      </c>
      <c r="P1172" s="5">
        <v>186657</v>
      </c>
      <c r="Q1172" s="5">
        <v>187547</v>
      </c>
      <c r="R1172" s="5">
        <v>201548</v>
      </c>
      <c r="S1172" s="5">
        <v>243012</v>
      </c>
      <c r="T1172" s="5">
        <v>207600</v>
      </c>
      <c r="U1172" s="5">
        <v>252286</v>
      </c>
      <c r="V1172" s="5">
        <v>248146</v>
      </c>
      <c r="W1172" s="5">
        <v>257310</v>
      </c>
      <c r="X1172" s="5">
        <v>267146</v>
      </c>
      <c r="Y1172" s="5">
        <v>278622</v>
      </c>
      <c r="Z1172" s="5">
        <v>295520</v>
      </c>
      <c r="AA1172" s="5">
        <v>335584</v>
      </c>
      <c r="AB1172" s="5">
        <v>326647</v>
      </c>
      <c r="AC1172" s="5">
        <v>348865</v>
      </c>
      <c r="AD1172" s="5">
        <v>338486</v>
      </c>
      <c r="AE1172" s="5">
        <v>357425</v>
      </c>
      <c r="AF1172" s="5">
        <v>348660</v>
      </c>
      <c r="AG1172" s="5">
        <v>362900</v>
      </c>
      <c r="AH1172" s="5">
        <v>363856</v>
      </c>
      <c r="AI1172" s="5">
        <v>392617</v>
      </c>
      <c r="AJ1172" s="5">
        <v>388616</v>
      </c>
      <c r="AK1172" s="5">
        <v>394000</v>
      </c>
      <c r="AL1172" s="5">
        <v>404000</v>
      </c>
      <c r="AM1172" s="5">
        <v>414000</v>
      </c>
      <c r="AN1172" s="5">
        <v>424000</v>
      </c>
      <c r="AO1172" s="5">
        <v>220000</v>
      </c>
      <c r="AP1172" s="5">
        <v>248000</v>
      </c>
      <c r="AQ1172" s="5">
        <v>263000</v>
      </c>
      <c r="AR1172" s="5">
        <v>192344</v>
      </c>
      <c r="AS1172" s="5">
        <v>277991</v>
      </c>
      <c r="AT1172" s="5">
        <v>254441</v>
      </c>
      <c r="AU1172" s="5">
        <v>278018</v>
      </c>
      <c r="AV1172" s="5">
        <v>300640</v>
      </c>
      <c r="AW1172" s="5">
        <v>371766</v>
      </c>
      <c r="AX1172" s="5">
        <v>469979</v>
      </c>
      <c r="AY1172" s="5">
        <v>686837</v>
      </c>
      <c r="AZ1172" s="5">
        <v>695367</v>
      </c>
      <c r="BA1172" s="5">
        <v>703989</v>
      </c>
      <c r="BB1172" s="5">
        <v>718178</v>
      </c>
      <c r="BC1172" s="5">
        <v>754086</v>
      </c>
      <c r="BD1172" s="5">
        <v>743201</v>
      </c>
      <c r="BE1172" s="5">
        <v>828836</v>
      </c>
      <c r="BF1172" s="5">
        <v>807392</v>
      </c>
      <c r="BG1172" s="5">
        <v>798638</v>
      </c>
      <c r="BH1172" s="5">
        <v>631000</v>
      </c>
      <c r="BI1172" s="5">
        <v>716309</v>
      </c>
      <c r="BJ1172" s="5">
        <v>637068</v>
      </c>
      <c r="BK1172" s="5">
        <v>635696</v>
      </c>
    </row>
    <row r="1173" spans="1:63" x14ac:dyDescent="0.25">
      <c r="A1173" s="4" t="s">
        <v>175</v>
      </c>
      <c r="B1173" s="4" t="s">
        <v>176</v>
      </c>
      <c r="C1173" s="4" t="s">
        <v>7</v>
      </c>
      <c r="D1173" s="4" t="s">
        <v>127</v>
      </c>
      <c r="E1173" s="19" t="str">
        <f t="shared" si="138"/>
        <v>number</v>
      </c>
      <c r="F1173" s="3">
        <v>5111</v>
      </c>
      <c r="G1173" s="5">
        <v>37897008</v>
      </c>
      <c r="H1173" s="5">
        <v>38000000</v>
      </c>
      <c r="I1173" s="5">
        <v>38000000</v>
      </c>
      <c r="J1173" s="5">
        <v>36675008</v>
      </c>
      <c r="K1173" s="5">
        <v>37000000</v>
      </c>
      <c r="L1173" s="5">
        <v>40306896</v>
      </c>
      <c r="M1173" s="5">
        <v>38826032</v>
      </c>
      <c r="N1173" s="5">
        <v>39543616</v>
      </c>
      <c r="O1173" s="5">
        <v>39346992</v>
      </c>
      <c r="P1173" s="5">
        <v>34286000</v>
      </c>
      <c r="Q1173" s="5">
        <v>33122912</v>
      </c>
      <c r="R1173" s="5">
        <v>30237008</v>
      </c>
      <c r="S1173" s="5">
        <v>30742000</v>
      </c>
      <c r="T1173" s="5">
        <v>30295968</v>
      </c>
      <c r="U1173" s="5">
        <v>30988800</v>
      </c>
      <c r="V1173" s="5">
        <v>31001008</v>
      </c>
      <c r="W1173" s="5">
        <v>31961280</v>
      </c>
      <c r="X1173" s="5">
        <v>32001504</v>
      </c>
      <c r="Y1173" s="5">
        <v>31585216</v>
      </c>
      <c r="Z1173" s="5">
        <v>31641008</v>
      </c>
      <c r="AA1173" s="5">
        <v>31650000</v>
      </c>
      <c r="AB1173" s="5">
        <v>34195008</v>
      </c>
      <c r="AC1173" s="5">
        <v>33202000</v>
      </c>
      <c r="AD1173" s="5">
        <v>31265008</v>
      </c>
      <c r="AE1173" s="5">
        <v>30256000</v>
      </c>
      <c r="AF1173" s="5">
        <v>29481008</v>
      </c>
      <c r="AG1173" s="5">
        <v>29753008</v>
      </c>
      <c r="AH1173" s="5">
        <v>29640000</v>
      </c>
      <c r="AI1173" s="5">
        <v>30935008</v>
      </c>
      <c r="AJ1173" s="5">
        <v>32665008</v>
      </c>
      <c r="AK1173" s="5">
        <v>32580000</v>
      </c>
      <c r="AL1173" s="5">
        <v>30955200</v>
      </c>
      <c r="AM1173" s="5">
        <v>28929900</v>
      </c>
      <c r="AN1173" s="5">
        <v>29133700</v>
      </c>
      <c r="AO1173" s="5">
        <v>28784326</v>
      </c>
      <c r="AP1173" s="5">
        <v>28933524</v>
      </c>
      <c r="AQ1173" s="5">
        <v>29186534</v>
      </c>
      <c r="AR1173" s="5">
        <v>29344956</v>
      </c>
      <c r="AS1173" s="5">
        <v>28680272</v>
      </c>
      <c r="AT1173" s="5">
        <v>28550716</v>
      </c>
      <c r="AU1173" s="5">
        <v>28800000</v>
      </c>
      <c r="AV1173" s="5">
        <v>26000000</v>
      </c>
      <c r="AW1173" s="5">
        <v>25820000</v>
      </c>
      <c r="AX1173" s="5">
        <v>25360000</v>
      </c>
      <c r="AY1173" s="5">
        <v>25334000</v>
      </c>
      <c r="AZ1173" s="5">
        <v>24982996</v>
      </c>
      <c r="BA1173" s="5">
        <v>25082100</v>
      </c>
      <c r="BB1173" s="5">
        <v>25093896</v>
      </c>
      <c r="BC1173" s="5">
        <v>24989032</v>
      </c>
      <c r="BD1173" s="5">
        <v>24501044</v>
      </c>
      <c r="BE1173" s="5">
        <v>24302776</v>
      </c>
      <c r="BF1173" s="5">
        <v>24391112</v>
      </c>
      <c r="BG1173" s="5">
        <v>24527671</v>
      </c>
      <c r="BH1173" s="5">
        <v>24122558</v>
      </c>
      <c r="BI1173" s="5">
        <v>23937984</v>
      </c>
      <c r="BJ1173" s="5">
        <v>23287247</v>
      </c>
      <c r="BK1173" s="5">
        <v>22688930</v>
      </c>
    </row>
    <row r="1174" spans="1:63" x14ac:dyDescent="0.25">
      <c r="A1174" s="4" t="s">
        <v>177</v>
      </c>
      <c r="B1174" s="4" t="s">
        <v>178</v>
      </c>
      <c r="C1174" s="4" t="s">
        <v>7</v>
      </c>
      <c r="D1174" s="4" t="s">
        <v>127</v>
      </c>
      <c r="E1174" s="19" t="str">
        <f t="shared" si="138"/>
        <v>number</v>
      </c>
      <c r="F1174" s="3">
        <v>5111</v>
      </c>
      <c r="G1174" s="5">
        <v>2986000</v>
      </c>
      <c r="H1174" s="5">
        <v>3080000</v>
      </c>
      <c r="I1174" s="5">
        <v>3000000</v>
      </c>
      <c r="J1174" s="5">
        <v>2726000</v>
      </c>
      <c r="K1174" s="5">
        <v>2846000</v>
      </c>
      <c r="L1174" s="5">
        <v>2839000</v>
      </c>
      <c r="M1174" s="5">
        <v>2832000</v>
      </c>
      <c r="N1174" s="5">
        <v>2828000</v>
      </c>
      <c r="O1174" s="5">
        <v>2825000</v>
      </c>
      <c r="P1174" s="5">
        <v>2823000</v>
      </c>
      <c r="Q1174" s="5">
        <v>2822000</v>
      </c>
      <c r="R1174" s="5">
        <v>2820000</v>
      </c>
      <c r="S1174" s="5">
        <v>3291800</v>
      </c>
      <c r="T1174" s="5">
        <v>3359000</v>
      </c>
      <c r="U1174" s="5">
        <v>3427600</v>
      </c>
      <c r="V1174" s="5">
        <v>3497500</v>
      </c>
      <c r="W1174" s="5">
        <v>3568900</v>
      </c>
      <c r="X1174" s="5">
        <v>3641700</v>
      </c>
      <c r="Y1174" s="5">
        <v>3716000</v>
      </c>
      <c r="Z1174" s="5">
        <v>3774800</v>
      </c>
      <c r="AA1174" s="5">
        <v>3772435</v>
      </c>
      <c r="AB1174" s="5">
        <v>3844110</v>
      </c>
      <c r="AC1174" s="5">
        <v>3917147</v>
      </c>
      <c r="AD1174" s="5">
        <v>3080147</v>
      </c>
      <c r="AE1174" s="5">
        <v>3487408</v>
      </c>
      <c r="AF1174" s="5">
        <v>3499234</v>
      </c>
      <c r="AG1174" s="5">
        <v>3512000</v>
      </c>
      <c r="AH1174" s="5">
        <v>3525802</v>
      </c>
      <c r="AI1174" s="5">
        <v>3540756</v>
      </c>
      <c r="AJ1174" s="5">
        <v>3556985</v>
      </c>
      <c r="AK1174" s="5">
        <v>3556462</v>
      </c>
      <c r="AL1174" s="5">
        <v>3555800</v>
      </c>
      <c r="AM1174" s="5">
        <v>3555130</v>
      </c>
      <c r="AN1174" s="5">
        <v>3554310</v>
      </c>
      <c r="AO1174" s="5">
        <v>3493030</v>
      </c>
      <c r="AP1174" s="5">
        <v>3552380</v>
      </c>
      <c r="AQ1174" s="5">
        <v>3551250</v>
      </c>
      <c r="AR1174" s="5">
        <v>3550020</v>
      </c>
      <c r="AS1174" s="5">
        <v>3488530</v>
      </c>
      <c r="AT1174" s="5">
        <v>3501233</v>
      </c>
      <c r="AU1174" s="5">
        <v>3507774</v>
      </c>
      <c r="AV1174" s="5">
        <v>3514439</v>
      </c>
      <c r="AW1174" s="5">
        <v>3945256</v>
      </c>
      <c r="AX1174" s="5">
        <v>3500000</v>
      </c>
      <c r="AY1174" s="5">
        <v>3500000</v>
      </c>
      <c r="AZ1174" s="5">
        <v>3500000</v>
      </c>
      <c r="BA1174" s="5">
        <v>3600000</v>
      </c>
      <c r="BB1174" s="5">
        <v>3600000</v>
      </c>
      <c r="BC1174" s="5">
        <v>3600000</v>
      </c>
      <c r="BD1174" s="5">
        <v>3592700</v>
      </c>
      <c r="BE1174" s="5">
        <v>6400000</v>
      </c>
      <c r="BF1174" s="5">
        <v>7000000</v>
      </c>
      <c r="BG1174" s="5">
        <v>7656250</v>
      </c>
      <c r="BH1174" s="5">
        <v>8701000</v>
      </c>
      <c r="BI1174" s="5">
        <v>6168295</v>
      </c>
      <c r="BJ1174" s="5">
        <v>6039154</v>
      </c>
      <c r="BK1174" s="5">
        <v>7651796</v>
      </c>
    </row>
    <row r="1175" spans="1:63" x14ac:dyDescent="0.25">
      <c r="A1175" s="4" t="s">
        <v>179</v>
      </c>
      <c r="B1175" s="4" t="s">
        <v>180</v>
      </c>
      <c r="C1175" s="4" t="s">
        <v>7</v>
      </c>
      <c r="D1175" s="4" t="s">
        <v>127</v>
      </c>
      <c r="E1175" s="19" t="str">
        <f t="shared" si="138"/>
        <v>number</v>
      </c>
      <c r="F1175" s="3">
        <v>5111</v>
      </c>
      <c r="G1175" s="5">
        <v>865000</v>
      </c>
      <c r="H1175" s="5">
        <v>832219</v>
      </c>
      <c r="I1175" s="5">
        <v>760016</v>
      </c>
      <c r="J1175" s="5">
        <v>861362</v>
      </c>
      <c r="K1175" s="5">
        <v>754833</v>
      </c>
      <c r="L1175" s="5">
        <v>755000</v>
      </c>
      <c r="M1175" s="5">
        <v>790933</v>
      </c>
      <c r="N1175" s="5">
        <v>783750</v>
      </c>
      <c r="O1175" s="5">
        <v>775000</v>
      </c>
      <c r="P1175" s="5">
        <v>827500</v>
      </c>
      <c r="Q1175" s="5">
        <v>915000</v>
      </c>
      <c r="R1175" s="5">
        <v>887900</v>
      </c>
      <c r="S1175" s="5">
        <v>921300</v>
      </c>
      <c r="T1175" s="5">
        <v>996500</v>
      </c>
      <c r="U1175" s="5">
        <v>1051000</v>
      </c>
      <c r="V1175" s="5">
        <v>1097000</v>
      </c>
      <c r="W1175" s="5">
        <v>1138900</v>
      </c>
      <c r="X1175" s="5">
        <v>1195800</v>
      </c>
      <c r="Y1175" s="5">
        <v>1255600</v>
      </c>
      <c r="Z1175" s="5">
        <v>1318400</v>
      </c>
      <c r="AA1175" s="5">
        <v>1384300</v>
      </c>
      <c r="AB1175" s="5">
        <v>1453500</v>
      </c>
      <c r="AC1175" s="5">
        <v>1526000</v>
      </c>
      <c r="AD1175" s="5">
        <v>1602000</v>
      </c>
      <c r="AE1175" s="5">
        <v>1674000</v>
      </c>
      <c r="AF1175" s="5">
        <v>1680000</v>
      </c>
      <c r="AG1175" s="5">
        <v>650000</v>
      </c>
      <c r="AH1175" s="5">
        <v>700000</v>
      </c>
      <c r="AI1175" s="5">
        <v>750000</v>
      </c>
      <c r="AJ1175" s="5">
        <v>780000</v>
      </c>
      <c r="AK1175" s="5">
        <v>820000</v>
      </c>
      <c r="AL1175" s="5">
        <v>845000</v>
      </c>
      <c r="AM1175" s="5">
        <v>871000</v>
      </c>
      <c r="AN1175" s="5">
        <v>897000</v>
      </c>
      <c r="AO1175" s="5">
        <v>924000</v>
      </c>
      <c r="AP1175" s="5">
        <v>951000</v>
      </c>
      <c r="AQ1175" s="5">
        <v>980000</v>
      </c>
      <c r="AR1175" s="5">
        <v>1014000</v>
      </c>
      <c r="AS1175" s="5">
        <v>1044000</v>
      </c>
      <c r="AT1175" s="5">
        <v>1081000</v>
      </c>
      <c r="AU1175" s="5">
        <v>1180000</v>
      </c>
      <c r="AV1175" s="5">
        <v>1140800</v>
      </c>
      <c r="AW1175" s="5">
        <v>1175000</v>
      </c>
      <c r="AX1175" s="5">
        <v>1552000</v>
      </c>
      <c r="AY1175" s="5">
        <v>1600000</v>
      </c>
      <c r="AZ1175" s="5">
        <v>1648000</v>
      </c>
      <c r="BA1175" s="5">
        <v>1697440</v>
      </c>
      <c r="BB1175" s="5">
        <v>1748000</v>
      </c>
      <c r="BC1175" s="5">
        <v>1800000</v>
      </c>
      <c r="BD1175" s="5">
        <v>1847000</v>
      </c>
      <c r="BE1175" s="5">
        <v>1902220</v>
      </c>
      <c r="BF1175" s="5">
        <v>1959000</v>
      </c>
      <c r="BG1175" s="5">
        <v>1968000</v>
      </c>
      <c r="BH1175" s="5">
        <v>1921000</v>
      </c>
      <c r="BI1175" s="5">
        <v>1926565</v>
      </c>
      <c r="BJ1175" s="5">
        <v>2073589</v>
      </c>
      <c r="BK1175" s="5">
        <v>2058771</v>
      </c>
    </row>
    <row r="1176" spans="1:63" x14ac:dyDescent="0.25">
      <c r="A1176" s="4" t="s">
        <v>147</v>
      </c>
      <c r="B1176" s="4" t="s">
        <v>148</v>
      </c>
      <c r="C1176" s="4" t="s">
        <v>149</v>
      </c>
      <c r="D1176" s="4" t="s">
        <v>127</v>
      </c>
      <c r="E1176" s="19" t="str">
        <f t="shared" si="138"/>
        <v>number</v>
      </c>
      <c r="F1176" s="3">
        <v>5111</v>
      </c>
      <c r="G1176" s="5">
        <v>1000000</v>
      </c>
      <c r="H1176" s="5">
        <v>1000000</v>
      </c>
      <c r="I1176" s="5">
        <v>1100000</v>
      </c>
      <c r="J1176" s="5">
        <v>1200000</v>
      </c>
      <c r="K1176" s="5">
        <v>1400000</v>
      </c>
      <c r="L1176" s="5">
        <v>1450000</v>
      </c>
      <c r="M1176" s="5">
        <v>1500000</v>
      </c>
      <c r="N1176" s="5">
        <v>1550000</v>
      </c>
      <c r="O1176" s="5">
        <v>1600000</v>
      </c>
      <c r="P1176" s="5">
        <v>1648000</v>
      </c>
      <c r="Q1176" s="5">
        <v>1697000</v>
      </c>
      <c r="R1176" s="5">
        <v>1700000</v>
      </c>
      <c r="S1176" s="5">
        <v>1400000</v>
      </c>
      <c r="T1176" s="5">
        <v>1600000</v>
      </c>
      <c r="U1176" s="5">
        <v>1800000</v>
      </c>
      <c r="V1176" s="5">
        <v>2000000</v>
      </c>
      <c r="W1176" s="5">
        <v>2300000</v>
      </c>
      <c r="X1176" s="5">
        <v>2600000</v>
      </c>
      <c r="Y1176" s="5">
        <v>2900000</v>
      </c>
      <c r="Z1176" s="5">
        <v>3200000</v>
      </c>
      <c r="AA1176" s="5">
        <v>3500000</v>
      </c>
      <c r="AB1176" s="5">
        <v>3700000</v>
      </c>
      <c r="AC1176" s="5">
        <v>3900000</v>
      </c>
      <c r="AD1176" s="5">
        <v>4100000</v>
      </c>
      <c r="AE1176" s="5">
        <v>4354000</v>
      </c>
      <c r="AF1176" s="5">
        <v>4484000</v>
      </c>
      <c r="AG1176" s="5">
        <v>4619000</v>
      </c>
      <c r="AH1176" s="5">
        <v>4757000</v>
      </c>
      <c r="AI1176" s="5">
        <v>4900000</v>
      </c>
      <c r="AJ1176" s="5">
        <v>4900000</v>
      </c>
      <c r="AK1176" s="5">
        <v>5198400</v>
      </c>
      <c r="AL1176" s="5">
        <v>5354300</v>
      </c>
      <c r="AM1176" s="5">
        <v>5514900</v>
      </c>
      <c r="AN1176" s="5">
        <v>5680600</v>
      </c>
      <c r="AO1176" s="5">
        <v>5850900</v>
      </c>
      <c r="AP1176" s="5">
        <v>6026500</v>
      </c>
      <c r="AQ1176" s="5">
        <v>6207200</v>
      </c>
      <c r="AR1176" s="5">
        <v>6393318</v>
      </c>
      <c r="AS1176" s="5">
        <v>6584830</v>
      </c>
      <c r="AT1176" s="5">
        <v>6782439</v>
      </c>
      <c r="AU1176" s="5">
        <v>6985911</v>
      </c>
      <c r="AV1176" s="5">
        <v>7195488</v>
      </c>
      <c r="AW1176" s="5">
        <v>6702640</v>
      </c>
      <c r="AX1176" s="5">
        <v>6903698</v>
      </c>
      <c r="AY1176" s="5">
        <v>7110788</v>
      </c>
      <c r="AZ1176" s="5">
        <v>7324091</v>
      </c>
      <c r="BA1176" s="5">
        <v>7543792</v>
      </c>
      <c r="BB1176" s="5">
        <v>7770083</v>
      </c>
      <c r="BC1176" s="5">
        <v>8003164</v>
      </c>
      <c r="BD1176" s="5">
        <v>8243238</v>
      </c>
      <c r="BE1176" s="5">
        <v>8490513</v>
      </c>
      <c r="BF1176" s="5">
        <v>8745205</v>
      </c>
      <c r="BG1176" s="5">
        <v>9007585</v>
      </c>
      <c r="BH1176" s="5">
        <v>9277700</v>
      </c>
      <c r="BI1176" s="5">
        <v>9556056</v>
      </c>
      <c r="BJ1176" s="5">
        <v>9842712</v>
      </c>
      <c r="BK1176" s="5">
        <v>10137973</v>
      </c>
    </row>
    <row r="1177" spans="1:63" x14ac:dyDescent="0.25">
      <c r="A1177" s="4" t="s">
        <v>153</v>
      </c>
      <c r="B1177" s="4" t="s">
        <v>154</v>
      </c>
      <c r="C1177" s="4" t="s">
        <v>149</v>
      </c>
      <c r="D1177" s="4" t="s">
        <v>127</v>
      </c>
      <c r="E1177" s="19" t="str">
        <f t="shared" si="138"/>
        <v>number</v>
      </c>
      <c r="F1177" s="3">
        <v>5111</v>
      </c>
      <c r="G1177" s="5">
        <v>1590000</v>
      </c>
      <c r="H1177" s="5">
        <v>1630000</v>
      </c>
      <c r="I1177" s="5">
        <v>1670000</v>
      </c>
      <c r="J1177" s="5">
        <v>1700000</v>
      </c>
      <c r="K1177" s="5">
        <v>1725000</v>
      </c>
      <c r="L1177" s="5">
        <v>1800000</v>
      </c>
      <c r="M1177" s="5">
        <v>1900000</v>
      </c>
      <c r="N1177" s="5">
        <v>2000000</v>
      </c>
      <c r="O1177" s="5">
        <v>2000000</v>
      </c>
      <c r="P1177" s="5">
        <v>2000000</v>
      </c>
      <c r="Q1177" s="5">
        <v>2000000</v>
      </c>
      <c r="R1177" s="5">
        <v>2000000</v>
      </c>
      <c r="S1177" s="5">
        <v>1700000</v>
      </c>
      <c r="T1177" s="5">
        <v>1750000</v>
      </c>
      <c r="U1177" s="5">
        <v>1800000</v>
      </c>
      <c r="V1177" s="5">
        <v>1893000</v>
      </c>
      <c r="W1177" s="5">
        <v>2145000</v>
      </c>
      <c r="X1177" s="5">
        <v>2175000</v>
      </c>
      <c r="Y1177" s="5">
        <v>2170000</v>
      </c>
      <c r="Z1177" s="5">
        <v>2160000</v>
      </c>
      <c r="AA1177" s="5">
        <v>2170000</v>
      </c>
      <c r="AB1177" s="5">
        <v>2100000</v>
      </c>
      <c r="AC1177" s="5">
        <v>2000000</v>
      </c>
      <c r="AD1177" s="5">
        <v>2100000</v>
      </c>
      <c r="AE1177" s="5">
        <v>2248276</v>
      </c>
      <c r="AF1177" s="5">
        <v>2473100</v>
      </c>
      <c r="AG1177" s="5">
        <v>2596754</v>
      </c>
      <c r="AH1177" s="5">
        <v>2897000</v>
      </c>
      <c r="AI1177" s="5">
        <v>3170000</v>
      </c>
      <c r="AJ1177" s="5">
        <v>3500000</v>
      </c>
      <c r="AK1177" s="5">
        <v>3200000</v>
      </c>
      <c r="AL1177" s="5">
        <v>3250000</v>
      </c>
      <c r="AM1177" s="5">
        <v>3300000</v>
      </c>
      <c r="AN1177" s="5">
        <v>3350000</v>
      </c>
      <c r="AO1177" s="5">
        <v>3400000</v>
      </c>
      <c r="AP1177" s="5">
        <v>3450000</v>
      </c>
      <c r="AQ1177" s="5">
        <v>3500000</v>
      </c>
      <c r="AR1177" s="5">
        <v>3550000</v>
      </c>
      <c r="AS1177" s="5">
        <v>3650000</v>
      </c>
      <c r="AT1177" s="5">
        <v>3753000</v>
      </c>
      <c r="AU1177" s="5">
        <v>3800000</v>
      </c>
      <c r="AV1177" s="5">
        <v>3800000</v>
      </c>
      <c r="AW1177" s="5">
        <v>3800000</v>
      </c>
      <c r="AX1177" s="5">
        <v>3800000</v>
      </c>
      <c r="AY1177" s="5">
        <v>3800000</v>
      </c>
      <c r="AZ1177" s="5">
        <v>3800000</v>
      </c>
      <c r="BA1177" s="5">
        <v>3800000</v>
      </c>
      <c r="BB1177" s="5">
        <v>3800000</v>
      </c>
      <c r="BC1177" s="5">
        <v>3800000</v>
      </c>
      <c r="BD1177" s="5">
        <v>3739325</v>
      </c>
      <c r="BE1177" s="5">
        <v>2879280</v>
      </c>
      <c r="BF1177" s="5">
        <v>2974297</v>
      </c>
      <c r="BG1177" s="5">
        <v>2952624</v>
      </c>
      <c r="BH1177" s="5">
        <v>4015000</v>
      </c>
      <c r="BI1177" s="5">
        <v>4016596</v>
      </c>
      <c r="BJ1177" s="5">
        <v>3505459</v>
      </c>
      <c r="BK1177" s="5">
        <v>3468815</v>
      </c>
    </row>
    <row r="1178" spans="1:63" x14ac:dyDescent="0.25">
      <c r="A1178" s="4" t="s">
        <v>155</v>
      </c>
      <c r="B1178" s="4" t="s">
        <v>156</v>
      </c>
      <c r="C1178" s="4" t="s">
        <v>149</v>
      </c>
      <c r="D1178" s="4" t="s">
        <v>127</v>
      </c>
      <c r="E1178" s="19" t="str">
        <f t="shared" si="138"/>
        <v>number</v>
      </c>
      <c r="F1178" s="3">
        <v>5111</v>
      </c>
      <c r="G1178" s="5">
        <v>2000000</v>
      </c>
      <c r="H1178" s="5">
        <v>2000000</v>
      </c>
      <c r="I1178" s="5">
        <v>2000000</v>
      </c>
      <c r="J1178" s="5">
        <v>2000000</v>
      </c>
      <c r="K1178" s="5">
        <v>2000000</v>
      </c>
      <c r="L1178" s="5">
        <v>2000000</v>
      </c>
      <c r="M1178" s="5">
        <v>2075000</v>
      </c>
      <c r="N1178" s="5">
        <v>2075000</v>
      </c>
      <c r="O1178" s="5">
        <v>2150000</v>
      </c>
      <c r="P1178" s="5">
        <v>2300000</v>
      </c>
      <c r="Q1178" s="5">
        <v>2150000</v>
      </c>
      <c r="R1178" s="5">
        <v>2600000</v>
      </c>
      <c r="S1178" s="5">
        <v>2600000</v>
      </c>
      <c r="T1178" s="5">
        <v>2450000</v>
      </c>
      <c r="U1178" s="5">
        <v>2325000</v>
      </c>
      <c r="V1178" s="5">
        <v>2230000</v>
      </c>
      <c r="W1178" s="5">
        <v>2343000</v>
      </c>
      <c r="X1178" s="5">
        <v>2440000</v>
      </c>
      <c r="Y1178" s="5">
        <v>2541000</v>
      </c>
      <c r="Z1178" s="5">
        <v>2614000</v>
      </c>
      <c r="AA1178" s="5">
        <v>2691000</v>
      </c>
      <c r="AB1178" s="5">
        <v>2778000</v>
      </c>
      <c r="AC1178" s="5">
        <v>2312000</v>
      </c>
      <c r="AD1178" s="5">
        <v>1750000</v>
      </c>
      <c r="AE1178" s="5">
        <v>1770000</v>
      </c>
      <c r="AF1178" s="5">
        <v>1800000</v>
      </c>
      <c r="AG1178" s="5">
        <v>1800000</v>
      </c>
      <c r="AH1178" s="5">
        <v>1815000</v>
      </c>
      <c r="AI1178" s="5">
        <v>1869650</v>
      </c>
      <c r="AJ1178" s="5">
        <v>1925710</v>
      </c>
      <c r="AK1178" s="5">
        <v>1983481</v>
      </c>
      <c r="AL1178" s="5">
        <v>2028029</v>
      </c>
      <c r="AM1178" s="5">
        <v>2088870</v>
      </c>
      <c r="AN1178" s="5">
        <v>2151540</v>
      </c>
      <c r="AO1178" s="5">
        <v>2221220</v>
      </c>
      <c r="AP1178" s="5">
        <v>2313038</v>
      </c>
      <c r="AQ1178" s="5">
        <v>2211016</v>
      </c>
      <c r="AR1178" s="5">
        <v>2264074</v>
      </c>
      <c r="AS1178" s="5">
        <v>2318411</v>
      </c>
      <c r="AT1178" s="5">
        <v>2374053</v>
      </c>
      <c r="AU1178" s="5">
        <v>2431030</v>
      </c>
      <c r="AV1178" s="5">
        <v>2454270</v>
      </c>
      <c r="AW1178" s="5">
        <v>2510690</v>
      </c>
      <c r="AX1178" s="5">
        <v>2568500</v>
      </c>
      <c r="AY1178" s="5">
        <v>2628000</v>
      </c>
      <c r="AZ1178" s="5">
        <v>2691100</v>
      </c>
      <c r="BA1178" s="5">
        <v>2818631</v>
      </c>
      <c r="BB1178" s="5">
        <v>2886278</v>
      </c>
      <c r="BC1178" s="5">
        <v>2955549</v>
      </c>
      <c r="BD1178" s="5">
        <v>5490470</v>
      </c>
      <c r="BE1178" s="5">
        <v>6137265</v>
      </c>
      <c r="BF1178" s="5">
        <v>7178369</v>
      </c>
      <c r="BG1178" s="5">
        <v>6833815</v>
      </c>
      <c r="BH1178" s="5">
        <v>3296688</v>
      </c>
      <c r="BI1178" s="5">
        <v>26436170</v>
      </c>
      <c r="BJ1178" s="5">
        <v>28529915</v>
      </c>
      <c r="BK1178" s="5">
        <v>30789484</v>
      </c>
    </row>
    <row r="1179" spans="1:63" x14ac:dyDescent="0.25">
      <c r="A1179" s="4" t="s">
        <v>161</v>
      </c>
      <c r="B1179" s="4" t="s">
        <v>162</v>
      </c>
      <c r="C1179" s="4" t="s">
        <v>149</v>
      </c>
      <c r="D1179" s="4" t="s">
        <v>127</v>
      </c>
      <c r="E1179" s="19" t="str">
        <f t="shared" si="138"/>
        <v>number</v>
      </c>
      <c r="F1179" s="3">
        <v>5111</v>
      </c>
      <c r="G1179" s="5">
        <v>4000000</v>
      </c>
      <c r="H1179" s="5">
        <v>3986000</v>
      </c>
      <c r="I1179" s="5">
        <v>4200000</v>
      </c>
      <c r="J1179" s="5">
        <v>4600000</v>
      </c>
      <c r="K1179" s="5">
        <v>4900000</v>
      </c>
      <c r="L1179" s="5">
        <v>5000000</v>
      </c>
      <c r="M1179" s="5">
        <v>5200000</v>
      </c>
      <c r="N1179" s="5">
        <v>5450000</v>
      </c>
      <c r="O1179" s="5">
        <v>5750000</v>
      </c>
      <c r="P1179" s="5">
        <v>5750000</v>
      </c>
      <c r="Q1179" s="5">
        <v>5600000</v>
      </c>
      <c r="R1179" s="5">
        <v>4800000</v>
      </c>
      <c r="S1179" s="5">
        <v>3900000</v>
      </c>
      <c r="T1179" s="5">
        <v>4300000</v>
      </c>
      <c r="U1179" s="5">
        <v>5000000</v>
      </c>
      <c r="V1179" s="5">
        <v>5300000</v>
      </c>
      <c r="W1179" s="5">
        <v>5630000</v>
      </c>
      <c r="X1179" s="5">
        <v>6100000</v>
      </c>
      <c r="Y1179" s="5">
        <v>6140000</v>
      </c>
      <c r="Z1179" s="5">
        <v>6250000</v>
      </c>
      <c r="AA1179" s="5">
        <v>6350000</v>
      </c>
      <c r="AB1179" s="5">
        <v>6400000</v>
      </c>
      <c r="AC1179" s="5">
        <v>5644000</v>
      </c>
      <c r="AD1179" s="5">
        <v>5200000</v>
      </c>
      <c r="AE1179" s="5">
        <v>5000000</v>
      </c>
      <c r="AF1179" s="5">
        <v>5340000</v>
      </c>
      <c r="AG1179" s="5">
        <v>5329000</v>
      </c>
      <c r="AH1179" s="5">
        <v>5527000</v>
      </c>
      <c r="AI1179" s="5">
        <v>5771000</v>
      </c>
      <c r="AJ1179" s="5">
        <v>6086000</v>
      </c>
      <c r="AK1179" s="5">
        <v>4468200</v>
      </c>
      <c r="AL1179" s="5">
        <v>4552886</v>
      </c>
      <c r="AM1179" s="5">
        <v>4651686</v>
      </c>
      <c r="AN1179" s="5">
        <v>4765859</v>
      </c>
      <c r="AO1179" s="5">
        <v>5431000</v>
      </c>
      <c r="AP1179" s="5">
        <v>5707000</v>
      </c>
      <c r="AQ1179" s="5">
        <v>5992500</v>
      </c>
      <c r="AR1179" s="5">
        <v>6292400</v>
      </c>
      <c r="AS1179" s="5">
        <v>6607020</v>
      </c>
      <c r="AT1179" s="5">
        <v>6800000</v>
      </c>
      <c r="AU1179" s="5">
        <v>6157390</v>
      </c>
      <c r="AV1179" s="5">
        <v>7284240</v>
      </c>
      <c r="AW1179" s="5">
        <v>7648452</v>
      </c>
      <c r="AX1179" s="5">
        <v>8030874</v>
      </c>
      <c r="AY1179" s="5">
        <v>8432418</v>
      </c>
      <c r="AZ1179" s="5">
        <v>8408000</v>
      </c>
      <c r="BA1179" s="5">
        <v>9296741</v>
      </c>
      <c r="BB1179" s="5">
        <v>9761578</v>
      </c>
      <c r="BC1179" s="5">
        <v>10249657</v>
      </c>
      <c r="BD1179" s="5">
        <v>11300247</v>
      </c>
      <c r="BE1179" s="5">
        <v>11865259</v>
      </c>
      <c r="BF1179" s="5">
        <v>12458522</v>
      </c>
      <c r="BG1179" s="5">
        <v>13081448</v>
      </c>
      <c r="BH1179" s="5">
        <v>13735521</v>
      </c>
      <c r="BI1179" s="5">
        <v>14422297</v>
      </c>
      <c r="BJ1179" s="5">
        <v>15900300</v>
      </c>
      <c r="BK1179" s="5">
        <v>17400000</v>
      </c>
    </row>
    <row r="1180" spans="1:63" x14ac:dyDescent="0.25">
      <c r="A1180" s="4" t="s">
        <v>163</v>
      </c>
      <c r="B1180" s="4" t="s">
        <v>164</v>
      </c>
      <c r="C1180" s="4" t="s">
        <v>149</v>
      </c>
      <c r="D1180" s="4" t="s">
        <v>127</v>
      </c>
      <c r="E1180" s="19" t="str">
        <f t="shared" si="138"/>
        <v>number</v>
      </c>
      <c r="F1180" s="3">
        <v>5111</v>
      </c>
      <c r="G1180" s="5">
        <v>3600000</v>
      </c>
      <c r="H1180" s="5">
        <v>3600000</v>
      </c>
      <c r="I1180" s="5">
        <v>3700000</v>
      </c>
      <c r="J1180" s="5">
        <v>3700000</v>
      </c>
      <c r="K1180" s="5">
        <v>3800000</v>
      </c>
      <c r="L1180" s="5">
        <v>4000000</v>
      </c>
      <c r="M1180" s="5">
        <v>4200000</v>
      </c>
      <c r="N1180" s="5">
        <v>4200000</v>
      </c>
      <c r="O1180" s="5">
        <v>4000000</v>
      </c>
      <c r="P1180" s="5">
        <v>4500000</v>
      </c>
      <c r="Q1180" s="5">
        <v>4200000</v>
      </c>
      <c r="R1180" s="5">
        <v>4000000</v>
      </c>
      <c r="S1180" s="5">
        <v>4000000</v>
      </c>
      <c r="T1180" s="5">
        <v>3500000</v>
      </c>
      <c r="U1180" s="5">
        <v>3810000</v>
      </c>
      <c r="V1180" s="5">
        <v>4200000</v>
      </c>
      <c r="W1180" s="5">
        <v>4500000</v>
      </c>
      <c r="X1180" s="5">
        <v>4700000</v>
      </c>
      <c r="Y1180" s="5">
        <v>4900000</v>
      </c>
      <c r="Z1180" s="5">
        <v>5197200</v>
      </c>
      <c r="AA1180" s="5">
        <v>5400000</v>
      </c>
      <c r="AB1180" s="5">
        <v>5247100</v>
      </c>
      <c r="AC1180" s="5">
        <v>4000000</v>
      </c>
      <c r="AD1180" s="5">
        <v>3800000</v>
      </c>
      <c r="AE1180" s="5">
        <v>3900000</v>
      </c>
      <c r="AF1180" s="5">
        <v>4100000</v>
      </c>
      <c r="AG1180" s="5">
        <v>4200000</v>
      </c>
      <c r="AH1180" s="5">
        <v>4500000</v>
      </c>
      <c r="AI1180" s="5">
        <v>4800000</v>
      </c>
      <c r="AJ1180" s="5">
        <v>5100000</v>
      </c>
      <c r="AK1180" s="5">
        <v>5300000</v>
      </c>
      <c r="AL1180" s="5">
        <v>5100000</v>
      </c>
      <c r="AM1180" s="5">
        <v>5280000</v>
      </c>
      <c r="AN1180" s="5">
        <v>5280000</v>
      </c>
      <c r="AO1180" s="5">
        <v>5288000</v>
      </c>
      <c r="AP1180" s="5">
        <v>6199200</v>
      </c>
      <c r="AQ1180" s="5">
        <v>6300000</v>
      </c>
      <c r="AR1180" s="5">
        <v>6835000</v>
      </c>
      <c r="AS1180" s="5">
        <v>7688880</v>
      </c>
      <c r="AT1180" s="5">
        <v>8034880</v>
      </c>
      <c r="AU1180" s="5">
        <v>8396449</v>
      </c>
      <c r="AV1180" s="5">
        <v>8774289</v>
      </c>
      <c r="AW1180" s="5">
        <v>8800000</v>
      </c>
      <c r="AX1180" s="5">
        <v>8850000</v>
      </c>
      <c r="AY1180" s="5">
        <v>8850000</v>
      </c>
      <c r="AZ1180" s="5">
        <v>8850000</v>
      </c>
      <c r="BA1180" s="5">
        <v>8850000</v>
      </c>
      <c r="BB1180" s="5">
        <v>7892567</v>
      </c>
      <c r="BC1180" s="5">
        <v>8287195</v>
      </c>
      <c r="BD1180" s="5">
        <v>8701555</v>
      </c>
      <c r="BE1180" s="5">
        <v>9136633</v>
      </c>
      <c r="BF1180" s="5">
        <v>9693464</v>
      </c>
      <c r="BG1180" s="5">
        <v>10073318</v>
      </c>
      <c r="BH1180" s="5">
        <v>9150000</v>
      </c>
      <c r="BI1180" s="5">
        <v>11106000</v>
      </c>
      <c r="BJ1180" s="5">
        <v>11412950</v>
      </c>
      <c r="BK1180" s="5">
        <v>10968573</v>
      </c>
    </row>
    <row r="1181" spans="1:63" x14ac:dyDescent="0.25">
      <c r="A1181" s="4" t="s">
        <v>167</v>
      </c>
      <c r="B1181" s="4" t="s">
        <v>168</v>
      </c>
      <c r="C1181" s="4" t="s">
        <v>149</v>
      </c>
      <c r="D1181" s="4" t="s">
        <v>127</v>
      </c>
      <c r="E1181" s="19" t="str">
        <f t="shared" si="138"/>
        <v>number</v>
      </c>
      <c r="F1181" s="3">
        <v>5111</v>
      </c>
      <c r="G1181" s="5">
        <v>1955000</v>
      </c>
      <c r="H1181" s="5">
        <v>2300000</v>
      </c>
      <c r="I1181" s="5">
        <v>2500000</v>
      </c>
      <c r="J1181" s="5">
        <v>2800000</v>
      </c>
      <c r="K1181" s="5">
        <v>3100000</v>
      </c>
      <c r="L1181" s="5">
        <v>3500000</v>
      </c>
      <c r="M1181" s="5">
        <v>3800000</v>
      </c>
      <c r="N1181" s="5">
        <v>4200000</v>
      </c>
      <c r="O1181" s="5">
        <v>4500000</v>
      </c>
      <c r="P1181" s="5">
        <v>4873970</v>
      </c>
      <c r="Q1181" s="5">
        <v>5023620</v>
      </c>
      <c r="R1181" s="5">
        <v>5176051</v>
      </c>
      <c r="S1181" s="5">
        <v>5087208</v>
      </c>
      <c r="T1181" s="5">
        <v>3997092</v>
      </c>
      <c r="U1181" s="5">
        <v>4051598</v>
      </c>
      <c r="V1181" s="5">
        <v>4425871</v>
      </c>
      <c r="W1181" s="5">
        <v>4808354</v>
      </c>
      <c r="X1181" s="5">
        <v>4990488</v>
      </c>
      <c r="Y1181" s="5">
        <v>5209050</v>
      </c>
      <c r="Z1181" s="5">
        <v>5414862</v>
      </c>
      <c r="AA1181" s="5">
        <v>5806451</v>
      </c>
      <c r="AB1181" s="5">
        <v>6037762</v>
      </c>
      <c r="AC1181" s="5">
        <v>6280001</v>
      </c>
      <c r="AD1181" s="5">
        <v>4203549</v>
      </c>
      <c r="AE1181" s="5">
        <v>3783382</v>
      </c>
      <c r="AF1181" s="5">
        <v>4781279</v>
      </c>
      <c r="AG1181" s="5">
        <v>4948624</v>
      </c>
      <c r="AH1181" s="5">
        <v>5121826</v>
      </c>
      <c r="AI1181" s="5">
        <v>5301090</v>
      </c>
      <c r="AJ1181" s="5">
        <v>5486628</v>
      </c>
      <c r="AK1181" s="5">
        <v>5678660</v>
      </c>
      <c r="AL1181" s="5">
        <v>5877413</v>
      </c>
      <c r="AM1181" s="5">
        <v>6083123</v>
      </c>
      <c r="AN1181" s="5">
        <v>6296032</v>
      </c>
      <c r="AO1181" s="5">
        <v>6516939</v>
      </c>
      <c r="AP1181" s="5">
        <v>6744467</v>
      </c>
      <c r="AQ1181" s="5">
        <v>6980523</v>
      </c>
      <c r="AR1181" s="5">
        <v>7224841</v>
      </c>
      <c r="AS1181" s="5">
        <v>7477711</v>
      </c>
      <c r="AT1181" s="5">
        <v>7739431</v>
      </c>
      <c r="AU1181" s="5">
        <v>8010311</v>
      </c>
      <c r="AV1181" s="5">
        <v>8290672</v>
      </c>
      <c r="AW1181" s="5">
        <v>8580845</v>
      </c>
      <c r="AX1181" s="5">
        <v>8881175</v>
      </c>
      <c r="AY1181" s="5">
        <v>9192016</v>
      </c>
      <c r="AZ1181" s="5">
        <v>9513737</v>
      </c>
      <c r="BA1181" s="5">
        <v>9846717</v>
      </c>
      <c r="BB1181" s="5">
        <v>10191352</v>
      </c>
      <c r="BC1181" s="5">
        <v>10548049</v>
      </c>
      <c r="BD1181" s="5">
        <v>10917231</v>
      </c>
      <c r="BE1181" s="5">
        <v>10018857</v>
      </c>
      <c r="BF1181" s="5">
        <v>10369517</v>
      </c>
      <c r="BG1181" s="5">
        <v>10732453</v>
      </c>
      <c r="BH1181" s="5">
        <v>11108089</v>
      </c>
      <c r="BI1181" s="5">
        <v>11496872</v>
      </c>
      <c r="BJ1181" s="5">
        <v>11899263</v>
      </c>
      <c r="BK1181" s="5">
        <v>12315737</v>
      </c>
    </row>
    <row r="1182" spans="1:63" x14ac:dyDescent="0.25">
      <c r="A1182" s="4" t="s">
        <v>169</v>
      </c>
      <c r="B1182" s="4" t="s">
        <v>170</v>
      </c>
      <c r="C1182" s="4" t="s">
        <v>149</v>
      </c>
      <c r="D1182" s="4" t="s">
        <v>127</v>
      </c>
      <c r="E1182" s="19" t="str">
        <f t="shared" si="138"/>
        <v>number</v>
      </c>
      <c r="F1182" s="3">
        <v>5111</v>
      </c>
      <c r="G1182" s="5">
        <v>1019000</v>
      </c>
      <c r="H1182" s="5">
        <v>1165000</v>
      </c>
      <c r="I1182" s="5">
        <v>1341000</v>
      </c>
      <c r="J1182" s="5">
        <v>1544000</v>
      </c>
      <c r="K1182" s="5">
        <v>1751000</v>
      </c>
      <c r="L1182" s="5">
        <v>1982000</v>
      </c>
      <c r="M1182" s="5">
        <v>2241000</v>
      </c>
      <c r="N1182" s="5">
        <v>2513000</v>
      </c>
      <c r="O1182" s="5">
        <v>2868000</v>
      </c>
      <c r="P1182" s="5">
        <v>3219000</v>
      </c>
      <c r="Q1182" s="5">
        <v>3578000</v>
      </c>
      <c r="R1182" s="5">
        <v>4022000</v>
      </c>
      <c r="S1182" s="5">
        <v>4485000</v>
      </c>
      <c r="T1182" s="5">
        <v>4940000</v>
      </c>
      <c r="U1182" s="5">
        <v>5379000</v>
      </c>
      <c r="V1182" s="5">
        <v>5970000</v>
      </c>
      <c r="W1182" s="5">
        <v>6523000</v>
      </c>
      <c r="X1182" s="5">
        <v>7041000</v>
      </c>
      <c r="Y1182" s="5">
        <v>7540000</v>
      </c>
      <c r="Z1182" s="5">
        <v>8050000</v>
      </c>
      <c r="AA1182" s="5">
        <v>8475000</v>
      </c>
      <c r="AB1182" s="5">
        <v>8943000</v>
      </c>
      <c r="AC1182" s="5">
        <v>9411000</v>
      </c>
      <c r="AD1182" s="5">
        <v>9815000</v>
      </c>
      <c r="AE1182" s="5">
        <v>10359000</v>
      </c>
      <c r="AF1182" s="5">
        <v>10701000</v>
      </c>
      <c r="AG1182" s="5">
        <v>11107000</v>
      </c>
      <c r="AH1182" s="5">
        <v>11575000</v>
      </c>
      <c r="AI1182" s="5">
        <v>11971000</v>
      </c>
      <c r="AJ1182" s="5">
        <v>12460000</v>
      </c>
      <c r="AK1182" s="5">
        <v>13000000</v>
      </c>
      <c r="AL1182" s="5">
        <v>13500000</v>
      </c>
      <c r="AM1182" s="5">
        <v>14000000</v>
      </c>
      <c r="AN1182" s="5">
        <v>15000000</v>
      </c>
      <c r="AO1182" s="5">
        <v>16000000</v>
      </c>
      <c r="AP1182" s="5">
        <v>17000000</v>
      </c>
      <c r="AQ1182" s="5">
        <v>19500000</v>
      </c>
      <c r="AR1182" s="5">
        <v>21500000</v>
      </c>
      <c r="AS1182" s="5">
        <v>24000000</v>
      </c>
      <c r="AT1182" s="5">
        <v>26000000</v>
      </c>
      <c r="AU1182" s="5">
        <v>28692600</v>
      </c>
      <c r="AV1182" s="5">
        <v>29400000</v>
      </c>
      <c r="AW1182" s="5">
        <v>30086400</v>
      </c>
      <c r="AX1182" s="5">
        <v>30800000</v>
      </c>
      <c r="AY1182" s="5">
        <v>31547900</v>
      </c>
      <c r="AZ1182" s="5">
        <v>32305000</v>
      </c>
      <c r="BA1182" s="5">
        <v>33080400</v>
      </c>
      <c r="BB1182" s="5">
        <v>33874300</v>
      </c>
      <c r="BC1182" s="5">
        <v>34687264</v>
      </c>
      <c r="BD1182" s="5">
        <v>35519760</v>
      </c>
      <c r="BE1182" s="5">
        <v>38376024</v>
      </c>
      <c r="BF1182" s="5">
        <v>39335424</v>
      </c>
      <c r="BG1182" s="5">
        <v>40318809</v>
      </c>
      <c r="BH1182" s="5">
        <v>41284022</v>
      </c>
      <c r="BI1182" s="5">
        <v>41632158</v>
      </c>
      <c r="BJ1182" s="5">
        <v>42103072</v>
      </c>
      <c r="BK1182" s="5">
        <v>42500000</v>
      </c>
    </row>
    <row r="1183" spans="1:63" x14ac:dyDescent="0.25">
      <c r="A1183" s="4" t="s">
        <v>173</v>
      </c>
      <c r="B1183" s="4" t="s">
        <v>174</v>
      </c>
      <c r="C1183" s="4" t="s">
        <v>149</v>
      </c>
      <c r="D1183" s="4" t="s">
        <v>127</v>
      </c>
      <c r="E1183" s="19" t="str">
        <f t="shared" si="138"/>
        <v>number</v>
      </c>
      <c r="F1183" s="3">
        <v>5111</v>
      </c>
      <c r="G1183" s="5">
        <v>1100000</v>
      </c>
      <c r="H1183" s="5">
        <v>1140000</v>
      </c>
      <c r="I1183" s="5">
        <v>1180000</v>
      </c>
      <c r="J1183" s="5">
        <v>1220000</v>
      </c>
      <c r="K1183" s="5">
        <v>1260000</v>
      </c>
      <c r="L1183" s="5">
        <v>1299000</v>
      </c>
      <c r="M1183" s="5">
        <v>1352130</v>
      </c>
      <c r="N1183" s="5">
        <v>1346730</v>
      </c>
      <c r="O1183" s="5">
        <v>1400000</v>
      </c>
      <c r="P1183" s="5">
        <v>1500000</v>
      </c>
      <c r="Q1183" s="5">
        <v>1700000</v>
      </c>
      <c r="R1183" s="5">
        <v>1800000</v>
      </c>
      <c r="S1183" s="5">
        <v>1798000</v>
      </c>
      <c r="T1183" s="5">
        <v>1608000</v>
      </c>
      <c r="U1183" s="5">
        <v>1688700</v>
      </c>
      <c r="V1183" s="5">
        <v>1740000</v>
      </c>
      <c r="W1183" s="5">
        <v>1773000</v>
      </c>
      <c r="X1183" s="5">
        <v>1874000</v>
      </c>
      <c r="Y1183" s="5">
        <v>1881000</v>
      </c>
      <c r="Z1183" s="5">
        <v>1947000</v>
      </c>
      <c r="AA1183" s="5">
        <v>2069000</v>
      </c>
      <c r="AB1183" s="5">
        <v>2244000</v>
      </c>
      <c r="AC1183" s="5">
        <v>2000000</v>
      </c>
      <c r="AD1183" s="5">
        <v>2000000</v>
      </c>
      <c r="AE1183" s="5">
        <v>2654000</v>
      </c>
      <c r="AF1183" s="5">
        <v>3159000</v>
      </c>
      <c r="AG1183" s="5">
        <v>3326000</v>
      </c>
      <c r="AH1183" s="5">
        <v>3120000</v>
      </c>
      <c r="AI1183" s="5">
        <v>3244000</v>
      </c>
      <c r="AJ1183" s="5">
        <v>3347000</v>
      </c>
      <c r="AK1183" s="5">
        <v>3342000</v>
      </c>
      <c r="AL1183" s="5">
        <v>3498000</v>
      </c>
      <c r="AM1183" s="5">
        <v>3657000</v>
      </c>
      <c r="AN1183" s="5">
        <v>3821000</v>
      </c>
      <c r="AO1183" s="5">
        <v>3890000</v>
      </c>
      <c r="AP1183" s="5">
        <v>4045000</v>
      </c>
      <c r="AQ1183" s="5">
        <v>4198000</v>
      </c>
      <c r="AR1183" s="5">
        <v>4345000</v>
      </c>
      <c r="AS1183" s="5">
        <v>4497000</v>
      </c>
      <c r="AT1183" s="5">
        <v>4542000</v>
      </c>
      <c r="AU1183" s="5">
        <v>4678000</v>
      </c>
      <c r="AV1183" s="5">
        <v>4540380</v>
      </c>
      <c r="AW1183" s="5">
        <v>4613508</v>
      </c>
      <c r="AX1183" s="5">
        <v>4739208</v>
      </c>
      <c r="AY1183" s="5">
        <v>4863190</v>
      </c>
      <c r="AZ1183" s="5">
        <v>4996406</v>
      </c>
      <c r="BA1183" s="5">
        <v>5108530</v>
      </c>
      <c r="BB1183" s="5">
        <v>5251220</v>
      </c>
      <c r="BC1183" s="5">
        <v>5382930</v>
      </c>
      <c r="BD1183" s="5">
        <v>5571335</v>
      </c>
      <c r="BE1183" s="5">
        <v>5515600</v>
      </c>
      <c r="BF1183" s="5">
        <v>5887068</v>
      </c>
      <c r="BG1183" s="5">
        <v>6081341</v>
      </c>
      <c r="BH1183" s="5">
        <v>5381312</v>
      </c>
      <c r="BI1183" s="5">
        <v>5645950</v>
      </c>
      <c r="BJ1183" s="5">
        <v>6008589</v>
      </c>
      <c r="BK1183" s="5">
        <v>6036245</v>
      </c>
    </row>
    <row r="1184" spans="1:63" x14ac:dyDescent="0.25">
      <c r="A1184" s="4" t="s">
        <v>5</v>
      </c>
      <c r="B1184" s="4" t="s">
        <v>6</v>
      </c>
      <c r="C1184" s="4" t="s">
        <v>7</v>
      </c>
      <c r="D1184" s="4" t="s">
        <v>128</v>
      </c>
      <c r="E1184" s="19" t="str">
        <f t="shared" si="138"/>
        <v>number</v>
      </c>
      <c r="F1184" s="3">
        <v>5111</v>
      </c>
      <c r="G1184" s="5">
        <v>625000</v>
      </c>
      <c r="H1184" s="5">
        <v>640000</v>
      </c>
      <c r="I1184" s="5">
        <v>650000</v>
      </c>
      <c r="J1184" s="5">
        <v>688000</v>
      </c>
      <c r="K1184" s="5">
        <v>725000</v>
      </c>
      <c r="L1184" s="5">
        <v>760000</v>
      </c>
      <c r="M1184" s="5">
        <v>800000</v>
      </c>
      <c r="N1184" s="5">
        <v>851451</v>
      </c>
      <c r="O1184" s="5">
        <v>887000</v>
      </c>
      <c r="P1184" s="5">
        <v>929567</v>
      </c>
      <c r="Q1184" s="5">
        <v>992000</v>
      </c>
      <c r="R1184" s="5">
        <v>1080000</v>
      </c>
      <c r="S1184" s="5">
        <v>1137000</v>
      </c>
      <c r="T1184" s="5">
        <v>1195000</v>
      </c>
      <c r="U1184" s="5">
        <v>1250000</v>
      </c>
      <c r="V1184" s="5">
        <v>1305000</v>
      </c>
      <c r="W1184" s="5">
        <v>1360000</v>
      </c>
      <c r="X1184" s="5">
        <v>1415000</v>
      </c>
      <c r="Y1184" s="5">
        <v>1470000</v>
      </c>
      <c r="Z1184" s="5">
        <v>1495000</v>
      </c>
      <c r="AA1184" s="5">
        <v>1530000</v>
      </c>
      <c r="AB1184" s="5">
        <v>1565000</v>
      </c>
      <c r="AC1184" s="5">
        <v>1590000</v>
      </c>
      <c r="AD1184" s="5">
        <v>1625000</v>
      </c>
      <c r="AE1184" s="5">
        <v>1650000</v>
      </c>
      <c r="AF1184" s="5">
        <v>1675000</v>
      </c>
      <c r="AG1184" s="5">
        <v>1700000</v>
      </c>
      <c r="AH1184" s="5">
        <v>1750000</v>
      </c>
      <c r="AI1184" s="5">
        <v>1790000</v>
      </c>
      <c r="AJ1184" s="5">
        <v>1740000</v>
      </c>
      <c r="AK1184" s="5">
        <v>1740000</v>
      </c>
      <c r="AL1184" s="5">
        <v>1800000</v>
      </c>
      <c r="AM1184" s="5">
        <v>1745000</v>
      </c>
      <c r="AN1184" s="5">
        <v>1690000</v>
      </c>
      <c r="AO1184" s="5">
        <v>1700000</v>
      </c>
      <c r="AP1184" s="5">
        <v>1850000</v>
      </c>
      <c r="AQ1184" s="5">
        <v>2000000</v>
      </c>
      <c r="AR1184" s="5">
        <v>2166000</v>
      </c>
      <c r="AS1184" s="5">
        <v>2336000</v>
      </c>
      <c r="AT1184" s="5">
        <v>2500000</v>
      </c>
      <c r="AU1184" s="5">
        <v>2950000</v>
      </c>
      <c r="AV1184" s="5">
        <v>3300000</v>
      </c>
      <c r="AW1184" s="5">
        <v>3650000</v>
      </c>
      <c r="AX1184" s="5">
        <v>3850000</v>
      </c>
      <c r="AY1184" s="5">
        <v>4210475</v>
      </c>
      <c r="AZ1184" s="5">
        <v>4327313</v>
      </c>
      <c r="BA1184" s="5">
        <v>4447392</v>
      </c>
      <c r="BB1184" s="5">
        <v>4570804</v>
      </c>
      <c r="BC1184" s="5">
        <v>4697640</v>
      </c>
      <c r="BD1184" s="5">
        <v>4827996</v>
      </c>
      <c r="BE1184" s="5">
        <v>4958351</v>
      </c>
      <c r="BF1184" s="5">
        <v>5092227</v>
      </c>
      <c r="BG1184" s="5">
        <v>5229717</v>
      </c>
      <c r="BH1184" s="5">
        <v>5370950</v>
      </c>
      <c r="BI1184" s="5">
        <v>5504088</v>
      </c>
      <c r="BJ1184" s="5">
        <v>5558464</v>
      </c>
      <c r="BK1184" s="5">
        <v>5654075</v>
      </c>
    </row>
    <row r="1185" spans="1:63" x14ac:dyDescent="0.25">
      <c r="A1185" s="4" t="s">
        <v>151</v>
      </c>
      <c r="B1185" s="4" t="s">
        <v>152</v>
      </c>
      <c r="C1185" s="4" t="s">
        <v>7</v>
      </c>
      <c r="D1185" s="4" t="s">
        <v>128</v>
      </c>
      <c r="E1185" s="19" t="str">
        <f t="shared" ref="E1185:E1248" si="139">IF(_xlfn.ISFORMULA(G1185),"formula","number")</f>
        <v>number</v>
      </c>
      <c r="F1185" s="3">
        <v>5111</v>
      </c>
      <c r="G1185" s="5">
        <v>630000</v>
      </c>
      <c r="H1185" s="5">
        <v>580000</v>
      </c>
      <c r="I1185" s="5">
        <v>530000</v>
      </c>
      <c r="J1185" s="5">
        <v>477308</v>
      </c>
      <c r="K1185" s="5">
        <v>536200</v>
      </c>
      <c r="L1185" s="5">
        <v>593500</v>
      </c>
      <c r="M1185" s="5">
        <v>606548</v>
      </c>
      <c r="N1185" s="5">
        <v>640040</v>
      </c>
      <c r="O1185" s="5">
        <v>687278</v>
      </c>
      <c r="P1185" s="5">
        <v>699390</v>
      </c>
      <c r="Q1185" s="5">
        <v>729164</v>
      </c>
      <c r="R1185" s="5">
        <v>838353</v>
      </c>
      <c r="S1185" s="5">
        <v>885241</v>
      </c>
      <c r="T1185" s="5">
        <v>933321</v>
      </c>
      <c r="U1185" s="5">
        <v>968551</v>
      </c>
      <c r="V1185" s="5">
        <v>964000</v>
      </c>
      <c r="W1185" s="5">
        <v>876000</v>
      </c>
      <c r="X1185" s="5">
        <v>833000</v>
      </c>
      <c r="Y1185" s="5">
        <v>889000</v>
      </c>
      <c r="Z1185" s="5">
        <v>973000</v>
      </c>
      <c r="AA1185" s="5">
        <v>1041100</v>
      </c>
      <c r="AB1185" s="5">
        <v>1003500</v>
      </c>
      <c r="AC1185" s="5">
        <v>1139500</v>
      </c>
      <c r="AD1185" s="5">
        <v>1166900</v>
      </c>
      <c r="AE1185" s="5">
        <v>1062496</v>
      </c>
      <c r="AF1185" s="5">
        <v>1052261</v>
      </c>
      <c r="AG1185" s="5">
        <v>1074581</v>
      </c>
      <c r="AH1185" s="5">
        <v>1128008</v>
      </c>
      <c r="AI1185" s="5">
        <v>1130577</v>
      </c>
      <c r="AJ1185" s="5">
        <v>1275472</v>
      </c>
      <c r="AK1185" s="5">
        <v>1308706</v>
      </c>
      <c r="AL1185" s="5">
        <v>1301026</v>
      </c>
      <c r="AM1185" s="5">
        <v>1286909</v>
      </c>
      <c r="AN1185" s="5">
        <v>1189685</v>
      </c>
      <c r="AO1185" s="5">
        <v>1224633</v>
      </c>
      <c r="AP1185" s="5">
        <v>1204523</v>
      </c>
      <c r="AQ1185" s="5">
        <v>1223802</v>
      </c>
      <c r="AR1185" s="5">
        <v>836784</v>
      </c>
      <c r="AS1185" s="5">
        <v>987190</v>
      </c>
      <c r="AT1185" s="5">
        <v>1092702</v>
      </c>
      <c r="AU1185" s="5">
        <v>1232131</v>
      </c>
      <c r="AV1185" s="5">
        <v>1204543</v>
      </c>
      <c r="AW1185" s="5">
        <v>1199793</v>
      </c>
      <c r="AX1185" s="5">
        <v>1344563</v>
      </c>
      <c r="AY1185" s="5">
        <v>1488613</v>
      </c>
      <c r="AZ1185" s="5">
        <v>1705223</v>
      </c>
      <c r="BA1185" s="5">
        <v>1662996</v>
      </c>
      <c r="BB1185" s="5">
        <v>2026499</v>
      </c>
      <c r="BC1185" s="5">
        <v>2081374</v>
      </c>
      <c r="BD1185" s="5">
        <v>2460308</v>
      </c>
      <c r="BE1185" s="5">
        <v>2618157</v>
      </c>
      <c r="BF1185" s="5">
        <v>2929730</v>
      </c>
      <c r="BG1185" s="5">
        <v>3605389</v>
      </c>
      <c r="BH1185" s="5">
        <v>2786981</v>
      </c>
      <c r="BI1185" s="5">
        <v>2757027</v>
      </c>
      <c r="BJ1185" s="5">
        <v>2050898</v>
      </c>
      <c r="BK1185" s="5">
        <v>2081127</v>
      </c>
    </row>
    <row r="1186" spans="1:63" x14ac:dyDescent="0.25">
      <c r="A1186" s="4" t="s">
        <v>157</v>
      </c>
      <c r="B1186" s="4" t="s">
        <v>158</v>
      </c>
      <c r="C1186" s="4" t="s">
        <v>7</v>
      </c>
      <c r="D1186" s="4" t="s">
        <v>128</v>
      </c>
      <c r="E1186" s="19" t="str">
        <f t="shared" si="139"/>
        <v>number</v>
      </c>
      <c r="F1186" s="3">
        <v>5111</v>
      </c>
      <c r="G1186" s="5">
        <v>41000000</v>
      </c>
      <c r="H1186" s="5">
        <v>41622400</v>
      </c>
      <c r="I1186" s="5">
        <v>42182912</v>
      </c>
      <c r="J1186" s="5">
        <v>42734896</v>
      </c>
      <c r="K1186" s="5">
        <v>42941408</v>
      </c>
      <c r="L1186" s="5">
        <v>43163296</v>
      </c>
      <c r="M1186" s="5">
        <v>42850000</v>
      </c>
      <c r="N1186" s="5">
        <v>42540000</v>
      </c>
      <c r="O1186" s="5">
        <v>42050000</v>
      </c>
      <c r="P1186" s="5">
        <v>41000000</v>
      </c>
      <c r="Q1186" s="5">
        <v>41573008</v>
      </c>
      <c r="R1186" s="5">
        <v>40500000</v>
      </c>
      <c r="S1186" s="5">
        <v>41725008</v>
      </c>
      <c r="T1186" s="5">
        <v>41105008</v>
      </c>
      <c r="U1186" s="5">
        <v>40310000</v>
      </c>
      <c r="V1186" s="5">
        <v>40129008</v>
      </c>
      <c r="W1186" s="5">
        <v>40200000</v>
      </c>
      <c r="X1186" s="5">
        <v>40270000</v>
      </c>
      <c r="Y1186" s="5">
        <v>40350000</v>
      </c>
      <c r="Z1186" s="5">
        <v>40430000</v>
      </c>
      <c r="AA1186" s="5">
        <v>40500000</v>
      </c>
      <c r="AB1186" s="5">
        <v>40570000</v>
      </c>
      <c r="AC1186" s="5">
        <v>41990016</v>
      </c>
      <c r="AD1186" s="5">
        <v>40350000</v>
      </c>
      <c r="AE1186" s="5">
        <v>40100000</v>
      </c>
      <c r="AF1186" s="5">
        <v>40000000</v>
      </c>
      <c r="AG1186" s="5">
        <v>42000000</v>
      </c>
      <c r="AH1186" s="5">
        <v>42000000</v>
      </c>
      <c r="AI1186" s="5">
        <v>42000000</v>
      </c>
      <c r="AJ1186" s="5">
        <v>40160000</v>
      </c>
      <c r="AK1186" s="5">
        <v>41000000</v>
      </c>
      <c r="AL1186" s="5">
        <v>41300000</v>
      </c>
      <c r="AM1186" s="5">
        <v>19200000</v>
      </c>
      <c r="AN1186" s="5">
        <v>19220000</v>
      </c>
      <c r="AO1186" s="5">
        <v>19200000</v>
      </c>
      <c r="AP1186" s="5">
        <v>20350000</v>
      </c>
      <c r="AQ1186" s="5">
        <v>20900000</v>
      </c>
      <c r="AR1186" s="5">
        <v>23888870</v>
      </c>
      <c r="AS1186" s="5">
        <v>21779320</v>
      </c>
      <c r="AT1186" s="5">
        <v>19548450</v>
      </c>
      <c r="AU1186" s="5">
        <v>21059090</v>
      </c>
      <c r="AV1186" s="5">
        <v>25321780</v>
      </c>
      <c r="AW1186" s="5">
        <v>28000000</v>
      </c>
      <c r="AX1186" s="5">
        <v>32925366</v>
      </c>
      <c r="AY1186" s="5">
        <v>37097960</v>
      </c>
      <c r="AZ1186" s="5">
        <v>42192740</v>
      </c>
      <c r="BA1186" s="5">
        <v>47826700</v>
      </c>
      <c r="BB1186" s="5">
        <v>47915812</v>
      </c>
      <c r="BC1186" s="5">
        <v>47940626</v>
      </c>
      <c r="BD1186" s="5">
        <v>48295950</v>
      </c>
      <c r="BE1186" s="5">
        <v>46834488</v>
      </c>
      <c r="BF1186" s="5">
        <v>49549996</v>
      </c>
      <c r="BG1186" s="5">
        <v>55511273</v>
      </c>
      <c r="BH1186" s="5">
        <v>58445345</v>
      </c>
      <c r="BI1186" s="5">
        <v>58597338</v>
      </c>
      <c r="BJ1186" s="5">
        <v>60898168</v>
      </c>
      <c r="BK1186" s="5">
        <v>62556083</v>
      </c>
    </row>
    <row r="1187" spans="1:63" x14ac:dyDescent="0.25">
      <c r="A1187" s="4" t="s">
        <v>159</v>
      </c>
      <c r="B1187" s="4" t="s">
        <v>160</v>
      </c>
      <c r="C1187" s="4" t="s">
        <v>7</v>
      </c>
      <c r="D1187" s="4" t="s">
        <v>128</v>
      </c>
      <c r="E1187" s="19" t="str">
        <f t="shared" si="139"/>
        <v>number</v>
      </c>
      <c r="F1187" s="3">
        <v>5111</v>
      </c>
      <c r="G1187" s="5">
        <v>9000000</v>
      </c>
      <c r="H1187" s="5">
        <v>8765000</v>
      </c>
      <c r="I1187" s="5">
        <v>9000000</v>
      </c>
      <c r="J1187" s="5">
        <v>9368000</v>
      </c>
      <c r="K1187" s="5">
        <v>9350000</v>
      </c>
      <c r="L1187" s="5">
        <v>9400000</v>
      </c>
      <c r="M1187" s="5">
        <v>9475000</v>
      </c>
      <c r="N1187" s="5">
        <v>9200000</v>
      </c>
      <c r="O1187" s="5">
        <v>8390000</v>
      </c>
      <c r="P1187" s="5">
        <v>8127900</v>
      </c>
      <c r="Q1187" s="5">
        <v>8000000</v>
      </c>
      <c r="R1187" s="5">
        <v>7800000</v>
      </c>
      <c r="S1187" s="5">
        <v>7500000</v>
      </c>
      <c r="T1187" s="5">
        <v>7100000</v>
      </c>
      <c r="U1187" s="5">
        <v>7205900</v>
      </c>
      <c r="V1187" s="5">
        <v>7400000</v>
      </c>
      <c r="W1187" s="5">
        <v>9500000</v>
      </c>
      <c r="X1187" s="5">
        <v>11880000</v>
      </c>
      <c r="Y1187" s="5">
        <v>12581000</v>
      </c>
      <c r="Z1187" s="5">
        <v>13000000</v>
      </c>
      <c r="AA1187" s="5">
        <v>13000000</v>
      </c>
      <c r="AB1187" s="5">
        <v>13500000</v>
      </c>
      <c r="AC1187" s="5">
        <v>14363400</v>
      </c>
      <c r="AD1187" s="5">
        <v>13273490</v>
      </c>
      <c r="AE1187" s="5">
        <v>14500000</v>
      </c>
      <c r="AF1187" s="5">
        <v>14064390</v>
      </c>
      <c r="AG1187" s="5">
        <v>12448850</v>
      </c>
      <c r="AH1187" s="5">
        <v>17291680</v>
      </c>
      <c r="AI1187" s="5">
        <v>19288410</v>
      </c>
      <c r="AJ1187" s="5">
        <v>19235700</v>
      </c>
      <c r="AK1187" s="5">
        <v>19090432</v>
      </c>
      <c r="AL1187" s="5">
        <v>19100000</v>
      </c>
      <c r="AM1187" s="5">
        <v>19000000</v>
      </c>
      <c r="AN1187" s="5">
        <v>18665930</v>
      </c>
      <c r="AO1187" s="5">
        <v>18604000</v>
      </c>
      <c r="AP1187" s="5">
        <v>17887743</v>
      </c>
      <c r="AQ1187" s="5">
        <v>18472455</v>
      </c>
      <c r="AR1187" s="5">
        <v>16717963</v>
      </c>
      <c r="AS1187" s="5">
        <v>19488430</v>
      </c>
      <c r="AT1187" s="5">
        <v>17943900</v>
      </c>
      <c r="AU1187" s="5">
        <v>18413331</v>
      </c>
      <c r="AV1187" s="5">
        <v>20608063</v>
      </c>
      <c r="AW1187" s="5">
        <v>20102540</v>
      </c>
      <c r="AX1187" s="5">
        <v>23688968</v>
      </c>
      <c r="AY1187" s="5">
        <v>23916486</v>
      </c>
      <c r="AZ1187" s="5">
        <v>18387282</v>
      </c>
      <c r="BA1187" s="5">
        <v>44235488</v>
      </c>
      <c r="BB1187" s="5">
        <v>46087720</v>
      </c>
      <c r="BC1187" s="5">
        <v>44869758</v>
      </c>
      <c r="BD1187" s="5">
        <v>45736262</v>
      </c>
      <c r="BE1187" s="5">
        <v>46682300</v>
      </c>
      <c r="BF1187" s="5">
        <v>38297636</v>
      </c>
      <c r="BG1187" s="5">
        <v>41238304</v>
      </c>
      <c r="BH1187" s="5">
        <v>44595265</v>
      </c>
      <c r="BI1187" s="5">
        <v>41889581</v>
      </c>
      <c r="BJ1187" s="5">
        <v>45729676</v>
      </c>
      <c r="BK1187" s="5">
        <v>43443561</v>
      </c>
    </row>
    <row r="1188" spans="1:63" x14ac:dyDescent="0.25">
      <c r="A1188" s="4" t="s">
        <v>165</v>
      </c>
      <c r="B1188" s="4" t="s">
        <v>166</v>
      </c>
      <c r="C1188" s="4" t="s">
        <v>7</v>
      </c>
      <c r="D1188" s="4" t="s">
        <v>128</v>
      </c>
      <c r="E1188" s="19" t="str">
        <f t="shared" si="139"/>
        <v>number</v>
      </c>
      <c r="F1188" s="3">
        <v>5111</v>
      </c>
      <c r="G1188" s="5">
        <v>542000</v>
      </c>
      <c r="H1188" s="5">
        <v>554000</v>
      </c>
      <c r="I1188" s="5">
        <v>566000</v>
      </c>
      <c r="J1188" s="5">
        <v>578000</v>
      </c>
      <c r="K1188" s="5">
        <v>600000</v>
      </c>
      <c r="L1188" s="5">
        <v>598000</v>
      </c>
      <c r="M1188" s="5">
        <v>556493</v>
      </c>
      <c r="N1188" s="5">
        <v>593632</v>
      </c>
      <c r="O1188" s="5">
        <v>578003</v>
      </c>
      <c r="P1188" s="5">
        <v>640351</v>
      </c>
      <c r="Q1188" s="5">
        <v>720523</v>
      </c>
      <c r="R1188" s="5">
        <v>722976</v>
      </c>
      <c r="S1188" s="5">
        <v>697934</v>
      </c>
      <c r="T1188" s="5">
        <v>707000</v>
      </c>
      <c r="U1188" s="5">
        <v>540100</v>
      </c>
      <c r="V1188" s="5">
        <v>403910</v>
      </c>
      <c r="W1188" s="5">
        <v>415000</v>
      </c>
      <c r="X1188" s="5">
        <v>425000</v>
      </c>
      <c r="Y1188" s="5">
        <v>435000</v>
      </c>
      <c r="Z1188" s="5">
        <v>441000</v>
      </c>
      <c r="AA1188" s="5">
        <v>448000</v>
      </c>
      <c r="AB1188" s="5">
        <v>455000</v>
      </c>
      <c r="AC1188" s="5">
        <v>462000</v>
      </c>
      <c r="AD1188" s="5">
        <v>469000</v>
      </c>
      <c r="AE1188" s="5">
        <v>675000</v>
      </c>
      <c r="AF1188" s="5">
        <v>979000</v>
      </c>
      <c r="AG1188" s="5">
        <v>1250000</v>
      </c>
      <c r="AH1188" s="5">
        <v>1552000</v>
      </c>
      <c r="AI1188" s="5">
        <v>1854000</v>
      </c>
      <c r="AJ1188" s="5">
        <v>2156000</v>
      </c>
      <c r="AK1188" s="5">
        <v>2650000</v>
      </c>
      <c r="AL1188" s="5">
        <v>2954000</v>
      </c>
      <c r="AM1188" s="5">
        <v>3158000</v>
      </c>
      <c r="AN1188" s="5">
        <v>3454000</v>
      </c>
      <c r="AO1188" s="5">
        <v>3655000</v>
      </c>
      <c r="AP1188" s="5">
        <v>4055000</v>
      </c>
      <c r="AQ1188" s="5">
        <v>4258000</v>
      </c>
      <c r="AR1188" s="5">
        <v>4660000</v>
      </c>
      <c r="AS1188" s="5">
        <v>4860000</v>
      </c>
      <c r="AT1188" s="5">
        <v>5220733</v>
      </c>
      <c r="AU1188" s="5">
        <v>5220733</v>
      </c>
      <c r="AV1188" s="5">
        <v>5233000</v>
      </c>
      <c r="AW1188" s="5">
        <v>4882000</v>
      </c>
      <c r="AX1188" s="5">
        <v>5005048</v>
      </c>
      <c r="AY1188" s="5">
        <v>5126000</v>
      </c>
      <c r="AZ1188" s="5">
        <v>4401000</v>
      </c>
      <c r="BA1188" s="5">
        <v>4596000</v>
      </c>
      <c r="BB1188" s="5">
        <v>5072000</v>
      </c>
      <c r="BC1188" s="5">
        <v>4127874</v>
      </c>
      <c r="BD1188" s="5">
        <v>4127874</v>
      </c>
      <c r="BE1188" s="5">
        <v>4220000</v>
      </c>
      <c r="BF1188" s="5">
        <v>4682000</v>
      </c>
      <c r="BG1188" s="5">
        <v>4795000</v>
      </c>
      <c r="BH1188" s="5">
        <v>5001000</v>
      </c>
      <c r="BI1188" s="5">
        <v>3393359</v>
      </c>
      <c r="BJ1188" s="5">
        <v>3633353</v>
      </c>
      <c r="BK1188" s="5">
        <v>4079665</v>
      </c>
    </row>
    <row r="1189" spans="1:63" x14ac:dyDescent="0.25">
      <c r="A1189" s="4" t="s">
        <v>171</v>
      </c>
      <c r="B1189" s="4" t="s">
        <v>172</v>
      </c>
      <c r="C1189" s="4" t="s">
        <v>7</v>
      </c>
      <c r="D1189" s="4" t="s">
        <v>128</v>
      </c>
      <c r="E1189" s="19" t="str">
        <f t="shared" si="139"/>
        <v>number</v>
      </c>
      <c r="F1189" s="3">
        <v>5111</v>
      </c>
      <c r="G1189" s="5">
        <v>750000</v>
      </c>
      <c r="H1189" s="5">
        <v>746000</v>
      </c>
      <c r="I1189" s="5">
        <v>665000</v>
      </c>
      <c r="J1189" s="5">
        <v>613600</v>
      </c>
      <c r="K1189" s="5">
        <v>584800</v>
      </c>
      <c r="L1189" s="5">
        <v>514000</v>
      </c>
      <c r="M1189" s="5">
        <v>638000</v>
      </c>
      <c r="N1189" s="5">
        <v>583000</v>
      </c>
      <c r="O1189" s="5">
        <v>589000</v>
      </c>
      <c r="P1189" s="5">
        <v>668145</v>
      </c>
      <c r="Q1189" s="5">
        <v>699084</v>
      </c>
      <c r="R1189" s="5">
        <v>707424</v>
      </c>
      <c r="S1189" s="5">
        <v>871313</v>
      </c>
      <c r="T1189" s="5">
        <v>767300</v>
      </c>
      <c r="U1189" s="5">
        <v>885287</v>
      </c>
      <c r="V1189" s="5">
        <v>930231</v>
      </c>
      <c r="W1189" s="5">
        <v>993372</v>
      </c>
      <c r="X1189" s="5">
        <v>1042008</v>
      </c>
      <c r="Y1189" s="5">
        <v>1102675</v>
      </c>
      <c r="Z1189" s="5">
        <v>1180910</v>
      </c>
      <c r="AA1189" s="5">
        <v>1278671</v>
      </c>
      <c r="AB1189" s="5">
        <v>1311711</v>
      </c>
      <c r="AC1189" s="5">
        <v>1288412</v>
      </c>
      <c r="AD1189" s="5">
        <v>1271903</v>
      </c>
      <c r="AE1189" s="5">
        <v>1375135</v>
      </c>
      <c r="AF1189" s="5">
        <v>1341653</v>
      </c>
      <c r="AG1189" s="5">
        <v>1384300</v>
      </c>
      <c r="AH1189" s="5">
        <v>1410106</v>
      </c>
      <c r="AI1189" s="5">
        <v>1470376</v>
      </c>
      <c r="AJ1189" s="5">
        <v>1464029</v>
      </c>
      <c r="AK1189" s="5">
        <v>1535000</v>
      </c>
      <c r="AL1189" s="5">
        <v>1575000</v>
      </c>
      <c r="AM1189" s="5">
        <v>1615000</v>
      </c>
      <c r="AN1189" s="5">
        <v>1655000</v>
      </c>
      <c r="AO1189" s="5">
        <v>713750</v>
      </c>
      <c r="AP1189" s="5">
        <v>869000</v>
      </c>
      <c r="AQ1189" s="5">
        <v>789253</v>
      </c>
      <c r="AR1189" s="5">
        <v>821353</v>
      </c>
      <c r="AS1189" s="5">
        <v>982064</v>
      </c>
      <c r="AT1189" s="5">
        <v>1010943</v>
      </c>
      <c r="AU1189" s="5">
        <v>1034599</v>
      </c>
      <c r="AV1189" s="5">
        <v>1220425</v>
      </c>
      <c r="AW1189" s="5">
        <v>1312894</v>
      </c>
      <c r="AX1189" s="5">
        <v>1733939</v>
      </c>
      <c r="AY1189" s="5">
        <v>2150837</v>
      </c>
      <c r="AZ1189" s="5">
        <v>2383646</v>
      </c>
      <c r="BA1189" s="5">
        <v>2841720</v>
      </c>
      <c r="BB1189" s="5">
        <v>3237981</v>
      </c>
      <c r="BC1189" s="5">
        <v>3374681</v>
      </c>
      <c r="BD1189" s="5">
        <v>3431474</v>
      </c>
      <c r="BE1189" s="5">
        <v>3799616</v>
      </c>
      <c r="BF1189" s="5">
        <v>3480143</v>
      </c>
      <c r="BG1189" s="5">
        <v>3501388</v>
      </c>
      <c r="BH1189" s="5">
        <v>3163000</v>
      </c>
      <c r="BI1189" s="5">
        <v>3217708</v>
      </c>
      <c r="BJ1189" s="5">
        <v>3337068</v>
      </c>
      <c r="BK1189" s="5">
        <v>3385696</v>
      </c>
    </row>
    <row r="1190" spans="1:63" x14ac:dyDescent="0.25">
      <c r="A1190" s="4" t="s">
        <v>175</v>
      </c>
      <c r="B1190" s="4" t="s">
        <v>176</v>
      </c>
      <c r="C1190" s="4" t="s">
        <v>7</v>
      </c>
      <c r="D1190" s="4" t="s">
        <v>128</v>
      </c>
      <c r="E1190" s="19" t="str">
        <f t="shared" si="139"/>
        <v>number</v>
      </c>
      <c r="F1190" s="3">
        <v>5111</v>
      </c>
      <c r="G1190" s="5">
        <v>43030008</v>
      </c>
      <c r="H1190" s="5">
        <v>43184000</v>
      </c>
      <c r="I1190" s="5">
        <v>43236000</v>
      </c>
      <c r="J1190" s="5">
        <v>41963008</v>
      </c>
      <c r="K1190" s="5">
        <v>42341000</v>
      </c>
      <c r="L1190" s="5">
        <v>45806896</v>
      </c>
      <c r="M1190" s="5">
        <v>44462722</v>
      </c>
      <c r="N1190" s="5">
        <v>45107548</v>
      </c>
      <c r="O1190" s="5">
        <v>45048286</v>
      </c>
      <c r="P1190" s="5">
        <v>39961000</v>
      </c>
      <c r="Q1190" s="5">
        <v>38486912</v>
      </c>
      <c r="R1190" s="5">
        <v>35585008</v>
      </c>
      <c r="S1190" s="5">
        <v>35994000</v>
      </c>
      <c r="T1190" s="5">
        <v>35641968</v>
      </c>
      <c r="U1190" s="5">
        <v>36259800</v>
      </c>
      <c r="V1190" s="5">
        <v>36326008</v>
      </c>
      <c r="W1190" s="5">
        <v>37211280</v>
      </c>
      <c r="X1190" s="5">
        <v>37401504</v>
      </c>
      <c r="Y1190" s="5">
        <v>37235216</v>
      </c>
      <c r="Z1190" s="5">
        <v>37435008</v>
      </c>
      <c r="AA1190" s="5">
        <v>37437000</v>
      </c>
      <c r="AB1190" s="5">
        <v>40060008</v>
      </c>
      <c r="AC1190" s="5">
        <v>39063000</v>
      </c>
      <c r="AD1190" s="5">
        <v>37015008</v>
      </c>
      <c r="AE1190" s="5">
        <v>36036000</v>
      </c>
      <c r="AF1190" s="5">
        <v>35281008</v>
      </c>
      <c r="AG1190" s="5">
        <v>35603008</v>
      </c>
      <c r="AH1190" s="5">
        <v>35540000</v>
      </c>
      <c r="AI1190" s="5">
        <v>36935008</v>
      </c>
      <c r="AJ1190" s="5">
        <v>38765008</v>
      </c>
      <c r="AK1190" s="5">
        <v>38780000</v>
      </c>
      <c r="AL1190" s="5">
        <v>37373430</v>
      </c>
      <c r="AM1190" s="5">
        <v>35016750</v>
      </c>
      <c r="AN1190" s="5">
        <v>35535800</v>
      </c>
      <c r="AO1190" s="5">
        <v>35241115</v>
      </c>
      <c r="AP1190" s="5">
        <v>35607627</v>
      </c>
      <c r="AQ1190" s="5">
        <v>35830461</v>
      </c>
      <c r="AR1190" s="5">
        <v>35903391</v>
      </c>
      <c r="AS1190" s="5">
        <v>35137336</v>
      </c>
      <c r="AT1190" s="5">
        <v>35256820</v>
      </c>
      <c r="AU1190" s="5">
        <v>35350000</v>
      </c>
      <c r="AV1190" s="5">
        <v>32452000</v>
      </c>
      <c r="AW1190" s="5">
        <v>32178000</v>
      </c>
      <c r="AX1190" s="5">
        <v>31732000</v>
      </c>
      <c r="AY1190" s="5">
        <v>31690000</v>
      </c>
      <c r="AZ1190" s="5">
        <v>31382855</v>
      </c>
      <c r="BA1190" s="5">
        <v>31347480</v>
      </c>
      <c r="BB1190" s="5">
        <v>31623224</v>
      </c>
      <c r="BC1190" s="5">
        <v>31346870</v>
      </c>
      <c r="BD1190" s="5">
        <v>30775890</v>
      </c>
      <c r="BE1190" s="5">
        <v>30467827</v>
      </c>
      <c r="BF1190" s="5">
        <v>30532929</v>
      </c>
      <c r="BG1190" s="5">
        <v>30555637</v>
      </c>
      <c r="BH1190" s="5">
        <v>30093760</v>
      </c>
      <c r="BI1190" s="5">
        <v>29810316</v>
      </c>
      <c r="BJ1190" s="5">
        <v>28905720</v>
      </c>
      <c r="BK1190" s="5">
        <v>28163730</v>
      </c>
    </row>
    <row r="1191" spans="1:63" x14ac:dyDescent="0.25">
      <c r="A1191" s="4" t="s">
        <v>177</v>
      </c>
      <c r="B1191" s="4" t="s">
        <v>178</v>
      </c>
      <c r="C1191" s="4" t="s">
        <v>7</v>
      </c>
      <c r="D1191" s="4" t="s">
        <v>128</v>
      </c>
      <c r="E1191" s="19" t="str">
        <f t="shared" si="139"/>
        <v>number</v>
      </c>
      <c r="F1191" s="3">
        <v>5111</v>
      </c>
      <c r="G1191" s="5">
        <v>7448000</v>
      </c>
      <c r="H1191" s="5">
        <v>7594000</v>
      </c>
      <c r="I1191" s="5">
        <v>7514200</v>
      </c>
      <c r="J1191" s="5">
        <v>6797000</v>
      </c>
      <c r="K1191" s="5">
        <v>7112000</v>
      </c>
      <c r="L1191" s="5">
        <v>7117000</v>
      </c>
      <c r="M1191" s="5">
        <v>7143000</v>
      </c>
      <c r="N1191" s="5">
        <v>7176000</v>
      </c>
      <c r="O1191" s="5">
        <v>7216000</v>
      </c>
      <c r="P1191" s="5">
        <v>7262000</v>
      </c>
      <c r="Q1191" s="5">
        <v>7315000</v>
      </c>
      <c r="R1191" s="5">
        <v>7374000</v>
      </c>
      <c r="S1191" s="5">
        <v>7288300</v>
      </c>
      <c r="T1191" s="5">
        <v>7437100</v>
      </c>
      <c r="U1191" s="5">
        <v>7588900</v>
      </c>
      <c r="V1191" s="5">
        <v>8743700</v>
      </c>
      <c r="W1191" s="5">
        <v>8922200</v>
      </c>
      <c r="X1191" s="5">
        <v>9104200</v>
      </c>
      <c r="Y1191" s="5">
        <v>9290000</v>
      </c>
      <c r="Z1191" s="5">
        <v>9437100</v>
      </c>
      <c r="AA1191" s="5">
        <v>9678456</v>
      </c>
      <c r="AB1191" s="5">
        <v>9880062</v>
      </c>
      <c r="AC1191" s="5">
        <v>10085892</v>
      </c>
      <c r="AD1191" s="5">
        <v>9526813</v>
      </c>
      <c r="AE1191" s="5">
        <v>10742251</v>
      </c>
      <c r="AF1191" s="5">
        <v>10997917</v>
      </c>
      <c r="AG1191" s="5">
        <v>11259667</v>
      </c>
      <c r="AH1191" s="5">
        <v>11527647</v>
      </c>
      <c r="AI1191" s="5">
        <v>11802005</v>
      </c>
      <c r="AJ1191" s="5">
        <v>12082893</v>
      </c>
      <c r="AK1191" s="5">
        <v>12370466</v>
      </c>
      <c r="AL1191" s="5">
        <v>12664800</v>
      </c>
      <c r="AM1191" s="5">
        <v>12966310</v>
      </c>
      <c r="AN1191" s="5">
        <v>13274900</v>
      </c>
      <c r="AO1191" s="5">
        <v>14175430</v>
      </c>
      <c r="AP1191" s="5">
        <v>13914280</v>
      </c>
      <c r="AQ1191" s="5">
        <v>14245450</v>
      </c>
      <c r="AR1191" s="5">
        <v>14584520</v>
      </c>
      <c r="AS1191" s="5">
        <v>15131530</v>
      </c>
      <c r="AT1191" s="5">
        <v>15390188</v>
      </c>
      <c r="AU1191" s="5">
        <v>15609764</v>
      </c>
      <c r="AV1191" s="5">
        <v>15838659</v>
      </c>
      <c r="AW1191" s="5">
        <v>16501496</v>
      </c>
      <c r="AX1191" s="5">
        <v>16100000</v>
      </c>
      <c r="AY1191" s="5">
        <v>16000000</v>
      </c>
      <c r="AZ1191" s="5">
        <v>16600000</v>
      </c>
      <c r="BA1191" s="5">
        <v>17100000</v>
      </c>
      <c r="BB1191" s="5">
        <v>17200000</v>
      </c>
      <c r="BC1191" s="5">
        <v>17200000</v>
      </c>
      <c r="BD1191" s="5">
        <v>17192700</v>
      </c>
      <c r="BE1191" s="5">
        <v>21600000</v>
      </c>
      <c r="BF1191" s="5">
        <v>22600000</v>
      </c>
      <c r="BG1191" s="5">
        <v>23666776</v>
      </c>
      <c r="BH1191" s="5">
        <v>25401000</v>
      </c>
      <c r="BI1191" s="5">
        <v>24194346</v>
      </c>
      <c r="BJ1191" s="5">
        <v>24487164</v>
      </c>
      <c r="BK1191" s="5">
        <v>25622974</v>
      </c>
    </row>
    <row r="1192" spans="1:63" x14ac:dyDescent="0.25">
      <c r="A1192" s="4" t="s">
        <v>179</v>
      </c>
      <c r="B1192" s="4" t="s">
        <v>180</v>
      </c>
      <c r="C1192" s="4" t="s">
        <v>7</v>
      </c>
      <c r="D1192" s="4" t="s">
        <v>128</v>
      </c>
      <c r="E1192" s="19" t="str">
        <f t="shared" si="139"/>
        <v>number</v>
      </c>
      <c r="F1192" s="3">
        <v>5111</v>
      </c>
      <c r="G1192" s="5">
        <v>3457000</v>
      </c>
      <c r="H1192" s="5">
        <v>3365172</v>
      </c>
      <c r="I1192" s="5">
        <v>3099936</v>
      </c>
      <c r="J1192" s="5">
        <v>2852277</v>
      </c>
      <c r="K1192" s="5">
        <v>2768430</v>
      </c>
      <c r="L1192" s="5">
        <v>2768597</v>
      </c>
      <c r="M1192" s="5">
        <v>2788646</v>
      </c>
      <c r="N1192" s="5">
        <v>2684176</v>
      </c>
      <c r="O1192" s="5">
        <v>2485000</v>
      </c>
      <c r="P1192" s="5">
        <v>2628900</v>
      </c>
      <c r="Q1192" s="5">
        <v>3126800</v>
      </c>
      <c r="R1192" s="5">
        <v>2840900</v>
      </c>
      <c r="S1192" s="5">
        <v>3022100</v>
      </c>
      <c r="T1192" s="5">
        <v>2869300</v>
      </c>
      <c r="U1192" s="5">
        <v>3219700</v>
      </c>
      <c r="V1192" s="5">
        <v>3396700</v>
      </c>
      <c r="W1192" s="5">
        <v>3523700</v>
      </c>
      <c r="X1192" s="5">
        <v>3804900</v>
      </c>
      <c r="Y1192" s="5">
        <v>3879900</v>
      </c>
      <c r="Z1192" s="5">
        <v>3862000</v>
      </c>
      <c r="AA1192" s="5">
        <v>4055100</v>
      </c>
      <c r="AB1192" s="5">
        <v>4257800</v>
      </c>
      <c r="AC1192" s="5">
        <v>4470000</v>
      </c>
      <c r="AD1192" s="5">
        <v>4693000</v>
      </c>
      <c r="AE1192" s="5">
        <v>5384000</v>
      </c>
      <c r="AF1192" s="5">
        <v>5320000</v>
      </c>
      <c r="AG1192" s="5">
        <v>4550000</v>
      </c>
      <c r="AH1192" s="5">
        <v>4870000</v>
      </c>
      <c r="AI1192" s="5">
        <v>5230000</v>
      </c>
      <c r="AJ1192" s="5">
        <v>5490000</v>
      </c>
      <c r="AK1192" s="5">
        <v>5770000</v>
      </c>
      <c r="AL1192" s="5">
        <v>5915000</v>
      </c>
      <c r="AM1192" s="5">
        <v>6098000</v>
      </c>
      <c r="AN1192" s="5">
        <v>6280000</v>
      </c>
      <c r="AO1192" s="5">
        <v>6469000</v>
      </c>
      <c r="AP1192" s="5">
        <v>6635000</v>
      </c>
      <c r="AQ1192" s="5">
        <v>6805000</v>
      </c>
      <c r="AR1192" s="5">
        <v>7013000</v>
      </c>
      <c r="AS1192" s="5">
        <v>7224000</v>
      </c>
      <c r="AT1192" s="5">
        <v>7477000</v>
      </c>
      <c r="AU1192" s="5">
        <v>7800000</v>
      </c>
      <c r="AV1192" s="5">
        <v>7992600</v>
      </c>
      <c r="AW1192" s="5">
        <v>8267000</v>
      </c>
      <c r="AX1192" s="5">
        <v>9118000</v>
      </c>
      <c r="AY1192" s="5">
        <v>9400000</v>
      </c>
      <c r="AZ1192" s="5">
        <v>9682000</v>
      </c>
      <c r="BA1192" s="5">
        <v>9972460</v>
      </c>
      <c r="BB1192" s="5">
        <v>14197656</v>
      </c>
      <c r="BC1192" s="5">
        <v>14623146</v>
      </c>
      <c r="BD1192" s="5">
        <v>15054840</v>
      </c>
      <c r="BE1192" s="5">
        <v>15506295</v>
      </c>
      <c r="BF1192" s="5">
        <v>15971198</v>
      </c>
      <c r="BG1192" s="5">
        <v>16582000</v>
      </c>
      <c r="BH1192" s="5">
        <v>15932000</v>
      </c>
      <c r="BI1192" s="5">
        <v>15905558</v>
      </c>
      <c r="BJ1192" s="5">
        <v>17409350</v>
      </c>
      <c r="BK1192" s="5">
        <v>17725451</v>
      </c>
    </row>
    <row r="1193" spans="1:63" x14ac:dyDescent="0.25">
      <c r="A1193" s="4" t="s">
        <v>147</v>
      </c>
      <c r="B1193" s="4" t="s">
        <v>148</v>
      </c>
      <c r="C1193" s="4" t="s">
        <v>149</v>
      </c>
      <c r="D1193" s="4" t="s">
        <v>128</v>
      </c>
      <c r="E1193" s="19" t="str">
        <f t="shared" si="139"/>
        <v>number</v>
      </c>
      <c r="F1193" s="3">
        <v>5111</v>
      </c>
      <c r="G1193" s="5">
        <v>2700000</v>
      </c>
      <c r="H1193" s="5">
        <v>2800000</v>
      </c>
      <c r="I1193" s="5">
        <v>3000000</v>
      </c>
      <c r="J1193" s="5">
        <v>3200000</v>
      </c>
      <c r="K1193" s="5">
        <v>3600000</v>
      </c>
      <c r="L1193" s="5">
        <v>3650000</v>
      </c>
      <c r="M1193" s="5">
        <v>3700000</v>
      </c>
      <c r="N1193" s="5">
        <v>3800000</v>
      </c>
      <c r="O1193" s="5">
        <v>4000000</v>
      </c>
      <c r="P1193" s="5">
        <v>4120000</v>
      </c>
      <c r="Q1193" s="5">
        <v>4243000</v>
      </c>
      <c r="R1193" s="5">
        <v>4250000</v>
      </c>
      <c r="S1193" s="5">
        <v>3800000</v>
      </c>
      <c r="T1193" s="5">
        <v>3900000</v>
      </c>
      <c r="U1193" s="5">
        <v>4200000</v>
      </c>
      <c r="V1193" s="5">
        <v>4472000</v>
      </c>
      <c r="W1193" s="5">
        <v>4856000</v>
      </c>
      <c r="X1193" s="5">
        <v>5400000</v>
      </c>
      <c r="Y1193" s="5">
        <v>6100000</v>
      </c>
      <c r="Z1193" s="5">
        <v>6600000</v>
      </c>
      <c r="AA1193" s="5">
        <v>7300000</v>
      </c>
      <c r="AB1193" s="5">
        <v>7900000</v>
      </c>
      <c r="AC1193" s="5">
        <v>8500000</v>
      </c>
      <c r="AD1193" s="5">
        <v>9100000</v>
      </c>
      <c r="AE1193" s="5">
        <v>9799000</v>
      </c>
      <c r="AF1193" s="5">
        <v>10147000</v>
      </c>
      <c r="AG1193" s="5">
        <v>10508000</v>
      </c>
      <c r="AH1193" s="5">
        <v>10882000</v>
      </c>
      <c r="AI1193" s="5">
        <v>11270000</v>
      </c>
      <c r="AJ1193" s="5">
        <v>11270000</v>
      </c>
      <c r="AK1193" s="5">
        <v>11891000</v>
      </c>
      <c r="AL1193" s="5">
        <v>12216200</v>
      </c>
      <c r="AM1193" s="5">
        <v>12546200</v>
      </c>
      <c r="AN1193" s="5">
        <v>12895700</v>
      </c>
      <c r="AO1193" s="5">
        <v>13310300</v>
      </c>
      <c r="AP1193" s="5">
        <v>13655300</v>
      </c>
      <c r="AQ1193" s="5">
        <v>14120700</v>
      </c>
      <c r="AR1193" s="5">
        <v>14544445</v>
      </c>
      <c r="AS1193" s="5">
        <v>14980257</v>
      </c>
      <c r="AT1193" s="5">
        <v>15429719</v>
      </c>
      <c r="AU1193" s="5">
        <v>15892618</v>
      </c>
      <c r="AV1193" s="5">
        <v>16368560</v>
      </c>
      <c r="AW1193" s="5">
        <v>16738327</v>
      </c>
      <c r="AX1193" s="5">
        <v>17240433</v>
      </c>
      <c r="AY1193" s="5">
        <v>17757599</v>
      </c>
      <c r="AZ1193" s="5">
        <v>18290288</v>
      </c>
      <c r="BA1193" s="5">
        <v>18838952</v>
      </c>
      <c r="BB1193" s="5">
        <v>19404075</v>
      </c>
      <c r="BC1193" s="5">
        <v>19986151</v>
      </c>
      <c r="BD1193" s="5">
        <v>20585692</v>
      </c>
      <c r="BE1193" s="5">
        <v>21203218</v>
      </c>
      <c r="BF1193" s="5">
        <v>21839267</v>
      </c>
      <c r="BG1193" s="5">
        <v>22494494</v>
      </c>
      <c r="BH1193" s="5">
        <v>23168700</v>
      </c>
      <c r="BI1193" s="5">
        <v>23864228</v>
      </c>
      <c r="BJ1193" s="5">
        <v>24580105</v>
      </c>
      <c r="BK1193" s="5">
        <v>25317463</v>
      </c>
    </row>
    <row r="1194" spans="1:63" x14ac:dyDescent="0.25">
      <c r="A1194" s="4" t="s">
        <v>153</v>
      </c>
      <c r="B1194" s="4" t="s">
        <v>154</v>
      </c>
      <c r="C1194" s="4" t="s">
        <v>149</v>
      </c>
      <c r="D1194" s="4" t="s">
        <v>128</v>
      </c>
      <c r="E1194" s="19" t="str">
        <f t="shared" si="139"/>
        <v>number</v>
      </c>
      <c r="F1194" s="3">
        <v>5111</v>
      </c>
      <c r="G1194" s="5">
        <v>2570000</v>
      </c>
      <c r="H1194" s="5">
        <v>2640000</v>
      </c>
      <c r="I1194" s="5">
        <v>2720000</v>
      </c>
      <c r="J1194" s="5">
        <v>2790000</v>
      </c>
      <c r="K1194" s="5">
        <v>2860000</v>
      </c>
      <c r="L1194" s="5">
        <v>3183000</v>
      </c>
      <c r="M1194" s="5">
        <v>3368000</v>
      </c>
      <c r="N1194" s="5">
        <v>3500000</v>
      </c>
      <c r="O1194" s="5">
        <v>3600000</v>
      </c>
      <c r="P1194" s="5">
        <v>3750000</v>
      </c>
      <c r="Q1194" s="5">
        <v>3800000</v>
      </c>
      <c r="R1194" s="5">
        <v>3900000</v>
      </c>
      <c r="S1194" s="5">
        <v>3450000</v>
      </c>
      <c r="T1194" s="5">
        <v>3550000</v>
      </c>
      <c r="U1194" s="5">
        <v>3620000</v>
      </c>
      <c r="V1194" s="5">
        <v>3733000</v>
      </c>
      <c r="W1194" s="5">
        <v>4355000</v>
      </c>
      <c r="X1194" s="5">
        <v>4659000</v>
      </c>
      <c r="Y1194" s="5">
        <v>4570000</v>
      </c>
      <c r="Z1194" s="5">
        <v>4500000</v>
      </c>
      <c r="AA1194" s="5">
        <v>4197855</v>
      </c>
      <c r="AB1194" s="5">
        <v>4002700</v>
      </c>
      <c r="AC1194" s="5">
        <v>3925600</v>
      </c>
      <c r="AD1194" s="5">
        <v>4190000</v>
      </c>
      <c r="AE1194" s="5">
        <v>4567600</v>
      </c>
      <c r="AF1194" s="5">
        <v>5024356</v>
      </c>
      <c r="AG1194" s="5">
        <v>5275570</v>
      </c>
      <c r="AH1194" s="5">
        <v>5803000</v>
      </c>
      <c r="AI1194" s="5">
        <v>6383000</v>
      </c>
      <c r="AJ1194" s="5">
        <v>7020000</v>
      </c>
      <c r="AK1194" s="5">
        <v>6750000</v>
      </c>
      <c r="AL1194" s="5">
        <v>6810000</v>
      </c>
      <c r="AM1194" s="5">
        <v>6880000</v>
      </c>
      <c r="AN1194" s="5">
        <v>6950000</v>
      </c>
      <c r="AO1194" s="5">
        <v>7020000</v>
      </c>
      <c r="AP1194" s="5">
        <v>7100000</v>
      </c>
      <c r="AQ1194" s="5">
        <v>7200000</v>
      </c>
      <c r="AR1194" s="5">
        <v>7300000</v>
      </c>
      <c r="AS1194" s="5">
        <v>7450000</v>
      </c>
      <c r="AT1194" s="5">
        <v>8163000</v>
      </c>
      <c r="AU1194" s="5">
        <v>8200000</v>
      </c>
      <c r="AV1194" s="5">
        <v>8200000</v>
      </c>
      <c r="AW1194" s="5">
        <v>8200000</v>
      </c>
      <c r="AX1194" s="5">
        <v>8200000</v>
      </c>
      <c r="AY1194" s="5">
        <v>8200000</v>
      </c>
      <c r="AZ1194" s="5">
        <v>8200000</v>
      </c>
      <c r="BA1194" s="5">
        <v>8200000</v>
      </c>
      <c r="BB1194" s="5">
        <v>8200000</v>
      </c>
      <c r="BC1194" s="5">
        <v>8200000</v>
      </c>
      <c r="BD1194" s="5">
        <v>9144371</v>
      </c>
      <c r="BE1194" s="5">
        <v>8932931</v>
      </c>
      <c r="BF1194" s="5">
        <v>8925036</v>
      </c>
      <c r="BG1194" s="5">
        <v>9250683</v>
      </c>
      <c r="BH1194" s="5">
        <v>8690000</v>
      </c>
      <c r="BI1194" s="5">
        <v>9055466</v>
      </c>
      <c r="BJ1194" s="5">
        <v>8958682</v>
      </c>
      <c r="BK1194" s="5">
        <v>8907904</v>
      </c>
    </row>
    <row r="1195" spans="1:63" x14ac:dyDescent="0.25">
      <c r="A1195" s="4" t="s">
        <v>155</v>
      </c>
      <c r="B1195" s="4" t="s">
        <v>156</v>
      </c>
      <c r="C1195" s="4" t="s">
        <v>149</v>
      </c>
      <c r="D1195" s="4" t="s">
        <v>128</v>
      </c>
      <c r="E1195" s="19" t="str">
        <f t="shared" si="139"/>
        <v>number</v>
      </c>
      <c r="F1195" s="3">
        <v>5111</v>
      </c>
      <c r="G1195" s="5">
        <v>4000000</v>
      </c>
      <c r="H1195" s="5">
        <v>4000000</v>
      </c>
      <c r="I1195" s="5">
        <v>4000000</v>
      </c>
      <c r="J1195" s="5">
        <v>4000000</v>
      </c>
      <c r="K1195" s="5">
        <v>4000000</v>
      </c>
      <c r="L1195" s="5">
        <v>4000000</v>
      </c>
      <c r="M1195" s="5">
        <v>4150000</v>
      </c>
      <c r="N1195" s="5">
        <v>4150000</v>
      </c>
      <c r="O1195" s="5">
        <v>4300000</v>
      </c>
      <c r="P1195" s="5">
        <v>4600000</v>
      </c>
      <c r="Q1195" s="5">
        <v>4300000</v>
      </c>
      <c r="R1195" s="5">
        <v>5200000</v>
      </c>
      <c r="S1195" s="5">
        <v>5200000</v>
      </c>
      <c r="T1195" s="5">
        <v>4900000</v>
      </c>
      <c r="U1195" s="5">
        <v>4650000</v>
      </c>
      <c r="V1195" s="5">
        <v>4460000</v>
      </c>
      <c r="W1195" s="5">
        <v>4686000</v>
      </c>
      <c r="X1195" s="5">
        <v>4880000</v>
      </c>
      <c r="Y1195" s="5">
        <v>5081000</v>
      </c>
      <c r="Z1195" s="5">
        <v>5234000</v>
      </c>
      <c r="AA1195" s="5">
        <v>5391000</v>
      </c>
      <c r="AB1195" s="5">
        <v>5553000</v>
      </c>
      <c r="AC1195" s="5">
        <v>4827000</v>
      </c>
      <c r="AD1195" s="5">
        <v>3950000</v>
      </c>
      <c r="AE1195" s="5">
        <v>4070000</v>
      </c>
      <c r="AF1195" s="5">
        <v>4200000</v>
      </c>
      <c r="AG1195" s="5">
        <v>4320000</v>
      </c>
      <c r="AH1195" s="5">
        <v>4490000</v>
      </c>
      <c r="AI1195" s="5">
        <v>4622950</v>
      </c>
      <c r="AJ1195" s="5">
        <v>4763530</v>
      </c>
      <c r="AK1195" s="5">
        <v>4906436</v>
      </c>
      <c r="AL1195" s="5">
        <v>5023844</v>
      </c>
      <c r="AM1195" s="5">
        <v>5174559</v>
      </c>
      <c r="AN1195" s="5">
        <v>5329800</v>
      </c>
      <c r="AO1195" s="5">
        <v>6025270</v>
      </c>
      <c r="AP1195" s="5">
        <v>6231193</v>
      </c>
      <c r="AQ1195" s="5">
        <v>7034566</v>
      </c>
      <c r="AR1195" s="5">
        <v>7203377</v>
      </c>
      <c r="AS1195" s="5">
        <v>7376257</v>
      </c>
      <c r="AT1195" s="5">
        <v>7553287</v>
      </c>
      <c r="AU1195" s="5">
        <v>7734566</v>
      </c>
      <c r="AV1195" s="5">
        <v>7917000</v>
      </c>
      <c r="AW1195" s="5">
        <v>8099000</v>
      </c>
      <c r="AX1195" s="5">
        <v>8285300</v>
      </c>
      <c r="AY1195" s="5">
        <v>8470600</v>
      </c>
      <c r="AZ1195" s="5">
        <v>8662100</v>
      </c>
      <c r="BA1195" s="5">
        <v>8958926</v>
      </c>
      <c r="BB1195" s="5">
        <v>9173940</v>
      </c>
      <c r="BC1195" s="5">
        <v>9394115</v>
      </c>
      <c r="BD1195" s="5">
        <v>12190470</v>
      </c>
      <c r="BE1195" s="5">
        <v>12887265</v>
      </c>
      <c r="BF1195" s="5">
        <v>13958369</v>
      </c>
      <c r="BG1195" s="5">
        <v>13633815</v>
      </c>
      <c r="BH1195" s="5">
        <v>10545782</v>
      </c>
      <c r="BI1195" s="5">
        <v>56955519</v>
      </c>
      <c r="BJ1195" s="5">
        <v>60935360</v>
      </c>
      <c r="BK1195" s="5">
        <v>65197585</v>
      </c>
    </row>
    <row r="1196" spans="1:63" x14ac:dyDescent="0.25">
      <c r="A1196" s="4" t="s">
        <v>161</v>
      </c>
      <c r="B1196" s="4" t="s">
        <v>162</v>
      </c>
      <c r="C1196" s="4" t="s">
        <v>149</v>
      </c>
      <c r="D1196" s="4" t="s">
        <v>128</v>
      </c>
      <c r="E1196" s="19" t="str">
        <f t="shared" si="139"/>
        <v>number</v>
      </c>
      <c r="F1196" s="3">
        <v>5111</v>
      </c>
      <c r="G1196" s="5">
        <v>8188000</v>
      </c>
      <c r="H1196" s="5">
        <v>8159000</v>
      </c>
      <c r="I1196" s="5">
        <v>9150000</v>
      </c>
      <c r="J1196" s="5">
        <v>9700000</v>
      </c>
      <c r="K1196" s="5">
        <v>10162000</v>
      </c>
      <c r="L1196" s="5">
        <v>10186000</v>
      </c>
      <c r="M1196" s="5">
        <v>10500000</v>
      </c>
      <c r="N1196" s="5">
        <v>10850000</v>
      </c>
      <c r="O1196" s="5">
        <v>11250000</v>
      </c>
      <c r="P1196" s="5">
        <v>11250000</v>
      </c>
      <c r="Q1196" s="5">
        <v>11050000</v>
      </c>
      <c r="R1196" s="5">
        <v>9400000</v>
      </c>
      <c r="S1196" s="5">
        <v>7700000</v>
      </c>
      <c r="T1196" s="5">
        <v>8600000</v>
      </c>
      <c r="U1196" s="5">
        <v>10000000</v>
      </c>
      <c r="V1196" s="5">
        <v>10600000</v>
      </c>
      <c r="W1196" s="5">
        <v>11130000</v>
      </c>
      <c r="X1196" s="5">
        <v>12150000</v>
      </c>
      <c r="Y1196" s="5">
        <v>12640000</v>
      </c>
      <c r="Z1196" s="5">
        <v>13000000</v>
      </c>
      <c r="AA1196" s="5">
        <v>12383000</v>
      </c>
      <c r="AB1196" s="5">
        <v>12437000</v>
      </c>
      <c r="AC1196" s="5">
        <v>11244000</v>
      </c>
      <c r="AD1196" s="5">
        <v>10382000</v>
      </c>
      <c r="AE1196" s="5">
        <v>9847000</v>
      </c>
      <c r="AF1196" s="5">
        <v>10340000</v>
      </c>
      <c r="AG1196" s="5">
        <v>10529000</v>
      </c>
      <c r="AH1196" s="5">
        <v>11054000</v>
      </c>
      <c r="AI1196" s="5">
        <v>11542000</v>
      </c>
      <c r="AJ1196" s="5">
        <v>12172000</v>
      </c>
      <c r="AK1196" s="5">
        <v>10897885</v>
      </c>
      <c r="AL1196" s="5">
        <v>10953589</v>
      </c>
      <c r="AM1196" s="5">
        <v>11046567</v>
      </c>
      <c r="AN1196" s="5">
        <v>11178561</v>
      </c>
      <c r="AO1196" s="5">
        <v>11885959</v>
      </c>
      <c r="AP1196" s="5">
        <v>12229796</v>
      </c>
      <c r="AQ1196" s="5">
        <v>12610234</v>
      </c>
      <c r="AR1196" s="5">
        <v>13792400</v>
      </c>
      <c r="AS1196" s="5">
        <v>15107020</v>
      </c>
      <c r="AT1196" s="5">
        <v>16300000</v>
      </c>
      <c r="AU1196" s="5">
        <v>16497702</v>
      </c>
      <c r="AV1196" s="5">
        <v>17624552</v>
      </c>
      <c r="AW1196" s="5">
        <v>18505779</v>
      </c>
      <c r="AX1196" s="5">
        <v>20001083</v>
      </c>
      <c r="AY1196" s="5">
        <v>20402621</v>
      </c>
      <c r="AZ1196" s="5">
        <v>20408000</v>
      </c>
      <c r="BA1196" s="5">
        <v>22493890</v>
      </c>
      <c r="BB1196" s="5">
        <v>23354641</v>
      </c>
      <c r="BC1196" s="5">
        <v>24522373</v>
      </c>
      <c r="BD1196" s="5">
        <v>27035917</v>
      </c>
      <c r="BE1196" s="5">
        <v>28387713</v>
      </c>
      <c r="BF1196" s="5">
        <v>29807098</v>
      </c>
      <c r="BG1196" s="5">
        <v>31297453</v>
      </c>
      <c r="BH1196" s="5">
        <v>32862326</v>
      </c>
      <c r="BI1196" s="5">
        <v>34505442</v>
      </c>
      <c r="BJ1196" s="5">
        <v>38041797</v>
      </c>
      <c r="BK1196" s="5">
        <v>41423800</v>
      </c>
    </row>
    <row r="1197" spans="1:63" x14ac:dyDescent="0.25">
      <c r="A1197" s="4" t="s">
        <v>163</v>
      </c>
      <c r="B1197" s="4" t="s">
        <v>164</v>
      </c>
      <c r="C1197" s="4" t="s">
        <v>149</v>
      </c>
      <c r="D1197" s="4" t="s">
        <v>128</v>
      </c>
      <c r="E1197" s="19" t="str">
        <f t="shared" si="139"/>
        <v>number</v>
      </c>
      <c r="F1197" s="3">
        <v>5111</v>
      </c>
      <c r="G1197" s="5">
        <v>6140000</v>
      </c>
      <c r="H1197" s="5">
        <v>6200000</v>
      </c>
      <c r="I1197" s="5">
        <v>6350000</v>
      </c>
      <c r="J1197" s="5">
        <v>6410000</v>
      </c>
      <c r="K1197" s="5">
        <v>6570000</v>
      </c>
      <c r="L1197" s="5">
        <v>6700000</v>
      </c>
      <c r="M1197" s="5">
        <v>7000000</v>
      </c>
      <c r="N1197" s="5">
        <v>7200000</v>
      </c>
      <c r="O1197" s="5">
        <v>7000000</v>
      </c>
      <c r="P1197" s="5">
        <v>7500000</v>
      </c>
      <c r="Q1197" s="5">
        <v>6750000</v>
      </c>
      <c r="R1197" s="5">
        <v>6500000</v>
      </c>
      <c r="S1197" s="5">
        <v>6500000</v>
      </c>
      <c r="T1197" s="5">
        <v>5850000</v>
      </c>
      <c r="U1197" s="5">
        <v>6140000</v>
      </c>
      <c r="V1197" s="5">
        <v>6630000</v>
      </c>
      <c r="W1197" s="5">
        <v>6980000</v>
      </c>
      <c r="X1197" s="5">
        <v>7512000</v>
      </c>
      <c r="Y1197" s="5">
        <v>7437000</v>
      </c>
      <c r="Z1197" s="5">
        <v>7793700</v>
      </c>
      <c r="AA1197" s="5">
        <v>7996500</v>
      </c>
      <c r="AB1197" s="5">
        <v>7893500</v>
      </c>
      <c r="AC1197" s="5">
        <v>7000000</v>
      </c>
      <c r="AD1197" s="5">
        <v>6500000</v>
      </c>
      <c r="AE1197" s="5">
        <v>7000000</v>
      </c>
      <c r="AF1197" s="5">
        <v>7200000</v>
      </c>
      <c r="AG1197" s="5">
        <v>7350000</v>
      </c>
      <c r="AH1197" s="5">
        <v>7700000</v>
      </c>
      <c r="AI1197" s="5">
        <v>8100000</v>
      </c>
      <c r="AJ1197" s="5">
        <v>8500000</v>
      </c>
      <c r="AK1197" s="5">
        <v>8800000</v>
      </c>
      <c r="AL1197" s="5">
        <v>8500000</v>
      </c>
      <c r="AM1197" s="5">
        <v>8800000</v>
      </c>
      <c r="AN1197" s="5">
        <v>8800000</v>
      </c>
      <c r="AO1197" s="5">
        <v>8813600</v>
      </c>
      <c r="AP1197" s="5">
        <v>10332000</v>
      </c>
      <c r="AQ1197" s="5">
        <v>10500000</v>
      </c>
      <c r="AR1197" s="5">
        <v>11390000</v>
      </c>
      <c r="AS1197" s="5">
        <v>12556656</v>
      </c>
      <c r="AT1197" s="5">
        <v>13121706</v>
      </c>
      <c r="AU1197" s="5">
        <v>13712187</v>
      </c>
      <c r="AV1197" s="5">
        <v>14329229</v>
      </c>
      <c r="AW1197" s="5">
        <v>14400000</v>
      </c>
      <c r="AX1197" s="5">
        <v>14450000</v>
      </c>
      <c r="AY1197" s="5">
        <v>14450000</v>
      </c>
      <c r="AZ1197" s="5">
        <v>14450000</v>
      </c>
      <c r="BA1197" s="5">
        <v>14450000</v>
      </c>
      <c r="BB1197" s="5">
        <v>13153195</v>
      </c>
      <c r="BC1197" s="5">
        <v>13810854</v>
      </c>
      <c r="BD1197" s="5">
        <v>14501397</v>
      </c>
      <c r="BE1197" s="5">
        <v>15226467</v>
      </c>
      <c r="BF1197" s="5">
        <v>16092790</v>
      </c>
      <c r="BG1197" s="5">
        <v>16787360</v>
      </c>
      <c r="BH1197" s="5">
        <v>16230000</v>
      </c>
      <c r="BI1197" s="5">
        <v>18508000</v>
      </c>
      <c r="BJ1197" s="5">
        <v>19112227</v>
      </c>
      <c r="BK1197" s="5">
        <v>18411216</v>
      </c>
    </row>
    <row r="1198" spans="1:63" x14ac:dyDescent="0.25">
      <c r="A1198" s="4" t="s">
        <v>167</v>
      </c>
      <c r="B1198" s="4" t="s">
        <v>168</v>
      </c>
      <c r="C1198" s="4" t="s">
        <v>149</v>
      </c>
      <c r="D1198" s="4" t="s">
        <v>128</v>
      </c>
      <c r="E1198" s="19" t="str">
        <f t="shared" si="139"/>
        <v>number</v>
      </c>
      <c r="F1198" s="3">
        <v>5111</v>
      </c>
      <c r="G1198" s="5">
        <v>6895000</v>
      </c>
      <c r="H1198" s="5">
        <v>7500000</v>
      </c>
      <c r="I1198" s="5">
        <v>7900000</v>
      </c>
      <c r="J1198" s="5">
        <v>8350000</v>
      </c>
      <c r="K1198" s="5">
        <v>9100000</v>
      </c>
      <c r="L1198" s="5">
        <v>9625000</v>
      </c>
      <c r="M1198" s="5">
        <v>10075000</v>
      </c>
      <c r="N1198" s="5">
        <v>10630000</v>
      </c>
      <c r="O1198" s="5">
        <v>11500000</v>
      </c>
      <c r="P1198" s="5">
        <v>12653492</v>
      </c>
      <c r="Q1198" s="5">
        <v>13017079</v>
      </c>
      <c r="R1198" s="5">
        <v>13344550</v>
      </c>
      <c r="S1198" s="5">
        <v>10662532</v>
      </c>
      <c r="T1198" s="5">
        <v>10373707</v>
      </c>
      <c r="U1198" s="5">
        <v>11046685</v>
      </c>
      <c r="V1198" s="5">
        <v>12134081</v>
      </c>
      <c r="W1198" s="5">
        <v>13288033</v>
      </c>
      <c r="X1198" s="5">
        <v>13677621</v>
      </c>
      <c r="Y1198" s="5">
        <v>14117900</v>
      </c>
      <c r="Z1198" s="5">
        <v>14546725</v>
      </c>
      <c r="AA1198" s="5">
        <v>15035558</v>
      </c>
      <c r="AB1198" s="5">
        <v>15449688</v>
      </c>
      <c r="AC1198" s="5">
        <v>15975879</v>
      </c>
      <c r="AD1198" s="5">
        <v>10699450</v>
      </c>
      <c r="AE1198" s="5">
        <v>8654660</v>
      </c>
      <c r="AF1198" s="5">
        <v>10115438</v>
      </c>
      <c r="AG1198" s="5">
        <v>10496150</v>
      </c>
      <c r="AH1198" s="5">
        <v>10891253</v>
      </c>
      <c r="AI1198" s="5">
        <v>11301294</v>
      </c>
      <c r="AJ1198" s="5">
        <v>11726840</v>
      </c>
      <c r="AK1198" s="5">
        <v>12168480</v>
      </c>
      <c r="AL1198" s="5">
        <v>12626826</v>
      </c>
      <c r="AM1198" s="5">
        <v>13102513</v>
      </c>
      <c r="AN1198" s="5">
        <v>13596197</v>
      </c>
      <c r="AO1198" s="5">
        <v>14109111</v>
      </c>
      <c r="AP1198" s="5">
        <v>14640326</v>
      </c>
      <c r="AQ1198" s="5">
        <v>15192216</v>
      </c>
      <c r="AR1198" s="5">
        <v>15765002</v>
      </c>
      <c r="AS1198" s="5">
        <v>16359478</v>
      </c>
      <c r="AT1198" s="5">
        <v>17066469</v>
      </c>
      <c r="AU1198" s="5">
        <v>17706830</v>
      </c>
      <c r="AV1198" s="5">
        <v>18281452</v>
      </c>
      <c r="AW1198" s="5">
        <v>18971256</v>
      </c>
      <c r="AX1198" s="5">
        <v>19687203</v>
      </c>
      <c r="AY1198" s="5">
        <v>20430285</v>
      </c>
      <c r="AZ1198" s="5">
        <v>21201537</v>
      </c>
      <c r="BA1198" s="5">
        <v>22002029</v>
      </c>
      <c r="BB1198" s="5">
        <v>22832704</v>
      </c>
      <c r="BC1198" s="5">
        <v>23695234</v>
      </c>
      <c r="BD1198" s="5">
        <v>23639760</v>
      </c>
      <c r="BE1198" s="5">
        <v>23250286</v>
      </c>
      <c r="BF1198" s="5">
        <v>24130204</v>
      </c>
      <c r="BG1198" s="5">
        <v>25043568</v>
      </c>
      <c r="BH1198" s="5">
        <v>25991648</v>
      </c>
      <c r="BI1198" s="5">
        <v>26975774</v>
      </c>
      <c r="BJ1198" s="5">
        <v>27997321</v>
      </c>
      <c r="BK1198" s="5">
        <v>29057717</v>
      </c>
    </row>
    <row r="1199" spans="1:63" x14ac:dyDescent="0.25">
      <c r="A1199" s="4" t="s">
        <v>169</v>
      </c>
      <c r="B1199" s="4" t="s">
        <v>170</v>
      </c>
      <c r="C1199" s="4" t="s">
        <v>149</v>
      </c>
      <c r="D1199" s="4" t="s">
        <v>128</v>
      </c>
      <c r="E1199" s="19" t="str">
        <f t="shared" si="139"/>
        <v>number</v>
      </c>
      <c r="F1199" s="3">
        <v>5111</v>
      </c>
      <c r="G1199" s="5">
        <v>1642000</v>
      </c>
      <c r="H1199" s="5">
        <v>1923000</v>
      </c>
      <c r="I1199" s="5">
        <v>2258000</v>
      </c>
      <c r="J1199" s="5">
        <v>2657000</v>
      </c>
      <c r="K1199" s="5">
        <v>3087000</v>
      </c>
      <c r="L1199" s="5">
        <v>3577000</v>
      </c>
      <c r="M1199" s="5">
        <v>4144000</v>
      </c>
      <c r="N1199" s="5">
        <v>4780000</v>
      </c>
      <c r="O1199" s="5">
        <v>5600000</v>
      </c>
      <c r="P1199" s="5">
        <v>6370000</v>
      </c>
      <c r="Q1199" s="5">
        <v>7251000</v>
      </c>
      <c r="R1199" s="5">
        <v>8326000</v>
      </c>
      <c r="S1199" s="5">
        <v>9462000</v>
      </c>
      <c r="T1199" s="5">
        <v>10547000</v>
      </c>
      <c r="U1199" s="5">
        <v>11723000</v>
      </c>
      <c r="V1199" s="5">
        <v>13307000</v>
      </c>
      <c r="W1199" s="5">
        <v>14800000</v>
      </c>
      <c r="X1199" s="5">
        <v>16242000</v>
      </c>
      <c r="Y1199" s="5">
        <v>17806000</v>
      </c>
      <c r="Z1199" s="5">
        <v>19347000</v>
      </c>
      <c r="AA1199" s="5">
        <v>20803000</v>
      </c>
      <c r="AB1199" s="5">
        <v>22623000</v>
      </c>
      <c r="AC1199" s="5">
        <v>24233000</v>
      </c>
      <c r="AD1199" s="5">
        <v>25777000</v>
      </c>
      <c r="AE1199" s="5">
        <v>27249000</v>
      </c>
      <c r="AF1199" s="5">
        <v>29831000</v>
      </c>
      <c r="AG1199" s="5">
        <v>31442008</v>
      </c>
      <c r="AH1199" s="5">
        <v>33114008</v>
      </c>
      <c r="AI1199" s="5">
        <v>35433000</v>
      </c>
      <c r="AJ1199" s="5">
        <v>35781008</v>
      </c>
      <c r="AK1199" s="5">
        <v>36500000</v>
      </c>
      <c r="AL1199" s="5">
        <v>37500000</v>
      </c>
      <c r="AM1199" s="5">
        <v>39000000</v>
      </c>
      <c r="AN1199" s="5">
        <v>42500000</v>
      </c>
      <c r="AO1199" s="5">
        <v>46000000</v>
      </c>
      <c r="AP1199" s="5">
        <v>49500000</v>
      </c>
      <c r="AQ1199" s="5">
        <v>54500000</v>
      </c>
      <c r="AR1199" s="5">
        <v>59000000</v>
      </c>
      <c r="AS1199" s="5">
        <v>64000000</v>
      </c>
      <c r="AT1199" s="5">
        <v>68500000</v>
      </c>
      <c r="AU1199" s="5">
        <v>73953000</v>
      </c>
      <c r="AV1199" s="5">
        <v>75800000</v>
      </c>
      <c r="AW1199" s="5">
        <v>77638100</v>
      </c>
      <c r="AX1199" s="5">
        <v>79500000</v>
      </c>
      <c r="AY1199" s="5">
        <v>81506900</v>
      </c>
      <c r="AZ1199" s="5">
        <v>83513220</v>
      </c>
      <c r="BA1199" s="5">
        <v>85568600</v>
      </c>
      <c r="BB1199" s="5">
        <v>87674700</v>
      </c>
      <c r="BC1199" s="5">
        <v>89832704</v>
      </c>
      <c r="BD1199" s="5">
        <v>92043836</v>
      </c>
      <c r="BE1199" s="5">
        <v>105668560</v>
      </c>
      <c r="BF1199" s="5">
        <v>108310272</v>
      </c>
      <c r="BG1199" s="5">
        <v>111018027</v>
      </c>
      <c r="BH1199" s="5">
        <v>113242235</v>
      </c>
      <c r="BI1199" s="5">
        <v>114159849</v>
      </c>
      <c r="BJ1199" s="5">
        <v>115922663</v>
      </c>
      <c r="BK1199" s="5">
        <v>120537077</v>
      </c>
    </row>
    <row r="1200" spans="1:63" x14ac:dyDescent="0.25">
      <c r="A1200" s="4" t="s">
        <v>173</v>
      </c>
      <c r="B1200" s="4" t="s">
        <v>174</v>
      </c>
      <c r="C1200" s="4" t="s">
        <v>149</v>
      </c>
      <c r="D1200" s="4" t="s">
        <v>128</v>
      </c>
      <c r="E1200" s="19" t="str">
        <f t="shared" si="139"/>
        <v>number</v>
      </c>
      <c r="F1200" s="3">
        <v>5111</v>
      </c>
      <c r="G1200" s="5">
        <v>2000000</v>
      </c>
      <c r="H1200" s="5">
        <v>2080000</v>
      </c>
      <c r="I1200" s="5">
        <v>2150000</v>
      </c>
      <c r="J1200" s="5">
        <v>2220000</v>
      </c>
      <c r="K1200" s="5">
        <v>2290000</v>
      </c>
      <c r="L1200" s="5">
        <v>2362000</v>
      </c>
      <c r="M1200" s="5">
        <v>2376600</v>
      </c>
      <c r="N1200" s="5">
        <v>2448600</v>
      </c>
      <c r="O1200" s="5">
        <v>2500000</v>
      </c>
      <c r="P1200" s="5">
        <v>2600000</v>
      </c>
      <c r="Q1200" s="5">
        <v>2700000</v>
      </c>
      <c r="R1200" s="5">
        <v>2800000</v>
      </c>
      <c r="S1200" s="5">
        <v>2698000</v>
      </c>
      <c r="T1200" s="5">
        <v>2412000</v>
      </c>
      <c r="U1200" s="5">
        <v>2533000</v>
      </c>
      <c r="V1200" s="5">
        <v>2613000</v>
      </c>
      <c r="W1200" s="5">
        <v>2660000</v>
      </c>
      <c r="X1200" s="5">
        <v>2811000</v>
      </c>
      <c r="Y1200" s="5">
        <v>2821000</v>
      </c>
      <c r="Z1200" s="5">
        <v>2920000</v>
      </c>
      <c r="AA1200" s="5">
        <v>3103000</v>
      </c>
      <c r="AB1200" s="5">
        <v>3364000</v>
      </c>
      <c r="AC1200" s="5">
        <v>3000000</v>
      </c>
      <c r="AD1200" s="5">
        <v>3000000</v>
      </c>
      <c r="AE1200" s="5">
        <v>3972000</v>
      </c>
      <c r="AF1200" s="5">
        <v>5264000</v>
      </c>
      <c r="AG1200" s="5">
        <v>5543000</v>
      </c>
      <c r="AH1200" s="5">
        <v>5200000</v>
      </c>
      <c r="AI1200" s="5">
        <v>5444000</v>
      </c>
      <c r="AJ1200" s="5">
        <v>5899000</v>
      </c>
      <c r="AK1200" s="5">
        <v>6195000</v>
      </c>
      <c r="AL1200" s="5">
        <v>6442000</v>
      </c>
      <c r="AM1200" s="5">
        <v>6733000</v>
      </c>
      <c r="AN1200" s="5">
        <v>7034000</v>
      </c>
      <c r="AO1200" s="5">
        <v>7183000</v>
      </c>
      <c r="AP1200" s="5">
        <v>7485000</v>
      </c>
      <c r="AQ1200" s="5">
        <v>7776000</v>
      </c>
      <c r="AR1200" s="5">
        <v>8048000</v>
      </c>
      <c r="AS1200" s="5">
        <v>8330000</v>
      </c>
      <c r="AT1200" s="5">
        <v>8421000</v>
      </c>
      <c r="AU1200" s="5">
        <v>8673000</v>
      </c>
      <c r="AV1200" s="5">
        <v>8440352</v>
      </c>
      <c r="AW1200" s="5">
        <v>8582244</v>
      </c>
      <c r="AX1200" s="5">
        <v>8764130</v>
      </c>
      <c r="AY1200" s="5">
        <v>9007290</v>
      </c>
      <c r="AZ1200" s="5">
        <v>9259756</v>
      </c>
      <c r="BA1200" s="5">
        <v>9461560</v>
      </c>
      <c r="BB1200" s="5">
        <v>9728180</v>
      </c>
      <c r="BC1200" s="5">
        <v>9981425</v>
      </c>
      <c r="BD1200" s="5">
        <v>10326180</v>
      </c>
      <c r="BE1200" s="5">
        <v>10402230</v>
      </c>
      <c r="BF1200" s="5">
        <v>10925183</v>
      </c>
      <c r="BG1200" s="5">
        <v>11280676</v>
      </c>
      <c r="BH1200" s="5">
        <v>10762624</v>
      </c>
      <c r="BI1200" s="5">
        <v>11164676</v>
      </c>
      <c r="BJ1200" s="5">
        <v>11599591</v>
      </c>
      <c r="BK1200" s="5">
        <v>11759292</v>
      </c>
    </row>
    <row r="1201" spans="1:63" x14ac:dyDescent="0.25">
      <c r="A1201" t="s">
        <v>5</v>
      </c>
      <c r="B1201" t="s">
        <v>6</v>
      </c>
      <c r="C1201" t="s">
        <v>7</v>
      </c>
      <c r="D1201" t="s">
        <v>129</v>
      </c>
      <c r="E1201" s="19" t="str">
        <f t="shared" si="139"/>
        <v>number</v>
      </c>
      <c r="F1201" s="4" t="s">
        <v>130</v>
      </c>
      <c r="G1201" s="5">
        <v>1246700</v>
      </c>
      <c r="H1201" s="5">
        <v>1246700</v>
      </c>
      <c r="I1201" s="5">
        <v>1246700</v>
      </c>
      <c r="J1201" s="5">
        <v>1246700</v>
      </c>
      <c r="K1201" s="5">
        <v>1246700</v>
      </c>
      <c r="L1201" s="5">
        <v>1246700</v>
      </c>
      <c r="M1201" s="5">
        <v>1246700</v>
      </c>
      <c r="N1201" s="5">
        <v>1246700</v>
      </c>
      <c r="O1201" s="5">
        <v>1246700</v>
      </c>
      <c r="P1201" s="5">
        <v>1246700</v>
      </c>
      <c r="Q1201" s="5">
        <v>1246700</v>
      </c>
      <c r="R1201" s="5">
        <v>1246700</v>
      </c>
      <c r="S1201" s="5">
        <v>1246700</v>
      </c>
      <c r="T1201" s="5">
        <v>1246700</v>
      </c>
      <c r="U1201" s="5">
        <v>1246700</v>
      </c>
      <c r="V1201" s="5">
        <v>1246700</v>
      </c>
      <c r="W1201" s="5">
        <v>1246700</v>
      </c>
      <c r="X1201" s="5">
        <v>1246700</v>
      </c>
      <c r="Y1201" s="5">
        <v>1246700</v>
      </c>
      <c r="Z1201" s="5">
        <v>1246700</v>
      </c>
      <c r="AA1201" s="5">
        <v>1246700</v>
      </c>
      <c r="AB1201" s="5">
        <v>1246700</v>
      </c>
      <c r="AC1201" s="5">
        <v>1246700</v>
      </c>
      <c r="AD1201" s="5">
        <v>1246700</v>
      </c>
      <c r="AE1201" s="5">
        <v>1246700</v>
      </c>
      <c r="AF1201" s="5">
        <v>1246700</v>
      </c>
      <c r="AG1201" s="5">
        <v>1246700</v>
      </c>
      <c r="AH1201" s="5">
        <v>1246700</v>
      </c>
      <c r="AI1201" s="5">
        <v>1246700</v>
      </c>
      <c r="AJ1201" s="5">
        <v>1246700</v>
      </c>
      <c r="AK1201" s="5">
        <v>1246700</v>
      </c>
      <c r="AL1201" s="5">
        <v>1246700</v>
      </c>
      <c r="AM1201" s="5">
        <v>1246700</v>
      </c>
      <c r="AN1201" s="5">
        <v>1246700</v>
      </c>
      <c r="AO1201" s="5">
        <v>1246700</v>
      </c>
      <c r="AP1201" s="5">
        <v>1246700</v>
      </c>
      <c r="AQ1201" s="5">
        <v>1246700</v>
      </c>
      <c r="AR1201" s="5">
        <v>1246700</v>
      </c>
      <c r="AS1201" s="5">
        <v>1246700</v>
      </c>
      <c r="AT1201" s="5">
        <v>1246700</v>
      </c>
      <c r="AU1201" s="5">
        <v>1246700</v>
      </c>
      <c r="AV1201" s="5">
        <v>1246700</v>
      </c>
      <c r="AW1201" s="5">
        <v>1246700</v>
      </c>
      <c r="AX1201" s="5">
        <v>1246700</v>
      </c>
      <c r="AY1201" s="5">
        <v>1246700</v>
      </c>
      <c r="AZ1201" s="5">
        <v>1246700</v>
      </c>
      <c r="BA1201" s="5">
        <v>1246700</v>
      </c>
      <c r="BB1201" s="5">
        <v>1246700</v>
      </c>
      <c r="BC1201" s="5">
        <v>1246700</v>
      </c>
      <c r="BD1201" s="5">
        <v>1246700</v>
      </c>
      <c r="BE1201" s="5">
        <v>1246700</v>
      </c>
      <c r="BF1201" s="5">
        <v>1246700</v>
      </c>
      <c r="BG1201" s="5">
        <v>1246700</v>
      </c>
      <c r="BH1201" s="5">
        <v>1246700</v>
      </c>
      <c r="BI1201" s="5">
        <v>1246700</v>
      </c>
      <c r="BJ1201" s="5">
        <v>1246700</v>
      </c>
      <c r="BK1201" s="5">
        <v>1246700</v>
      </c>
    </row>
    <row r="1202" spans="1:63" x14ac:dyDescent="0.25">
      <c r="A1202" t="s">
        <v>151</v>
      </c>
      <c r="B1202" t="s">
        <v>152</v>
      </c>
      <c r="C1202" t="s">
        <v>7</v>
      </c>
      <c r="D1202" t="s">
        <v>129</v>
      </c>
      <c r="E1202" s="19" t="str">
        <f t="shared" si="139"/>
        <v>number</v>
      </c>
      <c r="F1202" s="4" t="s">
        <v>130</v>
      </c>
      <c r="G1202" s="5">
        <v>27830</v>
      </c>
      <c r="H1202" s="5">
        <v>27830</v>
      </c>
      <c r="I1202" s="5">
        <v>27830</v>
      </c>
      <c r="J1202" s="5">
        <v>27830</v>
      </c>
      <c r="K1202" s="5">
        <v>27830</v>
      </c>
      <c r="L1202" s="5">
        <v>27830</v>
      </c>
      <c r="M1202" s="5">
        <v>27830</v>
      </c>
      <c r="N1202" s="5">
        <v>27830</v>
      </c>
      <c r="O1202" s="5">
        <v>27830</v>
      </c>
      <c r="P1202" s="5">
        <v>27830</v>
      </c>
      <c r="Q1202" s="5">
        <v>27830</v>
      </c>
      <c r="R1202" s="5">
        <v>27830</v>
      </c>
      <c r="S1202" s="5">
        <v>27830</v>
      </c>
      <c r="T1202" s="5">
        <v>27830</v>
      </c>
      <c r="U1202" s="5">
        <v>27830</v>
      </c>
      <c r="V1202" s="5">
        <v>27830</v>
      </c>
      <c r="W1202" s="5">
        <v>27830</v>
      </c>
      <c r="X1202" s="5">
        <v>27830</v>
      </c>
      <c r="Y1202" s="5">
        <v>27830</v>
      </c>
      <c r="Z1202" s="5">
        <v>27830</v>
      </c>
      <c r="AA1202" s="5">
        <v>27830</v>
      </c>
      <c r="AB1202" s="5">
        <v>27830</v>
      </c>
      <c r="AC1202" s="5">
        <v>27830</v>
      </c>
      <c r="AD1202" s="5">
        <v>27830</v>
      </c>
      <c r="AE1202" s="5">
        <v>27830</v>
      </c>
      <c r="AF1202" s="5">
        <v>27830</v>
      </c>
      <c r="AG1202" s="5">
        <v>27830</v>
      </c>
      <c r="AH1202" s="5">
        <v>27830</v>
      </c>
      <c r="AI1202" s="5">
        <v>27830</v>
      </c>
      <c r="AJ1202" s="5">
        <v>27830</v>
      </c>
      <c r="AK1202" s="5">
        <v>27830</v>
      </c>
      <c r="AL1202" s="5">
        <v>27830</v>
      </c>
      <c r="AM1202" s="5">
        <v>27830</v>
      </c>
      <c r="AN1202" s="5">
        <v>27830</v>
      </c>
      <c r="AO1202" s="5">
        <v>27830</v>
      </c>
      <c r="AP1202" s="5">
        <v>27830</v>
      </c>
      <c r="AQ1202" s="5">
        <v>27830</v>
      </c>
      <c r="AR1202" s="5">
        <v>27830</v>
      </c>
      <c r="AS1202" s="5">
        <v>27830</v>
      </c>
      <c r="AT1202" s="5">
        <v>27830</v>
      </c>
      <c r="AU1202" s="5">
        <v>27830</v>
      </c>
      <c r="AV1202" s="5">
        <v>27830</v>
      </c>
      <c r="AW1202" s="5">
        <v>27830</v>
      </c>
      <c r="AX1202" s="5">
        <v>27830</v>
      </c>
      <c r="AY1202" s="5">
        <v>27830</v>
      </c>
      <c r="AZ1202" s="5">
        <v>27830</v>
      </c>
      <c r="BA1202" s="5">
        <v>27830</v>
      </c>
      <c r="BB1202" s="5">
        <v>27830</v>
      </c>
      <c r="BC1202" s="5">
        <v>27830</v>
      </c>
      <c r="BD1202" s="5">
        <v>27830</v>
      </c>
      <c r="BE1202" s="5">
        <v>27830</v>
      </c>
      <c r="BF1202" s="5">
        <v>27830</v>
      </c>
      <c r="BG1202" s="5">
        <v>27830</v>
      </c>
      <c r="BH1202" s="5">
        <v>27830</v>
      </c>
      <c r="BI1202" s="5">
        <v>27830</v>
      </c>
      <c r="BJ1202" s="5">
        <v>27830</v>
      </c>
      <c r="BK1202" s="5">
        <v>27830</v>
      </c>
    </row>
    <row r="1203" spans="1:63" x14ac:dyDescent="0.25">
      <c r="A1203" t="s">
        <v>157</v>
      </c>
      <c r="B1203" t="s">
        <v>158</v>
      </c>
      <c r="C1203" t="s">
        <v>7</v>
      </c>
      <c r="D1203" t="s">
        <v>129</v>
      </c>
      <c r="E1203" s="19" t="str">
        <f t="shared" si="139"/>
        <v>number</v>
      </c>
      <c r="F1203" s="4" t="s">
        <v>130</v>
      </c>
      <c r="G1203" s="5">
        <v>1104300</v>
      </c>
      <c r="H1203" s="5">
        <v>1104300</v>
      </c>
      <c r="I1203" s="5">
        <v>1104300</v>
      </c>
      <c r="J1203" s="5">
        <v>1104300</v>
      </c>
      <c r="K1203" s="5">
        <v>1104300</v>
      </c>
      <c r="L1203" s="5">
        <v>1104300</v>
      </c>
      <c r="M1203" s="5">
        <v>1104300</v>
      </c>
      <c r="N1203" s="5">
        <v>1104300</v>
      </c>
      <c r="O1203" s="5">
        <v>1104300</v>
      </c>
      <c r="P1203" s="5">
        <v>1104300</v>
      </c>
      <c r="Q1203" s="5">
        <v>1104300</v>
      </c>
      <c r="R1203" s="5">
        <v>1104300</v>
      </c>
      <c r="S1203" s="5">
        <v>1104300</v>
      </c>
      <c r="T1203" s="5">
        <v>1104300</v>
      </c>
      <c r="U1203" s="5">
        <v>1104300</v>
      </c>
      <c r="V1203" s="5">
        <v>1104300</v>
      </c>
      <c r="W1203" s="5">
        <v>1104300</v>
      </c>
      <c r="X1203" s="5">
        <v>1104300</v>
      </c>
      <c r="Y1203" s="5">
        <v>1104300</v>
      </c>
      <c r="Z1203" s="5">
        <v>1104300</v>
      </c>
      <c r="AA1203" s="5">
        <v>1104300</v>
      </c>
      <c r="AB1203" s="5">
        <v>1104300</v>
      </c>
      <c r="AC1203" s="5">
        <v>1104300</v>
      </c>
      <c r="AD1203" s="5">
        <v>1104300</v>
      </c>
      <c r="AE1203" s="5">
        <v>1104300</v>
      </c>
      <c r="AF1203" s="5">
        <v>1104300</v>
      </c>
      <c r="AG1203" s="5">
        <v>1104300</v>
      </c>
      <c r="AH1203" s="5">
        <v>1104300</v>
      </c>
      <c r="AI1203" s="5">
        <v>1104300</v>
      </c>
      <c r="AJ1203" s="5">
        <v>1104300</v>
      </c>
      <c r="AK1203" s="5">
        <v>1104300</v>
      </c>
      <c r="AL1203" s="5">
        <v>1104300</v>
      </c>
      <c r="AM1203" s="5">
        <v>1104300</v>
      </c>
      <c r="AN1203" s="5">
        <v>1104300</v>
      </c>
      <c r="AO1203" s="5">
        <v>1104300</v>
      </c>
      <c r="AP1203" s="5">
        <v>1104300</v>
      </c>
      <c r="AQ1203" s="5">
        <v>1104300</v>
      </c>
      <c r="AR1203" s="5">
        <v>1104300</v>
      </c>
      <c r="AS1203" s="5">
        <v>1104300</v>
      </c>
      <c r="AT1203" s="5">
        <v>1104300</v>
      </c>
      <c r="AU1203" s="5">
        <v>1104300</v>
      </c>
      <c r="AV1203" s="5">
        <v>1104300</v>
      </c>
      <c r="AW1203" s="5">
        <v>1104300</v>
      </c>
      <c r="AX1203" s="5">
        <v>1104300</v>
      </c>
      <c r="AY1203" s="5">
        <v>1104300</v>
      </c>
      <c r="AZ1203" s="5">
        <v>1104300</v>
      </c>
      <c r="BA1203" s="5">
        <v>1104300</v>
      </c>
      <c r="BB1203" s="5">
        <v>1104300</v>
      </c>
      <c r="BC1203" s="5">
        <v>1104300</v>
      </c>
      <c r="BD1203" s="5">
        <v>1104300</v>
      </c>
      <c r="BE1203" s="5">
        <v>1104300</v>
      </c>
      <c r="BF1203" s="5">
        <v>1104300</v>
      </c>
      <c r="BG1203" s="5">
        <v>1104300</v>
      </c>
      <c r="BH1203" s="5">
        <v>1104300</v>
      </c>
      <c r="BI1203" s="5">
        <v>1104300</v>
      </c>
      <c r="BJ1203" s="5">
        <v>1104300</v>
      </c>
      <c r="BK1203" s="5">
        <v>1104300</v>
      </c>
    </row>
    <row r="1204" spans="1:63" x14ac:dyDescent="0.25">
      <c r="A1204" t="s">
        <v>159</v>
      </c>
      <c r="B1204" t="s">
        <v>160</v>
      </c>
      <c r="C1204" t="s">
        <v>7</v>
      </c>
      <c r="D1204" t="s">
        <v>129</v>
      </c>
      <c r="E1204" s="19" t="str">
        <f t="shared" si="139"/>
        <v>number</v>
      </c>
      <c r="F1204" s="4" t="s">
        <v>130</v>
      </c>
      <c r="G1204" s="5">
        <v>580370</v>
      </c>
      <c r="H1204" s="5">
        <v>580370</v>
      </c>
      <c r="I1204" s="5">
        <v>580370</v>
      </c>
      <c r="J1204" s="5">
        <v>580370</v>
      </c>
      <c r="K1204" s="5">
        <v>580370</v>
      </c>
      <c r="L1204" s="5">
        <v>580370</v>
      </c>
      <c r="M1204" s="5">
        <v>580370</v>
      </c>
      <c r="N1204" s="5">
        <v>580370</v>
      </c>
      <c r="O1204" s="5">
        <v>580370</v>
      </c>
      <c r="P1204" s="5">
        <v>580370</v>
      </c>
      <c r="Q1204" s="5">
        <v>580370</v>
      </c>
      <c r="R1204" s="5">
        <v>580370</v>
      </c>
      <c r="S1204" s="5">
        <v>580370</v>
      </c>
      <c r="T1204" s="5">
        <v>580370</v>
      </c>
      <c r="U1204" s="5">
        <v>580370</v>
      </c>
      <c r="V1204" s="5">
        <v>580370</v>
      </c>
      <c r="W1204" s="5">
        <v>580370</v>
      </c>
      <c r="X1204" s="5">
        <v>580370</v>
      </c>
      <c r="Y1204" s="5">
        <v>580370</v>
      </c>
      <c r="Z1204" s="5">
        <v>580370</v>
      </c>
      <c r="AA1204" s="5">
        <v>580370</v>
      </c>
      <c r="AB1204" s="5">
        <v>580370</v>
      </c>
      <c r="AC1204" s="5">
        <v>580370</v>
      </c>
      <c r="AD1204" s="5">
        <v>580370</v>
      </c>
      <c r="AE1204" s="5">
        <v>580370</v>
      </c>
      <c r="AF1204" s="5">
        <v>580370</v>
      </c>
      <c r="AG1204" s="5">
        <v>580370</v>
      </c>
      <c r="AH1204" s="5">
        <v>580370</v>
      </c>
      <c r="AI1204" s="5">
        <v>580370</v>
      </c>
      <c r="AJ1204" s="5">
        <v>580370</v>
      </c>
      <c r="AK1204" s="5">
        <v>580370</v>
      </c>
      <c r="AL1204" s="5">
        <v>580370</v>
      </c>
      <c r="AM1204" s="5">
        <v>580370</v>
      </c>
      <c r="AN1204" s="5">
        <v>580370</v>
      </c>
      <c r="AO1204" s="5">
        <v>580370</v>
      </c>
      <c r="AP1204" s="5">
        <v>580370</v>
      </c>
      <c r="AQ1204" s="5">
        <v>580370</v>
      </c>
      <c r="AR1204" s="5">
        <v>580370</v>
      </c>
      <c r="AS1204" s="5">
        <v>580370</v>
      </c>
      <c r="AT1204" s="5">
        <v>580370</v>
      </c>
      <c r="AU1204" s="5">
        <v>580370</v>
      </c>
      <c r="AV1204" s="5">
        <v>580370</v>
      </c>
      <c r="AW1204" s="5">
        <v>580370</v>
      </c>
      <c r="AX1204" s="5">
        <v>580370</v>
      </c>
      <c r="AY1204" s="5">
        <v>580370</v>
      </c>
      <c r="AZ1204" s="5">
        <v>580370</v>
      </c>
      <c r="BA1204" s="5">
        <v>580370</v>
      </c>
      <c r="BB1204" s="5">
        <v>580370</v>
      </c>
      <c r="BC1204" s="5">
        <v>580370</v>
      </c>
      <c r="BD1204" s="5">
        <v>580370</v>
      </c>
      <c r="BE1204" s="5">
        <v>580370</v>
      </c>
      <c r="BF1204" s="5">
        <v>580370</v>
      </c>
      <c r="BG1204" s="5">
        <v>580370</v>
      </c>
      <c r="BH1204" s="5">
        <v>580370</v>
      </c>
      <c r="BI1204" s="5">
        <v>580370</v>
      </c>
      <c r="BJ1204" s="5">
        <v>580370</v>
      </c>
      <c r="BK1204" s="5">
        <v>580370</v>
      </c>
    </row>
    <row r="1205" spans="1:63" x14ac:dyDescent="0.25">
      <c r="A1205" t="s">
        <v>165</v>
      </c>
      <c r="B1205" t="s">
        <v>166</v>
      </c>
      <c r="C1205" t="s">
        <v>7</v>
      </c>
      <c r="D1205" t="s">
        <v>129</v>
      </c>
      <c r="E1205" s="19" t="str">
        <f t="shared" si="139"/>
        <v>number</v>
      </c>
      <c r="F1205" s="4" t="s">
        <v>130</v>
      </c>
      <c r="G1205" s="5">
        <v>799380</v>
      </c>
      <c r="H1205" s="5">
        <v>799380</v>
      </c>
      <c r="I1205" s="5">
        <v>799380</v>
      </c>
      <c r="J1205" s="5">
        <v>799380</v>
      </c>
      <c r="K1205" s="5">
        <v>799380</v>
      </c>
      <c r="L1205" s="5">
        <v>799380</v>
      </c>
      <c r="M1205" s="5">
        <v>799380</v>
      </c>
      <c r="N1205" s="5">
        <v>799380</v>
      </c>
      <c r="O1205" s="5">
        <v>799380</v>
      </c>
      <c r="P1205" s="5">
        <v>799380</v>
      </c>
      <c r="Q1205" s="5">
        <v>799380</v>
      </c>
      <c r="R1205" s="5">
        <v>799380</v>
      </c>
      <c r="S1205" s="5">
        <v>799380</v>
      </c>
      <c r="T1205" s="5">
        <v>799380</v>
      </c>
      <c r="U1205" s="5">
        <v>799380</v>
      </c>
      <c r="V1205" s="5">
        <v>799380</v>
      </c>
      <c r="W1205" s="5">
        <v>799380</v>
      </c>
      <c r="X1205" s="5">
        <v>799380</v>
      </c>
      <c r="Y1205" s="5">
        <v>799380</v>
      </c>
      <c r="Z1205" s="5">
        <v>799380</v>
      </c>
      <c r="AA1205" s="5">
        <v>799380</v>
      </c>
      <c r="AB1205" s="5">
        <v>799380</v>
      </c>
      <c r="AC1205" s="5">
        <v>799380</v>
      </c>
      <c r="AD1205" s="5">
        <v>799380</v>
      </c>
      <c r="AE1205" s="5">
        <v>799380</v>
      </c>
      <c r="AF1205" s="5">
        <v>799380</v>
      </c>
      <c r="AG1205" s="5">
        <v>799380</v>
      </c>
      <c r="AH1205" s="5">
        <v>799380</v>
      </c>
      <c r="AI1205" s="5">
        <v>799380</v>
      </c>
      <c r="AJ1205" s="5">
        <v>799380</v>
      </c>
      <c r="AK1205" s="5">
        <v>799380</v>
      </c>
      <c r="AL1205" s="5">
        <v>799380</v>
      </c>
      <c r="AM1205" s="5">
        <v>799380</v>
      </c>
      <c r="AN1205" s="5">
        <v>799380</v>
      </c>
      <c r="AO1205" s="5">
        <v>799380</v>
      </c>
      <c r="AP1205" s="5">
        <v>799380</v>
      </c>
      <c r="AQ1205" s="5">
        <v>799380</v>
      </c>
      <c r="AR1205" s="5">
        <v>799380</v>
      </c>
      <c r="AS1205" s="5">
        <v>799380</v>
      </c>
      <c r="AT1205" s="5">
        <v>799380</v>
      </c>
      <c r="AU1205" s="5">
        <v>799380</v>
      </c>
      <c r="AV1205" s="5">
        <v>799380</v>
      </c>
      <c r="AW1205" s="5">
        <v>799380</v>
      </c>
      <c r="AX1205" s="5">
        <v>799380</v>
      </c>
      <c r="AY1205" s="5">
        <v>799380</v>
      </c>
      <c r="AZ1205" s="5">
        <v>799380</v>
      </c>
      <c r="BA1205" s="5">
        <v>799380</v>
      </c>
      <c r="BB1205" s="5">
        <v>799380</v>
      </c>
      <c r="BC1205" s="5">
        <v>799380</v>
      </c>
      <c r="BD1205" s="5">
        <v>799380</v>
      </c>
      <c r="BE1205" s="5">
        <v>799380</v>
      </c>
      <c r="BF1205" s="5">
        <v>799380</v>
      </c>
      <c r="BG1205" s="5">
        <v>799380</v>
      </c>
      <c r="BH1205" s="5">
        <v>799380</v>
      </c>
      <c r="BI1205" s="5">
        <v>799380</v>
      </c>
      <c r="BJ1205" s="5">
        <v>786380</v>
      </c>
      <c r="BK1205" s="5">
        <v>786380</v>
      </c>
    </row>
    <row r="1206" spans="1:63" x14ac:dyDescent="0.25">
      <c r="A1206" t="s">
        <v>171</v>
      </c>
      <c r="B1206" t="s">
        <v>172</v>
      </c>
      <c r="C1206" t="s">
        <v>7</v>
      </c>
      <c r="D1206" t="s">
        <v>129</v>
      </c>
      <c r="E1206" s="19" t="str">
        <f t="shared" si="139"/>
        <v>number</v>
      </c>
      <c r="F1206" s="4" t="s">
        <v>130</v>
      </c>
      <c r="G1206" s="5">
        <v>26340</v>
      </c>
      <c r="H1206" s="5">
        <v>26340</v>
      </c>
      <c r="I1206" s="5">
        <v>26340</v>
      </c>
      <c r="J1206" s="5">
        <v>26340</v>
      </c>
      <c r="K1206" s="5">
        <v>26340</v>
      </c>
      <c r="L1206" s="5">
        <v>26340</v>
      </c>
      <c r="M1206" s="5">
        <v>26340</v>
      </c>
      <c r="N1206" s="5">
        <v>26340</v>
      </c>
      <c r="O1206" s="5">
        <v>26340</v>
      </c>
      <c r="P1206" s="5">
        <v>26340</v>
      </c>
      <c r="Q1206" s="5">
        <v>26340</v>
      </c>
      <c r="R1206" s="5">
        <v>26340</v>
      </c>
      <c r="S1206" s="5">
        <v>26340</v>
      </c>
      <c r="T1206" s="5">
        <v>26340</v>
      </c>
      <c r="U1206" s="5">
        <v>26340</v>
      </c>
      <c r="V1206" s="5">
        <v>26340</v>
      </c>
      <c r="W1206" s="5">
        <v>26340</v>
      </c>
      <c r="X1206" s="5">
        <v>26340</v>
      </c>
      <c r="Y1206" s="5">
        <v>26340</v>
      </c>
      <c r="Z1206" s="5">
        <v>26340</v>
      </c>
      <c r="AA1206" s="5">
        <v>26340</v>
      </c>
      <c r="AB1206" s="5">
        <v>26340</v>
      </c>
      <c r="AC1206" s="5">
        <v>26340</v>
      </c>
      <c r="AD1206" s="5">
        <v>26340</v>
      </c>
      <c r="AE1206" s="5">
        <v>26340</v>
      </c>
      <c r="AF1206" s="5">
        <v>26340</v>
      </c>
      <c r="AG1206" s="5">
        <v>26340</v>
      </c>
      <c r="AH1206" s="5">
        <v>26340</v>
      </c>
      <c r="AI1206" s="5">
        <v>26340</v>
      </c>
      <c r="AJ1206" s="5">
        <v>26340</v>
      </c>
      <c r="AK1206" s="5">
        <v>26340</v>
      </c>
      <c r="AL1206" s="5">
        <v>26340</v>
      </c>
      <c r="AM1206" s="5">
        <v>26340</v>
      </c>
      <c r="AN1206" s="5">
        <v>26340</v>
      </c>
      <c r="AO1206" s="5">
        <v>26340</v>
      </c>
      <c r="AP1206" s="5">
        <v>26340</v>
      </c>
      <c r="AQ1206" s="5">
        <v>26340</v>
      </c>
      <c r="AR1206" s="5">
        <v>26340</v>
      </c>
      <c r="AS1206" s="5">
        <v>26340</v>
      </c>
      <c r="AT1206" s="5">
        <v>26340</v>
      </c>
      <c r="AU1206" s="5">
        <v>26340</v>
      </c>
      <c r="AV1206" s="5">
        <v>26340</v>
      </c>
      <c r="AW1206" s="5">
        <v>26340</v>
      </c>
      <c r="AX1206" s="5">
        <v>26340</v>
      </c>
      <c r="AY1206" s="5">
        <v>26340</v>
      </c>
      <c r="AZ1206" s="5">
        <v>26340</v>
      </c>
      <c r="BA1206" s="5">
        <v>26340</v>
      </c>
      <c r="BB1206" s="5">
        <v>26340</v>
      </c>
      <c r="BC1206" s="5">
        <v>26340</v>
      </c>
      <c r="BD1206" s="5">
        <v>26340</v>
      </c>
      <c r="BE1206" s="5">
        <v>26340</v>
      </c>
      <c r="BF1206" s="5">
        <v>26340</v>
      </c>
      <c r="BG1206" s="5">
        <v>26340</v>
      </c>
      <c r="BH1206" s="5">
        <v>26340</v>
      </c>
      <c r="BI1206" s="5">
        <v>26340</v>
      </c>
      <c r="BJ1206" s="5">
        <v>26340</v>
      </c>
      <c r="BK1206" s="5">
        <v>26340</v>
      </c>
    </row>
    <row r="1207" spans="1:63" x14ac:dyDescent="0.25">
      <c r="A1207" t="s">
        <v>175</v>
      </c>
      <c r="B1207" t="s">
        <v>176</v>
      </c>
      <c r="C1207" t="s">
        <v>7</v>
      </c>
      <c r="D1207" t="s">
        <v>129</v>
      </c>
      <c r="E1207" s="19" t="str">
        <f t="shared" si="139"/>
        <v>number</v>
      </c>
      <c r="F1207" s="4" t="s">
        <v>130</v>
      </c>
      <c r="G1207" s="5">
        <v>1219090</v>
      </c>
      <c r="H1207" s="5">
        <v>1219090</v>
      </c>
      <c r="I1207" s="5">
        <v>1219090</v>
      </c>
      <c r="J1207" s="5">
        <v>1219090</v>
      </c>
      <c r="K1207" s="5">
        <v>1219090</v>
      </c>
      <c r="L1207" s="5">
        <v>1219090</v>
      </c>
      <c r="M1207" s="5">
        <v>1219090</v>
      </c>
      <c r="N1207" s="5">
        <v>1219090</v>
      </c>
      <c r="O1207" s="5">
        <v>1219090</v>
      </c>
      <c r="P1207" s="5">
        <v>1219090</v>
      </c>
      <c r="Q1207" s="5">
        <v>1219090</v>
      </c>
      <c r="R1207" s="5">
        <v>1219090</v>
      </c>
      <c r="S1207" s="5">
        <v>1219090</v>
      </c>
      <c r="T1207" s="5">
        <v>1219090</v>
      </c>
      <c r="U1207" s="5">
        <v>1219090</v>
      </c>
      <c r="V1207" s="5">
        <v>1219090</v>
      </c>
      <c r="W1207" s="5">
        <v>1219090</v>
      </c>
      <c r="X1207" s="5">
        <v>1219090</v>
      </c>
      <c r="Y1207" s="5">
        <v>1219090</v>
      </c>
      <c r="Z1207" s="5">
        <v>1219090</v>
      </c>
      <c r="AA1207" s="5">
        <v>1219090</v>
      </c>
      <c r="AB1207" s="5">
        <v>1219090</v>
      </c>
      <c r="AC1207" s="5">
        <v>1219090</v>
      </c>
      <c r="AD1207" s="5">
        <v>1219090</v>
      </c>
      <c r="AE1207" s="5">
        <v>1219090</v>
      </c>
      <c r="AF1207" s="5">
        <v>1219090</v>
      </c>
      <c r="AG1207" s="5">
        <v>1219090</v>
      </c>
      <c r="AH1207" s="5">
        <v>1219090</v>
      </c>
      <c r="AI1207" s="5">
        <v>1219090</v>
      </c>
      <c r="AJ1207" s="5">
        <v>1219090</v>
      </c>
      <c r="AK1207" s="5">
        <v>1219090</v>
      </c>
      <c r="AL1207" s="5">
        <v>1219090</v>
      </c>
      <c r="AM1207" s="5">
        <v>1219090</v>
      </c>
      <c r="AN1207" s="5">
        <v>1219090</v>
      </c>
      <c r="AO1207" s="5">
        <v>1219090</v>
      </c>
      <c r="AP1207" s="5">
        <v>1219090</v>
      </c>
      <c r="AQ1207" s="5">
        <v>1219090</v>
      </c>
      <c r="AR1207" s="5">
        <v>1219090</v>
      </c>
      <c r="AS1207" s="5">
        <v>1219090</v>
      </c>
      <c r="AT1207" s="5">
        <v>1219090</v>
      </c>
      <c r="AU1207" s="5">
        <v>1219090</v>
      </c>
      <c r="AV1207" s="5">
        <v>1219090</v>
      </c>
      <c r="AW1207" s="5">
        <v>1219090</v>
      </c>
      <c r="AX1207" s="5">
        <v>1219090</v>
      </c>
      <c r="AY1207" s="5">
        <v>1219090</v>
      </c>
      <c r="AZ1207" s="5">
        <v>1219090</v>
      </c>
      <c r="BA1207" s="5">
        <v>1219090</v>
      </c>
      <c r="BB1207" s="5">
        <v>1219090</v>
      </c>
      <c r="BC1207" s="5">
        <v>1219090</v>
      </c>
      <c r="BD1207" s="5">
        <v>1219090</v>
      </c>
      <c r="BE1207" s="5">
        <v>1219090</v>
      </c>
      <c r="BF1207" s="5">
        <v>1219090</v>
      </c>
      <c r="BG1207" s="5">
        <v>1219090</v>
      </c>
      <c r="BH1207" s="5">
        <v>1219090</v>
      </c>
      <c r="BI1207" s="5">
        <v>1219090</v>
      </c>
      <c r="BJ1207" s="5">
        <v>1219090</v>
      </c>
      <c r="BK1207" s="5">
        <v>1219090</v>
      </c>
    </row>
    <row r="1208" spans="1:63" x14ac:dyDescent="0.25">
      <c r="A1208" t="s">
        <v>177</v>
      </c>
      <c r="B1208" t="s">
        <v>178</v>
      </c>
      <c r="C1208" t="s">
        <v>7</v>
      </c>
      <c r="D1208" t="s">
        <v>129</v>
      </c>
      <c r="E1208" s="19" t="str">
        <f t="shared" si="139"/>
        <v>number</v>
      </c>
      <c r="F1208" s="4" t="s">
        <v>130</v>
      </c>
      <c r="G1208" s="5">
        <v>947300</v>
      </c>
      <c r="H1208" s="5">
        <v>947300</v>
      </c>
      <c r="I1208" s="5">
        <v>947300</v>
      </c>
      <c r="J1208" s="5">
        <v>947300</v>
      </c>
      <c r="K1208" s="5">
        <v>947300</v>
      </c>
      <c r="L1208" s="5">
        <v>947300</v>
      </c>
      <c r="M1208" s="5">
        <v>947300</v>
      </c>
      <c r="N1208" s="5">
        <v>947300</v>
      </c>
      <c r="O1208" s="5">
        <v>947300</v>
      </c>
      <c r="P1208" s="5">
        <v>947300</v>
      </c>
      <c r="Q1208" s="5">
        <v>947300</v>
      </c>
      <c r="R1208" s="5">
        <v>947300</v>
      </c>
      <c r="S1208" s="5">
        <v>947300</v>
      </c>
      <c r="T1208" s="5">
        <v>947300</v>
      </c>
      <c r="U1208" s="5">
        <v>947300</v>
      </c>
      <c r="V1208" s="5">
        <v>947300</v>
      </c>
      <c r="W1208" s="5">
        <v>947300</v>
      </c>
      <c r="X1208" s="5">
        <v>947300</v>
      </c>
      <c r="Y1208" s="5">
        <v>947300</v>
      </c>
      <c r="Z1208" s="5">
        <v>947300</v>
      </c>
      <c r="AA1208" s="5">
        <v>947300</v>
      </c>
      <c r="AB1208" s="5">
        <v>947300</v>
      </c>
      <c r="AC1208" s="5">
        <v>947300</v>
      </c>
      <c r="AD1208" s="5">
        <v>947300</v>
      </c>
      <c r="AE1208" s="5">
        <v>947300</v>
      </c>
      <c r="AF1208" s="5">
        <v>947300</v>
      </c>
      <c r="AG1208" s="5">
        <v>947300</v>
      </c>
      <c r="AH1208" s="5">
        <v>947300</v>
      </c>
      <c r="AI1208" s="5">
        <v>947300</v>
      </c>
      <c r="AJ1208" s="5">
        <v>947300</v>
      </c>
      <c r="AK1208" s="5">
        <v>947300</v>
      </c>
      <c r="AL1208" s="5">
        <v>947300</v>
      </c>
      <c r="AM1208" s="5">
        <v>947300</v>
      </c>
      <c r="AN1208" s="5">
        <v>947300</v>
      </c>
      <c r="AO1208" s="5">
        <v>947300</v>
      </c>
      <c r="AP1208" s="5">
        <v>947300</v>
      </c>
      <c r="AQ1208" s="5">
        <v>947300</v>
      </c>
      <c r="AR1208" s="5">
        <v>947300</v>
      </c>
      <c r="AS1208" s="5">
        <v>947300</v>
      </c>
      <c r="AT1208" s="5">
        <v>947300</v>
      </c>
      <c r="AU1208" s="5">
        <v>947300</v>
      </c>
      <c r="AV1208" s="5">
        <v>947300</v>
      </c>
      <c r="AW1208" s="5">
        <v>947300</v>
      </c>
      <c r="AX1208" s="5">
        <v>947300</v>
      </c>
      <c r="AY1208" s="5">
        <v>947300</v>
      </c>
      <c r="AZ1208" s="5">
        <v>947300</v>
      </c>
      <c r="BA1208" s="5">
        <v>947300</v>
      </c>
      <c r="BB1208" s="5">
        <v>947300</v>
      </c>
      <c r="BC1208" s="5">
        <v>947300</v>
      </c>
      <c r="BD1208" s="5">
        <v>947300</v>
      </c>
      <c r="BE1208" s="5">
        <v>947300</v>
      </c>
      <c r="BF1208" s="5">
        <v>947300</v>
      </c>
      <c r="BG1208" s="5">
        <v>947300</v>
      </c>
      <c r="BH1208" s="5">
        <v>947300</v>
      </c>
      <c r="BI1208" s="5">
        <v>947300</v>
      </c>
      <c r="BJ1208" s="5">
        <v>947300</v>
      </c>
      <c r="BK1208" s="5">
        <v>947300</v>
      </c>
    </row>
    <row r="1209" spans="1:63" x14ac:dyDescent="0.25">
      <c r="A1209" t="s">
        <v>179</v>
      </c>
      <c r="B1209" t="s">
        <v>180</v>
      </c>
      <c r="C1209" t="s">
        <v>7</v>
      </c>
      <c r="D1209" t="s">
        <v>129</v>
      </c>
      <c r="E1209" s="19" t="str">
        <f t="shared" si="139"/>
        <v>number</v>
      </c>
      <c r="F1209" s="4" t="s">
        <v>130</v>
      </c>
      <c r="G1209" s="5">
        <v>241550</v>
      </c>
      <c r="H1209" s="5">
        <v>241550</v>
      </c>
      <c r="I1209" s="5">
        <v>241550</v>
      </c>
      <c r="J1209" s="5">
        <v>241550</v>
      </c>
      <c r="K1209" s="5">
        <v>241550</v>
      </c>
      <c r="L1209" s="5">
        <v>241550</v>
      </c>
      <c r="M1209" s="5">
        <v>241550</v>
      </c>
      <c r="N1209" s="5">
        <v>241550</v>
      </c>
      <c r="O1209" s="5">
        <v>241550</v>
      </c>
      <c r="P1209" s="5">
        <v>241550</v>
      </c>
      <c r="Q1209" s="5">
        <v>241550</v>
      </c>
      <c r="R1209" s="5">
        <v>241550</v>
      </c>
      <c r="S1209" s="5">
        <v>241550</v>
      </c>
      <c r="T1209" s="5">
        <v>241550</v>
      </c>
      <c r="U1209" s="5">
        <v>241550</v>
      </c>
      <c r="V1209" s="5">
        <v>241550</v>
      </c>
      <c r="W1209" s="5">
        <v>241550</v>
      </c>
      <c r="X1209" s="5">
        <v>241550</v>
      </c>
      <c r="Y1209" s="5">
        <v>241550</v>
      </c>
      <c r="Z1209" s="5">
        <v>241550</v>
      </c>
      <c r="AA1209" s="5">
        <v>241550</v>
      </c>
      <c r="AB1209" s="5">
        <v>241550</v>
      </c>
      <c r="AC1209" s="5">
        <v>241550</v>
      </c>
      <c r="AD1209" s="5">
        <v>241550</v>
      </c>
      <c r="AE1209" s="5">
        <v>241550</v>
      </c>
      <c r="AF1209" s="5">
        <v>241550</v>
      </c>
      <c r="AG1209" s="5">
        <v>241550</v>
      </c>
      <c r="AH1209" s="5">
        <v>241550</v>
      </c>
      <c r="AI1209" s="5">
        <v>241550</v>
      </c>
      <c r="AJ1209" s="5">
        <v>241550</v>
      </c>
      <c r="AK1209" s="5">
        <v>241550</v>
      </c>
      <c r="AL1209" s="5">
        <v>241550</v>
      </c>
      <c r="AM1209" s="5">
        <v>241550</v>
      </c>
      <c r="AN1209" s="5">
        <v>241550</v>
      </c>
      <c r="AO1209" s="5">
        <v>241550</v>
      </c>
      <c r="AP1209" s="5">
        <v>241550</v>
      </c>
      <c r="AQ1209" s="5">
        <v>241550</v>
      </c>
      <c r="AR1209" s="5">
        <v>241550</v>
      </c>
      <c r="AS1209" s="5">
        <v>241550</v>
      </c>
      <c r="AT1209" s="5">
        <v>241550</v>
      </c>
      <c r="AU1209" s="5">
        <v>241550</v>
      </c>
      <c r="AV1209" s="5">
        <v>241550</v>
      </c>
      <c r="AW1209" s="5">
        <v>241550</v>
      </c>
      <c r="AX1209" s="5">
        <v>241550</v>
      </c>
      <c r="AY1209" s="5">
        <v>241550</v>
      </c>
      <c r="AZ1209" s="5">
        <v>241550</v>
      </c>
      <c r="BA1209" s="5">
        <v>241550</v>
      </c>
      <c r="BB1209" s="5">
        <v>241550</v>
      </c>
      <c r="BC1209" s="5">
        <v>241550</v>
      </c>
      <c r="BD1209" s="5">
        <v>241550</v>
      </c>
      <c r="BE1209" s="5">
        <v>241550</v>
      </c>
      <c r="BF1209" s="5">
        <v>241550</v>
      </c>
      <c r="BG1209" s="5">
        <v>241550</v>
      </c>
      <c r="BH1209" s="5">
        <v>241550</v>
      </c>
      <c r="BI1209" s="5">
        <v>241550</v>
      </c>
      <c r="BJ1209" s="5">
        <v>241550</v>
      </c>
      <c r="BK1209" s="5">
        <v>241550</v>
      </c>
    </row>
    <row r="1210" spans="1:63" x14ac:dyDescent="0.25">
      <c r="A1210" t="s">
        <v>147</v>
      </c>
      <c r="B1210" t="s">
        <v>148</v>
      </c>
      <c r="C1210" t="s">
        <v>149</v>
      </c>
      <c r="D1210" t="s">
        <v>129</v>
      </c>
      <c r="E1210" s="19" t="str">
        <f t="shared" si="139"/>
        <v>number</v>
      </c>
      <c r="F1210" s="4" t="s">
        <v>130</v>
      </c>
      <c r="G1210" s="5">
        <v>274220</v>
      </c>
      <c r="H1210" s="5">
        <v>274220</v>
      </c>
      <c r="I1210" s="5">
        <v>274220</v>
      </c>
      <c r="J1210" s="5">
        <v>274220</v>
      </c>
      <c r="K1210" s="5">
        <v>274220</v>
      </c>
      <c r="L1210" s="5">
        <v>274220</v>
      </c>
      <c r="M1210" s="5">
        <v>274220</v>
      </c>
      <c r="N1210" s="5">
        <v>274220</v>
      </c>
      <c r="O1210" s="5">
        <v>274220</v>
      </c>
      <c r="P1210" s="5">
        <v>274220</v>
      </c>
      <c r="Q1210" s="5">
        <v>274220</v>
      </c>
      <c r="R1210" s="5">
        <v>274220</v>
      </c>
      <c r="S1210" s="5">
        <v>274220</v>
      </c>
      <c r="T1210" s="5">
        <v>274220</v>
      </c>
      <c r="U1210" s="5">
        <v>274220</v>
      </c>
      <c r="V1210" s="5">
        <v>274220</v>
      </c>
      <c r="W1210" s="5">
        <v>274220</v>
      </c>
      <c r="X1210" s="5">
        <v>274220</v>
      </c>
      <c r="Y1210" s="5">
        <v>274220</v>
      </c>
      <c r="Z1210" s="5">
        <v>274220</v>
      </c>
      <c r="AA1210" s="5">
        <v>274220</v>
      </c>
      <c r="AB1210" s="5">
        <v>274220</v>
      </c>
      <c r="AC1210" s="5">
        <v>274220</v>
      </c>
      <c r="AD1210" s="5">
        <v>274220</v>
      </c>
      <c r="AE1210" s="5">
        <v>274220</v>
      </c>
      <c r="AF1210" s="5">
        <v>274220</v>
      </c>
      <c r="AG1210" s="5">
        <v>274220</v>
      </c>
      <c r="AH1210" s="5">
        <v>274220</v>
      </c>
      <c r="AI1210" s="5">
        <v>274220</v>
      </c>
      <c r="AJ1210" s="5">
        <v>274220</v>
      </c>
      <c r="AK1210" s="5">
        <v>274220</v>
      </c>
      <c r="AL1210" s="5">
        <v>274220</v>
      </c>
      <c r="AM1210" s="5">
        <v>274220</v>
      </c>
      <c r="AN1210" s="5">
        <v>274220</v>
      </c>
      <c r="AO1210" s="5">
        <v>274220</v>
      </c>
      <c r="AP1210" s="5">
        <v>274220</v>
      </c>
      <c r="AQ1210" s="5">
        <v>274220</v>
      </c>
      <c r="AR1210" s="5">
        <v>274220</v>
      </c>
      <c r="AS1210" s="5">
        <v>274220</v>
      </c>
      <c r="AT1210" s="5">
        <v>274220</v>
      </c>
      <c r="AU1210" s="5">
        <v>274220</v>
      </c>
      <c r="AV1210" s="5">
        <v>274220</v>
      </c>
      <c r="AW1210" s="5">
        <v>274220</v>
      </c>
      <c r="AX1210" s="5">
        <v>274220</v>
      </c>
      <c r="AY1210" s="5">
        <v>274220</v>
      </c>
      <c r="AZ1210" s="5">
        <v>274220</v>
      </c>
      <c r="BA1210" s="5">
        <v>274220</v>
      </c>
      <c r="BB1210" s="5">
        <v>274220</v>
      </c>
      <c r="BC1210" s="5">
        <v>274220</v>
      </c>
      <c r="BD1210" s="5">
        <v>274220</v>
      </c>
      <c r="BE1210" s="5">
        <v>274220</v>
      </c>
      <c r="BF1210" s="5">
        <v>274220</v>
      </c>
      <c r="BG1210" s="5">
        <v>274220</v>
      </c>
      <c r="BH1210" s="5">
        <v>274220</v>
      </c>
      <c r="BI1210" s="5">
        <v>274220</v>
      </c>
      <c r="BJ1210" s="5">
        <v>274220</v>
      </c>
      <c r="BK1210" s="5">
        <v>274220</v>
      </c>
    </row>
    <row r="1211" spans="1:63" x14ac:dyDescent="0.25">
      <c r="A1211" t="s">
        <v>153</v>
      </c>
      <c r="B1211" t="s">
        <v>154</v>
      </c>
      <c r="C1211" t="s">
        <v>149</v>
      </c>
      <c r="D1211" t="s">
        <v>129</v>
      </c>
      <c r="E1211" s="19" t="str">
        <f t="shared" si="139"/>
        <v>number</v>
      </c>
      <c r="F1211" s="4" t="s">
        <v>130</v>
      </c>
      <c r="G1211" s="5">
        <v>475440</v>
      </c>
      <c r="H1211" s="5">
        <v>475440</v>
      </c>
      <c r="I1211" s="5">
        <v>475440</v>
      </c>
      <c r="J1211" s="5">
        <v>475440</v>
      </c>
      <c r="K1211" s="5">
        <v>475440</v>
      </c>
      <c r="L1211" s="5">
        <v>475440</v>
      </c>
      <c r="M1211" s="5">
        <v>475440</v>
      </c>
      <c r="N1211" s="5">
        <v>475440</v>
      </c>
      <c r="O1211" s="5">
        <v>475440</v>
      </c>
      <c r="P1211" s="5">
        <v>475440</v>
      </c>
      <c r="Q1211" s="5">
        <v>475440</v>
      </c>
      <c r="R1211" s="5">
        <v>475440</v>
      </c>
      <c r="S1211" s="5">
        <v>475440</v>
      </c>
      <c r="T1211" s="5">
        <v>475440</v>
      </c>
      <c r="U1211" s="5">
        <v>475440</v>
      </c>
      <c r="V1211" s="5">
        <v>475440</v>
      </c>
      <c r="W1211" s="5">
        <v>475440</v>
      </c>
      <c r="X1211" s="5">
        <v>475440</v>
      </c>
      <c r="Y1211" s="5">
        <v>475440</v>
      </c>
      <c r="Z1211" s="5">
        <v>475440</v>
      </c>
      <c r="AA1211" s="5">
        <v>475440</v>
      </c>
      <c r="AB1211" s="5">
        <v>475440</v>
      </c>
      <c r="AC1211" s="5">
        <v>475440</v>
      </c>
      <c r="AD1211" s="5">
        <v>475440</v>
      </c>
      <c r="AE1211" s="5">
        <v>475440</v>
      </c>
      <c r="AF1211" s="5">
        <v>475440</v>
      </c>
      <c r="AG1211" s="5">
        <v>475440</v>
      </c>
      <c r="AH1211" s="5">
        <v>475440</v>
      </c>
      <c r="AI1211" s="5">
        <v>475440</v>
      </c>
      <c r="AJ1211" s="5">
        <v>475440</v>
      </c>
      <c r="AK1211" s="5">
        <v>475440</v>
      </c>
      <c r="AL1211" s="5">
        <v>475440</v>
      </c>
      <c r="AM1211" s="5">
        <v>475440</v>
      </c>
      <c r="AN1211" s="5">
        <v>475440</v>
      </c>
      <c r="AO1211" s="5">
        <v>475440</v>
      </c>
      <c r="AP1211" s="5">
        <v>475440</v>
      </c>
      <c r="AQ1211" s="5">
        <v>475440</v>
      </c>
      <c r="AR1211" s="5">
        <v>475440</v>
      </c>
      <c r="AS1211" s="5">
        <v>475440</v>
      </c>
      <c r="AT1211" s="5">
        <v>475440</v>
      </c>
      <c r="AU1211" s="5">
        <v>475440</v>
      </c>
      <c r="AV1211" s="5">
        <v>475440</v>
      </c>
      <c r="AW1211" s="5">
        <v>475440</v>
      </c>
      <c r="AX1211" s="5">
        <v>475440</v>
      </c>
      <c r="AY1211" s="5">
        <v>475440</v>
      </c>
      <c r="AZ1211" s="5">
        <v>475440</v>
      </c>
      <c r="BA1211" s="5">
        <v>475440</v>
      </c>
      <c r="BB1211" s="5">
        <v>475440</v>
      </c>
      <c r="BC1211" s="5">
        <v>475440</v>
      </c>
      <c r="BD1211" s="5">
        <v>475440</v>
      </c>
      <c r="BE1211" s="5">
        <v>475440</v>
      </c>
      <c r="BF1211" s="5">
        <v>475440</v>
      </c>
      <c r="BG1211" s="5">
        <v>475440</v>
      </c>
      <c r="BH1211" s="5">
        <v>475440</v>
      </c>
      <c r="BI1211" s="5">
        <v>475440</v>
      </c>
      <c r="BJ1211" s="5">
        <v>475440</v>
      </c>
      <c r="BK1211" s="5">
        <v>475440</v>
      </c>
    </row>
    <row r="1212" spans="1:63" x14ac:dyDescent="0.25">
      <c r="A1212" t="s">
        <v>155</v>
      </c>
      <c r="B1212" t="s">
        <v>156</v>
      </c>
      <c r="C1212" t="s">
        <v>149</v>
      </c>
      <c r="D1212" t="s">
        <v>129</v>
      </c>
      <c r="E1212" s="19" t="str">
        <f t="shared" si="139"/>
        <v>number</v>
      </c>
      <c r="F1212" s="4" t="s">
        <v>130</v>
      </c>
      <c r="G1212" s="5">
        <v>1284000</v>
      </c>
      <c r="H1212" s="5">
        <v>1284000</v>
      </c>
      <c r="I1212" s="5">
        <v>1284000</v>
      </c>
      <c r="J1212" s="5">
        <v>1284000</v>
      </c>
      <c r="K1212" s="5">
        <v>1284000</v>
      </c>
      <c r="L1212" s="5">
        <v>1284000</v>
      </c>
      <c r="M1212" s="5">
        <v>1284000</v>
      </c>
      <c r="N1212" s="5">
        <v>1284000</v>
      </c>
      <c r="O1212" s="5">
        <v>1284000</v>
      </c>
      <c r="P1212" s="5">
        <v>1284000</v>
      </c>
      <c r="Q1212" s="5">
        <v>1284000</v>
      </c>
      <c r="R1212" s="5">
        <v>1284000</v>
      </c>
      <c r="S1212" s="5">
        <v>1284000</v>
      </c>
      <c r="T1212" s="5">
        <v>1284000</v>
      </c>
      <c r="U1212" s="5">
        <v>1284000</v>
      </c>
      <c r="V1212" s="5">
        <v>1284000</v>
      </c>
      <c r="W1212" s="5">
        <v>1284000</v>
      </c>
      <c r="X1212" s="5">
        <v>1284000</v>
      </c>
      <c r="Y1212" s="5">
        <v>1284000</v>
      </c>
      <c r="Z1212" s="5">
        <v>1284000</v>
      </c>
      <c r="AA1212" s="5">
        <v>1284000</v>
      </c>
      <c r="AB1212" s="5">
        <v>1284000</v>
      </c>
      <c r="AC1212" s="5">
        <v>1284000</v>
      </c>
      <c r="AD1212" s="5">
        <v>1284000</v>
      </c>
      <c r="AE1212" s="5">
        <v>1284000</v>
      </c>
      <c r="AF1212" s="5">
        <v>1284000</v>
      </c>
      <c r="AG1212" s="5">
        <v>1284000</v>
      </c>
      <c r="AH1212" s="5">
        <v>1284000</v>
      </c>
      <c r="AI1212" s="5">
        <v>1284000</v>
      </c>
      <c r="AJ1212" s="5">
        <v>1284000</v>
      </c>
      <c r="AK1212" s="5">
        <v>1284000</v>
      </c>
      <c r="AL1212" s="5">
        <v>1284000</v>
      </c>
      <c r="AM1212" s="5">
        <v>1284000</v>
      </c>
      <c r="AN1212" s="5">
        <v>1284000</v>
      </c>
      <c r="AO1212" s="5">
        <v>1284000</v>
      </c>
      <c r="AP1212" s="5">
        <v>1284000</v>
      </c>
      <c r="AQ1212" s="5">
        <v>1284000</v>
      </c>
      <c r="AR1212" s="5">
        <v>1284000</v>
      </c>
      <c r="AS1212" s="5">
        <v>1284000</v>
      </c>
      <c r="AT1212" s="5">
        <v>1284000</v>
      </c>
      <c r="AU1212" s="5">
        <v>1284000</v>
      </c>
      <c r="AV1212" s="5">
        <v>1284000</v>
      </c>
      <c r="AW1212" s="5">
        <v>1284000</v>
      </c>
      <c r="AX1212" s="5">
        <v>1284000</v>
      </c>
      <c r="AY1212" s="5">
        <v>1284000</v>
      </c>
      <c r="AZ1212" s="5">
        <v>1284000</v>
      </c>
      <c r="BA1212" s="5">
        <v>1284000</v>
      </c>
      <c r="BB1212" s="5">
        <v>1284000</v>
      </c>
      <c r="BC1212" s="5">
        <v>1284000</v>
      </c>
      <c r="BD1212" s="5">
        <v>1284000</v>
      </c>
      <c r="BE1212" s="5">
        <v>1284000</v>
      </c>
      <c r="BF1212" s="5">
        <v>1284000</v>
      </c>
      <c r="BG1212" s="5">
        <v>1284000</v>
      </c>
      <c r="BH1212" s="5">
        <v>1284000</v>
      </c>
      <c r="BI1212" s="5">
        <v>1284000</v>
      </c>
      <c r="BJ1212" s="5">
        <v>1284000</v>
      </c>
      <c r="BK1212" s="5">
        <v>1284000</v>
      </c>
    </row>
    <row r="1213" spans="1:63" x14ac:dyDescent="0.25">
      <c r="A1213" t="s">
        <v>161</v>
      </c>
      <c r="B1213" t="s">
        <v>162</v>
      </c>
      <c r="C1213" t="s">
        <v>149</v>
      </c>
      <c r="D1213" t="s">
        <v>129</v>
      </c>
      <c r="E1213" s="19" t="str">
        <f t="shared" si="139"/>
        <v>number</v>
      </c>
      <c r="F1213" s="4" t="s">
        <v>130</v>
      </c>
      <c r="G1213" s="5">
        <v>1240190</v>
      </c>
      <c r="H1213" s="5">
        <v>1240190</v>
      </c>
      <c r="I1213" s="5">
        <v>1240190</v>
      </c>
      <c r="J1213" s="5">
        <v>1240190</v>
      </c>
      <c r="K1213" s="5">
        <v>1240190</v>
      </c>
      <c r="L1213" s="5">
        <v>1240190</v>
      </c>
      <c r="M1213" s="5">
        <v>1240190</v>
      </c>
      <c r="N1213" s="5">
        <v>1240190</v>
      </c>
      <c r="O1213" s="5">
        <v>1240190</v>
      </c>
      <c r="P1213" s="5">
        <v>1240190</v>
      </c>
      <c r="Q1213" s="5">
        <v>1240190</v>
      </c>
      <c r="R1213" s="5">
        <v>1240190</v>
      </c>
      <c r="S1213" s="5">
        <v>1240190</v>
      </c>
      <c r="T1213" s="5">
        <v>1240190</v>
      </c>
      <c r="U1213" s="5">
        <v>1240190</v>
      </c>
      <c r="V1213" s="5">
        <v>1240190</v>
      </c>
      <c r="W1213" s="5">
        <v>1240190</v>
      </c>
      <c r="X1213" s="5">
        <v>1240190</v>
      </c>
      <c r="Y1213" s="5">
        <v>1240190</v>
      </c>
      <c r="Z1213" s="5">
        <v>1240190</v>
      </c>
      <c r="AA1213" s="5">
        <v>1240190</v>
      </c>
      <c r="AB1213" s="5">
        <v>1240190</v>
      </c>
      <c r="AC1213" s="5">
        <v>1240190</v>
      </c>
      <c r="AD1213" s="5">
        <v>1240190</v>
      </c>
      <c r="AE1213" s="5">
        <v>1240190</v>
      </c>
      <c r="AF1213" s="5">
        <v>1240190</v>
      </c>
      <c r="AG1213" s="5">
        <v>1240190</v>
      </c>
      <c r="AH1213" s="5">
        <v>1240190</v>
      </c>
      <c r="AI1213" s="5">
        <v>1240190</v>
      </c>
      <c r="AJ1213" s="5">
        <v>1240190</v>
      </c>
      <c r="AK1213" s="5">
        <v>1240190</v>
      </c>
      <c r="AL1213" s="5">
        <v>1240190</v>
      </c>
      <c r="AM1213" s="5">
        <v>1240190</v>
      </c>
      <c r="AN1213" s="5">
        <v>1240190</v>
      </c>
      <c r="AO1213" s="5">
        <v>1240190</v>
      </c>
      <c r="AP1213" s="5">
        <v>1240190</v>
      </c>
      <c r="AQ1213" s="5">
        <v>1240190</v>
      </c>
      <c r="AR1213" s="5">
        <v>1240190</v>
      </c>
      <c r="AS1213" s="5">
        <v>1240190</v>
      </c>
      <c r="AT1213" s="5">
        <v>1240190</v>
      </c>
      <c r="AU1213" s="5">
        <v>1240190</v>
      </c>
      <c r="AV1213" s="5">
        <v>1240190</v>
      </c>
      <c r="AW1213" s="5">
        <v>1240190</v>
      </c>
      <c r="AX1213" s="5">
        <v>1240190</v>
      </c>
      <c r="AY1213" s="5">
        <v>1240190</v>
      </c>
      <c r="AZ1213" s="5">
        <v>1240190</v>
      </c>
      <c r="BA1213" s="5">
        <v>1240190</v>
      </c>
      <c r="BB1213" s="5">
        <v>1240190</v>
      </c>
      <c r="BC1213" s="5">
        <v>1240190</v>
      </c>
      <c r="BD1213" s="5">
        <v>1240190</v>
      </c>
      <c r="BE1213" s="5">
        <v>1240190</v>
      </c>
      <c r="BF1213" s="5">
        <v>1240190</v>
      </c>
      <c r="BG1213" s="5">
        <v>1240190</v>
      </c>
      <c r="BH1213" s="5">
        <v>1240190</v>
      </c>
      <c r="BI1213" s="5">
        <v>1240190</v>
      </c>
      <c r="BJ1213" s="5">
        <v>1240190</v>
      </c>
      <c r="BK1213" s="5">
        <v>1240190</v>
      </c>
    </row>
    <row r="1214" spans="1:63" x14ac:dyDescent="0.25">
      <c r="A1214" t="s">
        <v>163</v>
      </c>
      <c r="B1214" t="s">
        <v>164</v>
      </c>
      <c r="C1214" t="s">
        <v>149</v>
      </c>
      <c r="D1214" t="s">
        <v>129</v>
      </c>
      <c r="E1214" s="19" t="str">
        <f t="shared" si="139"/>
        <v>number</v>
      </c>
      <c r="F1214" s="4" t="s">
        <v>130</v>
      </c>
      <c r="G1214" s="5">
        <v>1030700</v>
      </c>
      <c r="H1214" s="5">
        <v>1030700</v>
      </c>
      <c r="I1214" s="5">
        <v>1030700</v>
      </c>
      <c r="J1214" s="5">
        <v>1030700</v>
      </c>
      <c r="K1214" s="5">
        <v>1030700</v>
      </c>
      <c r="L1214" s="5">
        <v>1030700</v>
      </c>
      <c r="M1214" s="5">
        <v>1030700</v>
      </c>
      <c r="N1214" s="5">
        <v>1030700</v>
      </c>
      <c r="O1214" s="5">
        <v>1030700</v>
      </c>
      <c r="P1214" s="5">
        <v>1030700</v>
      </c>
      <c r="Q1214" s="5">
        <v>1030700</v>
      </c>
      <c r="R1214" s="5">
        <v>1030700</v>
      </c>
      <c r="S1214" s="5">
        <v>1030700</v>
      </c>
      <c r="T1214" s="5">
        <v>1030700</v>
      </c>
      <c r="U1214" s="5">
        <v>1030700</v>
      </c>
      <c r="V1214" s="5">
        <v>1030700</v>
      </c>
      <c r="W1214" s="5">
        <v>1030700</v>
      </c>
      <c r="X1214" s="5">
        <v>1030700</v>
      </c>
      <c r="Y1214" s="5">
        <v>1030700</v>
      </c>
      <c r="Z1214" s="5">
        <v>1030700</v>
      </c>
      <c r="AA1214" s="5">
        <v>1030700</v>
      </c>
      <c r="AB1214" s="5">
        <v>1030700</v>
      </c>
      <c r="AC1214" s="5">
        <v>1030700</v>
      </c>
      <c r="AD1214" s="5">
        <v>1030700</v>
      </c>
      <c r="AE1214" s="5">
        <v>1030700</v>
      </c>
      <c r="AF1214" s="5">
        <v>1030700</v>
      </c>
      <c r="AG1214" s="5">
        <v>1030700</v>
      </c>
      <c r="AH1214" s="5">
        <v>1030700</v>
      </c>
      <c r="AI1214" s="5">
        <v>1030700</v>
      </c>
      <c r="AJ1214" s="5">
        <v>1030700</v>
      </c>
      <c r="AK1214" s="5">
        <v>1030700</v>
      </c>
      <c r="AL1214" s="5">
        <v>1030700</v>
      </c>
      <c r="AM1214" s="5">
        <v>1030700</v>
      </c>
      <c r="AN1214" s="5">
        <v>1030700</v>
      </c>
      <c r="AO1214" s="5">
        <v>1030700</v>
      </c>
      <c r="AP1214" s="5">
        <v>1030700</v>
      </c>
      <c r="AQ1214" s="5">
        <v>1030700</v>
      </c>
      <c r="AR1214" s="5">
        <v>1030700</v>
      </c>
      <c r="AS1214" s="5">
        <v>1030700</v>
      </c>
      <c r="AT1214" s="5">
        <v>1030700</v>
      </c>
      <c r="AU1214" s="5">
        <v>1030700</v>
      </c>
      <c r="AV1214" s="5">
        <v>1030700</v>
      </c>
      <c r="AW1214" s="5">
        <v>1030700</v>
      </c>
      <c r="AX1214" s="5">
        <v>1030700</v>
      </c>
      <c r="AY1214" s="5">
        <v>1030700</v>
      </c>
      <c r="AZ1214" s="5">
        <v>1030700</v>
      </c>
      <c r="BA1214" s="5">
        <v>1030700</v>
      </c>
      <c r="BB1214" s="5">
        <v>1030700</v>
      </c>
      <c r="BC1214" s="5">
        <v>1030700</v>
      </c>
      <c r="BD1214" s="5">
        <v>1030700</v>
      </c>
      <c r="BE1214" s="5">
        <v>1030700</v>
      </c>
      <c r="BF1214" s="5">
        <v>1030700</v>
      </c>
      <c r="BG1214" s="5">
        <v>1030700</v>
      </c>
      <c r="BH1214" s="5">
        <v>1030700</v>
      </c>
      <c r="BI1214" s="5">
        <v>1030700</v>
      </c>
      <c r="BJ1214" s="5">
        <v>1030700</v>
      </c>
      <c r="BK1214" s="5">
        <v>1030700</v>
      </c>
    </row>
    <row r="1215" spans="1:63" x14ac:dyDescent="0.25">
      <c r="A1215" t="s">
        <v>167</v>
      </c>
      <c r="B1215" t="s">
        <v>168</v>
      </c>
      <c r="C1215" t="s">
        <v>149</v>
      </c>
      <c r="D1215" t="s">
        <v>129</v>
      </c>
      <c r="E1215" s="19" t="str">
        <f t="shared" si="139"/>
        <v>number</v>
      </c>
      <c r="F1215" s="4" t="s">
        <v>130</v>
      </c>
      <c r="G1215" s="5">
        <v>1267000</v>
      </c>
      <c r="H1215" s="5">
        <v>1267000</v>
      </c>
      <c r="I1215" s="5">
        <v>1267000</v>
      </c>
      <c r="J1215" s="5">
        <v>1267000</v>
      </c>
      <c r="K1215" s="5">
        <v>1267000</v>
      </c>
      <c r="L1215" s="5">
        <v>1267000</v>
      </c>
      <c r="M1215" s="5">
        <v>1267000</v>
      </c>
      <c r="N1215" s="5">
        <v>1267000</v>
      </c>
      <c r="O1215" s="5">
        <v>1267000</v>
      </c>
      <c r="P1215" s="5">
        <v>1267000</v>
      </c>
      <c r="Q1215" s="5">
        <v>1267000</v>
      </c>
      <c r="R1215" s="5">
        <v>1267000</v>
      </c>
      <c r="S1215" s="5">
        <v>1267000</v>
      </c>
      <c r="T1215" s="5">
        <v>1267000</v>
      </c>
      <c r="U1215" s="5">
        <v>1267000</v>
      </c>
      <c r="V1215" s="5">
        <v>1267000</v>
      </c>
      <c r="W1215" s="5">
        <v>1267000</v>
      </c>
      <c r="X1215" s="5">
        <v>1267000</v>
      </c>
      <c r="Y1215" s="5">
        <v>1267000</v>
      </c>
      <c r="Z1215" s="5">
        <v>1267000</v>
      </c>
      <c r="AA1215" s="5">
        <v>1267000</v>
      </c>
      <c r="AB1215" s="5">
        <v>1267000</v>
      </c>
      <c r="AC1215" s="5">
        <v>1267000</v>
      </c>
      <c r="AD1215" s="5">
        <v>1267000</v>
      </c>
      <c r="AE1215" s="5">
        <v>1267000</v>
      </c>
      <c r="AF1215" s="5">
        <v>1267000</v>
      </c>
      <c r="AG1215" s="5">
        <v>1267000</v>
      </c>
      <c r="AH1215" s="5">
        <v>1267000</v>
      </c>
      <c r="AI1215" s="5">
        <v>1267000</v>
      </c>
      <c r="AJ1215" s="5">
        <v>1267000</v>
      </c>
      <c r="AK1215" s="5">
        <v>1267000</v>
      </c>
      <c r="AL1215" s="5">
        <v>1267000</v>
      </c>
      <c r="AM1215" s="5">
        <v>1267000</v>
      </c>
      <c r="AN1215" s="5">
        <v>1267000</v>
      </c>
      <c r="AO1215" s="5">
        <v>1267000</v>
      </c>
      <c r="AP1215" s="5">
        <v>1267000</v>
      </c>
      <c r="AQ1215" s="5">
        <v>1267000</v>
      </c>
      <c r="AR1215" s="5">
        <v>1267000</v>
      </c>
      <c r="AS1215" s="5">
        <v>1267000</v>
      </c>
      <c r="AT1215" s="5">
        <v>1267000</v>
      </c>
      <c r="AU1215" s="5">
        <v>1267000</v>
      </c>
      <c r="AV1215" s="5">
        <v>1267000</v>
      </c>
      <c r="AW1215" s="5">
        <v>1267000</v>
      </c>
      <c r="AX1215" s="5">
        <v>1267000</v>
      </c>
      <c r="AY1215" s="5">
        <v>1267000</v>
      </c>
      <c r="AZ1215" s="5">
        <v>1267000</v>
      </c>
      <c r="BA1215" s="5">
        <v>1267000</v>
      </c>
      <c r="BB1215" s="5">
        <v>1267000</v>
      </c>
      <c r="BC1215" s="5">
        <v>1267000</v>
      </c>
      <c r="BD1215" s="5">
        <v>1267000</v>
      </c>
      <c r="BE1215" s="5">
        <v>1267000</v>
      </c>
      <c r="BF1215" s="5">
        <v>1267000</v>
      </c>
      <c r="BG1215" s="5">
        <v>1267000</v>
      </c>
      <c r="BH1215" s="5">
        <v>1267000</v>
      </c>
      <c r="BI1215" s="5">
        <v>1267000</v>
      </c>
      <c r="BJ1215" s="5">
        <v>1267000</v>
      </c>
      <c r="BK1215" s="5">
        <v>1267000</v>
      </c>
    </row>
    <row r="1216" spans="1:63" x14ac:dyDescent="0.25">
      <c r="A1216" t="s">
        <v>169</v>
      </c>
      <c r="B1216" t="s">
        <v>170</v>
      </c>
      <c r="C1216" t="s">
        <v>149</v>
      </c>
      <c r="D1216" t="s">
        <v>129</v>
      </c>
      <c r="E1216" s="19" t="str">
        <f t="shared" si="139"/>
        <v>number</v>
      </c>
      <c r="F1216" s="4" t="s">
        <v>130</v>
      </c>
      <c r="G1216" s="5">
        <v>923770</v>
      </c>
      <c r="H1216" s="5">
        <v>923770</v>
      </c>
      <c r="I1216" s="5">
        <v>923770</v>
      </c>
      <c r="J1216" s="5">
        <v>923770</v>
      </c>
      <c r="K1216" s="5">
        <v>923770</v>
      </c>
      <c r="L1216" s="5">
        <v>923770</v>
      </c>
      <c r="M1216" s="5">
        <v>923770</v>
      </c>
      <c r="N1216" s="5">
        <v>923770</v>
      </c>
      <c r="O1216" s="5">
        <v>923770</v>
      </c>
      <c r="P1216" s="5">
        <v>923770</v>
      </c>
      <c r="Q1216" s="5">
        <v>923770</v>
      </c>
      <c r="R1216" s="5">
        <v>923770</v>
      </c>
      <c r="S1216" s="5">
        <v>923770</v>
      </c>
      <c r="T1216" s="5">
        <v>923770</v>
      </c>
      <c r="U1216" s="5">
        <v>923770</v>
      </c>
      <c r="V1216" s="5">
        <v>923770</v>
      </c>
      <c r="W1216" s="5">
        <v>923770</v>
      </c>
      <c r="X1216" s="5">
        <v>923770</v>
      </c>
      <c r="Y1216" s="5">
        <v>923770</v>
      </c>
      <c r="Z1216" s="5">
        <v>923770</v>
      </c>
      <c r="AA1216" s="5">
        <v>923770</v>
      </c>
      <c r="AB1216" s="5">
        <v>923770</v>
      </c>
      <c r="AC1216" s="5">
        <v>923770</v>
      </c>
      <c r="AD1216" s="5">
        <v>923770</v>
      </c>
      <c r="AE1216" s="5">
        <v>923770</v>
      </c>
      <c r="AF1216" s="5">
        <v>923770</v>
      </c>
      <c r="AG1216" s="5">
        <v>923770</v>
      </c>
      <c r="AH1216" s="5">
        <v>923770</v>
      </c>
      <c r="AI1216" s="5">
        <v>923770</v>
      </c>
      <c r="AJ1216" s="5">
        <v>923770</v>
      </c>
      <c r="AK1216" s="5">
        <v>923770</v>
      </c>
      <c r="AL1216" s="5">
        <v>923770</v>
      </c>
      <c r="AM1216" s="5">
        <v>923770</v>
      </c>
      <c r="AN1216" s="5">
        <v>923770</v>
      </c>
      <c r="AO1216" s="5">
        <v>923770</v>
      </c>
      <c r="AP1216" s="5">
        <v>923770</v>
      </c>
      <c r="AQ1216" s="5">
        <v>923770</v>
      </c>
      <c r="AR1216" s="5">
        <v>923770</v>
      </c>
      <c r="AS1216" s="5">
        <v>923770</v>
      </c>
      <c r="AT1216" s="5">
        <v>923770</v>
      </c>
      <c r="AU1216" s="5">
        <v>923770</v>
      </c>
      <c r="AV1216" s="5">
        <v>923770</v>
      </c>
      <c r="AW1216" s="5">
        <v>923770</v>
      </c>
      <c r="AX1216" s="5">
        <v>923770</v>
      </c>
      <c r="AY1216" s="5">
        <v>923770</v>
      </c>
      <c r="AZ1216" s="5">
        <v>923770</v>
      </c>
      <c r="BA1216" s="5">
        <v>923770</v>
      </c>
      <c r="BB1216" s="5">
        <v>923770</v>
      </c>
      <c r="BC1216" s="5">
        <v>923770</v>
      </c>
      <c r="BD1216" s="5">
        <v>923770</v>
      </c>
      <c r="BE1216" s="5">
        <v>923770</v>
      </c>
      <c r="BF1216" s="5">
        <v>923770</v>
      </c>
      <c r="BG1216" s="5">
        <v>923770</v>
      </c>
      <c r="BH1216" s="5">
        <v>923770</v>
      </c>
      <c r="BI1216" s="5">
        <v>923770</v>
      </c>
      <c r="BJ1216" s="5">
        <v>923770</v>
      </c>
      <c r="BK1216" s="5">
        <v>923770</v>
      </c>
    </row>
    <row r="1217" spans="1:63" x14ac:dyDescent="0.25">
      <c r="A1217" t="s">
        <v>173</v>
      </c>
      <c r="B1217" t="s">
        <v>174</v>
      </c>
      <c r="C1217" t="s">
        <v>149</v>
      </c>
      <c r="D1217" t="s">
        <v>129</v>
      </c>
      <c r="E1217" s="19" t="str">
        <f t="shared" si="139"/>
        <v>number</v>
      </c>
      <c r="F1217" s="4" t="s">
        <v>130</v>
      </c>
      <c r="G1217" s="5">
        <v>196710</v>
      </c>
      <c r="H1217" s="5">
        <v>196710</v>
      </c>
      <c r="I1217" s="5">
        <v>196710</v>
      </c>
      <c r="J1217" s="5">
        <v>196710</v>
      </c>
      <c r="K1217" s="5">
        <v>196710</v>
      </c>
      <c r="L1217" s="5">
        <v>196710</v>
      </c>
      <c r="M1217" s="5">
        <v>196710</v>
      </c>
      <c r="N1217" s="5">
        <v>196710</v>
      </c>
      <c r="O1217" s="5">
        <v>196710</v>
      </c>
      <c r="P1217" s="5">
        <v>196710</v>
      </c>
      <c r="Q1217" s="5">
        <v>196710</v>
      </c>
      <c r="R1217" s="5">
        <v>196710</v>
      </c>
      <c r="S1217" s="5">
        <v>196710</v>
      </c>
      <c r="T1217" s="5">
        <v>196710</v>
      </c>
      <c r="U1217" s="5">
        <v>196710</v>
      </c>
      <c r="V1217" s="5">
        <v>196710</v>
      </c>
      <c r="W1217" s="5">
        <v>196710</v>
      </c>
      <c r="X1217" s="5">
        <v>196710</v>
      </c>
      <c r="Y1217" s="5">
        <v>196710</v>
      </c>
      <c r="Z1217" s="5">
        <v>196710</v>
      </c>
      <c r="AA1217" s="5">
        <v>196710</v>
      </c>
      <c r="AB1217" s="5">
        <v>196710</v>
      </c>
      <c r="AC1217" s="5">
        <v>196710</v>
      </c>
      <c r="AD1217" s="5">
        <v>196710</v>
      </c>
      <c r="AE1217" s="5">
        <v>196710</v>
      </c>
      <c r="AF1217" s="5">
        <v>196710</v>
      </c>
      <c r="AG1217" s="5">
        <v>196710</v>
      </c>
      <c r="AH1217" s="5">
        <v>196710</v>
      </c>
      <c r="AI1217" s="5">
        <v>196710</v>
      </c>
      <c r="AJ1217" s="5">
        <v>196710</v>
      </c>
      <c r="AK1217" s="5">
        <v>196710</v>
      </c>
      <c r="AL1217" s="5">
        <v>196710</v>
      </c>
      <c r="AM1217" s="5">
        <v>196710</v>
      </c>
      <c r="AN1217" s="5">
        <v>196710</v>
      </c>
      <c r="AO1217" s="5">
        <v>196710</v>
      </c>
      <c r="AP1217" s="5">
        <v>196710</v>
      </c>
      <c r="AQ1217" s="5">
        <v>196710</v>
      </c>
      <c r="AR1217" s="5">
        <v>196710</v>
      </c>
      <c r="AS1217" s="5">
        <v>196710</v>
      </c>
      <c r="AT1217" s="5">
        <v>196710</v>
      </c>
      <c r="AU1217" s="5">
        <v>196710</v>
      </c>
      <c r="AV1217" s="5">
        <v>196710</v>
      </c>
      <c r="AW1217" s="5">
        <v>196710</v>
      </c>
      <c r="AX1217" s="5">
        <v>196710</v>
      </c>
      <c r="AY1217" s="5">
        <v>196710</v>
      </c>
      <c r="AZ1217" s="5">
        <v>196710</v>
      </c>
      <c r="BA1217" s="5">
        <v>196710</v>
      </c>
      <c r="BB1217" s="5">
        <v>196710</v>
      </c>
      <c r="BC1217" s="5">
        <v>196710</v>
      </c>
      <c r="BD1217" s="5">
        <v>196710</v>
      </c>
      <c r="BE1217" s="5">
        <v>196710</v>
      </c>
      <c r="BF1217" s="5">
        <v>196710</v>
      </c>
      <c r="BG1217" s="5">
        <v>196710</v>
      </c>
      <c r="BH1217" s="5">
        <v>196710</v>
      </c>
      <c r="BI1217" s="5">
        <v>196710</v>
      </c>
      <c r="BJ1217" s="5">
        <v>196710</v>
      </c>
      <c r="BK1217" s="5">
        <v>196710</v>
      </c>
    </row>
    <row r="1218" spans="1:63" x14ac:dyDescent="0.25">
      <c r="A1218" t="s">
        <v>5</v>
      </c>
      <c r="B1218" t="s">
        <v>6</v>
      </c>
      <c r="C1218" t="s">
        <v>7</v>
      </c>
      <c r="D1218" t="s">
        <v>288</v>
      </c>
      <c r="E1218" s="19" t="str">
        <f t="shared" si="139"/>
        <v>formula</v>
      </c>
      <c r="F1218" s="4" t="s">
        <v>290</v>
      </c>
      <c r="G1218" s="5">
        <f>IF(SUM($AX1269:$AZ1269)=0,0,100*G1269/AVERAGE($AX1269:$AZ1269))</f>
        <v>34.138303290072891</v>
      </c>
      <c r="H1218" s="5">
        <f t="shared" ref="H1218:BK1218" si="140">IF(SUM($AX1269:$AZ1269)=0,0,100*H1269/AVERAGE($AX1269:$AZ1269))</f>
        <v>36.553690161220842</v>
      </c>
      <c r="I1218" s="5">
        <f t="shared" si="140"/>
        <v>38.160150297220191</v>
      </c>
      <c r="J1218" s="5">
        <f t="shared" si="140"/>
        <v>41.676133261542162</v>
      </c>
      <c r="K1218" s="5">
        <f t="shared" si="140"/>
        <v>45.178444224706688</v>
      </c>
      <c r="L1218" s="5">
        <f t="shared" si="140"/>
        <v>47.548257758663169</v>
      </c>
      <c r="M1218" s="5">
        <f t="shared" si="140"/>
        <v>52.112951571766672</v>
      </c>
      <c r="N1218" s="5">
        <f t="shared" si="140"/>
        <v>52.212643246873014</v>
      </c>
      <c r="O1218" s="5">
        <f t="shared" si="140"/>
        <v>56.936365220106154</v>
      </c>
      <c r="P1218" s="5">
        <f t="shared" si="140"/>
        <v>61.885757244444029</v>
      </c>
      <c r="Q1218" s="5">
        <f t="shared" si="140"/>
        <v>66.850844726110623</v>
      </c>
      <c r="R1218" s="5">
        <f t="shared" si="140"/>
        <v>68.694286215505613</v>
      </c>
      <c r="S1218" s="5">
        <f t="shared" si="140"/>
        <v>69.947552988271056</v>
      </c>
      <c r="T1218" s="5">
        <f t="shared" si="140"/>
        <v>71.200819761036513</v>
      </c>
      <c r="U1218" s="5">
        <f t="shared" si="140"/>
        <v>72.454086533801956</v>
      </c>
      <c r="V1218" s="5">
        <f t="shared" si="140"/>
        <v>68.010686157633558</v>
      </c>
      <c r="W1218" s="5">
        <f t="shared" si="140"/>
        <v>69.263952930399</v>
      </c>
      <c r="X1218" s="5">
        <f t="shared" si="140"/>
        <v>71.656553132951217</v>
      </c>
      <c r="Y1218" s="5">
        <f t="shared" si="140"/>
        <v>74.049153335503433</v>
      </c>
      <c r="Z1218" s="5">
        <f t="shared" si="140"/>
        <v>76.373393532268437</v>
      </c>
      <c r="AA1218" s="5">
        <f t="shared" si="140"/>
        <v>77.581086967842424</v>
      </c>
      <c r="AB1218" s="5">
        <f t="shared" si="140"/>
        <v>78.788780403416396</v>
      </c>
      <c r="AC1218" s="5">
        <f t="shared" si="140"/>
        <v>79.973687170394641</v>
      </c>
      <c r="AD1218" s="5">
        <f t="shared" si="140"/>
        <v>81.181380605968613</v>
      </c>
      <c r="AE1218" s="5">
        <f t="shared" si="140"/>
        <v>82.366287372946857</v>
      </c>
      <c r="AF1218" s="5">
        <f t="shared" si="140"/>
        <v>83.551194139925087</v>
      </c>
      <c r="AG1218" s="5">
        <f t="shared" si="140"/>
        <v>81.340887286138752</v>
      </c>
      <c r="AH1218" s="5">
        <f t="shared" si="140"/>
        <v>79.176153769543902</v>
      </c>
      <c r="AI1218" s="5">
        <f t="shared" si="140"/>
        <v>77.011420252949037</v>
      </c>
      <c r="AJ1218" s="5">
        <f t="shared" si="140"/>
        <v>76.897486909970354</v>
      </c>
      <c r="AK1218" s="5">
        <f t="shared" si="140"/>
        <v>78.036820339757128</v>
      </c>
      <c r="AL1218" s="5">
        <f t="shared" si="140"/>
        <v>79.290087112522571</v>
      </c>
      <c r="AM1218" s="5">
        <f t="shared" si="140"/>
        <v>76.897486909970354</v>
      </c>
      <c r="AN1218" s="5">
        <f t="shared" si="140"/>
        <v>74.504886707418137</v>
      </c>
      <c r="AO1218" s="5">
        <f t="shared" si="140"/>
        <v>74.52767337601388</v>
      </c>
      <c r="AP1218" s="5">
        <f t="shared" si="140"/>
        <v>81.864980663840669</v>
      </c>
      <c r="AQ1218" s="5">
        <f t="shared" si="140"/>
        <v>87.789514498731876</v>
      </c>
      <c r="AR1218" s="5">
        <f t="shared" si="140"/>
        <v>95.903847185673257</v>
      </c>
      <c r="AS1218" s="5">
        <f t="shared" si="140"/>
        <v>96.266155216345439</v>
      </c>
      <c r="AT1218" s="5">
        <f t="shared" si="140"/>
        <v>99.8436621858759</v>
      </c>
      <c r="AU1218" s="5">
        <f t="shared" si="140"/>
        <v>99.684155505705746</v>
      </c>
      <c r="AV1218" s="5">
        <f t="shared" si="140"/>
        <v>97.9751553610256</v>
      </c>
      <c r="AW1218" s="5">
        <f t="shared" si="140"/>
        <v>96.266155216345439</v>
      </c>
      <c r="AX1218" s="5">
        <f t="shared" si="140"/>
        <v>93.771015005112417</v>
      </c>
      <c r="AY1218" s="5">
        <f t="shared" si="140"/>
        <v>101.97937004401351</v>
      </c>
      <c r="AZ1218" s="5">
        <f t="shared" si="140"/>
        <v>104.24961495087405</v>
      </c>
      <c r="BA1218" s="5">
        <f t="shared" si="140"/>
        <v>106.57206639415429</v>
      </c>
      <c r="BB1218" s="5">
        <f t="shared" si="140"/>
        <v>108.94789560862006</v>
      </c>
      <c r="BC1218" s="5">
        <f t="shared" si="140"/>
        <v>111.37833535304236</v>
      </c>
      <c r="BD1218" s="5">
        <f t="shared" si="140"/>
        <v>113.86467763153055</v>
      </c>
      <c r="BE1218" s="5">
        <f t="shared" si="140"/>
        <v>116.3509971233502</v>
      </c>
      <c r="BF1218" s="5">
        <f t="shared" si="140"/>
        <v>118.89321914923573</v>
      </c>
      <c r="BG1218" s="5">
        <f t="shared" si="140"/>
        <v>121.49256507462391</v>
      </c>
      <c r="BH1218" s="5">
        <f t="shared" si="140"/>
        <v>124.12775670838003</v>
      </c>
      <c r="BI1218" s="5">
        <f t="shared" si="140"/>
        <v>126.48324198512353</v>
      </c>
      <c r="BJ1218" s="5">
        <f t="shared" si="140"/>
        <v>126.07591433330674</v>
      </c>
      <c r="BK1218" s="5">
        <f t="shared" si="140"/>
        <v>0</v>
      </c>
    </row>
    <row r="1219" spans="1:63" x14ac:dyDescent="0.25">
      <c r="A1219" t="s">
        <v>151</v>
      </c>
      <c r="B1219" t="s">
        <v>152</v>
      </c>
      <c r="C1219" t="s">
        <v>7</v>
      </c>
      <c r="D1219" t="s">
        <v>288</v>
      </c>
      <c r="E1219" s="19" t="str">
        <f t="shared" si="139"/>
        <v>formula</v>
      </c>
      <c r="F1219" s="4" t="s">
        <v>290</v>
      </c>
      <c r="G1219" s="5">
        <f t="shared" ref="G1219:BK1219" si="141">IF(SUM($AX1270:$AZ1270)=0,0,100*G1270/AVERAGE($AX1270:$AZ1270))</f>
        <v>90.428438282477316</v>
      </c>
      <c r="H1219" s="5">
        <f t="shared" si="141"/>
        <v>93.380942822436012</v>
      </c>
      <c r="I1219" s="5">
        <f t="shared" si="141"/>
        <v>94.360084928090998</v>
      </c>
      <c r="J1219" s="5">
        <f t="shared" si="141"/>
        <v>97.662215763716702</v>
      </c>
      <c r="K1219" s="5">
        <f t="shared" si="141"/>
        <v>105.0279276961512</v>
      </c>
      <c r="L1219" s="5">
        <f t="shared" si="141"/>
        <v>106.68841700333512</v>
      </c>
      <c r="M1219" s="5">
        <f t="shared" si="141"/>
        <v>118.23170139841095</v>
      </c>
      <c r="N1219" s="5">
        <f t="shared" si="141"/>
        <v>121.1285107521866</v>
      </c>
      <c r="O1219" s="5">
        <f t="shared" si="141"/>
        <v>133.71419039837605</v>
      </c>
      <c r="P1219" s="5">
        <f t="shared" si="141"/>
        <v>138.61221920343633</v>
      </c>
      <c r="Q1219" s="5">
        <f t="shared" si="141"/>
        <v>138.45352090642737</v>
      </c>
      <c r="R1219" s="5">
        <f t="shared" si="141"/>
        <v>147.69213661246988</v>
      </c>
      <c r="S1219" s="5">
        <f t="shared" si="141"/>
        <v>154.14312814699008</v>
      </c>
      <c r="T1219" s="5">
        <f t="shared" si="141"/>
        <v>155.84534643630911</v>
      </c>
      <c r="U1219" s="5">
        <f t="shared" si="141"/>
        <v>160.64201188729402</v>
      </c>
      <c r="V1219" s="5">
        <f t="shared" si="141"/>
        <v>159.46785181499396</v>
      </c>
      <c r="W1219" s="5">
        <f t="shared" si="141"/>
        <v>160.56102298203902</v>
      </c>
      <c r="X1219" s="5">
        <f t="shared" si="141"/>
        <v>161.74843304279483</v>
      </c>
      <c r="Y1219" s="5">
        <f t="shared" si="141"/>
        <v>166.32844327713866</v>
      </c>
      <c r="Z1219" s="5">
        <f t="shared" si="141"/>
        <v>125.99419676892526</v>
      </c>
      <c r="AA1219" s="5">
        <f t="shared" si="141"/>
        <v>93.885120903788675</v>
      </c>
      <c r="AB1219" s="5">
        <f t="shared" si="141"/>
        <v>94.691805833952955</v>
      </c>
      <c r="AC1219" s="5">
        <f t="shared" si="141"/>
        <v>92.25478804259221</v>
      </c>
      <c r="AD1219" s="5">
        <f t="shared" si="141"/>
        <v>93.738108229599874</v>
      </c>
      <c r="AE1219" s="5">
        <f t="shared" si="141"/>
        <v>85.768155358470608</v>
      </c>
      <c r="AF1219" s="5">
        <f t="shared" si="141"/>
        <v>104.47238941772613</v>
      </c>
      <c r="AG1219" s="5">
        <f t="shared" si="141"/>
        <v>94.396253815497204</v>
      </c>
      <c r="AH1219" s="5">
        <f t="shared" si="141"/>
        <v>96.097925519232746</v>
      </c>
      <c r="AI1219" s="5">
        <f t="shared" si="141"/>
        <v>95.406381669404297</v>
      </c>
      <c r="AJ1219" s="5">
        <f t="shared" si="141"/>
        <v>99.397379970277044</v>
      </c>
      <c r="AK1219" s="5">
        <f t="shared" si="141"/>
        <v>100.64596992082991</v>
      </c>
      <c r="AL1219" s="5">
        <f t="shared" si="141"/>
        <v>101.0042284991608</v>
      </c>
      <c r="AM1219" s="5">
        <f t="shared" si="141"/>
        <v>96.433133264161981</v>
      </c>
      <c r="AN1219" s="5">
        <f t="shared" si="141"/>
        <v>87.124139952296275</v>
      </c>
      <c r="AO1219" s="5">
        <f t="shared" si="141"/>
        <v>91.708277850184672</v>
      </c>
      <c r="AP1219" s="5">
        <f t="shared" si="141"/>
        <v>89.617116798742487</v>
      </c>
      <c r="AQ1219" s="5">
        <f t="shared" si="141"/>
        <v>91.608950056213502</v>
      </c>
      <c r="AR1219" s="5">
        <f t="shared" si="141"/>
        <v>86.746411618524732</v>
      </c>
      <c r="AS1219" s="5">
        <f t="shared" si="141"/>
        <v>82.134680572557812</v>
      </c>
      <c r="AT1219" s="5">
        <f t="shared" si="141"/>
        <v>84.45291966228551</v>
      </c>
      <c r="AU1219" s="5">
        <f t="shared" si="141"/>
        <v>87.008810394173011</v>
      </c>
      <c r="AV1219" s="5">
        <f t="shared" si="141"/>
        <v>79.959307645695688</v>
      </c>
      <c r="AW1219" s="5">
        <f t="shared" si="141"/>
        <v>85.57528603860213</v>
      </c>
      <c r="AX1219" s="5">
        <f t="shared" si="141"/>
        <v>92.006035058753241</v>
      </c>
      <c r="AY1219" s="5">
        <f t="shared" si="141"/>
        <v>98.591222777917551</v>
      </c>
      <c r="AZ1219" s="5">
        <f t="shared" si="141"/>
        <v>109.40274216332921</v>
      </c>
      <c r="BA1219" s="5">
        <f t="shared" si="141"/>
        <v>117.19379191863791</v>
      </c>
      <c r="BB1219" s="5">
        <f t="shared" si="141"/>
        <v>122.06055225876491</v>
      </c>
      <c r="BC1219" s="5">
        <f t="shared" si="141"/>
        <v>138.70828633168506</v>
      </c>
      <c r="BD1219" s="5">
        <f t="shared" si="141"/>
        <v>153.36367825710821</v>
      </c>
      <c r="BE1219" s="5">
        <f t="shared" si="141"/>
        <v>166.79008192187032</v>
      </c>
      <c r="BF1219" s="5">
        <f t="shared" si="141"/>
        <v>162.30619535911146</v>
      </c>
      <c r="BG1219" s="5">
        <f t="shared" si="141"/>
        <v>206.01581517114252</v>
      </c>
      <c r="BH1219" s="5">
        <f t="shared" si="141"/>
        <v>201.76435941583196</v>
      </c>
      <c r="BI1219" s="5">
        <f t="shared" si="141"/>
        <v>195.0842542829221</v>
      </c>
      <c r="BJ1219" s="5">
        <f t="shared" si="141"/>
        <v>152.28564185639311</v>
      </c>
      <c r="BK1219" s="5">
        <f t="shared" si="141"/>
        <v>0</v>
      </c>
    </row>
    <row r="1220" spans="1:63" x14ac:dyDescent="0.25">
      <c r="A1220" t="s">
        <v>157</v>
      </c>
      <c r="B1220" t="s">
        <v>158</v>
      </c>
      <c r="C1220" t="s">
        <v>7</v>
      </c>
      <c r="D1220" t="s">
        <v>288</v>
      </c>
      <c r="E1220" s="19" t="str">
        <f t="shared" si="139"/>
        <v>formula</v>
      </c>
      <c r="F1220" s="4" t="s">
        <v>290</v>
      </c>
      <c r="G1220" s="5">
        <f t="shared" ref="G1220:BK1220" si="142">IF(SUM($AX1271:$AZ1271)=0,0,100*G1271/AVERAGE($AX1271:$AZ1271))</f>
        <v>62.929823265575727</v>
      </c>
      <c r="H1220" s="5">
        <f t="shared" si="142"/>
        <v>63.3461279282674</v>
      </c>
      <c r="I1220" s="5">
        <f t="shared" si="142"/>
        <v>63.6115727571622</v>
      </c>
      <c r="J1220" s="5">
        <f t="shared" si="142"/>
        <v>63.939679256391265</v>
      </c>
      <c r="K1220" s="5">
        <f t="shared" si="142"/>
        <v>64.279562567686284</v>
      </c>
      <c r="L1220" s="5">
        <f t="shared" si="142"/>
        <v>64.67638845847209</v>
      </c>
      <c r="M1220" s="5">
        <f t="shared" si="142"/>
        <v>65.088347364634629</v>
      </c>
      <c r="N1220" s="5">
        <f t="shared" si="142"/>
        <v>65.494722632105209</v>
      </c>
      <c r="O1220" s="5">
        <f t="shared" si="142"/>
        <v>65.830060771203534</v>
      </c>
      <c r="P1220" s="5">
        <f t="shared" si="142"/>
        <v>65.943407884138594</v>
      </c>
      <c r="Q1220" s="5">
        <f t="shared" si="142"/>
        <v>66.936941890691486</v>
      </c>
      <c r="R1220" s="5">
        <f t="shared" si="142"/>
        <v>66.348334566099467</v>
      </c>
      <c r="S1220" s="5">
        <f t="shared" si="142"/>
        <v>67.347324284312293</v>
      </c>
      <c r="T1220" s="5">
        <f t="shared" si="142"/>
        <v>67.728497926473693</v>
      </c>
      <c r="U1220" s="5">
        <f t="shared" si="142"/>
        <v>65.169035458805325</v>
      </c>
      <c r="V1220" s="5">
        <f t="shared" si="142"/>
        <v>64.125376631056724</v>
      </c>
      <c r="W1220" s="5">
        <f t="shared" si="142"/>
        <v>64.611235973573045</v>
      </c>
      <c r="X1220" s="5">
        <f t="shared" si="142"/>
        <v>65.107404729846778</v>
      </c>
      <c r="Y1220" s="5">
        <f t="shared" si="142"/>
        <v>65.199117124130339</v>
      </c>
      <c r="Z1220" s="5">
        <f t="shared" si="142"/>
        <v>65.441331909033053</v>
      </c>
      <c r="AA1220" s="5">
        <f t="shared" si="142"/>
        <v>65.681195094082355</v>
      </c>
      <c r="AB1220" s="5">
        <f t="shared" si="142"/>
        <v>65.921058279131643</v>
      </c>
      <c r="AC1220" s="5">
        <f t="shared" si="142"/>
        <v>68.166602860446559</v>
      </c>
      <c r="AD1220" s="5">
        <f t="shared" si="142"/>
        <v>65.457793108007024</v>
      </c>
      <c r="AE1220" s="5">
        <f t="shared" si="142"/>
        <v>70.12571881705459</v>
      </c>
      <c r="AF1220" s="5">
        <f t="shared" si="142"/>
        <v>74.805402525369288</v>
      </c>
      <c r="AG1220" s="5">
        <f t="shared" si="142"/>
        <v>67.985762950438328</v>
      </c>
      <c r="AH1220" s="5">
        <f t="shared" si="142"/>
        <v>67.985762950438328</v>
      </c>
      <c r="AI1220" s="5">
        <f t="shared" si="142"/>
        <v>72.453802671944814</v>
      </c>
      <c r="AJ1220" s="5">
        <f t="shared" si="142"/>
        <v>74.852434522437775</v>
      </c>
      <c r="AK1220" s="5">
        <f t="shared" si="142"/>
        <v>75.040562510711737</v>
      </c>
      <c r="AL1220" s="5">
        <f t="shared" si="142"/>
        <v>77.415678362670448</v>
      </c>
      <c r="AM1220" s="5">
        <f t="shared" si="142"/>
        <v>71.477888732773664</v>
      </c>
      <c r="AN1220" s="5">
        <f t="shared" si="142"/>
        <v>71.477888732773664</v>
      </c>
      <c r="AO1220" s="5">
        <f t="shared" si="142"/>
        <v>72.348051226536327</v>
      </c>
      <c r="AP1220" s="5">
        <f t="shared" si="142"/>
        <v>75.621501738501721</v>
      </c>
      <c r="AQ1220" s="5">
        <f t="shared" si="142"/>
        <v>78.926228528517655</v>
      </c>
      <c r="AR1220" s="5">
        <f t="shared" si="142"/>
        <v>85.899796775054213</v>
      </c>
      <c r="AS1220" s="5">
        <f t="shared" si="142"/>
        <v>85.034071750214963</v>
      </c>
      <c r="AT1220" s="5">
        <f t="shared" si="142"/>
        <v>80.061479818957281</v>
      </c>
      <c r="AU1220" s="5">
        <f t="shared" si="142"/>
        <v>85.729526836067151</v>
      </c>
      <c r="AV1220" s="5">
        <f t="shared" si="142"/>
        <v>98.412643133926849</v>
      </c>
      <c r="AW1220" s="5">
        <f t="shared" si="142"/>
        <v>94.794001279477257</v>
      </c>
      <c r="AX1220" s="5">
        <f t="shared" si="142"/>
        <v>94.874841286998503</v>
      </c>
      <c r="AY1220" s="5">
        <f t="shared" si="142"/>
        <v>99.08920029303691</v>
      </c>
      <c r="AZ1220" s="5">
        <f t="shared" si="142"/>
        <v>106.03595841996457</v>
      </c>
      <c r="BA1220" s="5">
        <f t="shared" si="142"/>
        <v>117.2320800573888</v>
      </c>
      <c r="BB1220" s="5">
        <f t="shared" si="142"/>
        <v>120.61422433649932</v>
      </c>
      <c r="BC1220" s="5">
        <f t="shared" si="142"/>
        <v>125.08278282093347</v>
      </c>
      <c r="BD1220" s="5">
        <f t="shared" si="142"/>
        <v>131.15181994184957</v>
      </c>
      <c r="BE1220" s="5">
        <f t="shared" si="142"/>
        <v>128.16397076176261</v>
      </c>
      <c r="BF1220" s="5">
        <f t="shared" si="142"/>
        <v>132.88083984823956</v>
      </c>
      <c r="BG1220" s="5">
        <f t="shared" si="142"/>
        <v>136.28425105578444</v>
      </c>
      <c r="BH1220" s="5">
        <f t="shared" si="142"/>
        <v>140.45662718479969</v>
      </c>
      <c r="BI1220" s="5">
        <f t="shared" si="142"/>
        <v>143.2380136580355</v>
      </c>
      <c r="BJ1220" s="5">
        <f t="shared" si="142"/>
        <v>147.25040927322235</v>
      </c>
      <c r="BK1220" s="5">
        <f t="shared" si="142"/>
        <v>0</v>
      </c>
    </row>
    <row r="1221" spans="1:63" x14ac:dyDescent="0.25">
      <c r="A1221" t="s">
        <v>159</v>
      </c>
      <c r="B1221" t="s">
        <v>160</v>
      </c>
      <c r="C1221" t="s">
        <v>7</v>
      </c>
      <c r="D1221" t="s">
        <v>288</v>
      </c>
      <c r="E1221" s="19" t="str">
        <f t="shared" si="139"/>
        <v>formula</v>
      </c>
      <c r="F1221" s="4" t="s">
        <v>290</v>
      </c>
      <c r="G1221" s="5">
        <f t="shared" ref="G1221:BK1221" si="143">IF(SUM($AX1272:$AZ1272)=0,0,100*G1272/AVERAGE($AX1272:$AZ1272))</f>
        <v>54.705056788397734</v>
      </c>
      <c r="H1221" s="5">
        <f t="shared" si="143"/>
        <v>56.03799064899588</v>
      </c>
      <c r="I1221" s="5">
        <f t="shared" si="143"/>
        <v>52.156696778757102</v>
      </c>
      <c r="J1221" s="5">
        <f t="shared" si="143"/>
        <v>56.551909917606729</v>
      </c>
      <c r="K1221" s="5">
        <f t="shared" si="143"/>
        <v>57.253416798038366</v>
      </c>
      <c r="L1221" s="5">
        <f t="shared" si="143"/>
        <v>58.952323471132125</v>
      </c>
      <c r="M1221" s="5">
        <f t="shared" si="143"/>
        <v>58.902772026500223</v>
      </c>
      <c r="N1221" s="5">
        <f t="shared" si="143"/>
        <v>58.810747915040977</v>
      </c>
      <c r="O1221" s="5">
        <f t="shared" si="143"/>
        <v>58.693240203485317</v>
      </c>
      <c r="P1221" s="5">
        <f t="shared" si="143"/>
        <v>64.28115661462482</v>
      </c>
      <c r="Q1221" s="5">
        <f t="shared" si="143"/>
        <v>66.349646276894518</v>
      </c>
      <c r="R1221" s="5">
        <f t="shared" si="143"/>
        <v>68.402491840216143</v>
      </c>
      <c r="S1221" s="5">
        <f t="shared" si="143"/>
        <v>69.648356733818233</v>
      </c>
      <c r="T1221" s="5">
        <f t="shared" si="143"/>
        <v>71.241081739843636</v>
      </c>
      <c r="U1221" s="5">
        <f t="shared" si="143"/>
        <v>72.17611750004761</v>
      </c>
      <c r="V1221" s="5">
        <f t="shared" si="143"/>
        <v>70.731409737915499</v>
      </c>
      <c r="W1221" s="5">
        <f t="shared" si="143"/>
        <v>71.198609073016286</v>
      </c>
      <c r="X1221" s="5">
        <f t="shared" si="143"/>
        <v>78.20659909952802</v>
      </c>
      <c r="Y1221" s="5">
        <f t="shared" si="143"/>
        <v>87.349548511894255</v>
      </c>
      <c r="Z1221" s="5">
        <f t="shared" si="143"/>
        <v>76.861631316662141</v>
      </c>
      <c r="AA1221" s="5">
        <f t="shared" si="143"/>
        <v>74.737997975294945</v>
      </c>
      <c r="AB1221" s="5">
        <f t="shared" si="143"/>
        <v>83.374106896854869</v>
      </c>
      <c r="AC1221" s="5">
        <f t="shared" si="143"/>
        <v>94.399444903008998</v>
      </c>
      <c r="AD1221" s="5">
        <f t="shared" si="143"/>
        <v>97.867472646239904</v>
      </c>
      <c r="AE1221" s="5">
        <f t="shared" si="143"/>
        <v>94.204636937827559</v>
      </c>
      <c r="AF1221" s="5">
        <f t="shared" si="143"/>
        <v>95.359716506086201</v>
      </c>
      <c r="AG1221" s="5">
        <f t="shared" si="143"/>
        <v>94.884270394843114</v>
      </c>
      <c r="AH1221" s="5">
        <f t="shared" si="143"/>
        <v>99.624588109220539</v>
      </c>
      <c r="AI1221" s="5">
        <f t="shared" si="143"/>
        <v>102.6071461918371</v>
      </c>
      <c r="AJ1221" s="5">
        <f t="shared" si="143"/>
        <v>105.25892006642452</v>
      </c>
      <c r="AK1221" s="5">
        <f t="shared" si="143"/>
        <v>99.976022527861147</v>
      </c>
      <c r="AL1221" s="5">
        <f t="shared" si="143"/>
        <v>99.726083625382273</v>
      </c>
      <c r="AM1221" s="5">
        <f t="shared" si="143"/>
        <v>99.867659181473414</v>
      </c>
      <c r="AN1221" s="5">
        <f t="shared" si="143"/>
        <v>99.892102201232561</v>
      </c>
      <c r="AO1221" s="5">
        <f t="shared" si="143"/>
        <v>98.229629997498861</v>
      </c>
      <c r="AP1221" s="5">
        <f t="shared" si="143"/>
        <v>89.141176556061012</v>
      </c>
      <c r="AQ1221" s="5">
        <f t="shared" si="143"/>
        <v>88.853973551463397</v>
      </c>
      <c r="AR1221" s="5">
        <f t="shared" si="143"/>
        <v>89.98878657886759</v>
      </c>
      <c r="AS1221" s="5">
        <f t="shared" si="143"/>
        <v>98.695640097928475</v>
      </c>
      <c r="AT1221" s="5">
        <f t="shared" si="143"/>
        <v>88.507919711832017</v>
      </c>
      <c r="AU1221" s="5">
        <f t="shared" si="143"/>
        <v>89.293986132527991</v>
      </c>
      <c r="AV1221" s="5">
        <f t="shared" si="143"/>
        <v>92.944048186391996</v>
      </c>
      <c r="AW1221" s="5">
        <f t="shared" si="143"/>
        <v>97.573237583771217</v>
      </c>
      <c r="AX1221" s="5">
        <f t="shared" si="143"/>
        <v>102.07243230554758</v>
      </c>
      <c r="AY1221" s="5">
        <f t="shared" si="143"/>
        <v>102.39697373943089</v>
      </c>
      <c r="AZ1221" s="5">
        <f t="shared" si="143"/>
        <v>95.53059395502153</v>
      </c>
      <c r="BA1221" s="5">
        <f t="shared" si="143"/>
        <v>144.32287081400634</v>
      </c>
      <c r="BB1221" s="5">
        <f t="shared" si="143"/>
        <v>151.0356418279346</v>
      </c>
      <c r="BC1221" s="5">
        <f t="shared" si="143"/>
        <v>143.69795914093115</v>
      </c>
      <c r="BD1221" s="5">
        <f t="shared" si="143"/>
        <v>146.80185172238453</v>
      </c>
      <c r="BE1221" s="5">
        <f t="shared" si="143"/>
        <v>149.48684771696429</v>
      </c>
      <c r="BF1221" s="5">
        <f t="shared" si="143"/>
        <v>151.52853358707702</v>
      </c>
      <c r="BG1221" s="5">
        <f t="shared" si="143"/>
        <v>146.24950530846161</v>
      </c>
      <c r="BH1221" s="5">
        <f t="shared" si="143"/>
        <v>148.92087253213427</v>
      </c>
      <c r="BI1221" s="5">
        <f t="shared" si="143"/>
        <v>150.74647587825174</v>
      </c>
      <c r="BJ1221" s="5">
        <f t="shared" si="143"/>
        <v>164.66524519931863</v>
      </c>
      <c r="BK1221" s="5">
        <f t="shared" si="143"/>
        <v>0</v>
      </c>
    </row>
    <row r="1222" spans="1:63" x14ac:dyDescent="0.25">
      <c r="A1222" t="s">
        <v>165</v>
      </c>
      <c r="B1222" t="s">
        <v>166</v>
      </c>
      <c r="C1222" t="s">
        <v>7</v>
      </c>
      <c r="D1222" t="s">
        <v>288</v>
      </c>
      <c r="E1222" s="19" t="str">
        <f t="shared" si="139"/>
        <v>formula</v>
      </c>
      <c r="F1222" s="4" t="s">
        <v>290</v>
      </c>
      <c r="G1222" s="5">
        <f t="shared" ref="G1222:BK1222" si="144">IF(SUM($AX1273:$AZ1273)=0,0,100*G1273/AVERAGE($AX1273:$AZ1273))</f>
        <v>63.930899419277694</v>
      </c>
      <c r="H1222" s="5">
        <f t="shared" si="144"/>
        <v>66.964075165584148</v>
      </c>
      <c r="I1222" s="5">
        <f t="shared" si="144"/>
        <v>67.023549199825453</v>
      </c>
      <c r="J1222" s="5">
        <f t="shared" si="144"/>
        <v>70.056724946131894</v>
      </c>
      <c r="K1222" s="5">
        <f t="shared" si="144"/>
        <v>73.149374726679653</v>
      </c>
      <c r="L1222" s="5">
        <f t="shared" si="144"/>
        <v>75.153649680611537</v>
      </c>
      <c r="M1222" s="5">
        <f t="shared" si="144"/>
        <v>74.980324502622111</v>
      </c>
      <c r="N1222" s="5">
        <f t="shared" si="144"/>
        <v>78.065141552860297</v>
      </c>
      <c r="O1222" s="5">
        <f t="shared" si="144"/>
        <v>80.366435781196699</v>
      </c>
      <c r="P1222" s="5">
        <f t="shared" si="144"/>
        <v>82.785393438876085</v>
      </c>
      <c r="Q1222" s="5">
        <f t="shared" si="144"/>
        <v>87.737159897982977</v>
      </c>
      <c r="R1222" s="5">
        <f t="shared" si="144"/>
        <v>83.2870628651049</v>
      </c>
      <c r="S1222" s="5">
        <f t="shared" si="144"/>
        <v>88.758097117172625</v>
      </c>
      <c r="T1222" s="5">
        <f t="shared" si="144"/>
        <v>91.598220148331791</v>
      </c>
      <c r="U1222" s="5">
        <f t="shared" si="144"/>
        <v>91.845471550883175</v>
      </c>
      <c r="V1222" s="5">
        <f t="shared" si="144"/>
        <v>85.479686138075593</v>
      </c>
      <c r="W1222" s="5">
        <f t="shared" si="144"/>
        <v>86.947350670661933</v>
      </c>
      <c r="X1222" s="5">
        <f t="shared" si="144"/>
        <v>88.166568372608637</v>
      </c>
      <c r="Y1222" s="5">
        <f t="shared" si="144"/>
        <v>88.791045732142322</v>
      </c>
      <c r="Z1222" s="5">
        <f t="shared" si="144"/>
        <v>90.010263434089026</v>
      </c>
      <c r="AA1222" s="5">
        <f t="shared" si="144"/>
        <v>91.22948113603573</v>
      </c>
      <c r="AB1222" s="5">
        <f t="shared" si="144"/>
        <v>87.096035756265181</v>
      </c>
      <c r="AC1222" s="5">
        <f t="shared" si="144"/>
        <v>82.962590376494632</v>
      </c>
      <c r="AD1222" s="5">
        <f t="shared" si="144"/>
        <v>85.371288763267401</v>
      </c>
      <c r="AE1222" s="5">
        <f t="shared" si="144"/>
        <v>87.125772773385833</v>
      </c>
      <c r="AF1222" s="5">
        <f t="shared" si="144"/>
        <v>75.230965925125247</v>
      </c>
      <c r="AG1222" s="5">
        <f t="shared" si="144"/>
        <v>70.770413357027536</v>
      </c>
      <c r="AH1222" s="5">
        <f t="shared" si="144"/>
        <v>72.55463438426662</v>
      </c>
      <c r="AI1222" s="5">
        <f t="shared" si="144"/>
        <v>71.365153699440555</v>
      </c>
      <c r="AJ1222" s="5">
        <f t="shared" si="144"/>
        <v>71.365153699440555</v>
      </c>
      <c r="AK1222" s="5">
        <f t="shared" si="144"/>
        <v>73.149374726679653</v>
      </c>
      <c r="AL1222" s="5">
        <f t="shared" si="144"/>
        <v>77.907297465983888</v>
      </c>
      <c r="AM1222" s="5">
        <f t="shared" si="144"/>
        <v>82.070479862875089</v>
      </c>
      <c r="AN1222" s="5">
        <f t="shared" si="144"/>
        <v>80.880999178049024</v>
      </c>
      <c r="AO1222" s="5">
        <f t="shared" si="144"/>
        <v>79.096778150809939</v>
      </c>
      <c r="AP1222" s="5">
        <f t="shared" si="144"/>
        <v>82.665220205288122</v>
      </c>
      <c r="AQ1222" s="5">
        <f t="shared" si="144"/>
        <v>81.475739520462056</v>
      </c>
      <c r="AR1222" s="5">
        <f t="shared" si="144"/>
        <v>82.070479862875089</v>
      </c>
      <c r="AS1222" s="5">
        <f t="shared" si="144"/>
        <v>80.286258835636005</v>
      </c>
      <c r="AT1222" s="5">
        <f t="shared" si="144"/>
        <v>81.158368231540194</v>
      </c>
      <c r="AU1222" s="5">
        <f t="shared" si="144"/>
        <v>77.720709578358651</v>
      </c>
      <c r="AV1222" s="5">
        <f t="shared" si="144"/>
        <v>86.58455906178996</v>
      </c>
      <c r="AW1222" s="5">
        <f t="shared" si="144"/>
        <v>90.141106309419882</v>
      </c>
      <c r="AX1222" s="5">
        <f t="shared" si="144"/>
        <v>99.318193636393303</v>
      </c>
      <c r="AY1222" s="5">
        <f t="shared" si="144"/>
        <v>107.99521138865902</v>
      </c>
      <c r="AZ1222" s="5">
        <f t="shared" si="144"/>
        <v>92.686594974947653</v>
      </c>
      <c r="BA1222" s="5">
        <f t="shared" si="144"/>
        <v>108.68511018585815</v>
      </c>
      <c r="BB1222" s="5">
        <f t="shared" si="144"/>
        <v>114.18051094975452</v>
      </c>
      <c r="BC1222" s="5">
        <f t="shared" si="144"/>
        <v>103.94457170676263</v>
      </c>
      <c r="BD1222" s="5">
        <f t="shared" si="144"/>
        <v>103.94457170676263</v>
      </c>
      <c r="BE1222" s="5">
        <f t="shared" si="144"/>
        <v>111.53587906914652</v>
      </c>
      <c r="BF1222" s="5">
        <f t="shared" si="144"/>
        <v>122.85777254556062</v>
      </c>
      <c r="BG1222" s="5">
        <f t="shared" si="144"/>
        <v>131.71940364751475</v>
      </c>
      <c r="BH1222" s="5">
        <f t="shared" si="144"/>
        <v>140.13497949265911</v>
      </c>
      <c r="BI1222" s="5">
        <f t="shared" si="144"/>
        <v>124.15821393607069</v>
      </c>
      <c r="BJ1222" s="5">
        <f t="shared" si="144"/>
        <v>124.08686293719138</v>
      </c>
      <c r="BK1222" s="5">
        <f t="shared" si="144"/>
        <v>0</v>
      </c>
    </row>
    <row r="1223" spans="1:63" x14ac:dyDescent="0.25">
      <c r="A1223" t="s">
        <v>171</v>
      </c>
      <c r="B1223" t="s">
        <v>172</v>
      </c>
      <c r="C1223" t="s">
        <v>7</v>
      </c>
      <c r="D1223" t="s">
        <v>288</v>
      </c>
      <c r="E1223" s="19" t="str">
        <f t="shared" si="139"/>
        <v>formula</v>
      </c>
      <c r="F1223" s="4" t="s">
        <v>290</v>
      </c>
      <c r="G1223" s="5">
        <f t="shared" ref="G1223:BK1223" si="145">IF(SUM($AX1274:$AZ1274)=0,0,100*G1274/AVERAGE($AX1274:$AZ1274))</f>
        <v>39.249112694653647</v>
      </c>
      <c r="H1223" s="5">
        <f t="shared" si="145"/>
        <v>41.175412519201238</v>
      </c>
      <c r="I1223" s="5">
        <f t="shared" si="145"/>
        <v>45.897275902165084</v>
      </c>
      <c r="J1223" s="5">
        <f t="shared" si="145"/>
        <v>47.306071091239637</v>
      </c>
      <c r="K1223" s="5">
        <f t="shared" si="145"/>
        <v>47.322821524496582</v>
      </c>
      <c r="L1223" s="5">
        <f t="shared" si="145"/>
        <v>54.845608604518894</v>
      </c>
      <c r="M1223" s="5">
        <f t="shared" si="145"/>
        <v>61.535899151671522</v>
      </c>
      <c r="N1223" s="5">
        <f t="shared" si="145"/>
        <v>55.928524114579773</v>
      </c>
      <c r="O1223" s="5">
        <f t="shared" si="145"/>
        <v>60.482213147643989</v>
      </c>
      <c r="P1223" s="5">
        <f t="shared" si="145"/>
        <v>63.663103672702789</v>
      </c>
      <c r="Q1223" s="5">
        <f t="shared" si="145"/>
        <v>67.164605865515966</v>
      </c>
      <c r="R1223" s="5">
        <f t="shared" si="145"/>
        <v>66.64441278550521</v>
      </c>
      <c r="S1223" s="5">
        <f t="shared" si="145"/>
        <v>67.451155527242364</v>
      </c>
      <c r="T1223" s="5">
        <f t="shared" si="145"/>
        <v>63.98255118534582</v>
      </c>
      <c r="U1223" s="5">
        <f t="shared" si="145"/>
        <v>63.044200289508908</v>
      </c>
      <c r="V1223" s="5">
        <f t="shared" si="145"/>
        <v>59.337027901950457</v>
      </c>
      <c r="W1223" s="5">
        <f t="shared" si="145"/>
        <v>59.042865168308772</v>
      </c>
      <c r="X1223" s="5">
        <f t="shared" si="145"/>
        <v>60.915144845602747</v>
      </c>
      <c r="Y1223" s="5">
        <f t="shared" si="145"/>
        <v>59.999407034662717</v>
      </c>
      <c r="Z1223" s="5">
        <f t="shared" si="145"/>
        <v>60.761694126535971</v>
      </c>
      <c r="AA1223" s="5">
        <f t="shared" si="145"/>
        <v>59.260495172399501</v>
      </c>
      <c r="AB1223" s="5">
        <f t="shared" si="145"/>
        <v>60.951091275372136</v>
      </c>
      <c r="AC1223" s="5">
        <f t="shared" si="145"/>
        <v>62.284702144772936</v>
      </c>
      <c r="AD1223" s="5">
        <f t="shared" si="145"/>
        <v>60.646509772244642</v>
      </c>
      <c r="AE1223" s="5">
        <f t="shared" si="145"/>
        <v>63.185146810149398</v>
      </c>
      <c r="AF1223" s="5">
        <f t="shared" si="145"/>
        <v>59.98022778858352</v>
      </c>
      <c r="AG1223" s="5">
        <f t="shared" si="145"/>
        <v>57.577436764392523</v>
      </c>
      <c r="AH1223" s="5">
        <f t="shared" si="145"/>
        <v>57.494940880602115</v>
      </c>
      <c r="AI1223" s="5">
        <f t="shared" si="145"/>
        <v>59.000796455183995</v>
      </c>
      <c r="AJ1223" s="5">
        <f t="shared" si="145"/>
        <v>57.955435416485145</v>
      </c>
      <c r="AK1223" s="5">
        <f t="shared" si="145"/>
        <v>60.02802514988219</v>
      </c>
      <c r="AL1223" s="5">
        <f t="shared" si="145"/>
        <v>56.091673334502339</v>
      </c>
      <c r="AM1223" s="5">
        <f t="shared" si="145"/>
        <v>52.155321519122481</v>
      </c>
      <c r="AN1223" s="5">
        <f t="shared" si="145"/>
        <v>48.539489244114094</v>
      </c>
      <c r="AO1223" s="5">
        <f t="shared" si="145"/>
        <v>43.315112863442188</v>
      </c>
      <c r="AP1223" s="5">
        <f t="shared" si="145"/>
        <v>47.297695874611179</v>
      </c>
      <c r="AQ1223" s="5">
        <f t="shared" si="145"/>
        <v>52.366820864641184</v>
      </c>
      <c r="AR1223" s="5">
        <f t="shared" si="145"/>
        <v>60.525337138063975</v>
      </c>
      <c r="AS1223" s="5">
        <f t="shared" si="145"/>
        <v>68.845729598481796</v>
      </c>
      <c r="AT1223" s="5">
        <f t="shared" si="145"/>
        <v>67.873358572700056</v>
      </c>
      <c r="AU1223" s="5">
        <f t="shared" si="145"/>
        <v>74.890357945312587</v>
      </c>
      <c r="AV1223" s="5">
        <f t="shared" si="145"/>
        <v>76.219705829449495</v>
      </c>
      <c r="AW1223" s="5">
        <f t="shared" si="145"/>
        <v>91.159526129126476</v>
      </c>
      <c r="AX1223" s="5">
        <f t="shared" si="145"/>
        <v>94.870266358968664</v>
      </c>
      <c r="AY1223" s="5">
        <f t="shared" si="145"/>
        <v>96.784505871571255</v>
      </c>
      <c r="AZ1223" s="5">
        <f t="shared" si="145"/>
        <v>108.3452277694601</v>
      </c>
      <c r="BA1223" s="5">
        <f t="shared" si="145"/>
        <v>114.20102848218546</v>
      </c>
      <c r="BB1223" s="5">
        <f t="shared" si="145"/>
        <v>121.39954392478677</v>
      </c>
      <c r="BC1223" s="5">
        <f t="shared" si="145"/>
        <v>124.22217618334624</v>
      </c>
      <c r="BD1223" s="5">
        <f t="shared" si="145"/>
        <v>134.52953853756827</v>
      </c>
      <c r="BE1223" s="5">
        <f t="shared" si="145"/>
        <v>120.84960207531168</v>
      </c>
      <c r="BF1223" s="5">
        <f t="shared" si="145"/>
        <v>117.67598961350303</v>
      </c>
      <c r="BG1223" s="5">
        <f t="shared" si="145"/>
        <v>117.68351893325202</v>
      </c>
      <c r="BH1223" s="5">
        <f t="shared" si="145"/>
        <v>117.23912993894551</v>
      </c>
      <c r="BI1223" s="5">
        <f t="shared" si="145"/>
        <v>134.21836573895416</v>
      </c>
      <c r="BJ1223" s="5">
        <f t="shared" si="145"/>
        <v>124.52925350102899</v>
      </c>
      <c r="BK1223" s="5">
        <f t="shared" si="145"/>
        <v>0</v>
      </c>
    </row>
    <row r="1224" spans="1:63" x14ac:dyDescent="0.25">
      <c r="A1224" t="s">
        <v>175</v>
      </c>
      <c r="B1224" t="s">
        <v>176</v>
      </c>
      <c r="C1224" t="s">
        <v>7</v>
      </c>
      <c r="D1224" t="s">
        <v>288</v>
      </c>
      <c r="E1224" s="25" t="str">
        <f t="shared" si="139"/>
        <v>formula</v>
      </c>
      <c r="F1224" s="4" t="s">
        <v>290</v>
      </c>
      <c r="G1224" s="5">
        <f t="shared" ref="G1224:BK1224" si="146">IF(SUM($AX1275:$AZ1275)=0,0,100*G1275/AVERAGE($AX1275:$AZ1275))</f>
        <v>91.589713389218844</v>
      </c>
      <c r="H1224" s="5">
        <f t="shared" si="146"/>
        <v>92.13317509961243</v>
      </c>
      <c r="I1224" s="5">
        <f t="shared" si="146"/>
        <v>92.169359490061169</v>
      </c>
      <c r="J1224" s="5">
        <f t="shared" si="146"/>
        <v>92.205543880509921</v>
      </c>
      <c r="K1224" s="5">
        <f t="shared" si="146"/>
        <v>91.546570462145326</v>
      </c>
      <c r="L1224" s="5">
        <f t="shared" si="146"/>
        <v>77.36334710380568</v>
      </c>
      <c r="M1224" s="5">
        <f t="shared" si="146"/>
        <v>78.101585212862886</v>
      </c>
      <c r="N1224" s="5">
        <f t="shared" si="146"/>
        <v>79.160007859342372</v>
      </c>
      <c r="O1224" s="5">
        <f t="shared" si="146"/>
        <v>81.410365202813296</v>
      </c>
      <c r="P1224" s="5">
        <f t="shared" si="146"/>
        <v>83.428741635702693</v>
      </c>
      <c r="Q1224" s="5">
        <f t="shared" si="146"/>
        <v>82.75514137335287</v>
      </c>
      <c r="R1224" s="5">
        <f t="shared" si="146"/>
        <v>84.592904813024717</v>
      </c>
      <c r="S1224" s="5">
        <f t="shared" si="146"/>
        <v>87.309517511330228</v>
      </c>
      <c r="T1224" s="5">
        <f t="shared" si="146"/>
        <v>90.158342405506119</v>
      </c>
      <c r="U1224" s="5">
        <f t="shared" si="146"/>
        <v>92.889568030723609</v>
      </c>
      <c r="V1224" s="5">
        <f t="shared" si="146"/>
        <v>93.442075838729394</v>
      </c>
      <c r="W1224" s="5">
        <f t="shared" si="146"/>
        <v>95.380028288724489</v>
      </c>
      <c r="X1224" s="5">
        <f t="shared" si="146"/>
        <v>96.006296584952707</v>
      </c>
      <c r="Y1224" s="5">
        <f t="shared" si="146"/>
        <v>103.36146979732187</v>
      </c>
      <c r="Z1224" s="5">
        <f t="shared" si="146"/>
        <v>99.342219042861672</v>
      </c>
      <c r="AA1224" s="5">
        <f t="shared" si="146"/>
        <v>94.640335845512737</v>
      </c>
      <c r="AB1224" s="5">
        <f t="shared" si="146"/>
        <v>94.694612431185831</v>
      </c>
      <c r="AC1224" s="5">
        <f t="shared" si="146"/>
        <v>96.083536341487516</v>
      </c>
      <c r="AD1224" s="5">
        <f t="shared" si="146"/>
        <v>94.614589260001111</v>
      </c>
      <c r="AE1224" s="5">
        <f t="shared" si="146"/>
        <v>88.372781907593222</v>
      </c>
      <c r="AF1224" s="5">
        <f t="shared" si="146"/>
        <v>88.386698980842738</v>
      </c>
      <c r="AG1224" s="5">
        <f t="shared" si="146"/>
        <v>89.813198988918117</v>
      </c>
      <c r="AH1224" s="5">
        <f t="shared" si="146"/>
        <v>91.239698996993496</v>
      </c>
      <c r="AI1224" s="5">
        <f t="shared" si="146"/>
        <v>94.092699013144269</v>
      </c>
      <c r="AJ1224" s="5">
        <f t="shared" si="146"/>
        <v>97.641552691770826</v>
      </c>
      <c r="AK1224" s="5">
        <f t="shared" si="146"/>
        <v>99.102845382970003</v>
      </c>
      <c r="AL1224" s="5">
        <f t="shared" si="146"/>
        <v>99.254701527732095</v>
      </c>
      <c r="AM1224" s="5">
        <f t="shared" si="146"/>
        <v>96.240694891157673</v>
      </c>
      <c r="AN1224" s="5">
        <f t="shared" si="146"/>
        <v>92.284940783398412</v>
      </c>
      <c r="AO1224" s="5">
        <f t="shared" si="146"/>
        <v>93.018849986821337</v>
      </c>
      <c r="AP1224" s="5">
        <f t="shared" si="146"/>
        <v>95.953483379531804</v>
      </c>
      <c r="AQ1224" s="5">
        <f t="shared" si="146"/>
        <v>98.715899949316096</v>
      </c>
      <c r="AR1224" s="5">
        <f t="shared" si="146"/>
        <v>100.7439710154311</v>
      </c>
      <c r="AS1224" s="5">
        <f t="shared" si="146"/>
        <v>101.36928529628807</v>
      </c>
      <c r="AT1224" s="5">
        <f t="shared" si="146"/>
        <v>100.15087336743946</v>
      </c>
      <c r="AU1224" s="5">
        <f t="shared" si="146"/>
        <v>99.346394164836525</v>
      </c>
      <c r="AV1224" s="5">
        <f t="shared" si="146"/>
        <v>100.21760295025624</v>
      </c>
      <c r="AW1224" s="5">
        <f t="shared" si="146"/>
        <v>99.477214653381992</v>
      </c>
      <c r="AX1224" s="5">
        <f t="shared" si="146"/>
        <v>99.306034652412947</v>
      </c>
      <c r="AY1224" s="5">
        <f t="shared" si="146"/>
        <v>101.22937417549603</v>
      </c>
      <c r="AZ1224" s="5">
        <f t="shared" si="146"/>
        <v>99.464591172091019</v>
      </c>
      <c r="BA1224" s="5">
        <f t="shared" si="146"/>
        <v>102.01079000430985</v>
      </c>
      <c r="BB1224" s="5">
        <f t="shared" si="146"/>
        <v>101.87487447524776</v>
      </c>
      <c r="BC1224" s="5">
        <f t="shared" si="146"/>
        <v>101.02997591680628</v>
      </c>
      <c r="BD1224" s="5">
        <f t="shared" si="146"/>
        <v>100.76265538212225</v>
      </c>
      <c r="BE1224" s="5">
        <f t="shared" si="146"/>
        <v>100.38901327878754</v>
      </c>
      <c r="BF1224" s="5">
        <f t="shared" si="146"/>
        <v>101.76156096899653</v>
      </c>
      <c r="BG1224" s="5">
        <f t="shared" si="146"/>
        <v>101.49651657164246</v>
      </c>
      <c r="BH1224" s="5">
        <f t="shared" si="146"/>
        <v>101.83352267550146</v>
      </c>
      <c r="BI1224" s="5">
        <f t="shared" si="146"/>
        <v>100.22884237861253</v>
      </c>
      <c r="BJ1224" s="5">
        <f t="shared" si="146"/>
        <v>98.004226749677585</v>
      </c>
      <c r="BK1224" s="5">
        <f t="shared" si="146"/>
        <v>0</v>
      </c>
    </row>
    <row r="1225" spans="1:63" x14ac:dyDescent="0.25">
      <c r="A1225" t="s">
        <v>177</v>
      </c>
      <c r="B1225" t="s">
        <v>178</v>
      </c>
      <c r="C1225" t="s">
        <v>7</v>
      </c>
      <c r="D1225" t="s">
        <v>288</v>
      </c>
      <c r="E1225" s="19" t="str">
        <f t="shared" si="139"/>
        <v>formula</v>
      </c>
      <c r="F1225" s="4" t="s">
        <v>290</v>
      </c>
      <c r="G1225" s="5">
        <f t="shared" ref="G1225:BK1225" si="147">IF(SUM($AX1276:$AZ1276)=0,0,100*G1276/AVERAGE($AX1276:$AZ1276))</f>
        <v>44.664045927530566</v>
      </c>
      <c r="H1225" s="5">
        <f t="shared" si="147"/>
        <v>45.525924208501024</v>
      </c>
      <c r="I1225" s="5">
        <f t="shared" si="147"/>
        <v>47.210418130162616</v>
      </c>
      <c r="J1225" s="5">
        <f t="shared" si="147"/>
        <v>48.475293881519988</v>
      </c>
      <c r="K1225" s="5">
        <f t="shared" si="147"/>
        <v>54.883243303100251</v>
      </c>
      <c r="L1225" s="5">
        <f t="shared" si="147"/>
        <v>50.861469943974789</v>
      </c>
      <c r="M1225" s="5">
        <f t="shared" si="147"/>
        <v>51.963460759852865</v>
      </c>
      <c r="N1225" s="5">
        <f t="shared" si="147"/>
        <v>53.088290763624798</v>
      </c>
      <c r="O1225" s="5">
        <f t="shared" si="147"/>
        <v>54.242188824716159</v>
      </c>
      <c r="P1225" s="5">
        <f t="shared" si="147"/>
        <v>55.424635870674834</v>
      </c>
      <c r="Q1225" s="5">
        <f t="shared" si="147"/>
        <v>56.636150973952951</v>
      </c>
      <c r="R1225" s="5">
        <f t="shared" si="147"/>
        <v>57.877253207002639</v>
      </c>
      <c r="S1225" s="5">
        <f t="shared" si="147"/>
        <v>58.833644200057449</v>
      </c>
      <c r="T1225" s="5">
        <f t="shared" si="147"/>
        <v>60.142537295355694</v>
      </c>
      <c r="U1225" s="5">
        <f t="shared" si="147"/>
        <v>61.479771746540386</v>
      </c>
      <c r="V1225" s="5">
        <f t="shared" si="147"/>
        <v>63.366029130346021</v>
      </c>
      <c r="W1225" s="5">
        <f t="shared" si="147"/>
        <v>64.774843672679836</v>
      </c>
      <c r="X1225" s="5">
        <f t="shared" si="147"/>
        <v>66.215373541838972</v>
      </c>
      <c r="Y1225" s="5">
        <f t="shared" si="147"/>
        <v>67.687722552313858</v>
      </c>
      <c r="Z1225" s="5">
        <f t="shared" si="147"/>
        <v>68.717718019081104</v>
      </c>
      <c r="AA1225" s="5">
        <f t="shared" si="147"/>
        <v>70.419238036245105</v>
      </c>
      <c r="AB1225" s="5">
        <f t="shared" si="147"/>
        <v>72.024506448610097</v>
      </c>
      <c r="AC1225" s="5">
        <f t="shared" si="147"/>
        <v>73.666614471047865</v>
      </c>
      <c r="AD1225" s="5">
        <f t="shared" si="147"/>
        <v>68.683887991085797</v>
      </c>
      <c r="AE1225" s="5">
        <f t="shared" si="147"/>
        <v>69.65871488042302</v>
      </c>
      <c r="AF1225" s="5">
        <f t="shared" si="147"/>
        <v>70.242951688196655</v>
      </c>
      <c r="AG1225" s="5">
        <f t="shared" si="147"/>
        <v>70.833346771542367</v>
      </c>
      <c r="AH1225" s="5">
        <f t="shared" si="147"/>
        <v>71.429526398294684</v>
      </c>
      <c r="AI1225" s="5">
        <f t="shared" si="147"/>
        <v>72.031668091232177</v>
      </c>
      <c r="AJ1225" s="5">
        <f t="shared" si="147"/>
        <v>72.639807666354088</v>
      </c>
      <c r="AK1225" s="5">
        <f t="shared" si="147"/>
        <v>73.263403661883132</v>
      </c>
      <c r="AL1225" s="5">
        <f t="shared" si="147"/>
        <v>73.893752790014432</v>
      </c>
      <c r="AM1225" s="5">
        <f t="shared" si="147"/>
        <v>74.531267194274989</v>
      </c>
      <c r="AN1225" s="5">
        <f t="shared" si="147"/>
        <v>75.176167999529383</v>
      </c>
      <c r="AO1225" s="5">
        <f t="shared" si="147"/>
        <v>87.244503887852673</v>
      </c>
      <c r="AP1225" s="5">
        <f t="shared" si="147"/>
        <v>76.487505926077176</v>
      </c>
      <c r="AQ1225" s="5">
        <f t="shared" si="147"/>
        <v>77.154150676351406</v>
      </c>
      <c r="AR1225" s="5">
        <f t="shared" si="147"/>
        <v>77.828581513407656</v>
      </c>
      <c r="AS1225" s="5">
        <f t="shared" si="147"/>
        <v>96.079231219093586</v>
      </c>
      <c r="AT1225" s="5">
        <f t="shared" si="147"/>
        <v>93.415525284019139</v>
      </c>
      <c r="AU1225" s="5">
        <f t="shared" si="147"/>
        <v>95.207900628769764</v>
      </c>
      <c r="AV1225" s="5">
        <f t="shared" si="147"/>
        <v>97.036193191845712</v>
      </c>
      <c r="AW1225" s="5">
        <f t="shared" si="147"/>
        <v>98.905902545877353</v>
      </c>
      <c r="AX1225" s="5">
        <f t="shared" si="147"/>
        <v>97.724981572927973</v>
      </c>
      <c r="AY1225" s="5">
        <f t="shared" si="147"/>
        <v>98.955048325645308</v>
      </c>
      <c r="AZ1225" s="5">
        <f t="shared" si="147"/>
        <v>103.31997010142676</v>
      </c>
      <c r="BA1225" s="5">
        <f t="shared" si="147"/>
        <v>103.52759908227992</v>
      </c>
      <c r="BB1225" s="5">
        <f t="shared" si="147"/>
        <v>105.1367236838918</v>
      </c>
      <c r="BC1225" s="5">
        <f t="shared" si="147"/>
        <v>106.69394104029041</v>
      </c>
      <c r="BD1225" s="5">
        <f t="shared" si="147"/>
        <v>107.4499596853729</v>
      </c>
      <c r="BE1225" s="5">
        <f t="shared" si="147"/>
        <v>118.94405091062612</v>
      </c>
      <c r="BF1225" s="5">
        <f t="shared" si="147"/>
        <v>126.9377666734723</v>
      </c>
      <c r="BG1225" s="5">
        <f t="shared" si="147"/>
        <v>136.1394917242549</v>
      </c>
      <c r="BH1225" s="5">
        <f t="shared" si="147"/>
        <v>143.08091993480451</v>
      </c>
      <c r="BI1225" s="5">
        <f t="shared" si="147"/>
        <v>148.51171079359258</v>
      </c>
      <c r="BJ1225" s="5">
        <f t="shared" si="147"/>
        <v>148.64685078743292</v>
      </c>
      <c r="BK1225" s="5">
        <f t="shared" si="147"/>
        <v>0</v>
      </c>
    </row>
    <row r="1226" spans="1:63" x14ac:dyDescent="0.25">
      <c r="A1226" t="s">
        <v>179</v>
      </c>
      <c r="B1226" t="s">
        <v>180</v>
      </c>
      <c r="C1226" t="s">
        <v>7</v>
      </c>
      <c r="D1226" t="s">
        <v>288</v>
      </c>
      <c r="E1226" s="19" t="str">
        <f t="shared" si="139"/>
        <v>formula</v>
      </c>
      <c r="F1226" s="4" t="s">
        <v>290</v>
      </c>
      <c r="G1226" s="5">
        <f t="shared" ref="G1226:BK1226" si="148">IF(SUM($AX1277:$AZ1277)=0,0,100*G1277/AVERAGE($AX1277:$AZ1277))</f>
        <v>51.508555482182587</v>
      </c>
      <c r="H1226" s="5">
        <f t="shared" si="148"/>
        <v>48.324812361632588</v>
      </c>
      <c r="I1226" s="5">
        <f t="shared" si="148"/>
        <v>49.150481030640691</v>
      </c>
      <c r="J1226" s="5">
        <f t="shared" si="148"/>
        <v>48.680905962861154</v>
      </c>
      <c r="K1226" s="5">
        <f t="shared" si="148"/>
        <v>49.14469427197151</v>
      </c>
      <c r="L1226" s="5">
        <f t="shared" si="148"/>
        <v>49.14469427197151</v>
      </c>
      <c r="M1226" s="5">
        <f t="shared" si="148"/>
        <v>50.838045352714367</v>
      </c>
      <c r="N1226" s="5">
        <f t="shared" si="148"/>
        <v>51.444754586465045</v>
      </c>
      <c r="O1226" s="5">
        <f t="shared" si="148"/>
        <v>55.0046396610594</v>
      </c>
      <c r="P1226" s="5">
        <f t="shared" si="148"/>
        <v>59.211559082348323</v>
      </c>
      <c r="Q1226" s="5">
        <f t="shared" si="148"/>
        <v>59.006124528634857</v>
      </c>
      <c r="R1226" s="5">
        <f t="shared" si="148"/>
        <v>61.947957899999409</v>
      </c>
      <c r="S1226" s="5">
        <f t="shared" si="148"/>
        <v>64.204041225099374</v>
      </c>
      <c r="T1226" s="5">
        <f t="shared" si="148"/>
        <v>65.812134325504189</v>
      </c>
      <c r="U1226" s="5">
        <f t="shared" si="148"/>
        <v>67.451781962115646</v>
      </c>
      <c r="V1226" s="5">
        <f t="shared" si="148"/>
        <v>69.230190341627377</v>
      </c>
      <c r="W1226" s="5">
        <f t="shared" si="148"/>
        <v>68.307451205442689</v>
      </c>
      <c r="X1226" s="5">
        <f t="shared" si="148"/>
        <v>73.019903342778434</v>
      </c>
      <c r="Y1226" s="5">
        <f t="shared" si="148"/>
        <v>72.995082201327193</v>
      </c>
      <c r="Z1226" s="5">
        <f t="shared" si="148"/>
        <v>66.662126392861026</v>
      </c>
      <c r="AA1226" s="5">
        <f t="shared" si="148"/>
        <v>66.497356262376201</v>
      </c>
      <c r="AB1226" s="5">
        <f t="shared" si="148"/>
        <v>67.673059797606484</v>
      </c>
      <c r="AC1226" s="5">
        <f t="shared" si="148"/>
        <v>68.520279290652269</v>
      </c>
      <c r="AD1226" s="5">
        <f t="shared" si="148"/>
        <v>70.322452592830089</v>
      </c>
      <c r="AE1226" s="5">
        <f t="shared" si="148"/>
        <v>71.230800748066954</v>
      </c>
      <c r="AF1226" s="5">
        <f t="shared" si="148"/>
        <v>73.778928567263435</v>
      </c>
      <c r="AG1226" s="5">
        <f t="shared" si="148"/>
        <v>57.02729863463918</v>
      </c>
      <c r="AH1226" s="5">
        <f t="shared" si="148"/>
        <v>62.065462239848365</v>
      </c>
      <c r="AI1226" s="5">
        <f t="shared" si="148"/>
        <v>64.543615564528039</v>
      </c>
      <c r="AJ1226" s="5">
        <f t="shared" si="148"/>
        <v>71.405076847618218</v>
      </c>
      <c r="AK1226" s="5">
        <f t="shared" si="148"/>
        <v>74.465470777616886</v>
      </c>
      <c r="AL1226" s="5">
        <f t="shared" si="148"/>
        <v>75.785744259065837</v>
      </c>
      <c r="AM1226" s="5">
        <f t="shared" si="148"/>
        <v>78.118667500786117</v>
      </c>
      <c r="AN1226" s="5">
        <f t="shared" si="148"/>
        <v>74.839108172866929</v>
      </c>
      <c r="AO1226" s="5">
        <f t="shared" si="148"/>
        <v>76.729739798301821</v>
      </c>
      <c r="AP1226" s="5">
        <f t="shared" si="148"/>
        <v>77.811043779608511</v>
      </c>
      <c r="AQ1226" s="5">
        <f t="shared" si="148"/>
        <v>80.096437175996641</v>
      </c>
      <c r="AR1226" s="5">
        <f t="shared" si="148"/>
        <v>82.847887111336249</v>
      </c>
      <c r="AS1226" s="5">
        <f t="shared" si="148"/>
        <v>85.318118795127234</v>
      </c>
      <c r="AT1226" s="5">
        <f t="shared" si="148"/>
        <v>87.524295782628428</v>
      </c>
      <c r="AU1226" s="5">
        <f t="shared" si="148"/>
        <v>90.176725206859359</v>
      </c>
      <c r="AV1226" s="5">
        <f t="shared" si="148"/>
        <v>92.912067805725286</v>
      </c>
      <c r="AW1226" s="5">
        <f t="shared" si="148"/>
        <v>95.750919845536814</v>
      </c>
      <c r="AX1226" s="5">
        <f t="shared" si="148"/>
        <v>97.010460746839115</v>
      </c>
      <c r="AY1226" s="5">
        <f t="shared" si="148"/>
        <v>99.999559908839529</v>
      </c>
      <c r="AZ1226" s="5">
        <f t="shared" si="148"/>
        <v>102.9899793443214</v>
      </c>
      <c r="BA1226" s="5">
        <f t="shared" si="148"/>
        <v>106.07011136286772</v>
      </c>
      <c r="BB1226" s="5">
        <f t="shared" si="148"/>
        <v>167.38243151686441</v>
      </c>
      <c r="BC1226" s="5">
        <f t="shared" si="148"/>
        <v>172.39433488252757</v>
      </c>
      <c r="BD1226" s="5">
        <f t="shared" si="148"/>
        <v>177.55659627335206</v>
      </c>
      <c r="BE1226" s="5">
        <f t="shared" si="148"/>
        <v>182.87372706382402</v>
      </c>
      <c r="BF1226" s="5">
        <f t="shared" si="148"/>
        <v>187.89174725652677</v>
      </c>
      <c r="BG1226" s="5">
        <f t="shared" si="148"/>
        <v>191.06278274481778</v>
      </c>
      <c r="BH1226" s="5">
        <f t="shared" si="148"/>
        <v>198.67812018581532</v>
      </c>
      <c r="BI1226" s="5">
        <f t="shared" si="148"/>
        <v>205.88164188329975</v>
      </c>
      <c r="BJ1226" s="5">
        <f t="shared" si="148"/>
        <v>216.03707856045301</v>
      </c>
      <c r="BK1226" s="5">
        <f t="shared" si="148"/>
        <v>0</v>
      </c>
    </row>
    <row r="1227" spans="1:63" x14ac:dyDescent="0.25">
      <c r="A1227" t="s">
        <v>147</v>
      </c>
      <c r="B1227" t="s">
        <v>148</v>
      </c>
      <c r="C1227" t="s">
        <v>149</v>
      </c>
      <c r="D1227" t="s">
        <v>288</v>
      </c>
      <c r="E1227" s="19" t="str">
        <f t="shared" si="139"/>
        <v>formula</v>
      </c>
      <c r="F1227" s="4" t="s">
        <v>290</v>
      </c>
      <c r="G1227" s="5">
        <f t="shared" ref="G1227:BK1227" si="149">IF(SUM($AX1278:$AZ1278)=0,0,100*G1278/AVERAGE($AX1278:$AZ1278))</f>
        <v>22.958093955606408</v>
      </c>
      <c r="H1227" s="5">
        <f t="shared" si="149"/>
        <v>23.532787083938988</v>
      </c>
      <c r="I1227" s="5">
        <f t="shared" si="149"/>
        <v>23.647725709605503</v>
      </c>
      <c r="J1227" s="5">
        <f t="shared" si="149"/>
        <v>25.601682345936279</v>
      </c>
      <c r="K1227" s="5">
        <f t="shared" si="149"/>
        <v>29.279718367264795</v>
      </c>
      <c r="L1227" s="5">
        <f t="shared" si="149"/>
        <v>29.739472869930861</v>
      </c>
      <c r="M1227" s="5">
        <f t="shared" si="149"/>
        <v>30.429104623929959</v>
      </c>
      <c r="N1227" s="5">
        <f t="shared" si="149"/>
        <v>30.773920500929506</v>
      </c>
      <c r="O1227" s="5">
        <f t="shared" si="149"/>
        <v>31.808368131928152</v>
      </c>
      <c r="P1227" s="5">
        <f t="shared" si="149"/>
        <v>32.465817070740627</v>
      </c>
      <c r="Q1227" s="5">
        <f t="shared" si="149"/>
        <v>33.137058644633079</v>
      </c>
      <c r="R1227" s="5">
        <f t="shared" si="149"/>
        <v>30.831389813762765</v>
      </c>
      <c r="S1227" s="5">
        <f t="shared" si="149"/>
        <v>29.509595618597828</v>
      </c>
      <c r="T1227" s="5">
        <f t="shared" si="149"/>
        <v>30.94632843942928</v>
      </c>
      <c r="U1227" s="5">
        <f t="shared" si="149"/>
        <v>31.808368131928152</v>
      </c>
      <c r="V1227" s="5">
        <f t="shared" si="149"/>
        <v>32.465817070740627</v>
      </c>
      <c r="W1227" s="5">
        <f t="shared" si="149"/>
        <v>33.137058644633079</v>
      </c>
      <c r="X1227" s="5">
        <f t="shared" si="149"/>
        <v>34.026683607291915</v>
      </c>
      <c r="Y1227" s="5">
        <f t="shared" si="149"/>
        <v>35.095612825990514</v>
      </c>
      <c r="Z1227" s="5">
        <f t="shared" si="149"/>
        <v>35.946158655922737</v>
      </c>
      <c r="AA1227" s="5">
        <f t="shared" si="149"/>
        <v>37.038075599754634</v>
      </c>
      <c r="AB1227" s="5">
        <f t="shared" si="149"/>
        <v>38.141486406153192</v>
      </c>
      <c r="AC1227" s="5">
        <f t="shared" si="149"/>
        <v>39.256391075118401</v>
      </c>
      <c r="AD1227" s="5">
        <f t="shared" si="149"/>
        <v>40.382789606650256</v>
      </c>
      <c r="AE1227" s="5">
        <f t="shared" si="149"/>
        <v>47.560706779524189</v>
      </c>
      <c r="AF1227" s="5">
        <f t="shared" si="149"/>
        <v>48.627337225709454</v>
      </c>
      <c r="AG1227" s="5">
        <f t="shared" si="149"/>
        <v>49.737644349648008</v>
      </c>
      <c r="AH1227" s="5">
        <f t="shared" si="149"/>
        <v>50.8594453361532</v>
      </c>
      <c r="AI1227" s="5">
        <f t="shared" si="149"/>
        <v>52.003084661535034</v>
      </c>
      <c r="AJ1227" s="5">
        <f t="shared" si="149"/>
        <v>52.003084661535034</v>
      </c>
      <c r="AK1227" s="5">
        <f t="shared" si="149"/>
        <v>54.15542536576622</v>
      </c>
      <c r="AL1227" s="5">
        <f t="shared" si="149"/>
        <v>55.279869940661747</v>
      </c>
      <c r="AM1227" s="5">
        <f t="shared" si="149"/>
        <v>56.412475157979593</v>
      </c>
      <c r="AN1227" s="5">
        <f t="shared" si="149"/>
        <v>57.582320490013402</v>
      </c>
      <c r="AO1227" s="5">
        <f t="shared" si="149"/>
        <v>58.840093870682082</v>
      </c>
      <c r="AP1227" s="5">
        <f t="shared" si="149"/>
        <v>60.03476594585986</v>
      </c>
      <c r="AQ1227" s="5">
        <f t="shared" si="149"/>
        <v>61.380352436537756</v>
      </c>
      <c r="AR1227" s="5">
        <f t="shared" si="149"/>
        <v>62.692189498561213</v>
      </c>
      <c r="AS1227" s="5">
        <f t="shared" si="149"/>
        <v>64.033488778501749</v>
      </c>
      <c r="AT1227" s="5">
        <f t="shared" si="149"/>
        <v>65.404365214985049</v>
      </c>
      <c r="AU1227" s="5">
        <f t="shared" si="149"/>
        <v>66.805578552326793</v>
      </c>
      <c r="AV1227" s="5">
        <f t="shared" si="149"/>
        <v>68.236823053782672</v>
      </c>
      <c r="AW1227" s="5">
        <f t="shared" si="149"/>
        <v>95.887947299322178</v>
      </c>
      <c r="AX1227" s="5">
        <f t="shared" si="149"/>
        <v>97.914485378988843</v>
      </c>
      <c r="AY1227" s="5">
        <f t="shared" si="149"/>
        <v>99.984996678062998</v>
      </c>
      <c r="AZ1227" s="5">
        <f t="shared" si="149"/>
        <v>102.10051794294816</v>
      </c>
      <c r="BA1227" s="5">
        <f t="shared" si="149"/>
        <v>104.26195374062836</v>
      </c>
      <c r="BB1227" s="5">
        <f t="shared" si="149"/>
        <v>106.47042127454499</v>
      </c>
      <c r="BC1227" s="5">
        <f t="shared" si="149"/>
        <v>108.7269480960116</v>
      </c>
      <c r="BD1227" s="5">
        <f t="shared" si="149"/>
        <v>111.03262497258571</v>
      </c>
      <c r="BE1227" s="5">
        <f t="shared" si="149"/>
        <v>113.3885691077088</v>
      </c>
      <c r="BF1227" s="5">
        <f t="shared" si="149"/>
        <v>115.79587471709725</v>
      </c>
      <c r="BG1227" s="5">
        <f t="shared" si="149"/>
        <v>118.25627047768108</v>
      </c>
      <c r="BH1227" s="5">
        <f t="shared" si="149"/>
        <v>120.76856562529832</v>
      </c>
      <c r="BI1227" s="5">
        <f t="shared" si="149"/>
        <v>123.33775654200677</v>
      </c>
      <c r="BJ1227" s="5">
        <f t="shared" si="149"/>
        <v>125.96233523303768</v>
      </c>
      <c r="BK1227" s="5">
        <f t="shared" si="149"/>
        <v>0</v>
      </c>
    </row>
    <row r="1228" spans="1:63" x14ac:dyDescent="0.25">
      <c r="A1228" t="s">
        <v>153</v>
      </c>
      <c r="B1228" t="s">
        <v>154</v>
      </c>
      <c r="C1228" t="s">
        <v>149</v>
      </c>
      <c r="D1228" t="s">
        <v>288</v>
      </c>
      <c r="E1228" s="19" t="str">
        <f t="shared" si="139"/>
        <v>formula</v>
      </c>
      <c r="F1228" s="4" t="s">
        <v>290</v>
      </c>
      <c r="G1228" s="5">
        <f t="shared" ref="G1228:BK1228" si="150">IF(SUM($AX1279:$AZ1279)=0,0,100*G1279/AVERAGE($AX1279:$AZ1279))</f>
        <v>29.369106431398382</v>
      </c>
      <c r="H1228" s="5">
        <f t="shared" si="150"/>
        <v>29.415587715554381</v>
      </c>
      <c r="I1228" s="5">
        <f t="shared" si="150"/>
        <v>31.026938899628941</v>
      </c>
      <c r="J1228" s="5">
        <f t="shared" si="150"/>
        <v>27.215473598837189</v>
      </c>
      <c r="K1228" s="5">
        <f t="shared" si="150"/>
        <v>29.454322119017711</v>
      </c>
      <c r="L1228" s="5">
        <f t="shared" si="150"/>
        <v>32.038681518091138</v>
      </c>
      <c r="M1228" s="5">
        <f t="shared" si="150"/>
        <v>31.674578125535827</v>
      </c>
      <c r="N1228" s="5">
        <f t="shared" si="150"/>
        <v>32.498846231235511</v>
      </c>
      <c r="O1228" s="5">
        <f t="shared" si="150"/>
        <v>35.752536122155298</v>
      </c>
      <c r="P1228" s="5">
        <f t="shared" si="150"/>
        <v>39.471038854635054</v>
      </c>
      <c r="Q1228" s="5">
        <f t="shared" si="150"/>
        <v>42.259915903994873</v>
      </c>
      <c r="R1228" s="5">
        <f t="shared" si="150"/>
        <v>39.703445275415042</v>
      </c>
      <c r="S1228" s="5">
        <f t="shared" si="150"/>
        <v>39.471038854635054</v>
      </c>
      <c r="T1228" s="5">
        <f t="shared" si="150"/>
        <v>40.71053976546164</v>
      </c>
      <c r="U1228" s="5">
        <f t="shared" si="150"/>
        <v>43.840279565298765</v>
      </c>
      <c r="V1228" s="5">
        <f t="shared" si="150"/>
        <v>46.195331295869281</v>
      </c>
      <c r="W1228" s="5">
        <f t="shared" si="150"/>
        <v>49.359932058823411</v>
      </c>
      <c r="X1228" s="5">
        <f t="shared" si="150"/>
        <v>51.06656987541777</v>
      </c>
      <c r="Y1228" s="5">
        <f t="shared" si="150"/>
        <v>52.485798418314204</v>
      </c>
      <c r="Z1228" s="5">
        <f t="shared" si="150"/>
        <v>61.39517602772186</v>
      </c>
      <c r="AA1228" s="5">
        <f t="shared" si="150"/>
        <v>62.481916198169763</v>
      </c>
      <c r="AB1228" s="5">
        <f t="shared" si="150"/>
        <v>58.097173979240026</v>
      </c>
      <c r="AC1228" s="5">
        <f t="shared" si="150"/>
        <v>56.877660020600509</v>
      </c>
      <c r="AD1228" s="5">
        <f t="shared" si="150"/>
        <v>59.148115814007106</v>
      </c>
      <c r="AE1228" s="5">
        <f t="shared" si="150"/>
        <v>68.650476856658756</v>
      </c>
      <c r="AF1228" s="5">
        <f t="shared" si="150"/>
        <v>70.617831294836364</v>
      </c>
      <c r="AG1228" s="5">
        <f t="shared" si="150"/>
        <v>72.463789013807627</v>
      </c>
      <c r="AH1228" s="5">
        <f t="shared" si="150"/>
        <v>74.505144755113889</v>
      </c>
      <c r="AI1228" s="5">
        <f t="shared" si="150"/>
        <v>76.70719559200424</v>
      </c>
      <c r="AJ1228" s="5">
        <f t="shared" si="150"/>
        <v>78.964636625847149</v>
      </c>
      <c r="AK1228" s="5">
        <f t="shared" si="150"/>
        <v>79.057599194159138</v>
      </c>
      <c r="AL1228" s="5">
        <f t="shared" si="150"/>
        <v>79.073092955544482</v>
      </c>
      <c r="AM1228" s="5">
        <f t="shared" si="150"/>
        <v>79.10408047831514</v>
      </c>
      <c r="AN1228" s="5">
        <f t="shared" si="150"/>
        <v>79.135068001085813</v>
      </c>
      <c r="AO1228" s="5">
        <f t="shared" si="150"/>
        <v>78.391367454589854</v>
      </c>
      <c r="AP1228" s="5">
        <f t="shared" si="150"/>
        <v>78.019517181341882</v>
      </c>
      <c r="AQ1228" s="5">
        <f t="shared" si="150"/>
        <v>79.863274786196428</v>
      </c>
      <c r="AR1228" s="5">
        <f t="shared" si="150"/>
        <v>81.629563584124327</v>
      </c>
      <c r="AS1228" s="5">
        <f t="shared" si="150"/>
        <v>91.839952337058321</v>
      </c>
      <c r="AT1228" s="5">
        <f t="shared" si="150"/>
        <v>98.703688630760539</v>
      </c>
      <c r="AU1228" s="5">
        <f t="shared" si="150"/>
        <v>97.417706435777959</v>
      </c>
      <c r="AV1228" s="5">
        <f t="shared" si="150"/>
        <v>94.318954158711492</v>
      </c>
      <c r="AW1228" s="5">
        <f t="shared" si="150"/>
        <v>97.417706435777959</v>
      </c>
      <c r="AX1228" s="5">
        <f t="shared" si="150"/>
        <v>98.967082574311192</v>
      </c>
      <c r="AY1228" s="5">
        <f t="shared" si="150"/>
        <v>100.51645871284443</v>
      </c>
      <c r="AZ1228" s="5">
        <f t="shared" si="150"/>
        <v>100.51645871284443</v>
      </c>
      <c r="BA1228" s="5">
        <f t="shared" si="150"/>
        <v>100.51645871284443</v>
      </c>
      <c r="BB1228" s="5">
        <f t="shared" si="150"/>
        <v>85.735410351237391</v>
      </c>
      <c r="BC1228" s="5">
        <f t="shared" si="150"/>
        <v>85.027345455927701</v>
      </c>
      <c r="BD1228" s="5">
        <f t="shared" si="150"/>
        <v>84.148982431727248</v>
      </c>
      <c r="BE1228" s="5">
        <f t="shared" si="150"/>
        <v>88.897982980826157</v>
      </c>
      <c r="BF1228" s="5">
        <f t="shared" si="150"/>
        <v>95.592570782732452</v>
      </c>
      <c r="BG1228" s="5">
        <f t="shared" si="150"/>
        <v>100.44058421396431</v>
      </c>
      <c r="BH1228" s="5">
        <f t="shared" si="150"/>
        <v>100.16784908167445</v>
      </c>
      <c r="BI1228" s="5">
        <f t="shared" si="150"/>
        <v>102.53013794818804</v>
      </c>
      <c r="BJ1228" s="5">
        <f t="shared" si="150"/>
        <v>99.188167703646911</v>
      </c>
      <c r="BK1228" s="5">
        <f t="shared" si="150"/>
        <v>0</v>
      </c>
    </row>
    <row r="1229" spans="1:63" x14ac:dyDescent="0.25">
      <c r="A1229" t="s">
        <v>155</v>
      </c>
      <c r="B1229" t="s">
        <v>156</v>
      </c>
      <c r="C1229" t="s">
        <v>149</v>
      </c>
      <c r="D1229" t="s">
        <v>288</v>
      </c>
      <c r="E1229" s="19" t="str">
        <f t="shared" si="139"/>
        <v>formula</v>
      </c>
      <c r="F1229" s="4" t="s">
        <v>290</v>
      </c>
      <c r="G1229" s="5">
        <f t="shared" ref="G1229:BK1229" si="151">IF(SUM($AX1280:$AZ1280)=0,0,100*G1280/AVERAGE($AX1280:$AZ1280))</f>
        <v>61.471883755303736</v>
      </c>
      <c r="H1229" s="5">
        <f t="shared" si="151"/>
        <v>62.29915654942679</v>
      </c>
      <c r="I1229" s="5">
        <f t="shared" si="151"/>
        <v>63.126429343549844</v>
      </c>
      <c r="J1229" s="5">
        <f t="shared" si="151"/>
        <v>63.953702137672899</v>
      </c>
      <c r="K1229" s="5">
        <f t="shared" si="151"/>
        <v>64.780974931795953</v>
      </c>
      <c r="L1229" s="5">
        <f t="shared" si="151"/>
        <v>66.573399319062574</v>
      </c>
      <c r="M1229" s="5">
        <f t="shared" si="151"/>
        <v>67.573020611961255</v>
      </c>
      <c r="N1229" s="5">
        <f t="shared" si="151"/>
        <v>68.469232805594572</v>
      </c>
      <c r="O1229" s="5">
        <f t="shared" si="151"/>
        <v>66.780217517593329</v>
      </c>
      <c r="P1229" s="5">
        <f t="shared" si="151"/>
        <v>66.987035716124097</v>
      </c>
      <c r="Q1229" s="5">
        <f t="shared" si="151"/>
        <v>66.780217517593329</v>
      </c>
      <c r="R1229" s="5">
        <f t="shared" si="151"/>
        <v>70.020369294575289</v>
      </c>
      <c r="S1229" s="5">
        <f t="shared" si="151"/>
        <v>60.506732162160169</v>
      </c>
      <c r="T1229" s="5">
        <f t="shared" si="151"/>
        <v>46.098397664516988</v>
      </c>
      <c r="U1229" s="5">
        <f t="shared" si="151"/>
        <v>49.786655538315607</v>
      </c>
      <c r="V1229" s="5">
        <f t="shared" si="151"/>
        <v>54.977792321437768</v>
      </c>
      <c r="W1229" s="5">
        <f t="shared" si="151"/>
        <v>61.089959482016937</v>
      </c>
      <c r="X1229" s="5">
        <f t="shared" si="151"/>
        <v>62.533550507761653</v>
      </c>
      <c r="Y1229" s="5">
        <f t="shared" si="151"/>
        <v>64.008853657281108</v>
      </c>
      <c r="Z1229" s="5">
        <f t="shared" si="151"/>
        <v>65.497944686702596</v>
      </c>
      <c r="AA1229" s="5">
        <f t="shared" si="151"/>
        <v>67.000823596026152</v>
      </c>
      <c r="AB1229" s="5">
        <f t="shared" si="151"/>
        <v>68.538172205104829</v>
      </c>
      <c r="AC1229" s="5">
        <f t="shared" si="151"/>
        <v>69.654990477170941</v>
      </c>
      <c r="AD1229" s="5">
        <f t="shared" si="151"/>
        <v>55.887792394973125</v>
      </c>
      <c r="AE1229" s="5">
        <f t="shared" si="151"/>
        <v>57.252792505276162</v>
      </c>
      <c r="AF1229" s="5">
        <f t="shared" si="151"/>
        <v>58.652262315334326</v>
      </c>
      <c r="AG1229" s="5">
        <f t="shared" si="151"/>
        <v>60.424901094941511</v>
      </c>
      <c r="AH1229" s="5">
        <f t="shared" si="151"/>
        <v>61.966868643787372</v>
      </c>
      <c r="AI1229" s="5">
        <f t="shared" si="151"/>
        <v>63.427418761811616</v>
      </c>
      <c r="AJ1229" s="5">
        <f t="shared" si="151"/>
        <v>64.933772216870494</v>
      </c>
      <c r="AK1229" s="5">
        <f t="shared" si="151"/>
        <v>66.473168326114632</v>
      </c>
      <c r="AL1229" s="5">
        <f t="shared" si="151"/>
        <v>68.029751027656658</v>
      </c>
      <c r="AM1229" s="5">
        <f t="shared" si="151"/>
        <v>69.644910158174568</v>
      </c>
      <c r="AN1229" s="5">
        <f t="shared" si="151"/>
        <v>70.308894469405615</v>
      </c>
      <c r="AO1229" s="5">
        <f t="shared" si="151"/>
        <v>72.457997521858388</v>
      </c>
      <c r="AP1229" s="5">
        <f t="shared" si="151"/>
        <v>74.18590152512337</v>
      </c>
      <c r="AQ1229" s="5">
        <f t="shared" si="151"/>
        <v>83.582362360190899</v>
      </c>
      <c r="AR1229" s="5">
        <f t="shared" si="151"/>
        <v>85.541624230636302</v>
      </c>
      <c r="AS1229" s="5">
        <f t="shared" si="151"/>
        <v>87.496708373471392</v>
      </c>
      <c r="AT1229" s="5">
        <f t="shared" si="151"/>
        <v>89.594104118715507</v>
      </c>
      <c r="AU1229" s="5">
        <f t="shared" si="151"/>
        <v>91.701997955717019</v>
      </c>
      <c r="AV1229" s="5">
        <f t="shared" si="151"/>
        <v>93.794438336924316</v>
      </c>
      <c r="AW1229" s="5">
        <f t="shared" si="151"/>
        <v>95.897889719021393</v>
      </c>
      <c r="AX1229" s="5">
        <f t="shared" si="151"/>
        <v>97.895050334953567</v>
      </c>
      <c r="AY1229" s="5">
        <f t="shared" si="151"/>
        <v>99.998805050408492</v>
      </c>
      <c r="AZ1229" s="5">
        <f t="shared" si="151"/>
        <v>102.10614461463796</v>
      </c>
      <c r="BA1229" s="5">
        <f t="shared" si="151"/>
        <v>105.505070722632</v>
      </c>
      <c r="BB1229" s="5">
        <f t="shared" si="151"/>
        <v>107.99470269654164</v>
      </c>
      <c r="BC1229" s="5">
        <f t="shared" si="151"/>
        <v>110.5440872055828</v>
      </c>
      <c r="BD1229" s="5">
        <f t="shared" si="151"/>
        <v>113.30190309510328</v>
      </c>
      <c r="BE1229" s="5">
        <f t="shared" si="151"/>
        <v>116.55446396399709</v>
      </c>
      <c r="BF1229" s="5">
        <f t="shared" si="151"/>
        <v>118.66400958901089</v>
      </c>
      <c r="BG1229" s="5">
        <f t="shared" si="151"/>
        <v>118.69158534881498</v>
      </c>
      <c r="BH1229" s="5">
        <f t="shared" si="151"/>
        <v>124.23863419100077</v>
      </c>
      <c r="BI1229" s="5">
        <f t="shared" si="151"/>
        <v>387.05933338358255</v>
      </c>
      <c r="BJ1229" s="5">
        <f t="shared" si="151"/>
        <v>407.84994788181393</v>
      </c>
      <c r="BK1229" s="5">
        <f t="shared" si="151"/>
        <v>0</v>
      </c>
    </row>
    <row r="1230" spans="1:63" x14ac:dyDescent="0.25">
      <c r="A1230" t="s">
        <v>161</v>
      </c>
      <c r="B1230" t="s">
        <v>162</v>
      </c>
      <c r="C1230" t="s">
        <v>149</v>
      </c>
      <c r="D1230" t="s">
        <v>288</v>
      </c>
      <c r="E1230" s="19" t="str">
        <f t="shared" si="139"/>
        <v>formula</v>
      </c>
      <c r="F1230" s="4" t="s">
        <v>290</v>
      </c>
      <c r="G1230" s="5">
        <f t="shared" ref="G1230:BK1230" si="152">IF(SUM($AX1281:$AZ1281)=0,0,100*G1281/AVERAGE($AX1281:$AZ1281))</f>
        <v>46.472130819600338</v>
      </c>
      <c r="H1230" s="5">
        <f t="shared" si="152"/>
        <v>50.459562587443259</v>
      </c>
      <c r="I1230" s="5">
        <f t="shared" si="152"/>
        <v>52.044268803591947</v>
      </c>
      <c r="J1230" s="5">
        <f t="shared" si="152"/>
        <v>56.099257748742936</v>
      </c>
      <c r="K1230" s="5">
        <f t="shared" si="152"/>
        <v>60.621016831614064</v>
      </c>
      <c r="L1230" s="5">
        <f t="shared" si="152"/>
        <v>62.052905871073918</v>
      </c>
      <c r="M1230" s="5">
        <f t="shared" si="152"/>
        <v>63.581421382080372</v>
      </c>
      <c r="N1230" s="5">
        <f t="shared" si="152"/>
        <v>62.057489125979487</v>
      </c>
      <c r="O1230" s="5">
        <f t="shared" si="152"/>
        <v>69.379238837622097</v>
      </c>
      <c r="P1230" s="5">
        <f t="shared" si="152"/>
        <v>68.565711091884026</v>
      </c>
      <c r="Q1230" s="5">
        <f t="shared" si="152"/>
        <v>70.800047858347725</v>
      </c>
      <c r="R1230" s="5">
        <f t="shared" si="152"/>
        <v>61.381459027408411</v>
      </c>
      <c r="S1230" s="5">
        <f t="shared" si="152"/>
        <v>57.336736573245908</v>
      </c>
      <c r="T1230" s="5">
        <f t="shared" si="152"/>
        <v>48.05564538947359</v>
      </c>
      <c r="U1230" s="5">
        <f t="shared" si="152"/>
        <v>51.676416764871185</v>
      </c>
      <c r="V1230" s="5">
        <f t="shared" si="152"/>
        <v>54.243039511988471</v>
      </c>
      <c r="W1230" s="5">
        <f t="shared" si="152"/>
        <v>54.426369708211134</v>
      </c>
      <c r="X1230" s="5">
        <f t="shared" si="152"/>
        <v>58.814836280291132</v>
      </c>
      <c r="Y1230" s="5">
        <f t="shared" si="152"/>
        <v>63.466840009441206</v>
      </c>
      <c r="Z1230" s="5">
        <f t="shared" si="152"/>
        <v>76.185372372388457</v>
      </c>
      <c r="AA1230" s="5">
        <f t="shared" si="152"/>
        <v>81.619966876664037</v>
      </c>
      <c r="AB1230" s="5">
        <f t="shared" si="152"/>
        <v>84.683872781035291</v>
      </c>
      <c r="AC1230" s="5">
        <f t="shared" si="152"/>
        <v>72.873970703116612</v>
      </c>
      <c r="AD1230" s="5">
        <f t="shared" si="152"/>
        <v>63.492047911421821</v>
      </c>
      <c r="AE1230" s="5">
        <f t="shared" si="152"/>
        <v>56.748934131606994</v>
      </c>
      <c r="AF1230" s="5">
        <f t="shared" si="152"/>
        <v>58.425259613317969</v>
      </c>
      <c r="AG1230" s="5">
        <f t="shared" si="152"/>
        <v>60.063773242058019</v>
      </c>
      <c r="AH1230" s="5">
        <f t="shared" si="152"/>
        <v>61.641558743299314</v>
      </c>
      <c r="AI1230" s="5">
        <f t="shared" si="152"/>
        <v>63.3304881760006</v>
      </c>
      <c r="AJ1230" s="5">
        <f t="shared" si="152"/>
        <v>65.639302834679768</v>
      </c>
      <c r="AK1230" s="5">
        <f t="shared" si="152"/>
        <v>67.134572560414966</v>
      </c>
      <c r="AL1230" s="5">
        <f t="shared" si="152"/>
        <v>67.528340613999262</v>
      </c>
      <c r="AM1230" s="5">
        <f t="shared" si="152"/>
        <v>68.087094386046687</v>
      </c>
      <c r="AN1230" s="5">
        <f t="shared" si="152"/>
        <v>68.819281961161934</v>
      </c>
      <c r="AO1230" s="5">
        <f t="shared" si="152"/>
        <v>69.734703484146848</v>
      </c>
      <c r="AP1230" s="5">
        <f t="shared" si="152"/>
        <v>70.844970631304633</v>
      </c>
      <c r="AQ1230" s="5">
        <f t="shared" si="152"/>
        <v>72.163719731793122</v>
      </c>
      <c r="AR1230" s="5">
        <f t="shared" si="152"/>
        <v>74.575641584455369</v>
      </c>
      <c r="AS1230" s="5">
        <f t="shared" si="152"/>
        <v>77.329100717798084</v>
      </c>
      <c r="AT1230" s="5">
        <f t="shared" si="152"/>
        <v>80.307276839160707</v>
      </c>
      <c r="AU1230" s="5">
        <f t="shared" si="152"/>
        <v>83.347947932788188</v>
      </c>
      <c r="AV1230" s="5">
        <f t="shared" si="152"/>
        <v>91.394608156569745</v>
      </c>
      <c r="AW1230" s="5">
        <f t="shared" si="152"/>
        <v>94.330784475791489</v>
      </c>
      <c r="AX1230" s="5">
        <f t="shared" si="152"/>
        <v>98.020009054831178</v>
      </c>
      <c r="AY1230" s="5">
        <f t="shared" si="152"/>
        <v>100.50650963131679</v>
      </c>
      <c r="AZ1230" s="5">
        <f t="shared" si="152"/>
        <v>101.47348131385205</v>
      </c>
      <c r="BA1230" s="5">
        <f t="shared" si="152"/>
        <v>107.11138785992483</v>
      </c>
      <c r="BB1230" s="5">
        <f t="shared" si="152"/>
        <v>110.28209964498798</v>
      </c>
      <c r="BC1230" s="5">
        <f t="shared" si="152"/>
        <v>113.97401803209839</v>
      </c>
      <c r="BD1230" s="5">
        <f t="shared" si="152"/>
        <v>121.38725409491099</v>
      </c>
      <c r="BE1230" s="5">
        <f t="shared" si="152"/>
        <v>125.3468471724575</v>
      </c>
      <c r="BF1230" s="5">
        <f t="shared" si="152"/>
        <v>129.44324811730775</v>
      </c>
      <c r="BG1230" s="5">
        <f t="shared" si="152"/>
        <v>133.68148590590681</v>
      </c>
      <c r="BH1230" s="5">
        <f t="shared" si="152"/>
        <v>138.06674419955291</v>
      </c>
      <c r="BI1230" s="5">
        <f t="shared" si="152"/>
        <v>142.60443009322091</v>
      </c>
      <c r="BJ1230" s="5">
        <f t="shared" si="152"/>
        <v>152.15797515648205</v>
      </c>
      <c r="BK1230" s="5">
        <f t="shared" si="152"/>
        <v>0</v>
      </c>
    </row>
    <row r="1231" spans="1:63" x14ac:dyDescent="0.25">
      <c r="A1231" t="s">
        <v>163</v>
      </c>
      <c r="B1231" t="s">
        <v>164</v>
      </c>
      <c r="C1231" t="s">
        <v>149</v>
      </c>
      <c r="D1231" t="s">
        <v>288</v>
      </c>
      <c r="E1231" s="19" t="str">
        <f t="shared" si="139"/>
        <v>formula</v>
      </c>
      <c r="F1231" s="4" t="s">
        <v>290</v>
      </c>
      <c r="G1231" s="5">
        <f t="shared" ref="G1231:BK1231" si="153">IF(SUM($AX1282:$AZ1282)=0,0,100*G1282/AVERAGE($AX1282:$AZ1282))</f>
        <v>116.78516694331397</v>
      </c>
      <c r="H1231" s="5">
        <f t="shared" si="153"/>
        <v>119.39377753209912</v>
      </c>
      <c r="I1231" s="5">
        <f t="shared" si="153"/>
        <v>121.48998246951575</v>
      </c>
      <c r="J1231" s="5">
        <f t="shared" si="153"/>
        <v>124.09859305830089</v>
      </c>
      <c r="K1231" s="5">
        <f t="shared" si="153"/>
        <v>126.70720364708605</v>
      </c>
      <c r="L1231" s="5">
        <f t="shared" si="153"/>
        <v>128.7102439206175</v>
      </c>
      <c r="M1231" s="5">
        <f t="shared" si="153"/>
        <v>131.50518383717301</v>
      </c>
      <c r="N1231" s="5">
        <f t="shared" si="153"/>
        <v>135.23177039258036</v>
      </c>
      <c r="O1231" s="5">
        <f t="shared" si="153"/>
        <v>108.21401786587705</v>
      </c>
      <c r="P1231" s="5">
        <f t="shared" si="153"/>
        <v>102.62413803276603</v>
      </c>
      <c r="Q1231" s="5">
        <f t="shared" si="153"/>
        <v>102.85704969247898</v>
      </c>
      <c r="R1231" s="5">
        <f t="shared" si="153"/>
        <v>88.649438449988438</v>
      </c>
      <c r="S1231" s="5">
        <f t="shared" si="153"/>
        <v>86.320321852858839</v>
      </c>
      <c r="T1231" s="5">
        <f t="shared" si="153"/>
        <v>67.687389075822068</v>
      </c>
      <c r="U1231" s="5">
        <f t="shared" si="153"/>
        <v>67.03523642862578</v>
      </c>
      <c r="V1231" s="5">
        <f t="shared" si="153"/>
        <v>69.504100021583142</v>
      </c>
      <c r="W1231" s="5">
        <f t="shared" si="153"/>
        <v>71.879798950655342</v>
      </c>
      <c r="X1231" s="5">
        <f t="shared" si="153"/>
        <v>70.351898462938323</v>
      </c>
      <c r="Y1231" s="5">
        <f t="shared" si="153"/>
        <v>72.191900574670697</v>
      </c>
      <c r="Z1231" s="5">
        <f t="shared" si="153"/>
        <v>72.655394777499495</v>
      </c>
      <c r="AA1231" s="5">
        <f t="shared" si="153"/>
        <v>81.971861166017874</v>
      </c>
      <c r="AB1231" s="5">
        <f t="shared" si="153"/>
        <v>87.002287192498386</v>
      </c>
      <c r="AC1231" s="5">
        <f t="shared" si="153"/>
        <v>74.674738867210849</v>
      </c>
      <c r="AD1231" s="5">
        <f t="shared" si="153"/>
        <v>68.619035714673899</v>
      </c>
      <c r="AE1231" s="5">
        <f t="shared" si="153"/>
        <v>75.140562186636771</v>
      </c>
      <c r="AF1231" s="5">
        <f t="shared" si="153"/>
        <v>75.140562186636771</v>
      </c>
      <c r="AG1231" s="5">
        <f t="shared" si="153"/>
        <v>76.30512048520157</v>
      </c>
      <c r="AH1231" s="5">
        <f t="shared" si="153"/>
        <v>78.4013254226182</v>
      </c>
      <c r="AI1231" s="5">
        <f t="shared" si="153"/>
        <v>80.730442019747798</v>
      </c>
      <c r="AJ1231" s="5">
        <f t="shared" si="153"/>
        <v>83.525381936303319</v>
      </c>
      <c r="AK1231" s="5">
        <f t="shared" si="153"/>
        <v>86.320321852858839</v>
      </c>
      <c r="AL1231" s="5">
        <f t="shared" si="153"/>
        <v>76.538032144914524</v>
      </c>
      <c r="AM1231" s="5">
        <f t="shared" si="153"/>
        <v>77.097020128225637</v>
      </c>
      <c r="AN1231" s="5">
        <f t="shared" si="153"/>
        <v>72.438786933966441</v>
      </c>
      <c r="AO1231" s="5">
        <f t="shared" si="153"/>
        <v>72.977278691222807</v>
      </c>
      <c r="AP1231" s="5">
        <f t="shared" si="153"/>
        <v>76.318163538145498</v>
      </c>
      <c r="AQ1231" s="5">
        <f t="shared" si="153"/>
        <v>87.391715487538448</v>
      </c>
      <c r="AR1231" s="5">
        <f t="shared" si="153"/>
        <v>90.955263881146735</v>
      </c>
      <c r="AS1231" s="5">
        <f t="shared" si="153"/>
        <v>96.200788483605351</v>
      </c>
      <c r="AT1231" s="5">
        <f t="shared" si="153"/>
        <v>99.282908476586954</v>
      </c>
      <c r="AU1231" s="5">
        <f t="shared" si="153"/>
        <v>102.47282930215007</v>
      </c>
      <c r="AV1231" s="5">
        <f t="shared" si="153"/>
        <v>103.51660893045413</v>
      </c>
      <c r="AW1231" s="5">
        <f t="shared" si="153"/>
        <v>105.41907794932155</v>
      </c>
      <c r="AX1231" s="5">
        <f t="shared" si="153"/>
        <v>94.658559270582785</v>
      </c>
      <c r="AY1231" s="5">
        <f t="shared" si="153"/>
        <v>95.264129585836486</v>
      </c>
      <c r="AZ1231" s="5">
        <f t="shared" si="153"/>
        <v>110.07731114358073</v>
      </c>
      <c r="BA1231" s="5">
        <f t="shared" si="153"/>
        <v>95.962864564975376</v>
      </c>
      <c r="BB1231" s="5">
        <f t="shared" si="153"/>
        <v>95.499966615995433</v>
      </c>
      <c r="BC1231" s="5">
        <f t="shared" si="153"/>
        <v>109.67511463135519</v>
      </c>
      <c r="BD1231" s="5">
        <f t="shared" si="153"/>
        <v>111.06002133470804</v>
      </c>
      <c r="BE1231" s="5">
        <f t="shared" si="153"/>
        <v>113.51417422723792</v>
      </c>
      <c r="BF1231" s="5">
        <f t="shared" si="153"/>
        <v>116.0868325722298</v>
      </c>
      <c r="BG1231" s="5">
        <f t="shared" si="153"/>
        <v>118.69258300583367</v>
      </c>
      <c r="BH1231" s="5">
        <f t="shared" si="153"/>
        <v>123.95884606247311</v>
      </c>
      <c r="BI1231" s="5">
        <f t="shared" si="153"/>
        <v>125.41221481908198</v>
      </c>
      <c r="BJ1231" s="5">
        <f t="shared" si="153"/>
        <v>131.64156293040134</v>
      </c>
      <c r="BK1231" s="5">
        <f t="shared" si="153"/>
        <v>0</v>
      </c>
    </row>
    <row r="1232" spans="1:63" x14ac:dyDescent="0.25">
      <c r="A1232" t="s">
        <v>167</v>
      </c>
      <c r="B1232" t="s">
        <v>168</v>
      </c>
      <c r="C1232" t="s">
        <v>149</v>
      </c>
      <c r="D1232" t="s">
        <v>288</v>
      </c>
      <c r="E1232" s="19" t="str">
        <f t="shared" si="139"/>
        <v>formula</v>
      </c>
      <c r="F1232" s="4" t="s">
        <v>290</v>
      </c>
      <c r="G1232" s="5">
        <f t="shared" ref="G1232:BK1232" si="154">IF(SUM($AX1283:$AZ1283)=0,0,100*G1283/AVERAGE($AX1283:$AZ1283))</f>
        <v>47.807194759322599</v>
      </c>
      <c r="H1232" s="5">
        <f t="shared" si="154"/>
        <v>49.388866612600111</v>
      </c>
      <c r="I1232" s="5">
        <f t="shared" si="154"/>
        <v>49.5051660135764</v>
      </c>
      <c r="J1232" s="5">
        <f t="shared" si="154"/>
        <v>54.09899235213976</v>
      </c>
      <c r="K1232" s="5">
        <f t="shared" si="154"/>
        <v>56.134231869224799</v>
      </c>
      <c r="L1232" s="5">
        <f t="shared" si="154"/>
        <v>57.442600130208035</v>
      </c>
      <c r="M1232" s="5">
        <f t="shared" si="154"/>
        <v>59.01264204338792</v>
      </c>
      <c r="N1232" s="5">
        <f t="shared" si="154"/>
        <v>60.704798327592904</v>
      </c>
      <c r="O1232" s="5">
        <f t="shared" si="154"/>
        <v>57.64612408191654</v>
      </c>
      <c r="P1232" s="5">
        <f t="shared" si="154"/>
        <v>57.040811285703178</v>
      </c>
      <c r="Q1232" s="5">
        <f t="shared" si="154"/>
        <v>58.452612744932694</v>
      </c>
      <c r="R1232" s="5">
        <f t="shared" si="154"/>
        <v>60.05177602811704</v>
      </c>
      <c r="S1232" s="5">
        <f t="shared" si="154"/>
        <v>39.740812518864487</v>
      </c>
      <c r="T1232" s="5">
        <f t="shared" si="154"/>
        <v>43.850939181821381</v>
      </c>
      <c r="U1232" s="5">
        <f t="shared" si="154"/>
        <v>47.437114946493921</v>
      </c>
      <c r="V1232" s="5">
        <f t="shared" si="154"/>
        <v>50.725274659158728</v>
      </c>
      <c r="W1232" s="5">
        <f t="shared" si="154"/>
        <v>54.039771534168622</v>
      </c>
      <c r="X1232" s="5">
        <f t="shared" si="154"/>
        <v>56.715185755903676</v>
      </c>
      <c r="Y1232" s="5">
        <f t="shared" si="154"/>
        <v>59.816794251438459</v>
      </c>
      <c r="Z1232" s="5">
        <f t="shared" si="154"/>
        <v>63.051095711511145</v>
      </c>
      <c r="AA1232" s="5">
        <f t="shared" si="154"/>
        <v>66.272523990889781</v>
      </c>
      <c r="AB1232" s="5">
        <f t="shared" si="154"/>
        <v>70.061696870984392</v>
      </c>
      <c r="AC1232" s="5">
        <f t="shared" si="154"/>
        <v>74.01477398585692</v>
      </c>
      <c r="AD1232" s="5">
        <f t="shared" si="154"/>
        <v>50.744220994571776</v>
      </c>
      <c r="AE1232" s="5">
        <f t="shared" si="154"/>
        <v>39.620738039332508</v>
      </c>
      <c r="AF1232" s="5">
        <f t="shared" si="154"/>
        <v>35.875875231009857</v>
      </c>
      <c r="AG1232" s="5">
        <f t="shared" si="154"/>
        <v>37.815943459293969</v>
      </c>
      <c r="AH1232" s="5">
        <f t="shared" si="154"/>
        <v>39.867466055509695</v>
      </c>
      <c r="AI1232" s="5">
        <f t="shared" si="154"/>
        <v>42.036888332459142</v>
      </c>
      <c r="AJ1232" s="5">
        <f t="shared" si="154"/>
        <v>44.331135919470448</v>
      </c>
      <c r="AK1232" s="5">
        <f t="shared" si="154"/>
        <v>46.757499625990818</v>
      </c>
      <c r="AL1232" s="5">
        <f t="shared" si="154"/>
        <v>49.32352146817356</v>
      </c>
      <c r="AM1232" s="5">
        <f t="shared" si="154"/>
        <v>52.037573839894961</v>
      </c>
      <c r="AN1232" s="5">
        <f t="shared" si="154"/>
        <v>54.908162879342434</v>
      </c>
      <c r="AO1232" s="5">
        <f t="shared" si="154"/>
        <v>57.944399481588448</v>
      </c>
      <c r="AP1232" s="5">
        <f t="shared" si="154"/>
        <v>61.156108620027474</v>
      </c>
      <c r="AQ1232" s="5">
        <f t="shared" si="154"/>
        <v>64.553369963742142</v>
      </c>
      <c r="AR1232" s="5">
        <f t="shared" si="154"/>
        <v>68.147216836903084</v>
      </c>
      <c r="AS1232" s="5">
        <f t="shared" si="154"/>
        <v>71.948934933381011</v>
      </c>
      <c r="AT1232" s="5">
        <f t="shared" si="154"/>
        <v>76.075552851396338</v>
      </c>
      <c r="AU1232" s="5">
        <f t="shared" si="154"/>
        <v>80.330576938029608</v>
      </c>
      <c r="AV1232" s="5">
        <f t="shared" si="154"/>
        <v>84.727579333374692</v>
      </c>
      <c r="AW1232" s="5">
        <f t="shared" si="154"/>
        <v>89.49042475437092</v>
      </c>
      <c r="AX1232" s="5">
        <f t="shared" si="154"/>
        <v>94.63448332985125</v>
      </c>
      <c r="AY1232" s="5">
        <f t="shared" si="154"/>
        <v>99.861840188286877</v>
      </c>
      <c r="AZ1232" s="5">
        <f t="shared" si="154"/>
        <v>105.50367648186186</v>
      </c>
      <c r="BA1232" s="5">
        <f t="shared" si="154"/>
        <v>111.47368758810576</v>
      </c>
      <c r="BB1232" s="5">
        <f t="shared" si="154"/>
        <v>117.79074541081496</v>
      </c>
      <c r="BC1232" s="5">
        <f t="shared" si="154"/>
        <v>124.47595247629667</v>
      </c>
      <c r="BD1232" s="5">
        <f t="shared" si="154"/>
        <v>130.44481454445892</v>
      </c>
      <c r="BE1232" s="5">
        <f t="shared" si="154"/>
        <v>127.95787978392208</v>
      </c>
      <c r="BF1232" s="5">
        <f t="shared" si="154"/>
        <v>135.23918524407776</v>
      </c>
      <c r="BG1232" s="5">
        <f t="shared" si="154"/>
        <v>142.94505329743751</v>
      </c>
      <c r="BH1232" s="5">
        <f t="shared" si="154"/>
        <v>151.10046040335493</v>
      </c>
      <c r="BI1232" s="5">
        <f t="shared" si="154"/>
        <v>159.73189142441439</v>
      </c>
      <c r="BJ1232" s="5">
        <f t="shared" si="154"/>
        <v>168.86735590834704</v>
      </c>
      <c r="BK1232" s="5">
        <f t="shared" si="154"/>
        <v>0</v>
      </c>
    </row>
    <row r="1233" spans="1:63" x14ac:dyDescent="0.25">
      <c r="A1233" t="s">
        <v>169</v>
      </c>
      <c r="B1233" t="s">
        <v>170</v>
      </c>
      <c r="C1233" t="s">
        <v>149</v>
      </c>
      <c r="D1233" t="s">
        <v>288</v>
      </c>
      <c r="E1233" s="19" t="str">
        <f t="shared" si="139"/>
        <v>formula</v>
      </c>
      <c r="F1233" s="4" t="s">
        <v>290</v>
      </c>
      <c r="G1233" s="5">
        <f t="shared" ref="G1233:BK1233" si="155">IF(SUM($AX1284:$AZ1284)=0,0,100*G1284/AVERAGE($AX1284:$AZ1284))</f>
        <v>29.510410413103529</v>
      </c>
      <c r="H1233" s="5">
        <f t="shared" si="155"/>
        <v>30.925628560110916</v>
      </c>
      <c r="I1233" s="5">
        <f t="shared" si="155"/>
        <v>32.509813730403508</v>
      </c>
      <c r="J1233" s="5">
        <f t="shared" si="155"/>
        <v>34.125978535046677</v>
      </c>
      <c r="K1233" s="5">
        <f t="shared" si="155"/>
        <v>35.616611342164411</v>
      </c>
      <c r="L1233" s="5">
        <f t="shared" si="155"/>
        <v>37.076696438857702</v>
      </c>
      <c r="M1233" s="5">
        <f t="shared" si="155"/>
        <v>38.712908178466918</v>
      </c>
      <c r="N1233" s="5">
        <f t="shared" si="155"/>
        <v>40.61450315238848</v>
      </c>
      <c r="O1233" s="5">
        <f t="shared" si="155"/>
        <v>42.688406305422916</v>
      </c>
      <c r="P1233" s="5">
        <f t="shared" si="155"/>
        <v>44.36327999103807</v>
      </c>
      <c r="Q1233" s="5">
        <f t="shared" si="155"/>
        <v>46.12072795639429</v>
      </c>
      <c r="R1233" s="5">
        <f t="shared" si="155"/>
        <v>48.07816796343554</v>
      </c>
      <c r="S1233" s="5">
        <f t="shared" si="155"/>
        <v>50.427955126240718</v>
      </c>
      <c r="T1233" s="5">
        <f t="shared" si="155"/>
        <v>52.055575322293059</v>
      </c>
      <c r="U1233" s="5">
        <f t="shared" si="155"/>
        <v>53.815409827526196</v>
      </c>
      <c r="V1233" s="5">
        <f t="shared" si="155"/>
        <v>56.265431665161586</v>
      </c>
      <c r="W1233" s="5">
        <f t="shared" si="155"/>
        <v>57.959874977767392</v>
      </c>
      <c r="X1233" s="5">
        <f t="shared" si="155"/>
        <v>60.085804700118466</v>
      </c>
      <c r="Y1233" s="5">
        <f t="shared" si="155"/>
        <v>62.030834699799783</v>
      </c>
      <c r="Z1233" s="5">
        <f t="shared" si="155"/>
        <v>63.625520645550765</v>
      </c>
      <c r="AA1233" s="5">
        <f t="shared" si="155"/>
        <v>64.623571622074351</v>
      </c>
      <c r="AB1233" s="5">
        <f t="shared" si="155"/>
        <v>66.089861722447608</v>
      </c>
      <c r="AC1233" s="5">
        <f t="shared" si="155"/>
        <v>67.580017221589955</v>
      </c>
      <c r="AD1233" s="5">
        <f t="shared" si="155"/>
        <v>68.687371724476009</v>
      </c>
      <c r="AE1233" s="5">
        <f t="shared" si="155"/>
        <v>70.113567954917187</v>
      </c>
      <c r="AF1233" s="5">
        <f t="shared" si="155"/>
        <v>72.366461598719837</v>
      </c>
      <c r="AG1233" s="5">
        <f t="shared" si="155"/>
        <v>74.177849183758028</v>
      </c>
      <c r="AH1233" s="5">
        <f t="shared" si="155"/>
        <v>76.394467421431656</v>
      </c>
      <c r="AI1233" s="5">
        <f t="shared" si="155"/>
        <v>78.261883325852068</v>
      </c>
      <c r="AJ1233" s="5">
        <f t="shared" si="155"/>
        <v>78.142369227280241</v>
      </c>
      <c r="AK1233" s="5">
        <f t="shared" si="155"/>
        <v>78.560678118441132</v>
      </c>
      <c r="AL1233" s="5">
        <f t="shared" si="155"/>
        <v>79.133829535279759</v>
      </c>
      <c r="AM1233" s="5">
        <f t="shared" si="155"/>
        <v>83.050141473288392</v>
      </c>
      <c r="AN1233" s="5">
        <f t="shared" si="155"/>
        <v>84.59676250591842</v>
      </c>
      <c r="AO1233" s="5">
        <f t="shared" si="155"/>
        <v>86.35635835716387</v>
      </c>
      <c r="AP1233" s="5">
        <f t="shared" si="155"/>
        <v>87.788282283309613</v>
      </c>
      <c r="AQ1233" s="5">
        <f t="shared" si="155"/>
        <v>89.091333056102258</v>
      </c>
      <c r="AR1233" s="5">
        <f t="shared" si="155"/>
        <v>90.356676498839718</v>
      </c>
      <c r="AS1233" s="5">
        <f t="shared" si="155"/>
        <v>91.622019941577193</v>
      </c>
      <c r="AT1233" s="5">
        <f t="shared" si="155"/>
        <v>92.887363384314654</v>
      </c>
      <c r="AU1233" s="5">
        <f t="shared" si="155"/>
        <v>94.276997823841569</v>
      </c>
      <c r="AV1233" s="5">
        <f t="shared" si="155"/>
        <v>94.893488804844864</v>
      </c>
      <c r="AW1233" s="5">
        <f t="shared" si="155"/>
        <v>95.515277904374884</v>
      </c>
      <c r="AX1233" s="5">
        <f t="shared" si="155"/>
        <v>98.623173324479168</v>
      </c>
      <c r="AY1233" s="5">
        <f t="shared" si="155"/>
        <v>100.06066266161788</v>
      </c>
      <c r="AZ1233" s="5">
        <f t="shared" si="155"/>
        <v>101.31616401390295</v>
      </c>
      <c r="BA1233" s="5">
        <f t="shared" si="155"/>
        <v>102.59208460137491</v>
      </c>
      <c r="BB1233" s="5">
        <f t="shared" si="155"/>
        <v>103.88902583208264</v>
      </c>
      <c r="BC1233" s="5">
        <f t="shared" si="155"/>
        <v>105.20774185262731</v>
      </c>
      <c r="BD1233" s="5">
        <f t="shared" si="155"/>
        <v>106.54824984609603</v>
      </c>
      <c r="BE1233" s="5">
        <f t="shared" si="155"/>
        <v>123.44568722889802</v>
      </c>
      <c r="BF1233" s="5">
        <f t="shared" si="155"/>
        <v>125.03936700943693</v>
      </c>
      <c r="BG1233" s="5">
        <f t="shared" si="155"/>
        <v>126.66000896288917</v>
      </c>
      <c r="BH1233" s="5">
        <f t="shared" si="155"/>
        <v>129.07098462159843</v>
      </c>
      <c r="BI1233" s="5">
        <f t="shared" si="155"/>
        <v>131.40245174969252</v>
      </c>
      <c r="BJ1233" s="5">
        <f t="shared" si="155"/>
        <v>133.78463857786662</v>
      </c>
      <c r="BK1233" s="5">
        <f t="shared" si="155"/>
        <v>0</v>
      </c>
    </row>
    <row r="1234" spans="1:63" x14ac:dyDescent="0.25">
      <c r="A1234" t="s">
        <v>173</v>
      </c>
      <c r="B1234" t="s">
        <v>174</v>
      </c>
      <c r="C1234" t="s">
        <v>149</v>
      </c>
      <c r="D1234" t="s">
        <v>288</v>
      </c>
      <c r="E1234" s="19" t="str">
        <f t="shared" si="139"/>
        <v>formula</v>
      </c>
      <c r="F1234" s="4" t="s">
        <v>290</v>
      </c>
      <c r="G1234" s="5">
        <f t="shared" ref="G1234:BK1234" si="156">IF(SUM($AX1285:$AZ1285)=0,0,100*G1285/AVERAGE($AX1285:$AZ1285))</f>
        <v>58.745172810735944</v>
      </c>
      <c r="H1234" s="5">
        <f t="shared" si="156"/>
        <v>54.771437761299097</v>
      </c>
      <c r="I1234" s="5">
        <f t="shared" si="156"/>
        <v>57.751739048376741</v>
      </c>
      <c r="J1234" s="5">
        <f t="shared" si="156"/>
        <v>59.227697781024709</v>
      </c>
      <c r="K1234" s="5">
        <f t="shared" si="156"/>
        <v>66.465572335356129</v>
      </c>
      <c r="L1234" s="5">
        <f t="shared" si="156"/>
        <v>72.377922412482548</v>
      </c>
      <c r="M1234" s="5">
        <f t="shared" si="156"/>
        <v>73.772902101587349</v>
      </c>
      <c r="N1234" s="5">
        <f t="shared" si="156"/>
        <v>75.411783971262253</v>
      </c>
      <c r="O1234" s="5">
        <f t="shared" si="156"/>
        <v>76.22960702825813</v>
      </c>
      <c r="P1234" s="5">
        <f t="shared" si="156"/>
        <v>77.904252513377941</v>
      </c>
      <c r="Q1234" s="5">
        <f t="shared" si="156"/>
        <v>79.295059780680845</v>
      </c>
      <c r="R1234" s="5">
        <f t="shared" si="156"/>
        <v>74.583345364919992</v>
      </c>
      <c r="S1234" s="5">
        <f t="shared" si="156"/>
        <v>66.976481127426581</v>
      </c>
      <c r="T1234" s="5">
        <f t="shared" si="156"/>
        <v>68.634096319477393</v>
      </c>
      <c r="U1234" s="5">
        <f t="shared" si="156"/>
        <v>70.50828007172251</v>
      </c>
      <c r="V1234" s="5">
        <f t="shared" si="156"/>
        <v>72.29277094713747</v>
      </c>
      <c r="W1234" s="5">
        <f t="shared" si="156"/>
        <v>74.432911109477047</v>
      </c>
      <c r="X1234" s="5">
        <f t="shared" si="156"/>
        <v>75.114122832237655</v>
      </c>
      <c r="Y1234" s="5">
        <f t="shared" si="156"/>
        <v>74.18597185997632</v>
      </c>
      <c r="Z1234" s="5">
        <f t="shared" si="156"/>
        <v>66.843077165052634</v>
      </c>
      <c r="AA1234" s="5">
        <f t="shared" si="156"/>
        <v>67.669046378899864</v>
      </c>
      <c r="AB1234" s="5">
        <f t="shared" si="156"/>
        <v>69.843247127377467</v>
      </c>
      <c r="AC1234" s="5">
        <f t="shared" si="156"/>
        <v>65.84112825615891</v>
      </c>
      <c r="AD1234" s="5">
        <f t="shared" si="156"/>
        <v>65.84112825615891</v>
      </c>
      <c r="AE1234" s="5">
        <f t="shared" si="156"/>
        <v>66.743733788816712</v>
      </c>
      <c r="AF1234" s="5">
        <f t="shared" si="156"/>
        <v>71.815922741205043</v>
      </c>
      <c r="AG1234" s="5">
        <f t="shared" si="156"/>
        <v>77.810585901498385</v>
      </c>
      <c r="AH1234" s="5">
        <f t="shared" si="156"/>
        <v>76.428293780729973</v>
      </c>
      <c r="AI1234" s="5">
        <f t="shared" si="156"/>
        <v>79.124756849990689</v>
      </c>
      <c r="AJ1234" s="5">
        <f t="shared" si="156"/>
        <v>77.768010168825839</v>
      </c>
      <c r="AK1234" s="5">
        <f t="shared" si="156"/>
        <v>80.722766016299943</v>
      </c>
      <c r="AL1234" s="5">
        <f t="shared" si="156"/>
        <v>82.769239566759936</v>
      </c>
      <c r="AM1234" s="5">
        <f t="shared" si="156"/>
        <v>85.726833796412237</v>
      </c>
      <c r="AN1234" s="5">
        <f t="shared" si="156"/>
        <v>88.017408214194745</v>
      </c>
      <c r="AO1234" s="5">
        <f t="shared" si="156"/>
        <v>89.379831659715961</v>
      </c>
      <c r="AP1234" s="5">
        <f t="shared" si="156"/>
        <v>91.783941364625264</v>
      </c>
      <c r="AQ1234" s="5">
        <f t="shared" si="156"/>
        <v>92.970385115099987</v>
      </c>
      <c r="AR1234" s="5">
        <f t="shared" si="156"/>
        <v>93.722556392314814</v>
      </c>
      <c r="AS1234" s="5">
        <f t="shared" si="156"/>
        <v>94.517303402202188</v>
      </c>
      <c r="AT1234" s="5">
        <f t="shared" si="156"/>
        <v>96.322514467517792</v>
      </c>
      <c r="AU1234" s="5">
        <f t="shared" si="156"/>
        <v>98.780553433812301</v>
      </c>
      <c r="AV1234" s="5">
        <f t="shared" si="156"/>
        <v>96.692474877384726</v>
      </c>
      <c r="AW1234" s="5">
        <f t="shared" si="156"/>
        <v>97.471678906464447</v>
      </c>
      <c r="AX1234" s="5">
        <f t="shared" si="156"/>
        <v>98.254436590031233</v>
      </c>
      <c r="AY1234" s="5">
        <f t="shared" si="156"/>
        <v>100.04732339992921</v>
      </c>
      <c r="AZ1234" s="5">
        <f t="shared" si="156"/>
        <v>101.69824001003954</v>
      </c>
      <c r="BA1234" s="5">
        <f t="shared" si="156"/>
        <v>102.70356659372528</v>
      </c>
      <c r="BB1234" s="5">
        <f t="shared" si="156"/>
        <v>104.38369015644898</v>
      </c>
      <c r="BC1234" s="5">
        <f t="shared" si="156"/>
        <v>106.1668611841511</v>
      </c>
      <c r="BD1234" s="5">
        <f t="shared" si="156"/>
        <v>108.09156813916761</v>
      </c>
      <c r="BE1234" s="5">
        <f t="shared" si="156"/>
        <v>109.38767278509589</v>
      </c>
      <c r="BF1234" s="5">
        <f t="shared" si="156"/>
        <v>110.76722586706235</v>
      </c>
      <c r="BG1234" s="5">
        <f t="shared" si="156"/>
        <v>112.66346384883185</v>
      </c>
      <c r="BH1234" s="5">
        <f t="shared" si="156"/>
        <v>114.64021821784947</v>
      </c>
      <c r="BI1234" s="5">
        <f t="shared" si="156"/>
        <v>116.38327722860969</v>
      </c>
      <c r="BJ1234" s="5">
        <f t="shared" si="156"/>
        <v>116.92315738757272</v>
      </c>
      <c r="BK1234" s="5">
        <f t="shared" si="156"/>
        <v>0</v>
      </c>
    </row>
    <row r="1235" spans="1:63" x14ac:dyDescent="0.25">
      <c r="A1235" t="s">
        <v>5</v>
      </c>
      <c r="B1235" t="s">
        <v>6</v>
      </c>
      <c r="C1235" t="s">
        <v>7</v>
      </c>
      <c r="D1235" t="s">
        <v>289</v>
      </c>
      <c r="E1235" s="19" t="str">
        <f t="shared" si="139"/>
        <v>formula</v>
      </c>
      <c r="F1235" s="4" t="s">
        <v>291</v>
      </c>
      <c r="G1235" s="5">
        <f>G1218/G1133</f>
        <v>57.400349172472779</v>
      </c>
      <c r="H1235" s="5">
        <f t="shared" ref="H1235:BK1235" si="157">H1218/H1133</f>
        <v>60.552844509735479</v>
      </c>
      <c r="I1235" s="5">
        <f t="shared" si="157"/>
        <v>62.299940938222235</v>
      </c>
      <c r="J1235" s="5">
        <f t="shared" si="157"/>
        <v>67.108941784009872</v>
      </c>
      <c r="K1235" s="5">
        <f t="shared" si="157"/>
        <v>71.823032318013134</v>
      </c>
      <c r="L1235" s="5">
        <f t="shared" si="157"/>
        <v>74.708585005329354</v>
      </c>
      <c r="M1235" s="5">
        <f t="shared" si="157"/>
        <v>80.980493891367885</v>
      </c>
      <c r="N1235" s="5">
        <f t="shared" si="157"/>
        <v>80.237484162547062</v>
      </c>
      <c r="O1235" s="5">
        <f t="shared" si="157"/>
        <v>86.437416694494658</v>
      </c>
      <c r="P1235" s="5">
        <f t="shared" si="157"/>
        <v>92.661139784991107</v>
      </c>
      <c r="Q1235" s="5">
        <f t="shared" si="157"/>
        <v>98.698478024731841</v>
      </c>
      <c r="R1235" s="5">
        <f t="shared" si="157"/>
        <v>100.00028963867321</v>
      </c>
      <c r="S1235" s="5">
        <f t="shared" si="157"/>
        <v>100.28898094876808</v>
      </c>
      <c r="T1235" s="5">
        <f t="shared" si="157"/>
        <v>100.48770207256311</v>
      </c>
      <c r="U1235" s="5">
        <f t="shared" si="157"/>
        <v>100.62518435766727</v>
      </c>
      <c r="V1235" s="5">
        <f t="shared" si="157"/>
        <v>92.949769384237825</v>
      </c>
      <c r="W1235" s="5">
        <f t="shared" si="157"/>
        <v>93.146010684376535</v>
      </c>
      <c r="X1235" s="5">
        <f t="shared" si="157"/>
        <v>94.785118456201872</v>
      </c>
      <c r="Y1235" s="5">
        <f t="shared" si="157"/>
        <v>96.264646442047976</v>
      </c>
      <c r="Z1235" s="5">
        <f t="shared" si="157"/>
        <v>97.483580581914154</v>
      </c>
      <c r="AA1235" s="5">
        <f t="shared" si="157"/>
        <v>97.116283781907569</v>
      </c>
      <c r="AB1235" s="5">
        <f t="shared" si="157"/>
        <v>96.676163282115169</v>
      </c>
      <c r="AC1235" s="5">
        <f t="shared" si="157"/>
        <v>96.263588805834416</v>
      </c>
      <c r="AD1235" s="5">
        <f t="shared" si="157"/>
        <v>96.085810399502023</v>
      </c>
      <c r="AE1235" s="5">
        <f t="shared" si="157"/>
        <v>96.165814296277262</v>
      </c>
      <c r="AF1235" s="5">
        <f t="shared" si="157"/>
        <v>96.571536974772187</v>
      </c>
      <c r="AG1235" s="5">
        <f t="shared" si="157"/>
        <v>93.348861716239668</v>
      </c>
      <c r="AH1235" s="5">
        <f t="shared" si="157"/>
        <v>90.371540528461139</v>
      </c>
      <c r="AI1235" s="5">
        <f t="shared" si="157"/>
        <v>87.420568731595978</v>
      </c>
      <c r="AJ1235" s="5">
        <f t="shared" si="157"/>
        <v>86.729480638941411</v>
      </c>
      <c r="AK1235" s="5">
        <f t="shared" si="157"/>
        <v>87.331336813675378</v>
      </c>
      <c r="AL1235" s="5">
        <f t="shared" si="157"/>
        <v>87.985039078099646</v>
      </c>
      <c r="AM1235" s="5">
        <f t="shared" si="157"/>
        <v>84.63606992708776</v>
      </c>
      <c r="AN1235" s="5">
        <f t="shared" si="157"/>
        <v>81.484744095648182</v>
      </c>
      <c r="AO1235" s="5">
        <f t="shared" si="157"/>
        <v>80.722042732087871</v>
      </c>
      <c r="AP1235" s="5">
        <f t="shared" si="157"/>
        <v>88.029038329273263</v>
      </c>
      <c r="AQ1235" s="5">
        <f t="shared" si="157"/>
        <v>93.880471055908117</v>
      </c>
      <c r="AR1235" s="5">
        <f t="shared" si="157"/>
        <v>102.07233588791385</v>
      </c>
      <c r="AS1235" s="5">
        <f t="shared" si="157"/>
        <v>101.90987063742418</v>
      </c>
      <c r="AT1235" s="5">
        <f t="shared" si="157"/>
        <v>104.98420587022078</v>
      </c>
      <c r="AU1235" s="5">
        <f t="shared" si="157"/>
        <v>103.94114848003811</v>
      </c>
      <c r="AV1235" s="5">
        <f t="shared" si="157"/>
        <v>101.19801732409297</v>
      </c>
      <c r="AW1235" s="5">
        <f t="shared" si="157"/>
        <v>98.439317281083248</v>
      </c>
      <c r="AX1235" s="5">
        <f t="shared" si="157"/>
        <v>94.942294906721173</v>
      </c>
      <c r="AY1235" s="5">
        <f t="shared" si="157"/>
        <v>102.28213505043801</v>
      </c>
      <c r="AZ1235" s="5">
        <f t="shared" si="157"/>
        <v>102.67895020497188</v>
      </c>
      <c r="BA1235" s="5">
        <f t="shared" si="157"/>
        <v>103.103078725899</v>
      </c>
      <c r="BB1235" s="5">
        <f t="shared" si="157"/>
        <v>103.55984295469342</v>
      </c>
      <c r="BC1235" s="5">
        <f t="shared" si="157"/>
        <v>104.03577339567863</v>
      </c>
      <c r="BD1235" s="5">
        <f t="shared" si="157"/>
        <v>104.53943429692913</v>
      </c>
      <c r="BE1235" s="5">
        <f t="shared" si="157"/>
        <v>105.020941991288</v>
      </c>
      <c r="BF1235" s="5">
        <f t="shared" si="157"/>
        <v>105.5415318111116</v>
      </c>
      <c r="BG1235" s="5">
        <f t="shared" si="157"/>
        <v>106.11742279482989</v>
      </c>
      <c r="BH1235" s="5">
        <f t="shared" si="157"/>
        <v>106.75345847352868</v>
      </c>
      <c r="BI1235" s="5">
        <f t="shared" si="157"/>
        <v>107.16948852785929</v>
      </c>
      <c r="BJ1235" s="5">
        <f t="shared" si="157"/>
        <v>105.31220798486007</v>
      </c>
      <c r="BK1235" s="5">
        <f t="shared" si="157"/>
        <v>0</v>
      </c>
    </row>
    <row r="1236" spans="1:63" x14ac:dyDescent="0.25">
      <c r="A1236" t="s">
        <v>151</v>
      </c>
      <c r="B1236" t="s">
        <v>152</v>
      </c>
      <c r="C1236" t="s">
        <v>7</v>
      </c>
      <c r="D1236" t="s">
        <v>289</v>
      </c>
      <c r="E1236" s="19" t="str">
        <f t="shared" si="139"/>
        <v>formula</v>
      </c>
      <c r="F1236" s="4" t="s">
        <v>291</v>
      </c>
      <c r="G1236" s="5">
        <f t="shared" ref="G1236:BK1236" si="158">G1219/G1134</f>
        <v>218.9523899961325</v>
      </c>
      <c r="H1236" s="5">
        <f t="shared" si="158"/>
        <v>221.97008054898498</v>
      </c>
      <c r="I1236" s="5">
        <f t="shared" si="158"/>
        <v>220.10775188303083</v>
      </c>
      <c r="J1236" s="5">
        <f t="shared" si="158"/>
        <v>223.29132554812611</v>
      </c>
      <c r="K1236" s="5">
        <f t="shared" si="158"/>
        <v>235.0500949425471</v>
      </c>
      <c r="L1236" s="5">
        <f t="shared" si="158"/>
        <v>233.33908302379544</v>
      </c>
      <c r="M1236" s="5">
        <f t="shared" si="158"/>
        <v>252.35896737660042</v>
      </c>
      <c r="N1236" s="5">
        <f t="shared" si="158"/>
        <v>252.41752952770898</v>
      </c>
      <c r="O1236" s="5">
        <f t="shared" si="158"/>
        <v>272.76242205294153</v>
      </c>
      <c r="P1236" s="5">
        <f t="shared" si="158"/>
        <v>277.86906434147841</v>
      </c>
      <c r="Q1236" s="5">
        <f t="shared" si="158"/>
        <v>273.96150774050483</v>
      </c>
      <c r="R1236" s="5">
        <f t="shared" si="158"/>
        <v>289.44541517806567</v>
      </c>
      <c r="S1236" s="5">
        <f t="shared" si="158"/>
        <v>299.59779436768628</v>
      </c>
      <c r="T1236" s="5">
        <f t="shared" si="158"/>
        <v>299.98714626090742</v>
      </c>
      <c r="U1236" s="5">
        <f t="shared" si="158"/>
        <v>305.23164750177875</v>
      </c>
      <c r="V1236" s="5">
        <f t="shared" si="158"/>
        <v>297.95024502530316</v>
      </c>
      <c r="W1236" s="5">
        <f t="shared" si="158"/>
        <v>294.0800462629939</v>
      </c>
      <c r="X1236" s="5">
        <f t="shared" si="158"/>
        <v>289.75063753398172</v>
      </c>
      <c r="Y1236" s="5">
        <f t="shared" si="158"/>
        <v>291.0895604509052</v>
      </c>
      <c r="Z1236" s="5">
        <f t="shared" si="158"/>
        <v>215.31890074483067</v>
      </c>
      <c r="AA1236" s="5">
        <f t="shared" si="158"/>
        <v>156.67291075231114</v>
      </c>
      <c r="AB1236" s="5">
        <f t="shared" si="158"/>
        <v>154.27716899486188</v>
      </c>
      <c r="AC1236" s="5">
        <f t="shared" si="158"/>
        <v>146.68047042454594</v>
      </c>
      <c r="AD1236" s="5">
        <f t="shared" si="158"/>
        <v>145.32239469858521</v>
      </c>
      <c r="AE1236" s="5">
        <f t="shared" si="158"/>
        <v>129.52490907271968</v>
      </c>
      <c r="AF1236" s="5">
        <f t="shared" si="158"/>
        <v>153.54326538673942</v>
      </c>
      <c r="AG1236" s="5">
        <f t="shared" si="158"/>
        <v>134.95824007620536</v>
      </c>
      <c r="AH1236" s="5">
        <f t="shared" si="158"/>
        <v>133.72363790984602</v>
      </c>
      <c r="AI1236" s="5">
        <f t="shared" si="158"/>
        <v>129.43714600700451</v>
      </c>
      <c r="AJ1236" s="5">
        <f t="shared" si="158"/>
        <v>131.79450216375116</v>
      </c>
      <c r="AK1236" s="5">
        <f t="shared" si="158"/>
        <v>130.65726617680312</v>
      </c>
      <c r="AL1236" s="5">
        <f t="shared" si="158"/>
        <v>128.61422707634483</v>
      </c>
      <c r="AM1236" s="5">
        <f t="shared" si="158"/>
        <v>120.68812687108451</v>
      </c>
      <c r="AN1236" s="5">
        <f t="shared" si="158"/>
        <v>107.39697607747435</v>
      </c>
      <c r="AO1236" s="5">
        <f t="shared" si="158"/>
        <v>111.56909320436139</v>
      </c>
      <c r="AP1236" s="5">
        <f t="shared" si="158"/>
        <v>107.83193937945643</v>
      </c>
      <c r="AQ1236" s="5">
        <f t="shared" si="158"/>
        <v>109.19139098832684</v>
      </c>
      <c r="AR1236" s="5">
        <f t="shared" si="158"/>
        <v>102.38947883664537</v>
      </c>
      <c r="AS1236" s="5">
        <f t="shared" si="158"/>
        <v>95.730531830403478</v>
      </c>
      <c r="AT1236" s="5">
        <f t="shared" si="158"/>
        <v>96.780937082405359</v>
      </c>
      <c r="AU1236" s="5">
        <f t="shared" si="158"/>
        <v>97.579261894675071</v>
      </c>
      <c r="AV1236" s="5">
        <f t="shared" si="158"/>
        <v>87.413740557908199</v>
      </c>
      <c r="AW1236" s="5">
        <f t="shared" si="158"/>
        <v>90.932026498979496</v>
      </c>
      <c r="AX1236" s="5">
        <f t="shared" si="158"/>
        <v>94.884259924443455</v>
      </c>
      <c r="AY1236" s="5">
        <f t="shared" si="158"/>
        <v>98.632921907938922</v>
      </c>
      <c r="AZ1236" s="5">
        <f t="shared" si="158"/>
        <v>106.13826544422759</v>
      </c>
      <c r="BA1236" s="5">
        <f t="shared" si="158"/>
        <v>110.2141120719408</v>
      </c>
      <c r="BB1236" s="5">
        <f t="shared" si="158"/>
        <v>111.2929783086126</v>
      </c>
      <c r="BC1236" s="5">
        <f t="shared" si="158"/>
        <v>122.70097911530669</v>
      </c>
      <c r="BD1236" s="5">
        <f t="shared" si="158"/>
        <v>131.75576007296621</v>
      </c>
      <c r="BE1236" s="5">
        <f t="shared" si="158"/>
        <v>139.33389326899211</v>
      </c>
      <c r="BF1236" s="5">
        <f t="shared" si="158"/>
        <v>131.98313148953653</v>
      </c>
      <c r="BG1236" s="5">
        <f t="shared" si="158"/>
        <v>163.16137587900633</v>
      </c>
      <c r="BH1236" s="5">
        <f t="shared" si="158"/>
        <v>155.60045674231463</v>
      </c>
      <c r="BI1236" s="5">
        <f t="shared" si="158"/>
        <v>146.41434701904311</v>
      </c>
      <c r="BJ1236" s="5">
        <f t="shared" si="158"/>
        <v>111.15724400233216</v>
      </c>
      <c r="BK1236" s="5">
        <f t="shared" si="158"/>
        <v>0</v>
      </c>
    </row>
    <row r="1237" spans="1:63" x14ac:dyDescent="0.25">
      <c r="A1237" t="s">
        <v>157</v>
      </c>
      <c r="B1237" t="s">
        <v>158</v>
      </c>
      <c r="C1237" t="s">
        <v>7</v>
      </c>
      <c r="D1237" t="s">
        <v>289</v>
      </c>
      <c r="E1237" s="19" t="str">
        <f t="shared" si="139"/>
        <v>formula</v>
      </c>
      <c r="F1237" s="4" t="s">
        <v>291</v>
      </c>
      <c r="G1237" s="5">
        <f t="shared" ref="G1237:BK1237" si="159">G1220/G1135</f>
        <v>192.33564746401458</v>
      </c>
      <c r="H1237" s="5">
        <f t="shared" si="159"/>
        <v>189.47540248249075</v>
      </c>
      <c r="I1237" s="5">
        <f t="shared" si="159"/>
        <v>186.11558247111842</v>
      </c>
      <c r="J1237" s="5">
        <f t="shared" si="159"/>
        <v>182.95429152088715</v>
      </c>
      <c r="K1237" s="5">
        <f t="shared" si="159"/>
        <v>179.86849827105777</v>
      </c>
      <c r="L1237" s="5">
        <f t="shared" si="159"/>
        <v>177.03285907706365</v>
      </c>
      <c r="M1237" s="5">
        <f t="shared" si="159"/>
        <v>174.31482570216212</v>
      </c>
      <c r="N1237" s="5">
        <f t="shared" si="159"/>
        <v>171.37359369834505</v>
      </c>
      <c r="O1237" s="5">
        <f t="shared" si="159"/>
        <v>168.13747469863452</v>
      </c>
      <c r="P1237" s="5">
        <f t="shared" si="159"/>
        <v>164.21440671291671</v>
      </c>
      <c r="Q1237" s="5">
        <f t="shared" si="159"/>
        <v>162.25525067211768</v>
      </c>
      <c r="R1237" s="5">
        <f t="shared" si="159"/>
        <v>156.3870369232929</v>
      </c>
      <c r="S1237" s="5">
        <f t="shared" si="159"/>
        <v>154.47013713777784</v>
      </c>
      <c r="T1237" s="5">
        <f t="shared" si="159"/>
        <v>151.60823899140451</v>
      </c>
      <c r="U1237" s="5">
        <f t="shared" si="159"/>
        <v>142.96092365424931</v>
      </c>
      <c r="V1237" s="5">
        <f t="shared" si="159"/>
        <v>138.491156820974</v>
      </c>
      <c r="W1237" s="5">
        <f t="shared" si="159"/>
        <v>137.85080676594518</v>
      </c>
      <c r="X1237" s="5">
        <f t="shared" si="159"/>
        <v>137.38067253374595</v>
      </c>
      <c r="Y1237" s="5">
        <f t="shared" si="159"/>
        <v>135.79119466444826</v>
      </c>
      <c r="Z1237" s="5">
        <f t="shared" si="159"/>
        <v>133.98058701162984</v>
      </c>
      <c r="AA1237" s="5">
        <f t="shared" si="159"/>
        <v>131.5808913314697</v>
      </c>
      <c r="AB1237" s="5">
        <f t="shared" si="159"/>
        <v>128.73880794461601</v>
      </c>
      <c r="AC1237" s="5">
        <f t="shared" si="159"/>
        <v>129.42926692518287</v>
      </c>
      <c r="AD1237" s="5">
        <f t="shared" si="159"/>
        <v>120.69605665451073</v>
      </c>
      <c r="AE1237" s="5">
        <f t="shared" si="159"/>
        <v>125.55429393862711</v>
      </c>
      <c r="AF1237" s="5">
        <f t="shared" si="159"/>
        <v>130.06636705192739</v>
      </c>
      <c r="AG1237" s="5">
        <f t="shared" si="159"/>
        <v>114.77734048311676</v>
      </c>
      <c r="AH1237" s="5">
        <f t="shared" si="159"/>
        <v>111.39793897347343</v>
      </c>
      <c r="AI1237" s="5">
        <f t="shared" si="159"/>
        <v>115.12795742104502</v>
      </c>
      <c r="AJ1237" s="5">
        <f t="shared" si="159"/>
        <v>115.23050335298697</v>
      </c>
      <c r="AK1237" s="5">
        <f t="shared" si="159"/>
        <v>111.81296545672907</v>
      </c>
      <c r="AL1237" s="5">
        <f t="shared" si="159"/>
        <v>111.59107719593959</v>
      </c>
      <c r="AM1237" s="5">
        <f t="shared" si="159"/>
        <v>99.695163062232012</v>
      </c>
      <c r="AN1237" s="5">
        <f t="shared" si="159"/>
        <v>96.567713153020335</v>
      </c>
      <c r="AO1237" s="5">
        <f t="shared" si="159"/>
        <v>94.758469636114086</v>
      </c>
      <c r="AP1237" s="5">
        <f t="shared" si="159"/>
        <v>96.156027930418119</v>
      </c>
      <c r="AQ1237" s="5">
        <f t="shared" si="159"/>
        <v>97.56475986405357</v>
      </c>
      <c r="AR1237" s="5">
        <f t="shared" si="159"/>
        <v>103.33176428968468</v>
      </c>
      <c r="AS1237" s="5">
        <f t="shared" si="159"/>
        <v>99.583264289978615</v>
      </c>
      <c r="AT1237" s="5">
        <f t="shared" si="159"/>
        <v>91.286136172507753</v>
      </c>
      <c r="AU1237" s="5">
        <f t="shared" si="159"/>
        <v>95.167599118159728</v>
      </c>
      <c r="AV1237" s="5">
        <f t="shared" si="159"/>
        <v>106.37887257751133</v>
      </c>
      <c r="AW1237" s="5">
        <f t="shared" si="159"/>
        <v>99.800402307934021</v>
      </c>
      <c r="AX1237" s="5">
        <f t="shared" si="159"/>
        <v>97.325343672588915</v>
      </c>
      <c r="AY1237" s="5">
        <f t="shared" si="159"/>
        <v>99.092771313464596</v>
      </c>
      <c r="AZ1237" s="5">
        <f t="shared" si="159"/>
        <v>103.42807148686688</v>
      </c>
      <c r="BA1237" s="5">
        <f t="shared" si="159"/>
        <v>111.60201638926173</v>
      </c>
      <c r="BB1237" s="5">
        <f t="shared" si="159"/>
        <v>112.33407812177515</v>
      </c>
      <c r="BC1237" s="5">
        <f t="shared" si="159"/>
        <v>113.99877139356339</v>
      </c>
      <c r="BD1237" s="5">
        <f t="shared" si="159"/>
        <v>116.98971868010796</v>
      </c>
      <c r="BE1237" s="5">
        <f t="shared" si="159"/>
        <v>111.91149383151598</v>
      </c>
      <c r="BF1237" s="5">
        <f t="shared" si="159"/>
        <v>113.60804083904374</v>
      </c>
      <c r="BG1237" s="5">
        <f t="shared" si="159"/>
        <v>114.09583469215742</v>
      </c>
      <c r="BH1237" s="5">
        <f t="shared" si="159"/>
        <v>115.19340804694934</v>
      </c>
      <c r="BI1237" s="5">
        <f t="shared" si="159"/>
        <v>115.13777192908994</v>
      </c>
      <c r="BJ1237" s="5">
        <f t="shared" si="159"/>
        <v>116.06949410339088</v>
      </c>
      <c r="BK1237" s="5">
        <f t="shared" si="159"/>
        <v>0</v>
      </c>
    </row>
    <row r="1238" spans="1:63" x14ac:dyDescent="0.25">
      <c r="A1238" t="s">
        <v>159</v>
      </c>
      <c r="B1238" t="s">
        <v>160</v>
      </c>
      <c r="C1238" t="s">
        <v>7</v>
      </c>
      <c r="D1238" t="s">
        <v>289</v>
      </c>
      <c r="E1238" s="19" t="str">
        <f t="shared" si="139"/>
        <v>formula</v>
      </c>
      <c r="F1238" s="4" t="s">
        <v>291</v>
      </c>
      <c r="G1238" s="5">
        <f t="shared" ref="G1238:BK1238" si="160">G1221/G1136</f>
        <v>199.88055428787089</v>
      </c>
      <c r="H1238" s="5">
        <f t="shared" si="160"/>
        <v>198.85236202156668</v>
      </c>
      <c r="I1238" s="5">
        <f t="shared" si="160"/>
        <v>179.78834675915209</v>
      </c>
      <c r="J1238" s="5">
        <f t="shared" si="160"/>
        <v>189.33399743077865</v>
      </c>
      <c r="K1238" s="5">
        <f t="shared" si="160"/>
        <v>186.12344613536911</v>
      </c>
      <c r="L1238" s="5">
        <f t="shared" si="160"/>
        <v>186.05045879725284</v>
      </c>
      <c r="M1238" s="5">
        <f t="shared" si="160"/>
        <v>180.42457952053965</v>
      </c>
      <c r="N1238" s="5">
        <f t="shared" si="160"/>
        <v>174.78599071534234</v>
      </c>
      <c r="O1238" s="5">
        <f t="shared" si="160"/>
        <v>169.1783249113324</v>
      </c>
      <c r="P1238" s="5">
        <f t="shared" si="160"/>
        <v>179.83696499687889</v>
      </c>
      <c r="Q1238" s="5">
        <f t="shared" si="160"/>
        <v>180.14464870791915</v>
      </c>
      <c r="R1238" s="5">
        <f t="shared" si="160"/>
        <v>180.19356780544391</v>
      </c>
      <c r="S1238" s="5">
        <f t="shared" si="160"/>
        <v>177.98426730364628</v>
      </c>
      <c r="T1238" s="5">
        <f t="shared" si="160"/>
        <v>176.59210242724893</v>
      </c>
      <c r="U1238" s="5">
        <f t="shared" si="160"/>
        <v>173.54112186297024</v>
      </c>
      <c r="V1238" s="5">
        <f t="shared" si="160"/>
        <v>164.98563803963668</v>
      </c>
      <c r="W1238" s="5">
        <f t="shared" si="160"/>
        <v>161.13322062786952</v>
      </c>
      <c r="X1238" s="5">
        <f t="shared" si="160"/>
        <v>171.74994851741727</v>
      </c>
      <c r="Y1238" s="5">
        <f t="shared" si="160"/>
        <v>186.15951719109776</v>
      </c>
      <c r="Z1238" s="5">
        <f t="shared" si="160"/>
        <v>158.04463149936092</v>
      </c>
      <c r="AA1238" s="5">
        <f t="shared" si="160"/>
        <v>148.09720546888531</v>
      </c>
      <c r="AB1238" s="5">
        <f t="shared" si="160"/>
        <v>159.20847770471832</v>
      </c>
      <c r="AC1238" s="5">
        <f t="shared" si="160"/>
        <v>173.74608185616444</v>
      </c>
      <c r="AD1238" s="5">
        <f t="shared" si="160"/>
        <v>173.6933001081224</v>
      </c>
      <c r="AE1238" s="5">
        <f t="shared" si="160"/>
        <v>161.31421427606125</v>
      </c>
      <c r="AF1238" s="5">
        <f t="shared" si="160"/>
        <v>157.65329481453782</v>
      </c>
      <c r="AG1238" s="5">
        <f t="shared" si="160"/>
        <v>151.54825655118651</v>
      </c>
      <c r="AH1238" s="5">
        <f t="shared" si="160"/>
        <v>153.8350082674813</v>
      </c>
      <c r="AI1238" s="5">
        <f t="shared" si="160"/>
        <v>153.29614476006049</v>
      </c>
      <c r="AJ1238" s="5">
        <f t="shared" si="160"/>
        <v>152.5676655729736</v>
      </c>
      <c r="AK1238" s="5">
        <f t="shared" si="160"/>
        <v>140.75194034523795</v>
      </c>
      <c r="AL1238" s="5">
        <f t="shared" si="160"/>
        <v>136.48067709722426</v>
      </c>
      <c r="AM1238" s="5">
        <f t="shared" si="160"/>
        <v>132.96854742250738</v>
      </c>
      <c r="AN1238" s="5">
        <f t="shared" si="160"/>
        <v>129.50425504562924</v>
      </c>
      <c r="AO1238" s="5">
        <f t="shared" si="160"/>
        <v>124.10332171000459</v>
      </c>
      <c r="AP1238" s="5">
        <f t="shared" si="160"/>
        <v>109.83964737728496</v>
      </c>
      <c r="AQ1238" s="5">
        <f t="shared" si="160"/>
        <v>106.85519698050368</v>
      </c>
      <c r="AR1238" s="5">
        <f t="shared" si="160"/>
        <v>105.67688300669998</v>
      </c>
      <c r="AS1238" s="5">
        <f t="shared" si="160"/>
        <v>113.21540207650966</v>
      </c>
      <c r="AT1238" s="5">
        <f t="shared" si="160"/>
        <v>99.20637275659557</v>
      </c>
      <c r="AU1238" s="5">
        <f t="shared" si="160"/>
        <v>97.813997142981293</v>
      </c>
      <c r="AV1238" s="5">
        <f t="shared" si="160"/>
        <v>99.515610762949166</v>
      </c>
      <c r="AW1238" s="5">
        <f t="shared" si="160"/>
        <v>102.12483638482681</v>
      </c>
      <c r="AX1238" s="5">
        <f t="shared" si="160"/>
        <v>104.43660467793484</v>
      </c>
      <c r="AY1238" s="5">
        <f t="shared" si="160"/>
        <v>102.41479857735371</v>
      </c>
      <c r="AZ1238" s="5">
        <f t="shared" si="160"/>
        <v>93.400005551308979</v>
      </c>
      <c r="BA1238" s="5">
        <f t="shared" si="160"/>
        <v>137.937296303594</v>
      </c>
      <c r="BB1238" s="5">
        <f t="shared" si="160"/>
        <v>141.12650959072988</v>
      </c>
      <c r="BC1238" s="5">
        <f t="shared" si="160"/>
        <v>131.28832595128941</v>
      </c>
      <c r="BD1238" s="5">
        <f t="shared" si="160"/>
        <v>131.17675682563896</v>
      </c>
      <c r="BE1238" s="5">
        <f t="shared" si="160"/>
        <v>130.68282138158401</v>
      </c>
      <c r="BF1238" s="5">
        <f t="shared" si="160"/>
        <v>129.64169853847062</v>
      </c>
      <c r="BG1238" s="5">
        <f t="shared" si="160"/>
        <v>122.50797230850593</v>
      </c>
      <c r="BH1238" s="5">
        <f t="shared" si="160"/>
        <v>122.19398983515846</v>
      </c>
      <c r="BI1238" s="5">
        <f t="shared" si="160"/>
        <v>121.22664216752048</v>
      </c>
      <c r="BJ1238" s="5">
        <f t="shared" si="160"/>
        <v>129.85243136213631</v>
      </c>
      <c r="BK1238" s="5">
        <f t="shared" si="160"/>
        <v>0</v>
      </c>
    </row>
    <row r="1239" spans="1:63" x14ac:dyDescent="0.25">
      <c r="A1239" t="s">
        <v>165</v>
      </c>
      <c r="B1239" t="s">
        <v>166</v>
      </c>
      <c r="C1239" t="s">
        <v>7</v>
      </c>
      <c r="D1239" t="s">
        <v>289</v>
      </c>
      <c r="E1239" s="19" t="str">
        <f t="shared" si="139"/>
        <v>formula</v>
      </c>
      <c r="F1239" s="4" t="s">
        <v>291</v>
      </c>
      <c r="G1239" s="5">
        <f t="shared" ref="G1239:BK1239" si="161">G1222/G1137</f>
        <v>133.6037984770924</v>
      </c>
      <c r="H1239" s="5">
        <f t="shared" si="161"/>
        <v>137.36226726034226</v>
      </c>
      <c r="I1239" s="5">
        <f t="shared" si="161"/>
        <v>134.92451458367128</v>
      </c>
      <c r="J1239" s="5">
        <f t="shared" si="161"/>
        <v>138.38735174180809</v>
      </c>
      <c r="K1239" s="5">
        <f t="shared" si="161"/>
        <v>141.77055769075292</v>
      </c>
      <c r="L1239" s="5">
        <f t="shared" si="161"/>
        <v>142.88852459459375</v>
      </c>
      <c r="M1239" s="5">
        <f t="shared" si="161"/>
        <v>139.82918841108579</v>
      </c>
      <c r="N1239" s="5">
        <f t="shared" si="161"/>
        <v>142.76153987956829</v>
      </c>
      <c r="O1239" s="5">
        <f t="shared" si="161"/>
        <v>144.07881336174538</v>
      </c>
      <c r="P1239" s="5">
        <f t="shared" si="161"/>
        <v>145.44432138885392</v>
      </c>
      <c r="Q1239" s="5">
        <f t="shared" si="161"/>
        <v>151.1433788520084</v>
      </c>
      <c r="R1239" s="5">
        <f t="shared" si="161"/>
        <v>140.75739777812913</v>
      </c>
      <c r="S1239" s="5">
        <f t="shared" si="161"/>
        <v>147.0921633033611</v>
      </c>
      <c r="T1239" s="5">
        <f t="shared" si="161"/>
        <v>148.71519796998075</v>
      </c>
      <c r="U1239" s="5">
        <f t="shared" si="161"/>
        <v>145.92176510587507</v>
      </c>
      <c r="V1239" s="5">
        <f t="shared" si="161"/>
        <v>132.76142912883765</v>
      </c>
      <c r="W1239" s="5">
        <f t="shared" si="161"/>
        <v>131.94477667164068</v>
      </c>
      <c r="X1239" s="5">
        <f t="shared" si="161"/>
        <v>130.77292901832035</v>
      </c>
      <c r="Y1239" s="5">
        <f t="shared" si="161"/>
        <v>128.89376940081431</v>
      </c>
      <c r="Z1239" s="5">
        <f t="shared" si="161"/>
        <v>128.14609626675986</v>
      </c>
      <c r="AA1239" s="5">
        <f t="shared" si="161"/>
        <v>128.15155508122695</v>
      </c>
      <c r="AB1239" s="5">
        <f t="shared" si="161"/>
        <v>121.0078124921304</v>
      </c>
      <c r="AC1239" s="5">
        <f t="shared" si="161"/>
        <v>114.40132822141535</v>
      </c>
      <c r="AD1239" s="5">
        <f t="shared" si="161"/>
        <v>117.46382963610881</v>
      </c>
      <c r="AE1239" s="5">
        <f t="shared" si="161"/>
        <v>120.34862185973446</v>
      </c>
      <c r="AF1239" s="5">
        <f t="shared" si="161"/>
        <v>105.08284329584912</v>
      </c>
      <c r="AG1239" s="5">
        <f t="shared" si="161"/>
        <v>100.5470791447944</v>
      </c>
      <c r="AH1239" s="5">
        <f t="shared" si="161"/>
        <v>105.00003532365801</v>
      </c>
      <c r="AI1239" s="5">
        <f t="shared" si="161"/>
        <v>104.70088923799358</v>
      </c>
      <c r="AJ1239" s="5">
        <f t="shared" si="161"/>
        <v>105.2171364538538</v>
      </c>
      <c r="AK1239" s="5">
        <f t="shared" si="161"/>
        <v>105.80264006214838</v>
      </c>
      <c r="AL1239" s="5">
        <f t="shared" si="161"/>
        <v>109.57143095559266</v>
      </c>
      <c r="AM1239" s="5">
        <f t="shared" si="161"/>
        <v>111.71821968866415</v>
      </c>
      <c r="AN1239" s="5">
        <f t="shared" si="161"/>
        <v>106.6346941418262</v>
      </c>
      <c r="AO1239" s="5">
        <f t="shared" si="161"/>
        <v>101.40488813950778</v>
      </c>
      <c r="AP1239" s="5">
        <f t="shared" si="161"/>
        <v>103.52923181840839</v>
      </c>
      <c r="AQ1239" s="5">
        <f t="shared" si="161"/>
        <v>99.996243929531261</v>
      </c>
      <c r="AR1239" s="5">
        <f t="shared" si="161"/>
        <v>98.451983752292648</v>
      </c>
      <c r="AS1239" s="5">
        <f t="shared" si="161"/>
        <v>94.09250276432617</v>
      </c>
      <c r="AT1239" s="5">
        <f t="shared" si="161"/>
        <v>92.805269623228654</v>
      </c>
      <c r="AU1239" s="5">
        <f t="shared" si="161"/>
        <v>86.601632536944109</v>
      </c>
      <c r="AV1239" s="5">
        <f t="shared" si="161"/>
        <v>93.940465779094922</v>
      </c>
      <c r="AW1239" s="5">
        <f t="shared" si="161"/>
        <v>95.18026496158204</v>
      </c>
      <c r="AX1239" s="5">
        <f t="shared" si="161"/>
        <v>102.05532234728693</v>
      </c>
      <c r="AY1239" s="5">
        <f t="shared" si="161"/>
        <v>108.01279723349238</v>
      </c>
      <c r="AZ1239" s="5">
        <f t="shared" si="161"/>
        <v>90.251355179623644</v>
      </c>
      <c r="BA1239" s="5">
        <f t="shared" si="161"/>
        <v>103.04119006629742</v>
      </c>
      <c r="BB1239" s="5">
        <f t="shared" si="161"/>
        <v>105.84309491661332</v>
      </c>
      <c r="BC1239" s="5">
        <f t="shared" si="161"/>
        <v>94.256244468778547</v>
      </c>
      <c r="BD1239" s="5">
        <f t="shared" si="161"/>
        <v>92.216692784102676</v>
      </c>
      <c r="BE1239" s="5">
        <f t="shared" si="161"/>
        <v>96.822919324270387</v>
      </c>
      <c r="BF1239" s="5">
        <f t="shared" si="161"/>
        <v>104.37428017035063</v>
      </c>
      <c r="BG1239" s="5">
        <f t="shared" si="161"/>
        <v>109.53328619471255</v>
      </c>
      <c r="BH1239" s="5">
        <f t="shared" si="161"/>
        <v>114.08653219556435</v>
      </c>
      <c r="BI1239" s="5">
        <f t="shared" si="161"/>
        <v>98.980162206607318</v>
      </c>
      <c r="BJ1239" s="5">
        <f t="shared" si="161"/>
        <v>96.890660860732282</v>
      </c>
      <c r="BK1239" s="5">
        <f t="shared" si="161"/>
        <v>0</v>
      </c>
    </row>
    <row r="1240" spans="1:63" x14ac:dyDescent="0.25">
      <c r="A1240" t="s">
        <v>171</v>
      </c>
      <c r="B1240" t="s">
        <v>172</v>
      </c>
      <c r="C1240" t="s">
        <v>7</v>
      </c>
      <c r="D1240" t="s">
        <v>289</v>
      </c>
      <c r="E1240" s="19" t="str">
        <f t="shared" si="139"/>
        <v>formula</v>
      </c>
      <c r="F1240" s="4" t="s">
        <v>291</v>
      </c>
      <c r="G1240" s="5">
        <f t="shared" ref="G1240:BK1240" si="162">G1223/G1138</f>
        <v>100.69411461351588</v>
      </c>
      <c r="H1240" s="5">
        <f t="shared" si="162"/>
        <v>103.80828209732539</v>
      </c>
      <c r="I1240" s="5">
        <f t="shared" si="162"/>
        <v>113.82535396774692</v>
      </c>
      <c r="J1240" s="5">
        <f t="shared" si="162"/>
        <v>115.20783926719966</v>
      </c>
      <c r="K1240" s="5">
        <f t="shared" si="162"/>
        <v>112.77742591841738</v>
      </c>
      <c r="L1240" s="5">
        <f t="shared" si="162"/>
        <v>127.39155095781497</v>
      </c>
      <c r="M1240" s="5">
        <f t="shared" si="162"/>
        <v>138.86923521403043</v>
      </c>
      <c r="N1240" s="5">
        <f t="shared" si="162"/>
        <v>122.3960872397064</v>
      </c>
      <c r="O1240" s="5">
        <f t="shared" si="162"/>
        <v>128.3246613203022</v>
      </c>
      <c r="P1240" s="5">
        <f t="shared" si="162"/>
        <v>131.06200684102174</v>
      </c>
      <c r="Q1240" s="5">
        <f t="shared" si="162"/>
        <v>134.40009523935325</v>
      </c>
      <c r="R1240" s="5">
        <f t="shared" si="162"/>
        <v>129.70521742104475</v>
      </c>
      <c r="S1240" s="5">
        <f t="shared" si="162"/>
        <v>127.69244826672967</v>
      </c>
      <c r="T1240" s="5">
        <f t="shared" si="162"/>
        <v>117.76543441102415</v>
      </c>
      <c r="U1240" s="5">
        <f t="shared" si="162"/>
        <v>112.72413476286431</v>
      </c>
      <c r="V1240" s="5">
        <f t="shared" si="162"/>
        <v>102.98207869108519</v>
      </c>
      <c r="W1240" s="5">
        <f t="shared" si="162"/>
        <v>99.40528136797947</v>
      </c>
      <c r="X1240" s="5">
        <f t="shared" si="162"/>
        <v>99.433579425571835</v>
      </c>
      <c r="Y1240" s="5">
        <f t="shared" si="162"/>
        <v>94.779347723430135</v>
      </c>
      <c r="Z1240" s="5">
        <f t="shared" si="162"/>
        <v>92.82334011832171</v>
      </c>
      <c r="AA1240" s="5">
        <f t="shared" si="162"/>
        <v>87.620692802188998</v>
      </c>
      <c r="AB1240" s="5">
        <f t="shared" si="162"/>
        <v>87.320423634494659</v>
      </c>
      <c r="AC1240" s="5">
        <f t="shared" si="162"/>
        <v>86.393404098247686</v>
      </c>
      <c r="AD1240" s="5">
        <f t="shared" si="162"/>
        <v>81.200251355155274</v>
      </c>
      <c r="AE1240" s="5">
        <f t="shared" si="162"/>
        <v>81.365666326802682</v>
      </c>
      <c r="AF1240" s="5">
        <f t="shared" si="162"/>
        <v>73.826676446588081</v>
      </c>
      <c r="AG1240" s="5">
        <f t="shared" si="162"/>
        <v>67.504137940086181</v>
      </c>
      <c r="AH1240" s="5">
        <f t="shared" si="162"/>
        <v>64.598706363415289</v>
      </c>
      <c r="AI1240" s="5">
        <f t="shared" si="162"/>
        <v>64.632427026639931</v>
      </c>
      <c r="AJ1240" s="5">
        <f t="shared" si="162"/>
        <v>63.363361856433549</v>
      </c>
      <c r="AK1240" s="5">
        <f t="shared" si="162"/>
        <v>67.395602261629904</v>
      </c>
      <c r="AL1240" s="5">
        <f t="shared" si="162"/>
        <v>66.827702748613305</v>
      </c>
      <c r="AM1240" s="5">
        <f t="shared" si="162"/>
        <v>66.833412604448455</v>
      </c>
      <c r="AN1240" s="5">
        <f t="shared" si="162"/>
        <v>66.092919572652818</v>
      </c>
      <c r="AO1240" s="5">
        <f t="shared" si="162"/>
        <v>60.638063377368027</v>
      </c>
      <c r="AP1240" s="5">
        <f t="shared" si="162"/>
        <v>65.300809389789919</v>
      </c>
      <c r="AQ1240" s="5">
        <f t="shared" si="162"/>
        <v>68.631158656344567</v>
      </c>
      <c r="AR1240" s="5">
        <f t="shared" si="162"/>
        <v>73.942250286379007</v>
      </c>
      <c r="AS1240" s="5">
        <f t="shared" si="162"/>
        <v>78.944691340590012</v>
      </c>
      <c r="AT1240" s="5">
        <f t="shared" si="162"/>
        <v>74.381942070730489</v>
      </c>
      <c r="AU1240" s="5">
        <f t="shared" si="162"/>
        <v>79.927742349367605</v>
      </c>
      <c r="AV1240" s="5">
        <f t="shared" si="162"/>
        <v>80.279968957071233</v>
      </c>
      <c r="AW1240" s="5">
        <f t="shared" si="162"/>
        <v>94.565573431977811</v>
      </c>
      <c r="AX1240" s="5">
        <f t="shared" si="162"/>
        <v>96.878487540807043</v>
      </c>
      <c r="AY1240" s="5">
        <f t="shared" si="162"/>
        <v>96.933112410482806</v>
      </c>
      <c r="AZ1240" s="5">
        <f t="shared" si="162"/>
        <v>105.98573495291247</v>
      </c>
      <c r="BA1240" s="5">
        <f t="shared" si="162"/>
        <v>108.87157430545125</v>
      </c>
      <c r="BB1240" s="5">
        <f t="shared" si="162"/>
        <v>112.63089534881209</v>
      </c>
      <c r="BC1240" s="5">
        <f t="shared" si="162"/>
        <v>112.14597604896618</v>
      </c>
      <c r="BD1240" s="5">
        <f t="shared" si="162"/>
        <v>118.26396665407908</v>
      </c>
      <c r="BE1240" s="5">
        <f t="shared" si="162"/>
        <v>103.52314653300873</v>
      </c>
      <c r="BF1240" s="5">
        <f t="shared" si="162"/>
        <v>98.261742933812769</v>
      </c>
      <c r="BG1240" s="5">
        <f t="shared" si="162"/>
        <v>95.818883915493714</v>
      </c>
      <c r="BH1240" s="5">
        <f t="shared" si="162"/>
        <v>93.121902871005162</v>
      </c>
      <c r="BI1240" s="5">
        <f t="shared" si="162"/>
        <v>104.04947456025546</v>
      </c>
      <c r="BJ1240" s="5">
        <f t="shared" si="162"/>
        <v>94.264699556967301</v>
      </c>
      <c r="BK1240" s="5">
        <f t="shared" si="162"/>
        <v>0</v>
      </c>
    </row>
    <row r="1241" spans="1:63" x14ac:dyDescent="0.25">
      <c r="A1241" t="s">
        <v>175</v>
      </c>
      <c r="B1241" t="s">
        <v>176</v>
      </c>
      <c r="C1241" t="s">
        <v>7</v>
      </c>
      <c r="D1241" t="s">
        <v>289</v>
      </c>
      <c r="E1241" s="19" t="str">
        <f t="shared" si="139"/>
        <v>formula</v>
      </c>
      <c r="F1241" s="4" t="s">
        <v>291</v>
      </c>
      <c r="G1241" s="5">
        <f t="shared" ref="G1241:BK1241" si="163">G1224/G1139</f>
        <v>189.70187556146911</v>
      </c>
      <c r="H1241" s="5">
        <f t="shared" si="163"/>
        <v>186.23564064913884</v>
      </c>
      <c r="I1241" s="5">
        <f t="shared" si="163"/>
        <v>181.79312581922957</v>
      </c>
      <c r="J1241" s="5">
        <f t="shared" si="163"/>
        <v>177.43385690936717</v>
      </c>
      <c r="K1241" s="5">
        <f t="shared" si="163"/>
        <v>171.86039920456369</v>
      </c>
      <c r="L1241" s="5">
        <f t="shared" si="163"/>
        <v>141.68288039631926</v>
      </c>
      <c r="M1241" s="5">
        <f t="shared" si="163"/>
        <v>139.53556708400475</v>
      </c>
      <c r="N1241" s="5">
        <f t="shared" si="163"/>
        <v>137.95325819141931</v>
      </c>
      <c r="O1241" s="5">
        <f t="shared" si="163"/>
        <v>138.36211521348719</v>
      </c>
      <c r="P1241" s="5">
        <f t="shared" si="163"/>
        <v>138.22366383079179</v>
      </c>
      <c r="Q1241" s="5">
        <f t="shared" si="163"/>
        <v>133.50477791553675</v>
      </c>
      <c r="R1241" s="5">
        <f t="shared" si="163"/>
        <v>132.86249204901821</v>
      </c>
      <c r="S1241" s="5">
        <f t="shared" si="163"/>
        <v>133.5189820050449</v>
      </c>
      <c r="T1241" s="5">
        <f t="shared" si="163"/>
        <v>134.30311383146758</v>
      </c>
      <c r="U1241" s="5">
        <f t="shared" si="163"/>
        <v>134.8702078273283</v>
      </c>
      <c r="V1241" s="5">
        <f t="shared" si="163"/>
        <v>132.33611977252022</v>
      </c>
      <c r="W1241" s="5">
        <f t="shared" si="163"/>
        <v>131.84155752497995</v>
      </c>
      <c r="X1241" s="5">
        <f t="shared" si="163"/>
        <v>129.5706798323684</v>
      </c>
      <c r="Y1241" s="5">
        <f t="shared" si="163"/>
        <v>136.19924151810957</v>
      </c>
      <c r="Z1241" s="5">
        <f t="shared" si="163"/>
        <v>127.82117578289619</v>
      </c>
      <c r="AA1241" s="5">
        <f t="shared" si="163"/>
        <v>119.07382172880484</v>
      </c>
      <c r="AB1241" s="5">
        <f t="shared" si="163"/>
        <v>116.48399358112329</v>
      </c>
      <c r="AC1241" s="5">
        <f t="shared" si="163"/>
        <v>115.5902386254226</v>
      </c>
      <c r="AD1241" s="5">
        <f t="shared" si="163"/>
        <v>111.40767434939984</v>
      </c>
      <c r="AE1241" s="5">
        <f t="shared" si="163"/>
        <v>102.20155584028976</v>
      </c>
      <c r="AF1241" s="5">
        <f t="shared" si="163"/>
        <v>101.02807168260341</v>
      </c>
      <c r="AG1241" s="5">
        <f t="shared" si="163"/>
        <v>101.58565272728212</v>
      </c>
      <c r="AH1241" s="5">
        <f t="shared" si="163"/>
        <v>102.17407923741862</v>
      </c>
      <c r="AI1241" s="5">
        <f t="shared" si="163"/>
        <v>104.29353038282197</v>
      </c>
      <c r="AJ1241" s="5">
        <f t="shared" si="163"/>
        <v>107.03964607316365</v>
      </c>
      <c r="AK1241" s="5">
        <f t="shared" si="163"/>
        <v>107.31868888720844</v>
      </c>
      <c r="AL1241" s="5">
        <f t="shared" si="163"/>
        <v>106.0461530366626</v>
      </c>
      <c r="AM1241" s="5">
        <f t="shared" si="163"/>
        <v>101.47128963494018</v>
      </c>
      <c r="AN1241" s="5">
        <f t="shared" si="163"/>
        <v>96.130753881739508</v>
      </c>
      <c r="AO1241" s="5">
        <f t="shared" si="163"/>
        <v>95.898975911790117</v>
      </c>
      <c r="AP1241" s="5">
        <f t="shared" si="163"/>
        <v>98.092439682203775</v>
      </c>
      <c r="AQ1241" s="5">
        <f t="shared" si="163"/>
        <v>100.23594985027934</v>
      </c>
      <c r="AR1241" s="5">
        <f t="shared" si="163"/>
        <v>101.74519291917488</v>
      </c>
      <c r="AS1241" s="5">
        <f t="shared" si="163"/>
        <v>101.92907862215726</v>
      </c>
      <c r="AT1241" s="5">
        <f t="shared" si="163"/>
        <v>100.33433833234641</v>
      </c>
      <c r="AU1241" s="5">
        <f t="shared" si="163"/>
        <v>99.217154994149752</v>
      </c>
      <c r="AV1241" s="5">
        <f t="shared" si="163"/>
        <v>99.965385511965394</v>
      </c>
      <c r="AW1241" s="5">
        <f t="shared" si="163"/>
        <v>99.22188415935355</v>
      </c>
      <c r="AX1241" s="5">
        <f t="shared" si="163"/>
        <v>99.126955809431507</v>
      </c>
      <c r="AY1241" s="5">
        <f t="shared" si="163"/>
        <v>101.20051922872511</v>
      </c>
      <c r="AZ1241" s="5">
        <f t="shared" si="163"/>
        <v>99.673076046610788</v>
      </c>
      <c r="BA1241" s="5">
        <f t="shared" si="163"/>
        <v>102.53811350833443</v>
      </c>
      <c r="BB1241" s="5">
        <f t="shared" si="163"/>
        <v>102.73861914480858</v>
      </c>
      <c r="BC1241" s="5">
        <f t="shared" si="163"/>
        <v>102.17166387029448</v>
      </c>
      <c r="BD1241" s="5">
        <f t="shared" si="163"/>
        <v>102.10383665649877</v>
      </c>
      <c r="BE1241" s="5">
        <f t="shared" si="163"/>
        <v>101.82692950545139</v>
      </c>
      <c r="BF1241" s="5">
        <f t="shared" si="163"/>
        <v>103.24600056907757</v>
      </c>
      <c r="BG1241" s="5">
        <f t="shared" si="163"/>
        <v>102.96451629544336</v>
      </c>
      <c r="BH1241" s="5">
        <f t="shared" si="163"/>
        <v>103.32486163539328</v>
      </c>
      <c r="BI1241" s="5">
        <f t="shared" si="163"/>
        <v>101.78585306412189</v>
      </c>
      <c r="BJ1241" s="5">
        <f t="shared" si="163"/>
        <v>99.693939217862479</v>
      </c>
      <c r="BK1241" s="5">
        <f t="shared" si="163"/>
        <v>0</v>
      </c>
    </row>
    <row r="1242" spans="1:63" x14ac:dyDescent="0.25">
      <c r="A1242" t="s">
        <v>177</v>
      </c>
      <c r="B1242" t="s">
        <v>178</v>
      </c>
      <c r="C1242" t="s">
        <v>7</v>
      </c>
      <c r="D1242" t="s">
        <v>289</v>
      </c>
      <c r="E1242" s="19" t="str">
        <f t="shared" si="139"/>
        <v>formula</v>
      </c>
      <c r="F1242" s="4" t="s">
        <v>291</v>
      </c>
      <c r="G1242" s="5">
        <f t="shared" ref="G1242:BK1242" si="164">G1225/G1140</f>
        <v>134.84311843287551</v>
      </c>
      <c r="H1242" s="5">
        <f t="shared" si="164"/>
        <v>133.66675241433157</v>
      </c>
      <c r="I1242" s="5">
        <f t="shared" si="164"/>
        <v>134.78118666442504</v>
      </c>
      <c r="J1242" s="5">
        <f t="shared" si="164"/>
        <v>134.5554532044514</v>
      </c>
      <c r="K1242" s="5">
        <f t="shared" si="164"/>
        <v>148.11089264840248</v>
      </c>
      <c r="L1242" s="5">
        <f t="shared" si="164"/>
        <v>133.44582504441274</v>
      </c>
      <c r="M1242" s="5">
        <f t="shared" si="164"/>
        <v>132.54832275978958</v>
      </c>
      <c r="N1242" s="5">
        <f t="shared" si="164"/>
        <v>131.98563246714491</v>
      </c>
      <c r="O1242" s="5">
        <f t="shared" si="164"/>
        <v>131.48858093299577</v>
      </c>
      <c r="P1242" s="5">
        <f t="shared" si="164"/>
        <v>130.98210013092594</v>
      </c>
      <c r="Q1242" s="5">
        <f t="shared" si="164"/>
        <v>130.46934275276814</v>
      </c>
      <c r="R1242" s="5">
        <f t="shared" si="164"/>
        <v>129.96905900541995</v>
      </c>
      <c r="S1242" s="5">
        <f t="shared" si="164"/>
        <v>128.82707368937184</v>
      </c>
      <c r="T1242" s="5">
        <f t="shared" si="164"/>
        <v>128.50016949394782</v>
      </c>
      <c r="U1242" s="5">
        <f t="shared" si="164"/>
        <v>128.28643857769589</v>
      </c>
      <c r="V1242" s="5">
        <f t="shared" si="164"/>
        <v>129.2604856616411</v>
      </c>
      <c r="W1242" s="5">
        <f t="shared" si="164"/>
        <v>129.29025492691818</v>
      </c>
      <c r="X1242" s="5">
        <f t="shared" si="164"/>
        <v>129.43125377939435</v>
      </c>
      <c r="Y1242" s="5">
        <f t="shared" si="164"/>
        <v>128.97895906355663</v>
      </c>
      <c r="Z1242" s="5">
        <f t="shared" si="164"/>
        <v>127.53878542622351</v>
      </c>
      <c r="AA1242" s="5">
        <f t="shared" si="164"/>
        <v>127.29705841469487</v>
      </c>
      <c r="AB1242" s="5">
        <f t="shared" si="164"/>
        <v>126.82299672366145</v>
      </c>
      <c r="AC1242" s="5">
        <f t="shared" si="164"/>
        <v>126.37352798709749</v>
      </c>
      <c r="AD1242" s="5">
        <f t="shared" si="164"/>
        <v>114.83414577874841</v>
      </c>
      <c r="AE1242" s="5">
        <f t="shared" si="164"/>
        <v>113.55268718860475</v>
      </c>
      <c r="AF1242" s="5">
        <f t="shared" si="164"/>
        <v>111.71165468955628</v>
      </c>
      <c r="AG1242" s="5">
        <f t="shared" si="164"/>
        <v>109.95621985601375</v>
      </c>
      <c r="AH1242" s="5">
        <f t="shared" si="164"/>
        <v>108.23499272969831</v>
      </c>
      <c r="AI1242" s="5">
        <f t="shared" si="164"/>
        <v>106.27218989484211</v>
      </c>
      <c r="AJ1242" s="5">
        <f t="shared" si="164"/>
        <v>104.21421809277157</v>
      </c>
      <c r="AK1242" s="5">
        <f t="shared" si="164"/>
        <v>102.09996682562873</v>
      </c>
      <c r="AL1242" s="5">
        <f t="shared" si="164"/>
        <v>99.961903933054785</v>
      </c>
      <c r="AM1242" s="5">
        <f t="shared" si="164"/>
        <v>97.897031596239628</v>
      </c>
      <c r="AN1242" s="5">
        <f t="shared" si="164"/>
        <v>96.017378786220931</v>
      </c>
      <c r="AO1242" s="5">
        <f t="shared" si="164"/>
        <v>108.58336688503596</v>
      </c>
      <c r="AP1242" s="5">
        <f t="shared" si="164"/>
        <v>92.969555641790009</v>
      </c>
      <c r="AQ1242" s="5">
        <f t="shared" si="164"/>
        <v>91.743690868447416</v>
      </c>
      <c r="AR1242" s="5">
        <f t="shared" si="164"/>
        <v>90.62342866104224</v>
      </c>
      <c r="AS1242" s="5">
        <f t="shared" si="164"/>
        <v>109.55103402268327</v>
      </c>
      <c r="AT1242" s="5">
        <f t="shared" si="164"/>
        <v>104.23453058019341</v>
      </c>
      <c r="AU1242" s="5">
        <f t="shared" si="164"/>
        <v>103.88198859928013</v>
      </c>
      <c r="AV1242" s="5">
        <f t="shared" si="164"/>
        <v>103.47242838764082</v>
      </c>
      <c r="AW1242" s="5">
        <f t="shared" si="164"/>
        <v>103.26516943543133</v>
      </c>
      <c r="AX1242" s="5">
        <f t="shared" si="164"/>
        <v>99.895836771326785</v>
      </c>
      <c r="AY1242" s="5">
        <f t="shared" si="164"/>
        <v>98.986983181028776</v>
      </c>
      <c r="AZ1242" s="5">
        <f t="shared" si="164"/>
        <v>101.09053910446657</v>
      </c>
      <c r="BA1242" s="5">
        <f t="shared" si="164"/>
        <v>99.034344510965965</v>
      </c>
      <c r="BB1242" s="5">
        <f t="shared" si="164"/>
        <v>98.315751766126851</v>
      </c>
      <c r="BC1242" s="5">
        <f t="shared" si="164"/>
        <v>97.540973130377026</v>
      </c>
      <c r="BD1242" s="5">
        <f t="shared" si="164"/>
        <v>96.069325215807311</v>
      </c>
      <c r="BE1242" s="5">
        <f t="shared" si="164"/>
        <v>104.04461162572032</v>
      </c>
      <c r="BF1242" s="5">
        <f t="shared" si="164"/>
        <v>108.67708772049755</v>
      </c>
      <c r="BG1242" s="5">
        <f t="shared" si="164"/>
        <v>114.11684851433563</v>
      </c>
      <c r="BH1242" s="5">
        <f t="shared" si="164"/>
        <v>117.45696099654737</v>
      </c>
      <c r="BI1242" s="5">
        <f t="shared" si="164"/>
        <v>119.42514096184981</v>
      </c>
      <c r="BJ1242" s="5">
        <f t="shared" si="164"/>
        <v>117.12015727076908</v>
      </c>
      <c r="BK1242" s="5">
        <f t="shared" si="164"/>
        <v>0</v>
      </c>
    </row>
    <row r="1243" spans="1:63" x14ac:dyDescent="0.25">
      <c r="A1243" t="s">
        <v>179</v>
      </c>
      <c r="B1243" t="s">
        <v>180</v>
      </c>
      <c r="C1243" t="s">
        <v>7</v>
      </c>
      <c r="D1243" t="s">
        <v>289</v>
      </c>
      <c r="E1243" s="19" t="str">
        <f t="shared" si="139"/>
        <v>formula</v>
      </c>
      <c r="F1243" s="4" t="s">
        <v>291</v>
      </c>
      <c r="G1243" s="5">
        <f t="shared" ref="G1243:BK1243" si="165">G1226/G1141</f>
        <v>182.71831651441906</v>
      </c>
      <c r="H1243" s="5">
        <f t="shared" si="165"/>
        <v>166.25929777769588</v>
      </c>
      <c r="I1243" s="5">
        <f t="shared" si="165"/>
        <v>163.8929636124947</v>
      </c>
      <c r="J1243" s="5">
        <f t="shared" si="165"/>
        <v>157.28211918017976</v>
      </c>
      <c r="K1243" s="5">
        <f t="shared" si="165"/>
        <v>153.85024153874139</v>
      </c>
      <c r="L1243" s="5">
        <f t="shared" si="165"/>
        <v>149.07700974348288</v>
      </c>
      <c r="M1243" s="5">
        <f t="shared" si="165"/>
        <v>149.44702027380774</v>
      </c>
      <c r="N1243" s="5">
        <f t="shared" si="165"/>
        <v>146.66931290371602</v>
      </c>
      <c r="O1243" s="5">
        <f t="shared" si="165"/>
        <v>152.31023636701775</v>
      </c>
      <c r="P1243" s="5">
        <f t="shared" si="165"/>
        <v>159.21703095236728</v>
      </c>
      <c r="Q1243" s="5">
        <f t="shared" si="165"/>
        <v>154.30737495275753</v>
      </c>
      <c r="R1243" s="5">
        <f t="shared" si="165"/>
        <v>157.78110923228638</v>
      </c>
      <c r="S1243" s="5">
        <f t="shared" si="165"/>
        <v>159.3818758956273</v>
      </c>
      <c r="T1243" s="5">
        <f t="shared" si="165"/>
        <v>159.20319036793245</v>
      </c>
      <c r="U1243" s="5">
        <f t="shared" si="165"/>
        <v>158.87894647334988</v>
      </c>
      <c r="V1243" s="5">
        <f t="shared" si="165"/>
        <v>158.6238010263568</v>
      </c>
      <c r="W1243" s="5">
        <f t="shared" si="165"/>
        <v>152.12230136260078</v>
      </c>
      <c r="X1243" s="5">
        <f t="shared" si="165"/>
        <v>157.97083218875372</v>
      </c>
      <c r="Y1243" s="5">
        <f t="shared" si="165"/>
        <v>153.37833705209209</v>
      </c>
      <c r="Z1243" s="5">
        <f t="shared" si="165"/>
        <v>136.19223607531009</v>
      </c>
      <c r="AA1243" s="5">
        <f t="shared" si="165"/>
        <v>132.28517897160924</v>
      </c>
      <c r="AB1243" s="5">
        <f t="shared" si="165"/>
        <v>131.09698430833924</v>
      </c>
      <c r="AC1243" s="5">
        <f t="shared" si="165"/>
        <v>129.21159647721092</v>
      </c>
      <c r="AD1243" s="5">
        <f t="shared" si="165"/>
        <v>128.97312651168238</v>
      </c>
      <c r="AE1243" s="5">
        <f t="shared" si="165"/>
        <v>126.91063016987148</v>
      </c>
      <c r="AF1243" s="5">
        <f t="shared" si="165"/>
        <v>127.54910169904861</v>
      </c>
      <c r="AG1243" s="5">
        <f t="shared" si="165"/>
        <v>95.583219734891941</v>
      </c>
      <c r="AH1243" s="5">
        <f t="shared" si="165"/>
        <v>100.83067778597947</v>
      </c>
      <c r="AI1243" s="5">
        <f t="shared" si="165"/>
        <v>101.67533117402841</v>
      </c>
      <c r="AJ1243" s="5">
        <f t="shared" si="165"/>
        <v>109.16260937680339</v>
      </c>
      <c r="AK1243" s="5">
        <f t="shared" si="165"/>
        <v>110.5151964049646</v>
      </c>
      <c r="AL1243" s="5">
        <f t="shared" si="165"/>
        <v>109.19598768018056</v>
      </c>
      <c r="AM1243" s="5">
        <f t="shared" si="165"/>
        <v>109.34733751280137</v>
      </c>
      <c r="AN1243" s="5">
        <f t="shared" si="165"/>
        <v>101.83792334156844</v>
      </c>
      <c r="AO1243" s="5">
        <f t="shared" si="165"/>
        <v>101.56439703106871</v>
      </c>
      <c r="AP1243" s="5">
        <f t="shared" si="165"/>
        <v>100.2548544745846</v>
      </c>
      <c r="AQ1243" s="5">
        <f t="shared" si="165"/>
        <v>100.50424620494928</v>
      </c>
      <c r="AR1243" s="5">
        <f t="shared" si="165"/>
        <v>101.24979961358669</v>
      </c>
      <c r="AS1243" s="5">
        <f t="shared" si="165"/>
        <v>101.50601508160948</v>
      </c>
      <c r="AT1243" s="5">
        <f t="shared" si="165"/>
        <v>101.29299283536609</v>
      </c>
      <c r="AU1243" s="5">
        <f t="shared" si="165"/>
        <v>101.43198493980698</v>
      </c>
      <c r="AV1243" s="5">
        <f t="shared" si="165"/>
        <v>101.50993727514384</v>
      </c>
      <c r="AW1243" s="5">
        <f t="shared" si="165"/>
        <v>101.5723628373988</v>
      </c>
      <c r="AX1243" s="5">
        <f t="shared" si="165"/>
        <v>99.9170161855169</v>
      </c>
      <c r="AY1243" s="5">
        <f t="shared" si="165"/>
        <v>100.01840000551324</v>
      </c>
      <c r="AZ1243" s="5">
        <f t="shared" si="165"/>
        <v>100.06040476671998</v>
      </c>
      <c r="BA1243" s="5">
        <f t="shared" si="165"/>
        <v>100.12470760781578</v>
      </c>
      <c r="BB1243" s="5">
        <f t="shared" si="165"/>
        <v>153.55123027693463</v>
      </c>
      <c r="BC1243" s="5">
        <f t="shared" si="165"/>
        <v>153.73255998586927</v>
      </c>
      <c r="BD1243" s="5">
        <f t="shared" si="165"/>
        <v>153.95710242031117</v>
      </c>
      <c r="BE1243" s="5">
        <f t="shared" si="165"/>
        <v>154.22774831843645</v>
      </c>
      <c r="BF1243" s="5">
        <f t="shared" si="165"/>
        <v>154.17741273274413</v>
      </c>
      <c r="BG1243" s="5">
        <f t="shared" si="165"/>
        <v>152.59778330855028</v>
      </c>
      <c r="BH1243" s="5">
        <f t="shared" si="165"/>
        <v>154.5186379854994</v>
      </c>
      <c r="BI1243" s="5">
        <f t="shared" si="165"/>
        <v>155.99484244135431</v>
      </c>
      <c r="BJ1243" s="5">
        <f t="shared" si="165"/>
        <v>159.54491379860022</v>
      </c>
      <c r="BK1243" s="5">
        <f t="shared" si="165"/>
        <v>0</v>
      </c>
    </row>
    <row r="1244" spans="1:63" x14ac:dyDescent="0.25">
      <c r="A1244" t="s">
        <v>147</v>
      </c>
      <c r="B1244" t="s">
        <v>148</v>
      </c>
      <c r="C1244" t="s">
        <v>149</v>
      </c>
      <c r="D1244" t="s">
        <v>289</v>
      </c>
      <c r="E1244" s="19" t="str">
        <f t="shared" si="139"/>
        <v>formula</v>
      </c>
      <c r="F1244" s="4" t="s">
        <v>291</v>
      </c>
      <c r="G1244" s="5">
        <f t="shared" ref="G1244:BK1244" si="166">G1227/G1142</f>
        <v>51.8906328627344</v>
      </c>
      <c r="H1244" s="5">
        <f t="shared" si="166"/>
        <v>52.538111333468798</v>
      </c>
      <c r="I1244" s="5">
        <f t="shared" si="166"/>
        <v>52.140804582308235</v>
      </c>
      <c r="J1244" s="5">
        <f t="shared" si="166"/>
        <v>55.722103052977452</v>
      </c>
      <c r="K1244" s="5">
        <f t="shared" si="166"/>
        <v>62.859908549697082</v>
      </c>
      <c r="L1244" s="5">
        <f t="shared" si="166"/>
        <v>62.92677474130754</v>
      </c>
      <c r="M1244" s="5">
        <f t="shared" si="166"/>
        <v>63.41406775746858</v>
      </c>
      <c r="N1244" s="5">
        <f t="shared" si="166"/>
        <v>63.131164093382196</v>
      </c>
      <c r="O1244" s="5">
        <f t="shared" si="166"/>
        <v>64.218288202288861</v>
      </c>
      <c r="P1244" s="5">
        <f t="shared" si="166"/>
        <v>64.499851551138747</v>
      </c>
      <c r="Q1244" s="5">
        <f t="shared" si="166"/>
        <v>64.776198927143056</v>
      </c>
      <c r="R1244" s="5">
        <f t="shared" si="166"/>
        <v>59.290862890105565</v>
      </c>
      <c r="S1244" s="5">
        <f t="shared" si="166"/>
        <v>55.812481889034693</v>
      </c>
      <c r="T1244" s="5">
        <f t="shared" si="166"/>
        <v>57.54293657572407</v>
      </c>
      <c r="U1244" s="5">
        <f t="shared" si="166"/>
        <v>58.122932358396966</v>
      </c>
      <c r="V1244" s="5">
        <f t="shared" si="166"/>
        <v>58.394571498687853</v>
      </c>
      <c r="W1244" s="5">
        <f t="shared" si="166"/>
        <v>58.742551914627711</v>
      </c>
      <c r="X1244" s="5">
        <f t="shared" si="166"/>
        <v>59.43243016230673</v>
      </c>
      <c r="Y1244" s="5">
        <f t="shared" si="166"/>
        <v>60.365035531637723</v>
      </c>
      <c r="Z1244" s="5">
        <f t="shared" si="166"/>
        <v>60.847092279235099</v>
      </c>
      <c r="AA1244" s="5">
        <f t="shared" si="166"/>
        <v>61.659766563410102</v>
      </c>
      <c r="AB1244" s="5">
        <f t="shared" si="166"/>
        <v>62.418177652855782</v>
      </c>
      <c r="AC1244" s="5">
        <f t="shared" si="166"/>
        <v>63.139363934233089</v>
      </c>
      <c r="AD1244" s="5">
        <f t="shared" si="166"/>
        <v>63.844900603409904</v>
      </c>
      <c r="AE1244" s="5">
        <f t="shared" si="166"/>
        <v>73.939922207683878</v>
      </c>
      <c r="AF1244" s="5">
        <f t="shared" si="166"/>
        <v>74.085975973598252</v>
      </c>
      <c r="AG1244" s="5">
        <f t="shared" si="166"/>
        <v>74.032254473661055</v>
      </c>
      <c r="AH1244" s="5">
        <f t="shared" si="166"/>
        <v>73.95068297590241</v>
      </c>
      <c r="AI1244" s="5">
        <f t="shared" si="166"/>
        <v>73.854138978885203</v>
      </c>
      <c r="AJ1244" s="5">
        <f t="shared" si="166"/>
        <v>72.126406175986915</v>
      </c>
      <c r="AK1244" s="5">
        <f t="shared" si="166"/>
        <v>73.344631386171059</v>
      </c>
      <c r="AL1244" s="5">
        <f t="shared" si="166"/>
        <v>73.099413238584077</v>
      </c>
      <c r="AM1244" s="5">
        <f t="shared" si="166"/>
        <v>72.826512511299455</v>
      </c>
      <c r="AN1244" s="5">
        <f t="shared" si="166"/>
        <v>72.563583912887736</v>
      </c>
      <c r="AO1244" s="5">
        <f t="shared" si="166"/>
        <v>72.370588680765621</v>
      </c>
      <c r="AP1244" s="5">
        <f t="shared" si="166"/>
        <v>72.060699389594461</v>
      </c>
      <c r="AQ1244" s="5">
        <f t="shared" si="166"/>
        <v>72.051820342208202</v>
      </c>
      <c r="AR1244" s="5">
        <f t="shared" si="166"/>
        <v>72.101885668412095</v>
      </c>
      <c r="AS1244" s="5">
        <f t="shared" si="166"/>
        <v>72.162106328366676</v>
      </c>
      <c r="AT1244" s="5">
        <f t="shared" si="166"/>
        <v>72.233054853704473</v>
      </c>
      <c r="AU1244" s="5">
        <f t="shared" si="166"/>
        <v>72.313758950505942</v>
      </c>
      <c r="AV1244" s="5">
        <f t="shared" si="166"/>
        <v>72.407181690920652</v>
      </c>
      <c r="AW1244" s="5">
        <f t="shared" si="166"/>
        <v>99.753225596781789</v>
      </c>
      <c r="AX1244" s="5">
        <f t="shared" si="166"/>
        <v>99.872614389877242</v>
      </c>
      <c r="AY1244" s="5">
        <f t="shared" si="166"/>
        <v>99.995101592000353</v>
      </c>
      <c r="AZ1244" s="5">
        <f t="shared" si="166"/>
        <v>100.12727766535428</v>
      </c>
      <c r="BA1244" s="5">
        <f t="shared" si="166"/>
        <v>100.05986222599324</v>
      </c>
      <c r="BB1244" s="5">
        <f t="shared" si="166"/>
        <v>99.832206729875324</v>
      </c>
      <c r="BC1244" s="5">
        <f t="shared" si="166"/>
        <v>99.618876864028152</v>
      </c>
      <c r="BD1244" s="5">
        <f t="shared" si="166"/>
        <v>99.431349465645994</v>
      </c>
      <c r="BE1244" s="5">
        <f t="shared" si="166"/>
        <v>99.272915265322482</v>
      </c>
      <c r="BF1244" s="5">
        <f t="shared" si="166"/>
        <v>99.143777051720718</v>
      </c>
      <c r="BG1244" s="5">
        <f t="shared" si="166"/>
        <v>99.0487117154087</v>
      </c>
      <c r="BH1244" s="5">
        <f t="shared" si="166"/>
        <v>98.9910302203821</v>
      </c>
      <c r="BI1244" s="5">
        <f t="shared" si="166"/>
        <v>98.975600845302395</v>
      </c>
      <c r="BJ1244" s="5">
        <f t="shared" si="166"/>
        <v>99.002285660695605</v>
      </c>
      <c r="BK1244" s="5">
        <f t="shared" si="166"/>
        <v>0</v>
      </c>
    </row>
    <row r="1245" spans="1:63" x14ac:dyDescent="0.25">
      <c r="A1245" t="s">
        <v>153</v>
      </c>
      <c r="B1245" t="s">
        <v>154</v>
      </c>
      <c r="C1245" t="s">
        <v>149</v>
      </c>
      <c r="D1245" t="s">
        <v>289</v>
      </c>
      <c r="E1245" s="19" t="str">
        <f t="shared" si="139"/>
        <v>formula</v>
      </c>
      <c r="F1245" s="4" t="s">
        <v>291</v>
      </c>
      <c r="G1245" s="5">
        <f t="shared" ref="G1245:BK1245" si="167">G1228/G1143</f>
        <v>58.260811017111614</v>
      </c>
      <c r="H1245" s="5">
        <f t="shared" si="167"/>
        <v>57.496895095364714</v>
      </c>
      <c r="I1245" s="5">
        <f t="shared" si="167"/>
        <v>59.737909940501964</v>
      </c>
      <c r="J1245" s="5">
        <f t="shared" si="167"/>
        <v>51.602259225783556</v>
      </c>
      <c r="K1245" s="5">
        <f t="shared" si="167"/>
        <v>54.986396475450128</v>
      </c>
      <c r="L1245" s="5">
        <f t="shared" si="167"/>
        <v>58.879669047054954</v>
      </c>
      <c r="M1245" s="5">
        <f t="shared" si="167"/>
        <v>57.294558009372807</v>
      </c>
      <c r="N1245" s="5">
        <f t="shared" si="167"/>
        <v>57.85203416594242</v>
      </c>
      <c r="O1245" s="5">
        <f t="shared" si="167"/>
        <v>62.623086580983205</v>
      </c>
      <c r="P1245" s="5">
        <f t="shared" si="167"/>
        <v>68.02072197982875</v>
      </c>
      <c r="Q1245" s="5">
        <f t="shared" si="167"/>
        <v>72.139340462387665</v>
      </c>
      <c r="R1245" s="5">
        <f t="shared" si="167"/>
        <v>67.176244477501285</v>
      </c>
      <c r="S1245" s="5">
        <f t="shared" si="167"/>
        <v>66.230105322653912</v>
      </c>
      <c r="T1245" s="5">
        <f t="shared" si="167"/>
        <v>67.788685021010295</v>
      </c>
      <c r="U1245" s="5">
        <f t="shared" si="167"/>
        <v>72.490772556814576</v>
      </c>
      <c r="V1245" s="5">
        <f t="shared" si="167"/>
        <v>75.715964181998842</v>
      </c>
      <c r="W1245" s="5">
        <f t="shared" si="167"/>
        <v>79.513534279799245</v>
      </c>
      <c r="X1245" s="5">
        <f t="shared" si="167"/>
        <v>80.840220328824415</v>
      </c>
      <c r="Y1245" s="5">
        <f t="shared" si="167"/>
        <v>81.636682787009136</v>
      </c>
      <c r="Z1245" s="5">
        <f t="shared" si="167"/>
        <v>93.815289840000787</v>
      </c>
      <c r="AA1245" s="5">
        <f t="shared" si="167"/>
        <v>93.788483863731742</v>
      </c>
      <c r="AB1245" s="5">
        <f t="shared" si="167"/>
        <v>85.668538074466937</v>
      </c>
      <c r="AC1245" s="5">
        <f t="shared" si="167"/>
        <v>82.397883965081576</v>
      </c>
      <c r="AD1245" s="5">
        <f t="shared" si="167"/>
        <v>84.195599586762867</v>
      </c>
      <c r="AE1245" s="5">
        <f t="shared" si="167"/>
        <v>96.03964367256998</v>
      </c>
      <c r="AF1245" s="5">
        <f t="shared" si="167"/>
        <v>97.11779036801525</v>
      </c>
      <c r="AG1245" s="5">
        <f t="shared" si="167"/>
        <v>97.872477394890623</v>
      </c>
      <c r="AH1245" s="5">
        <f t="shared" si="167"/>
        <v>98.473332865123965</v>
      </c>
      <c r="AI1245" s="5">
        <f t="shared" si="167"/>
        <v>99.271455716358005</v>
      </c>
      <c r="AJ1245" s="5">
        <f t="shared" si="167"/>
        <v>100.14568122071479</v>
      </c>
      <c r="AK1245" s="5">
        <f t="shared" si="167"/>
        <v>98.33315552757395</v>
      </c>
      <c r="AL1245" s="5">
        <f t="shared" si="167"/>
        <v>96.532647123819501</v>
      </c>
      <c r="AM1245" s="5">
        <f t="shared" si="167"/>
        <v>94.854539582034775</v>
      </c>
      <c r="AN1245" s="5">
        <f t="shared" si="167"/>
        <v>93.285496065495551</v>
      </c>
      <c r="AO1245" s="5">
        <f t="shared" si="167"/>
        <v>90.918411231496421</v>
      </c>
      <c r="AP1245" s="5">
        <f t="shared" si="167"/>
        <v>89.101532844858724</v>
      </c>
      <c r="AQ1245" s="5">
        <f t="shared" si="167"/>
        <v>89.869124502741997</v>
      </c>
      <c r="AR1245" s="5">
        <f t="shared" si="167"/>
        <v>90.546190162761235</v>
      </c>
      <c r="AS1245" s="5">
        <f t="shared" si="167"/>
        <v>100.42780618925099</v>
      </c>
      <c r="AT1245" s="5">
        <f t="shared" si="167"/>
        <v>106.38713907640374</v>
      </c>
      <c r="AU1245" s="5">
        <f t="shared" si="167"/>
        <v>103.47082783263342</v>
      </c>
      <c r="AV1245" s="5">
        <f t="shared" si="167"/>
        <v>98.705277595743695</v>
      </c>
      <c r="AW1245" s="5">
        <f t="shared" si="167"/>
        <v>100.43146687624252</v>
      </c>
      <c r="AX1245" s="5">
        <f t="shared" si="167"/>
        <v>100.49885752774334</v>
      </c>
      <c r="AY1245" s="5">
        <f t="shared" si="167"/>
        <v>100.52746204981358</v>
      </c>
      <c r="AZ1245" s="5">
        <f t="shared" si="167"/>
        <v>98.996742774009874</v>
      </c>
      <c r="BA1245" s="5">
        <f t="shared" si="167"/>
        <v>97.484240911788092</v>
      </c>
      <c r="BB1245" s="5">
        <f t="shared" si="167"/>
        <v>81.883245530457685</v>
      </c>
      <c r="BC1245" s="5">
        <f t="shared" si="167"/>
        <v>79.983847808886381</v>
      </c>
      <c r="BD1245" s="5">
        <f t="shared" si="167"/>
        <v>77.987287782740538</v>
      </c>
      <c r="BE1245" s="5">
        <f t="shared" si="167"/>
        <v>81.194589529495389</v>
      </c>
      <c r="BF1245" s="5">
        <f t="shared" si="167"/>
        <v>86.070469424828502</v>
      </c>
      <c r="BG1245" s="5">
        <f t="shared" si="167"/>
        <v>89.181771602671787</v>
      </c>
      <c r="BH1245" s="5">
        <f t="shared" si="167"/>
        <v>87.738044936262867</v>
      </c>
      <c r="BI1245" s="5">
        <f t="shared" si="167"/>
        <v>88.627847673170507</v>
      </c>
      <c r="BJ1245" s="5">
        <f t="shared" si="167"/>
        <v>84.647200018372814</v>
      </c>
      <c r="BK1245" s="5">
        <f t="shared" si="167"/>
        <v>0</v>
      </c>
    </row>
    <row r="1246" spans="1:63" x14ac:dyDescent="0.25">
      <c r="A1246" t="s">
        <v>155</v>
      </c>
      <c r="B1246" t="s">
        <v>156</v>
      </c>
      <c r="C1246" t="s">
        <v>149</v>
      </c>
      <c r="D1246" t="s">
        <v>289</v>
      </c>
      <c r="E1246" s="19" t="str">
        <f t="shared" si="139"/>
        <v>formula</v>
      </c>
      <c r="F1246" s="4" t="s">
        <v>291</v>
      </c>
      <c r="G1246" s="5">
        <f t="shared" ref="G1246:BK1246" si="168">G1229/G1144</f>
        <v>169.94465395821376</v>
      </c>
      <c r="H1246" s="5">
        <f t="shared" si="168"/>
        <v>169.37764584357268</v>
      </c>
      <c r="I1246" s="5">
        <f t="shared" si="168"/>
        <v>168.79035590773839</v>
      </c>
      <c r="J1246" s="5">
        <f t="shared" si="168"/>
        <v>168.32346331697335</v>
      </c>
      <c r="K1246" s="5">
        <f t="shared" si="168"/>
        <v>168.2176947811495</v>
      </c>
      <c r="L1246" s="5">
        <f t="shared" si="168"/>
        <v>170.71052775494866</v>
      </c>
      <c r="M1246" s="5">
        <f t="shared" si="168"/>
        <v>171.23488372346304</v>
      </c>
      <c r="N1246" s="5">
        <f t="shared" si="168"/>
        <v>171.50441542019638</v>
      </c>
      <c r="O1246" s="5">
        <f t="shared" si="168"/>
        <v>165.26370302117661</v>
      </c>
      <c r="P1246" s="5">
        <f t="shared" si="168"/>
        <v>163.65145766737825</v>
      </c>
      <c r="Q1246" s="5">
        <f t="shared" si="168"/>
        <v>160.88752140744938</v>
      </c>
      <c r="R1246" s="5">
        <f t="shared" si="168"/>
        <v>166.24991586648082</v>
      </c>
      <c r="S1246" s="5">
        <f t="shared" si="168"/>
        <v>141.53348163766668</v>
      </c>
      <c r="T1246" s="5">
        <f t="shared" si="168"/>
        <v>106.3685588830177</v>
      </c>
      <c r="U1246" s="5">
        <f t="shared" si="168"/>
        <v>113.54117225726255</v>
      </c>
      <c r="V1246" s="5">
        <f t="shared" si="168"/>
        <v>124.17657704964527</v>
      </c>
      <c r="W1246" s="5">
        <f t="shared" si="168"/>
        <v>136.87524730772412</v>
      </c>
      <c r="X1246" s="5">
        <f t="shared" si="168"/>
        <v>139.13372055756304</v>
      </c>
      <c r="Y1246" s="5">
        <f t="shared" si="168"/>
        <v>140.00500214588516</v>
      </c>
      <c r="Z1246" s="5">
        <f t="shared" si="168"/>
        <v>140.69935015326959</v>
      </c>
      <c r="AA1246" s="5">
        <f t="shared" si="168"/>
        <v>141.203389861685</v>
      </c>
      <c r="AB1246" s="5">
        <f t="shared" si="168"/>
        <v>141.57013433211819</v>
      </c>
      <c r="AC1246" s="5">
        <f t="shared" si="168"/>
        <v>140.82858650841686</v>
      </c>
      <c r="AD1246" s="5">
        <f t="shared" si="168"/>
        <v>110.41934916018812</v>
      </c>
      <c r="AE1246" s="5">
        <f t="shared" si="168"/>
        <v>110.33747626977754</v>
      </c>
      <c r="AF1246" s="5">
        <f t="shared" si="168"/>
        <v>110.04879867753417</v>
      </c>
      <c r="AG1246" s="5">
        <f t="shared" si="168"/>
        <v>110.19498680145416</v>
      </c>
      <c r="AH1246" s="5">
        <f t="shared" si="168"/>
        <v>109.72487892858928</v>
      </c>
      <c r="AI1246" s="5">
        <f t="shared" si="168"/>
        <v>109.01816968472846</v>
      </c>
      <c r="AJ1246" s="5">
        <f t="shared" si="168"/>
        <v>108.35566121314781</v>
      </c>
      <c r="AK1246" s="5">
        <f t="shared" si="168"/>
        <v>107.72787635296</v>
      </c>
      <c r="AL1246" s="5">
        <f t="shared" si="168"/>
        <v>107.08221124474348</v>
      </c>
      <c r="AM1246" s="5">
        <f t="shared" si="168"/>
        <v>106.40486887218174</v>
      </c>
      <c r="AN1246" s="5">
        <f t="shared" si="168"/>
        <v>104.0270865915754</v>
      </c>
      <c r="AO1246" s="5">
        <f t="shared" si="168"/>
        <v>103.7498869680511</v>
      </c>
      <c r="AP1246" s="5">
        <f t="shared" si="168"/>
        <v>102.74044865767149</v>
      </c>
      <c r="AQ1246" s="5">
        <f t="shared" si="168"/>
        <v>111.904642359577</v>
      </c>
      <c r="AR1246" s="5">
        <f t="shared" si="168"/>
        <v>110.64805910878762</v>
      </c>
      <c r="AS1246" s="5">
        <f t="shared" si="168"/>
        <v>109.24590740491827</v>
      </c>
      <c r="AT1246" s="5">
        <f t="shared" si="168"/>
        <v>107.87783045359841</v>
      </c>
      <c r="AU1246" s="5">
        <f t="shared" si="168"/>
        <v>106.37630976260215</v>
      </c>
      <c r="AV1246" s="5">
        <f t="shared" si="168"/>
        <v>104.75278728303471</v>
      </c>
      <c r="AW1246" s="5">
        <f t="shared" si="168"/>
        <v>103.12033735225694</v>
      </c>
      <c r="AX1246" s="5">
        <f t="shared" si="168"/>
        <v>101.44211243230865</v>
      </c>
      <c r="AY1246" s="5">
        <f t="shared" si="168"/>
        <v>99.989942858547138</v>
      </c>
      <c r="AZ1246" s="5">
        <f t="shared" si="168"/>
        <v>98.66493507435969</v>
      </c>
      <c r="BA1246" s="5">
        <f t="shared" si="168"/>
        <v>98.641968843730552</v>
      </c>
      <c r="BB1246" s="5">
        <f t="shared" si="168"/>
        <v>97.762958552009806</v>
      </c>
      <c r="BC1246" s="5">
        <f t="shared" si="168"/>
        <v>96.90221233892747</v>
      </c>
      <c r="BD1246" s="5">
        <f t="shared" si="168"/>
        <v>96.17065589120601</v>
      </c>
      <c r="BE1246" s="5">
        <f t="shared" si="168"/>
        <v>95.784229377111544</v>
      </c>
      <c r="BF1246" s="5">
        <f t="shared" si="168"/>
        <v>94.427749106602803</v>
      </c>
      <c r="BG1246" s="5">
        <f t="shared" si="168"/>
        <v>91.493046963595276</v>
      </c>
      <c r="BH1246" s="5">
        <f t="shared" si="168"/>
        <v>92.840948677497508</v>
      </c>
      <c r="BI1246" s="5">
        <f t="shared" si="168"/>
        <v>280.674592439403</v>
      </c>
      <c r="BJ1246" s="5">
        <f t="shared" si="168"/>
        <v>287.28343460541566</v>
      </c>
      <c r="BK1246" s="5">
        <f t="shared" si="168"/>
        <v>0</v>
      </c>
    </row>
    <row r="1247" spans="1:63" x14ac:dyDescent="0.25">
      <c r="A1247" t="s">
        <v>161</v>
      </c>
      <c r="B1247" t="s">
        <v>162</v>
      </c>
      <c r="C1247" t="s">
        <v>149</v>
      </c>
      <c r="D1247" t="s">
        <v>289</v>
      </c>
      <c r="E1247" s="19" t="str">
        <f t="shared" si="139"/>
        <v>formula</v>
      </c>
      <c r="F1247" s="4" t="s">
        <v>291</v>
      </c>
      <c r="G1247" s="5">
        <f t="shared" ref="G1247:BK1247" si="169">G1230/G1145</f>
        <v>85.679154006909968</v>
      </c>
      <c r="H1247" s="5">
        <f t="shared" si="169"/>
        <v>92.322421986136519</v>
      </c>
      <c r="I1247" s="5">
        <f t="shared" si="169"/>
        <v>94.497109624834437</v>
      </c>
      <c r="J1247" s="5">
        <f t="shared" si="169"/>
        <v>101.07257251185882</v>
      </c>
      <c r="K1247" s="5">
        <f t="shared" si="169"/>
        <v>108.34740034382186</v>
      </c>
      <c r="L1247" s="5">
        <f t="shared" si="169"/>
        <v>109.99610346821989</v>
      </c>
      <c r="M1247" s="5">
        <f t="shared" si="169"/>
        <v>111.74754484299456</v>
      </c>
      <c r="N1247" s="5">
        <f t="shared" si="169"/>
        <v>108.09096159853428</v>
      </c>
      <c r="O1247" s="5">
        <f t="shared" si="169"/>
        <v>119.67030358762241</v>
      </c>
      <c r="P1247" s="5">
        <f t="shared" si="169"/>
        <v>117.0132186110478</v>
      </c>
      <c r="Q1247" s="5">
        <f t="shared" si="169"/>
        <v>119.42925392362741</v>
      </c>
      <c r="R1247" s="5">
        <f t="shared" si="169"/>
        <v>102.25739516240911</v>
      </c>
      <c r="S1247" s="5">
        <f t="shared" si="169"/>
        <v>94.283163708869623</v>
      </c>
      <c r="T1247" s="5">
        <f t="shared" si="169"/>
        <v>77.990498804264661</v>
      </c>
      <c r="U1247" s="5">
        <f t="shared" si="169"/>
        <v>82.785212341131682</v>
      </c>
      <c r="V1247" s="5">
        <f t="shared" si="169"/>
        <v>85.805689235898384</v>
      </c>
      <c r="W1247" s="5">
        <f t="shared" si="169"/>
        <v>85.053429900699427</v>
      </c>
      <c r="X1247" s="5">
        <f t="shared" si="169"/>
        <v>90.812260310167758</v>
      </c>
      <c r="Y1247" s="5">
        <f t="shared" si="169"/>
        <v>96.778377762852529</v>
      </c>
      <c r="Z1247" s="5">
        <f t="shared" si="169"/>
        <v>114.65124196849564</v>
      </c>
      <c r="AA1247" s="5">
        <f t="shared" si="169"/>
        <v>121.1038177911023</v>
      </c>
      <c r="AB1247" s="5">
        <f t="shared" si="169"/>
        <v>123.79945763063003</v>
      </c>
      <c r="AC1247" s="5">
        <f t="shared" si="169"/>
        <v>104.98990313054929</v>
      </c>
      <c r="AD1247" s="5">
        <f t="shared" si="169"/>
        <v>90.272862113353</v>
      </c>
      <c r="AE1247" s="5">
        <f t="shared" si="169"/>
        <v>79.788362509051794</v>
      </c>
      <c r="AF1247" s="5">
        <f t="shared" si="169"/>
        <v>81.42382247536554</v>
      </c>
      <c r="AG1247" s="5">
        <f t="shared" si="169"/>
        <v>83.090908562980275</v>
      </c>
      <c r="AH1247" s="5">
        <f t="shared" si="169"/>
        <v>84.544051498487789</v>
      </c>
      <c r="AI1247" s="5">
        <f t="shared" si="169"/>
        <v>85.976610698030996</v>
      </c>
      <c r="AJ1247" s="5">
        <f t="shared" si="169"/>
        <v>87.95500149076608</v>
      </c>
      <c r="AK1247" s="5">
        <f t="shared" si="169"/>
        <v>88.506214524777846</v>
      </c>
      <c r="AL1247" s="5">
        <f t="shared" si="169"/>
        <v>87.357877081755078</v>
      </c>
      <c r="AM1247" s="5">
        <f t="shared" si="169"/>
        <v>86.284581817757385</v>
      </c>
      <c r="AN1247" s="5">
        <f t="shared" si="169"/>
        <v>85.405092374574963</v>
      </c>
      <c r="AO1247" s="5">
        <f t="shared" si="169"/>
        <v>84.788110821673428</v>
      </c>
      <c r="AP1247" s="5">
        <f t="shared" si="169"/>
        <v>84.449712280725493</v>
      </c>
      <c r="AQ1247" s="5">
        <f t="shared" si="169"/>
        <v>84.356544253105952</v>
      </c>
      <c r="AR1247" s="5">
        <f t="shared" si="169"/>
        <v>85.533560455713726</v>
      </c>
      <c r="AS1247" s="5">
        <f t="shared" si="169"/>
        <v>87.171705142844587</v>
      </c>
      <c r="AT1247" s="5">
        <f t="shared" si="169"/>
        <v>88.892244567294895</v>
      </c>
      <c r="AU1247" s="5">
        <f t="shared" si="169"/>
        <v>90.506611336154037</v>
      </c>
      <c r="AV1247" s="5">
        <f t="shared" si="169"/>
        <v>97.299706458019728</v>
      </c>
      <c r="AW1247" s="5">
        <f t="shared" si="169"/>
        <v>98.401018282256814</v>
      </c>
      <c r="AX1247" s="5">
        <f t="shared" si="169"/>
        <v>100.14375851260885</v>
      </c>
      <c r="AY1247" s="5">
        <f t="shared" si="169"/>
        <v>100.53206542499291</v>
      </c>
      <c r="AZ1247" s="5">
        <f t="shared" si="169"/>
        <v>99.341492376616131</v>
      </c>
      <c r="BA1247" s="5">
        <f t="shared" si="169"/>
        <v>102.61325653748018</v>
      </c>
      <c r="BB1247" s="5">
        <f t="shared" si="169"/>
        <v>103.42615729012526</v>
      </c>
      <c r="BC1247" s="5">
        <f t="shared" si="169"/>
        <v>104.73353786120235</v>
      </c>
      <c r="BD1247" s="5">
        <f t="shared" si="169"/>
        <v>109.42852348763532</v>
      </c>
      <c r="BE1247" s="5">
        <f t="shared" si="169"/>
        <v>110.99791128645712</v>
      </c>
      <c r="BF1247" s="5">
        <f t="shared" si="169"/>
        <v>112.71736875930458</v>
      </c>
      <c r="BG1247" s="5">
        <f t="shared" si="169"/>
        <v>114.54621513274574</v>
      </c>
      <c r="BH1247" s="5">
        <f t="shared" si="169"/>
        <v>116.42927246640528</v>
      </c>
      <c r="BI1247" s="5">
        <f t="shared" si="169"/>
        <v>118.32589157852409</v>
      </c>
      <c r="BJ1247" s="5">
        <f t="shared" si="169"/>
        <v>124.19507118163889</v>
      </c>
      <c r="BK1247" s="5">
        <f t="shared" si="169"/>
        <v>0</v>
      </c>
    </row>
    <row r="1248" spans="1:63" x14ac:dyDescent="0.25">
      <c r="A1248" t="s">
        <v>163</v>
      </c>
      <c r="B1248" t="s">
        <v>164</v>
      </c>
      <c r="C1248" t="s">
        <v>149</v>
      </c>
      <c r="D1248" t="s">
        <v>289</v>
      </c>
      <c r="E1248" s="19" t="str">
        <f t="shared" si="139"/>
        <v>formula</v>
      </c>
      <c r="F1248" s="4" t="s">
        <v>291</v>
      </c>
      <c r="G1248" s="5">
        <f t="shared" ref="G1248:BK1248" si="170">G1231/G1146</f>
        <v>258.86159234890647</v>
      </c>
      <c r="H1248" s="5">
        <f t="shared" si="170"/>
        <v>258.75558004195028</v>
      </c>
      <c r="I1248" s="5">
        <f t="shared" si="170"/>
        <v>257.54012455768589</v>
      </c>
      <c r="J1248" s="5">
        <f t="shared" si="170"/>
        <v>257.43407065055555</v>
      </c>
      <c r="K1248" s="5">
        <f t="shared" si="170"/>
        <v>257.34602094469778</v>
      </c>
      <c r="L1248" s="5">
        <f t="shared" si="170"/>
        <v>256.09677799422786</v>
      </c>
      <c r="M1248" s="5">
        <f t="shared" si="170"/>
        <v>256.50976626702436</v>
      </c>
      <c r="N1248" s="5">
        <f t="shared" si="170"/>
        <v>258.78023128100472</v>
      </c>
      <c r="O1248" s="5">
        <f t="shared" si="170"/>
        <v>203.30747938751915</v>
      </c>
      <c r="P1248" s="5">
        <f t="shared" si="170"/>
        <v>189.46097118970849</v>
      </c>
      <c r="Q1248" s="5">
        <f t="shared" si="170"/>
        <v>186.76932925915492</v>
      </c>
      <c r="R1248" s="5">
        <f t="shared" si="170"/>
        <v>158.48266796813257</v>
      </c>
      <c r="S1248" s="5">
        <f t="shared" si="170"/>
        <v>152.08565238298505</v>
      </c>
      <c r="T1248" s="5">
        <f t="shared" si="170"/>
        <v>117.66193711225016</v>
      </c>
      <c r="U1248" s="5">
        <f t="shared" si="170"/>
        <v>115.10308460325138</v>
      </c>
      <c r="V1248" s="5">
        <f t="shared" si="170"/>
        <v>118.03296381866807</v>
      </c>
      <c r="W1248" s="5">
        <f t="shared" si="170"/>
        <v>120.70695235534188</v>
      </c>
      <c r="X1248" s="5">
        <f t="shared" si="170"/>
        <v>116.77872244567268</v>
      </c>
      <c r="Y1248" s="5">
        <f t="shared" si="170"/>
        <v>118.56169453078253</v>
      </c>
      <c r="Z1248" s="5">
        <f t="shared" si="170"/>
        <v>118.16928315079159</v>
      </c>
      <c r="AA1248" s="5">
        <f t="shared" si="170"/>
        <v>132.15301978985158</v>
      </c>
      <c r="AB1248" s="5">
        <f t="shared" si="170"/>
        <v>139.17989143403346</v>
      </c>
      <c r="AC1248" s="5">
        <f t="shared" si="170"/>
        <v>118.67544555295093</v>
      </c>
      <c r="AD1248" s="5">
        <f t="shared" si="170"/>
        <v>108.48620680105637</v>
      </c>
      <c r="AE1248" s="5">
        <f t="shared" si="170"/>
        <v>118.34734763910309</v>
      </c>
      <c r="AF1248" s="5">
        <f t="shared" si="170"/>
        <v>118.07396176868797</v>
      </c>
      <c r="AG1248" s="5">
        <f t="shared" si="170"/>
        <v>119.79297952731747</v>
      </c>
      <c r="AH1248" s="5">
        <f t="shared" si="170"/>
        <v>122.26087379443709</v>
      </c>
      <c r="AI1248" s="5">
        <f t="shared" si="170"/>
        <v>122.26571001526186</v>
      </c>
      <c r="AJ1248" s="5">
        <f t="shared" si="170"/>
        <v>122.87535308996341</v>
      </c>
      <c r="AK1248" s="5">
        <f t="shared" si="170"/>
        <v>123.38161834923099</v>
      </c>
      <c r="AL1248" s="5">
        <f t="shared" si="170"/>
        <v>106.30931788098455</v>
      </c>
      <c r="AM1248" s="5">
        <f t="shared" si="170"/>
        <v>104.03542453322288</v>
      </c>
      <c r="AN1248" s="5">
        <f t="shared" si="170"/>
        <v>94.895135725880351</v>
      </c>
      <c r="AO1248" s="5">
        <f t="shared" si="170"/>
        <v>92.714679108574217</v>
      </c>
      <c r="AP1248" s="5">
        <f t="shared" si="170"/>
        <v>93.932564732677264</v>
      </c>
      <c r="AQ1248" s="5">
        <f t="shared" si="170"/>
        <v>104.11763541454631</v>
      </c>
      <c r="AR1248" s="5">
        <f t="shared" si="170"/>
        <v>104.85565192150544</v>
      </c>
      <c r="AS1248" s="5">
        <f t="shared" si="170"/>
        <v>107.33143831952042</v>
      </c>
      <c r="AT1248" s="5">
        <f t="shared" si="170"/>
        <v>107.26314940666435</v>
      </c>
      <c r="AU1248" s="5">
        <f t="shared" si="170"/>
        <v>108.40074815372292</v>
      </c>
      <c r="AV1248" s="5">
        <f t="shared" si="170"/>
        <v>107.87909734227422</v>
      </c>
      <c r="AW1248" s="5">
        <f t="shared" si="170"/>
        <v>108.30383851227612</v>
      </c>
      <c r="AX1248" s="5">
        <f t="shared" si="170"/>
        <v>95.921592297297835</v>
      </c>
      <c r="AY1248" s="5">
        <f t="shared" si="170"/>
        <v>95.254475317779097</v>
      </c>
      <c r="AZ1248" s="5">
        <f t="shared" si="170"/>
        <v>108.65759148392648</v>
      </c>
      <c r="BA1248" s="5">
        <f t="shared" si="170"/>
        <v>93.558203356917133</v>
      </c>
      <c r="BB1248" s="5">
        <f t="shared" si="170"/>
        <v>91.9866755942992</v>
      </c>
      <c r="BC1248" s="5">
        <f t="shared" si="170"/>
        <v>104.36266582665635</v>
      </c>
      <c r="BD1248" s="5">
        <f t="shared" si="170"/>
        <v>104.39100932756875</v>
      </c>
      <c r="BE1248" s="5">
        <f t="shared" si="170"/>
        <v>105.38000299764414</v>
      </c>
      <c r="BF1248" s="5">
        <f t="shared" si="170"/>
        <v>106.43974792735602</v>
      </c>
      <c r="BG1248" s="5">
        <f t="shared" si="170"/>
        <v>107.51961517635741</v>
      </c>
      <c r="BH1248" s="5">
        <f t="shared" si="170"/>
        <v>111.0006768960674</v>
      </c>
      <c r="BI1248" s="5">
        <f t="shared" si="170"/>
        <v>111.09901159714238</v>
      </c>
      <c r="BJ1248" s="5">
        <f t="shared" si="170"/>
        <v>115.4604478624526</v>
      </c>
      <c r="BK1248" s="5">
        <f t="shared" si="170"/>
        <v>0</v>
      </c>
    </row>
    <row r="1249" spans="1:63" x14ac:dyDescent="0.25">
      <c r="A1249" t="s">
        <v>167</v>
      </c>
      <c r="B1249" t="s">
        <v>168</v>
      </c>
      <c r="C1249" t="s">
        <v>149</v>
      </c>
      <c r="D1249" t="s">
        <v>289</v>
      </c>
      <c r="E1249" s="19" t="str">
        <f t="shared" ref="E1249:E1312" si="171">IF(_xlfn.ISFORMULA(G1249),"formula","number")</f>
        <v>formula</v>
      </c>
      <c r="F1249" s="4" t="s">
        <v>291</v>
      </c>
      <c r="G1249" s="5">
        <f t="shared" ref="G1249:BK1249" si="172">G1232/G1147</f>
        <v>166.30661628908774</v>
      </c>
      <c r="H1249" s="5">
        <f t="shared" si="172"/>
        <v>167.11611123929717</v>
      </c>
      <c r="I1249" s="5">
        <f t="shared" si="172"/>
        <v>163.16547539034951</v>
      </c>
      <c r="J1249" s="5">
        <f t="shared" si="172"/>
        <v>173.70627510370349</v>
      </c>
      <c r="K1249" s="5">
        <f t="shared" si="172"/>
        <v>175.6421803170025</v>
      </c>
      <c r="L1249" s="5">
        <f t="shared" si="172"/>
        <v>175.20379363956997</v>
      </c>
      <c r="M1249" s="5">
        <f t="shared" si="172"/>
        <v>175.67010173150979</v>
      </c>
      <c r="N1249" s="5">
        <f t="shared" si="172"/>
        <v>176.43671933397633</v>
      </c>
      <c r="O1249" s="5">
        <f t="shared" si="172"/>
        <v>163.65500645565754</v>
      </c>
      <c r="P1249" s="5">
        <f t="shared" si="172"/>
        <v>158.24432603557887</v>
      </c>
      <c r="Q1249" s="5">
        <f t="shared" si="172"/>
        <v>158.53732883903794</v>
      </c>
      <c r="R1249" s="5">
        <f t="shared" si="172"/>
        <v>159.30510515105001</v>
      </c>
      <c r="S1249" s="5">
        <f t="shared" si="172"/>
        <v>103.14296641814337</v>
      </c>
      <c r="T1249" s="5">
        <f t="shared" si="172"/>
        <v>111.36137859065131</v>
      </c>
      <c r="U1249" s="5">
        <f t="shared" si="172"/>
        <v>117.87814086921669</v>
      </c>
      <c r="V1249" s="5">
        <f t="shared" si="172"/>
        <v>123.34060355128295</v>
      </c>
      <c r="W1249" s="5">
        <f t="shared" si="172"/>
        <v>128.5831206231864</v>
      </c>
      <c r="X1249" s="5">
        <f t="shared" si="172"/>
        <v>131.66306097039899</v>
      </c>
      <c r="Y1249" s="5">
        <f t="shared" si="172"/>
        <v>135.2214386184252</v>
      </c>
      <c r="Z1249" s="5">
        <f t="shared" si="172"/>
        <v>138.81344672128694</v>
      </c>
      <c r="AA1249" s="5">
        <f t="shared" si="172"/>
        <v>142.11070678877965</v>
      </c>
      <c r="AB1249" s="5">
        <f t="shared" si="172"/>
        <v>146.32899228927511</v>
      </c>
      <c r="AC1249" s="5">
        <f t="shared" si="172"/>
        <v>150.57644490921248</v>
      </c>
      <c r="AD1249" s="5">
        <f t="shared" si="172"/>
        <v>100.56887323169937</v>
      </c>
      <c r="AE1249" s="5">
        <f t="shared" si="172"/>
        <v>76.502814297053746</v>
      </c>
      <c r="AF1249" s="5">
        <f t="shared" si="172"/>
        <v>67.496536571641286</v>
      </c>
      <c r="AG1249" s="5">
        <f t="shared" si="172"/>
        <v>69.320590442833549</v>
      </c>
      <c r="AH1249" s="5">
        <f t="shared" si="172"/>
        <v>71.165815419179808</v>
      </c>
      <c r="AI1249" s="5">
        <f t="shared" si="172"/>
        <v>72.897798248073428</v>
      </c>
      <c r="AJ1249" s="5">
        <f t="shared" si="172"/>
        <v>74.60622972986026</v>
      </c>
      <c r="AK1249" s="5">
        <f t="shared" si="172"/>
        <v>76.28852880141325</v>
      </c>
      <c r="AL1249" s="5">
        <f t="shared" si="172"/>
        <v>77.9467583227174</v>
      </c>
      <c r="AM1249" s="5">
        <f t="shared" si="172"/>
        <v>79.587275541182677</v>
      </c>
      <c r="AN1249" s="5">
        <f t="shared" si="172"/>
        <v>81.216950800620694</v>
      </c>
      <c r="AO1249" s="5">
        <f t="shared" si="172"/>
        <v>82.844271925795852</v>
      </c>
      <c r="AP1249" s="5">
        <f t="shared" si="172"/>
        <v>84.467588400303654</v>
      </c>
      <c r="AQ1249" s="5">
        <f t="shared" si="172"/>
        <v>86.089882519582133</v>
      </c>
      <c r="AR1249" s="5">
        <f t="shared" si="172"/>
        <v>87.72810647799561</v>
      </c>
      <c r="AS1249" s="5">
        <f t="shared" si="172"/>
        <v>89.400184390909786</v>
      </c>
      <c r="AT1249" s="5">
        <f t="shared" si="172"/>
        <v>91.244650548226772</v>
      </c>
      <c r="AU1249" s="5">
        <f t="shared" si="172"/>
        <v>93.000873119309489</v>
      </c>
      <c r="AV1249" s="5">
        <f t="shared" si="172"/>
        <v>94.597785201244463</v>
      </c>
      <c r="AW1249" s="5">
        <f t="shared" si="172"/>
        <v>96.351637440734308</v>
      </c>
      <c r="AX1249" s="5">
        <f t="shared" si="172"/>
        <v>98.23622215139784</v>
      </c>
      <c r="AY1249" s="5">
        <f t="shared" si="172"/>
        <v>99.915778432790631</v>
      </c>
      <c r="AZ1249" s="5">
        <f t="shared" si="172"/>
        <v>101.71932123974378</v>
      </c>
      <c r="BA1249" s="5">
        <f t="shared" si="172"/>
        <v>103.54095336598687</v>
      </c>
      <c r="BB1249" s="5">
        <f t="shared" si="172"/>
        <v>105.37754977715124</v>
      </c>
      <c r="BC1249" s="5">
        <f t="shared" si="172"/>
        <v>107.2309469578622</v>
      </c>
      <c r="BD1249" s="5">
        <f t="shared" si="172"/>
        <v>108.18311038193116</v>
      </c>
      <c r="BE1249" s="5">
        <f t="shared" si="172"/>
        <v>102.14035947886646</v>
      </c>
      <c r="BF1249" s="5">
        <f t="shared" si="172"/>
        <v>103.8868206073264</v>
      </c>
      <c r="BG1249" s="5">
        <f t="shared" si="172"/>
        <v>105.66111921583648</v>
      </c>
      <c r="BH1249" s="5">
        <f t="shared" si="172"/>
        <v>107.4930409615997</v>
      </c>
      <c r="BI1249" s="5">
        <f t="shared" si="172"/>
        <v>109.39384971189598</v>
      </c>
      <c r="BJ1249" s="5">
        <f t="shared" si="172"/>
        <v>111.36625557680804</v>
      </c>
      <c r="BK1249" s="5">
        <f t="shared" si="172"/>
        <v>0</v>
      </c>
    </row>
    <row r="1250" spans="1:63" x14ac:dyDescent="0.25">
      <c r="A1250" t="s">
        <v>169</v>
      </c>
      <c r="B1250" t="s">
        <v>170</v>
      </c>
      <c r="C1250" t="s">
        <v>149</v>
      </c>
      <c r="D1250" t="s">
        <v>289</v>
      </c>
      <c r="E1250" s="19" t="str">
        <f t="shared" si="171"/>
        <v>formula</v>
      </c>
      <c r="F1250" s="4" t="s">
        <v>291</v>
      </c>
      <c r="G1250" s="5">
        <f t="shared" ref="G1250:BK1250" si="173">G1233/G1148</f>
        <v>64.282134031840528</v>
      </c>
      <c r="H1250" s="5">
        <f t="shared" si="173"/>
        <v>66.157278778410287</v>
      </c>
      <c r="I1250" s="5">
        <f t="shared" si="173"/>
        <v>68.279652122322219</v>
      </c>
      <c r="J1250" s="5">
        <f t="shared" si="173"/>
        <v>70.357574034430101</v>
      </c>
      <c r="K1250" s="5">
        <f t="shared" si="173"/>
        <v>72.077025635970841</v>
      </c>
      <c r="L1250" s="5">
        <f t="shared" si="173"/>
        <v>73.643912591640131</v>
      </c>
      <c r="M1250" s="5">
        <f t="shared" si="173"/>
        <v>75.458650487100144</v>
      </c>
      <c r="N1250" s="5">
        <f t="shared" si="173"/>
        <v>77.669324278223499</v>
      </c>
      <c r="O1250" s="5">
        <f t="shared" si="173"/>
        <v>80.06509544538298</v>
      </c>
      <c r="P1250" s="5">
        <f t="shared" si="173"/>
        <v>81.570995128397527</v>
      </c>
      <c r="Q1250" s="5">
        <f t="shared" si="173"/>
        <v>83.253678208626397</v>
      </c>
      <c r="R1250" s="5">
        <f t="shared" si="173"/>
        <v>85.178330520379291</v>
      </c>
      <c r="S1250" s="5">
        <f t="shared" si="173"/>
        <v>87.623008921697149</v>
      </c>
      <c r="T1250" s="5">
        <f t="shared" si="173"/>
        <v>88.607981123964279</v>
      </c>
      <c r="U1250" s="5">
        <f t="shared" si="173"/>
        <v>89.609649296362278</v>
      </c>
      <c r="V1250" s="5">
        <f t="shared" si="173"/>
        <v>91.512975115195403</v>
      </c>
      <c r="W1250" s="5">
        <f t="shared" si="173"/>
        <v>91.975351680146147</v>
      </c>
      <c r="X1250" s="5">
        <f t="shared" si="173"/>
        <v>93.003211475696276</v>
      </c>
      <c r="Y1250" s="5">
        <f t="shared" si="173"/>
        <v>93.719788827931779</v>
      </c>
      <c r="Z1250" s="5">
        <f t="shared" si="173"/>
        <v>93.962270692426628</v>
      </c>
      <c r="AA1250" s="5">
        <f t="shared" si="173"/>
        <v>93.721871277137453</v>
      </c>
      <c r="AB1250" s="5">
        <f t="shared" si="173"/>
        <v>94.261169568207791</v>
      </c>
      <c r="AC1250" s="5">
        <f t="shared" si="173"/>
        <v>94.881246118668003</v>
      </c>
      <c r="AD1250" s="5">
        <f t="shared" si="173"/>
        <v>94.966072943303473</v>
      </c>
      <c r="AE1250" s="5">
        <f t="shared" si="173"/>
        <v>95.454648847158225</v>
      </c>
      <c r="AF1250" s="5">
        <f t="shared" si="173"/>
        <v>97.006353035144087</v>
      </c>
      <c r="AG1250" s="5">
        <f t="shared" si="173"/>
        <v>97.915530977335465</v>
      </c>
      <c r="AH1250" s="5">
        <f t="shared" si="173"/>
        <v>99.328316712976331</v>
      </c>
      <c r="AI1250" s="5">
        <f t="shared" si="173"/>
        <v>100.27900854655171</v>
      </c>
      <c r="AJ1250" s="5">
        <f t="shared" si="173"/>
        <v>98.739418465266553</v>
      </c>
      <c r="AK1250" s="5">
        <f t="shared" si="173"/>
        <v>97.460336120260379</v>
      </c>
      <c r="AL1250" s="5">
        <f t="shared" si="173"/>
        <v>96.419001440177126</v>
      </c>
      <c r="AM1250" s="5">
        <f t="shared" si="173"/>
        <v>99.413613518122645</v>
      </c>
      <c r="AN1250" s="5">
        <f t="shared" si="173"/>
        <v>99.507634216677715</v>
      </c>
      <c r="AO1250" s="5">
        <f t="shared" si="173"/>
        <v>99.831078346964219</v>
      </c>
      <c r="AP1250" s="5">
        <f t="shared" si="173"/>
        <v>99.757400183884002</v>
      </c>
      <c r="AQ1250" s="5">
        <f t="shared" si="173"/>
        <v>99.522414845047535</v>
      </c>
      <c r="AR1250" s="5">
        <f t="shared" si="173"/>
        <v>99.234873444381066</v>
      </c>
      <c r="AS1250" s="5">
        <f t="shared" si="173"/>
        <v>98.937495365224294</v>
      </c>
      <c r="AT1250" s="5">
        <f t="shared" si="173"/>
        <v>98.628725555733027</v>
      </c>
      <c r="AU1250" s="5">
        <f t="shared" si="173"/>
        <v>98.879721854799911</v>
      </c>
      <c r="AV1250" s="5">
        <f t="shared" si="173"/>
        <v>98.330936065012992</v>
      </c>
      <c r="AW1250" s="5">
        <f t="shared" si="173"/>
        <v>97.802233759494143</v>
      </c>
      <c r="AX1250" s="5">
        <f t="shared" si="173"/>
        <v>99.796570145861793</v>
      </c>
      <c r="AY1250" s="5">
        <f t="shared" si="173"/>
        <v>100.06311383478733</v>
      </c>
      <c r="AZ1250" s="5">
        <f t="shared" si="173"/>
        <v>100.13631949157937</v>
      </c>
      <c r="BA1250" s="5">
        <f t="shared" si="173"/>
        <v>100.22566478716656</v>
      </c>
      <c r="BB1250" s="5">
        <f t="shared" si="173"/>
        <v>100.33653352625359</v>
      </c>
      <c r="BC1250" s="5">
        <f t="shared" si="173"/>
        <v>100.46864821236697</v>
      </c>
      <c r="BD1250" s="5">
        <f t="shared" si="173"/>
        <v>100.63278286769318</v>
      </c>
      <c r="BE1250" s="5">
        <f t="shared" si="173"/>
        <v>115.32265690405286</v>
      </c>
      <c r="BF1250" s="5">
        <f t="shared" si="173"/>
        <v>115.55293735584409</v>
      </c>
      <c r="BG1250" s="5">
        <f t="shared" si="173"/>
        <v>115.80772882656116</v>
      </c>
      <c r="BH1250" s="5">
        <f t="shared" si="173"/>
        <v>116.78760103016842</v>
      </c>
      <c r="BI1250" s="5">
        <f t="shared" si="173"/>
        <v>117.69926891758479</v>
      </c>
      <c r="BJ1250" s="5">
        <f t="shared" si="173"/>
        <v>118.65750173080839</v>
      </c>
      <c r="BK1250" s="5">
        <f t="shared" si="173"/>
        <v>0</v>
      </c>
    </row>
    <row r="1251" spans="1:63" x14ac:dyDescent="0.25">
      <c r="A1251" t="s">
        <v>173</v>
      </c>
      <c r="B1251" t="s">
        <v>174</v>
      </c>
      <c r="C1251" t="s">
        <v>149</v>
      </c>
      <c r="D1251" t="s">
        <v>289</v>
      </c>
      <c r="E1251" s="19" t="str">
        <f t="shared" si="171"/>
        <v>formula</v>
      </c>
      <c r="F1251" s="4" t="s">
        <v>291</v>
      </c>
      <c r="G1251" s="5">
        <f t="shared" ref="G1251:BK1251" si="174">G1234/G1149</f>
        <v>153.13624976827487</v>
      </c>
      <c r="H1251" s="5">
        <f t="shared" si="174"/>
        <v>140.12484151500644</v>
      </c>
      <c r="I1251" s="5">
        <f t="shared" si="174"/>
        <v>145.00662309020586</v>
      </c>
      <c r="J1251" s="5">
        <f t="shared" si="174"/>
        <v>145.94905799028672</v>
      </c>
      <c r="K1251" s="5">
        <f t="shared" si="174"/>
        <v>160.72380187520974</v>
      </c>
      <c r="L1251" s="5">
        <f t="shared" si="174"/>
        <v>171.75566666780364</v>
      </c>
      <c r="M1251" s="5">
        <f t="shared" si="174"/>
        <v>171.81972959934652</v>
      </c>
      <c r="N1251" s="5">
        <f t="shared" si="174"/>
        <v>172.37949977786704</v>
      </c>
      <c r="O1251" s="5">
        <f t="shared" si="174"/>
        <v>170.98860548387114</v>
      </c>
      <c r="P1251" s="5">
        <f t="shared" si="174"/>
        <v>171.45311309145623</v>
      </c>
      <c r="Q1251" s="5">
        <f t="shared" si="174"/>
        <v>171.06596319654088</v>
      </c>
      <c r="R1251" s="5">
        <f t="shared" si="174"/>
        <v>157.70614298692863</v>
      </c>
      <c r="S1251" s="5">
        <f t="shared" si="174"/>
        <v>138.88637880654437</v>
      </c>
      <c r="T1251" s="5">
        <f t="shared" si="174"/>
        <v>139.77857545911019</v>
      </c>
      <c r="U1251" s="5">
        <f t="shared" si="174"/>
        <v>141.29427319044967</v>
      </c>
      <c r="V1251" s="5">
        <f t="shared" si="174"/>
        <v>142.65650595322782</v>
      </c>
      <c r="W1251" s="5">
        <f t="shared" si="174"/>
        <v>144.10534793590747</v>
      </c>
      <c r="X1251" s="5">
        <f t="shared" si="174"/>
        <v>142.74751501280639</v>
      </c>
      <c r="Y1251" s="5">
        <f t="shared" si="174"/>
        <v>138.29135669038948</v>
      </c>
      <c r="Z1251" s="5">
        <f t="shared" si="174"/>
        <v>122.04832383841651</v>
      </c>
      <c r="AA1251" s="5">
        <f t="shared" si="174"/>
        <v>120.83220655952938</v>
      </c>
      <c r="AB1251" s="5">
        <f t="shared" si="174"/>
        <v>121.81420252902497</v>
      </c>
      <c r="AC1251" s="5">
        <f t="shared" si="174"/>
        <v>112.06561279828982</v>
      </c>
      <c r="AD1251" s="5">
        <f t="shared" si="174"/>
        <v>109.32225902948501</v>
      </c>
      <c r="AE1251" s="5">
        <f t="shared" si="174"/>
        <v>108.09758266070547</v>
      </c>
      <c r="AF1251" s="5">
        <f t="shared" si="174"/>
        <v>113.46260042621479</v>
      </c>
      <c r="AG1251" s="5">
        <f t="shared" si="174"/>
        <v>119.92840749883089</v>
      </c>
      <c r="AH1251" s="5">
        <f t="shared" si="174"/>
        <v>114.88654481717121</v>
      </c>
      <c r="AI1251" s="5">
        <f t="shared" si="174"/>
        <v>115.62668694377855</v>
      </c>
      <c r="AJ1251" s="5">
        <f t="shared" si="174"/>
        <v>110.48384366750058</v>
      </c>
      <c r="AK1251" s="5">
        <f t="shared" si="174"/>
        <v>111.49517776176243</v>
      </c>
      <c r="AL1251" s="5">
        <f t="shared" si="174"/>
        <v>111.16272868296086</v>
      </c>
      <c r="AM1251" s="5">
        <f t="shared" si="174"/>
        <v>112.02017969780105</v>
      </c>
      <c r="AN1251" s="5">
        <f t="shared" si="174"/>
        <v>112.03449515181258</v>
      </c>
      <c r="AO1251" s="5">
        <f t="shared" si="174"/>
        <v>110.97969749565269</v>
      </c>
      <c r="AP1251" s="5">
        <f t="shared" si="174"/>
        <v>111.33968975978686</v>
      </c>
      <c r="AQ1251" s="5">
        <f t="shared" si="174"/>
        <v>110.3109373088953</v>
      </c>
      <c r="AR1251" s="5">
        <f t="shared" si="174"/>
        <v>108.84276011761592</v>
      </c>
      <c r="AS1251" s="5">
        <f t="shared" si="174"/>
        <v>107.43236738717535</v>
      </c>
      <c r="AT1251" s="5">
        <f t="shared" si="174"/>
        <v>107.10292615261311</v>
      </c>
      <c r="AU1251" s="5">
        <f t="shared" si="174"/>
        <v>107.38087969673371</v>
      </c>
      <c r="AV1251" s="5">
        <f t="shared" si="174"/>
        <v>102.70521491146926</v>
      </c>
      <c r="AW1251" s="5">
        <f t="shared" si="174"/>
        <v>101.36986459631311</v>
      </c>
      <c r="AX1251" s="5">
        <f t="shared" si="174"/>
        <v>100.21805889897361</v>
      </c>
      <c r="AY1251" s="5">
        <f t="shared" si="174"/>
        <v>100.06384053001837</v>
      </c>
      <c r="AZ1251" s="5">
        <f t="shared" si="174"/>
        <v>99.727762664171479</v>
      </c>
      <c r="BA1251" s="5">
        <f t="shared" si="174"/>
        <v>98.727601696499789</v>
      </c>
      <c r="BB1251" s="5">
        <f t="shared" si="174"/>
        <v>98.331080106984686</v>
      </c>
      <c r="BC1251" s="5">
        <f t="shared" si="174"/>
        <v>97.953497091411862</v>
      </c>
      <c r="BD1251" s="5">
        <f t="shared" si="174"/>
        <v>97.622183582636112</v>
      </c>
      <c r="BE1251" s="5">
        <f t="shared" si="174"/>
        <v>96.648869830769286</v>
      </c>
      <c r="BF1251" s="5">
        <f t="shared" si="174"/>
        <v>95.704082940714628</v>
      </c>
      <c r="BG1251" s="5">
        <f t="shared" si="174"/>
        <v>95.183852317010505</v>
      </c>
      <c r="BH1251" s="5">
        <f t="shared" si="174"/>
        <v>94.737354007538897</v>
      </c>
      <c r="BI1251" s="5">
        <f t="shared" si="174"/>
        <v>94.145824529835537</v>
      </c>
      <c r="BJ1251" s="5">
        <f t="shared" si="174"/>
        <v>92.658044578898512</v>
      </c>
      <c r="BK1251" s="5">
        <f t="shared" si="174"/>
        <v>0</v>
      </c>
    </row>
    <row r="1252" spans="1:63" x14ac:dyDescent="0.25">
      <c r="A1252" s="10" t="s">
        <v>5</v>
      </c>
      <c r="B1252" s="10" t="s">
        <v>6</v>
      </c>
      <c r="C1252" s="10" t="s">
        <v>7</v>
      </c>
      <c r="D1252" s="10" t="s">
        <v>252</v>
      </c>
      <c r="E1252" s="19" t="str">
        <f t="shared" si="171"/>
        <v>number</v>
      </c>
      <c r="F1252" s="11" t="s">
        <v>253</v>
      </c>
      <c r="G1252" s="4">
        <v>0.29411858834504867</v>
      </c>
      <c r="H1252" s="4">
        <v>0.29989751137244425</v>
      </c>
      <c r="I1252" s="4">
        <v>0.30574386718267316</v>
      </c>
      <c r="J1252" s="4">
        <v>0.3115159906951962</v>
      </c>
      <c r="K1252" s="4">
        <v>0.31713852488052408</v>
      </c>
      <c r="L1252" s="4">
        <v>0.32258176659474008</v>
      </c>
      <c r="M1252" s="4">
        <v>0.32796130759067676</v>
      </c>
      <c r="N1252" s="4">
        <v>0.33352341300473171</v>
      </c>
      <c r="O1252" s="4">
        <v>0.33959906072626284</v>
      </c>
      <c r="P1252" s="4">
        <v>0.34643686760357845</v>
      </c>
      <c r="Q1252" s="4">
        <v>0.35415089166435204</v>
      </c>
      <c r="R1252" s="4">
        <v>0.36271751354113163</v>
      </c>
      <c r="S1252" s="4">
        <v>0.37207967865799457</v>
      </c>
      <c r="T1252" s="4">
        <v>0.38211934130185354</v>
      </c>
      <c r="U1252" s="4">
        <v>0.39276037758063959</v>
      </c>
      <c r="V1252" s="4">
        <v>0.40393192939199707</v>
      </c>
      <c r="W1252" s="4">
        <v>0.41569002882840933</v>
      </c>
      <c r="X1252" s="4">
        <v>0.42822357970531927</v>
      </c>
      <c r="Y1252" s="4">
        <v>0.44179060571867829</v>
      </c>
      <c r="Z1252" s="4">
        <v>0.45653374330829322</v>
      </c>
      <c r="AA1252" s="4">
        <v>0.4726177656804354</v>
      </c>
      <c r="AB1252" s="4">
        <v>0.48987979122319641</v>
      </c>
      <c r="AC1252" s="4">
        <v>0.50774288365585274</v>
      </c>
      <c r="AD1252" s="4">
        <v>0.52541952623332078</v>
      </c>
      <c r="AE1252" s="4">
        <v>0.54237848768462149</v>
      </c>
      <c r="AF1252" s="4">
        <v>0.55832897371956824</v>
      </c>
      <c r="AG1252" s="4">
        <v>0.57352466247949474</v>
      </c>
      <c r="AH1252" s="4">
        <v>0.58864208013212937</v>
      </c>
      <c r="AI1252" s="4">
        <v>0.60465769836217065</v>
      </c>
      <c r="AJ1252" s="4">
        <v>0.62225484285221955</v>
      </c>
      <c r="AK1252" s="4">
        <v>0.64178453216704778</v>
      </c>
      <c r="AL1252" s="4">
        <v>0.66299589999478026</v>
      </c>
      <c r="AM1252" s="4">
        <v>0.68525480210625456</v>
      </c>
      <c r="AN1252" s="4">
        <v>0.70762505266428766</v>
      </c>
      <c r="AO1252" s="4">
        <v>0.72949050314825203</v>
      </c>
      <c r="AP1252" s="4">
        <v>0.75061961218327877</v>
      </c>
      <c r="AQ1252" s="4">
        <v>0.77141165955248248</v>
      </c>
      <c r="AR1252" s="4">
        <v>0.79264541976753944</v>
      </c>
      <c r="AS1252" s="4">
        <v>0.81541857992489752</v>
      </c>
      <c r="AT1252" s="4">
        <v>0.84052862598317535</v>
      </c>
      <c r="AU1252" s="4">
        <v>0.86825541165975695</v>
      </c>
      <c r="AV1252" s="4">
        <v>0.89838712951015531</v>
      </c>
      <c r="AW1252" s="4">
        <v>0.93063216725743203</v>
      </c>
      <c r="AX1252" s="4">
        <v>0.96449410919172229</v>
      </c>
      <c r="AY1252" s="4">
        <v>0.99960751973175765</v>
      </c>
      <c r="AZ1252" s="4">
        <v>1.0358983710765202</v>
      </c>
      <c r="BA1252" s="4">
        <v>1.0734893612387468</v>
      </c>
      <c r="BB1252" s="4">
        <v>1.112432330128819</v>
      </c>
      <c r="BC1252" s="4">
        <v>1.1528269187579137</v>
      </c>
      <c r="BD1252" s="4">
        <v>1.1947274721208387</v>
      </c>
      <c r="BE1252" s="4">
        <v>1.2381540820171799</v>
      </c>
      <c r="BF1252" s="4">
        <v>1.2830198884787538</v>
      </c>
      <c r="BG1252" s="4">
        <v>1.3291436051917416</v>
      </c>
      <c r="BH1252" s="4">
        <v>1.3762865333971976</v>
      </c>
      <c r="BI1252" s="4">
        <v>1.424283899888851</v>
      </c>
      <c r="BJ1252" s="4">
        <v>1.4730644375709698</v>
      </c>
      <c r="BK1252" s="4">
        <v>1.5226922050310376</v>
      </c>
    </row>
    <row r="1253" spans="1:63" x14ac:dyDescent="0.25">
      <c r="A1253" t="s">
        <v>151</v>
      </c>
      <c r="B1253" t="s">
        <v>152</v>
      </c>
      <c r="C1253" t="s">
        <v>7</v>
      </c>
      <c r="D1253" t="s">
        <v>252</v>
      </c>
      <c r="E1253" s="19" t="str">
        <f t="shared" si="171"/>
        <v>number</v>
      </c>
      <c r="F1253" s="11" t="s">
        <v>253</v>
      </c>
      <c r="G1253" s="4">
        <v>0.3823422726674176</v>
      </c>
      <c r="H1253" s="4">
        <v>0.38961341996109883</v>
      </c>
      <c r="I1253" s="4">
        <v>0.39718805346850811</v>
      </c>
      <c r="J1253" s="4">
        <v>0.40539227949383777</v>
      </c>
      <c r="K1253" s="4">
        <v>0.41441567593812112</v>
      </c>
      <c r="L1253" s="4">
        <v>0.42449333017011115</v>
      </c>
      <c r="M1253" s="4">
        <v>0.43543983823403876</v>
      </c>
      <c r="N1253" s="4">
        <v>0.44650887178798082</v>
      </c>
      <c r="O1253" s="4">
        <v>0.45667714102522328</v>
      </c>
      <c r="P1253" s="4">
        <v>0.46527452576576411</v>
      </c>
      <c r="Q1253" s="4">
        <v>0.47197774721671903</v>
      </c>
      <c r="R1253" s="4">
        <v>0.47718252231781605</v>
      </c>
      <c r="S1253" s="4">
        <v>0.48182004479316487</v>
      </c>
      <c r="T1253" s="4">
        <v>0.48721857174055944</v>
      </c>
      <c r="U1253" s="4">
        <v>0.49434241915943206</v>
      </c>
      <c r="V1253" s="4">
        <v>0.50352038622188744</v>
      </c>
      <c r="W1253" s="4">
        <v>0.51449853548378588</v>
      </c>
      <c r="X1253" s="4">
        <v>0.52696301318993632</v>
      </c>
      <c r="Y1253" s="4">
        <v>0.54036568607676883</v>
      </c>
      <c r="Z1253" s="4">
        <v>0.55430222002723561</v>
      </c>
      <c r="AA1253" s="4">
        <v>0.56862531516652826</v>
      </c>
      <c r="AB1253" s="4">
        <v>0.58346180557332106</v>
      </c>
      <c r="AC1253" s="4">
        <v>0.59899184411095374</v>
      </c>
      <c r="AD1253" s="4">
        <v>0.61549427725175598</v>
      </c>
      <c r="AE1253" s="4">
        <v>0.63310213267060056</v>
      </c>
      <c r="AF1253" s="4">
        <v>0.65188475171623206</v>
      </c>
      <c r="AG1253" s="4">
        <v>0.67156571149744193</v>
      </c>
      <c r="AH1253" s="4">
        <v>0.69152255559627773</v>
      </c>
      <c r="AI1253" s="4">
        <v>0.71092036031649819</v>
      </c>
      <c r="AJ1253" s="4">
        <v>0.7291498642929215</v>
      </c>
      <c r="AK1253" s="4">
        <v>0.74620016141050272</v>
      </c>
      <c r="AL1253" s="4">
        <v>0.76223497803831575</v>
      </c>
      <c r="AM1253" s="4">
        <v>0.77708062419601065</v>
      </c>
      <c r="AN1253" s="4">
        <v>0.79057310422772187</v>
      </c>
      <c r="AO1253" s="4">
        <v>0.80275173400497046</v>
      </c>
      <c r="AP1253" s="4">
        <v>0.81339583300233498</v>
      </c>
      <c r="AQ1253" s="4">
        <v>0.82295349444043953</v>
      </c>
      <c r="AR1253" s="4">
        <v>0.83295143978222241</v>
      </c>
      <c r="AS1253" s="4">
        <v>0.84541780249591159</v>
      </c>
      <c r="AT1253" s="4">
        <v>0.86181279020700885</v>
      </c>
      <c r="AU1253" s="4">
        <v>0.88269907766581135</v>
      </c>
      <c r="AV1253" s="4">
        <v>0.90770774196831949</v>
      </c>
      <c r="AW1253" s="4">
        <v>0.93619074445141304</v>
      </c>
      <c r="AX1253" s="4">
        <v>0.96706959151617355</v>
      </c>
      <c r="AY1253" s="4">
        <v>0.99949683763056707</v>
      </c>
      <c r="AZ1253" s="4">
        <v>1.0334335708532594</v>
      </c>
      <c r="BA1253" s="4">
        <v>1.0690110684949803</v>
      </c>
      <c r="BB1253" s="4">
        <v>1.1057271106900664</v>
      </c>
      <c r="BC1253" s="4">
        <v>1.1429919593657003</v>
      </c>
      <c r="BD1253" s="4">
        <v>1.1804092243651765</v>
      </c>
      <c r="BE1253" s="4">
        <v>1.2176486254390384</v>
      </c>
      <c r="BF1253" s="4">
        <v>1.2548374005961471</v>
      </c>
      <c r="BG1253" s="4">
        <v>1.2926016416261368</v>
      </c>
      <c r="BH1253" s="4">
        <v>1.3318641943625888</v>
      </c>
      <c r="BI1253" s="4">
        <v>1.3732643456479081</v>
      </c>
      <c r="BJ1253" s="4">
        <v>1.4170028487849646</v>
      </c>
      <c r="BK1253" s="4">
        <v>1.4627988376504943</v>
      </c>
    </row>
    <row r="1254" spans="1:63" x14ac:dyDescent="0.25">
      <c r="A1254" t="s">
        <v>157</v>
      </c>
      <c r="B1254" t="s">
        <v>158</v>
      </c>
      <c r="C1254" t="s">
        <v>7</v>
      </c>
      <c r="D1254" t="s">
        <v>252</v>
      </c>
      <c r="E1254" s="19" t="str">
        <f t="shared" si="171"/>
        <v>number</v>
      </c>
      <c r="F1254" s="11" t="s">
        <v>253</v>
      </c>
      <c r="G1254" s="4">
        <v>0.29545146308499071</v>
      </c>
      <c r="H1254" s="4">
        <v>0.30262166895146259</v>
      </c>
      <c r="I1254" s="4">
        <v>0.31014166733966203</v>
      </c>
      <c r="J1254" s="4">
        <v>0.31794257097751077</v>
      </c>
      <c r="K1254" s="4">
        <v>0.32597814224841148</v>
      </c>
      <c r="L1254" s="4">
        <v>0.33415899450855324</v>
      </c>
      <c r="M1254" s="4">
        <v>0.34249729966715303</v>
      </c>
      <c r="N1254" s="4">
        <v>0.35116191364254562</v>
      </c>
      <c r="O1254" s="4">
        <v>0.3603896543515312</v>
      </c>
      <c r="P1254" s="4">
        <v>0.3703059289487084</v>
      </c>
      <c r="Q1254" s="4">
        <v>0.38112420196616992</v>
      </c>
      <c r="R1254" s="4">
        <v>0.39268846705997917</v>
      </c>
      <c r="S1254" s="4">
        <v>0.40432000345504987</v>
      </c>
      <c r="T1254" s="4">
        <v>0.41509218220816391</v>
      </c>
      <c r="U1254" s="4">
        <v>0.42441155106886763</v>
      </c>
      <c r="V1254" s="4">
        <v>0.43197103648589735</v>
      </c>
      <c r="W1254" s="4">
        <v>0.43816775025546351</v>
      </c>
      <c r="X1254" s="4">
        <v>0.44397906801724119</v>
      </c>
      <c r="Y1254" s="4">
        <v>0.45078061099309241</v>
      </c>
      <c r="Z1254" s="4">
        <v>0.45957295182312718</v>
      </c>
      <c r="AA1254" s="4">
        <v>0.47072041373440182</v>
      </c>
      <c r="AB1254" s="4">
        <v>0.48396824674685851</v>
      </c>
      <c r="AC1254" s="4">
        <v>0.49894249696865378</v>
      </c>
      <c r="AD1254" s="4">
        <v>0.51500991235195837</v>
      </c>
      <c r="AE1254" s="4">
        <v>0.53171099680781908</v>
      </c>
      <c r="AF1254" s="4">
        <v>0.54891831018609349</v>
      </c>
      <c r="AG1254" s="4">
        <v>0.56680545206138511</v>
      </c>
      <c r="AH1254" s="4">
        <v>0.58555567873713033</v>
      </c>
      <c r="AI1254" s="4">
        <v>0.60545360958945227</v>
      </c>
      <c r="AJ1254" s="4">
        <v>0.62666456885852995</v>
      </c>
      <c r="AK1254" s="4">
        <v>0.64926948540543128</v>
      </c>
      <c r="AL1254" s="4">
        <v>0.67307488582091035</v>
      </c>
      <c r="AM1254" s="4">
        <v>0.69764269866135975</v>
      </c>
      <c r="AN1254" s="4">
        <v>0.72237965412464367</v>
      </c>
      <c r="AO1254" s="4">
        <v>0.74686365802700472</v>
      </c>
      <c r="AP1254" s="4">
        <v>0.77091123252062033</v>
      </c>
      <c r="AQ1254" s="4">
        <v>0.79464648155781781</v>
      </c>
      <c r="AR1254" s="4">
        <v>0.81833480228121391</v>
      </c>
      <c r="AS1254" s="4">
        <v>0.84239065210925435</v>
      </c>
      <c r="AT1254" s="4">
        <v>0.86711600907232078</v>
      </c>
      <c r="AU1254" s="4">
        <v>0.89259264911295777</v>
      </c>
      <c r="AV1254" s="4">
        <v>0.91872100757761299</v>
      </c>
      <c r="AW1254" s="4">
        <v>0.94540996456345416</v>
      </c>
      <c r="AX1254" s="4">
        <v>0.97250694114851921</v>
      </c>
      <c r="AY1254" s="4">
        <v>0.99990908860953132</v>
      </c>
      <c r="AZ1254" s="4">
        <v>1.0275839702419496</v>
      </c>
      <c r="BA1254" s="4">
        <v>1.0555991701155807</v>
      </c>
      <c r="BB1254" s="4">
        <v>1.0840674021948975</v>
      </c>
      <c r="BC1254" s="4">
        <v>1.113146549435108</v>
      </c>
      <c r="BD1254" s="4">
        <v>1.1429431877179859</v>
      </c>
      <c r="BE1254" s="4">
        <v>1.1734913697188885</v>
      </c>
      <c r="BF1254" s="4">
        <v>1.2047346928434999</v>
      </c>
      <c r="BG1254" s="4">
        <v>1.2365789746636497</v>
      </c>
      <c r="BH1254" s="4">
        <v>1.2688860105784316</v>
      </c>
      <c r="BI1254" s="4">
        <v>1.3015476347993007</v>
      </c>
      <c r="BJ1254" s="4">
        <v>1.3345207764911797</v>
      </c>
      <c r="BK1254" s="4">
        <v>1.367807716258044</v>
      </c>
    </row>
    <row r="1255" spans="1:63" x14ac:dyDescent="0.25">
      <c r="A1255" t="s">
        <v>159</v>
      </c>
      <c r="B1255" t="s">
        <v>160</v>
      </c>
      <c r="C1255" t="s">
        <v>7</v>
      </c>
      <c r="D1255" t="s">
        <v>252</v>
      </c>
      <c r="E1255" s="19" t="str">
        <f t="shared" si="171"/>
        <v>number</v>
      </c>
      <c r="F1255" s="11" t="s">
        <v>253</v>
      </c>
      <c r="G1255" s="4">
        <v>0.23188593133981483</v>
      </c>
      <c r="H1255" s="4">
        <v>0.23930530738962155</v>
      </c>
      <c r="I1255" s="4">
        <v>0.24705523034104959</v>
      </c>
      <c r="J1255" s="4">
        <v>0.25514585038840992</v>
      </c>
      <c r="K1255" s="4">
        <v>0.26359175496942838</v>
      </c>
      <c r="L1255" s="4">
        <v>0.27240511877072382</v>
      </c>
      <c r="M1255" s="4">
        <v>0.28161198286458616</v>
      </c>
      <c r="N1255" s="4">
        <v>0.29125635915913461</v>
      </c>
      <c r="O1255" s="4">
        <v>0.30139188283414392</v>
      </c>
      <c r="P1255" s="4">
        <v>0.31206278765990403</v>
      </c>
      <c r="Q1255" s="4">
        <v>0.32329517017424753</v>
      </c>
      <c r="R1255" s="4">
        <v>0.33510028988233898</v>
      </c>
      <c r="S1255" s="4">
        <v>0.34748752046089204</v>
      </c>
      <c r="T1255" s="4">
        <v>0.36045933012655601</v>
      </c>
      <c r="U1255" s="4">
        <v>0.37402159822685532</v>
      </c>
      <c r="V1255" s="4">
        <v>0.38816739156895463</v>
      </c>
      <c r="W1255" s="4">
        <v>0.40290982775369849</v>
      </c>
      <c r="X1255" s="4">
        <v>0.41829322374969086</v>
      </c>
      <c r="Y1255" s="4">
        <v>0.43437429307432551</v>
      </c>
      <c r="Z1255" s="4">
        <v>0.4511841796298191</v>
      </c>
      <c r="AA1255" s="4">
        <v>0.46873034353166249</v>
      </c>
      <c r="AB1255" s="4">
        <v>0.48697165707995604</v>
      </c>
      <c r="AC1255" s="4">
        <v>0.50582922054023272</v>
      </c>
      <c r="AD1255" s="4">
        <v>0.5251959576823424</v>
      </c>
      <c r="AE1255" s="4">
        <v>0.54498292950859217</v>
      </c>
      <c r="AF1255" s="4">
        <v>0.56515577511529003</v>
      </c>
      <c r="AG1255" s="4">
        <v>0.58569721698588983</v>
      </c>
      <c r="AH1255" s="4">
        <v>0.60655569989846758</v>
      </c>
      <c r="AI1255" s="4">
        <v>0.62767642389685208</v>
      </c>
      <c r="AJ1255" s="4">
        <v>0.64901637545269242</v>
      </c>
      <c r="AK1255" s="4">
        <v>0.67056726246735754</v>
      </c>
      <c r="AL1255" s="4">
        <v>0.6923196003330484</v>
      </c>
      <c r="AM1255" s="4">
        <v>0.71423295466914904</v>
      </c>
      <c r="AN1255" s="4">
        <v>0.73626309170536941</v>
      </c>
      <c r="AO1255" s="4">
        <v>0.75839301125287706</v>
      </c>
      <c r="AP1255" s="4">
        <v>0.78061467080798297</v>
      </c>
      <c r="AQ1255" s="4">
        <v>0.802977822962474</v>
      </c>
      <c r="AR1255" s="4">
        <v>0.82559913948538455</v>
      </c>
      <c r="AS1255" s="4">
        <v>0.84863381296514273</v>
      </c>
      <c r="AT1255" s="4">
        <v>0.87220905362389256</v>
      </c>
      <c r="AU1255" s="4">
        <v>0.89636426972971062</v>
      </c>
      <c r="AV1255" s="4">
        <v>0.92111651693697194</v>
      </c>
      <c r="AW1255" s="4">
        <v>0.94654311421217729</v>
      </c>
      <c r="AX1255" s="4">
        <v>0.97272504124764414</v>
      </c>
      <c r="AY1255" s="4">
        <v>0.99971892836245224</v>
      </c>
      <c r="AZ1255" s="4">
        <v>1.0275560303899036</v>
      </c>
      <c r="BA1255" s="4">
        <v>1.0562278056364252</v>
      </c>
      <c r="BB1255" s="4">
        <v>1.0856940693163426</v>
      </c>
      <c r="BC1255" s="4">
        <v>1.1158891779598903</v>
      </c>
      <c r="BD1255" s="4">
        <v>1.1467543103590525</v>
      </c>
      <c r="BE1255" s="4">
        <v>1.1782777910170947</v>
      </c>
      <c r="BF1255" s="4">
        <v>1.2104419818914431</v>
      </c>
      <c r="BG1255" s="4">
        <v>1.243172753284302</v>
      </c>
      <c r="BH1255" s="4">
        <v>1.2763800014215818</v>
      </c>
      <c r="BI1255" s="4">
        <v>1.3099923698826208</v>
      </c>
      <c r="BJ1255" s="4">
        <v>1.3439735564697324</v>
      </c>
      <c r="BK1255" s="4">
        <v>1.3783149085582584</v>
      </c>
    </row>
    <row r="1256" spans="1:63" x14ac:dyDescent="0.25">
      <c r="A1256" t="s">
        <v>165</v>
      </c>
      <c r="B1256" t="s">
        <v>166</v>
      </c>
      <c r="C1256" t="s">
        <v>7</v>
      </c>
      <c r="D1256" t="s">
        <v>252</v>
      </c>
      <c r="E1256" s="19" t="str">
        <f t="shared" si="171"/>
        <v>number</v>
      </c>
      <c r="F1256" s="11" t="s">
        <v>253</v>
      </c>
      <c r="G1256" s="4">
        <v>0.36035056044736019</v>
      </c>
      <c r="H1256" s="4">
        <v>0.36789145854503397</v>
      </c>
      <c r="I1256" s="4">
        <v>0.37567696014659202</v>
      </c>
      <c r="J1256" s="4">
        <v>0.38370233469003301</v>
      </c>
      <c r="K1256" s="4">
        <v>0.39197130928481261</v>
      </c>
      <c r="L1256" s="4">
        <v>0.40049487412547918</v>
      </c>
      <c r="M1256" s="4">
        <v>0.40929749434076657</v>
      </c>
      <c r="N1256" s="4">
        <v>0.41841491195468444</v>
      </c>
      <c r="O1256" s="4">
        <v>0.42789170893033585</v>
      </c>
      <c r="P1256" s="4">
        <v>0.43776974357391379</v>
      </c>
      <c r="Q1256" s="4">
        <v>0.4479767673021261</v>
      </c>
      <c r="R1256" s="4">
        <v>0.45851865747988341</v>
      </c>
      <c r="S1256" s="4">
        <v>0.4695957223486944</v>
      </c>
      <c r="T1256" s="4">
        <v>0.4814743068842674</v>
      </c>
      <c r="U1256" s="4">
        <v>0.49429565897827699</v>
      </c>
      <c r="V1256" s="4">
        <v>0.5080782230441826</v>
      </c>
      <c r="W1256" s="4">
        <v>0.52260458436374368</v>
      </c>
      <c r="X1256" s="4">
        <v>0.53747049491139653</v>
      </c>
      <c r="Y1256" s="4">
        <v>0.5521368139693591</v>
      </c>
      <c r="Z1256" s="4">
        <v>0.56615418593096456</v>
      </c>
      <c r="AA1256" s="4">
        <v>0.57976019013227698</v>
      </c>
      <c r="AB1256" s="4">
        <v>0.5929564989942061</v>
      </c>
      <c r="AC1256" s="4">
        <v>0.60482901503105013</v>
      </c>
      <c r="AD1256" s="4">
        <v>0.61419801253321782</v>
      </c>
      <c r="AE1256" s="4">
        <v>0.62043972628490429</v>
      </c>
      <c r="AF1256" s="4">
        <v>0.62282794334373137</v>
      </c>
      <c r="AG1256" s="4">
        <v>0.62218171990428406</v>
      </c>
      <c r="AH1256" s="4">
        <v>0.62130690041822945</v>
      </c>
      <c r="AI1256" s="4">
        <v>0.62403342433532971</v>
      </c>
      <c r="AJ1256" s="4">
        <v>0.63301843399666646</v>
      </c>
      <c r="AK1256" s="4">
        <v>0.64947128085365713</v>
      </c>
      <c r="AL1256" s="4">
        <v>0.67237202706875365</v>
      </c>
      <c r="AM1256" s="4">
        <v>0.6994061854535123</v>
      </c>
      <c r="AN1256" s="4">
        <v>0.72712293048663723</v>
      </c>
      <c r="AO1256" s="4">
        <v>0.75302576780127206</v>
      </c>
      <c r="AP1256" s="4">
        <v>0.7763966554257683</v>
      </c>
      <c r="AQ1256" s="4">
        <v>0.79804824657179996</v>
      </c>
      <c r="AR1256" s="4">
        <v>0.81885454840669414</v>
      </c>
      <c r="AS1256" s="4">
        <v>0.84026578877629732</v>
      </c>
      <c r="AT1256" s="4">
        <v>0.86333650073925783</v>
      </c>
      <c r="AU1256" s="4">
        <v>0.88823507318943951</v>
      </c>
      <c r="AV1256" s="4">
        <v>0.9145589783056427</v>
      </c>
      <c r="AW1256" s="4">
        <v>0.94212716457854562</v>
      </c>
      <c r="AX1256" s="4">
        <v>0.97061121632496883</v>
      </c>
      <c r="AY1256" s="4">
        <v>0.99977656456648512</v>
      </c>
      <c r="AZ1256" s="4">
        <v>1.0296122191085462</v>
      </c>
      <c r="BA1256" s="4">
        <v>1.0602377819379116</v>
      </c>
      <c r="BB1256" s="4">
        <v>1.0916970226989566</v>
      </c>
      <c r="BC1256" s="4">
        <v>1.12406099538861</v>
      </c>
      <c r="BD1256" s="4">
        <v>1.1573824051572492</v>
      </c>
      <c r="BE1256" s="4">
        <v>1.1916718121483316</v>
      </c>
      <c r="BF1256" s="4">
        <v>1.2269169360140362</v>
      </c>
      <c r="BG1256" s="4">
        <v>1.2631256132409099</v>
      </c>
      <c r="BH1256" s="4">
        <v>1.3003016187218632</v>
      </c>
      <c r="BI1256" s="4">
        <v>1.3384475805468969</v>
      </c>
      <c r="BJ1256" s="4">
        <v>1.3775719563874675</v>
      </c>
      <c r="BK1256" s="4">
        <v>1.4176793812386677</v>
      </c>
    </row>
    <row r="1257" spans="1:63" x14ac:dyDescent="0.25">
      <c r="A1257" t="s">
        <v>171</v>
      </c>
      <c r="B1257" t="s">
        <v>172</v>
      </c>
      <c r="C1257" t="s">
        <v>7</v>
      </c>
      <c r="D1257" t="s">
        <v>252</v>
      </c>
      <c r="E1257" s="19" t="str">
        <f t="shared" si="171"/>
        <v>number</v>
      </c>
      <c r="F1257" s="11" t="s">
        <v>253</v>
      </c>
      <c r="G1257" s="4">
        <v>0.33269312563208464</v>
      </c>
      <c r="H1257" s="4">
        <v>0.33874581449517638</v>
      </c>
      <c r="I1257" s="4">
        <v>0.34456087302571109</v>
      </c>
      <c r="J1257" s="4">
        <v>0.35108482503430372</v>
      </c>
      <c r="K1257" s="4">
        <v>0.35899214091345466</v>
      </c>
      <c r="L1257" s="4">
        <v>0.36855820534762262</v>
      </c>
      <c r="M1257" s="4">
        <v>0.37957747920336687</v>
      </c>
      <c r="N1257" s="4">
        <v>0.39167508397474704</v>
      </c>
      <c r="O1257" s="4">
        <v>0.40425927571681169</v>
      </c>
      <c r="P1257" s="4">
        <v>0.41691253571441389</v>
      </c>
      <c r="Q1257" s="4">
        <v>0.42954869521144895</v>
      </c>
      <c r="R1257" s="4">
        <v>0.44235885785386569</v>
      </c>
      <c r="S1257" s="4">
        <v>0.45553079602126872</v>
      </c>
      <c r="T1257" s="4">
        <v>0.46935310842128214</v>
      </c>
      <c r="U1257" s="4">
        <v>0.48404321570397446</v>
      </c>
      <c r="V1257" s="4">
        <v>0.49963542991269155</v>
      </c>
      <c r="W1257" s="4">
        <v>0.51608144768544162</v>
      </c>
      <c r="X1257" s="4">
        <v>0.53341624731883952</v>
      </c>
      <c r="Y1257" s="4">
        <v>0.55166592373258172</v>
      </c>
      <c r="Z1257" s="4">
        <v>0.5708364732060881</v>
      </c>
      <c r="AA1257" s="4">
        <v>0.5901929073416039</v>
      </c>
      <c r="AB1257" s="4">
        <v>0.60954645437962141</v>
      </c>
      <c r="AC1257" s="4">
        <v>0.63001064561681408</v>
      </c>
      <c r="AD1257" s="4">
        <v>0.65313984992941232</v>
      </c>
      <c r="AE1257" s="4">
        <v>0.6795902157450231</v>
      </c>
      <c r="AF1257" s="4">
        <v>0.71152206928789696</v>
      </c>
      <c r="AG1257" s="4">
        <v>0.74755071418093799</v>
      </c>
      <c r="AH1257" s="4">
        <v>0.78064662322670675</v>
      </c>
      <c r="AI1257" s="4">
        <v>0.80128370718716635</v>
      </c>
      <c r="AJ1257" s="4">
        <v>0.8034790117080316</v>
      </c>
      <c r="AK1257" s="4">
        <v>0.78304291415034211</v>
      </c>
      <c r="AL1257" s="4">
        <v>0.74418835601746802</v>
      </c>
      <c r="AM1257" s="4">
        <v>0.69955582745269196</v>
      </c>
      <c r="AN1257" s="4">
        <v>0.66681902891883416</v>
      </c>
      <c r="AO1257" s="4">
        <v>0.65826689091764645</v>
      </c>
      <c r="AP1257" s="4">
        <v>0.67904177826254686</v>
      </c>
      <c r="AQ1257" s="4">
        <v>0.72425972136622041</v>
      </c>
      <c r="AR1257" s="4">
        <v>0.78393724812156362</v>
      </c>
      <c r="AS1257" s="4">
        <v>0.84317005081994856</v>
      </c>
      <c r="AT1257" s="4">
        <v>0.89119180976337153</v>
      </c>
      <c r="AU1257" s="4">
        <v>0.92491566251503277</v>
      </c>
      <c r="AV1257" s="4">
        <v>0.94787908080589844</v>
      </c>
      <c r="AW1257" s="4">
        <v>0.96388481621014921</v>
      </c>
      <c r="AX1257" s="4">
        <v>0.97921885727718638</v>
      </c>
      <c r="AY1257" s="4">
        <v>0.99846213939920903</v>
      </c>
      <c r="AZ1257" s="4">
        <v>1.0223190033236043</v>
      </c>
      <c r="BA1257" s="4">
        <v>1.0490604107754917</v>
      </c>
      <c r="BB1257" s="4">
        <v>1.0780165551352525</v>
      </c>
      <c r="BC1257" s="4">
        <v>1.1079176687146675</v>
      </c>
      <c r="BD1257" s="4">
        <v>1.1378319963172481</v>
      </c>
      <c r="BE1257" s="4">
        <v>1.1677277798705121</v>
      </c>
      <c r="BF1257" s="4">
        <v>1.1980180964011478</v>
      </c>
      <c r="BG1257" s="4">
        <v>1.2286988373473302</v>
      </c>
      <c r="BH1257" s="4">
        <v>1.259813531255958</v>
      </c>
      <c r="BI1257" s="4">
        <v>1.2913712835883719</v>
      </c>
      <c r="BJ1257" s="4">
        <v>1.3233464435937212</v>
      </c>
      <c r="BK1257" s="4">
        <v>1.3556485118696535</v>
      </c>
    </row>
    <row r="1258" spans="1:63" x14ac:dyDescent="0.25">
      <c r="A1258" t="s">
        <v>175</v>
      </c>
      <c r="B1258" t="s">
        <v>176</v>
      </c>
      <c r="C1258" t="s">
        <v>7</v>
      </c>
      <c r="D1258" t="s">
        <v>252</v>
      </c>
      <c r="E1258" s="19" t="str">
        <f t="shared" si="171"/>
        <v>number</v>
      </c>
      <c r="F1258" s="11" t="s">
        <v>253</v>
      </c>
      <c r="G1258" s="4">
        <v>0.36714524350707428</v>
      </c>
      <c r="H1258" s="4">
        <v>0.37699827735720226</v>
      </c>
      <c r="I1258" s="4">
        <v>0.38719410381419056</v>
      </c>
      <c r="J1258" s="4">
        <v>0.39771840229280148</v>
      </c>
      <c r="K1258" s="4">
        <v>0.40856287545824077</v>
      </c>
      <c r="L1258" s="4">
        <v>0.41971072376845575</v>
      </c>
      <c r="M1258" s="4">
        <v>0.43117018309650151</v>
      </c>
      <c r="N1258" s="4">
        <v>0.44298732925954454</v>
      </c>
      <c r="O1258" s="4">
        <v>0.45522450494839728</v>
      </c>
      <c r="P1258" s="4">
        <v>0.46791746040803778</v>
      </c>
      <c r="Q1258" s="4">
        <v>0.48109817623010531</v>
      </c>
      <c r="R1258" s="4">
        <v>0.49472883295773495</v>
      </c>
      <c r="S1258" s="4">
        <v>0.50869203866902202</v>
      </c>
      <c r="T1258" s="4">
        <v>0.52282641532402874</v>
      </c>
      <c r="U1258" s="4">
        <v>0.53702000012114792</v>
      </c>
      <c r="V1258" s="4">
        <v>0.55119602734809736</v>
      </c>
      <c r="W1258" s="4">
        <v>0.5653926237704382</v>
      </c>
      <c r="X1258" s="4">
        <v>0.5797511718756162</v>
      </c>
      <c r="Y1258" s="4">
        <v>0.5944794328294315</v>
      </c>
      <c r="Z1258" s="4">
        <v>0.60971010252685387</v>
      </c>
      <c r="AA1258" s="4">
        <v>0.62553615209207258</v>
      </c>
      <c r="AB1258" s="4">
        <v>0.64187073608757361</v>
      </c>
      <c r="AC1258" s="4">
        <v>0.6584541172034255</v>
      </c>
      <c r="AD1258" s="4">
        <v>0.67492332289505852</v>
      </c>
      <c r="AE1258" s="4">
        <v>0.69103785337691581</v>
      </c>
      <c r="AF1258" s="4">
        <v>0.70661371268902806</v>
      </c>
      <c r="AG1258" s="4">
        <v>0.72177079219736118</v>
      </c>
      <c r="AH1258" s="4">
        <v>0.73693725486454809</v>
      </c>
      <c r="AI1258" s="4">
        <v>0.75271952318419777</v>
      </c>
      <c r="AJ1258" s="4">
        <v>0.769511730802663</v>
      </c>
      <c r="AK1258" s="4">
        <v>0.7874858066917807</v>
      </c>
      <c r="AL1258" s="4">
        <v>0.80638262815901129</v>
      </c>
      <c r="AM1258" s="4">
        <v>0.82563932859660449</v>
      </c>
      <c r="AN1258" s="4">
        <v>0.84446178135938244</v>
      </c>
      <c r="AO1258" s="4">
        <v>0.86227060711899162</v>
      </c>
      <c r="AP1258" s="4">
        <v>0.87887254968008721</v>
      </c>
      <c r="AQ1258" s="4">
        <v>0.89441220802780041</v>
      </c>
      <c r="AR1258" s="4">
        <v>0.90906239208556361</v>
      </c>
      <c r="AS1258" s="4">
        <v>0.92313022616424456</v>
      </c>
      <c r="AT1258" s="4">
        <v>0.93684725712272066</v>
      </c>
      <c r="AU1258" s="4">
        <v>0.95030104745212984</v>
      </c>
      <c r="AV1258" s="4">
        <v>0.9634367937683368</v>
      </c>
      <c r="AW1258" s="4">
        <v>0.97619121096719441</v>
      </c>
      <c r="AX1258" s="4">
        <v>0.9884562697984054</v>
      </c>
      <c r="AY1258" s="4">
        <v>1.0001993750529381</v>
      </c>
      <c r="AZ1258" s="4">
        <v>1.0113443551486563</v>
      </c>
      <c r="BA1258" s="4">
        <v>1.0220509696330315</v>
      </c>
      <c r="BB1258" s="4">
        <v>1.032805708659214</v>
      </c>
      <c r="BC1258" s="4">
        <v>1.0442517078663711</v>
      </c>
      <c r="BD1258" s="4">
        <v>1.0568277016362815</v>
      </c>
      <c r="BE1258" s="4">
        <v>1.0707355303205339</v>
      </c>
      <c r="BF1258" s="4">
        <v>1.0857874487930665</v>
      </c>
      <c r="BG1258" s="4">
        <v>1.1015458904451463</v>
      </c>
      <c r="BH1258" s="4">
        <v>1.117365629938472</v>
      </c>
      <c r="BI1258" s="4">
        <v>1.1327649506483062</v>
      </c>
      <c r="BJ1258" s="4">
        <v>1.1476027978831456</v>
      </c>
      <c r="BK1258" s="4">
        <v>1.1619783504028403</v>
      </c>
    </row>
    <row r="1259" spans="1:63" x14ac:dyDescent="0.25">
      <c r="A1259" t="s">
        <v>177</v>
      </c>
      <c r="B1259" t="s">
        <v>178</v>
      </c>
      <c r="C1259" t="s">
        <v>7</v>
      </c>
      <c r="D1259" t="s">
        <v>252</v>
      </c>
      <c r="E1259" s="19" t="str">
        <f t="shared" si="171"/>
        <v>number</v>
      </c>
      <c r="F1259" s="11" t="s">
        <v>253</v>
      </c>
      <c r="G1259" s="4">
        <v>0.26307171490588777</v>
      </c>
      <c r="H1259" s="4">
        <v>0.27094626787801873</v>
      </c>
      <c r="I1259" s="4">
        <v>0.27911223520405604</v>
      </c>
      <c r="J1259" s="4">
        <v>0.28756205953673108</v>
      </c>
      <c r="K1259" s="4">
        <v>0.29629690744642756</v>
      </c>
      <c r="L1259" s="4">
        <v>0.30530929766655407</v>
      </c>
      <c r="M1259" s="4">
        <v>0.3146199748617608</v>
      </c>
      <c r="N1259" s="4">
        <v>0.32429360760766873</v>
      </c>
      <c r="O1259" s="4">
        <v>0.3344140621707794</v>
      </c>
      <c r="P1259" s="4">
        <v>0.34503928666689432</v>
      </c>
      <c r="Q1259" s="4">
        <v>0.35620526725632967</v>
      </c>
      <c r="R1259" s="4">
        <v>0.36789108175285523</v>
      </c>
      <c r="S1259" s="4">
        <v>0.38002630480960825</v>
      </c>
      <c r="T1259" s="4">
        <v>0.39250766958740108</v>
      </c>
      <c r="U1259" s="4">
        <v>0.40526404065305049</v>
      </c>
      <c r="V1259" s="4">
        <v>0.41827393789536016</v>
      </c>
      <c r="W1259" s="4">
        <v>0.4315719526622307</v>
      </c>
      <c r="X1259" s="4">
        <v>0.44521129070725168</v>
      </c>
      <c r="Y1259" s="4">
        <v>0.45927074625177766</v>
      </c>
      <c r="Z1259" s="4">
        <v>0.47380907893883384</v>
      </c>
      <c r="AA1259" s="4">
        <v>0.48887181037361221</v>
      </c>
      <c r="AB1259" s="4">
        <v>0.50445414747344908</v>
      </c>
      <c r="AC1259" s="4">
        <v>0.52051016286954066</v>
      </c>
      <c r="AD1259" s="4">
        <v>0.53696735167651422</v>
      </c>
      <c r="AE1259" s="4">
        <v>0.55379122398737191</v>
      </c>
      <c r="AF1259" s="4">
        <v>0.5708902040269892</v>
      </c>
      <c r="AG1259" s="4">
        <v>0.58832003357152873</v>
      </c>
      <c r="AH1259" s="4">
        <v>0.60636183072324912</v>
      </c>
      <c r="AI1259" s="4">
        <v>0.62539774872373188</v>
      </c>
      <c r="AJ1259" s="4">
        <v>0.64566130453153336</v>
      </c>
      <c r="AK1259" s="4">
        <v>0.66735466986620295</v>
      </c>
      <c r="AL1259" s="4">
        <v>0.69029568222629512</v>
      </c>
      <c r="AM1259" s="4">
        <v>0.71387331233298135</v>
      </c>
      <c r="AN1259" s="4">
        <v>0.7372373586185379</v>
      </c>
      <c r="AO1259" s="4">
        <v>0.75981204251790624</v>
      </c>
      <c r="AP1259" s="4">
        <v>0.78139557271492299</v>
      </c>
      <c r="AQ1259" s="4">
        <v>0.80227710650340422</v>
      </c>
      <c r="AR1259" s="4">
        <v>0.82298276712642193</v>
      </c>
      <c r="AS1259" s="4">
        <v>0.84428096942370845</v>
      </c>
      <c r="AT1259" s="4">
        <v>0.86676286025711702</v>
      </c>
      <c r="AU1259" s="4">
        <v>0.89057552893590353</v>
      </c>
      <c r="AV1259" s="4">
        <v>0.91565144117893882</v>
      </c>
      <c r="AW1259" s="4">
        <v>0.94210885171881942</v>
      </c>
      <c r="AX1259" s="4">
        <v>0.97002822855179838</v>
      </c>
      <c r="AY1259" s="4">
        <v>0.99946031748956898</v>
      </c>
      <c r="AZ1259" s="4">
        <v>1.0305114539586329</v>
      </c>
      <c r="BA1259" s="4">
        <v>1.0631948759968228</v>
      </c>
      <c r="BB1259" s="4">
        <v>1.0973406193712716</v>
      </c>
      <c r="BC1259" s="4">
        <v>1.1326949803837387</v>
      </c>
      <c r="BD1259" s="4">
        <v>1.1690706737671805</v>
      </c>
      <c r="BE1259" s="4">
        <v>1.2064088130774435</v>
      </c>
      <c r="BF1259" s="4">
        <v>1.2447558836082973</v>
      </c>
      <c r="BG1259" s="4">
        <v>1.2841554795877783</v>
      </c>
      <c r="BH1259" s="4">
        <v>1.3246880690121399</v>
      </c>
      <c r="BI1259" s="4">
        <v>1.3664078720440005</v>
      </c>
      <c r="BJ1259" s="4">
        <v>1.4093235618805613</v>
      </c>
      <c r="BK1259" s="4">
        <v>1.4533950186447113</v>
      </c>
    </row>
    <row r="1260" spans="1:63" x14ac:dyDescent="0.25">
      <c r="A1260" t="s">
        <v>179</v>
      </c>
      <c r="B1260" t="s">
        <v>180</v>
      </c>
      <c r="C1260" t="s">
        <v>7</v>
      </c>
      <c r="D1260" t="s">
        <v>252</v>
      </c>
      <c r="E1260" s="19" t="str">
        <f t="shared" si="171"/>
        <v>number</v>
      </c>
      <c r="F1260" s="11" t="s">
        <v>253</v>
      </c>
      <c r="G1260" s="4">
        <v>0.24537886456933736</v>
      </c>
      <c r="H1260" s="4">
        <v>0.25355768960703917</v>
      </c>
      <c r="I1260" s="4">
        <v>0.2622167917976479</v>
      </c>
      <c r="J1260" s="4">
        <v>0.27127912507609175</v>
      </c>
      <c r="K1260" s="4">
        <v>0.28067184588993915</v>
      </c>
      <c r="L1260" s="4">
        <v>0.2904207996919278</v>
      </c>
      <c r="M1260" s="4">
        <v>0.30050332793473888</v>
      </c>
      <c r="N1260" s="4">
        <v>0.31073798713512824</v>
      </c>
      <c r="O1260" s="4">
        <v>0.32089101252748004</v>
      </c>
      <c r="P1260" s="4">
        <v>0.33081002800764547</v>
      </c>
      <c r="Q1260" s="4">
        <v>0.34041749721741132</v>
      </c>
      <c r="R1260" s="4">
        <v>0.3498024433828742</v>
      </c>
      <c r="S1260" s="4">
        <v>0.35918977097216653</v>
      </c>
      <c r="T1260" s="4">
        <v>0.36890062199288332</v>
      </c>
      <c r="U1260" s="4">
        <v>0.37917685104747278</v>
      </c>
      <c r="V1260" s="4">
        <v>0.39012740827613424</v>
      </c>
      <c r="W1260" s="4">
        <v>0.40172052968749483</v>
      </c>
      <c r="X1260" s="4">
        <v>0.41388820461865944</v>
      </c>
      <c r="Y1260" s="4">
        <v>0.42650404250197149</v>
      </c>
      <c r="Z1260" s="4">
        <v>0.43949667066442355</v>
      </c>
      <c r="AA1260" s="4">
        <v>0.45282805636662105</v>
      </c>
      <c r="AB1260" s="4">
        <v>0.46659559283900254</v>
      </c>
      <c r="AC1260" s="4">
        <v>0.48102208329338025</v>
      </c>
      <c r="AD1260" s="4">
        <v>0.49640324453587553</v>
      </c>
      <c r="AE1260" s="4">
        <v>0.51293852081220837</v>
      </c>
      <c r="AF1260" s="4">
        <v>0.53072555049938808</v>
      </c>
      <c r="AG1260" s="4">
        <v>0.54966802601607478</v>
      </c>
      <c r="AH1260" s="4">
        <v>0.56952917079592713</v>
      </c>
      <c r="AI1260" s="4">
        <v>0.58996588470280498</v>
      </c>
      <c r="AJ1260" s="4">
        <v>0.61072689250175782</v>
      </c>
      <c r="AK1260" s="4">
        <v>0.63179307276027263</v>
      </c>
      <c r="AL1260" s="4">
        <v>0.65324168166905316</v>
      </c>
      <c r="AM1260" s="4">
        <v>0.67504337168149464</v>
      </c>
      <c r="AN1260" s="4">
        <v>0.69718402935931367</v>
      </c>
      <c r="AO1260" s="4">
        <v>0.71969048074153052</v>
      </c>
      <c r="AP1260" s="4">
        <v>0.74251807413134241</v>
      </c>
      <c r="AQ1260" s="4">
        <v>0.7657654284920411</v>
      </c>
      <c r="AR1260" s="4">
        <v>0.78978481944569834</v>
      </c>
      <c r="AS1260" s="4">
        <v>0.8150421305394282</v>
      </c>
      <c r="AT1260" s="4">
        <v>0.84187794040178687</v>
      </c>
      <c r="AU1260" s="4">
        <v>0.87044164835713622</v>
      </c>
      <c r="AV1260" s="4">
        <v>0.90067018169493362</v>
      </c>
      <c r="AW1260" s="4">
        <v>0.93242618829371893</v>
      </c>
      <c r="AX1260" s="4">
        <v>0.96547250635682569</v>
      </c>
      <c r="AY1260" s="4">
        <v>0.99963557211221021</v>
      </c>
      <c r="AZ1260" s="4">
        <v>1.0348919215309642</v>
      </c>
      <c r="BA1260" s="4">
        <v>1.0713075690824787</v>
      </c>
      <c r="BB1260" s="4">
        <v>1.1088993598382537</v>
      </c>
      <c r="BC1260" s="4">
        <v>1.1477025248625901</v>
      </c>
      <c r="BD1260" s="4">
        <v>1.1877397927446842</v>
      </c>
      <c r="BE1260" s="4">
        <v>1.2290124942802052</v>
      </c>
      <c r="BF1260" s="4">
        <v>1.2714980759846504</v>
      </c>
      <c r="BG1260" s="4">
        <v>1.3151667350392127</v>
      </c>
      <c r="BH1260" s="4">
        <v>1.3599799484113557</v>
      </c>
      <c r="BI1260" s="4">
        <v>1.405911030145814</v>
      </c>
      <c r="BJ1260" s="4">
        <v>1.4529474777674825</v>
      </c>
      <c r="BK1260" s="4">
        <v>1.5011010232908153</v>
      </c>
    </row>
    <row r="1261" spans="1:63" x14ac:dyDescent="0.25">
      <c r="A1261" t="s">
        <v>147</v>
      </c>
      <c r="B1261" t="s">
        <v>148</v>
      </c>
      <c r="C1261" t="s">
        <v>149</v>
      </c>
      <c r="D1261" t="s">
        <v>252</v>
      </c>
      <c r="E1261" s="19" t="str">
        <f t="shared" si="171"/>
        <v>number</v>
      </c>
      <c r="F1261" s="11" t="s">
        <v>253</v>
      </c>
      <c r="G1261" s="4">
        <v>0.36452654055407224</v>
      </c>
      <c r="H1261" s="4">
        <v>0.36942301010514061</v>
      </c>
      <c r="I1261" s="4">
        <v>0.37444973739424348</v>
      </c>
      <c r="J1261" s="4">
        <v>0.37974264030126254</v>
      </c>
      <c r="K1261" s="4">
        <v>0.38540129263737682</v>
      </c>
      <c r="L1261" s="4">
        <v>0.39147052868405968</v>
      </c>
      <c r="M1261" s="4">
        <v>0.39792428199859409</v>
      </c>
      <c r="N1261" s="4">
        <v>0.40470319556713574</v>
      </c>
      <c r="O1261" s="4">
        <v>0.41171380257365653</v>
      </c>
      <c r="P1261" s="4">
        <v>0.41889518201774917</v>
      </c>
      <c r="Q1261" s="4">
        <v>0.42625195138355215</v>
      </c>
      <c r="R1261" s="4">
        <v>0.43383296663227217</v>
      </c>
      <c r="S1261" s="4">
        <v>0.44167598686807369</v>
      </c>
      <c r="T1261" s="4">
        <v>0.44983537924290934</v>
      </c>
      <c r="U1261" s="4">
        <v>0.45836312769111193</v>
      </c>
      <c r="V1261" s="4">
        <v>0.46726236018580752</v>
      </c>
      <c r="W1261" s="4">
        <v>0.47656420750715534</v>
      </c>
      <c r="X1261" s="4">
        <v>0.48638634102513506</v>
      </c>
      <c r="Y1261" s="4">
        <v>0.49687525414781647</v>
      </c>
      <c r="Z1261" s="4">
        <v>0.5081349892194158</v>
      </c>
      <c r="AA1261" s="4">
        <v>0.52022363716941666</v>
      </c>
      <c r="AB1261" s="4">
        <v>0.53311498260400081</v>
      </c>
      <c r="AC1261" s="4">
        <v>0.54671794192475998</v>
      </c>
      <c r="AD1261" s="4">
        <v>0.56089339480313583</v>
      </c>
      <c r="AE1261" s="4">
        <v>0.57554012896583551</v>
      </c>
      <c r="AF1261" s="4">
        <v>0.59064280244943135</v>
      </c>
      <c r="AG1261" s="4">
        <v>0.60623641876271483</v>
      </c>
      <c r="AH1261" s="4">
        <v>0.62234041602439771</v>
      </c>
      <c r="AI1261" s="4">
        <v>0.6389870421478987</v>
      </c>
      <c r="AJ1261" s="4">
        <v>0.65620660868231995</v>
      </c>
      <c r="AK1261" s="4">
        <v>0.67400998905805209</v>
      </c>
      <c r="AL1261" s="4">
        <v>0.69240760985218186</v>
      </c>
      <c r="AM1261" s="4">
        <v>0.71142590988517951</v>
      </c>
      <c r="AN1261" s="4">
        <v>0.73109579651055234</v>
      </c>
      <c r="AO1261" s="4">
        <v>0.75144921973951628</v>
      </c>
      <c r="AP1261" s="4">
        <v>0.77251589531676879</v>
      </c>
      <c r="AQ1261" s="4">
        <v>0.79432241101388135</v>
      </c>
      <c r="AR1261" s="4">
        <v>0.8169017594997785</v>
      </c>
      <c r="AS1261" s="4">
        <v>0.84028536945682197</v>
      </c>
      <c r="AT1261" s="4">
        <v>0.86450787201605017</v>
      </c>
      <c r="AU1261" s="4">
        <v>0.88957969375454982</v>
      </c>
      <c r="AV1261" s="4">
        <v>0.9155353913278087</v>
      </c>
      <c r="AW1261" s="4">
        <v>0.94245986686353367</v>
      </c>
      <c r="AX1261" s="4">
        <v>0.97045880116805461</v>
      </c>
      <c r="AY1261" s="4">
        <v>0.99960562713428303</v>
      </c>
      <c r="AZ1261" s="4">
        <v>1.0299355716976621</v>
      </c>
      <c r="BA1261" s="4">
        <v>1.0614271114240628</v>
      </c>
      <c r="BB1261" s="4">
        <v>1.0940254323082286</v>
      </c>
      <c r="BC1261" s="4">
        <v>1.1276416850182698</v>
      </c>
      <c r="BD1261" s="4">
        <v>1.1622071286209639</v>
      </c>
      <c r="BE1261" s="4">
        <v>1.1977086554194021</v>
      </c>
      <c r="BF1261" s="4">
        <v>1.2341504360444187</v>
      </c>
      <c r="BG1261" s="4">
        <v>1.2715004460092474</v>
      </c>
      <c r="BH1261" s="4">
        <v>1.3097253202672103</v>
      </c>
      <c r="BI1261" s="4">
        <v>1.3487986944733878</v>
      </c>
      <c r="BJ1261" s="4">
        <v>1.3887033647755866</v>
      </c>
      <c r="BK1261" s="4">
        <v>1.4294376927116934</v>
      </c>
    </row>
    <row r="1262" spans="1:63" x14ac:dyDescent="0.25">
      <c r="A1262" t="s">
        <v>153</v>
      </c>
      <c r="B1262" t="s">
        <v>154</v>
      </c>
      <c r="C1262" t="s">
        <v>149</v>
      </c>
      <c r="D1262" t="s">
        <v>252</v>
      </c>
      <c r="E1262" s="19" t="str">
        <f t="shared" si="171"/>
        <v>number</v>
      </c>
      <c r="F1262" s="11" t="s">
        <v>253</v>
      </c>
      <c r="G1262" s="4">
        <v>0.30328736510136167</v>
      </c>
      <c r="H1262" s="4">
        <v>0.30986878627119141</v>
      </c>
      <c r="I1262" s="4">
        <v>0.31677838617928528</v>
      </c>
      <c r="J1262" s="4">
        <v>0.3240078441547134</v>
      </c>
      <c r="K1262" s="4">
        <v>0.33155486483997781</v>
      </c>
      <c r="L1262" s="4">
        <v>0.33943304822825376</v>
      </c>
      <c r="M1262" s="4">
        <v>0.34766282300127255</v>
      </c>
      <c r="N1262" s="4">
        <v>0.3562556659465238</v>
      </c>
      <c r="O1262" s="4">
        <v>0.36522402937843368</v>
      </c>
      <c r="P1262" s="4">
        <v>0.37458139852230243</v>
      </c>
      <c r="Q1262" s="4">
        <v>0.38434298012155377</v>
      </c>
      <c r="R1262" s="4">
        <v>0.39452765349160795</v>
      </c>
      <c r="S1262" s="4">
        <v>0.4051652008960005</v>
      </c>
      <c r="T1262" s="4">
        <v>0.41628993792932512</v>
      </c>
      <c r="U1262" s="4">
        <v>0.42793279453386629</v>
      </c>
      <c r="V1262" s="4">
        <v>0.44010295213961559</v>
      </c>
      <c r="W1262" s="4">
        <v>0.45281487149880995</v>
      </c>
      <c r="X1262" s="4">
        <v>0.46610269605423077</v>
      </c>
      <c r="Y1262" s="4">
        <v>0.48000716840146601</v>
      </c>
      <c r="Z1262" s="4">
        <v>0.49455508683930388</v>
      </c>
      <c r="AA1262" s="4">
        <v>0.50974243449212298</v>
      </c>
      <c r="AB1262" s="4">
        <v>0.52555457845587406</v>
      </c>
      <c r="AC1262" s="4">
        <v>0.54199146134661969</v>
      </c>
      <c r="AD1262" s="4">
        <v>0.55904941059236335</v>
      </c>
      <c r="AE1262" s="4">
        <v>0.57670989118130922</v>
      </c>
      <c r="AF1262" s="4">
        <v>0.59497387864039397</v>
      </c>
      <c r="AG1262" s="4">
        <v>0.61379431814091046</v>
      </c>
      <c r="AH1262" s="4">
        <v>0.63304909666396958</v>
      </c>
      <c r="AI1262" s="4">
        <v>0.65257931808677827</v>
      </c>
      <c r="AJ1262" s="4">
        <v>0.67226533689975787</v>
      </c>
      <c r="AK1262" s="4">
        <v>0.69209211851129693</v>
      </c>
      <c r="AL1262" s="4">
        <v>0.71207332029850823</v>
      </c>
      <c r="AM1262" s="4">
        <v>0.73215482920837827</v>
      </c>
      <c r="AN1262" s="4">
        <v>0.75228390940239265</v>
      </c>
      <c r="AO1262" s="4">
        <v>0.77244483768169048</v>
      </c>
      <c r="AP1262" s="4">
        <v>0.79261402924798086</v>
      </c>
      <c r="AQ1262" s="4">
        <v>0.81286774735413192</v>
      </c>
      <c r="AR1262" s="4">
        <v>0.83341963239926187</v>
      </c>
      <c r="AS1262" s="4">
        <v>0.85455534162398616</v>
      </c>
      <c r="AT1262" s="4">
        <v>0.87649568841960401</v>
      </c>
      <c r="AU1262" s="4">
        <v>0.89931687865504606</v>
      </c>
      <c r="AV1262" s="4">
        <v>0.92301409207956675</v>
      </c>
      <c r="AW1262" s="4">
        <v>0.94762812867269164</v>
      </c>
      <c r="AX1262" s="4">
        <v>0.97317884327677751</v>
      </c>
      <c r="AY1262" s="4">
        <v>0.99967381057156746</v>
      </c>
      <c r="AZ1262" s="4">
        <v>1.0271473461516554</v>
      </c>
      <c r="BA1262" s="4">
        <v>1.0555998517046032</v>
      </c>
      <c r="BB1262" s="4">
        <v>1.0849585643977275</v>
      </c>
      <c r="BC1262" s="4">
        <v>1.1151157171965009</v>
      </c>
      <c r="BD1262" s="4">
        <v>1.1459856358823139</v>
      </c>
      <c r="BE1262" s="4">
        <v>1.1775440470496259</v>
      </c>
      <c r="BF1262" s="4">
        <v>1.209790147323313</v>
      </c>
      <c r="BG1262" s="4">
        <v>1.2426901949481555</v>
      </c>
      <c r="BH1262" s="4">
        <v>1.276213259981869</v>
      </c>
      <c r="BI1262" s="4">
        <v>1.3103347820992262</v>
      </c>
      <c r="BJ1262" s="4">
        <v>1.3450329554039966</v>
      </c>
      <c r="BK1262" s="4">
        <v>1.3802975655553147</v>
      </c>
    </row>
    <row r="1263" spans="1:63" x14ac:dyDescent="0.25">
      <c r="A1263" t="s">
        <v>155</v>
      </c>
      <c r="B1263" t="s">
        <v>156</v>
      </c>
      <c r="C1263" t="s">
        <v>149</v>
      </c>
      <c r="D1263" t="s">
        <v>252</v>
      </c>
      <c r="E1263" s="19" t="str">
        <f t="shared" si="171"/>
        <v>number</v>
      </c>
      <c r="F1263" s="11" t="s">
        <v>253</v>
      </c>
      <c r="G1263" s="4">
        <v>0.30402237530559728</v>
      </c>
      <c r="H1263" s="4">
        <v>0.31006844047891013</v>
      </c>
      <c r="I1263" s="4">
        <v>0.31626093604386074</v>
      </c>
      <c r="J1263" s="4">
        <v>0.32251492442592378</v>
      </c>
      <c r="K1263" s="4">
        <v>0.32878023781792354</v>
      </c>
      <c r="L1263" s="4">
        <v>0.33499876103729009</v>
      </c>
      <c r="M1263" s="4">
        <v>0.34122165531312343</v>
      </c>
      <c r="N1263" s="4">
        <v>0.34763329975456847</v>
      </c>
      <c r="O1263" s="4">
        <v>0.35449029524466474</v>
      </c>
      <c r="P1263" s="4">
        <v>0.36195814587599595</v>
      </c>
      <c r="Q1263" s="4">
        <v>0.37015804912332334</v>
      </c>
      <c r="R1263" s="4">
        <v>0.37900069635565481</v>
      </c>
      <c r="S1263" s="4">
        <v>0.38819273007875282</v>
      </c>
      <c r="T1263" s="4">
        <v>0.39732029071896557</v>
      </c>
      <c r="U1263" s="4">
        <v>0.40610571684845898</v>
      </c>
      <c r="V1263" s="4">
        <v>0.41447847551060973</v>
      </c>
      <c r="W1263" s="4">
        <v>0.42260059382126663</v>
      </c>
      <c r="X1263" s="4">
        <v>0.43071247988610351</v>
      </c>
      <c r="Y1263" s="4">
        <v>0.43916361953807931</v>
      </c>
      <c r="Z1263" s="4">
        <v>0.44823614460368738</v>
      </c>
      <c r="AA1263" s="4">
        <v>0.45798409723560807</v>
      </c>
      <c r="AB1263" s="4">
        <v>0.46841800770623876</v>
      </c>
      <c r="AC1263" s="4">
        <v>0.47973278539712155</v>
      </c>
      <c r="AD1263" s="4">
        <v>0.49214579102528722</v>
      </c>
      <c r="AE1263" s="4">
        <v>0.50580424971991289</v>
      </c>
      <c r="AF1263" s="4">
        <v>0.52085171094905602</v>
      </c>
      <c r="AG1263" s="4">
        <v>0.5372512194171335</v>
      </c>
      <c r="AH1263" s="4">
        <v>0.5547604795168154</v>
      </c>
      <c r="AI1263" s="4">
        <v>0.57301430934873943</v>
      </c>
      <c r="AJ1263" s="4">
        <v>0.5917674330398025</v>
      </c>
      <c r="AK1263" s="4">
        <v>0.61096253014497437</v>
      </c>
      <c r="AL1263" s="4">
        <v>0.63073242117553008</v>
      </c>
      <c r="AM1263" s="4">
        <v>0.65124797470244444</v>
      </c>
      <c r="AN1263" s="4">
        <v>0.6727585396287098</v>
      </c>
      <c r="AO1263" s="4">
        <v>0.69546707205345504</v>
      </c>
      <c r="AP1263" s="4">
        <v>0.71935012721926728</v>
      </c>
      <c r="AQ1263" s="4">
        <v>0.74439598274744012</v>
      </c>
      <c r="AR1263" s="4">
        <v>0.77082170132842698</v>
      </c>
      <c r="AS1263" s="4">
        <v>0.79889461280204943</v>
      </c>
      <c r="AT1263" s="4">
        <v>0.82876810151341529</v>
      </c>
      <c r="AU1263" s="4">
        <v>0.86060260510329445</v>
      </c>
      <c r="AV1263" s="4">
        <v>0.89424752080796721</v>
      </c>
      <c r="AW1263" s="4">
        <v>0.92916749355244332</v>
      </c>
      <c r="AX1263" s="4">
        <v>0.96461696018255649</v>
      </c>
      <c r="AY1263" s="4">
        <v>1.0000787452445306</v>
      </c>
      <c r="AZ1263" s="4">
        <v>1.0353042945729127</v>
      </c>
      <c r="BA1263" s="4">
        <v>1.0704824576755072</v>
      </c>
      <c r="BB1263" s="4">
        <v>1.1060621619198925</v>
      </c>
      <c r="BC1263" s="4">
        <v>1.1427119802611037</v>
      </c>
      <c r="BD1263" s="4">
        <v>1.180900708505205</v>
      </c>
      <c r="BE1263" s="4">
        <v>1.220781532312919</v>
      </c>
      <c r="BF1263" s="4">
        <v>1.2621559659837762</v>
      </c>
      <c r="BG1263" s="4">
        <v>1.3047195256979873</v>
      </c>
      <c r="BH1263" s="4">
        <v>1.3480177209251976</v>
      </c>
      <c r="BI1263" s="4">
        <v>1.3917258020383627</v>
      </c>
      <c r="BJ1263" s="4">
        <v>1.4357473077686356</v>
      </c>
      <c r="BK1263" s="4">
        <v>1.4801980711123863</v>
      </c>
    </row>
    <row r="1264" spans="1:63" x14ac:dyDescent="0.25">
      <c r="A1264" t="s">
        <v>161</v>
      </c>
      <c r="B1264" t="s">
        <v>162</v>
      </c>
      <c r="C1264" t="s">
        <v>149</v>
      </c>
      <c r="D1264" t="s">
        <v>252</v>
      </c>
      <c r="E1264" s="19" t="str">
        <f t="shared" si="171"/>
        <v>number</v>
      </c>
      <c r="F1264" s="11" t="s">
        <v>253</v>
      </c>
      <c r="G1264" s="4">
        <v>0.41561010380284541</v>
      </c>
      <c r="H1264" s="4">
        <v>0.42022531626215426</v>
      </c>
      <c r="I1264" s="4">
        <v>0.42492978437847961</v>
      </c>
      <c r="J1264" s="4">
        <v>0.42978215294483929</v>
      </c>
      <c r="K1264" s="4">
        <v>0.43483700612943504</v>
      </c>
      <c r="L1264" s="4">
        <v>0.44009824837920553</v>
      </c>
      <c r="M1264" s="4">
        <v>0.44559102433243525</v>
      </c>
      <c r="N1264" s="4">
        <v>0.45141927036662993</v>
      </c>
      <c r="O1264" s="4">
        <v>0.45771144278606968</v>
      </c>
      <c r="P1264" s="4">
        <v>0.46455461075748533</v>
      </c>
      <c r="Q1264" s="4">
        <v>0.47201093307613962</v>
      </c>
      <c r="R1264" s="4">
        <v>0.48004847136607465</v>
      </c>
      <c r="S1264" s="4">
        <v>0.4885390035898266</v>
      </c>
      <c r="T1264" s="4">
        <v>0.49729753705144447</v>
      </c>
      <c r="U1264" s="4">
        <v>0.50619420984575014</v>
      </c>
      <c r="V1264" s="4">
        <v>0.5151350028904621</v>
      </c>
      <c r="W1264" s="4">
        <v>0.5241642707028028</v>
      </c>
      <c r="X1264" s="4">
        <v>0.53344857698917325</v>
      </c>
      <c r="Y1264" s="4">
        <v>0.54323187159429731</v>
      </c>
      <c r="Z1264" s="4">
        <v>0.55366041510049535</v>
      </c>
      <c r="AA1264" s="4">
        <v>0.56491904402584092</v>
      </c>
      <c r="AB1264" s="4">
        <v>0.57689421705335919</v>
      </c>
      <c r="AC1264" s="4">
        <v>0.58908288523948038</v>
      </c>
      <c r="AD1264" s="4">
        <v>0.60079029129594919</v>
      </c>
      <c r="AE1264" s="4">
        <v>0.61158390059090684</v>
      </c>
      <c r="AF1264" s="4">
        <v>0.62121031451803777</v>
      </c>
      <c r="AG1264" s="4">
        <v>0.63000266049014397</v>
      </c>
      <c r="AH1264" s="4">
        <v>0.63882436790322839</v>
      </c>
      <c r="AI1264" s="4">
        <v>0.64888245748389162</v>
      </c>
      <c r="AJ1264" s="4">
        <v>0.6610375474263408</v>
      </c>
      <c r="AK1264" s="4">
        <v>0.67566563597076379</v>
      </c>
      <c r="AL1264" s="4">
        <v>0.69251324642190626</v>
      </c>
      <c r="AM1264" s="4">
        <v>0.71103664549909806</v>
      </c>
      <c r="AN1264" s="4">
        <v>0.73039590857690639</v>
      </c>
      <c r="AO1264" s="4">
        <v>0.75000130798972442</v>
      </c>
      <c r="AP1264" s="4">
        <v>0.76970783257825237</v>
      </c>
      <c r="AQ1264" s="4">
        <v>0.7897988671012941</v>
      </c>
      <c r="AR1264" s="4">
        <v>0.81062838871830356</v>
      </c>
      <c r="AS1264" s="4">
        <v>0.83271881242966628</v>
      </c>
      <c r="AT1264" s="4">
        <v>0.8564552728814061</v>
      </c>
      <c r="AU1264" s="4">
        <v>0.88187853249956216</v>
      </c>
      <c r="AV1264" s="4">
        <v>0.90887161405385375</v>
      </c>
      <c r="AW1264" s="4">
        <v>0.93746770534325907</v>
      </c>
      <c r="AX1264" s="4">
        <v>0.96767078890365554</v>
      </c>
      <c r="AY1264" s="4">
        <v>0.99944182026565698</v>
      </c>
      <c r="AZ1264" s="4">
        <v>1.0328873908306875</v>
      </c>
      <c r="BA1264" s="4">
        <v>1.0679135596054041</v>
      </c>
      <c r="BB1264" s="4">
        <v>1.1040382835707667</v>
      </c>
      <c r="BC1264" s="4">
        <v>1.140613658801783</v>
      </c>
      <c r="BD1264" s="4">
        <v>1.177197389549248</v>
      </c>
      <c r="BE1264" s="4">
        <v>1.213579338478926</v>
      </c>
      <c r="BF1264" s="4">
        <v>1.2499438735752575</v>
      </c>
      <c r="BG1264" s="4">
        <v>1.2867353208998564</v>
      </c>
      <c r="BH1264" s="4">
        <v>1.3246106426946118</v>
      </c>
      <c r="BI1264" s="4">
        <v>1.3640501640219114</v>
      </c>
      <c r="BJ1264" s="4">
        <v>1.4051977247069731</v>
      </c>
      <c r="BK1264" s="4">
        <v>1.447923540933558</v>
      </c>
    </row>
    <row r="1265" spans="1:63" x14ac:dyDescent="0.25">
      <c r="A1265" t="s">
        <v>163</v>
      </c>
      <c r="B1265" t="s">
        <v>164</v>
      </c>
      <c r="C1265" t="s">
        <v>149</v>
      </c>
      <c r="D1265" t="s">
        <v>252</v>
      </c>
      <c r="E1265" s="19" t="str">
        <f t="shared" si="171"/>
        <v>number</v>
      </c>
      <c r="F1265" s="11" t="s">
        <v>253</v>
      </c>
      <c r="G1265" s="4">
        <v>0.28205319539852053</v>
      </c>
      <c r="H1265" s="4">
        <v>0.29034118513175583</v>
      </c>
      <c r="I1265" s="4">
        <v>0.29891307356159058</v>
      </c>
      <c r="J1265" s="4">
        <v>0.30776886068802484</v>
      </c>
      <c r="K1265" s="4">
        <v>0.31690854651105854</v>
      </c>
      <c r="L1265" s="4">
        <v>0.32633404710738417</v>
      </c>
      <c r="M1265" s="4">
        <v>0.33604344640030931</v>
      </c>
      <c r="N1265" s="4">
        <v>0.34603802177429555</v>
      </c>
      <c r="O1265" s="4">
        <v>0.35632256342107405</v>
      </c>
      <c r="P1265" s="4">
        <v>0.36689930676345267</v>
      </c>
      <c r="Q1265" s="4">
        <v>0.37777176460870099</v>
      </c>
      <c r="R1265" s="4">
        <v>0.38894472714855005</v>
      </c>
      <c r="S1265" s="4">
        <v>0.40041979111357695</v>
      </c>
      <c r="T1265" s="4">
        <v>0.41220877231005187</v>
      </c>
      <c r="U1265" s="4">
        <v>0.42431071269962861</v>
      </c>
      <c r="V1265" s="4">
        <v>0.43672593162842249</v>
      </c>
      <c r="W1265" s="4">
        <v>0.44945921928816474</v>
      </c>
      <c r="X1265" s="4">
        <v>0.46254538440543502</v>
      </c>
      <c r="Y1265" s="4">
        <v>0.47601827766846683</v>
      </c>
      <c r="Z1265" s="4">
        <v>0.48990408545872371</v>
      </c>
      <c r="AA1265" s="4">
        <v>0.50422771677320766</v>
      </c>
      <c r="AB1265" s="4">
        <v>0.51897703645953308</v>
      </c>
      <c r="AC1265" s="4">
        <v>0.53410510063873484</v>
      </c>
      <c r="AD1265" s="4">
        <v>0.54953462755088356</v>
      </c>
      <c r="AE1265" s="4">
        <v>0.56522410220097608</v>
      </c>
      <c r="AF1265" s="4">
        <v>0.58119524012486012</v>
      </c>
      <c r="AG1265" s="4">
        <v>0.59748955631753908</v>
      </c>
      <c r="AH1265" s="4">
        <v>0.614103218625628</v>
      </c>
      <c r="AI1265" s="4">
        <v>0.63103750443358864</v>
      </c>
      <c r="AJ1265" s="4">
        <v>0.6483173227384228</v>
      </c>
      <c r="AK1265" s="4">
        <v>0.66590115854512721</v>
      </c>
      <c r="AL1265" s="4">
        <v>0.68386214211413088</v>
      </c>
      <c r="AM1265" s="4">
        <v>0.70249471056384183</v>
      </c>
      <c r="AN1265" s="4">
        <v>0.72217026342648172</v>
      </c>
      <c r="AO1265" s="4">
        <v>0.74314236151768609</v>
      </c>
      <c r="AP1265" s="4">
        <v>0.76555087843600456</v>
      </c>
      <c r="AQ1265" s="4">
        <v>0.78929522015508302</v>
      </c>
      <c r="AR1265" s="4">
        <v>0.81408446236378296</v>
      </c>
      <c r="AS1265" s="4">
        <v>0.83949802622810943</v>
      </c>
      <c r="AT1265" s="4">
        <v>0.86522327190107595</v>
      </c>
      <c r="AU1265" s="4">
        <v>0.89120846531198628</v>
      </c>
      <c r="AV1265" s="4">
        <v>0.91755420048719449</v>
      </c>
      <c r="AW1265" s="4">
        <v>0.94434382676282258</v>
      </c>
      <c r="AX1265" s="4">
        <v>0.97171370493015052</v>
      </c>
      <c r="AY1265" s="4">
        <v>0.99978327043634185</v>
      </c>
      <c r="AZ1265" s="4">
        <v>1.0285030246335078</v>
      </c>
      <c r="BA1265" s="4">
        <v>1.0578866994046112</v>
      </c>
      <c r="BB1265" s="4">
        <v>1.0881849814502487</v>
      </c>
      <c r="BC1265" s="4">
        <v>1.1197194523086382</v>
      </c>
      <c r="BD1265" s="4">
        <v>1.1526935354552961</v>
      </c>
      <c r="BE1265" s="4">
        <v>1.1872241115684621</v>
      </c>
      <c r="BF1265" s="4">
        <v>1.2231719457418178</v>
      </c>
      <c r="BG1265" s="4">
        <v>1.2601940602474124</v>
      </c>
      <c r="BH1265" s="4">
        <v>1.2977970653369379</v>
      </c>
      <c r="BI1265" s="4">
        <v>1.3356143516699035</v>
      </c>
      <c r="BJ1265" s="4">
        <v>1.373513390608414</v>
      </c>
      <c r="BK1265" s="4">
        <v>1.41156858979736</v>
      </c>
    </row>
    <row r="1266" spans="1:63" x14ac:dyDescent="0.25">
      <c r="A1266" t="s">
        <v>167</v>
      </c>
      <c r="B1266" t="s">
        <v>168</v>
      </c>
      <c r="C1266" t="s">
        <v>149</v>
      </c>
      <c r="D1266" t="s">
        <v>252</v>
      </c>
      <c r="E1266" s="19" t="str">
        <f t="shared" si="171"/>
        <v>number</v>
      </c>
      <c r="F1266" s="11" t="s">
        <v>253</v>
      </c>
      <c r="G1266" s="4">
        <v>0.25585905702461192</v>
      </c>
      <c r="H1266" s="4">
        <v>0.26333463192793594</v>
      </c>
      <c r="I1266" s="4">
        <v>0.27109268479439497</v>
      </c>
      <c r="J1266" s="4">
        <v>0.27907560450394198</v>
      </c>
      <c r="K1266" s="4">
        <v>0.28724346691733416</v>
      </c>
      <c r="L1266" s="4">
        <v>0.29559700593419003</v>
      </c>
      <c r="M1266" s="4">
        <v>0.30415699091371118</v>
      </c>
      <c r="N1266" s="4">
        <v>0.31291608285971328</v>
      </c>
      <c r="O1266" s="4">
        <v>0.32187061227410418</v>
      </c>
      <c r="P1266" s="4">
        <v>0.33102388170516683</v>
      </c>
      <c r="Q1266" s="4">
        <v>0.34037009334591567</v>
      </c>
      <c r="R1266" s="4">
        <v>0.34992906248604827</v>
      </c>
      <c r="S1266" s="4">
        <v>0.35975803329580253</v>
      </c>
      <c r="T1266" s="4">
        <v>0.36993355150538104</v>
      </c>
      <c r="U1266" s="4">
        <v>0.38051308145490709</v>
      </c>
      <c r="V1266" s="4">
        <v>0.39152942845732469</v>
      </c>
      <c r="W1266" s="4">
        <v>0.40297848267477054</v>
      </c>
      <c r="X1266" s="4">
        <v>0.41482611777498762</v>
      </c>
      <c r="Y1266" s="4">
        <v>0.4270199333252197</v>
      </c>
      <c r="Z1266" s="4">
        <v>0.43952543604340039</v>
      </c>
      <c r="AA1266" s="4">
        <v>0.45237616514209217</v>
      </c>
      <c r="AB1266" s="4">
        <v>0.46561395289954566</v>
      </c>
      <c r="AC1266" s="4">
        <v>0.47922867150102655</v>
      </c>
      <c r="AD1266" s="4">
        <v>0.49320578973408985</v>
      </c>
      <c r="AE1266" s="4">
        <v>0.50755961864129495</v>
      </c>
      <c r="AF1266" s="4">
        <v>0.52229757060878812</v>
      </c>
      <c r="AG1266" s="4">
        <v>0.53750580545177329</v>
      </c>
      <c r="AH1266" s="4">
        <v>0.5533788799590974</v>
      </c>
      <c r="AI1266" s="4">
        <v>0.57016624661106563</v>
      </c>
      <c r="AJ1266" s="4">
        <v>0.58806356304595253</v>
      </c>
      <c r="AK1266" s="4">
        <v>0.60715339297083182</v>
      </c>
      <c r="AL1266" s="4">
        <v>0.62744190114249832</v>
      </c>
      <c r="AM1266" s="4">
        <v>0.64894449945293897</v>
      </c>
      <c r="AN1266" s="4">
        <v>0.6716475373692512</v>
      </c>
      <c r="AO1266" s="4">
        <v>0.69554110724658602</v>
      </c>
      <c r="AP1266" s="4">
        <v>0.72068678326293001</v>
      </c>
      <c r="AQ1266" s="4">
        <v>0.74711428835282967</v>
      </c>
      <c r="AR1266" s="4">
        <v>0.77474472830730334</v>
      </c>
      <c r="AS1266" s="4">
        <v>0.80346075257736371</v>
      </c>
      <c r="AT1266" s="4">
        <v>0.83319425527842017</v>
      </c>
      <c r="AU1266" s="4">
        <v>0.86394486946066329</v>
      </c>
      <c r="AV1266" s="4">
        <v>0.89579802103967898</v>
      </c>
      <c r="AW1266" s="4">
        <v>0.92888720635606004</v>
      </c>
      <c r="AX1266" s="4">
        <v>0.96339090979700948</v>
      </c>
      <c r="AY1266" s="4">
        <v>0.99945745247541284</v>
      </c>
      <c r="AZ1266" s="4">
        <v>1.0371516377275778</v>
      </c>
      <c r="BA1266" s="4">
        <v>1.0765087661251507</v>
      </c>
      <c r="BB1266" s="4">
        <v>1.1176208686802833</v>
      </c>
      <c r="BC1266" s="4">
        <v>1.16058247166383</v>
      </c>
      <c r="BD1266" s="4">
        <v>1.2054725426747339</v>
      </c>
      <c r="BE1266" s="4">
        <v>1.2523729849104124</v>
      </c>
      <c r="BF1266" s="4">
        <v>1.3013239426799936</v>
      </c>
      <c r="BG1266" s="4">
        <v>1.3523107379911088</v>
      </c>
      <c r="BH1266" s="4">
        <v>1.4052870617778352</v>
      </c>
      <c r="BI1266" s="4">
        <v>1.4602375021481855</v>
      </c>
      <c r="BJ1266" s="4">
        <v>1.5171897271177746</v>
      </c>
      <c r="BK1266" s="4">
        <v>1.5762217502160418</v>
      </c>
    </row>
    <row r="1267" spans="1:63" x14ac:dyDescent="0.25">
      <c r="A1267" t="s">
        <v>169</v>
      </c>
      <c r="B1267" t="s">
        <v>170</v>
      </c>
      <c r="C1267" t="s">
        <v>149</v>
      </c>
      <c r="D1267" t="s">
        <v>252</v>
      </c>
      <c r="E1267" s="19" t="str">
        <f t="shared" si="171"/>
        <v>number</v>
      </c>
      <c r="F1267" s="11" t="s">
        <v>253</v>
      </c>
      <c r="G1267" s="4">
        <v>0.33142978050256089</v>
      </c>
      <c r="H1267" s="4">
        <v>0.33838199191788287</v>
      </c>
      <c r="I1267" s="4">
        <v>0.34559949592464934</v>
      </c>
      <c r="J1267" s="4">
        <v>0.35303794158218427</v>
      </c>
      <c r="K1267" s="4">
        <v>0.36067311719104339</v>
      </c>
      <c r="L1267" s="4">
        <v>0.36851688036807195</v>
      </c>
      <c r="M1267" s="4">
        <v>0.37660765324552326</v>
      </c>
      <c r="N1267" s="4">
        <v>0.38498385076049485</v>
      </c>
      <c r="O1267" s="4">
        <v>0.39369543607522783</v>
      </c>
      <c r="P1267" s="4">
        <v>0.4027948978516675</v>
      </c>
      <c r="Q1267" s="4">
        <v>0.4122479655624875</v>
      </c>
      <c r="R1267" s="4">
        <v>0.42208657130936211</v>
      </c>
      <c r="S1267" s="4">
        <v>0.43250393380755936</v>
      </c>
      <c r="T1267" s="4">
        <v>0.44375086899494809</v>
      </c>
      <c r="U1267" s="4">
        <v>0.45598272748154378</v>
      </c>
      <c r="V1267" s="4">
        <v>0.46931288333811716</v>
      </c>
      <c r="W1267" s="4">
        <v>0.48362819273888469</v>
      </c>
      <c r="X1267" s="4">
        <v>0.49857789183602791</v>
      </c>
      <c r="Y1267" s="4">
        <v>0.51367145807444559</v>
      </c>
      <c r="Z1267" s="4">
        <v>0.52856135823129713</v>
      </c>
      <c r="AA1267" s="4">
        <v>0.54310872579862557</v>
      </c>
      <c r="AB1267" s="4">
        <v>0.55742964022580244</v>
      </c>
      <c r="AC1267" s="4">
        <v>0.57174346742446436</v>
      </c>
      <c r="AD1267" s="4">
        <v>0.58638893374668832</v>
      </c>
      <c r="AE1267" s="4">
        <v>0.60161072485755673</v>
      </c>
      <c r="AF1267" s="4">
        <v>0.61747749693421605</v>
      </c>
      <c r="AG1267" s="4">
        <v>0.63390494433554012</v>
      </c>
      <c r="AH1267" s="4">
        <v>0.65080386871442342</v>
      </c>
      <c r="AI1267" s="4">
        <v>0.6680295898769798</v>
      </c>
      <c r="AJ1267" s="4">
        <v>0.6854824117437146</v>
      </c>
      <c r="AK1267" s="4">
        <v>0.70315612489512702</v>
      </c>
      <c r="AL1267" s="4">
        <v>0.72110976558498818</v>
      </c>
      <c r="AM1267" s="4">
        <v>0.73938671340793405</v>
      </c>
      <c r="AN1267" s="4">
        <v>0.75805127866697597</v>
      </c>
      <c r="AO1267" s="4">
        <v>0.77715932455215408</v>
      </c>
      <c r="AP1267" s="4">
        <v>0.79674050230073745</v>
      </c>
      <c r="AQ1267" s="4">
        <v>0.81681355529372224</v>
      </c>
      <c r="AR1267" s="4">
        <v>0.83741361028198136</v>
      </c>
      <c r="AS1267" s="4">
        <v>0.85857688768007712</v>
      </c>
      <c r="AT1267" s="4">
        <v>0.88034177364448374</v>
      </c>
      <c r="AU1267" s="4">
        <v>0.90272896144343351</v>
      </c>
      <c r="AV1267" s="4">
        <v>0.92577703150260848</v>
      </c>
      <c r="AW1267" s="4">
        <v>0.94956294320900902</v>
      </c>
      <c r="AX1267" s="4">
        <v>0.97417816857899042</v>
      </c>
      <c r="AY1267" s="4">
        <v>0.9996911983011143</v>
      </c>
      <c r="AZ1267" s="4">
        <v>1.0261306331198952</v>
      </c>
      <c r="BA1267" s="4">
        <v>1.053493307166758</v>
      </c>
      <c r="BB1267" s="4">
        <v>1.081772903094864</v>
      </c>
      <c r="BC1267" s="4">
        <v>1.1109477562899406</v>
      </c>
      <c r="BD1267" s="4">
        <v>1.1409953027432338</v>
      </c>
      <c r="BE1267" s="4">
        <v>1.1719259466501066</v>
      </c>
      <c r="BF1267" s="4">
        <v>1.2037300321114051</v>
      </c>
      <c r="BG1267" s="4">
        <v>1.2363386151437481</v>
      </c>
      <c r="BH1267" s="4">
        <v>1.269660813733561</v>
      </c>
      <c r="BI1267" s="4">
        <v>1.3036308857418173</v>
      </c>
      <c r="BJ1267" s="4">
        <v>1.3382244467853324</v>
      </c>
      <c r="BK1267" s="4">
        <v>1.3734567577896699</v>
      </c>
    </row>
    <row r="1268" spans="1:63" x14ac:dyDescent="0.25">
      <c r="A1268" t="s">
        <v>173</v>
      </c>
      <c r="B1268" t="s">
        <v>174</v>
      </c>
      <c r="C1268" t="s">
        <v>149</v>
      </c>
      <c r="D1268" t="s">
        <v>252</v>
      </c>
      <c r="E1268" s="19" t="str">
        <f t="shared" si="171"/>
        <v>number</v>
      </c>
      <c r="F1268" s="11" t="s">
        <v>253</v>
      </c>
      <c r="G1268" s="4">
        <v>0.29279371239871566</v>
      </c>
      <c r="H1268" s="4">
        <v>0.30092989945229492</v>
      </c>
      <c r="I1268" s="4">
        <v>0.30936036467035444</v>
      </c>
      <c r="J1268" s="4">
        <v>0.3181182498872393</v>
      </c>
      <c r="K1268" s="4">
        <v>0.32723127695902376</v>
      </c>
      <c r="L1268" s="4">
        <v>0.3366793653104746</v>
      </c>
      <c r="M1268" s="4">
        <v>0.34645540677336761</v>
      </c>
      <c r="N1268" s="4">
        <v>0.35661137982784197</v>
      </c>
      <c r="O1268" s="4">
        <v>0.36721187995263477</v>
      </c>
      <c r="P1268" s="4">
        <v>0.37828827194003506</v>
      </c>
      <c r="Q1268" s="4">
        <v>0.38992372135826553</v>
      </c>
      <c r="R1268" s="4">
        <v>0.40206589431877582</v>
      </c>
      <c r="S1268" s="4">
        <v>0.41444565780217868</v>
      </c>
      <c r="T1268" s="4">
        <v>0.4266987181869859</v>
      </c>
      <c r="U1268" s="4">
        <v>0.43859254952016463</v>
      </c>
      <c r="V1268" s="4">
        <v>0.45000693490662375</v>
      </c>
      <c r="W1268" s="4">
        <v>0.46110145272299563</v>
      </c>
      <c r="X1268" s="4">
        <v>0.47227247219988006</v>
      </c>
      <c r="Y1268" s="4">
        <v>0.48407602979661196</v>
      </c>
      <c r="Z1268" s="4">
        <v>0.49691835732720202</v>
      </c>
      <c r="AA1268" s="4">
        <v>0.51092962312225521</v>
      </c>
      <c r="AB1268" s="4">
        <v>0.52600969086191374</v>
      </c>
      <c r="AC1268" s="4">
        <v>0.54204180888309561</v>
      </c>
      <c r="AD1268" s="4">
        <v>0.55881992915940315</v>
      </c>
      <c r="AE1268" s="4">
        <v>0.57618260742004501</v>
      </c>
      <c r="AF1268" s="4">
        <v>0.59407928681852695</v>
      </c>
      <c r="AG1268" s="4">
        <v>0.61253715609830639</v>
      </c>
      <c r="AH1268" s="4">
        <v>0.63155861426615878</v>
      </c>
      <c r="AI1268" s="4">
        <v>0.65116152059474763</v>
      </c>
      <c r="AJ1268" s="4">
        <v>0.67133245841654954</v>
      </c>
      <c r="AK1268" s="4">
        <v>0.69212704914791878</v>
      </c>
      <c r="AL1268" s="4">
        <v>0.71345795117180077</v>
      </c>
      <c r="AM1268" s="4">
        <v>0.73499969923563202</v>
      </c>
      <c r="AN1268" s="4">
        <v>0.75632447046442075</v>
      </c>
      <c r="AO1268" s="4">
        <v>0.77715433548060242</v>
      </c>
      <c r="AP1268" s="4">
        <v>0.79736561215707646</v>
      </c>
      <c r="AQ1268" s="4">
        <v>0.81713085127748453</v>
      </c>
      <c r="AR1268" s="4">
        <v>0.83684402306565053</v>
      </c>
      <c r="AS1268" s="4">
        <v>0.85706356298768516</v>
      </c>
      <c r="AT1268" s="4">
        <v>0.87821880440432776</v>
      </c>
      <c r="AU1268" s="4">
        <v>0.90047136929057492</v>
      </c>
      <c r="AV1268" s="4">
        <v>0.92378296239011926</v>
      </c>
      <c r="AW1268" s="4">
        <v>0.94813990047912911</v>
      </c>
      <c r="AX1268" s="4">
        <v>0.97345866258097058</v>
      </c>
      <c r="AY1268" s="4">
        <v>0.99969864328466329</v>
      </c>
      <c r="AZ1268" s="4">
        <v>1.0268426941343662</v>
      </c>
      <c r="BA1268" s="4">
        <v>1.0549905071894234</v>
      </c>
      <c r="BB1268" s="4">
        <v>1.0843472419552047</v>
      </c>
      <c r="BC1268" s="4">
        <v>1.1151753675433873</v>
      </c>
      <c r="BD1268" s="4">
        <v>1.147634106922192</v>
      </c>
      <c r="BE1268" s="4">
        <v>1.1818138226801687</v>
      </c>
      <c r="BF1268" s="4">
        <v>1.2175859458245628</v>
      </c>
      <c r="BG1268" s="4">
        <v>1.2546201242371566</v>
      </c>
      <c r="BH1268" s="4">
        <v>1.2924525499413235</v>
      </c>
      <c r="BI1268" s="4">
        <v>1.3307374105529584</v>
      </c>
      <c r="BJ1268" s="4">
        <v>1.3693543114727642</v>
      </c>
      <c r="BK1268" s="4">
        <v>1.4083562085540111</v>
      </c>
    </row>
    <row r="1269" spans="1:63" x14ac:dyDescent="0.25">
      <c r="A1269" t="s">
        <v>5</v>
      </c>
      <c r="B1269" t="s">
        <v>6</v>
      </c>
      <c r="C1269" t="s">
        <v>7</v>
      </c>
      <c r="D1269" t="s">
        <v>268</v>
      </c>
      <c r="E1269" s="22" t="str">
        <f t="shared" si="171"/>
        <v>formula</v>
      </c>
      <c r="F1269" s="21" t="s">
        <v>248</v>
      </c>
      <c r="G1269" s="14">
        <f>(G385+(G895+G1201)*0.1)/1000</f>
        <v>1498.17</v>
      </c>
      <c r="H1269" s="14">
        <f t="shared" ref="H1269:BJ1269" si="175">(H385+(H895+H1201)*0.1)/1000</f>
        <v>1604.17</v>
      </c>
      <c r="I1269" s="14">
        <f t="shared" si="175"/>
        <v>1674.67</v>
      </c>
      <c r="J1269" s="14">
        <f t="shared" si="175"/>
        <v>1828.97</v>
      </c>
      <c r="K1269" s="14">
        <f t="shared" si="175"/>
        <v>1982.67</v>
      </c>
      <c r="L1269" s="14">
        <f t="shared" si="175"/>
        <v>2086.67</v>
      </c>
      <c r="M1269" s="14">
        <f t="shared" si="175"/>
        <v>2286.9929999999999</v>
      </c>
      <c r="N1269" s="14">
        <f t="shared" si="175"/>
        <v>2291.3679999999999</v>
      </c>
      <c r="O1269" s="14">
        <f t="shared" si="175"/>
        <v>2498.67</v>
      </c>
      <c r="P1269" s="14">
        <f t="shared" si="175"/>
        <v>2715.8756000000003</v>
      </c>
      <c r="Q1269" s="14">
        <f t="shared" si="175"/>
        <v>2933.77</v>
      </c>
      <c r="R1269" s="14">
        <f t="shared" si="175"/>
        <v>3014.67</v>
      </c>
      <c r="S1269" s="14">
        <f t="shared" si="175"/>
        <v>3069.67</v>
      </c>
      <c r="T1269" s="14">
        <f t="shared" si="175"/>
        <v>3124.67</v>
      </c>
      <c r="U1269" s="14">
        <f t="shared" si="175"/>
        <v>3179.67</v>
      </c>
      <c r="V1269" s="14">
        <f t="shared" si="175"/>
        <v>2984.67</v>
      </c>
      <c r="W1269" s="14">
        <f t="shared" si="175"/>
        <v>3039.67</v>
      </c>
      <c r="X1269" s="14">
        <f t="shared" si="175"/>
        <v>3144.67</v>
      </c>
      <c r="Y1269" s="14">
        <f t="shared" si="175"/>
        <v>3249.67</v>
      </c>
      <c r="Z1269" s="14">
        <f t="shared" si="175"/>
        <v>3351.67</v>
      </c>
      <c r="AA1269" s="14">
        <f t="shared" si="175"/>
        <v>3404.67</v>
      </c>
      <c r="AB1269" s="14">
        <f t="shared" si="175"/>
        <v>3457.67</v>
      </c>
      <c r="AC1269" s="14">
        <f t="shared" si="175"/>
        <v>3509.67</v>
      </c>
      <c r="AD1269" s="14">
        <f t="shared" si="175"/>
        <v>3562.67</v>
      </c>
      <c r="AE1269" s="14">
        <f t="shared" si="175"/>
        <v>3614.67</v>
      </c>
      <c r="AF1269" s="14">
        <f t="shared" si="175"/>
        <v>3666.67</v>
      </c>
      <c r="AG1269" s="14">
        <f t="shared" si="175"/>
        <v>3569.67</v>
      </c>
      <c r="AH1269" s="14">
        <f t="shared" si="175"/>
        <v>3474.67</v>
      </c>
      <c r="AI1269" s="14">
        <f t="shared" si="175"/>
        <v>3379.67</v>
      </c>
      <c r="AJ1269" s="14">
        <f t="shared" si="175"/>
        <v>3374.67</v>
      </c>
      <c r="AK1269" s="14">
        <f t="shared" si="175"/>
        <v>3424.67</v>
      </c>
      <c r="AL1269" s="14">
        <f t="shared" si="175"/>
        <v>3479.67</v>
      </c>
      <c r="AM1269" s="14">
        <f t="shared" si="175"/>
        <v>3374.67</v>
      </c>
      <c r="AN1269" s="14">
        <f t="shared" si="175"/>
        <v>3269.67</v>
      </c>
      <c r="AO1269" s="14">
        <f t="shared" si="175"/>
        <v>3270.67</v>
      </c>
      <c r="AP1269" s="14">
        <f t="shared" si="175"/>
        <v>3592.67</v>
      </c>
      <c r="AQ1269" s="14">
        <f t="shared" si="175"/>
        <v>3852.67</v>
      </c>
      <c r="AR1269" s="14">
        <f t="shared" si="175"/>
        <v>4208.7700000000004</v>
      </c>
      <c r="AS1269" s="14">
        <f t="shared" si="175"/>
        <v>4224.67</v>
      </c>
      <c r="AT1269" s="14">
        <f t="shared" si="175"/>
        <v>4381.67</v>
      </c>
      <c r="AU1269" s="14">
        <f t="shared" si="175"/>
        <v>4374.67</v>
      </c>
      <c r="AV1269" s="14">
        <f t="shared" si="175"/>
        <v>4299.67</v>
      </c>
      <c r="AW1269" s="14">
        <f t="shared" si="175"/>
        <v>4224.67</v>
      </c>
      <c r="AX1269" s="14">
        <f t="shared" si="175"/>
        <v>4115.17</v>
      </c>
      <c r="AY1269" s="14">
        <f t="shared" si="175"/>
        <v>4475.3962000000001</v>
      </c>
      <c r="AZ1269" s="14">
        <f t="shared" si="175"/>
        <v>4575.0265999999992</v>
      </c>
      <c r="BA1269" s="14">
        <f t="shared" si="175"/>
        <v>4676.9480999999996</v>
      </c>
      <c r="BB1269" s="14">
        <f t="shared" si="175"/>
        <v>4781.2120999999997</v>
      </c>
      <c r="BC1269" s="14">
        <f t="shared" si="175"/>
        <v>4887.8726999999999</v>
      </c>
      <c r="BD1269" s="14">
        <f t="shared" si="175"/>
        <v>4996.9865999999993</v>
      </c>
      <c r="BE1269" s="14">
        <f t="shared" si="175"/>
        <v>5106.0995000000003</v>
      </c>
      <c r="BF1269" s="14">
        <f t="shared" si="175"/>
        <v>5217.6657000000005</v>
      </c>
      <c r="BG1269" s="14">
        <f t="shared" si="175"/>
        <v>5331.7388000000001</v>
      </c>
      <c r="BH1269" s="14">
        <f t="shared" si="175"/>
        <v>5447.3850000000002</v>
      </c>
      <c r="BI1269" s="14">
        <f t="shared" si="175"/>
        <v>5550.7561999999998</v>
      </c>
      <c r="BJ1269" s="14">
        <f t="shared" si="175"/>
        <v>5532.8805000000002</v>
      </c>
    </row>
    <row r="1270" spans="1:63" x14ac:dyDescent="0.25">
      <c r="A1270" t="s">
        <v>151</v>
      </c>
      <c r="B1270" t="s">
        <v>152</v>
      </c>
      <c r="C1270" t="s">
        <v>7</v>
      </c>
      <c r="D1270" t="s">
        <v>268</v>
      </c>
      <c r="E1270" s="22" t="str">
        <f t="shared" si="171"/>
        <v>formula</v>
      </c>
      <c r="F1270" s="21" t="s">
        <v>248</v>
      </c>
      <c r="G1270" s="14">
        <f t="shared" ref="G1270:BJ1270" si="176">(G386+(G896+G1202)*0.1)/1000</f>
        <v>479.78300000000002</v>
      </c>
      <c r="H1270" s="14">
        <f t="shared" si="176"/>
        <v>495.44799999999998</v>
      </c>
      <c r="I1270" s="14">
        <f t="shared" si="176"/>
        <v>500.64299999999997</v>
      </c>
      <c r="J1270" s="14">
        <f t="shared" si="176"/>
        <v>518.16300000000001</v>
      </c>
      <c r="K1270" s="14">
        <f t="shared" si="176"/>
        <v>557.24300000000005</v>
      </c>
      <c r="L1270" s="14">
        <f t="shared" si="176"/>
        <v>566.053</v>
      </c>
      <c r="M1270" s="14">
        <f t="shared" si="176"/>
        <v>627.29780000000005</v>
      </c>
      <c r="N1270" s="14">
        <f t="shared" si="176"/>
        <v>642.66730000000007</v>
      </c>
      <c r="O1270" s="14">
        <f t="shared" si="176"/>
        <v>709.44269999999995</v>
      </c>
      <c r="P1270" s="14">
        <f t="shared" si="176"/>
        <v>735.43</v>
      </c>
      <c r="Q1270" s="14">
        <f t="shared" si="176"/>
        <v>734.58799999999997</v>
      </c>
      <c r="R1270" s="14">
        <f t="shared" si="176"/>
        <v>783.60500000000002</v>
      </c>
      <c r="S1270" s="14">
        <f t="shared" si="176"/>
        <v>817.83180000000004</v>
      </c>
      <c r="T1270" s="14">
        <f t="shared" si="176"/>
        <v>826.86320000000001</v>
      </c>
      <c r="U1270" s="14">
        <f t="shared" si="176"/>
        <v>852.31269999999995</v>
      </c>
      <c r="V1270" s="14">
        <f t="shared" si="176"/>
        <v>846.08299999999997</v>
      </c>
      <c r="W1270" s="14">
        <f t="shared" si="176"/>
        <v>851.88300000000004</v>
      </c>
      <c r="X1270" s="14">
        <f t="shared" si="176"/>
        <v>858.18299999999999</v>
      </c>
      <c r="Y1270" s="14">
        <f t="shared" si="176"/>
        <v>882.48299999999995</v>
      </c>
      <c r="Z1270" s="14">
        <f t="shared" si="176"/>
        <v>668.48299999999995</v>
      </c>
      <c r="AA1270" s="14">
        <f t="shared" si="176"/>
        <v>498.12299999999999</v>
      </c>
      <c r="AB1270" s="14">
        <f t="shared" si="176"/>
        <v>502.40300000000002</v>
      </c>
      <c r="AC1270" s="14">
        <f t="shared" si="176"/>
        <v>489.47300000000001</v>
      </c>
      <c r="AD1270" s="14">
        <f t="shared" si="176"/>
        <v>497.34300000000002</v>
      </c>
      <c r="AE1270" s="14">
        <f t="shared" si="176"/>
        <v>455.05709999999999</v>
      </c>
      <c r="AF1270" s="14">
        <f t="shared" si="176"/>
        <v>554.29549999999995</v>
      </c>
      <c r="AG1270" s="14">
        <f t="shared" si="176"/>
        <v>500.8349</v>
      </c>
      <c r="AH1270" s="14">
        <f t="shared" si="176"/>
        <v>509.86340000000001</v>
      </c>
      <c r="AI1270" s="14">
        <f t="shared" si="176"/>
        <v>506.1943</v>
      </c>
      <c r="AJ1270" s="14">
        <f t="shared" si="176"/>
        <v>527.36919999999998</v>
      </c>
      <c r="AK1270" s="14">
        <f t="shared" si="176"/>
        <v>533.99380000000008</v>
      </c>
      <c r="AL1270" s="14">
        <f t="shared" si="176"/>
        <v>535.89459999999997</v>
      </c>
      <c r="AM1270" s="14">
        <f t="shared" si="176"/>
        <v>511.64190000000002</v>
      </c>
      <c r="AN1270" s="14">
        <f t="shared" si="176"/>
        <v>462.25150000000002</v>
      </c>
      <c r="AO1270" s="14">
        <f t="shared" si="176"/>
        <v>486.57340000000005</v>
      </c>
      <c r="AP1270" s="14">
        <f t="shared" si="176"/>
        <v>475.47840000000002</v>
      </c>
      <c r="AQ1270" s="14">
        <f t="shared" si="176"/>
        <v>486.04640000000001</v>
      </c>
      <c r="AR1270" s="14">
        <f t="shared" si="176"/>
        <v>460.24740000000003</v>
      </c>
      <c r="AS1270" s="14">
        <f t="shared" si="176"/>
        <v>435.77909999999997</v>
      </c>
      <c r="AT1270" s="14">
        <f t="shared" si="176"/>
        <v>448.07890000000003</v>
      </c>
      <c r="AU1270" s="14">
        <f t="shared" si="176"/>
        <v>461.63959999999997</v>
      </c>
      <c r="AV1270" s="14">
        <f t="shared" si="176"/>
        <v>424.2373</v>
      </c>
      <c r="AW1270" s="14">
        <f t="shared" si="176"/>
        <v>454.03379999999999</v>
      </c>
      <c r="AX1270" s="14">
        <f t="shared" si="176"/>
        <v>488.15320000000003</v>
      </c>
      <c r="AY1270" s="14">
        <f t="shared" si="176"/>
        <v>523.09199999999998</v>
      </c>
      <c r="AZ1270" s="14">
        <f t="shared" si="176"/>
        <v>580.4543000000001</v>
      </c>
      <c r="BA1270" s="14">
        <f t="shared" si="176"/>
        <v>621.79100000000005</v>
      </c>
      <c r="BB1270" s="14">
        <f t="shared" si="176"/>
        <v>647.61239999999998</v>
      </c>
      <c r="BC1270" s="14">
        <f t="shared" si="176"/>
        <v>735.9396999999999</v>
      </c>
      <c r="BD1270" s="14">
        <f t="shared" si="176"/>
        <v>813.69630000000006</v>
      </c>
      <c r="BE1270" s="14">
        <f t="shared" si="176"/>
        <v>884.93230000000005</v>
      </c>
      <c r="BF1270" s="14">
        <f t="shared" si="176"/>
        <v>861.14230000000009</v>
      </c>
      <c r="BG1270" s="14">
        <f t="shared" si="176"/>
        <v>1093.0509</v>
      </c>
      <c r="BH1270" s="14">
        <f t="shared" si="176"/>
        <v>1070.4941000000001</v>
      </c>
      <c r="BI1270" s="14">
        <f t="shared" si="176"/>
        <v>1035.0517</v>
      </c>
      <c r="BJ1270" s="14">
        <f t="shared" si="176"/>
        <v>807.97659999999996</v>
      </c>
    </row>
    <row r="1271" spans="1:63" x14ac:dyDescent="0.25">
      <c r="A1271" t="s">
        <v>157</v>
      </c>
      <c r="B1271" t="s">
        <v>158</v>
      </c>
      <c r="C1271" t="s">
        <v>7</v>
      </c>
      <c r="D1271" t="s">
        <v>268</v>
      </c>
      <c r="E1271" s="22" t="str">
        <f t="shared" si="171"/>
        <v>formula</v>
      </c>
      <c r="F1271" s="21" t="s">
        <v>248</v>
      </c>
      <c r="G1271" s="14">
        <f t="shared" ref="G1271:BJ1271" si="177">(G387+(G897+G1203)*0.1)/1000</f>
        <v>26760.43</v>
      </c>
      <c r="H1271" s="14">
        <f t="shared" si="177"/>
        <v>26937.4604</v>
      </c>
      <c r="I1271" s="14">
        <f t="shared" si="177"/>
        <v>27050.338800000001</v>
      </c>
      <c r="J1271" s="14">
        <f t="shared" si="177"/>
        <v>27189.863600000001</v>
      </c>
      <c r="K1271" s="14">
        <f t="shared" si="177"/>
        <v>27334.396399999998</v>
      </c>
      <c r="L1271" s="14">
        <f t="shared" si="177"/>
        <v>27503.143600000003</v>
      </c>
      <c r="M1271" s="14">
        <f t="shared" si="177"/>
        <v>27678.326000000001</v>
      </c>
      <c r="N1271" s="14">
        <f t="shared" si="177"/>
        <v>27851.133999999998</v>
      </c>
      <c r="O1271" s="14">
        <f t="shared" si="177"/>
        <v>27993.734</v>
      </c>
      <c r="P1271" s="14">
        <f t="shared" si="177"/>
        <v>28041.934000000001</v>
      </c>
      <c r="Q1271" s="14">
        <f t="shared" si="177"/>
        <v>28464.426800000001</v>
      </c>
      <c r="R1271" s="14">
        <f t="shared" si="177"/>
        <v>28214.126</v>
      </c>
      <c r="S1271" s="14">
        <f t="shared" si="177"/>
        <v>28638.9388</v>
      </c>
      <c r="T1271" s="14">
        <f t="shared" si="177"/>
        <v>28801.03</v>
      </c>
      <c r="U1271" s="14">
        <f t="shared" si="177"/>
        <v>27712.637999999999</v>
      </c>
      <c r="V1271" s="14">
        <f t="shared" si="177"/>
        <v>27268.83</v>
      </c>
      <c r="W1271" s="14">
        <f t="shared" si="177"/>
        <v>27475.437999999998</v>
      </c>
      <c r="X1271" s="14">
        <f t="shared" si="177"/>
        <v>27686.43</v>
      </c>
      <c r="Y1271" s="14">
        <f t="shared" si="177"/>
        <v>27725.43</v>
      </c>
      <c r="Z1271" s="14">
        <f t="shared" si="177"/>
        <v>27828.43</v>
      </c>
      <c r="AA1271" s="14">
        <f t="shared" si="177"/>
        <v>27930.43</v>
      </c>
      <c r="AB1271" s="14">
        <f t="shared" si="177"/>
        <v>28032.43</v>
      </c>
      <c r="AC1271" s="14">
        <f t="shared" si="177"/>
        <v>28987.3308</v>
      </c>
      <c r="AD1271" s="14">
        <f t="shared" si="177"/>
        <v>27835.43</v>
      </c>
      <c r="AE1271" s="14">
        <f t="shared" si="177"/>
        <v>29820.43</v>
      </c>
      <c r="AF1271" s="14">
        <f t="shared" si="177"/>
        <v>31810.43</v>
      </c>
      <c r="AG1271" s="14">
        <f t="shared" si="177"/>
        <v>28910.43</v>
      </c>
      <c r="AH1271" s="14">
        <f t="shared" si="177"/>
        <v>28910.43</v>
      </c>
      <c r="AI1271" s="14">
        <f t="shared" si="177"/>
        <v>30810.43</v>
      </c>
      <c r="AJ1271" s="14">
        <f t="shared" si="177"/>
        <v>31830.43</v>
      </c>
      <c r="AK1271" s="14">
        <f t="shared" si="177"/>
        <v>31910.43</v>
      </c>
      <c r="AL1271" s="14">
        <f t="shared" si="177"/>
        <v>32920.43</v>
      </c>
      <c r="AM1271" s="14">
        <f t="shared" si="177"/>
        <v>30395.43</v>
      </c>
      <c r="AN1271" s="14">
        <f t="shared" si="177"/>
        <v>30395.43</v>
      </c>
      <c r="AO1271" s="14">
        <f t="shared" si="177"/>
        <v>30765.46</v>
      </c>
      <c r="AP1271" s="14">
        <f t="shared" si="177"/>
        <v>32157.47</v>
      </c>
      <c r="AQ1271" s="14">
        <f t="shared" si="177"/>
        <v>33562.78</v>
      </c>
      <c r="AR1271" s="14">
        <f t="shared" si="177"/>
        <v>36528.237000000001</v>
      </c>
      <c r="AS1271" s="14">
        <f t="shared" si="177"/>
        <v>36160.093999999997</v>
      </c>
      <c r="AT1271" s="14">
        <f t="shared" si="177"/>
        <v>34045.536999999997</v>
      </c>
      <c r="AU1271" s="14">
        <f t="shared" si="177"/>
        <v>36455.830999999998</v>
      </c>
      <c r="AV1271" s="14">
        <f t="shared" si="177"/>
        <v>41849.230000000003</v>
      </c>
      <c r="AW1271" s="14">
        <f t="shared" si="177"/>
        <v>40310.43</v>
      </c>
      <c r="AX1271" s="14">
        <f t="shared" si="177"/>
        <v>40344.806600000004</v>
      </c>
      <c r="AY1271" s="14">
        <f t="shared" si="177"/>
        <v>42136.930799999995</v>
      </c>
      <c r="AZ1271" s="14">
        <f t="shared" si="177"/>
        <v>45090.987000000001</v>
      </c>
      <c r="BA1271" s="14">
        <f t="shared" si="177"/>
        <v>49852.052799999998</v>
      </c>
      <c r="BB1271" s="14">
        <f t="shared" si="177"/>
        <v>51290.284</v>
      </c>
      <c r="BC1271" s="14">
        <f t="shared" si="177"/>
        <v>53190.5046</v>
      </c>
      <c r="BD1271" s="14">
        <f t="shared" si="177"/>
        <v>55771.316599999998</v>
      </c>
      <c r="BE1271" s="14">
        <f t="shared" si="177"/>
        <v>54500.756399999998</v>
      </c>
      <c r="BF1271" s="14">
        <f t="shared" si="177"/>
        <v>56506.569200000005</v>
      </c>
      <c r="BG1271" s="14">
        <f t="shared" si="177"/>
        <v>57953.843999999997</v>
      </c>
      <c r="BH1271" s="14">
        <f t="shared" si="177"/>
        <v>59728.115299999998</v>
      </c>
      <c r="BI1271" s="14">
        <f t="shared" si="177"/>
        <v>60910.878799999999</v>
      </c>
      <c r="BJ1271" s="14">
        <f t="shared" si="177"/>
        <v>62617.119599999998</v>
      </c>
    </row>
    <row r="1272" spans="1:63" x14ac:dyDescent="0.25">
      <c r="A1272" t="s">
        <v>159</v>
      </c>
      <c r="B1272" t="s">
        <v>160</v>
      </c>
      <c r="C1272" t="s">
        <v>7</v>
      </c>
      <c r="D1272" t="s">
        <v>268</v>
      </c>
      <c r="E1272" s="22" t="str">
        <f t="shared" si="171"/>
        <v>formula</v>
      </c>
      <c r="F1272" s="21" t="s">
        <v>248</v>
      </c>
      <c r="G1272" s="14">
        <f t="shared" ref="G1272:BJ1272" si="178">(G388+(G898+G1204)*0.1)/1000</f>
        <v>7728.0370000000003</v>
      </c>
      <c r="H1272" s="14">
        <f t="shared" si="178"/>
        <v>7916.3370000000004</v>
      </c>
      <c r="I1272" s="14">
        <f t="shared" si="178"/>
        <v>7368.0370000000003</v>
      </c>
      <c r="J1272" s="14">
        <f t="shared" si="178"/>
        <v>7988.9369999999999</v>
      </c>
      <c r="K1272" s="14">
        <f t="shared" si="178"/>
        <v>8088.0370000000003</v>
      </c>
      <c r="L1272" s="14">
        <f t="shared" si="178"/>
        <v>8328.0370000000003</v>
      </c>
      <c r="M1272" s="14">
        <f t="shared" si="178"/>
        <v>8321.0370000000003</v>
      </c>
      <c r="N1272" s="14">
        <f t="shared" si="178"/>
        <v>8308.0370000000003</v>
      </c>
      <c r="O1272" s="14">
        <f t="shared" si="178"/>
        <v>8291.4369999999999</v>
      </c>
      <c r="P1272" s="14">
        <f t="shared" si="178"/>
        <v>9080.8269999999993</v>
      </c>
      <c r="Q1272" s="14">
        <f t="shared" si="178"/>
        <v>9373.0370000000003</v>
      </c>
      <c r="R1272" s="14">
        <f t="shared" si="178"/>
        <v>9663.0370000000003</v>
      </c>
      <c r="S1272" s="14">
        <f t="shared" si="178"/>
        <v>9839.0370000000003</v>
      </c>
      <c r="T1272" s="14">
        <f t="shared" si="178"/>
        <v>10064.037</v>
      </c>
      <c r="U1272" s="14">
        <f t="shared" si="178"/>
        <v>10196.127</v>
      </c>
      <c r="V1272" s="14">
        <f t="shared" si="178"/>
        <v>9992.0370000000003</v>
      </c>
      <c r="W1272" s="14">
        <f t="shared" si="178"/>
        <v>10058.037</v>
      </c>
      <c r="X1272" s="14">
        <f t="shared" si="178"/>
        <v>11048.037</v>
      </c>
      <c r="Y1272" s="14">
        <f t="shared" si="178"/>
        <v>12339.637000000001</v>
      </c>
      <c r="Z1272" s="14">
        <f t="shared" si="178"/>
        <v>10858.037</v>
      </c>
      <c r="AA1272" s="14">
        <f t="shared" si="178"/>
        <v>10558.037</v>
      </c>
      <c r="AB1272" s="14">
        <f t="shared" si="178"/>
        <v>11778.037</v>
      </c>
      <c r="AC1272" s="14">
        <f t="shared" si="178"/>
        <v>13335.557000000001</v>
      </c>
      <c r="AD1272" s="14">
        <f t="shared" si="178"/>
        <v>13825.476000000001</v>
      </c>
      <c r="AE1272" s="14">
        <f t="shared" si="178"/>
        <v>13308.037</v>
      </c>
      <c r="AF1272" s="14">
        <f t="shared" si="178"/>
        <v>13471.212</v>
      </c>
      <c r="AG1272" s="14">
        <f t="shared" si="178"/>
        <v>13404.047</v>
      </c>
      <c r="AH1272" s="14">
        <f t="shared" si="178"/>
        <v>14073.699000000001</v>
      </c>
      <c r="AI1272" s="14">
        <f t="shared" si="178"/>
        <v>14495.037</v>
      </c>
      <c r="AJ1272" s="14">
        <f t="shared" si="178"/>
        <v>14869.646000000001</v>
      </c>
      <c r="AK1272" s="14">
        <f t="shared" si="178"/>
        <v>14123.3452</v>
      </c>
      <c r="AL1272" s="14">
        <f t="shared" si="178"/>
        <v>14088.037</v>
      </c>
      <c r="AM1272" s="14">
        <f t="shared" si="178"/>
        <v>14108.037</v>
      </c>
      <c r="AN1272" s="14">
        <f t="shared" si="178"/>
        <v>14111.49</v>
      </c>
      <c r="AO1272" s="14">
        <f t="shared" si="178"/>
        <v>13876.637000000001</v>
      </c>
      <c r="AP1272" s="14">
        <f t="shared" si="178"/>
        <v>12592.735500000001</v>
      </c>
      <c r="AQ1272" s="14">
        <f t="shared" si="178"/>
        <v>12552.1631</v>
      </c>
      <c r="AR1272" s="14">
        <f t="shared" si="178"/>
        <v>12712.4751</v>
      </c>
      <c r="AS1272" s="14">
        <f t="shared" si="178"/>
        <v>13942.468999999999</v>
      </c>
      <c r="AT1272" s="14">
        <f t="shared" si="178"/>
        <v>12503.277</v>
      </c>
      <c r="AU1272" s="14">
        <f t="shared" si="178"/>
        <v>12614.3225</v>
      </c>
      <c r="AV1272" s="14">
        <f t="shared" si="178"/>
        <v>13129.957</v>
      </c>
      <c r="AW1272" s="14">
        <f t="shared" si="178"/>
        <v>13783.910199999998</v>
      </c>
      <c r="AX1272" s="14">
        <f t="shared" si="178"/>
        <v>14419.499400000001</v>
      </c>
      <c r="AY1272" s="14">
        <f t="shared" si="178"/>
        <v>14465.3465</v>
      </c>
      <c r="AZ1272" s="14">
        <f t="shared" si="178"/>
        <v>13495.3514</v>
      </c>
      <c r="BA1272" s="14">
        <f t="shared" si="178"/>
        <v>20388.105800000001</v>
      </c>
      <c r="BB1272" s="14">
        <f t="shared" si="178"/>
        <v>21336.401000000002</v>
      </c>
      <c r="BC1272" s="14">
        <f t="shared" si="178"/>
        <v>20299.8262</v>
      </c>
      <c r="BD1272" s="14">
        <f t="shared" si="178"/>
        <v>20738.304800000002</v>
      </c>
      <c r="BE1272" s="14">
        <f t="shared" si="178"/>
        <v>21117.607</v>
      </c>
      <c r="BF1272" s="14">
        <f t="shared" si="178"/>
        <v>21406.030500000001</v>
      </c>
      <c r="BG1272" s="14">
        <f t="shared" si="178"/>
        <v>20660.276300000001</v>
      </c>
      <c r="BH1272" s="14">
        <f t="shared" si="178"/>
        <v>21037.653200000001</v>
      </c>
      <c r="BI1272" s="14">
        <f t="shared" si="178"/>
        <v>21295.551299999999</v>
      </c>
      <c r="BJ1272" s="14">
        <f t="shared" si="178"/>
        <v>23261.818600000002</v>
      </c>
    </row>
    <row r="1273" spans="1:63" x14ac:dyDescent="0.25">
      <c r="A1273" t="s">
        <v>165</v>
      </c>
      <c r="B1273" t="s">
        <v>166</v>
      </c>
      <c r="C1273" t="s">
        <v>7</v>
      </c>
      <c r="D1273" t="s">
        <v>268</v>
      </c>
      <c r="E1273" s="22" t="str">
        <f t="shared" si="171"/>
        <v>formula</v>
      </c>
      <c r="F1273" s="21" t="s">
        <v>248</v>
      </c>
      <c r="G1273" s="14">
        <f t="shared" ref="G1273:BJ1273" si="179">(G389+(G899+G1205)*0.1)/1000</f>
        <v>1074.9380000000001</v>
      </c>
      <c r="H1273" s="14">
        <f t="shared" si="179"/>
        <v>1125.9380000000001</v>
      </c>
      <c r="I1273" s="14">
        <f t="shared" si="179"/>
        <v>1126.9380000000001</v>
      </c>
      <c r="J1273" s="14">
        <f t="shared" si="179"/>
        <v>1177.9380000000001</v>
      </c>
      <c r="K1273" s="14">
        <f t="shared" si="179"/>
        <v>1229.9380000000001</v>
      </c>
      <c r="L1273" s="14">
        <f t="shared" si="179"/>
        <v>1263.6379999999999</v>
      </c>
      <c r="M1273" s="14">
        <f t="shared" si="179"/>
        <v>1260.7237</v>
      </c>
      <c r="N1273" s="14">
        <f t="shared" si="179"/>
        <v>1312.5920000000001</v>
      </c>
      <c r="O1273" s="14">
        <f t="shared" si="179"/>
        <v>1351.2861</v>
      </c>
      <c r="P1273" s="14">
        <f t="shared" si="179"/>
        <v>1391.9586000000002</v>
      </c>
      <c r="Q1273" s="14">
        <f t="shared" si="179"/>
        <v>1475.2178999999999</v>
      </c>
      <c r="R1273" s="14">
        <f t="shared" si="179"/>
        <v>1400.3936999999999</v>
      </c>
      <c r="S1273" s="14">
        <f t="shared" si="179"/>
        <v>1492.384</v>
      </c>
      <c r="T1273" s="14">
        <f t="shared" si="179"/>
        <v>1540.1379999999999</v>
      </c>
      <c r="U1273" s="14">
        <f t="shared" si="179"/>
        <v>1544.2953</v>
      </c>
      <c r="V1273" s="14">
        <f t="shared" si="179"/>
        <v>1437.2606000000001</v>
      </c>
      <c r="W1273" s="14">
        <f t="shared" si="179"/>
        <v>1461.9380000000001</v>
      </c>
      <c r="X1273" s="14">
        <f t="shared" si="179"/>
        <v>1482.4380000000001</v>
      </c>
      <c r="Y1273" s="14">
        <f t="shared" si="179"/>
        <v>1492.9380000000001</v>
      </c>
      <c r="Z1273" s="14">
        <f t="shared" si="179"/>
        <v>1513.4380000000001</v>
      </c>
      <c r="AA1273" s="14">
        <f t="shared" si="179"/>
        <v>1533.9380000000001</v>
      </c>
      <c r="AB1273" s="14">
        <f t="shared" si="179"/>
        <v>1464.4380000000001</v>
      </c>
      <c r="AC1273" s="14">
        <f t="shared" si="179"/>
        <v>1394.9380000000001</v>
      </c>
      <c r="AD1273" s="14">
        <f t="shared" si="179"/>
        <v>1435.4380000000001</v>
      </c>
      <c r="AE1273" s="14">
        <f t="shared" si="179"/>
        <v>1464.9380000000001</v>
      </c>
      <c r="AF1273" s="14">
        <f t="shared" si="179"/>
        <v>1264.9380000000001</v>
      </c>
      <c r="AG1273" s="14">
        <f t="shared" si="179"/>
        <v>1189.9380000000001</v>
      </c>
      <c r="AH1273" s="14">
        <f t="shared" si="179"/>
        <v>1219.9380000000001</v>
      </c>
      <c r="AI1273" s="14">
        <f t="shared" si="179"/>
        <v>1199.9380000000001</v>
      </c>
      <c r="AJ1273" s="14">
        <f t="shared" si="179"/>
        <v>1199.9380000000001</v>
      </c>
      <c r="AK1273" s="14">
        <f t="shared" si="179"/>
        <v>1229.9380000000001</v>
      </c>
      <c r="AL1273" s="14">
        <f t="shared" si="179"/>
        <v>1309.9380000000001</v>
      </c>
      <c r="AM1273" s="14">
        <f t="shared" si="179"/>
        <v>1379.9380000000001</v>
      </c>
      <c r="AN1273" s="14">
        <f t="shared" si="179"/>
        <v>1359.9380000000001</v>
      </c>
      <c r="AO1273" s="14">
        <f t="shared" si="179"/>
        <v>1329.9380000000001</v>
      </c>
      <c r="AP1273" s="14">
        <f t="shared" si="179"/>
        <v>1389.9380000000001</v>
      </c>
      <c r="AQ1273" s="14">
        <f t="shared" si="179"/>
        <v>1369.9380000000001</v>
      </c>
      <c r="AR1273" s="14">
        <f t="shared" si="179"/>
        <v>1379.9380000000001</v>
      </c>
      <c r="AS1273" s="14">
        <f t="shared" si="179"/>
        <v>1349.9380000000001</v>
      </c>
      <c r="AT1273" s="14">
        <f t="shared" si="179"/>
        <v>1364.6017000000002</v>
      </c>
      <c r="AU1273" s="14">
        <f t="shared" si="179"/>
        <v>1306.8007000000002</v>
      </c>
      <c r="AV1273" s="14">
        <f t="shared" si="179"/>
        <v>1455.838</v>
      </c>
      <c r="AW1273" s="14">
        <f t="shared" si="179"/>
        <v>1515.6379999999999</v>
      </c>
      <c r="AX1273" s="14">
        <f t="shared" si="179"/>
        <v>1669.9421</v>
      </c>
      <c r="AY1273" s="14">
        <f t="shared" si="179"/>
        <v>1815.838</v>
      </c>
      <c r="AZ1273" s="14">
        <f t="shared" si="179"/>
        <v>1558.4380000000001</v>
      </c>
      <c r="BA1273" s="14">
        <f t="shared" si="179"/>
        <v>1827.4380000000001</v>
      </c>
      <c r="BB1273" s="14">
        <f t="shared" si="179"/>
        <v>1919.838</v>
      </c>
      <c r="BC1273" s="14">
        <f t="shared" si="179"/>
        <v>1747.7302999999999</v>
      </c>
      <c r="BD1273" s="14">
        <f t="shared" si="179"/>
        <v>1747.7302999999999</v>
      </c>
      <c r="BE1273" s="14">
        <f t="shared" si="179"/>
        <v>1875.3710000000001</v>
      </c>
      <c r="BF1273" s="14">
        <f t="shared" si="179"/>
        <v>2065.7379999999998</v>
      </c>
      <c r="BG1273" s="14">
        <f t="shared" si="179"/>
        <v>2214.7379999999998</v>
      </c>
      <c r="BH1273" s="14">
        <f t="shared" si="179"/>
        <v>2356.2379999999998</v>
      </c>
      <c r="BI1273" s="14">
        <f t="shared" si="179"/>
        <v>2087.6037000000001</v>
      </c>
      <c r="BJ1273" s="14">
        <f t="shared" si="179"/>
        <v>2086.404</v>
      </c>
    </row>
    <row r="1274" spans="1:63" x14ac:dyDescent="0.25">
      <c r="A1274" t="s">
        <v>171</v>
      </c>
      <c r="B1274" t="s">
        <v>172</v>
      </c>
      <c r="C1274" t="s">
        <v>7</v>
      </c>
      <c r="D1274" t="s">
        <v>268</v>
      </c>
      <c r="E1274" s="22" t="str">
        <f t="shared" si="171"/>
        <v>formula</v>
      </c>
      <c r="F1274" s="21" t="s">
        <v>248</v>
      </c>
      <c r="G1274" s="14">
        <f t="shared" ref="G1274:BJ1274" si="180">(G390+(G900+G1206)*0.1)/1000</f>
        <v>468.63400000000001</v>
      </c>
      <c r="H1274" s="14">
        <f t="shared" si="180"/>
        <v>491.63400000000001</v>
      </c>
      <c r="I1274" s="14">
        <f t="shared" si="180"/>
        <v>548.01300000000003</v>
      </c>
      <c r="J1274" s="14">
        <f t="shared" si="180"/>
        <v>564.83399999999995</v>
      </c>
      <c r="K1274" s="14">
        <f t="shared" si="180"/>
        <v>565.03399999999999</v>
      </c>
      <c r="L1274" s="14">
        <f t="shared" si="180"/>
        <v>654.85599999999999</v>
      </c>
      <c r="M1274" s="14">
        <f t="shared" si="180"/>
        <v>734.73800000000006</v>
      </c>
      <c r="N1274" s="14">
        <f t="shared" si="180"/>
        <v>667.78599999999994</v>
      </c>
      <c r="O1274" s="14">
        <f t="shared" si="180"/>
        <v>722.15700000000004</v>
      </c>
      <c r="P1274" s="14">
        <f t="shared" si="180"/>
        <v>760.13679999999999</v>
      </c>
      <c r="Q1274" s="14">
        <f t="shared" si="180"/>
        <v>801.9446999999999</v>
      </c>
      <c r="R1274" s="14">
        <f t="shared" si="180"/>
        <v>795.73360000000002</v>
      </c>
      <c r="S1274" s="14">
        <f t="shared" si="180"/>
        <v>805.36609999999996</v>
      </c>
      <c r="T1274" s="14">
        <f t="shared" si="180"/>
        <v>763.95100000000002</v>
      </c>
      <c r="U1274" s="14">
        <f t="shared" si="180"/>
        <v>752.74709999999993</v>
      </c>
      <c r="V1274" s="14">
        <f t="shared" si="180"/>
        <v>708.48350000000005</v>
      </c>
      <c r="W1274" s="14">
        <f t="shared" si="180"/>
        <v>704.97119999999995</v>
      </c>
      <c r="X1274" s="14">
        <f t="shared" si="180"/>
        <v>727.32619999999997</v>
      </c>
      <c r="Y1274" s="14">
        <f t="shared" si="180"/>
        <v>716.39230000000009</v>
      </c>
      <c r="Z1274" s="14">
        <f t="shared" si="180"/>
        <v>725.49400000000003</v>
      </c>
      <c r="AA1274" s="14">
        <f t="shared" si="180"/>
        <v>707.5696999999999</v>
      </c>
      <c r="AB1274" s="14">
        <f t="shared" si="180"/>
        <v>727.75540000000001</v>
      </c>
      <c r="AC1274" s="14">
        <f t="shared" si="180"/>
        <v>743.67869999999994</v>
      </c>
      <c r="AD1274" s="14">
        <f t="shared" si="180"/>
        <v>724.11869999999999</v>
      </c>
      <c r="AE1274" s="14">
        <f t="shared" si="180"/>
        <v>754.43</v>
      </c>
      <c r="AF1274" s="14">
        <f t="shared" si="180"/>
        <v>716.16330000000005</v>
      </c>
      <c r="AG1274" s="14">
        <f t="shared" si="180"/>
        <v>687.47400000000005</v>
      </c>
      <c r="AH1274" s="14">
        <f t="shared" si="180"/>
        <v>686.48900000000003</v>
      </c>
      <c r="AI1274" s="14">
        <f t="shared" si="180"/>
        <v>704.46890000000008</v>
      </c>
      <c r="AJ1274" s="14">
        <f t="shared" si="180"/>
        <v>691.9873</v>
      </c>
      <c r="AK1274" s="14">
        <f t="shared" si="180"/>
        <v>716.73400000000004</v>
      </c>
      <c r="AL1274" s="14">
        <f t="shared" si="180"/>
        <v>669.73400000000004</v>
      </c>
      <c r="AM1274" s="14">
        <f t="shared" si="180"/>
        <v>622.73400000000004</v>
      </c>
      <c r="AN1274" s="14">
        <f t="shared" si="180"/>
        <v>579.56100000000004</v>
      </c>
      <c r="AO1274" s="14">
        <f t="shared" si="180"/>
        <v>517.18200000000002</v>
      </c>
      <c r="AP1274" s="14">
        <f t="shared" si="180"/>
        <v>564.73400000000004</v>
      </c>
      <c r="AQ1274" s="14">
        <f t="shared" si="180"/>
        <v>625.25930000000005</v>
      </c>
      <c r="AR1274" s="14">
        <f t="shared" si="180"/>
        <v>722.67190000000005</v>
      </c>
      <c r="AS1274" s="14">
        <f t="shared" si="180"/>
        <v>822.01730000000009</v>
      </c>
      <c r="AT1274" s="14">
        <f t="shared" si="180"/>
        <v>810.40719999999999</v>
      </c>
      <c r="AU1274" s="14">
        <f t="shared" si="180"/>
        <v>894.19010000000003</v>
      </c>
      <c r="AV1274" s="14">
        <f t="shared" si="180"/>
        <v>910.0625</v>
      </c>
      <c r="AW1274" s="14">
        <f t="shared" si="180"/>
        <v>1088.4438</v>
      </c>
      <c r="AX1274" s="14">
        <f t="shared" si="180"/>
        <v>1132.75</v>
      </c>
      <c r="AY1274" s="14">
        <f t="shared" si="180"/>
        <v>1155.606</v>
      </c>
      <c r="AZ1274" s="14">
        <f t="shared" si="180"/>
        <v>1293.6408999999999</v>
      </c>
      <c r="BA1274" s="14">
        <f t="shared" si="180"/>
        <v>1363.5591000000002</v>
      </c>
      <c r="BB1274" s="14">
        <f t="shared" si="180"/>
        <v>1449.5092999999999</v>
      </c>
      <c r="BC1274" s="14">
        <f t="shared" si="180"/>
        <v>1483.2114999999999</v>
      </c>
      <c r="BD1274" s="14">
        <f t="shared" si="180"/>
        <v>1606.2813000000001</v>
      </c>
      <c r="BE1274" s="14">
        <f t="shared" si="180"/>
        <v>1442.943</v>
      </c>
      <c r="BF1274" s="14">
        <f t="shared" si="180"/>
        <v>1405.0501000000002</v>
      </c>
      <c r="BG1274" s="14">
        <f t="shared" si="180"/>
        <v>1405.14</v>
      </c>
      <c r="BH1274" s="14">
        <f t="shared" si="180"/>
        <v>1399.8340000000001</v>
      </c>
      <c r="BI1274" s="14">
        <f t="shared" si="180"/>
        <v>1602.5658999999998</v>
      </c>
      <c r="BJ1274" s="14">
        <f t="shared" si="180"/>
        <v>1486.8779999999999</v>
      </c>
    </row>
    <row r="1275" spans="1:63" x14ac:dyDescent="0.25">
      <c r="A1275" t="s">
        <v>175</v>
      </c>
      <c r="B1275" t="s">
        <v>176</v>
      </c>
      <c r="C1275" t="s">
        <v>7</v>
      </c>
      <c r="D1275" t="s">
        <v>268</v>
      </c>
      <c r="E1275" s="22" t="str">
        <f t="shared" si="171"/>
        <v>formula</v>
      </c>
      <c r="F1275" s="21" t="s">
        <v>248</v>
      </c>
      <c r="G1275" s="14">
        <f t="shared" ref="G1275:BJ1275" si="181">(G391+(G901+G1207)*0.1)/1000</f>
        <v>13162.209000000001</v>
      </c>
      <c r="H1275" s="14">
        <f t="shared" si="181"/>
        <v>13240.308999999999</v>
      </c>
      <c r="I1275" s="14">
        <f t="shared" si="181"/>
        <v>13245.509</v>
      </c>
      <c r="J1275" s="14">
        <f t="shared" si="181"/>
        <v>13250.709000000001</v>
      </c>
      <c r="K1275" s="14">
        <f t="shared" si="181"/>
        <v>13156.009</v>
      </c>
      <c r="L1275" s="14">
        <f t="shared" si="181"/>
        <v>11117.761</v>
      </c>
      <c r="M1275" s="14">
        <f t="shared" si="181"/>
        <v>11223.852000000001</v>
      </c>
      <c r="N1275" s="14">
        <f t="shared" si="181"/>
        <v>11375.956199999999</v>
      </c>
      <c r="O1275" s="14">
        <f t="shared" si="181"/>
        <v>11699.3514</v>
      </c>
      <c r="P1275" s="14">
        <f t="shared" si="181"/>
        <v>11989.409</v>
      </c>
      <c r="Q1275" s="14">
        <f t="shared" si="181"/>
        <v>11892.607</v>
      </c>
      <c r="R1275" s="14">
        <f t="shared" si="181"/>
        <v>12156.709000000001</v>
      </c>
      <c r="S1275" s="14">
        <f t="shared" si="181"/>
        <v>12547.109</v>
      </c>
      <c r="T1275" s="14">
        <f t="shared" si="181"/>
        <v>12956.509</v>
      </c>
      <c r="U1275" s="14">
        <f t="shared" si="181"/>
        <v>13349.009</v>
      </c>
      <c r="V1275" s="14">
        <f t="shared" si="181"/>
        <v>13428.409</v>
      </c>
      <c r="W1275" s="14">
        <f t="shared" si="181"/>
        <v>13706.909</v>
      </c>
      <c r="X1275" s="14">
        <f t="shared" si="181"/>
        <v>13796.909</v>
      </c>
      <c r="Y1275" s="14">
        <f t="shared" si="181"/>
        <v>14853.909</v>
      </c>
      <c r="Z1275" s="14">
        <f t="shared" si="181"/>
        <v>14276.308999999999</v>
      </c>
      <c r="AA1275" s="14">
        <f t="shared" si="181"/>
        <v>13600.609</v>
      </c>
      <c r="AB1275" s="14">
        <f t="shared" si="181"/>
        <v>13608.409</v>
      </c>
      <c r="AC1275" s="14">
        <f t="shared" si="181"/>
        <v>13808.009</v>
      </c>
      <c r="AD1275" s="14">
        <f t="shared" si="181"/>
        <v>13596.909</v>
      </c>
      <c r="AE1275" s="14">
        <f t="shared" si="181"/>
        <v>12699.909</v>
      </c>
      <c r="AF1275" s="14">
        <f t="shared" si="181"/>
        <v>12701.909</v>
      </c>
      <c r="AG1275" s="14">
        <f t="shared" si="181"/>
        <v>12906.909</v>
      </c>
      <c r="AH1275" s="14">
        <f t="shared" si="181"/>
        <v>13111.909</v>
      </c>
      <c r="AI1275" s="14">
        <f t="shared" si="181"/>
        <v>13521.909</v>
      </c>
      <c r="AJ1275" s="14">
        <f t="shared" si="181"/>
        <v>14031.909</v>
      </c>
      <c r="AK1275" s="14">
        <f t="shared" si="181"/>
        <v>14241.909</v>
      </c>
      <c r="AL1275" s="14">
        <f t="shared" si="181"/>
        <v>14263.732</v>
      </c>
      <c r="AM1275" s="14">
        <f t="shared" si="181"/>
        <v>13830.593999999999</v>
      </c>
      <c r="AN1275" s="14">
        <f t="shared" si="181"/>
        <v>13262.119000000001</v>
      </c>
      <c r="AO1275" s="14">
        <f t="shared" si="181"/>
        <v>13367.5879</v>
      </c>
      <c r="AP1275" s="14">
        <f t="shared" si="181"/>
        <v>13789.319300000001</v>
      </c>
      <c r="AQ1275" s="14">
        <f t="shared" si="181"/>
        <v>14186.3017</v>
      </c>
      <c r="AR1275" s="14">
        <f t="shared" si="181"/>
        <v>14477.752500000001</v>
      </c>
      <c r="AS1275" s="14">
        <f t="shared" si="181"/>
        <v>14567.615400000001</v>
      </c>
      <c r="AT1275" s="14">
        <f t="shared" si="181"/>
        <v>14392.519400000001</v>
      </c>
      <c r="AU1275" s="14">
        <f t="shared" si="181"/>
        <v>14276.909</v>
      </c>
      <c r="AV1275" s="14">
        <f t="shared" si="181"/>
        <v>14402.109</v>
      </c>
      <c r="AW1275" s="14">
        <f t="shared" si="181"/>
        <v>14295.709000000001</v>
      </c>
      <c r="AX1275" s="14">
        <f t="shared" si="181"/>
        <v>14271.109</v>
      </c>
      <c r="AY1275" s="14">
        <f t="shared" si="181"/>
        <v>14547.509</v>
      </c>
      <c r="AZ1275" s="14">
        <f t="shared" si="181"/>
        <v>14293.894900000001</v>
      </c>
      <c r="BA1275" s="14">
        <f t="shared" si="181"/>
        <v>14659.805</v>
      </c>
      <c r="BB1275" s="14">
        <f t="shared" si="181"/>
        <v>14640.272800000001</v>
      </c>
      <c r="BC1275" s="14">
        <f t="shared" si="181"/>
        <v>14518.853800000001</v>
      </c>
      <c r="BD1275" s="14">
        <f t="shared" si="181"/>
        <v>14480.437599999999</v>
      </c>
      <c r="BE1275" s="14">
        <f t="shared" si="181"/>
        <v>14426.742099999999</v>
      </c>
      <c r="BF1275" s="14">
        <f t="shared" si="181"/>
        <v>14623.9887</v>
      </c>
      <c r="BG1275" s="14">
        <f t="shared" si="181"/>
        <v>14585.899599999999</v>
      </c>
      <c r="BH1275" s="14">
        <f t="shared" si="181"/>
        <v>14634.330199999999</v>
      </c>
      <c r="BI1275" s="14">
        <f t="shared" si="181"/>
        <v>14403.724199999999</v>
      </c>
      <c r="BJ1275" s="14">
        <f t="shared" si="181"/>
        <v>14084.0283</v>
      </c>
    </row>
    <row r="1276" spans="1:63" x14ac:dyDescent="0.25">
      <c r="A1276" t="s">
        <v>177</v>
      </c>
      <c r="B1276" t="s">
        <v>178</v>
      </c>
      <c r="C1276" t="s">
        <v>7</v>
      </c>
      <c r="D1276" t="s">
        <v>268</v>
      </c>
      <c r="E1276" s="22" t="str">
        <f t="shared" si="171"/>
        <v>formula</v>
      </c>
      <c r="F1276" s="21" t="s">
        <v>248</v>
      </c>
      <c r="G1276" s="14">
        <f t="shared" ref="G1276:BJ1276" si="182">(G392+(G902+G1208)*0.1)/1000</f>
        <v>8604.5879999999997</v>
      </c>
      <c r="H1276" s="14">
        <f t="shared" si="182"/>
        <v>8770.6299999999992</v>
      </c>
      <c r="I1276" s="14">
        <f t="shared" si="182"/>
        <v>9095.15</v>
      </c>
      <c r="J1276" s="14">
        <f t="shared" si="182"/>
        <v>9338.83</v>
      </c>
      <c r="K1276" s="14">
        <f t="shared" si="182"/>
        <v>10573.33</v>
      </c>
      <c r="L1276" s="14">
        <f t="shared" si="182"/>
        <v>9798.5300000000007</v>
      </c>
      <c r="M1276" s="14">
        <f t="shared" si="182"/>
        <v>10010.83</v>
      </c>
      <c r="N1276" s="14">
        <f t="shared" si="182"/>
        <v>10227.530000000001</v>
      </c>
      <c r="O1276" s="14">
        <f t="shared" si="182"/>
        <v>10449.83</v>
      </c>
      <c r="P1276" s="14">
        <f t="shared" si="182"/>
        <v>10677.63</v>
      </c>
      <c r="Q1276" s="14">
        <f t="shared" si="182"/>
        <v>10911.03</v>
      </c>
      <c r="R1276" s="14">
        <f t="shared" si="182"/>
        <v>11150.13</v>
      </c>
      <c r="S1276" s="14">
        <f t="shared" si="182"/>
        <v>11334.38</v>
      </c>
      <c r="T1276" s="14">
        <f t="shared" si="182"/>
        <v>11586.54</v>
      </c>
      <c r="U1276" s="14">
        <f t="shared" si="182"/>
        <v>11844.16</v>
      </c>
      <c r="V1276" s="14">
        <f t="shared" si="182"/>
        <v>12207.55</v>
      </c>
      <c r="W1276" s="14">
        <f t="shared" si="182"/>
        <v>12478.96</v>
      </c>
      <c r="X1276" s="14">
        <f t="shared" si="182"/>
        <v>12756.48</v>
      </c>
      <c r="Y1276" s="14">
        <f t="shared" si="182"/>
        <v>13040.13</v>
      </c>
      <c r="Z1276" s="14">
        <f t="shared" si="182"/>
        <v>13238.56</v>
      </c>
      <c r="AA1276" s="14">
        <f t="shared" si="182"/>
        <v>13566.3601</v>
      </c>
      <c r="AB1276" s="14">
        <f t="shared" si="182"/>
        <v>13875.617199999999</v>
      </c>
      <c r="AC1276" s="14">
        <f t="shared" si="182"/>
        <v>14191.9715</v>
      </c>
      <c r="AD1276" s="14">
        <f t="shared" si="182"/>
        <v>13232.042599999999</v>
      </c>
      <c r="AE1276" s="14">
        <f t="shared" si="182"/>
        <v>13419.844300000001</v>
      </c>
      <c r="AF1276" s="14">
        <f t="shared" si="182"/>
        <v>13532.398300000001</v>
      </c>
      <c r="AG1276" s="14">
        <f t="shared" si="182"/>
        <v>13646.1387</v>
      </c>
      <c r="AH1276" s="14">
        <f t="shared" si="182"/>
        <v>13760.9935</v>
      </c>
      <c r="AI1276" s="14">
        <f t="shared" si="182"/>
        <v>13876.9969</v>
      </c>
      <c r="AJ1276" s="14">
        <f t="shared" si="182"/>
        <v>13994.1558</v>
      </c>
      <c r="AK1276" s="14">
        <f t="shared" si="182"/>
        <v>14114.2924</v>
      </c>
      <c r="AL1276" s="14">
        <f t="shared" si="182"/>
        <v>14235.73</v>
      </c>
      <c r="AM1276" s="14">
        <f t="shared" si="182"/>
        <v>14358.548000000001</v>
      </c>
      <c r="AN1276" s="14">
        <f t="shared" si="182"/>
        <v>14482.789000000001</v>
      </c>
      <c r="AO1276" s="14">
        <f t="shared" si="182"/>
        <v>16807.77</v>
      </c>
      <c r="AP1276" s="14">
        <f t="shared" si="182"/>
        <v>14735.42</v>
      </c>
      <c r="AQ1276" s="14">
        <f t="shared" si="182"/>
        <v>14863.85</v>
      </c>
      <c r="AR1276" s="14">
        <f t="shared" si="182"/>
        <v>14993.78</v>
      </c>
      <c r="AS1276" s="14">
        <f t="shared" si="182"/>
        <v>18509.792000000001</v>
      </c>
      <c r="AT1276" s="14">
        <f t="shared" si="182"/>
        <v>17996.625499999998</v>
      </c>
      <c r="AU1276" s="14">
        <f t="shared" si="182"/>
        <v>18341.929</v>
      </c>
      <c r="AV1276" s="14">
        <f t="shared" si="182"/>
        <v>18694.151999999998</v>
      </c>
      <c r="AW1276" s="14">
        <f t="shared" si="182"/>
        <v>19054.353999999999</v>
      </c>
      <c r="AX1276" s="14">
        <f t="shared" si="182"/>
        <v>18826.848000000002</v>
      </c>
      <c r="AY1276" s="14">
        <f t="shared" si="182"/>
        <v>19063.822</v>
      </c>
      <c r="AZ1276" s="14">
        <f t="shared" si="182"/>
        <v>19904.73</v>
      </c>
      <c r="BA1276" s="14">
        <f t="shared" si="182"/>
        <v>19944.73</v>
      </c>
      <c r="BB1276" s="14">
        <f t="shared" si="182"/>
        <v>20254.73</v>
      </c>
      <c r="BC1276" s="14">
        <f t="shared" si="182"/>
        <v>20554.73</v>
      </c>
      <c r="BD1276" s="14">
        <f t="shared" si="182"/>
        <v>20700.378000000001</v>
      </c>
      <c r="BE1276" s="14">
        <f t="shared" si="182"/>
        <v>22914.73</v>
      </c>
      <c r="BF1276" s="14">
        <f t="shared" si="182"/>
        <v>24454.73</v>
      </c>
      <c r="BG1276" s="14">
        <f t="shared" si="182"/>
        <v>26227.454600000001</v>
      </c>
      <c r="BH1276" s="14">
        <f t="shared" si="182"/>
        <v>27564.73</v>
      </c>
      <c r="BI1276" s="14">
        <f t="shared" si="182"/>
        <v>28610.9791</v>
      </c>
      <c r="BJ1276" s="14">
        <f t="shared" si="182"/>
        <v>28637.013999999999</v>
      </c>
    </row>
    <row r="1277" spans="1:63" x14ac:dyDescent="0.25">
      <c r="A1277" t="s">
        <v>179</v>
      </c>
      <c r="B1277" t="s">
        <v>180</v>
      </c>
      <c r="C1277" t="s">
        <v>7</v>
      </c>
      <c r="D1277" t="s">
        <v>268</v>
      </c>
      <c r="E1277" s="22" t="str">
        <f t="shared" si="171"/>
        <v>formula</v>
      </c>
      <c r="F1277" s="21" t="s">
        <v>248</v>
      </c>
      <c r="G1277" s="14">
        <f t="shared" ref="G1277:BJ1277" si="183">(G393+(G903+G1209)*0.1)/1000</f>
        <v>3901.355</v>
      </c>
      <c r="H1277" s="14">
        <f t="shared" si="183"/>
        <v>3660.2122999999997</v>
      </c>
      <c r="I1277" s="14">
        <f t="shared" si="183"/>
        <v>3722.75</v>
      </c>
      <c r="J1277" s="14">
        <f t="shared" si="183"/>
        <v>3687.1835000000001</v>
      </c>
      <c r="K1277" s="14">
        <f t="shared" si="183"/>
        <v>3722.3117000000002</v>
      </c>
      <c r="L1277" s="14">
        <f t="shared" si="183"/>
        <v>3722.3117000000002</v>
      </c>
      <c r="M1277" s="14">
        <f t="shared" si="183"/>
        <v>3850.5692999999997</v>
      </c>
      <c r="N1277" s="14">
        <f t="shared" si="183"/>
        <v>3896.5226000000002</v>
      </c>
      <c r="O1277" s="14">
        <f t="shared" si="183"/>
        <v>4166.1549999999997</v>
      </c>
      <c r="P1277" s="14">
        <f t="shared" si="183"/>
        <v>4484.7950000000001</v>
      </c>
      <c r="Q1277" s="14">
        <f t="shared" si="183"/>
        <v>4469.2349999999997</v>
      </c>
      <c r="R1277" s="14">
        <f t="shared" si="183"/>
        <v>4692.0550000000003</v>
      </c>
      <c r="S1277" s="14">
        <f t="shared" si="183"/>
        <v>4862.9350000000004</v>
      </c>
      <c r="T1277" s="14">
        <f t="shared" si="183"/>
        <v>4984.7349999999997</v>
      </c>
      <c r="U1277" s="14">
        <f t="shared" si="183"/>
        <v>5108.9250000000002</v>
      </c>
      <c r="V1277" s="14">
        <f t="shared" si="183"/>
        <v>5243.625</v>
      </c>
      <c r="W1277" s="14">
        <f t="shared" si="183"/>
        <v>5173.7349999999997</v>
      </c>
      <c r="X1277" s="14">
        <f t="shared" si="183"/>
        <v>5530.665</v>
      </c>
      <c r="Y1277" s="14">
        <f t="shared" si="183"/>
        <v>5528.7849999999999</v>
      </c>
      <c r="Z1277" s="14">
        <f t="shared" si="183"/>
        <v>5049.1149999999998</v>
      </c>
      <c r="AA1277" s="14">
        <f t="shared" si="183"/>
        <v>5036.6350000000002</v>
      </c>
      <c r="AB1277" s="14">
        <f t="shared" si="183"/>
        <v>5125.6850000000004</v>
      </c>
      <c r="AC1277" s="14">
        <f t="shared" si="183"/>
        <v>5189.8549999999996</v>
      </c>
      <c r="AD1277" s="14">
        <f t="shared" si="183"/>
        <v>5326.3549999999996</v>
      </c>
      <c r="AE1277" s="14">
        <f t="shared" si="183"/>
        <v>5395.1549999999997</v>
      </c>
      <c r="AF1277" s="14">
        <f t="shared" si="183"/>
        <v>5588.1549999999997</v>
      </c>
      <c r="AG1277" s="14">
        <f t="shared" si="183"/>
        <v>4319.3549999999996</v>
      </c>
      <c r="AH1277" s="14">
        <f t="shared" si="183"/>
        <v>4700.9549999999999</v>
      </c>
      <c r="AI1277" s="14">
        <f t="shared" si="183"/>
        <v>4888.6549999999997</v>
      </c>
      <c r="AJ1277" s="14">
        <f t="shared" si="183"/>
        <v>5408.3549999999996</v>
      </c>
      <c r="AK1277" s="14">
        <f t="shared" si="183"/>
        <v>5640.1549999999997</v>
      </c>
      <c r="AL1277" s="14">
        <f t="shared" si="183"/>
        <v>5740.1549999999997</v>
      </c>
      <c r="AM1277" s="14">
        <f t="shared" si="183"/>
        <v>5916.8549999999996</v>
      </c>
      <c r="AN1277" s="14">
        <f t="shared" si="183"/>
        <v>5668.4549999999999</v>
      </c>
      <c r="AO1277" s="14">
        <f t="shared" si="183"/>
        <v>5811.6549999999997</v>
      </c>
      <c r="AP1277" s="14">
        <f t="shared" si="183"/>
        <v>5893.5550000000003</v>
      </c>
      <c r="AQ1277" s="14">
        <f t="shared" si="183"/>
        <v>6066.6549999999997</v>
      </c>
      <c r="AR1277" s="14">
        <f t="shared" si="183"/>
        <v>6275.0550000000003</v>
      </c>
      <c r="AS1277" s="14">
        <f t="shared" si="183"/>
        <v>6462.1549999999997</v>
      </c>
      <c r="AT1277" s="14">
        <f t="shared" si="183"/>
        <v>6629.2550000000001</v>
      </c>
      <c r="AU1277" s="14">
        <f t="shared" si="183"/>
        <v>6830.1549999999997</v>
      </c>
      <c r="AV1277" s="14">
        <f t="shared" si="183"/>
        <v>7037.335</v>
      </c>
      <c r="AW1277" s="14">
        <f t="shared" si="183"/>
        <v>7252.3549999999996</v>
      </c>
      <c r="AX1277" s="14">
        <f t="shared" si="183"/>
        <v>7347.7550000000001</v>
      </c>
      <c r="AY1277" s="14">
        <f t="shared" si="183"/>
        <v>7574.1549999999997</v>
      </c>
      <c r="AZ1277" s="14">
        <f t="shared" si="183"/>
        <v>7800.6549999999997</v>
      </c>
      <c r="BA1277" s="14">
        <f t="shared" si="183"/>
        <v>8033.95</v>
      </c>
      <c r="BB1277" s="14">
        <f t="shared" si="183"/>
        <v>12677.8606</v>
      </c>
      <c r="BC1277" s="14">
        <f t="shared" si="183"/>
        <v>13057.471599999999</v>
      </c>
      <c r="BD1277" s="14">
        <f t="shared" si="183"/>
        <v>13448.471</v>
      </c>
      <c r="BE1277" s="14">
        <f t="shared" si="183"/>
        <v>13851.200500000001</v>
      </c>
      <c r="BF1277" s="14">
        <f t="shared" si="183"/>
        <v>14231.274800000001</v>
      </c>
      <c r="BG1277" s="14">
        <f t="shared" si="183"/>
        <v>14471.455</v>
      </c>
      <c r="BH1277" s="14">
        <f t="shared" si="183"/>
        <v>15048.254999999999</v>
      </c>
      <c r="BI1277" s="14">
        <f t="shared" si="183"/>
        <v>15593.863300000001</v>
      </c>
      <c r="BJ1277" s="14">
        <f t="shared" si="183"/>
        <v>16363.055199999999</v>
      </c>
    </row>
    <row r="1278" spans="1:63" x14ac:dyDescent="0.25">
      <c r="A1278" t="s">
        <v>147</v>
      </c>
      <c r="B1278" t="s">
        <v>148</v>
      </c>
      <c r="C1278" t="s">
        <v>149</v>
      </c>
      <c r="D1278" t="s">
        <v>268</v>
      </c>
      <c r="E1278" s="22" t="str">
        <f t="shared" si="171"/>
        <v>formula</v>
      </c>
      <c r="F1278" s="21" t="s">
        <v>248</v>
      </c>
      <c r="G1278" s="14">
        <f t="shared" ref="G1278:BJ1278" si="184">(G394+(G904+G1210)*0.1)/1000</f>
        <v>1997.422</v>
      </c>
      <c r="H1278" s="14">
        <f t="shared" si="184"/>
        <v>2047.422</v>
      </c>
      <c r="I1278" s="14">
        <f t="shared" si="184"/>
        <v>2057.422</v>
      </c>
      <c r="J1278" s="14">
        <f t="shared" si="184"/>
        <v>2227.422</v>
      </c>
      <c r="K1278" s="14">
        <f t="shared" si="184"/>
        <v>2547.422</v>
      </c>
      <c r="L1278" s="14">
        <f t="shared" si="184"/>
        <v>2587.422</v>
      </c>
      <c r="M1278" s="14">
        <f t="shared" si="184"/>
        <v>2647.422</v>
      </c>
      <c r="N1278" s="14">
        <f t="shared" si="184"/>
        <v>2677.422</v>
      </c>
      <c r="O1278" s="14">
        <f t="shared" si="184"/>
        <v>2767.422</v>
      </c>
      <c r="P1278" s="14">
        <f t="shared" si="184"/>
        <v>2824.6219999999998</v>
      </c>
      <c r="Q1278" s="14">
        <f t="shared" si="184"/>
        <v>2883.0219999999999</v>
      </c>
      <c r="R1278" s="14">
        <f t="shared" si="184"/>
        <v>2682.422</v>
      </c>
      <c r="S1278" s="14">
        <f t="shared" si="184"/>
        <v>2567.422</v>
      </c>
      <c r="T1278" s="14">
        <f t="shared" si="184"/>
        <v>2692.422</v>
      </c>
      <c r="U1278" s="14">
        <f t="shared" si="184"/>
        <v>2767.422</v>
      </c>
      <c r="V1278" s="14">
        <f t="shared" si="184"/>
        <v>2824.6219999999998</v>
      </c>
      <c r="W1278" s="14">
        <f t="shared" si="184"/>
        <v>2883.0219999999999</v>
      </c>
      <c r="X1278" s="14">
        <f t="shared" si="184"/>
        <v>2960.422</v>
      </c>
      <c r="Y1278" s="14">
        <f t="shared" si="184"/>
        <v>3053.422</v>
      </c>
      <c r="Z1278" s="14">
        <f t="shared" si="184"/>
        <v>3127.422</v>
      </c>
      <c r="AA1278" s="14">
        <f t="shared" si="184"/>
        <v>3222.422</v>
      </c>
      <c r="AB1278" s="14">
        <f t="shared" si="184"/>
        <v>3318.422</v>
      </c>
      <c r="AC1278" s="14">
        <f t="shared" si="184"/>
        <v>3415.422</v>
      </c>
      <c r="AD1278" s="14">
        <f t="shared" si="184"/>
        <v>3513.422</v>
      </c>
      <c r="AE1278" s="14">
        <f t="shared" si="184"/>
        <v>4137.9219999999996</v>
      </c>
      <c r="AF1278" s="14">
        <f t="shared" si="184"/>
        <v>4230.7219999999998</v>
      </c>
      <c r="AG1278" s="14">
        <f t="shared" si="184"/>
        <v>4327.3220000000001</v>
      </c>
      <c r="AH1278" s="14">
        <f t="shared" si="184"/>
        <v>4424.9219999999996</v>
      </c>
      <c r="AI1278" s="14">
        <f t="shared" si="184"/>
        <v>4524.4219999999996</v>
      </c>
      <c r="AJ1278" s="14">
        <f t="shared" si="184"/>
        <v>4524.4219999999996</v>
      </c>
      <c r="AK1278" s="14">
        <f t="shared" si="184"/>
        <v>4711.6819999999998</v>
      </c>
      <c r="AL1278" s="14">
        <f t="shared" si="184"/>
        <v>4809.5119999999997</v>
      </c>
      <c r="AM1278" s="14">
        <f t="shared" si="184"/>
        <v>4908.0519999999997</v>
      </c>
      <c r="AN1278" s="14">
        <f t="shared" si="184"/>
        <v>5009.8320000000003</v>
      </c>
      <c r="AO1278" s="14">
        <f t="shared" si="184"/>
        <v>5119.2619999999997</v>
      </c>
      <c r="AP1278" s="14">
        <f t="shared" si="184"/>
        <v>5223.2020000000002</v>
      </c>
      <c r="AQ1278" s="14">
        <f t="shared" si="184"/>
        <v>5340.2719999999999</v>
      </c>
      <c r="AR1278" s="14">
        <f t="shared" si="184"/>
        <v>5454.4057000000003</v>
      </c>
      <c r="AS1278" s="14">
        <f t="shared" si="184"/>
        <v>5571.1027000000004</v>
      </c>
      <c r="AT1278" s="14">
        <f t="shared" si="184"/>
        <v>5690.3729999999996</v>
      </c>
      <c r="AU1278" s="14">
        <f t="shared" si="184"/>
        <v>5812.2826999999997</v>
      </c>
      <c r="AV1278" s="14">
        <f t="shared" si="184"/>
        <v>5936.8051999999998</v>
      </c>
      <c r="AW1278" s="14">
        <f t="shared" si="184"/>
        <v>8342.5347000000002</v>
      </c>
      <c r="AX1278" s="14">
        <f t="shared" si="184"/>
        <v>8518.8495000000003</v>
      </c>
      <c r="AY1278" s="14">
        <f t="shared" si="184"/>
        <v>8698.9900999999991</v>
      </c>
      <c r="AZ1278" s="14">
        <f t="shared" si="184"/>
        <v>8883.046699999999</v>
      </c>
      <c r="BA1278" s="14">
        <f t="shared" si="184"/>
        <v>9071.098</v>
      </c>
      <c r="BB1278" s="14">
        <f t="shared" si="184"/>
        <v>9263.2411999999986</v>
      </c>
      <c r="BC1278" s="14">
        <f t="shared" si="184"/>
        <v>9459.5656999999992</v>
      </c>
      <c r="BD1278" s="14">
        <f t="shared" si="184"/>
        <v>9660.1664000000001</v>
      </c>
      <c r="BE1278" s="14">
        <f t="shared" si="184"/>
        <v>9865.1404999999995</v>
      </c>
      <c r="BF1278" s="14">
        <f t="shared" si="184"/>
        <v>10074.583199999999</v>
      </c>
      <c r="BG1278" s="14">
        <f t="shared" si="184"/>
        <v>10288.644900000001</v>
      </c>
      <c r="BH1278" s="14">
        <f t="shared" si="184"/>
        <v>10507.222</v>
      </c>
      <c r="BI1278" s="14">
        <f t="shared" si="184"/>
        <v>10730.749199999998</v>
      </c>
      <c r="BJ1278" s="14">
        <f t="shared" si="184"/>
        <v>10959.095300000001</v>
      </c>
    </row>
    <row r="1279" spans="1:63" x14ac:dyDescent="0.25">
      <c r="A1279" t="s">
        <v>153</v>
      </c>
      <c r="B1279" t="s">
        <v>154</v>
      </c>
      <c r="C1279" t="s">
        <v>149</v>
      </c>
      <c r="D1279" t="s">
        <v>268</v>
      </c>
      <c r="E1279" s="22" t="str">
        <f t="shared" si="171"/>
        <v>formula</v>
      </c>
      <c r="F1279" s="21" t="s">
        <v>248</v>
      </c>
      <c r="G1279" s="14">
        <f t="shared" ref="G1279:BJ1279" si="185">(G395+(G905+G1211)*0.1)/1000</f>
        <v>1895.5440000000001</v>
      </c>
      <c r="H1279" s="14">
        <f t="shared" si="185"/>
        <v>1898.5440000000001</v>
      </c>
      <c r="I1279" s="14">
        <f t="shared" si="185"/>
        <v>2002.5440000000001</v>
      </c>
      <c r="J1279" s="14">
        <f t="shared" si="185"/>
        <v>1756.5440000000001</v>
      </c>
      <c r="K1279" s="14">
        <f t="shared" si="185"/>
        <v>1901.0440000000001</v>
      </c>
      <c r="L1279" s="14">
        <f t="shared" si="185"/>
        <v>2067.8440000000001</v>
      </c>
      <c r="M1279" s="14">
        <f t="shared" si="185"/>
        <v>2044.3440000000001</v>
      </c>
      <c r="N1279" s="14">
        <f t="shared" si="185"/>
        <v>2097.5439999999999</v>
      </c>
      <c r="O1279" s="14">
        <f t="shared" si="185"/>
        <v>2307.5439999999999</v>
      </c>
      <c r="P1279" s="14">
        <f t="shared" si="185"/>
        <v>2547.5439999999999</v>
      </c>
      <c r="Q1279" s="14">
        <f t="shared" si="185"/>
        <v>2727.5439999999999</v>
      </c>
      <c r="R1279" s="14">
        <f t="shared" si="185"/>
        <v>2562.5439999999999</v>
      </c>
      <c r="S1279" s="14">
        <f t="shared" si="185"/>
        <v>2547.5439999999999</v>
      </c>
      <c r="T1279" s="14">
        <f t="shared" si="185"/>
        <v>2627.5439999999999</v>
      </c>
      <c r="U1279" s="14">
        <f t="shared" si="185"/>
        <v>2829.5439999999999</v>
      </c>
      <c r="V1279" s="14">
        <f t="shared" si="185"/>
        <v>2981.5439999999999</v>
      </c>
      <c r="W1279" s="14">
        <f t="shared" si="185"/>
        <v>3185.7939999999999</v>
      </c>
      <c r="X1279" s="14">
        <f t="shared" si="185"/>
        <v>3295.944</v>
      </c>
      <c r="Y1279" s="14">
        <f t="shared" si="185"/>
        <v>3387.5439999999999</v>
      </c>
      <c r="Z1279" s="14">
        <f t="shared" si="185"/>
        <v>3962.5740000000001</v>
      </c>
      <c r="AA1279" s="14">
        <f t="shared" si="185"/>
        <v>4032.7145</v>
      </c>
      <c r="AB1279" s="14">
        <f t="shared" si="185"/>
        <v>3749.7139999999999</v>
      </c>
      <c r="AC1279" s="14">
        <f t="shared" si="185"/>
        <v>3671.0039999999999</v>
      </c>
      <c r="AD1279" s="14">
        <f t="shared" si="185"/>
        <v>3817.5439999999999</v>
      </c>
      <c r="AE1279" s="14">
        <f t="shared" si="185"/>
        <v>4430.8464000000004</v>
      </c>
      <c r="AF1279" s="14">
        <f t="shared" si="185"/>
        <v>4557.8235999999997</v>
      </c>
      <c r="AG1279" s="14">
        <f t="shared" si="185"/>
        <v>4676.9655999999995</v>
      </c>
      <c r="AH1279" s="14">
        <f t="shared" si="185"/>
        <v>4808.7190000000001</v>
      </c>
      <c r="AI1279" s="14">
        <f t="shared" si="185"/>
        <v>4950.8440000000001</v>
      </c>
      <c r="AJ1279" s="14">
        <f t="shared" si="185"/>
        <v>5096.5439999999999</v>
      </c>
      <c r="AK1279" s="14">
        <f t="shared" si="185"/>
        <v>5102.5439999999999</v>
      </c>
      <c r="AL1279" s="14">
        <f t="shared" si="185"/>
        <v>5103.5439999999999</v>
      </c>
      <c r="AM1279" s="14">
        <f t="shared" si="185"/>
        <v>5105.5439999999999</v>
      </c>
      <c r="AN1279" s="14">
        <f t="shared" si="185"/>
        <v>5107.5439999999999</v>
      </c>
      <c r="AO1279" s="14">
        <f t="shared" si="185"/>
        <v>5059.5439999999999</v>
      </c>
      <c r="AP1279" s="14">
        <f t="shared" si="185"/>
        <v>5035.5439999999999</v>
      </c>
      <c r="AQ1279" s="14">
        <f t="shared" si="185"/>
        <v>5154.5439999999999</v>
      </c>
      <c r="AR1279" s="14">
        <f t="shared" si="185"/>
        <v>5268.5439999999999</v>
      </c>
      <c r="AS1279" s="14">
        <f t="shared" si="185"/>
        <v>5927.5439999999999</v>
      </c>
      <c r="AT1279" s="14">
        <f t="shared" si="185"/>
        <v>6370.5439999999999</v>
      </c>
      <c r="AU1279" s="14">
        <f t="shared" si="185"/>
        <v>6287.5439999999999</v>
      </c>
      <c r="AV1279" s="14">
        <f t="shared" si="185"/>
        <v>6087.5439999999999</v>
      </c>
      <c r="AW1279" s="14">
        <f t="shared" si="185"/>
        <v>6287.5439999999999</v>
      </c>
      <c r="AX1279" s="14">
        <f t="shared" si="185"/>
        <v>6387.5439999999999</v>
      </c>
      <c r="AY1279" s="14">
        <f t="shared" si="185"/>
        <v>6487.5439999999999</v>
      </c>
      <c r="AZ1279" s="14">
        <f t="shared" si="185"/>
        <v>6487.5439999999999</v>
      </c>
      <c r="BA1279" s="14">
        <f t="shared" si="185"/>
        <v>6487.5439999999999</v>
      </c>
      <c r="BB1279" s="14">
        <f t="shared" si="185"/>
        <v>5533.5439999999999</v>
      </c>
      <c r="BC1279" s="14">
        <f t="shared" si="185"/>
        <v>5487.8440000000001</v>
      </c>
      <c r="BD1279" s="14">
        <f t="shared" si="185"/>
        <v>5431.1525999999994</v>
      </c>
      <c r="BE1279" s="14">
        <f t="shared" si="185"/>
        <v>5737.6630999999998</v>
      </c>
      <c r="BF1279" s="14">
        <f t="shared" si="185"/>
        <v>6169.7459000000008</v>
      </c>
      <c r="BG1279" s="14">
        <f t="shared" si="185"/>
        <v>6482.6469000000006</v>
      </c>
      <c r="BH1279" s="14">
        <f t="shared" si="185"/>
        <v>6465.0439999999999</v>
      </c>
      <c r="BI1279" s="14">
        <f t="shared" si="185"/>
        <v>6617.5110999999997</v>
      </c>
      <c r="BJ1279" s="14">
        <f t="shared" si="185"/>
        <v>6401.8132999999998</v>
      </c>
    </row>
    <row r="1280" spans="1:63" x14ac:dyDescent="0.25">
      <c r="A1280" t="s">
        <v>155</v>
      </c>
      <c r="B1280" t="s">
        <v>156</v>
      </c>
      <c r="C1280" t="s">
        <v>149</v>
      </c>
      <c r="D1280" t="s">
        <v>268</v>
      </c>
      <c r="E1280" s="22" t="str">
        <f t="shared" si="171"/>
        <v>formula</v>
      </c>
      <c r="F1280" s="21" t="s">
        <v>248</v>
      </c>
      <c r="G1280" s="14">
        <f t="shared" ref="G1280:BJ1280" si="186">(G396+(G906+G1212)*0.1)/1000</f>
        <v>4458.3999999999996</v>
      </c>
      <c r="H1280" s="14">
        <f t="shared" si="186"/>
        <v>4518.3999999999996</v>
      </c>
      <c r="I1280" s="14">
        <f t="shared" si="186"/>
        <v>4578.3999999999996</v>
      </c>
      <c r="J1280" s="14">
        <f t="shared" si="186"/>
        <v>4638.3999999999996</v>
      </c>
      <c r="K1280" s="14">
        <f t="shared" si="186"/>
        <v>4698.3999999999996</v>
      </c>
      <c r="L1280" s="14">
        <f t="shared" si="186"/>
        <v>4828.3999999999996</v>
      </c>
      <c r="M1280" s="14">
        <f t="shared" si="186"/>
        <v>4900.8999999999996</v>
      </c>
      <c r="N1280" s="14">
        <f t="shared" si="186"/>
        <v>4965.8999999999996</v>
      </c>
      <c r="O1280" s="14">
        <f t="shared" si="186"/>
        <v>4843.3999999999996</v>
      </c>
      <c r="P1280" s="14">
        <f t="shared" si="186"/>
        <v>4858.3999999999996</v>
      </c>
      <c r="Q1280" s="14">
        <f t="shared" si="186"/>
        <v>4843.3999999999996</v>
      </c>
      <c r="R1280" s="14">
        <f t="shared" si="186"/>
        <v>5078.3999999999996</v>
      </c>
      <c r="S1280" s="14">
        <f t="shared" si="186"/>
        <v>4388.3999999999996</v>
      </c>
      <c r="T1280" s="14">
        <f t="shared" si="186"/>
        <v>3343.4</v>
      </c>
      <c r="U1280" s="14">
        <f t="shared" si="186"/>
        <v>3610.9</v>
      </c>
      <c r="V1280" s="14">
        <f t="shared" si="186"/>
        <v>3987.4</v>
      </c>
      <c r="W1280" s="14">
        <f t="shared" si="186"/>
        <v>4430.7</v>
      </c>
      <c r="X1280" s="14">
        <f t="shared" si="186"/>
        <v>4535.3999999999996</v>
      </c>
      <c r="Y1280" s="14">
        <f t="shared" si="186"/>
        <v>4642.3999999999996</v>
      </c>
      <c r="Z1280" s="14">
        <f t="shared" si="186"/>
        <v>4750.3999999999996</v>
      </c>
      <c r="AA1280" s="14">
        <f t="shared" si="186"/>
        <v>4859.3999999999996</v>
      </c>
      <c r="AB1280" s="14">
        <f t="shared" si="186"/>
        <v>4970.8999999999996</v>
      </c>
      <c r="AC1280" s="14">
        <f t="shared" si="186"/>
        <v>5051.8999999999996</v>
      </c>
      <c r="AD1280" s="14">
        <f t="shared" si="186"/>
        <v>4053.4</v>
      </c>
      <c r="AE1280" s="14">
        <f t="shared" si="186"/>
        <v>4152.3999999999996</v>
      </c>
      <c r="AF1280" s="14">
        <f t="shared" si="186"/>
        <v>4253.8999999999996</v>
      </c>
      <c r="AG1280" s="14">
        <f t="shared" si="186"/>
        <v>4382.4650000000001</v>
      </c>
      <c r="AH1280" s="14">
        <f t="shared" si="186"/>
        <v>4494.3</v>
      </c>
      <c r="AI1280" s="14">
        <f t="shared" si="186"/>
        <v>4600.2299999999996</v>
      </c>
      <c r="AJ1280" s="14">
        <f t="shared" si="186"/>
        <v>4709.482</v>
      </c>
      <c r="AK1280" s="14">
        <f t="shared" si="186"/>
        <v>4821.1305000000002</v>
      </c>
      <c r="AL1280" s="14">
        <f t="shared" si="186"/>
        <v>4934.0254999999997</v>
      </c>
      <c r="AM1280" s="14">
        <f t="shared" si="186"/>
        <v>5051.1689000000006</v>
      </c>
      <c r="AN1280" s="14">
        <f t="shared" si="186"/>
        <v>5099.326</v>
      </c>
      <c r="AO1280" s="14">
        <f t="shared" si="186"/>
        <v>5255.1949999999997</v>
      </c>
      <c r="AP1280" s="14">
        <f t="shared" si="186"/>
        <v>5380.5155000000004</v>
      </c>
      <c r="AQ1280" s="14">
        <f t="shared" si="186"/>
        <v>6062.0169999999998</v>
      </c>
      <c r="AR1280" s="14">
        <f t="shared" si="186"/>
        <v>6204.1172999999999</v>
      </c>
      <c r="AS1280" s="14">
        <f t="shared" si="186"/>
        <v>6345.9146000000001</v>
      </c>
      <c r="AT1280" s="14">
        <f t="shared" si="186"/>
        <v>6498.0334000000003</v>
      </c>
      <c r="AU1280" s="14">
        <f t="shared" si="186"/>
        <v>6650.9135999999999</v>
      </c>
      <c r="AV1280" s="14">
        <f t="shared" si="186"/>
        <v>6802.6729999999998</v>
      </c>
      <c r="AW1280" s="14">
        <f t="shared" si="186"/>
        <v>6955.2309999999998</v>
      </c>
      <c r="AX1280" s="14">
        <f t="shared" si="186"/>
        <v>7100.08</v>
      </c>
      <c r="AY1280" s="14">
        <f t="shared" si="186"/>
        <v>7252.66</v>
      </c>
      <c r="AZ1280" s="14">
        <f t="shared" si="186"/>
        <v>7405.5</v>
      </c>
      <c r="BA1280" s="14">
        <f t="shared" si="186"/>
        <v>7652.0155000000004</v>
      </c>
      <c r="BB1280" s="14">
        <f t="shared" si="186"/>
        <v>7832.5821999999998</v>
      </c>
      <c r="BC1280" s="14">
        <f t="shared" si="186"/>
        <v>8017.4825999999994</v>
      </c>
      <c r="BD1280" s="14">
        <f t="shared" si="186"/>
        <v>8217.5</v>
      </c>
      <c r="BE1280" s="14">
        <f t="shared" si="186"/>
        <v>8453.4</v>
      </c>
      <c r="BF1280" s="14">
        <f t="shared" si="186"/>
        <v>8606.4</v>
      </c>
      <c r="BG1280" s="14">
        <f t="shared" si="186"/>
        <v>8608.4</v>
      </c>
      <c r="BH1280" s="14">
        <f t="shared" si="186"/>
        <v>9010.7134000000005</v>
      </c>
      <c r="BI1280" s="14">
        <f t="shared" si="186"/>
        <v>28072.4329</v>
      </c>
      <c r="BJ1280" s="14">
        <f t="shared" si="186"/>
        <v>29580.323499999999</v>
      </c>
    </row>
    <row r="1281" spans="1:62" x14ac:dyDescent="0.25">
      <c r="A1281" t="s">
        <v>161</v>
      </c>
      <c r="B1281" t="s">
        <v>162</v>
      </c>
      <c r="C1281" t="s">
        <v>149</v>
      </c>
      <c r="D1281" t="s">
        <v>268</v>
      </c>
      <c r="E1281" s="22" t="str">
        <f t="shared" si="171"/>
        <v>formula</v>
      </c>
      <c r="F1281" s="21" t="s">
        <v>248</v>
      </c>
      <c r="G1281" s="14">
        <f t="shared" ref="G1281:BJ1281" si="187">(G397+(G907+G1213)*0.1)/1000</f>
        <v>4055.819</v>
      </c>
      <c r="H1281" s="14">
        <f t="shared" si="187"/>
        <v>4403.8190000000004</v>
      </c>
      <c r="I1281" s="14">
        <f t="shared" si="187"/>
        <v>4542.1229999999996</v>
      </c>
      <c r="J1281" s="14">
        <f t="shared" si="187"/>
        <v>4896.0190000000002</v>
      </c>
      <c r="K1281" s="14">
        <f t="shared" si="187"/>
        <v>5290.652</v>
      </c>
      <c r="L1281" s="14">
        <f t="shared" si="187"/>
        <v>5415.6189999999997</v>
      </c>
      <c r="M1281" s="14">
        <f t="shared" si="187"/>
        <v>5549.0190000000002</v>
      </c>
      <c r="N1281" s="14">
        <f t="shared" si="187"/>
        <v>5416.0190000000002</v>
      </c>
      <c r="O1281" s="14">
        <f t="shared" si="187"/>
        <v>6055.0190000000002</v>
      </c>
      <c r="P1281" s="14">
        <f t="shared" si="187"/>
        <v>5984.0190000000002</v>
      </c>
      <c r="Q1281" s="14">
        <f t="shared" si="187"/>
        <v>6179.0190000000002</v>
      </c>
      <c r="R1281" s="14">
        <f t="shared" si="187"/>
        <v>5357.0190000000002</v>
      </c>
      <c r="S1281" s="14">
        <f t="shared" si="187"/>
        <v>5004.0190000000002</v>
      </c>
      <c r="T1281" s="14">
        <f t="shared" si="187"/>
        <v>4194.0190000000002</v>
      </c>
      <c r="U1281" s="14">
        <f t="shared" si="187"/>
        <v>4510.0190000000002</v>
      </c>
      <c r="V1281" s="14">
        <f t="shared" si="187"/>
        <v>4734.0190000000002</v>
      </c>
      <c r="W1281" s="14">
        <f t="shared" si="187"/>
        <v>4750.0190000000002</v>
      </c>
      <c r="X1281" s="14">
        <f t="shared" si="187"/>
        <v>5133.0190000000002</v>
      </c>
      <c r="Y1281" s="14">
        <f t="shared" si="187"/>
        <v>5539.0190000000002</v>
      </c>
      <c r="Z1281" s="14">
        <f t="shared" si="187"/>
        <v>6649.0190000000002</v>
      </c>
      <c r="AA1281" s="14">
        <f t="shared" si="187"/>
        <v>7123.3190000000004</v>
      </c>
      <c r="AB1281" s="14">
        <f t="shared" si="187"/>
        <v>7390.7190000000001</v>
      </c>
      <c r="AC1281" s="14">
        <f t="shared" si="187"/>
        <v>6360.0190000000002</v>
      </c>
      <c r="AD1281" s="14">
        <f t="shared" si="187"/>
        <v>5541.2190000000001</v>
      </c>
      <c r="AE1281" s="14">
        <f t="shared" si="187"/>
        <v>4952.7190000000001</v>
      </c>
      <c r="AF1281" s="14">
        <f t="shared" si="187"/>
        <v>5099.0190000000002</v>
      </c>
      <c r="AG1281" s="14">
        <f t="shared" si="187"/>
        <v>5242.0190000000002</v>
      </c>
      <c r="AH1281" s="14">
        <f t="shared" si="187"/>
        <v>5379.7190000000001</v>
      </c>
      <c r="AI1281" s="14">
        <f t="shared" si="187"/>
        <v>5527.1189999999997</v>
      </c>
      <c r="AJ1281" s="14">
        <f t="shared" si="187"/>
        <v>5728.6189999999997</v>
      </c>
      <c r="AK1281" s="14">
        <f t="shared" si="187"/>
        <v>5859.1175000000003</v>
      </c>
      <c r="AL1281" s="14">
        <f t="shared" si="187"/>
        <v>5893.4832999999999</v>
      </c>
      <c r="AM1281" s="14">
        <f t="shared" si="187"/>
        <v>5942.2480999999998</v>
      </c>
      <c r="AN1281" s="14">
        <f t="shared" si="187"/>
        <v>6006.1491999999998</v>
      </c>
      <c r="AO1281" s="14">
        <f t="shared" si="187"/>
        <v>6086.0419000000002</v>
      </c>
      <c r="AP1281" s="14">
        <f t="shared" si="187"/>
        <v>6182.9395999999997</v>
      </c>
      <c r="AQ1281" s="14">
        <f t="shared" si="187"/>
        <v>6298.0324000000001</v>
      </c>
      <c r="AR1281" s="14">
        <f t="shared" si="187"/>
        <v>6508.5309999999999</v>
      </c>
      <c r="AS1281" s="14">
        <f t="shared" si="187"/>
        <v>6748.8370000000004</v>
      </c>
      <c r="AT1281" s="14">
        <f t="shared" si="187"/>
        <v>7008.7550000000001</v>
      </c>
      <c r="AU1281" s="14">
        <f t="shared" si="187"/>
        <v>7274.1271999999999</v>
      </c>
      <c r="AV1281" s="14">
        <f t="shared" si="187"/>
        <v>7976.3932000000004</v>
      </c>
      <c r="AW1281" s="14">
        <f t="shared" si="187"/>
        <v>8232.6457000000009</v>
      </c>
      <c r="AX1281" s="14">
        <f t="shared" si="187"/>
        <v>8554.6198999999997</v>
      </c>
      <c r="AY1281" s="14">
        <f t="shared" si="187"/>
        <v>8771.6273000000001</v>
      </c>
      <c r="AZ1281" s="14">
        <f t="shared" si="187"/>
        <v>8856.0190000000002</v>
      </c>
      <c r="BA1281" s="14">
        <f t="shared" si="187"/>
        <v>9348.0629000000008</v>
      </c>
      <c r="BB1281" s="14">
        <f t="shared" si="187"/>
        <v>9624.7843000000012</v>
      </c>
      <c r="BC1281" s="14">
        <f t="shared" si="187"/>
        <v>9946.9935999999998</v>
      </c>
      <c r="BD1281" s="14">
        <f t="shared" si="187"/>
        <v>10593.977999999999</v>
      </c>
      <c r="BE1281" s="14">
        <f t="shared" si="187"/>
        <v>10939.5484</v>
      </c>
      <c r="BF1281" s="14">
        <f t="shared" si="187"/>
        <v>11297.0586</v>
      </c>
      <c r="BG1281" s="14">
        <f t="shared" si="187"/>
        <v>11666.9475</v>
      </c>
      <c r="BH1281" s="14">
        <f t="shared" si="187"/>
        <v>12049.6675</v>
      </c>
      <c r="BI1281" s="14">
        <f t="shared" si="187"/>
        <v>12445.690500000001</v>
      </c>
      <c r="BJ1281" s="14">
        <f t="shared" si="187"/>
        <v>13279.468699999999</v>
      </c>
    </row>
    <row r="1282" spans="1:62" x14ac:dyDescent="0.25">
      <c r="A1282" t="s">
        <v>163</v>
      </c>
      <c r="B1282" t="s">
        <v>164</v>
      </c>
      <c r="C1282" t="s">
        <v>149</v>
      </c>
      <c r="D1282" t="s">
        <v>268</v>
      </c>
      <c r="E1282" s="22" t="str">
        <f t="shared" si="171"/>
        <v>formula</v>
      </c>
      <c r="F1282" s="21" t="s">
        <v>248</v>
      </c>
      <c r="G1282" s="14">
        <f t="shared" ref="G1282:BJ1282" si="188">(G398+(G908+G1214)*0.1)/1000</f>
        <v>2507.0700000000002</v>
      </c>
      <c r="H1282" s="14">
        <f t="shared" si="188"/>
        <v>2563.0700000000002</v>
      </c>
      <c r="I1282" s="14">
        <f t="shared" si="188"/>
        <v>2608.0700000000002</v>
      </c>
      <c r="J1282" s="14">
        <f t="shared" si="188"/>
        <v>2664.07</v>
      </c>
      <c r="K1282" s="14">
        <f t="shared" si="188"/>
        <v>2720.07</v>
      </c>
      <c r="L1282" s="14">
        <f t="shared" si="188"/>
        <v>2763.07</v>
      </c>
      <c r="M1282" s="14">
        <f t="shared" si="188"/>
        <v>2823.07</v>
      </c>
      <c r="N1282" s="14">
        <f t="shared" si="188"/>
        <v>2903.07</v>
      </c>
      <c r="O1282" s="14">
        <f t="shared" si="188"/>
        <v>2323.0700000000002</v>
      </c>
      <c r="P1282" s="14">
        <f t="shared" si="188"/>
        <v>2203.0700000000002</v>
      </c>
      <c r="Q1282" s="14">
        <f t="shared" si="188"/>
        <v>2208.0700000000002</v>
      </c>
      <c r="R1282" s="14">
        <f t="shared" si="188"/>
        <v>1903.07</v>
      </c>
      <c r="S1282" s="14">
        <f t="shared" si="188"/>
        <v>1853.07</v>
      </c>
      <c r="T1282" s="14">
        <f t="shared" si="188"/>
        <v>1453.07</v>
      </c>
      <c r="U1282" s="14">
        <f t="shared" si="188"/>
        <v>1439.07</v>
      </c>
      <c r="V1282" s="14">
        <f t="shared" si="188"/>
        <v>1492.07</v>
      </c>
      <c r="W1282" s="14">
        <f t="shared" si="188"/>
        <v>1543.07</v>
      </c>
      <c r="X1282" s="14">
        <f t="shared" si="188"/>
        <v>1510.27</v>
      </c>
      <c r="Y1282" s="14">
        <f t="shared" si="188"/>
        <v>1549.77</v>
      </c>
      <c r="Z1282" s="14">
        <f t="shared" si="188"/>
        <v>1559.72</v>
      </c>
      <c r="AA1282" s="14">
        <f t="shared" si="188"/>
        <v>1759.72</v>
      </c>
      <c r="AB1282" s="14">
        <f t="shared" si="188"/>
        <v>1867.71</v>
      </c>
      <c r="AC1282" s="14">
        <f t="shared" si="188"/>
        <v>1603.07</v>
      </c>
      <c r="AD1282" s="14">
        <f t="shared" si="188"/>
        <v>1473.07</v>
      </c>
      <c r="AE1282" s="14">
        <f t="shared" si="188"/>
        <v>1613.07</v>
      </c>
      <c r="AF1282" s="14">
        <f t="shared" si="188"/>
        <v>1613.07</v>
      </c>
      <c r="AG1282" s="14">
        <f t="shared" si="188"/>
        <v>1638.07</v>
      </c>
      <c r="AH1282" s="14">
        <f t="shared" si="188"/>
        <v>1683.07</v>
      </c>
      <c r="AI1282" s="14">
        <f t="shared" si="188"/>
        <v>1733.07</v>
      </c>
      <c r="AJ1282" s="14">
        <f t="shared" si="188"/>
        <v>1793.07</v>
      </c>
      <c r="AK1282" s="14">
        <f t="shared" si="188"/>
        <v>1853.07</v>
      </c>
      <c r="AL1282" s="14">
        <f t="shared" si="188"/>
        <v>1643.07</v>
      </c>
      <c r="AM1282" s="14">
        <f t="shared" si="188"/>
        <v>1655.07</v>
      </c>
      <c r="AN1282" s="14">
        <f t="shared" si="188"/>
        <v>1555.07</v>
      </c>
      <c r="AO1282" s="14">
        <f t="shared" si="188"/>
        <v>1566.63</v>
      </c>
      <c r="AP1282" s="14">
        <f t="shared" si="188"/>
        <v>1638.35</v>
      </c>
      <c r="AQ1282" s="14">
        <f t="shared" si="188"/>
        <v>1876.07</v>
      </c>
      <c r="AR1282" s="14">
        <f t="shared" si="188"/>
        <v>1952.57</v>
      </c>
      <c r="AS1282" s="14">
        <f t="shared" si="188"/>
        <v>2065.1776</v>
      </c>
      <c r="AT1282" s="14">
        <f t="shared" si="188"/>
        <v>2131.3425999999999</v>
      </c>
      <c r="AU1282" s="14">
        <f t="shared" si="188"/>
        <v>2199.8217999999997</v>
      </c>
      <c r="AV1282" s="14">
        <f t="shared" si="188"/>
        <v>2222.2289999999998</v>
      </c>
      <c r="AW1282" s="14">
        <f t="shared" si="188"/>
        <v>2263.0700000000002</v>
      </c>
      <c r="AX1282" s="14">
        <f t="shared" si="188"/>
        <v>2032.07</v>
      </c>
      <c r="AY1282" s="14">
        <f t="shared" si="188"/>
        <v>2045.07</v>
      </c>
      <c r="AZ1282" s="14">
        <f t="shared" si="188"/>
        <v>2363.0700000000002</v>
      </c>
      <c r="BA1282" s="14">
        <f t="shared" si="188"/>
        <v>2060.0700000000002</v>
      </c>
      <c r="BB1282" s="14">
        <f t="shared" si="188"/>
        <v>2050.1327999999999</v>
      </c>
      <c r="BC1282" s="14">
        <f t="shared" si="188"/>
        <v>2354.4358999999999</v>
      </c>
      <c r="BD1282" s="14">
        <f t="shared" si="188"/>
        <v>2384.1662000000001</v>
      </c>
      <c r="BE1282" s="14">
        <f t="shared" si="188"/>
        <v>2436.8503999999998</v>
      </c>
      <c r="BF1282" s="14">
        <f t="shared" si="188"/>
        <v>2492.0786000000003</v>
      </c>
      <c r="BG1282" s="14">
        <f t="shared" si="188"/>
        <v>2548.0172000000002</v>
      </c>
      <c r="BH1282" s="14">
        <f t="shared" si="188"/>
        <v>2661.07</v>
      </c>
      <c r="BI1282" s="14">
        <f t="shared" si="188"/>
        <v>2692.27</v>
      </c>
      <c r="BJ1282" s="14">
        <f t="shared" si="188"/>
        <v>2825.9977000000003</v>
      </c>
    </row>
    <row r="1283" spans="1:62" x14ac:dyDescent="0.25">
      <c r="A1283" t="s">
        <v>167</v>
      </c>
      <c r="B1283" t="s">
        <v>168</v>
      </c>
      <c r="C1283" t="s">
        <v>149</v>
      </c>
      <c r="D1283" t="s">
        <v>268</v>
      </c>
      <c r="E1283" s="22" t="str">
        <f t="shared" si="171"/>
        <v>formula</v>
      </c>
      <c r="F1283" s="21" t="s">
        <v>248</v>
      </c>
      <c r="G1283" s="14">
        <f t="shared" ref="G1283:BJ1283" si="189">(G399+(G909+G1215)*0.1)/1000</f>
        <v>4110.7</v>
      </c>
      <c r="H1283" s="14">
        <f t="shared" si="189"/>
        <v>4246.7</v>
      </c>
      <c r="I1283" s="14">
        <f t="shared" si="189"/>
        <v>4256.7</v>
      </c>
      <c r="J1283" s="14">
        <f t="shared" si="189"/>
        <v>4651.7</v>
      </c>
      <c r="K1283" s="14">
        <f t="shared" si="189"/>
        <v>4826.7</v>
      </c>
      <c r="L1283" s="14">
        <f t="shared" si="189"/>
        <v>4939.2</v>
      </c>
      <c r="M1283" s="14">
        <f t="shared" si="189"/>
        <v>5074.2</v>
      </c>
      <c r="N1283" s="14">
        <f t="shared" si="189"/>
        <v>5219.7</v>
      </c>
      <c r="O1283" s="14">
        <f t="shared" si="189"/>
        <v>4956.7</v>
      </c>
      <c r="P1283" s="14">
        <f t="shared" si="189"/>
        <v>4904.6522000000004</v>
      </c>
      <c r="Q1283" s="14">
        <f t="shared" si="189"/>
        <v>5026.0459000000001</v>
      </c>
      <c r="R1283" s="14">
        <f t="shared" si="189"/>
        <v>5163.5499</v>
      </c>
      <c r="S1283" s="14">
        <f t="shared" si="189"/>
        <v>3417.1124</v>
      </c>
      <c r="T1283" s="14">
        <f t="shared" si="189"/>
        <v>3770.5214999999998</v>
      </c>
      <c r="U1283" s="14">
        <f t="shared" si="189"/>
        <v>4078.8787000000002</v>
      </c>
      <c r="V1283" s="14">
        <f t="shared" si="189"/>
        <v>4361.6109999999999</v>
      </c>
      <c r="W1283" s="14">
        <f t="shared" si="189"/>
        <v>4646.6079</v>
      </c>
      <c r="X1283" s="14">
        <f t="shared" si="189"/>
        <v>4876.6532999999999</v>
      </c>
      <c r="Y1283" s="14">
        <f t="shared" si="189"/>
        <v>5143.3450000000003</v>
      </c>
      <c r="Z1283" s="14">
        <f t="shared" si="189"/>
        <v>5421.4462999999996</v>
      </c>
      <c r="AA1283" s="14">
        <f t="shared" si="189"/>
        <v>5698.4407000000001</v>
      </c>
      <c r="AB1283" s="14">
        <f t="shared" si="189"/>
        <v>6024.2525999999998</v>
      </c>
      <c r="AC1283" s="14">
        <f t="shared" si="189"/>
        <v>6364.1578</v>
      </c>
      <c r="AD1283" s="14">
        <f t="shared" si="189"/>
        <v>4363.2401</v>
      </c>
      <c r="AE1283" s="14">
        <f t="shared" si="189"/>
        <v>3406.7877999999996</v>
      </c>
      <c r="AF1283" s="14">
        <f t="shared" si="189"/>
        <v>3084.7858999999999</v>
      </c>
      <c r="AG1283" s="14">
        <f t="shared" si="189"/>
        <v>3251.6026000000002</v>
      </c>
      <c r="AH1283" s="14">
        <f t="shared" si="189"/>
        <v>3428.0027</v>
      </c>
      <c r="AI1283" s="14">
        <f t="shared" si="189"/>
        <v>3614.5403999999999</v>
      </c>
      <c r="AJ1283" s="14">
        <f t="shared" si="189"/>
        <v>3811.8112000000001</v>
      </c>
      <c r="AK1283" s="14">
        <f t="shared" si="189"/>
        <v>4020.442</v>
      </c>
      <c r="AL1283" s="14">
        <f t="shared" si="189"/>
        <v>4241.0812999999998</v>
      </c>
      <c r="AM1283" s="14">
        <f t="shared" si="189"/>
        <v>4474.4489999999996</v>
      </c>
      <c r="AN1283" s="14">
        <f t="shared" si="189"/>
        <v>4721.2764999999999</v>
      </c>
      <c r="AO1283" s="14">
        <f t="shared" si="189"/>
        <v>4982.3472000000002</v>
      </c>
      <c r="AP1283" s="14">
        <f t="shared" si="189"/>
        <v>5258.5059000000001</v>
      </c>
      <c r="AQ1283" s="14">
        <f t="shared" si="189"/>
        <v>5550.6192999999994</v>
      </c>
      <c r="AR1283" s="14">
        <f t="shared" si="189"/>
        <v>5859.6360999999997</v>
      </c>
      <c r="AS1283" s="14">
        <f t="shared" si="189"/>
        <v>6186.5267000000003</v>
      </c>
      <c r="AT1283" s="14">
        <f t="shared" si="189"/>
        <v>6541.3537999999999</v>
      </c>
      <c r="AU1283" s="14">
        <f t="shared" si="189"/>
        <v>6907.2219000000005</v>
      </c>
      <c r="AV1283" s="14">
        <f t="shared" si="189"/>
        <v>7285.2979999999998</v>
      </c>
      <c r="AW1283" s="14">
        <f t="shared" si="189"/>
        <v>7694.8310999999994</v>
      </c>
      <c r="AX1283" s="14">
        <f t="shared" si="189"/>
        <v>8137.1427999999996</v>
      </c>
      <c r="AY1283" s="14">
        <f t="shared" si="189"/>
        <v>8586.6169000000009</v>
      </c>
      <c r="AZ1283" s="14">
        <f t="shared" si="189"/>
        <v>9071.73</v>
      </c>
      <c r="BA1283" s="14">
        <f t="shared" si="189"/>
        <v>9585.0612000000001</v>
      </c>
      <c r="BB1283" s="14">
        <f t="shared" si="189"/>
        <v>10128.233199999999</v>
      </c>
      <c r="BC1283" s="14">
        <f t="shared" si="189"/>
        <v>10703.0605</v>
      </c>
      <c r="BD1283" s="14">
        <f t="shared" si="189"/>
        <v>11216.2929</v>
      </c>
      <c r="BE1283" s="14">
        <f t="shared" si="189"/>
        <v>11002.4539</v>
      </c>
      <c r="BF1283" s="14">
        <f t="shared" si="189"/>
        <v>11628.536699999999</v>
      </c>
      <c r="BG1283" s="14">
        <f t="shared" si="189"/>
        <v>12291.1255</v>
      </c>
      <c r="BH1283" s="14">
        <f t="shared" si="189"/>
        <v>12992.367900000001</v>
      </c>
      <c r="BI1283" s="14">
        <f t="shared" si="189"/>
        <v>13734.5412</v>
      </c>
      <c r="BJ1283" s="14">
        <f t="shared" si="189"/>
        <v>14520.053800000002</v>
      </c>
    </row>
    <row r="1284" spans="1:62" x14ac:dyDescent="0.25">
      <c r="A1284" t="s">
        <v>169</v>
      </c>
      <c r="B1284" t="s">
        <v>170</v>
      </c>
      <c r="C1284" t="s">
        <v>149</v>
      </c>
      <c r="D1284" t="s">
        <v>268</v>
      </c>
      <c r="E1284" s="22" t="str">
        <f t="shared" si="171"/>
        <v>formula</v>
      </c>
      <c r="F1284" s="21" t="s">
        <v>248</v>
      </c>
      <c r="G1284" s="14">
        <f t="shared" ref="G1284:BJ1284" si="190">(G400+(G910+G1216)*0.1)/1000</f>
        <v>6182.6769999999997</v>
      </c>
      <c r="H1284" s="14">
        <f t="shared" si="190"/>
        <v>6479.1769999999997</v>
      </c>
      <c r="I1284" s="14">
        <f t="shared" si="190"/>
        <v>6811.0770000000002</v>
      </c>
      <c r="J1284" s="14">
        <f t="shared" si="190"/>
        <v>7149.6769999999997</v>
      </c>
      <c r="K1284" s="14">
        <f t="shared" si="190"/>
        <v>7461.9769999999999</v>
      </c>
      <c r="L1284" s="14">
        <f t="shared" si="190"/>
        <v>7767.8770000000004</v>
      </c>
      <c r="M1284" s="14">
        <f t="shared" si="190"/>
        <v>8110.6769999999997</v>
      </c>
      <c r="N1284" s="14">
        <f t="shared" si="190"/>
        <v>8509.0769999999993</v>
      </c>
      <c r="O1284" s="14">
        <f t="shared" si="190"/>
        <v>8943.5769999999993</v>
      </c>
      <c r="P1284" s="14">
        <f t="shared" si="190"/>
        <v>9294.4770000000008</v>
      </c>
      <c r="Q1284" s="14">
        <f t="shared" si="190"/>
        <v>9662.6769999999997</v>
      </c>
      <c r="R1284" s="14">
        <f t="shared" si="190"/>
        <v>10072.777</v>
      </c>
      <c r="S1284" s="14">
        <f t="shared" si="190"/>
        <v>10565.076999999999</v>
      </c>
      <c r="T1284" s="14">
        <f t="shared" si="190"/>
        <v>10906.076999999999</v>
      </c>
      <c r="U1284" s="14">
        <f t="shared" si="190"/>
        <v>11274.777</v>
      </c>
      <c r="V1284" s="14">
        <f t="shared" si="190"/>
        <v>11788.076999999999</v>
      </c>
      <c r="W1284" s="14">
        <f t="shared" si="190"/>
        <v>12143.076999999999</v>
      </c>
      <c r="X1284" s="14">
        <f t="shared" si="190"/>
        <v>12588.477000000001</v>
      </c>
      <c r="Y1284" s="14">
        <f t="shared" si="190"/>
        <v>12995.977000000001</v>
      </c>
      <c r="Z1284" s="14">
        <f t="shared" si="190"/>
        <v>13330.076999999999</v>
      </c>
      <c r="AA1284" s="14">
        <f t="shared" si="190"/>
        <v>13539.177</v>
      </c>
      <c r="AB1284" s="14">
        <f t="shared" si="190"/>
        <v>13846.377</v>
      </c>
      <c r="AC1284" s="14">
        <f t="shared" si="190"/>
        <v>14158.576999999999</v>
      </c>
      <c r="AD1284" s="14">
        <f t="shared" si="190"/>
        <v>14390.576999999999</v>
      </c>
      <c r="AE1284" s="14">
        <f t="shared" si="190"/>
        <v>14689.377</v>
      </c>
      <c r="AF1284" s="14">
        <f t="shared" si="190"/>
        <v>15161.377</v>
      </c>
      <c r="AG1284" s="14">
        <f t="shared" si="190"/>
        <v>15540.8778</v>
      </c>
      <c r="AH1284" s="14">
        <f t="shared" si="190"/>
        <v>16005.2778</v>
      </c>
      <c r="AI1284" s="14">
        <f t="shared" si="190"/>
        <v>16396.517</v>
      </c>
      <c r="AJ1284" s="14">
        <f t="shared" si="190"/>
        <v>16371.477800000001</v>
      </c>
      <c r="AK1284" s="14">
        <f t="shared" si="190"/>
        <v>16459.116999999998</v>
      </c>
      <c r="AL1284" s="14">
        <f t="shared" si="190"/>
        <v>16579.197</v>
      </c>
      <c r="AM1284" s="14">
        <f t="shared" si="190"/>
        <v>17399.697</v>
      </c>
      <c r="AN1284" s="14">
        <f t="shared" si="190"/>
        <v>17723.726999999999</v>
      </c>
      <c r="AO1284" s="14">
        <f t="shared" si="190"/>
        <v>18092.377</v>
      </c>
      <c r="AP1284" s="14">
        <f t="shared" si="190"/>
        <v>18392.377</v>
      </c>
      <c r="AQ1284" s="14">
        <f t="shared" si="190"/>
        <v>18665.377</v>
      </c>
      <c r="AR1284" s="14">
        <f t="shared" si="190"/>
        <v>18930.476999999999</v>
      </c>
      <c r="AS1284" s="14">
        <f t="shared" si="190"/>
        <v>19195.577000000001</v>
      </c>
      <c r="AT1284" s="14">
        <f t="shared" si="190"/>
        <v>19460.677</v>
      </c>
      <c r="AU1284" s="14">
        <f t="shared" si="190"/>
        <v>19751.816999999999</v>
      </c>
      <c r="AV1284" s="14">
        <f t="shared" si="190"/>
        <v>19880.976999999999</v>
      </c>
      <c r="AW1284" s="14">
        <f t="shared" si="190"/>
        <v>20011.246999999999</v>
      </c>
      <c r="AX1284" s="14">
        <f t="shared" si="190"/>
        <v>20662.377</v>
      </c>
      <c r="AY1284" s="14">
        <f t="shared" si="190"/>
        <v>20963.543000000001</v>
      </c>
      <c r="AZ1284" s="14">
        <f t="shared" si="190"/>
        <v>21226.580999999998</v>
      </c>
      <c r="BA1284" s="14">
        <f t="shared" si="190"/>
        <v>21493.897000000001</v>
      </c>
      <c r="BB1284" s="14">
        <f t="shared" si="190"/>
        <v>21765.616999999998</v>
      </c>
      <c r="BC1284" s="14">
        <f t="shared" si="190"/>
        <v>22041.899000000001</v>
      </c>
      <c r="BD1284" s="14">
        <f t="shared" si="190"/>
        <v>22322.746600000002</v>
      </c>
      <c r="BE1284" s="14">
        <f t="shared" si="190"/>
        <v>25862.900600000001</v>
      </c>
      <c r="BF1284" s="14">
        <f t="shared" si="190"/>
        <v>26196.789800000002</v>
      </c>
      <c r="BG1284" s="14">
        <f t="shared" si="190"/>
        <v>26536.327799999999</v>
      </c>
      <c r="BH1284" s="14">
        <f t="shared" si="190"/>
        <v>27041.4473</v>
      </c>
      <c r="BI1284" s="14">
        <f t="shared" si="190"/>
        <v>27529.909100000001</v>
      </c>
      <c r="BJ1284" s="14">
        <f t="shared" si="190"/>
        <v>28028.997100000001</v>
      </c>
    </row>
    <row r="1285" spans="1:62" x14ac:dyDescent="0.25">
      <c r="A1285" t="s">
        <v>173</v>
      </c>
      <c r="B1285" t="s">
        <v>174</v>
      </c>
      <c r="C1285" t="s">
        <v>149</v>
      </c>
      <c r="D1285" t="s">
        <v>268</v>
      </c>
      <c r="E1285" s="22" t="str">
        <f t="shared" si="171"/>
        <v>formula</v>
      </c>
      <c r="F1285" s="21" t="s">
        <v>248</v>
      </c>
      <c r="G1285" s="14">
        <f t="shared" ref="G1285:BJ1285" si="191">(G401+(G911+G1217)*0.1)/1000</f>
        <v>2069.6709999999998</v>
      </c>
      <c r="H1285" s="14">
        <f t="shared" si="191"/>
        <v>1929.671</v>
      </c>
      <c r="I1285" s="14">
        <f t="shared" si="191"/>
        <v>2034.671</v>
      </c>
      <c r="J1285" s="14">
        <f t="shared" si="191"/>
        <v>2086.6709999999998</v>
      </c>
      <c r="K1285" s="14">
        <f t="shared" si="191"/>
        <v>2341.6709999999998</v>
      </c>
      <c r="L1285" s="14">
        <f t="shared" si="191"/>
        <v>2549.971</v>
      </c>
      <c r="M1285" s="14">
        <f t="shared" si="191"/>
        <v>2599.1179999999999</v>
      </c>
      <c r="N1285" s="14">
        <f t="shared" si="191"/>
        <v>2656.8580000000002</v>
      </c>
      <c r="O1285" s="14">
        <f t="shared" si="191"/>
        <v>2685.6709999999998</v>
      </c>
      <c r="P1285" s="14">
        <f t="shared" si="191"/>
        <v>2744.6709999999998</v>
      </c>
      <c r="Q1285" s="14">
        <f t="shared" si="191"/>
        <v>2793.6709999999998</v>
      </c>
      <c r="R1285" s="14">
        <f t="shared" si="191"/>
        <v>2627.6709999999998</v>
      </c>
      <c r="S1285" s="14">
        <f t="shared" si="191"/>
        <v>2359.6709999999998</v>
      </c>
      <c r="T1285" s="14">
        <f t="shared" si="191"/>
        <v>2418.0709999999999</v>
      </c>
      <c r="U1285" s="14">
        <f t="shared" si="191"/>
        <v>2484.1010000000001</v>
      </c>
      <c r="V1285" s="14">
        <f t="shared" si="191"/>
        <v>2546.971</v>
      </c>
      <c r="W1285" s="14">
        <f t="shared" si="191"/>
        <v>2622.3710000000001</v>
      </c>
      <c r="X1285" s="14">
        <f t="shared" si="191"/>
        <v>2646.3710000000001</v>
      </c>
      <c r="Y1285" s="14">
        <f t="shared" si="191"/>
        <v>2613.6709999999998</v>
      </c>
      <c r="Z1285" s="14">
        <f t="shared" si="191"/>
        <v>2354.971</v>
      </c>
      <c r="AA1285" s="14">
        <f t="shared" si="191"/>
        <v>2384.0709999999999</v>
      </c>
      <c r="AB1285" s="14">
        <f t="shared" si="191"/>
        <v>2460.6709999999998</v>
      </c>
      <c r="AC1285" s="14">
        <f t="shared" si="191"/>
        <v>2319.6709999999998</v>
      </c>
      <c r="AD1285" s="14">
        <f t="shared" si="191"/>
        <v>2319.6709999999998</v>
      </c>
      <c r="AE1285" s="14">
        <f t="shared" si="191"/>
        <v>2351.471</v>
      </c>
      <c r="AF1285" s="14">
        <f t="shared" si="191"/>
        <v>2530.1709999999998</v>
      </c>
      <c r="AG1285" s="14">
        <f t="shared" si="191"/>
        <v>2741.3710000000001</v>
      </c>
      <c r="AH1285" s="14">
        <f t="shared" si="191"/>
        <v>2692.6709999999998</v>
      </c>
      <c r="AI1285" s="14">
        <f t="shared" si="191"/>
        <v>2787.6709999999998</v>
      </c>
      <c r="AJ1285" s="14">
        <f t="shared" si="191"/>
        <v>2739.8710000000001</v>
      </c>
      <c r="AK1285" s="14">
        <f t="shared" si="191"/>
        <v>2843.971</v>
      </c>
      <c r="AL1285" s="14">
        <f t="shared" si="191"/>
        <v>2916.0709999999999</v>
      </c>
      <c r="AM1285" s="14">
        <f t="shared" si="191"/>
        <v>3020.2710000000002</v>
      </c>
      <c r="AN1285" s="14">
        <f t="shared" si="191"/>
        <v>3100.971</v>
      </c>
      <c r="AO1285" s="14">
        <f t="shared" si="191"/>
        <v>3148.971</v>
      </c>
      <c r="AP1285" s="14">
        <f t="shared" si="191"/>
        <v>3233.6709999999998</v>
      </c>
      <c r="AQ1285" s="14">
        <f t="shared" si="191"/>
        <v>3275.471</v>
      </c>
      <c r="AR1285" s="14">
        <f t="shared" si="191"/>
        <v>3301.971</v>
      </c>
      <c r="AS1285" s="14">
        <f t="shared" si="191"/>
        <v>3329.971</v>
      </c>
      <c r="AT1285" s="14">
        <f t="shared" si="191"/>
        <v>3393.5709999999999</v>
      </c>
      <c r="AU1285" s="14">
        <f t="shared" si="191"/>
        <v>3480.1709999999998</v>
      </c>
      <c r="AV1285" s="14">
        <f t="shared" si="191"/>
        <v>3406.6052</v>
      </c>
      <c r="AW1285" s="14">
        <f t="shared" si="191"/>
        <v>3434.0576000000001</v>
      </c>
      <c r="AX1285" s="14">
        <f t="shared" si="191"/>
        <v>3461.6352000000002</v>
      </c>
      <c r="AY1285" s="14">
        <f t="shared" si="191"/>
        <v>3524.8009999999999</v>
      </c>
      <c r="AZ1285" s="14">
        <f t="shared" si="191"/>
        <v>3582.9650000000001</v>
      </c>
      <c r="BA1285" s="14">
        <f t="shared" si="191"/>
        <v>3618.384</v>
      </c>
      <c r="BB1285" s="14">
        <f t="shared" si="191"/>
        <v>3677.5770000000002</v>
      </c>
      <c r="BC1285" s="14">
        <f t="shared" si="191"/>
        <v>3740.4005000000002</v>
      </c>
      <c r="BD1285" s="14">
        <f t="shared" si="191"/>
        <v>3808.2105000000001</v>
      </c>
      <c r="BE1285" s="14">
        <f t="shared" si="191"/>
        <v>3853.8739999999998</v>
      </c>
      <c r="BF1285" s="14">
        <f t="shared" si="191"/>
        <v>3902.4775</v>
      </c>
      <c r="BG1285" s="14">
        <f t="shared" si="191"/>
        <v>3969.2845000000002</v>
      </c>
      <c r="BH1285" s="14">
        <f t="shared" si="191"/>
        <v>4038.9282000000003</v>
      </c>
      <c r="BI1285" s="14">
        <f t="shared" si="191"/>
        <v>4100.3384999999998</v>
      </c>
      <c r="BJ1285" s="14">
        <f t="shared" si="191"/>
        <v>4119.3591999999999</v>
      </c>
    </row>
    <row r="1286" spans="1:62" x14ac:dyDescent="0.25">
      <c r="A1286" t="s">
        <v>5</v>
      </c>
      <c r="B1286" t="s">
        <v>6</v>
      </c>
      <c r="C1286" t="s">
        <v>7</v>
      </c>
      <c r="D1286" t="s">
        <v>131</v>
      </c>
      <c r="E1286" s="19" t="str">
        <f t="shared" si="171"/>
        <v>number</v>
      </c>
      <c r="F1286" s="4" t="s">
        <v>132</v>
      </c>
      <c r="AJ1286" s="5">
        <v>1427.0295410000001</v>
      </c>
      <c r="AT1286" s="5">
        <v>1427.0295410000001</v>
      </c>
      <c r="BD1286" s="5">
        <v>1427.0295410000001</v>
      </c>
    </row>
    <row r="1287" spans="1:62" x14ac:dyDescent="0.25">
      <c r="A1287" t="s">
        <v>151</v>
      </c>
      <c r="B1287" t="s">
        <v>152</v>
      </c>
      <c r="C1287" t="s">
        <v>7</v>
      </c>
      <c r="D1287" t="s">
        <v>131</v>
      </c>
      <c r="E1287" s="19" t="str">
        <f t="shared" si="171"/>
        <v>number</v>
      </c>
      <c r="F1287" s="4" t="s">
        <v>132</v>
      </c>
    </row>
    <row r="1288" spans="1:62" x14ac:dyDescent="0.25">
      <c r="A1288" t="s">
        <v>157</v>
      </c>
      <c r="B1288" t="s">
        <v>158</v>
      </c>
      <c r="C1288" t="s">
        <v>7</v>
      </c>
      <c r="D1288" t="s">
        <v>131</v>
      </c>
      <c r="E1288" s="19" t="str">
        <f t="shared" si="171"/>
        <v>number</v>
      </c>
      <c r="F1288" s="4" t="s">
        <v>132</v>
      </c>
      <c r="AJ1288" s="5">
        <v>5166.7158200000003</v>
      </c>
      <c r="AT1288" s="5">
        <v>5166.7158200000003</v>
      </c>
      <c r="BD1288" s="5">
        <v>5166.7158200000003</v>
      </c>
    </row>
    <row r="1289" spans="1:62" x14ac:dyDescent="0.25">
      <c r="A1289" t="s">
        <v>159</v>
      </c>
      <c r="B1289" t="s">
        <v>160</v>
      </c>
      <c r="C1289" t="s">
        <v>7</v>
      </c>
      <c r="D1289" t="s">
        <v>131</v>
      </c>
      <c r="E1289" s="19" t="str">
        <f t="shared" si="171"/>
        <v>number</v>
      </c>
      <c r="F1289" s="4" t="s">
        <v>132</v>
      </c>
      <c r="AJ1289" s="5">
        <v>4187.6147460000002</v>
      </c>
      <c r="AT1289" s="5">
        <v>4187.6147460000002</v>
      </c>
      <c r="BD1289" s="5">
        <v>4187.6147460000002</v>
      </c>
    </row>
    <row r="1290" spans="1:62" x14ac:dyDescent="0.25">
      <c r="A1290" t="s">
        <v>165</v>
      </c>
      <c r="B1290" t="s">
        <v>166</v>
      </c>
      <c r="C1290" t="s">
        <v>7</v>
      </c>
      <c r="D1290" t="s">
        <v>131</v>
      </c>
      <c r="E1290" s="19" t="str">
        <f t="shared" si="171"/>
        <v>number</v>
      </c>
      <c r="F1290" s="4" t="s">
        <v>132</v>
      </c>
      <c r="AJ1290" s="5">
        <v>2739.1450199999999</v>
      </c>
      <c r="AT1290" s="5">
        <v>2739.1450199999999</v>
      </c>
      <c r="BD1290" s="5">
        <v>2739.1450199999999</v>
      </c>
    </row>
    <row r="1291" spans="1:62" x14ac:dyDescent="0.25">
      <c r="A1291" t="s">
        <v>171</v>
      </c>
      <c r="B1291" t="s">
        <v>172</v>
      </c>
      <c r="C1291" t="s">
        <v>7</v>
      </c>
      <c r="D1291" t="s">
        <v>131</v>
      </c>
      <c r="E1291" s="19" t="str">
        <f t="shared" si="171"/>
        <v>number</v>
      </c>
      <c r="F1291" s="4" t="s">
        <v>132</v>
      </c>
    </row>
    <row r="1292" spans="1:62" x14ac:dyDescent="0.25">
      <c r="A1292" t="s">
        <v>175</v>
      </c>
      <c r="B1292" t="s">
        <v>176</v>
      </c>
      <c r="C1292" t="s">
        <v>7</v>
      </c>
      <c r="D1292" t="s">
        <v>131</v>
      </c>
      <c r="E1292" s="19" t="str">
        <f t="shared" si="171"/>
        <v>number</v>
      </c>
      <c r="F1292" s="4" t="s">
        <v>132</v>
      </c>
      <c r="AJ1292" s="5">
        <v>53460.3125</v>
      </c>
      <c r="AT1292" s="5">
        <v>53460.3125</v>
      </c>
      <c r="BD1292" s="5">
        <v>53460.3125</v>
      </c>
    </row>
    <row r="1293" spans="1:62" x14ac:dyDescent="0.25">
      <c r="A1293" t="s">
        <v>177</v>
      </c>
      <c r="B1293" t="s">
        <v>178</v>
      </c>
      <c r="C1293" t="s">
        <v>7</v>
      </c>
      <c r="D1293" t="s">
        <v>131</v>
      </c>
      <c r="E1293" s="19" t="str">
        <f t="shared" si="171"/>
        <v>number</v>
      </c>
      <c r="F1293" s="4" t="s">
        <v>132</v>
      </c>
      <c r="AJ1293" s="5">
        <v>3405.8054200000001</v>
      </c>
      <c r="AT1293" s="5">
        <v>3405.8054200000001</v>
      </c>
      <c r="BD1293" s="5">
        <v>3405.8054200000001</v>
      </c>
    </row>
    <row r="1294" spans="1:62" x14ac:dyDescent="0.25">
      <c r="A1294" t="s">
        <v>179</v>
      </c>
      <c r="B1294" t="s">
        <v>180</v>
      </c>
      <c r="C1294" t="s">
        <v>7</v>
      </c>
      <c r="D1294" t="s">
        <v>131</v>
      </c>
      <c r="E1294" s="19" t="str">
        <f t="shared" si="171"/>
        <v>number</v>
      </c>
      <c r="F1294" s="4" t="s">
        <v>132</v>
      </c>
    </row>
    <row r="1295" spans="1:62" x14ac:dyDescent="0.25">
      <c r="A1295" t="s">
        <v>147</v>
      </c>
      <c r="B1295" t="s">
        <v>148</v>
      </c>
      <c r="C1295" t="s">
        <v>149</v>
      </c>
      <c r="D1295" t="s">
        <v>131</v>
      </c>
      <c r="E1295" s="19" t="str">
        <f t="shared" si="171"/>
        <v>number</v>
      </c>
      <c r="F1295" s="4" t="s">
        <v>132</v>
      </c>
    </row>
    <row r="1296" spans="1:62" x14ac:dyDescent="0.25">
      <c r="A1296" t="s">
        <v>153</v>
      </c>
      <c r="B1296" t="s">
        <v>154</v>
      </c>
      <c r="C1296" t="s">
        <v>149</v>
      </c>
      <c r="D1296" t="s">
        <v>131</v>
      </c>
      <c r="E1296" s="19" t="str">
        <f t="shared" si="171"/>
        <v>number</v>
      </c>
      <c r="F1296" s="4" t="s">
        <v>132</v>
      </c>
      <c r="AJ1296" s="5">
        <v>3680.4057619999999</v>
      </c>
      <c r="AT1296" s="5">
        <v>3680.4057619999999</v>
      </c>
      <c r="BD1296" s="5">
        <v>3680.4057619999999</v>
      </c>
    </row>
    <row r="1297" spans="1:56" x14ac:dyDescent="0.25">
      <c r="A1297" t="s">
        <v>155</v>
      </c>
      <c r="B1297" t="s">
        <v>156</v>
      </c>
      <c r="C1297" t="s">
        <v>149</v>
      </c>
      <c r="D1297" t="s">
        <v>131</v>
      </c>
      <c r="E1297" s="19" t="str">
        <f t="shared" si="171"/>
        <v>number</v>
      </c>
      <c r="F1297" s="4" t="s">
        <v>132</v>
      </c>
    </row>
    <row r="1298" spans="1:56" x14ac:dyDescent="0.25">
      <c r="A1298" t="s">
        <v>161</v>
      </c>
      <c r="B1298" t="s">
        <v>162</v>
      </c>
      <c r="C1298" t="s">
        <v>149</v>
      </c>
      <c r="D1298" t="s">
        <v>131</v>
      </c>
      <c r="E1298" s="19" t="str">
        <f t="shared" si="171"/>
        <v>number</v>
      </c>
      <c r="F1298" s="4" t="s">
        <v>132</v>
      </c>
      <c r="AJ1298" s="5">
        <v>2910.42749</v>
      </c>
      <c r="AT1298" s="5">
        <v>2910.42749</v>
      </c>
      <c r="BD1298" s="5">
        <v>2910.42749</v>
      </c>
    </row>
    <row r="1299" spans="1:56" x14ac:dyDescent="0.25">
      <c r="A1299" t="s">
        <v>163</v>
      </c>
      <c r="B1299" t="s">
        <v>164</v>
      </c>
      <c r="C1299" t="s">
        <v>149</v>
      </c>
      <c r="D1299" t="s">
        <v>131</v>
      </c>
      <c r="E1299" s="19" t="str">
        <f t="shared" si="171"/>
        <v>number</v>
      </c>
      <c r="F1299" s="4" t="s">
        <v>132</v>
      </c>
      <c r="AJ1299" s="5">
        <v>771.6014404</v>
      </c>
      <c r="AT1299" s="5">
        <v>771.6014404</v>
      </c>
      <c r="BD1299" s="5">
        <v>771.6014404</v>
      </c>
    </row>
    <row r="1300" spans="1:56" x14ac:dyDescent="0.25">
      <c r="A1300" t="s">
        <v>167</v>
      </c>
      <c r="B1300" t="s">
        <v>168</v>
      </c>
      <c r="C1300" t="s">
        <v>149</v>
      </c>
      <c r="D1300" t="s">
        <v>131</v>
      </c>
      <c r="E1300" s="19" t="str">
        <f t="shared" si="171"/>
        <v>number</v>
      </c>
      <c r="F1300" s="4" t="s">
        <v>132</v>
      </c>
    </row>
    <row r="1301" spans="1:56" x14ac:dyDescent="0.25">
      <c r="A1301" t="s">
        <v>169</v>
      </c>
      <c r="B1301" t="s">
        <v>170</v>
      </c>
      <c r="C1301" t="s">
        <v>149</v>
      </c>
      <c r="D1301" t="s">
        <v>131</v>
      </c>
      <c r="E1301" s="19" t="str">
        <f t="shared" si="171"/>
        <v>number</v>
      </c>
      <c r="F1301" s="4" t="s">
        <v>132</v>
      </c>
      <c r="AJ1301" s="5">
        <v>17196.234380000002</v>
      </c>
      <c r="AT1301" s="5">
        <v>17196.234380000002</v>
      </c>
      <c r="BD1301" s="5">
        <v>17196.234380000002</v>
      </c>
    </row>
    <row r="1302" spans="1:56" x14ac:dyDescent="0.25">
      <c r="A1302" t="s">
        <v>173</v>
      </c>
      <c r="B1302" t="s">
        <v>174</v>
      </c>
      <c r="C1302" t="s">
        <v>149</v>
      </c>
      <c r="D1302" t="s">
        <v>131</v>
      </c>
      <c r="E1302" s="19" t="str">
        <f t="shared" si="171"/>
        <v>number</v>
      </c>
      <c r="F1302" s="4" t="s">
        <v>132</v>
      </c>
      <c r="AJ1302" s="5">
        <v>1796.1926269999999</v>
      </c>
      <c r="AT1302" s="5">
        <v>1796.1926269999999</v>
      </c>
      <c r="BD1302" s="5">
        <v>1796.1926269999999</v>
      </c>
    </row>
    <row r="1303" spans="1:56" x14ac:dyDescent="0.25">
      <c r="A1303" t="s">
        <v>5</v>
      </c>
      <c r="B1303" t="s">
        <v>6</v>
      </c>
      <c r="C1303" t="s">
        <v>7</v>
      </c>
      <c r="D1303" t="s">
        <v>133</v>
      </c>
      <c r="E1303" s="19" t="str">
        <f t="shared" si="171"/>
        <v>number</v>
      </c>
      <c r="F1303" s="4" t="s">
        <v>134</v>
      </c>
      <c r="AJ1303" s="5">
        <v>4.331751E-3</v>
      </c>
      <c r="AT1303" s="5">
        <v>4.331751E-3</v>
      </c>
      <c r="BD1303" s="5">
        <v>4.331751E-3</v>
      </c>
    </row>
    <row r="1304" spans="1:56" x14ac:dyDescent="0.25">
      <c r="A1304" t="s">
        <v>151</v>
      </c>
      <c r="B1304" t="s">
        <v>152</v>
      </c>
      <c r="C1304" t="s">
        <v>7</v>
      </c>
      <c r="D1304" t="s">
        <v>133</v>
      </c>
      <c r="E1304" s="19" t="str">
        <f t="shared" si="171"/>
        <v>number</v>
      </c>
      <c r="F1304" s="4" t="s">
        <v>134</v>
      </c>
    </row>
    <row r="1305" spans="1:56" x14ac:dyDescent="0.25">
      <c r="A1305" t="s">
        <v>157</v>
      </c>
      <c r="B1305" t="s">
        <v>158</v>
      </c>
      <c r="C1305" t="s">
        <v>7</v>
      </c>
      <c r="D1305" t="s">
        <v>133</v>
      </c>
      <c r="E1305" s="19" t="str">
        <f t="shared" si="171"/>
        <v>number</v>
      </c>
      <c r="F1305" s="4" t="s">
        <v>134</v>
      </c>
      <c r="AJ1305" s="5">
        <v>0</v>
      </c>
      <c r="AT1305" s="5">
        <v>0</v>
      </c>
      <c r="BD1305" s="5">
        <v>0</v>
      </c>
    </row>
    <row r="1306" spans="1:56" x14ac:dyDescent="0.25">
      <c r="A1306" t="s">
        <v>159</v>
      </c>
      <c r="B1306" t="s">
        <v>160</v>
      </c>
      <c r="C1306" t="s">
        <v>7</v>
      </c>
      <c r="D1306" t="s">
        <v>133</v>
      </c>
      <c r="E1306" s="19" t="str">
        <f t="shared" si="171"/>
        <v>number</v>
      </c>
      <c r="F1306" s="4" t="s">
        <v>134</v>
      </c>
      <c r="AJ1306" s="5">
        <v>2.882964E-3</v>
      </c>
      <c r="AT1306" s="5">
        <v>2.882964E-3</v>
      </c>
      <c r="BD1306" s="5">
        <v>2.882964E-3</v>
      </c>
    </row>
    <row r="1307" spans="1:56" x14ac:dyDescent="0.25">
      <c r="A1307" t="s">
        <v>165</v>
      </c>
      <c r="B1307" t="s">
        <v>166</v>
      </c>
      <c r="C1307" t="s">
        <v>7</v>
      </c>
      <c r="D1307" t="s">
        <v>133</v>
      </c>
      <c r="E1307" s="19" t="str">
        <f t="shared" si="171"/>
        <v>number</v>
      </c>
      <c r="F1307" s="4" t="s">
        <v>134</v>
      </c>
      <c r="AJ1307" s="5">
        <v>2.6232201E-2</v>
      </c>
      <c r="AT1307" s="5">
        <v>2.6232201E-2</v>
      </c>
      <c r="BD1307" s="5">
        <v>2.6232201E-2</v>
      </c>
    </row>
    <row r="1308" spans="1:56" x14ac:dyDescent="0.25">
      <c r="A1308" t="s">
        <v>171</v>
      </c>
      <c r="B1308" t="s">
        <v>172</v>
      </c>
      <c r="C1308" t="s">
        <v>7</v>
      </c>
      <c r="D1308" t="s">
        <v>133</v>
      </c>
      <c r="E1308" s="25" t="str">
        <f t="shared" si="171"/>
        <v>number</v>
      </c>
      <c r="F1308" s="4" t="s">
        <v>134</v>
      </c>
    </row>
    <row r="1309" spans="1:56" x14ac:dyDescent="0.25">
      <c r="A1309" t="s">
        <v>175</v>
      </c>
      <c r="B1309" t="s">
        <v>176</v>
      </c>
      <c r="C1309" t="s">
        <v>7</v>
      </c>
      <c r="D1309" t="s">
        <v>133</v>
      </c>
      <c r="E1309" s="19" t="str">
        <f t="shared" si="171"/>
        <v>number</v>
      </c>
      <c r="F1309" s="4" t="s">
        <v>134</v>
      </c>
      <c r="AJ1309" s="5">
        <v>1.2453568E-2</v>
      </c>
      <c r="AT1309" s="5">
        <v>1.2453568E-2</v>
      </c>
      <c r="BD1309" s="5">
        <v>1.2453568E-2</v>
      </c>
    </row>
    <row r="1310" spans="1:56" x14ac:dyDescent="0.25">
      <c r="A1310" t="s">
        <v>177</v>
      </c>
      <c r="B1310" t="s">
        <v>178</v>
      </c>
      <c r="C1310" t="s">
        <v>7</v>
      </c>
      <c r="D1310" t="s">
        <v>133</v>
      </c>
      <c r="E1310" s="19" t="str">
        <f t="shared" si="171"/>
        <v>number</v>
      </c>
      <c r="F1310" s="4" t="s">
        <v>134</v>
      </c>
      <c r="AJ1310" s="5">
        <v>4.4155890000000001E-3</v>
      </c>
      <c r="AT1310" s="5">
        <v>4.4155890000000001E-3</v>
      </c>
      <c r="BD1310" s="5">
        <v>4.4155890000000001E-3</v>
      </c>
    </row>
    <row r="1311" spans="1:56" x14ac:dyDescent="0.25">
      <c r="A1311" t="s">
        <v>179</v>
      </c>
      <c r="B1311" t="s">
        <v>180</v>
      </c>
      <c r="C1311" t="s">
        <v>7</v>
      </c>
      <c r="D1311" t="s">
        <v>133</v>
      </c>
      <c r="E1311" s="19" t="str">
        <f t="shared" si="171"/>
        <v>number</v>
      </c>
      <c r="F1311" s="4" t="s">
        <v>134</v>
      </c>
    </row>
    <row r="1312" spans="1:56" x14ac:dyDescent="0.25">
      <c r="A1312" t="s">
        <v>147</v>
      </c>
      <c r="B1312" t="s">
        <v>148</v>
      </c>
      <c r="C1312" t="s">
        <v>149</v>
      </c>
      <c r="D1312" t="s">
        <v>133</v>
      </c>
      <c r="E1312" s="19" t="str">
        <f t="shared" si="171"/>
        <v>number</v>
      </c>
      <c r="F1312" s="4" t="s">
        <v>134</v>
      </c>
    </row>
    <row r="1313" spans="1:56" x14ac:dyDescent="0.25">
      <c r="A1313" t="s">
        <v>153</v>
      </c>
      <c r="B1313" t="s">
        <v>154</v>
      </c>
      <c r="C1313" t="s">
        <v>149</v>
      </c>
      <c r="D1313" t="s">
        <v>133</v>
      </c>
      <c r="E1313" s="19" t="str">
        <f t="shared" ref="E1313:E1376" si="192">IF(_xlfn.ISFORMULA(G1313),"formula","number")</f>
        <v>number</v>
      </c>
      <c r="F1313" s="4" t="s">
        <v>134</v>
      </c>
      <c r="AJ1313" s="5">
        <v>3.5149130000000002E-3</v>
      </c>
      <c r="AT1313" s="5">
        <v>3.5149130000000002E-3</v>
      </c>
      <c r="BD1313" s="5">
        <v>3.5149130000000002E-3</v>
      </c>
    </row>
    <row r="1314" spans="1:56" x14ac:dyDescent="0.25">
      <c r="A1314" t="s">
        <v>155</v>
      </c>
      <c r="B1314" t="s">
        <v>156</v>
      </c>
      <c r="C1314" t="s">
        <v>149</v>
      </c>
      <c r="D1314" t="s">
        <v>133</v>
      </c>
      <c r="E1314" s="19" t="str">
        <f t="shared" si="192"/>
        <v>number</v>
      </c>
      <c r="F1314" s="4" t="s">
        <v>134</v>
      </c>
    </row>
    <row r="1315" spans="1:56" x14ac:dyDescent="0.25">
      <c r="A1315" t="s">
        <v>161</v>
      </c>
      <c r="B1315" t="s">
        <v>162</v>
      </c>
      <c r="C1315" t="s">
        <v>149</v>
      </c>
      <c r="D1315" t="s">
        <v>133</v>
      </c>
      <c r="E1315" s="19" t="str">
        <f t="shared" si="192"/>
        <v>number</v>
      </c>
      <c r="F1315" s="4" t="s">
        <v>134</v>
      </c>
      <c r="AJ1315" s="5">
        <v>0</v>
      </c>
      <c r="AT1315" s="5">
        <v>0</v>
      </c>
      <c r="BD1315" s="5">
        <v>0</v>
      </c>
    </row>
    <row r="1316" spans="1:56" x14ac:dyDescent="0.25">
      <c r="A1316" t="s">
        <v>163</v>
      </c>
      <c r="B1316" t="s">
        <v>164</v>
      </c>
      <c r="C1316" t="s">
        <v>149</v>
      </c>
      <c r="D1316" t="s">
        <v>133</v>
      </c>
      <c r="E1316" s="19" t="str">
        <f t="shared" si="192"/>
        <v>number</v>
      </c>
      <c r="F1316" s="4" t="s">
        <v>134</v>
      </c>
      <c r="AJ1316" s="5">
        <v>2.0862496000000001E-2</v>
      </c>
      <c r="AT1316" s="5">
        <v>2.0862496000000001E-2</v>
      </c>
      <c r="BD1316" s="5">
        <v>2.0862496000000001E-2</v>
      </c>
    </row>
    <row r="1317" spans="1:56" x14ac:dyDescent="0.25">
      <c r="A1317" t="s">
        <v>167</v>
      </c>
      <c r="B1317" t="s">
        <v>168</v>
      </c>
      <c r="C1317" t="s">
        <v>149</v>
      </c>
      <c r="D1317" t="s">
        <v>133</v>
      </c>
      <c r="E1317" s="19" t="str">
        <f t="shared" si="192"/>
        <v>number</v>
      </c>
      <c r="F1317" s="4" t="s">
        <v>134</v>
      </c>
    </row>
    <row r="1318" spans="1:56" x14ac:dyDescent="0.25">
      <c r="A1318" t="s">
        <v>169</v>
      </c>
      <c r="B1318" t="s">
        <v>170</v>
      </c>
      <c r="C1318" t="s">
        <v>149</v>
      </c>
      <c r="D1318" t="s">
        <v>133</v>
      </c>
      <c r="E1318" s="19" t="str">
        <f t="shared" si="192"/>
        <v>number</v>
      </c>
      <c r="F1318" s="4" t="s">
        <v>134</v>
      </c>
      <c r="AJ1318" s="5">
        <v>4.1135614000000001E-2</v>
      </c>
      <c r="AT1318" s="5">
        <v>4.1135614000000001E-2</v>
      </c>
      <c r="BD1318" s="5">
        <v>4.1135614000000001E-2</v>
      </c>
    </row>
    <row r="1319" spans="1:56" x14ac:dyDescent="0.25">
      <c r="A1319" t="s">
        <v>173</v>
      </c>
      <c r="B1319" t="s">
        <v>174</v>
      </c>
      <c r="C1319" t="s">
        <v>149</v>
      </c>
      <c r="D1319" t="s">
        <v>133</v>
      </c>
      <c r="E1319" s="19" t="str">
        <f t="shared" si="192"/>
        <v>number</v>
      </c>
      <c r="F1319" s="4" t="s">
        <v>134</v>
      </c>
      <c r="AJ1319" s="5">
        <v>0.118804811</v>
      </c>
      <c r="AT1319" s="5">
        <v>0.118804811</v>
      </c>
      <c r="BD1319" s="5">
        <v>0.118804811</v>
      </c>
    </row>
    <row r="1320" spans="1:56" x14ac:dyDescent="0.25">
      <c r="A1320" t="s">
        <v>5</v>
      </c>
      <c r="B1320" t="s">
        <v>6</v>
      </c>
      <c r="C1320" t="s">
        <v>7</v>
      </c>
      <c r="D1320" t="s">
        <v>135</v>
      </c>
      <c r="E1320" s="19" t="str">
        <f t="shared" si="192"/>
        <v>number</v>
      </c>
      <c r="F1320" s="4" t="s">
        <v>136</v>
      </c>
      <c r="AJ1320" s="5">
        <v>54.130676270000002</v>
      </c>
      <c r="AT1320" s="5">
        <v>54.130676270000002</v>
      </c>
      <c r="BD1320" s="5">
        <v>54.130676270000002</v>
      </c>
    </row>
    <row r="1321" spans="1:56" x14ac:dyDescent="0.25">
      <c r="A1321" t="s">
        <v>151</v>
      </c>
      <c r="B1321" t="s">
        <v>152</v>
      </c>
      <c r="C1321" t="s">
        <v>7</v>
      </c>
      <c r="D1321" t="s">
        <v>135</v>
      </c>
      <c r="E1321" s="19" t="str">
        <f t="shared" si="192"/>
        <v>number</v>
      </c>
      <c r="F1321" s="4" t="s">
        <v>136</v>
      </c>
    </row>
    <row r="1322" spans="1:56" x14ac:dyDescent="0.25">
      <c r="A1322" t="s">
        <v>157</v>
      </c>
      <c r="B1322" t="s">
        <v>158</v>
      </c>
      <c r="C1322" t="s">
        <v>7</v>
      </c>
      <c r="D1322" t="s">
        <v>135</v>
      </c>
      <c r="E1322" s="19" t="str">
        <f t="shared" si="192"/>
        <v>number</v>
      </c>
      <c r="F1322" s="4" t="s">
        <v>136</v>
      </c>
      <c r="AJ1322" s="5">
        <v>0</v>
      </c>
      <c r="AT1322" s="5">
        <v>0</v>
      </c>
      <c r="BD1322" s="5">
        <v>0</v>
      </c>
    </row>
    <row r="1323" spans="1:56" x14ac:dyDescent="0.25">
      <c r="A1323" t="s">
        <v>159</v>
      </c>
      <c r="B1323" t="s">
        <v>160</v>
      </c>
      <c r="C1323" t="s">
        <v>7</v>
      </c>
      <c r="D1323" t="s">
        <v>135</v>
      </c>
      <c r="E1323" s="19" t="str">
        <f t="shared" si="192"/>
        <v>number</v>
      </c>
      <c r="F1323" s="4" t="s">
        <v>136</v>
      </c>
      <c r="AJ1323" s="5">
        <v>16.736221310000001</v>
      </c>
      <c r="AT1323" s="5">
        <v>16.736221310000001</v>
      </c>
      <c r="BD1323" s="5">
        <v>16.736221310000001</v>
      </c>
    </row>
    <row r="1324" spans="1:56" x14ac:dyDescent="0.25">
      <c r="A1324" t="s">
        <v>165</v>
      </c>
      <c r="B1324" t="s">
        <v>166</v>
      </c>
      <c r="C1324" t="s">
        <v>7</v>
      </c>
      <c r="D1324" t="s">
        <v>135</v>
      </c>
      <c r="E1324" s="19" t="str">
        <f t="shared" si="192"/>
        <v>number</v>
      </c>
      <c r="F1324" s="4" t="s">
        <v>136</v>
      </c>
      <c r="AJ1324" s="5">
        <v>202.60028080000001</v>
      </c>
      <c r="AT1324" s="5">
        <v>202.60028080000001</v>
      </c>
      <c r="BD1324" s="5">
        <v>202.60028080000001</v>
      </c>
    </row>
    <row r="1325" spans="1:56" x14ac:dyDescent="0.25">
      <c r="A1325" t="s">
        <v>171</v>
      </c>
      <c r="B1325" t="s">
        <v>172</v>
      </c>
      <c r="C1325" t="s">
        <v>7</v>
      </c>
      <c r="D1325" t="s">
        <v>135</v>
      </c>
      <c r="E1325" s="19" t="str">
        <f t="shared" si="192"/>
        <v>number</v>
      </c>
      <c r="F1325" s="4" t="s">
        <v>136</v>
      </c>
    </row>
    <row r="1326" spans="1:56" x14ac:dyDescent="0.25">
      <c r="A1326" t="s">
        <v>175</v>
      </c>
      <c r="B1326" t="s">
        <v>176</v>
      </c>
      <c r="C1326" t="s">
        <v>7</v>
      </c>
      <c r="D1326" t="s">
        <v>135</v>
      </c>
      <c r="E1326" s="19" t="str">
        <f t="shared" si="192"/>
        <v>number</v>
      </c>
      <c r="F1326" s="4" t="s">
        <v>136</v>
      </c>
      <c r="AJ1326" s="5">
        <v>151.5165863</v>
      </c>
      <c r="AT1326" s="5">
        <v>151.5165863</v>
      </c>
      <c r="BD1326" s="5">
        <v>151.5165863</v>
      </c>
    </row>
    <row r="1327" spans="1:56" x14ac:dyDescent="0.25">
      <c r="A1327" t="s">
        <v>177</v>
      </c>
      <c r="B1327" t="s">
        <v>178</v>
      </c>
      <c r="C1327" t="s">
        <v>7</v>
      </c>
      <c r="D1327" t="s">
        <v>135</v>
      </c>
      <c r="E1327" s="19" t="str">
        <f t="shared" si="192"/>
        <v>number</v>
      </c>
      <c r="F1327" s="4" t="s">
        <v>136</v>
      </c>
      <c r="AJ1327" s="5">
        <v>39.296768190000002</v>
      </c>
      <c r="AT1327" s="5">
        <v>39.296768190000002</v>
      </c>
      <c r="BD1327" s="5">
        <v>39.296768190000002</v>
      </c>
    </row>
    <row r="1328" spans="1:56" x14ac:dyDescent="0.25">
      <c r="A1328" t="s">
        <v>179</v>
      </c>
      <c r="B1328" t="s">
        <v>180</v>
      </c>
      <c r="C1328" t="s">
        <v>7</v>
      </c>
      <c r="D1328" t="s">
        <v>135</v>
      </c>
      <c r="E1328" s="19" t="str">
        <f t="shared" si="192"/>
        <v>number</v>
      </c>
      <c r="F1328" s="4" t="s">
        <v>136</v>
      </c>
    </row>
    <row r="1329" spans="1:63" x14ac:dyDescent="0.25">
      <c r="A1329" t="s">
        <v>147</v>
      </c>
      <c r="B1329" t="s">
        <v>148</v>
      </c>
      <c r="C1329" t="s">
        <v>149</v>
      </c>
      <c r="D1329" t="s">
        <v>135</v>
      </c>
      <c r="E1329" s="19" t="str">
        <f t="shared" si="192"/>
        <v>number</v>
      </c>
      <c r="F1329" s="4" t="s">
        <v>136</v>
      </c>
    </row>
    <row r="1330" spans="1:63" x14ac:dyDescent="0.25">
      <c r="A1330" t="s">
        <v>153</v>
      </c>
      <c r="B1330" t="s">
        <v>154</v>
      </c>
      <c r="C1330" t="s">
        <v>149</v>
      </c>
      <c r="D1330" t="s">
        <v>135</v>
      </c>
      <c r="E1330" s="19" t="str">
        <f t="shared" si="192"/>
        <v>number</v>
      </c>
      <c r="F1330" s="4" t="s">
        <v>136</v>
      </c>
      <c r="AJ1330" s="5">
        <v>16.268198009999999</v>
      </c>
      <c r="AT1330" s="5">
        <v>16.268198009999999</v>
      </c>
      <c r="BD1330" s="5">
        <v>16.268198009999999</v>
      </c>
    </row>
    <row r="1331" spans="1:63" x14ac:dyDescent="0.25">
      <c r="A1331" t="s">
        <v>155</v>
      </c>
      <c r="B1331" t="s">
        <v>156</v>
      </c>
      <c r="C1331" t="s">
        <v>149</v>
      </c>
      <c r="D1331" t="s">
        <v>135</v>
      </c>
      <c r="E1331" s="19" t="str">
        <f t="shared" si="192"/>
        <v>number</v>
      </c>
      <c r="F1331" s="4" t="s">
        <v>136</v>
      </c>
    </row>
    <row r="1332" spans="1:63" x14ac:dyDescent="0.25">
      <c r="A1332" t="s">
        <v>161</v>
      </c>
      <c r="B1332" t="s">
        <v>162</v>
      </c>
      <c r="C1332" t="s">
        <v>149</v>
      </c>
      <c r="D1332" t="s">
        <v>135</v>
      </c>
      <c r="E1332" s="19" t="str">
        <f t="shared" si="192"/>
        <v>number</v>
      </c>
      <c r="F1332" s="4" t="s">
        <v>136</v>
      </c>
      <c r="AJ1332" s="5">
        <v>0</v>
      </c>
      <c r="AT1332" s="5">
        <v>0</v>
      </c>
      <c r="BD1332" s="5">
        <v>0</v>
      </c>
    </row>
    <row r="1333" spans="1:63" x14ac:dyDescent="0.25">
      <c r="A1333" t="s">
        <v>163</v>
      </c>
      <c r="B1333" t="s">
        <v>164</v>
      </c>
      <c r="C1333" t="s">
        <v>149</v>
      </c>
      <c r="D1333" t="s">
        <v>135</v>
      </c>
      <c r="E1333" s="19" t="str">
        <f t="shared" si="192"/>
        <v>number</v>
      </c>
      <c r="F1333" s="4" t="s">
        <v>136</v>
      </c>
      <c r="AJ1333" s="5">
        <v>217.3608093</v>
      </c>
      <c r="AT1333" s="5">
        <v>217.3608093</v>
      </c>
      <c r="BD1333" s="5">
        <v>217.3608093</v>
      </c>
    </row>
    <row r="1334" spans="1:63" x14ac:dyDescent="0.25">
      <c r="A1334" t="s">
        <v>167</v>
      </c>
      <c r="B1334" t="s">
        <v>168</v>
      </c>
      <c r="C1334" t="s">
        <v>149</v>
      </c>
      <c r="D1334" t="s">
        <v>135</v>
      </c>
      <c r="E1334" s="19" t="str">
        <f t="shared" si="192"/>
        <v>number</v>
      </c>
      <c r="F1334" s="4" t="s">
        <v>136</v>
      </c>
    </row>
    <row r="1335" spans="1:63" x14ac:dyDescent="0.25">
      <c r="A1335" t="s">
        <v>169</v>
      </c>
      <c r="B1335" t="s">
        <v>170</v>
      </c>
      <c r="C1335" t="s">
        <v>149</v>
      </c>
      <c r="D1335" t="s">
        <v>135</v>
      </c>
      <c r="E1335" s="19" t="str">
        <f t="shared" si="192"/>
        <v>number</v>
      </c>
      <c r="F1335" s="4" t="s">
        <v>136</v>
      </c>
      <c r="AJ1335" s="5">
        <v>369.10968020000001</v>
      </c>
      <c r="AT1335" s="5">
        <v>369.10968020000001</v>
      </c>
      <c r="BD1335" s="5">
        <v>369.10968020000001</v>
      </c>
    </row>
    <row r="1336" spans="1:63" x14ac:dyDescent="0.25">
      <c r="A1336" t="s">
        <v>173</v>
      </c>
      <c r="B1336" t="s">
        <v>174</v>
      </c>
      <c r="C1336" t="s">
        <v>149</v>
      </c>
      <c r="D1336" t="s">
        <v>135</v>
      </c>
      <c r="E1336" s="19" t="str">
        <f t="shared" si="192"/>
        <v>number</v>
      </c>
      <c r="F1336" s="4" t="s">
        <v>136</v>
      </c>
      <c r="AJ1336" s="5">
        <v>231.73085019999999</v>
      </c>
      <c r="AT1336" s="5">
        <v>231.73085019999999</v>
      </c>
      <c r="BD1336" s="5">
        <v>231.73085019999999</v>
      </c>
    </row>
    <row r="1337" spans="1:63" x14ac:dyDescent="0.25">
      <c r="A1337" t="s">
        <v>5</v>
      </c>
      <c r="B1337" t="s">
        <v>6</v>
      </c>
      <c r="C1337" t="s">
        <v>7</v>
      </c>
      <c r="D1337" t="s">
        <v>137</v>
      </c>
      <c r="E1337" s="19" t="str">
        <f t="shared" si="192"/>
        <v>number</v>
      </c>
      <c r="F1337" s="4" t="s">
        <v>138</v>
      </c>
      <c r="G1337" s="5">
        <v>621212</v>
      </c>
      <c r="H1337" s="5">
        <v>657233</v>
      </c>
      <c r="I1337" s="5">
        <v>695164</v>
      </c>
      <c r="J1337" s="5">
        <v>734733</v>
      </c>
      <c r="K1337" s="5">
        <v>775661</v>
      </c>
      <c r="L1337" s="5">
        <v>818062</v>
      </c>
      <c r="M1337" s="5">
        <v>862239</v>
      </c>
      <c r="N1337" s="5">
        <v>908895</v>
      </c>
      <c r="O1337" s="5">
        <v>958930</v>
      </c>
      <c r="P1337" s="5">
        <v>1013543</v>
      </c>
      <c r="Q1337" s="5">
        <v>1082871</v>
      </c>
      <c r="R1337" s="5">
        <v>1167455</v>
      </c>
      <c r="S1337" s="5">
        <v>1259815</v>
      </c>
      <c r="T1337" s="5">
        <v>1360479</v>
      </c>
      <c r="U1337" s="5">
        <v>1469505</v>
      </c>
      <c r="V1337" s="5">
        <v>1587468</v>
      </c>
      <c r="W1337" s="5">
        <v>1714663</v>
      </c>
      <c r="X1337" s="5">
        <v>1852971</v>
      </c>
      <c r="Y1337" s="5">
        <v>2004142</v>
      </c>
      <c r="Z1337" s="5">
        <v>2169787</v>
      </c>
      <c r="AA1337" s="5">
        <v>2351525</v>
      </c>
      <c r="AB1337" s="5">
        <v>2550003</v>
      </c>
      <c r="AC1337" s="5">
        <v>2763060</v>
      </c>
      <c r="AD1337" s="5">
        <v>2987103</v>
      </c>
      <c r="AE1337" s="5">
        <v>3218571</v>
      </c>
      <c r="AF1337" s="5">
        <v>3455744</v>
      </c>
      <c r="AG1337" s="5">
        <v>3699560</v>
      </c>
      <c r="AH1337" s="5">
        <v>3954242</v>
      </c>
      <c r="AI1337" s="5">
        <v>4225990</v>
      </c>
      <c r="AJ1337" s="5">
        <v>4520960</v>
      </c>
      <c r="AK1337" s="5">
        <v>4843119</v>
      </c>
      <c r="AL1337" s="5">
        <v>5192396</v>
      </c>
      <c r="AM1337" s="5">
        <v>5564024</v>
      </c>
      <c r="AN1337" s="5">
        <v>5951759</v>
      </c>
      <c r="AO1337" s="5">
        <v>6302472</v>
      </c>
      <c r="AP1337" s="5">
        <v>6657829</v>
      </c>
      <c r="AQ1337" s="5">
        <v>7020148</v>
      </c>
      <c r="AR1337" s="5">
        <v>7397110</v>
      </c>
      <c r="AS1337" s="5">
        <v>7798957</v>
      </c>
      <c r="AT1337" s="5">
        <v>8234766</v>
      </c>
      <c r="AU1337" s="5">
        <v>8708000</v>
      </c>
      <c r="AV1337" s="5">
        <v>9218787</v>
      </c>
      <c r="AW1337" s="5">
        <v>9765197</v>
      </c>
      <c r="AX1337" s="5">
        <v>10343506</v>
      </c>
      <c r="AY1337" s="5">
        <v>10949424</v>
      </c>
      <c r="AZ1337" s="5">
        <v>11501748</v>
      </c>
      <c r="BA1337" s="5">
        <v>12078709</v>
      </c>
      <c r="BB1337" s="5">
        <v>12681825</v>
      </c>
      <c r="BC1337" s="5">
        <v>13311900</v>
      </c>
      <c r="BD1337" s="5">
        <v>13970768</v>
      </c>
      <c r="BE1337" s="5">
        <v>14659013</v>
      </c>
      <c r="BF1337" s="5">
        <v>15375909</v>
      </c>
      <c r="BG1337" s="5">
        <v>16119491</v>
      </c>
      <c r="BH1337" s="5">
        <v>16887478</v>
      </c>
      <c r="BI1337" s="5">
        <v>17675615</v>
      </c>
      <c r="BJ1337" s="5">
        <v>18483548</v>
      </c>
      <c r="BK1337" s="5">
        <v>19311773</v>
      </c>
    </row>
    <row r="1338" spans="1:63" x14ac:dyDescent="0.25">
      <c r="A1338" t="s">
        <v>151</v>
      </c>
      <c r="B1338" t="s">
        <v>152</v>
      </c>
      <c r="C1338" t="s">
        <v>7</v>
      </c>
      <c r="D1338" t="s">
        <v>137</v>
      </c>
      <c r="E1338" s="19" t="str">
        <f t="shared" si="192"/>
        <v>number</v>
      </c>
      <c r="F1338" s="4" t="s">
        <v>138</v>
      </c>
      <c r="G1338" s="5">
        <v>60059</v>
      </c>
      <c r="H1338" s="5">
        <v>62330</v>
      </c>
      <c r="I1338" s="5">
        <v>64692</v>
      </c>
      <c r="J1338" s="5">
        <v>67232</v>
      </c>
      <c r="K1338" s="5">
        <v>70606</v>
      </c>
      <c r="L1338" s="5">
        <v>75508</v>
      </c>
      <c r="M1338" s="5">
        <v>80883</v>
      </c>
      <c r="N1338" s="5">
        <v>86587</v>
      </c>
      <c r="O1338" s="5">
        <v>92459</v>
      </c>
      <c r="P1338" s="5">
        <v>98312</v>
      </c>
      <c r="Q1338" s="5">
        <v>104110</v>
      </c>
      <c r="R1338" s="5">
        <v>109901</v>
      </c>
      <c r="S1338" s="5">
        <v>115800</v>
      </c>
      <c r="T1338" s="5">
        <v>122200</v>
      </c>
      <c r="U1338" s="5">
        <v>129420</v>
      </c>
      <c r="V1338" s="5">
        <v>137545</v>
      </c>
      <c r="W1338" s="5">
        <v>146657</v>
      </c>
      <c r="X1338" s="5">
        <v>156746</v>
      </c>
      <c r="Y1338" s="5">
        <v>167676</v>
      </c>
      <c r="Z1338" s="5">
        <v>178629</v>
      </c>
      <c r="AA1338" s="5">
        <v>190170</v>
      </c>
      <c r="AB1338" s="5">
        <v>202542</v>
      </c>
      <c r="AC1338" s="5">
        <v>215763</v>
      </c>
      <c r="AD1338" s="5">
        <v>230073</v>
      </c>
      <c r="AE1338" s="5">
        <v>245495</v>
      </c>
      <c r="AF1338" s="5">
        <v>262268</v>
      </c>
      <c r="AG1338" s="5">
        <v>280311</v>
      </c>
      <c r="AH1338" s="5">
        <v>299426</v>
      </c>
      <c r="AI1338" s="5">
        <v>319283</v>
      </c>
      <c r="AJ1338" s="5">
        <v>339601</v>
      </c>
      <c r="AK1338" s="5">
        <v>357739</v>
      </c>
      <c r="AL1338" s="5">
        <v>375730</v>
      </c>
      <c r="AM1338" s="5">
        <v>393782</v>
      </c>
      <c r="AN1338" s="5">
        <v>411835</v>
      </c>
      <c r="AO1338" s="5">
        <v>429924</v>
      </c>
      <c r="AP1338" s="5">
        <v>447767</v>
      </c>
      <c r="AQ1338" s="5">
        <v>465620</v>
      </c>
      <c r="AR1338" s="5">
        <v>484391</v>
      </c>
      <c r="AS1338" s="5">
        <v>504576</v>
      </c>
      <c r="AT1338" s="5">
        <v>527802</v>
      </c>
      <c r="AU1338" s="5">
        <v>554689</v>
      </c>
      <c r="AV1338" s="5">
        <v>585303</v>
      </c>
      <c r="AW1338" s="5">
        <v>619383</v>
      </c>
      <c r="AX1338" s="5">
        <v>656404</v>
      </c>
      <c r="AY1338" s="5">
        <v>695933</v>
      </c>
      <c r="AZ1338" s="5">
        <v>738137</v>
      </c>
      <c r="BA1338" s="5">
        <v>783159</v>
      </c>
      <c r="BB1338" s="5">
        <v>830917</v>
      </c>
      <c r="BC1338" s="5">
        <v>880822</v>
      </c>
      <c r="BD1338" s="5">
        <v>932977</v>
      </c>
      <c r="BE1338" s="5">
        <v>987099</v>
      </c>
      <c r="BF1338" s="5">
        <v>1043248</v>
      </c>
      <c r="BG1338" s="5">
        <v>1102293</v>
      </c>
      <c r="BH1338" s="5">
        <v>1164857</v>
      </c>
      <c r="BI1338" s="5">
        <v>1231868</v>
      </c>
      <c r="BJ1338" s="5">
        <v>1303728</v>
      </c>
      <c r="BK1338" s="5">
        <v>1380411</v>
      </c>
    </row>
    <row r="1339" spans="1:63" x14ac:dyDescent="0.25">
      <c r="A1339" t="s">
        <v>157</v>
      </c>
      <c r="B1339" t="s">
        <v>158</v>
      </c>
      <c r="C1339" t="s">
        <v>7</v>
      </c>
      <c r="D1339" t="s">
        <v>137</v>
      </c>
      <c r="E1339" s="19" t="str">
        <f t="shared" si="192"/>
        <v>number</v>
      </c>
      <c r="F1339" s="4" t="s">
        <v>138</v>
      </c>
      <c r="G1339" s="5">
        <v>1507634</v>
      </c>
      <c r="H1339" s="5">
        <v>1596238</v>
      </c>
      <c r="I1339" s="5">
        <v>1690640</v>
      </c>
      <c r="J1339" s="5">
        <v>1791230</v>
      </c>
      <c r="K1339" s="5">
        <v>1897784</v>
      </c>
      <c r="L1339" s="5">
        <v>2010284</v>
      </c>
      <c r="M1339" s="5">
        <v>2128778</v>
      </c>
      <c r="N1339" s="5">
        <v>2225746</v>
      </c>
      <c r="O1339" s="5">
        <v>2329033</v>
      </c>
      <c r="P1339" s="5">
        <v>2440287</v>
      </c>
      <c r="Q1339" s="5">
        <v>2560710</v>
      </c>
      <c r="R1339" s="5">
        <v>2690237</v>
      </c>
      <c r="S1339" s="5">
        <v>2823906</v>
      </c>
      <c r="T1339" s="5">
        <v>2955520</v>
      </c>
      <c r="U1339" s="5">
        <v>3080821</v>
      </c>
      <c r="V1339" s="5">
        <v>3196686</v>
      </c>
      <c r="W1339" s="5">
        <v>3305081</v>
      </c>
      <c r="X1339" s="5">
        <v>3413645</v>
      </c>
      <c r="Y1339" s="5">
        <v>3533046</v>
      </c>
      <c r="Z1339" s="5">
        <v>3671076</v>
      </c>
      <c r="AA1339" s="5">
        <v>3832363</v>
      </c>
      <c r="AB1339" s="5">
        <v>4015607</v>
      </c>
      <c r="AC1339" s="5">
        <v>4219104</v>
      </c>
      <c r="AD1339" s="5">
        <v>4438752</v>
      </c>
      <c r="AE1339" s="5">
        <v>4672863</v>
      </c>
      <c r="AF1339" s="5">
        <v>4919280</v>
      </c>
      <c r="AG1339" s="5">
        <v>5179615</v>
      </c>
      <c r="AH1339" s="5">
        <v>5456101</v>
      </c>
      <c r="AI1339" s="5">
        <v>5751613</v>
      </c>
      <c r="AJ1339" s="5">
        <v>6068999</v>
      </c>
      <c r="AK1339" s="5">
        <v>6410479</v>
      </c>
      <c r="AL1339" s="5">
        <v>6774121</v>
      </c>
      <c r="AM1339" s="5">
        <v>7157356</v>
      </c>
      <c r="AN1339" s="5">
        <v>7553599</v>
      </c>
      <c r="AO1339" s="5">
        <v>7924237</v>
      </c>
      <c r="AP1339" s="5">
        <v>8285270</v>
      </c>
      <c r="AQ1339" s="5">
        <v>8650119</v>
      </c>
      <c r="AR1339" s="5">
        <v>9022892</v>
      </c>
      <c r="AS1339" s="5">
        <v>9407067</v>
      </c>
      <c r="AT1339" s="5">
        <v>9807603</v>
      </c>
      <c r="AU1339" s="5">
        <v>10223839</v>
      </c>
      <c r="AV1339" s="5">
        <v>10657765</v>
      </c>
      <c r="AW1339" s="5">
        <v>11106662</v>
      </c>
      <c r="AX1339" s="5">
        <v>11569768</v>
      </c>
      <c r="AY1339" s="5">
        <v>12046152</v>
      </c>
      <c r="AZ1339" s="5">
        <v>12536471</v>
      </c>
      <c r="BA1339" s="5">
        <v>13054026</v>
      </c>
      <c r="BB1339" s="5">
        <v>13733826</v>
      </c>
      <c r="BC1339" s="5">
        <v>14443888</v>
      </c>
      <c r="BD1339" s="5">
        <v>15189225</v>
      </c>
      <c r="BE1339" s="5">
        <v>15969792</v>
      </c>
      <c r="BF1339" s="5">
        <v>16787864</v>
      </c>
      <c r="BG1339" s="5">
        <v>17625395</v>
      </c>
      <c r="BH1339" s="5">
        <v>18497740</v>
      </c>
      <c r="BI1339" s="5">
        <v>19403333</v>
      </c>
      <c r="BJ1339" s="5">
        <v>20343419</v>
      </c>
      <c r="BK1339" s="5">
        <v>21316856</v>
      </c>
    </row>
    <row r="1340" spans="1:63" x14ac:dyDescent="0.25">
      <c r="A1340" t="s">
        <v>159</v>
      </c>
      <c r="B1340" t="s">
        <v>160</v>
      </c>
      <c r="C1340" t="s">
        <v>7</v>
      </c>
      <c r="D1340" t="s">
        <v>137</v>
      </c>
      <c r="E1340" s="19" t="str">
        <f t="shared" si="192"/>
        <v>number</v>
      </c>
      <c r="F1340" s="4" t="s">
        <v>138</v>
      </c>
      <c r="G1340" s="5">
        <v>632543</v>
      </c>
      <c r="H1340" s="5">
        <v>670816</v>
      </c>
      <c r="I1340" s="5">
        <v>716059</v>
      </c>
      <c r="J1340" s="5">
        <v>765269</v>
      </c>
      <c r="K1340" s="5">
        <v>817880</v>
      </c>
      <c r="L1340" s="5">
        <v>874399</v>
      </c>
      <c r="M1340" s="5">
        <v>935126</v>
      </c>
      <c r="N1340" s="5">
        <v>1000339</v>
      </c>
      <c r="O1340" s="5">
        <v>1070470</v>
      </c>
      <c r="P1340" s="5">
        <v>1158444</v>
      </c>
      <c r="Q1340" s="5">
        <v>1256447</v>
      </c>
      <c r="R1340" s="5">
        <v>1363225</v>
      </c>
      <c r="S1340" s="5">
        <v>1479149</v>
      </c>
      <c r="T1340" s="5">
        <v>1605073</v>
      </c>
      <c r="U1340" s="5">
        <v>1741663</v>
      </c>
      <c r="V1340" s="5">
        <v>1889975</v>
      </c>
      <c r="W1340" s="5">
        <v>2050233</v>
      </c>
      <c r="X1340" s="5">
        <v>2223987</v>
      </c>
      <c r="Y1340" s="5">
        <v>2412236</v>
      </c>
      <c r="Z1340" s="5">
        <v>2535197</v>
      </c>
      <c r="AA1340" s="5">
        <v>2650352</v>
      </c>
      <c r="AB1340" s="5">
        <v>2770878</v>
      </c>
      <c r="AC1340" s="5">
        <v>2896235</v>
      </c>
      <c r="AD1340" s="5">
        <v>3026061</v>
      </c>
      <c r="AE1340" s="5">
        <v>3159720</v>
      </c>
      <c r="AF1340" s="5">
        <v>3297262</v>
      </c>
      <c r="AG1340" s="5">
        <v>3438436</v>
      </c>
      <c r="AH1340" s="5">
        <v>3583198</v>
      </c>
      <c r="AI1340" s="5">
        <v>3731054</v>
      </c>
      <c r="AJ1340" s="5">
        <v>3919452</v>
      </c>
      <c r="AK1340" s="5">
        <v>4120929</v>
      </c>
      <c r="AL1340" s="5">
        <v>4329249</v>
      </c>
      <c r="AM1340" s="5">
        <v>4544313</v>
      </c>
      <c r="AN1340" s="5">
        <v>4765984</v>
      </c>
      <c r="AO1340" s="5">
        <v>4994283</v>
      </c>
      <c r="AP1340" s="5">
        <v>5229567</v>
      </c>
      <c r="AQ1340" s="5">
        <v>5471748</v>
      </c>
      <c r="AR1340" s="5">
        <v>5722352</v>
      </c>
      <c r="AS1340" s="5">
        <v>5982378</v>
      </c>
      <c r="AT1340" s="5">
        <v>6256130</v>
      </c>
      <c r="AU1340" s="5">
        <v>6541545</v>
      </c>
      <c r="AV1340" s="5">
        <v>6839097</v>
      </c>
      <c r="AW1340" s="5">
        <v>7149731</v>
      </c>
      <c r="AX1340" s="5">
        <v>7474468</v>
      </c>
      <c r="AY1340" s="5">
        <v>7813466</v>
      </c>
      <c r="AZ1340" s="5">
        <v>8168124</v>
      </c>
      <c r="BA1340" s="5">
        <v>8538861</v>
      </c>
      <c r="BB1340" s="5">
        <v>8925839</v>
      </c>
      <c r="BC1340" s="5">
        <v>9328191</v>
      </c>
      <c r="BD1340" s="5">
        <v>9746644</v>
      </c>
      <c r="BE1340" s="5">
        <v>10183670</v>
      </c>
      <c r="BF1340" s="5">
        <v>10639302</v>
      </c>
      <c r="BG1340" s="5">
        <v>11114369</v>
      </c>
      <c r="BH1340" s="5">
        <v>11607776</v>
      </c>
      <c r="BI1340" s="5">
        <v>12119879</v>
      </c>
      <c r="BJ1340" s="5">
        <v>12650892</v>
      </c>
      <c r="BK1340" s="5">
        <v>13201277</v>
      </c>
    </row>
    <row r="1341" spans="1:63" x14ac:dyDescent="0.25">
      <c r="A1341" t="s">
        <v>165</v>
      </c>
      <c r="B1341" t="s">
        <v>166</v>
      </c>
      <c r="C1341" t="s">
        <v>7</v>
      </c>
      <c r="D1341" t="s">
        <v>137</v>
      </c>
      <c r="E1341" s="19" t="str">
        <f t="shared" si="192"/>
        <v>number</v>
      </c>
      <c r="F1341" s="4" t="s">
        <v>138</v>
      </c>
      <c r="G1341" s="5">
        <v>531739</v>
      </c>
      <c r="H1341" s="5">
        <v>557880</v>
      </c>
      <c r="I1341" s="5">
        <v>585331</v>
      </c>
      <c r="J1341" s="5">
        <v>614297</v>
      </c>
      <c r="K1341" s="5">
        <v>644762</v>
      </c>
      <c r="L1341" s="5">
        <v>676802</v>
      </c>
      <c r="M1341" s="5">
        <v>710608</v>
      </c>
      <c r="N1341" s="5">
        <v>746227</v>
      </c>
      <c r="O1341" s="5">
        <v>783814</v>
      </c>
      <c r="P1341" s="5">
        <v>823622</v>
      </c>
      <c r="Q1341" s="5">
        <v>871701</v>
      </c>
      <c r="R1341" s="5">
        <v>928006</v>
      </c>
      <c r="S1341" s="5">
        <v>988261</v>
      </c>
      <c r="T1341" s="5">
        <v>1053565</v>
      </c>
      <c r="U1341" s="5">
        <v>1124343</v>
      </c>
      <c r="V1341" s="5">
        <v>1201202</v>
      </c>
      <c r="W1341" s="5">
        <v>1283887</v>
      </c>
      <c r="X1341" s="5">
        <v>1371924</v>
      </c>
      <c r="Y1341" s="5">
        <v>1463900</v>
      </c>
      <c r="Z1341" s="5">
        <v>1559003</v>
      </c>
      <c r="AA1341" s="5">
        <v>1704818</v>
      </c>
      <c r="AB1341" s="5">
        <v>1865730</v>
      </c>
      <c r="AC1341" s="5">
        <v>2034600</v>
      </c>
      <c r="AD1341" s="5">
        <v>2207251</v>
      </c>
      <c r="AE1341" s="5">
        <v>2379522</v>
      </c>
      <c r="AF1341" s="5">
        <v>2547049</v>
      </c>
      <c r="AG1341" s="5">
        <v>2710292</v>
      </c>
      <c r="AH1341" s="5">
        <v>2880326</v>
      </c>
      <c r="AI1341" s="5">
        <v>3074886</v>
      </c>
      <c r="AJ1341" s="5">
        <v>3311912</v>
      </c>
      <c r="AK1341" s="5">
        <v>3464185</v>
      </c>
      <c r="AL1341" s="5">
        <v>3655706</v>
      </c>
      <c r="AM1341" s="5">
        <v>3875730</v>
      </c>
      <c r="AN1341" s="5">
        <v>4106167</v>
      </c>
      <c r="AO1341" s="5">
        <v>4332973</v>
      </c>
      <c r="AP1341" s="5">
        <v>4551617</v>
      </c>
      <c r="AQ1341" s="5">
        <v>4765731</v>
      </c>
      <c r="AR1341" s="5">
        <v>4925453</v>
      </c>
      <c r="AS1341" s="5">
        <v>5085544</v>
      </c>
      <c r="AT1341" s="5">
        <v>5257336</v>
      </c>
      <c r="AU1341" s="5">
        <v>5442231</v>
      </c>
      <c r="AV1341" s="5">
        <v>5637969</v>
      </c>
      <c r="AW1341" s="5">
        <v>5843408</v>
      </c>
      <c r="AX1341" s="5">
        <v>6056842</v>
      </c>
      <c r="AY1341" s="5">
        <v>6276712</v>
      </c>
      <c r="AZ1341" s="5">
        <v>6503455</v>
      </c>
      <c r="BA1341" s="5">
        <v>6737282</v>
      </c>
      <c r="BB1341" s="5">
        <v>7044112</v>
      </c>
      <c r="BC1341" s="5">
        <v>7369618</v>
      </c>
      <c r="BD1341" s="5">
        <v>7709673</v>
      </c>
      <c r="BE1341" s="5">
        <v>8064277</v>
      </c>
      <c r="BF1341" s="5">
        <v>8433738</v>
      </c>
      <c r="BG1341" s="5">
        <v>8818506</v>
      </c>
      <c r="BH1341" s="5">
        <v>9219011</v>
      </c>
      <c r="BI1341" s="5">
        <v>9635678</v>
      </c>
      <c r="BJ1341" s="5">
        <v>10068983</v>
      </c>
      <c r="BK1341" s="5">
        <v>10519085</v>
      </c>
    </row>
    <row r="1342" spans="1:63" x14ac:dyDescent="0.25">
      <c r="A1342" t="s">
        <v>171</v>
      </c>
      <c r="B1342" t="s">
        <v>172</v>
      </c>
      <c r="C1342" t="s">
        <v>7</v>
      </c>
      <c r="D1342" t="s">
        <v>137</v>
      </c>
      <c r="E1342" s="19" t="str">
        <f t="shared" si="192"/>
        <v>number</v>
      </c>
      <c r="F1342" s="4" t="s">
        <v>138</v>
      </c>
      <c r="G1342" s="5">
        <v>79516</v>
      </c>
      <c r="H1342" s="5">
        <v>82671</v>
      </c>
      <c r="I1342" s="5">
        <v>85828</v>
      </c>
      <c r="J1342" s="5">
        <v>89287</v>
      </c>
      <c r="K1342" s="5">
        <v>93173</v>
      </c>
      <c r="L1342" s="5">
        <v>97647</v>
      </c>
      <c r="M1342" s="5">
        <v>102652</v>
      </c>
      <c r="N1342" s="5">
        <v>108146</v>
      </c>
      <c r="O1342" s="5">
        <v>113914</v>
      </c>
      <c r="P1342" s="5">
        <v>119920</v>
      </c>
      <c r="Q1342" s="5">
        <v>129048</v>
      </c>
      <c r="R1342" s="5">
        <v>139071</v>
      </c>
      <c r="S1342" s="5">
        <v>149817</v>
      </c>
      <c r="T1342" s="5">
        <v>161506</v>
      </c>
      <c r="U1342" s="5">
        <v>174276</v>
      </c>
      <c r="V1342" s="5">
        <v>188169</v>
      </c>
      <c r="W1342" s="5">
        <v>203287</v>
      </c>
      <c r="X1342" s="5">
        <v>219770</v>
      </c>
      <c r="Y1342" s="5">
        <v>231314</v>
      </c>
      <c r="Z1342" s="5">
        <v>242693</v>
      </c>
      <c r="AA1342" s="5">
        <v>254377</v>
      </c>
      <c r="AB1342" s="5">
        <v>266397</v>
      </c>
      <c r="AC1342" s="5">
        <v>279142</v>
      </c>
      <c r="AD1342" s="5">
        <v>293389</v>
      </c>
      <c r="AE1342" s="5">
        <v>309494</v>
      </c>
      <c r="AF1342" s="5">
        <v>328521</v>
      </c>
      <c r="AG1342" s="5">
        <v>349936</v>
      </c>
      <c r="AH1342" s="5">
        <v>370490</v>
      </c>
      <c r="AI1342" s="5">
        <v>385480</v>
      </c>
      <c r="AJ1342" s="5">
        <v>391891</v>
      </c>
      <c r="AK1342" s="5">
        <v>387212</v>
      </c>
      <c r="AL1342" s="5">
        <v>421412</v>
      </c>
      <c r="AM1342" s="5">
        <v>460712</v>
      </c>
      <c r="AN1342" s="5">
        <v>509833</v>
      </c>
      <c r="AO1342" s="5">
        <v>583145</v>
      </c>
      <c r="AP1342" s="5">
        <v>695539</v>
      </c>
      <c r="AQ1342" s="5">
        <v>813080</v>
      </c>
      <c r="AR1342" s="5">
        <v>935002</v>
      </c>
      <c r="AS1342" s="5">
        <v>1067913</v>
      </c>
      <c r="AT1342" s="5">
        <v>1197916</v>
      </c>
      <c r="AU1342" s="5">
        <v>1318462</v>
      </c>
      <c r="AV1342" s="5">
        <v>1432119</v>
      </c>
      <c r="AW1342" s="5">
        <v>1467326</v>
      </c>
      <c r="AX1342" s="5">
        <v>1491021</v>
      </c>
      <c r="AY1342" s="5">
        <v>1520682</v>
      </c>
      <c r="AZ1342" s="5">
        <v>1557477</v>
      </c>
      <c r="BA1342" s="5">
        <v>1598595</v>
      </c>
      <c r="BB1342" s="5">
        <v>1643108</v>
      </c>
      <c r="BC1342" s="5">
        <v>1689182</v>
      </c>
      <c r="BD1342" s="5">
        <v>1735200</v>
      </c>
      <c r="BE1342" s="5">
        <v>1781212</v>
      </c>
      <c r="BF1342" s="5">
        <v>1827955</v>
      </c>
      <c r="BG1342" s="5">
        <v>1875211</v>
      </c>
      <c r="BH1342" s="5">
        <v>1924967</v>
      </c>
      <c r="BI1342" s="5">
        <v>1977489</v>
      </c>
      <c r="BJ1342" s="5">
        <v>2032650</v>
      </c>
      <c r="BK1342" s="5">
        <v>2090690</v>
      </c>
    </row>
    <row r="1343" spans="1:63" x14ac:dyDescent="0.25">
      <c r="A1343" t="s">
        <v>175</v>
      </c>
      <c r="B1343" t="s">
        <v>176</v>
      </c>
      <c r="C1343" t="s">
        <v>7</v>
      </c>
      <c r="D1343" t="s">
        <v>137</v>
      </c>
      <c r="E1343" s="19" t="str">
        <f t="shared" si="192"/>
        <v>number</v>
      </c>
      <c r="F1343" s="4" t="s">
        <v>138</v>
      </c>
      <c r="G1343" s="5">
        <v>8385621</v>
      </c>
      <c r="H1343" s="5">
        <v>8631458</v>
      </c>
      <c r="I1343" s="5">
        <v>8886439</v>
      </c>
      <c r="J1343" s="5">
        <v>9150112</v>
      </c>
      <c r="K1343" s="5">
        <v>9422339</v>
      </c>
      <c r="L1343" s="5">
        <v>9702787</v>
      </c>
      <c r="M1343" s="5">
        <v>9991697</v>
      </c>
      <c r="N1343" s="5">
        <v>10290191</v>
      </c>
      <c r="O1343" s="5">
        <v>10599780</v>
      </c>
      <c r="P1343" s="5">
        <v>10919313</v>
      </c>
      <c r="Q1343" s="5">
        <v>11240988</v>
      </c>
      <c r="R1343" s="5">
        <v>11573961</v>
      </c>
      <c r="S1343" s="5">
        <v>11915521</v>
      </c>
      <c r="T1343" s="5">
        <v>12261915</v>
      </c>
      <c r="U1343" s="5">
        <v>12610526</v>
      </c>
      <c r="V1343" s="5">
        <v>12959556</v>
      </c>
      <c r="W1343" s="5">
        <v>13309900</v>
      </c>
      <c r="X1343" s="5">
        <v>13664894</v>
      </c>
      <c r="Y1343" s="5">
        <v>14029453</v>
      </c>
      <c r="Z1343" s="5">
        <v>14411508</v>
      </c>
      <c r="AA1343" s="5">
        <v>14836268</v>
      </c>
      <c r="AB1343" s="5">
        <v>15275381</v>
      </c>
      <c r="AC1343" s="5">
        <v>15723388</v>
      </c>
      <c r="AD1343" s="5">
        <v>16171347</v>
      </c>
      <c r="AE1343" s="5">
        <v>16653249</v>
      </c>
      <c r="AF1343" s="5">
        <v>17212444</v>
      </c>
      <c r="AG1343" s="5">
        <v>17769785</v>
      </c>
      <c r="AH1343" s="5">
        <v>18334902</v>
      </c>
      <c r="AI1343" s="5">
        <v>18923392</v>
      </c>
      <c r="AJ1343" s="5">
        <v>19545370</v>
      </c>
      <c r="AK1343" s="5">
        <v>20200630</v>
      </c>
      <c r="AL1343" s="5">
        <v>20875876</v>
      </c>
      <c r="AM1343" s="5">
        <v>21569049</v>
      </c>
      <c r="AN1343" s="5">
        <v>22259855</v>
      </c>
      <c r="AO1343" s="5">
        <v>22932158</v>
      </c>
      <c r="AP1343" s="5">
        <v>23580029</v>
      </c>
      <c r="AQ1343" s="5">
        <v>24207383</v>
      </c>
      <c r="AR1343" s="5">
        <v>24817322</v>
      </c>
      <c r="AS1343" s="5">
        <v>25418106</v>
      </c>
      <c r="AT1343" s="5">
        <v>26015296</v>
      </c>
      <c r="AU1343" s="5">
        <v>26610150</v>
      </c>
      <c r="AV1343" s="5">
        <v>27227214</v>
      </c>
      <c r="AW1343" s="5">
        <v>27848775</v>
      </c>
      <c r="AX1343" s="5">
        <v>28462586</v>
      </c>
      <c r="AY1343" s="5">
        <v>29065824</v>
      </c>
      <c r="AZ1343" s="5">
        <v>29656760</v>
      </c>
      <c r="BA1343" s="5">
        <v>30239614</v>
      </c>
      <c r="BB1343" s="5">
        <v>30829033</v>
      </c>
      <c r="BC1343" s="5">
        <v>31442368</v>
      </c>
      <c r="BD1343" s="5">
        <v>32094946</v>
      </c>
      <c r="BE1343" s="5">
        <v>32793266</v>
      </c>
      <c r="BF1343" s="5">
        <v>33533029</v>
      </c>
      <c r="BG1343" s="5">
        <v>34299835</v>
      </c>
      <c r="BH1343" s="5">
        <v>35075489</v>
      </c>
      <c r="BI1343" s="5">
        <v>35844195</v>
      </c>
      <c r="BJ1343" s="5">
        <v>36601070</v>
      </c>
      <c r="BK1343" s="5">
        <v>37348247</v>
      </c>
    </row>
    <row r="1344" spans="1:63" x14ac:dyDescent="0.25">
      <c r="A1344" t="s">
        <v>177</v>
      </c>
      <c r="B1344" t="s">
        <v>178</v>
      </c>
      <c r="C1344" t="s">
        <v>7</v>
      </c>
      <c r="D1344" t="s">
        <v>137</v>
      </c>
      <c r="E1344" s="19" t="str">
        <f t="shared" si="192"/>
        <v>number</v>
      </c>
      <c r="F1344" s="4" t="s">
        <v>138</v>
      </c>
      <c r="G1344" s="5">
        <v>559541</v>
      </c>
      <c r="H1344" s="5">
        <v>592636</v>
      </c>
      <c r="I1344" s="5">
        <v>627777</v>
      </c>
      <c r="J1344" s="5">
        <v>665038</v>
      </c>
      <c r="K1344" s="5">
        <v>704517</v>
      </c>
      <c r="L1344" s="5">
        <v>746292</v>
      </c>
      <c r="M1344" s="5">
        <v>790637</v>
      </c>
      <c r="N1344" s="5">
        <v>870061</v>
      </c>
      <c r="O1344" s="5">
        <v>964069</v>
      </c>
      <c r="P1344" s="5">
        <v>1068306</v>
      </c>
      <c r="Q1344" s="5">
        <v>1184203</v>
      </c>
      <c r="R1344" s="5">
        <v>1312559</v>
      </c>
      <c r="S1344" s="5">
        <v>1454157</v>
      </c>
      <c r="T1344" s="5">
        <v>1610103</v>
      </c>
      <c r="U1344" s="5">
        <v>1781164</v>
      </c>
      <c r="V1344" s="5">
        <v>1968806</v>
      </c>
      <c r="W1344" s="5">
        <v>2173667</v>
      </c>
      <c r="X1344" s="5">
        <v>2397905</v>
      </c>
      <c r="Y1344" s="5">
        <v>2560919</v>
      </c>
      <c r="Z1344" s="5">
        <v>2719334</v>
      </c>
      <c r="AA1344" s="5">
        <v>2886940</v>
      </c>
      <c r="AB1344" s="5">
        <v>3065089</v>
      </c>
      <c r="AC1344" s="5">
        <v>3253365</v>
      </c>
      <c r="AD1344" s="5">
        <v>3452356</v>
      </c>
      <c r="AE1344" s="5">
        <v>3661410</v>
      </c>
      <c r="AF1344" s="5">
        <v>3881163</v>
      </c>
      <c r="AG1344" s="5">
        <v>4111940</v>
      </c>
      <c r="AH1344" s="5">
        <v>4356633</v>
      </c>
      <c r="AI1344" s="5">
        <v>4578236</v>
      </c>
      <c r="AJ1344" s="5">
        <v>4807792</v>
      </c>
      <c r="AK1344" s="5">
        <v>5054588</v>
      </c>
      <c r="AL1344" s="5">
        <v>5317625</v>
      </c>
      <c r="AM1344" s="5">
        <v>5592427</v>
      </c>
      <c r="AN1344" s="5">
        <v>5873136</v>
      </c>
      <c r="AO1344" s="5">
        <v>6154842</v>
      </c>
      <c r="AP1344" s="5">
        <v>6435980</v>
      </c>
      <c r="AQ1344" s="5">
        <v>6718378</v>
      </c>
      <c r="AR1344" s="5">
        <v>7006325</v>
      </c>
      <c r="AS1344" s="5">
        <v>7306494</v>
      </c>
      <c r="AT1344" s="5">
        <v>7624779</v>
      </c>
      <c r="AU1344" s="5">
        <v>7962433</v>
      </c>
      <c r="AV1344" s="5">
        <v>8320222</v>
      </c>
      <c r="AW1344" s="5">
        <v>8771267</v>
      </c>
      <c r="AX1344" s="5">
        <v>9265294</v>
      </c>
      <c r="AY1344" s="5">
        <v>9791550</v>
      </c>
      <c r="AZ1344" s="5">
        <v>10352972</v>
      </c>
      <c r="BA1344" s="5">
        <v>10950894</v>
      </c>
      <c r="BB1344" s="5">
        <v>11586014</v>
      </c>
      <c r="BC1344" s="5">
        <v>12255418</v>
      </c>
      <c r="BD1344" s="5">
        <v>12960158</v>
      </c>
      <c r="BE1344" s="5">
        <v>13699468</v>
      </c>
      <c r="BF1344" s="5">
        <v>14476048</v>
      </c>
      <c r="BG1344" s="5">
        <v>15290226</v>
      </c>
      <c r="BH1344" s="5">
        <v>16142664</v>
      </c>
      <c r="BI1344" s="5">
        <v>17035226</v>
      </c>
      <c r="BJ1344" s="5">
        <v>17968160</v>
      </c>
      <c r="BK1344" s="5">
        <v>18942681</v>
      </c>
    </row>
    <row r="1345" spans="1:63" x14ac:dyDescent="0.25">
      <c r="A1345" t="s">
        <v>179</v>
      </c>
      <c r="B1345" t="s">
        <v>180</v>
      </c>
      <c r="C1345" t="s">
        <v>7</v>
      </c>
      <c r="D1345" t="s">
        <v>137</v>
      </c>
      <c r="E1345" s="19" t="str">
        <f t="shared" si="192"/>
        <v>number</v>
      </c>
      <c r="F1345" s="4" t="s">
        <v>138</v>
      </c>
      <c r="G1345" s="5">
        <v>323496</v>
      </c>
      <c r="H1345" s="5">
        <v>349411</v>
      </c>
      <c r="I1345" s="5">
        <v>377741</v>
      </c>
      <c r="J1345" s="5">
        <v>408457</v>
      </c>
      <c r="K1345" s="5">
        <v>441513</v>
      </c>
      <c r="L1345" s="5">
        <v>477415</v>
      </c>
      <c r="M1345" s="5">
        <v>516042</v>
      </c>
      <c r="N1345" s="5">
        <v>557486</v>
      </c>
      <c r="O1345" s="5">
        <v>601265</v>
      </c>
      <c r="P1345" s="5">
        <v>629486</v>
      </c>
      <c r="Q1345" s="5">
        <v>654863</v>
      </c>
      <c r="R1345" s="5">
        <v>680408</v>
      </c>
      <c r="S1345" s="5">
        <v>706360</v>
      </c>
      <c r="T1345" s="5">
        <v>733463</v>
      </c>
      <c r="U1345" s="5">
        <v>762231</v>
      </c>
      <c r="V1345" s="5">
        <v>792933</v>
      </c>
      <c r="W1345" s="5">
        <v>825558</v>
      </c>
      <c r="X1345" s="5">
        <v>859900</v>
      </c>
      <c r="Y1345" s="5">
        <v>895854</v>
      </c>
      <c r="Z1345" s="5">
        <v>945482</v>
      </c>
      <c r="AA1345" s="5">
        <v>1012953</v>
      </c>
      <c r="AB1345" s="5">
        <v>1085452</v>
      </c>
      <c r="AC1345" s="5">
        <v>1163377</v>
      </c>
      <c r="AD1345" s="5">
        <v>1248062</v>
      </c>
      <c r="AE1345" s="5">
        <v>1340459</v>
      </c>
      <c r="AF1345" s="5">
        <v>1441346</v>
      </c>
      <c r="AG1345" s="5">
        <v>1551021</v>
      </c>
      <c r="AH1345" s="5">
        <v>1669674</v>
      </c>
      <c r="AI1345" s="5">
        <v>1796635</v>
      </c>
      <c r="AJ1345" s="5">
        <v>1931533</v>
      </c>
      <c r="AK1345" s="5">
        <v>2066352</v>
      </c>
      <c r="AL1345" s="5">
        <v>2199176</v>
      </c>
      <c r="AM1345" s="5">
        <v>2338687</v>
      </c>
      <c r="AN1345" s="5">
        <v>2485468</v>
      </c>
      <c r="AO1345" s="5">
        <v>2639890</v>
      </c>
      <c r="AP1345" s="5">
        <v>2802072</v>
      </c>
      <c r="AQ1345" s="5">
        <v>2972455</v>
      </c>
      <c r="AR1345" s="5">
        <v>3153191</v>
      </c>
      <c r="AS1345" s="5">
        <v>3346424</v>
      </c>
      <c r="AT1345" s="5">
        <v>3554447</v>
      </c>
      <c r="AU1345" s="5">
        <v>3778192</v>
      </c>
      <c r="AV1345" s="5">
        <v>4018702</v>
      </c>
      <c r="AW1345" s="5">
        <v>4276212</v>
      </c>
      <c r="AX1345" s="5">
        <v>4550722</v>
      </c>
      <c r="AY1345" s="5">
        <v>4841052</v>
      </c>
      <c r="AZ1345" s="5">
        <v>5149203</v>
      </c>
      <c r="BA1345" s="5">
        <v>5475391</v>
      </c>
      <c r="BB1345" s="5">
        <v>5821091</v>
      </c>
      <c r="BC1345" s="5">
        <v>6186678</v>
      </c>
      <c r="BD1345" s="5">
        <v>6573770</v>
      </c>
      <c r="BE1345" s="5">
        <v>6982934</v>
      </c>
      <c r="BF1345" s="5">
        <v>7415300</v>
      </c>
      <c r="BG1345" s="5">
        <v>7870510</v>
      </c>
      <c r="BH1345" s="5">
        <v>8350721</v>
      </c>
      <c r="BI1345" s="5">
        <v>8855958</v>
      </c>
      <c r="BJ1345" s="5">
        <v>9386237</v>
      </c>
      <c r="BK1345" s="5">
        <v>9942492</v>
      </c>
    </row>
    <row r="1346" spans="1:63" x14ac:dyDescent="0.25">
      <c r="A1346" t="s">
        <v>147</v>
      </c>
      <c r="B1346" t="s">
        <v>148</v>
      </c>
      <c r="C1346" t="s">
        <v>149</v>
      </c>
      <c r="D1346" t="s">
        <v>137</v>
      </c>
      <c r="E1346" s="19" t="str">
        <f t="shared" si="192"/>
        <v>number</v>
      </c>
      <c r="F1346" s="4" t="s">
        <v>138</v>
      </c>
      <c r="G1346" s="5">
        <v>234744</v>
      </c>
      <c r="H1346" s="5">
        <v>242709</v>
      </c>
      <c r="I1346" s="5">
        <v>251039</v>
      </c>
      <c r="J1346" s="5">
        <v>259788</v>
      </c>
      <c r="K1346" s="5">
        <v>268990</v>
      </c>
      <c r="L1346" s="5">
        <v>278745</v>
      </c>
      <c r="M1346" s="5">
        <v>289111</v>
      </c>
      <c r="N1346" s="5">
        <v>299959</v>
      </c>
      <c r="O1346" s="5">
        <v>311347</v>
      </c>
      <c r="P1346" s="5">
        <v>323190</v>
      </c>
      <c r="Q1346" s="5">
        <v>335447</v>
      </c>
      <c r="R1346" s="5">
        <v>348345</v>
      </c>
      <c r="S1346" s="5">
        <v>361759</v>
      </c>
      <c r="T1346" s="5">
        <v>375811</v>
      </c>
      <c r="U1346" s="5">
        <v>390629</v>
      </c>
      <c r="V1346" s="5">
        <v>418353</v>
      </c>
      <c r="W1346" s="5">
        <v>457588</v>
      </c>
      <c r="X1346" s="5">
        <v>500783</v>
      </c>
      <c r="Y1346" s="5">
        <v>548277</v>
      </c>
      <c r="Z1346" s="5">
        <v>600751</v>
      </c>
      <c r="AA1346" s="5">
        <v>658561</v>
      </c>
      <c r="AB1346" s="5">
        <v>722340</v>
      </c>
      <c r="AC1346" s="5">
        <v>792524</v>
      </c>
      <c r="AD1346" s="5">
        <v>869407</v>
      </c>
      <c r="AE1346" s="5">
        <v>953160</v>
      </c>
      <c r="AF1346" s="5">
        <v>1017667</v>
      </c>
      <c r="AG1346" s="5">
        <v>1064070</v>
      </c>
      <c r="AH1346" s="5">
        <v>1112726</v>
      </c>
      <c r="AI1346" s="5">
        <v>1163681</v>
      </c>
      <c r="AJ1346" s="5">
        <v>1217244</v>
      </c>
      <c r="AK1346" s="5">
        <v>1273347</v>
      </c>
      <c r="AL1346" s="5">
        <v>1332276</v>
      </c>
      <c r="AM1346" s="5">
        <v>1393993</v>
      </c>
      <c r="AN1346" s="5">
        <v>1458745</v>
      </c>
      <c r="AO1346" s="5">
        <v>1526699</v>
      </c>
      <c r="AP1346" s="5">
        <v>1598129</v>
      </c>
      <c r="AQ1346" s="5">
        <v>1693155</v>
      </c>
      <c r="AR1346" s="5">
        <v>1810936</v>
      </c>
      <c r="AS1346" s="5">
        <v>1936788</v>
      </c>
      <c r="AT1346" s="5">
        <v>2071321</v>
      </c>
      <c r="AU1346" s="5">
        <v>2214526</v>
      </c>
      <c r="AV1346" s="5">
        <v>2367405</v>
      </c>
      <c r="AW1346" s="5">
        <v>2530418</v>
      </c>
      <c r="AX1346" s="5">
        <v>2704755</v>
      </c>
      <c r="AY1346" s="5">
        <v>2890681</v>
      </c>
      <c r="AZ1346" s="5">
        <v>3089300</v>
      </c>
      <c r="BA1346" s="5">
        <v>3277395</v>
      </c>
      <c r="BB1346" s="5">
        <v>3457080</v>
      </c>
      <c r="BC1346" s="5">
        <v>3645825</v>
      </c>
      <c r="BD1346" s="5">
        <v>3844033</v>
      </c>
      <c r="BE1346" s="5">
        <v>4051997</v>
      </c>
      <c r="BF1346" s="5">
        <v>4269905</v>
      </c>
      <c r="BG1346" s="5">
        <v>4497980</v>
      </c>
      <c r="BH1346" s="5">
        <v>4736607</v>
      </c>
      <c r="BI1346" s="5">
        <v>4985855</v>
      </c>
      <c r="BJ1346" s="5">
        <v>5245987</v>
      </c>
      <c r="BK1346" s="5">
        <v>5516754</v>
      </c>
    </row>
    <row r="1347" spans="1:63" x14ac:dyDescent="0.25">
      <c r="A1347" t="s">
        <v>153</v>
      </c>
      <c r="B1347" t="s">
        <v>154</v>
      </c>
      <c r="C1347" t="s">
        <v>149</v>
      </c>
      <c r="D1347" t="s">
        <v>137</v>
      </c>
      <c r="E1347" s="19" t="str">
        <f t="shared" si="192"/>
        <v>number</v>
      </c>
      <c r="F1347" s="4" t="s">
        <v>138</v>
      </c>
      <c r="G1347" s="5">
        <v>765724</v>
      </c>
      <c r="H1347" s="5">
        <v>813120</v>
      </c>
      <c r="I1347" s="5">
        <v>863766</v>
      </c>
      <c r="J1347" s="5">
        <v>917809</v>
      </c>
      <c r="K1347" s="5">
        <v>975298</v>
      </c>
      <c r="L1347" s="5">
        <v>1036625</v>
      </c>
      <c r="M1347" s="5">
        <v>1102048</v>
      </c>
      <c r="N1347" s="5">
        <v>1171813</v>
      </c>
      <c r="O1347" s="5">
        <v>1245992</v>
      </c>
      <c r="P1347" s="5">
        <v>1325110</v>
      </c>
      <c r="Q1347" s="5">
        <v>1445641</v>
      </c>
      <c r="R1347" s="5">
        <v>1576284</v>
      </c>
      <c r="S1347" s="5">
        <v>1717421</v>
      </c>
      <c r="T1347" s="5">
        <v>1870202</v>
      </c>
      <c r="U1347" s="5">
        <v>2035263</v>
      </c>
      <c r="V1347" s="5">
        <v>2199443</v>
      </c>
      <c r="W1347" s="5">
        <v>2325390</v>
      </c>
      <c r="X1347" s="5">
        <v>2459014</v>
      </c>
      <c r="Y1347" s="5">
        <v>2600711</v>
      </c>
      <c r="Z1347" s="5">
        <v>2751065</v>
      </c>
      <c r="AA1347" s="5">
        <v>2910165</v>
      </c>
      <c r="AB1347" s="5">
        <v>3078469</v>
      </c>
      <c r="AC1347" s="5">
        <v>3256259</v>
      </c>
      <c r="AD1347" s="5">
        <v>3443890</v>
      </c>
      <c r="AE1347" s="5">
        <v>3641324</v>
      </c>
      <c r="AF1347" s="5">
        <v>3849128</v>
      </c>
      <c r="AG1347" s="5">
        <v>4058273</v>
      </c>
      <c r="AH1347" s="5">
        <v>4248463</v>
      </c>
      <c r="AI1347" s="5">
        <v>4444468</v>
      </c>
      <c r="AJ1347" s="5">
        <v>4645904</v>
      </c>
      <c r="AK1347" s="5">
        <v>4852634</v>
      </c>
      <c r="AL1347" s="5">
        <v>5064953</v>
      </c>
      <c r="AM1347" s="5">
        <v>5282049</v>
      </c>
      <c r="AN1347" s="5">
        <v>5504091</v>
      </c>
      <c r="AO1347" s="5">
        <v>5730749</v>
      </c>
      <c r="AP1347" s="5">
        <v>5962015</v>
      </c>
      <c r="AQ1347" s="5">
        <v>6198081</v>
      </c>
      <c r="AR1347" s="5">
        <v>6440913</v>
      </c>
      <c r="AS1347" s="5">
        <v>6693011</v>
      </c>
      <c r="AT1347" s="5">
        <v>6956192</v>
      </c>
      <c r="AU1347" s="5">
        <v>7230870</v>
      </c>
      <c r="AV1347" s="5">
        <v>7517754</v>
      </c>
      <c r="AW1347" s="5">
        <v>7817313</v>
      </c>
      <c r="AX1347" s="5">
        <v>8130183</v>
      </c>
      <c r="AY1347" s="5">
        <v>8456228</v>
      </c>
      <c r="AZ1347" s="5">
        <v>8796382</v>
      </c>
      <c r="BA1347" s="5">
        <v>9150970</v>
      </c>
      <c r="BB1347" s="5">
        <v>9519679</v>
      </c>
      <c r="BC1347" s="5">
        <v>9901657</v>
      </c>
      <c r="BD1347" s="5">
        <v>10296588</v>
      </c>
      <c r="BE1347" s="5">
        <v>10704286</v>
      </c>
      <c r="BF1347" s="5">
        <v>11124963</v>
      </c>
      <c r="BG1347" s="5">
        <v>11558305</v>
      </c>
      <c r="BH1347" s="5">
        <v>12004211</v>
      </c>
      <c r="BI1347" s="5">
        <v>12462625</v>
      </c>
      <c r="BJ1347" s="5">
        <v>12933510</v>
      </c>
      <c r="BK1347" s="5">
        <v>13416447</v>
      </c>
    </row>
    <row r="1348" spans="1:63" x14ac:dyDescent="0.25">
      <c r="A1348" t="s">
        <v>155</v>
      </c>
      <c r="B1348" t="s">
        <v>156</v>
      </c>
      <c r="C1348" t="s">
        <v>149</v>
      </c>
      <c r="D1348" t="s">
        <v>137</v>
      </c>
      <c r="E1348" s="19" t="str">
        <f t="shared" si="192"/>
        <v>number</v>
      </c>
      <c r="F1348" s="4" t="s">
        <v>138</v>
      </c>
      <c r="G1348" s="5">
        <v>213062</v>
      </c>
      <c r="H1348" s="5">
        <v>225945</v>
      </c>
      <c r="I1348" s="5">
        <v>239626</v>
      </c>
      <c r="J1348" s="5">
        <v>255727</v>
      </c>
      <c r="K1348" s="5">
        <v>278203</v>
      </c>
      <c r="L1348" s="5">
        <v>302416</v>
      </c>
      <c r="M1348" s="5">
        <v>328505</v>
      </c>
      <c r="N1348" s="5">
        <v>356794</v>
      </c>
      <c r="O1348" s="5">
        <v>387597</v>
      </c>
      <c r="P1348" s="5">
        <v>421486</v>
      </c>
      <c r="Q1348" s="5">
        <v>458794</v>
      </c>
      <c r="R1348" s="5">
        <v>499778</v>
      </c>
      <c r="S1348" s="5">
        <v>542457</v>
      </c>
      <c r="T1348" s="5">
        <v>588088</v>
      </c>
      <c r="U1348" s="5">
        <v>636330</v>
      </c>
      <c r="V1348" s="5">
        <v>687166</v>
      </c>
      <c r="W1348" s="5">
        <v>740747</v>
      </c>
      <c r="X1348" s="5">
        <v>797759</v>
      </c>
      <c r="Y1348" s="5">
        <v>821900</v>
      </c>
      <c r="Z1348" s="5">
        <v>847677</v>
      </c>
      <c r="AA1348" s="5">
        <v>875102</v>
      </c>
      <c r="AB1348" s="5">
        <v>904328</v>
      </c>
      <c r="AC1348" s="5">
        <v>935734</v>
      </c>
      <c r="AD1348" s="5">
        <v>969903</v>
      </c>
      <c r="AE1348" s="5">
        <v>1007055</v>
      </c>
      <c r="AF1348" s="5">
        <v>1047710</v>
      </c>
      <c r="AG1348" s="5">
        <v>1091731</v>
      </c>
      <c r="AH1348" s="5">
        <v>1138870</v>
      </c>
      <c r="AI1348" s="5">
        <v>1188341</v>
      </c>
      <c r="AJ1348" s="5">
        <v>1239682</v>
      </c>
      <c r="AK1348" s="5">
        <v>1292932</v>
      </c>
      <c r="AL1348" s="5">
        <v>1348229</v>
      </c>
      <c r="AM1348" s="5">
        <v>1403423</v>
      </c>
      <c r="AN1348" s="5">
        <v>1451945</v>
      </c>
      <c r="AO1348" s="5">
        <v>1503265</v>
      </c>
      <c r="AP1348" s="5">
        <v>1557278</v>
      </c>
      <c r="AQ1348" s="5">
        <v>1613896</v>
      </c>
      <c r="AR1348" s="5">
        <v>1673750</v>
      </c>
      <c r="AS1348" s="5">
        <v>1737360</v>
      </c>
      <c r="AT1348" s="5">
        <v>1805079</v>
      </c>
      <c r="AU1348" s="5">
        <v>1877275</v>
      </c>
      <c r="AV1348" s="5">
        <v>1953547</v>
      </c>
      <c r="AW1348" s="5">
        <v>2032918</v>
      </c>
      <c r="AX1348" s="5">
        <v>2113682</v>
      </c>
      <c r="AY1348" s="5">
        <v>2194709</v>
      </c>
      <c r="AZ1348" s="5">
        <v>2275451</v>
      </c>
      <c r="BA1348" s="5">
        <v>2356432</v>
      </c>
      <c r="BB1348" s="5">
        <v>2438427</v>
      </c>
      <c r="BC1348" s="5">
        <v>2523021</v>
      </c>
      <c r="BD1348" s="5">
        <v>2613401</v>
      </c>
      <c r="BE1348" s="5">
        <v>2710139</v>
      </c>
      <c r="BF1348" s="5">
        <v>2813171</v>
      </c>
      <c r="BG1348" s="5">
        <v>2921961</v>
      </c>
      <c r="BH1348" s="5">
        <v>3035755</v>
      </c>
      <c r="BI1348" s="5">
        <v>3154219</v>
      </c>
      <c r="BJ1348" s="5">
        <v>3277403</v>
      </c>
      <c r="BK1348" s="5">
        <v>3405841</v>
      </c>
    </row>
    <row r="1349" spans="1:63" x14ac:dyDescent="0.25">
      <c r="A1349" t="s">
        <v>161</v>
      </c>
      <c r="B1349" t="s">
        <v>162</v>
      </c>
      <c r="C1349" t="s">
        <v>149</v>
      </c>
      <c r="D1349" t="s">
        <v>137</v>
      </c>
      <c r="E1349" s="19" t="str">
        <f t="shared" si="192"/>
        <v>number</v>
      </c>
      <c r="F1349" s="4" t="s">
        <v>138</v>
      </c>
      <c r="G1349" s="5">
        <v>604663</v>
      </c>
      <c r="H1349" s="5">
        <v>627575</v>
      </c>
      <c r="I1349" s="5">
        <v>651361</v>
      </c>
      <c r="J1349" s="5">
        <v>676191</v>
      </c>
      <c r="K1349" s="5">
        <v>702074</v>
      </c>
      <c r="L1349" s="5">
        <v>729167</v>
      </c>
      <c r="M1349" s="5">
        <v>757441</v>
      </c>
      <c r="N1349" s="5">
        <v>787292</v>
      </c>
      <c r="O1349" s="5">
        <v>818898</v>
      </c>
      <c r="P1349" s="5">
        <v>852498</v>
      </c>
      <c r="Q1349" s="5">
        <v>888365</v>
      </c>
      <c r="R1349" s="5">
        <v>926545</v>
      </c>
      <c r="S1349" s="5">
        <v>966831</v>
      </c>
      <c r="T1349" s="5">
        <v>1009065</v>
      </c>
      <c r="U1349" s="5">
        <v>1052981</v>
      </c>
      <c r="V1349" s="5">
        <v>1098429</v>
      </c>
      <c r="W1349" s="5">
        <v>1146679</v>
      </c>
      <c r="X1349" s="5">
        <v>1198209</v>
      </c>
      <c r="Y1349" s="5">
        <v>1252671</v>
      </c>
      <c r="Z1349" s="5">
        <v>1310539</v>
      </c>
      <c r="AA1349" s="5">
        <v>1372347</v>
      </c>
      <c r="AB1349" s="5">
        <v>1438081</v>
      </c>
      <c r="AC1349" s="5">
        <v>1506636</v>
      </c>
      <c r="AD1349" s="5">
        <v>1576278</v>
      </c>
      <c r="AE1349" s="5">
        <v>1645715</v>
      </c>
      <c r="AF1349" s="5">
        <v>1714179</v>
      </c>
      <c r="AG1349" s="5">
        <v>1780474</v>
      </c>
      <c r="AH1349" s="5">
        <v>1839191</v>
      </c>
      <c r="AI1349" s="5">
        <v>1902800</v>
      </c>
      <c r="AJ1349" s="5">
        <v>1974251</v>
      </c>
      <c r="AK1349" s="5">
        <v>2055059</v>
      </c>
      <c r="AL1349" s="5">
        <v>2144878</v>
      </c>
      <c r="AM1349" s="5">
        <v>2242131</v>
      </c>
      <c r="AN1349" s="5">
        <v>2344800</v>
      </c>
      <c r="AO1349" s="5">
        <v>2450960</v>
      </c>
      <c r="AP1349" s="5">
        <v>2560306</v>
      </c>
      <c r="AQ1349" s="5">
        <v>2673560</v>
      </c>
      <c r="AR1349" s="5">
        <v>2797427</v>
      </c>
      <c r="AS1349" s="5">
        <v>2948093</v>
      </c>
      <c r="AT1349" s="5">
        <v>3109998</v>
      </c>
      <c r="AU1349" s="5">
        <v>3283515</v>
      </c>
      <c r="AV1349" s="5">
        <v>3469099</v>
      </c>
      <c r="AW1349" s="5">
        <v>3667206</v>
      </c>
      <c r="AX1349" s="5">
        <v>3878667</v>
      </c>
      <c r="AY1349" s="5">
        <v>4103283</v>
      </c>
      <c r="AZ1349" s="5">
        <v>4342710</v>
      </c>
      <c r="BA1349" s="5">
        <v>4596645</v>
      </c>
      <c r="BB1349" s="5">
        <v>4863970</v>
      </c>
      <c r="BC1349" s="5">
        <v>5141522</v>
      </c>
      <c r="BD1349" s="5">
        <v>5426880</v>
      </c>
      <c r="BE1349" s="5">
        <v>5718929</v>
      </c>
      <c r="BF1349" s="5">
        <v>6018348</v>
      </c>
      <c r="BG1349" s="5">
        <v>6327153</v>
      </c>
      <c r="BH1349" s="5">
        <v>6648757</v>
      </c>
      <c r="BI1349" s="5">
        <v>6985590</v>
      </c>
      <c r="BJ1349" s="5">
        <v>7338834</v>
      </c>
      <c r="BK1349" s="5">
        <v>7708272</v>
      </c>
    </row>
    <row r="1350" spans="1:63" x14ac:dyDescent="0.25">
      <c r="A1350" t="s">
        <v>163</v>
      </c>
      <c r="B1350" t="s">
        <v>164</v>
      </c>
      <c r="C1350" t="s">
        <v>149</v>
      </c>
      <c r="D1350" t="s">
        <v>137</v>
      </c>
      <c r="E1350" s="19" t="str">
        <f t="shared" si="192"/>
        <v>number</v>
      </c>
      <c r="F1350" s="4" t="s">
        <v>138</v>
      </c>
      <c r="G1350" s="5">
        <v>65667</v>
      </c>
      <c r="H1350" s="5">
        <v>73016</v>
      </c>
      <c r="I1350" s="5">
        <v>81162</v>
      </c>
      <c r="J1350" s="5">
        <v>90178</v>
      </c>
      <c r="K1350" s="5">
        <v>100130</v>
      </c>
      <c r="L1350" s="5">
        <v>111119</v>
      </c>
      <c r="M1350" s="5">
        <v>123244</v>
      </c>
      <c r="N1350" s="5">
        <v>136596</v>
      </c>
      <c r="O1350" s="5">
        <v>151234</v>
      </c>
      <c r="P1350" s="5">
        <v>167327</v>
      </c>
      <c r="Q1350" s="5">
        <v>184967</v>
      </c>
      <c r="R1350" s="5">
        <v>204285</v>
      </c>
      <c r="S1350" s="5">
        <v>225334</v>
      </c>
      <c r="T1350" s="5">
        <v>248309</v>
      </c>
      <c r="U1350" s="5">
        <v>273297</v>
      </c>
      <c r="V1350" s="5">
        <v>300467</v>
      </c>
      <c r="W1350" s="5">
        <v>328313</v>
      </c>
      <c r="X1350" s="5">
        <v>356701</v>
      </c>
      <c r="Y1350" s="5">
        <v>387184</v>
      </c>
      <c r="Z1350" s="5">
        <v>419894</v>
      </c>
      <c r="AA1350" s="5">
        <v>454892</v>
      </c>
      <c r="AB1350" s="5">
        <v>492331</v>
      </c>
      <c r="AC1350" s="5">
        <v>532222</v>
      </c>
      <c r="AD1350" s="5">
        <v>574596</v>
      </c>
      <c r="AE1350" s="5">
        <v>619374</v>
      </c>
      <c r="AF1350" s="5">
        <v>666722</v>
      </c>
      <c r="AG1350" s="5">
        <v>716678</v>
      </c>
      <c r="AH1350" s="5">
        <v>760932</v>
      </c>
      <c r="AI1350" s="5">
        <v>779485</v>
      </c>
      <c r="AJ1350" s="5">
        <v>798312</v>
      </c>
      <c r="AK1350" s="5">
        <v>817378</v>
      </c>
      <c r="AL1350" s="5">
        <v>836770</v>
      </c>
      <c r="AM1350" s="5">
        <v>856863</v>
      </c>
      <c r="AN1350" s="5">
        <v>878080</v>
      </c>
      <c r="AO1350" s="5">
        <v>900694</v>
      </c>
      <c r="AP1350" s="5">
        <v>924905</v>
      </c>
      <c r="AQ1350" s="5">
        <v>950552</v>
      </c>
      <c r="AR1350" s="5">
        <v>977296</v>
      </c>
      <c r="AS1350" s="5">
        <v>1004571</v>
      </c>
      <c r="AT1350" s="5">
        <v>1032022</v>
      </c>
      <c r="AU1350" s="5">
        <v>1077668</v>
      </c>
      <c r="AV1350" s="5">
        <v>1134350</v>
      </c>
      <c r="AW1350" s="5">
        <v>1193226</v>
      </c>
      <c r="AX1350" s="5">
        <v>1254525</v>
      </c>
      <c r="AY1350" s="5">
        <v>1318377</v>
      </c>
      <c r="AZ1350" s="5">
        <v>1384816</v>
      </c>
      <c r="BA1350" s="5">
        <v>1453929</v>
      </c>
      <c r="BB1350" s="5">
        <v>1526169</v>
      </c>
      <c r="BC1350" s="5">
        <v>1601883</v>
      </c>
      <c r="BD1350" s="5">
        <v>1681614</v>
      </c>
      <c r="BE1350" s="5">
        <v>1765634</v>
      </c>
      <c r="BF1350" s="5">
        <v>1853836</v>
      </c>
      <c r="BG1350" s="5">
        <v>1945699</v>
      </c>
      <c r="BH1350" s="5">
        <v>2040210</v>
      </c>
      <c r="BI1350" s="5">
        <v>2136716</v>
      </c>
      <c r="BJ1350" s="5">
        <v>2234895</v>
      </c>
      <c r="BK1350" s="5">
        <v>2334918</v>
      </c>
    </row>
    <row r="1351" spans="1:63" x14ac:dyDescent="0.25">
      <c r="A1351" t="s">
        <v>167</v>
      </c>
      <c r="B1351" t="s">
        <v>168</v>
      </c>
      <c r="C1351" t="s">
        <v>149</v>
      </c>
      <c r="D1351" t="s">
        <v>137</v>
      </c>
      <c r="E1351" s="19" t="str">
        <f t="shared" si="192"/>
        <v>number</v>
      </c>
      <c r="F1351" s="4" t="s">
        <v>138</v>
      </c>
      <c r="G1351" s="5">
        <v>205552</v>
      </c>
      <c r="H1351" s="5">
        <v>215289</v>
      </c>
      <c r="I1351" s="5">
        <v>231199</v>
      </c>
      <c r="J1351" s="5">
        <v>248274</v>
      </c>
      <c r="K1351" s="5">
        <v>266500</v>
      </c>
      <c r="L1351" s="5">
        <v>285971</v>
      </c>
      <c r="M1351" s="5">
        <v>310540</v>
      </c>
      <c r="N1351" s="5">
        <v>337092</v>
      </c>
      <c r="O1351" s="5">
        <v>365728</v>
      </c>
      <c r="P1351" s="5">
        <v>396652</v>
      </c>
      <c r="Q1351" s="5">
        <v>429973</v>
      </c>
      <c r="R1351" s="5">
        <v>465937</v>
      </c>
      <c r="S1351" s="5">
        <v>504711</v>
      </c>
      <c r="T1351" s="5">
        <v>546659</v>
      </c>
      <c r="U1351" s="5">
        <v>592054</v>
      </c>
      <c r="V1351" s="5">
        <v>641310</v>
      </c>
      <c r="W1351" s="5">
        <v>694492</v>
      </c>
      <c r="X1351" s="5">
        <v>736219</v>
      </c>
      <c r="Y1351" s="5">
        <v>769963</v>
      </c>
      <c r="Z1351" s="5">
        <v>805088</v>
      </c>
      <c r="AA1351" s="5">
        <v>841757</v>
      </c>
      <c r="AB1351" s="5">
        <v>880029</v>
      </c>
      <c r="AC1351" s="5">
        <v>920062</v>
      </c>
      <c r="AD1351" s="5">
        <v>961816</v>
      </c>
      <c r="AE1351" s="5">
        <v>1005299</v>
      </c>
      <c r="AF1351" s="5">
        <v>1050645</v>
      </c>
      <c r="AG1351" s="5">
        <v>1098083</v>
      </c>
      <c r="AH1351" s="5">
        <v>1146797</v>
      </c>
      <c r="AI1351" s="5">
        <v>1187802</v>
      </c>
      <c r="AJ1351" s="5">
        <v>1231416</v>
      </c>
      <c r="AK1351" s="5">
        <v>1278092</v>
      </c>
      <c r="AL1351" s="5">
        <v>1327640</v>
      </c>
      <c r="AM1351" s="5">
        <v>1380301</v>
      </c>
      <c r="AN1351" s="5">
        <v>1436003</v>
      </c>
      <c r="AO1351" s="5">
        <v>1494860</v>
      </c>
      <c r="AP1351" s="5">
        <v>1556955</v>
      </c>
      <c r="AQ1351" s="5">
        <v>1622396</v>
      </c>
      <c r="AR1351" s="5">
        <v>1691159</v>
      </c>
      <c r="AS1351" s="5">
        <v>1762929</v>
      </c>
      <c r="AT1351" s="5">
        <v>1837592</v>
      </c>
      <c r="AU1351" s="5">
        <v>1914123</v>
      </c>
      <c r="AV1351" s="5">
        <v>1984086</v>
      </c>
      <c r="AW1351" s="5">
        <v>2056868</v>
      </c>
      <c r="AX1351" s="5">
        <v>2132746</v>
      </c>
      <c r="AY1351" s="5">
        <v>2211908</v>
      </c>
      <c r="AZ1351" s="5">
        <v>2294765</v>
      </c>
      <c r="BA1351" s="5">
        <v>2381258</v>
      </c>
      <c r="BB1351" s="5">
        <v>2471437</v>
      </c>
      <c r="BC1351" s="5">
        <v>2565807</v>
      </c>
      <c r="BD1351" s="5">
        <v>2664393</v>
      </c>
      <c r="BE1351" s="5">
        <v>2767201</v>
      </c>
      <c r="BF1351" s="5">
        <v>2874653</v>
      </c>
      <c r="BG1351" s="5">
        <v>2986546</v>
      </c>
      <c r="BH1351" s="5">
        <v>3105650</v>
      </c>
      <c r="BI1351" s="5">
        <v>3232660</v>
      </c>
      <c r="BJ1351" s="5">
        <v>3367630</v>
      </c>
      <c r="BK1351" s="5">
        <v>3511546</v>
      </c>
    </row>
    <row r="1352" spans="1:63" x14ac:dyDescent="0.25">
      <c r="A1352" t="s">
        <v>169</v>
      </c>
      <c r="B1352" t="s">
        <v>170</v>
      </c>
      <c r="C1352" t="s">
        <v>149</v>
      </c>
      <c r="D1352" t="s">
        <v>137</v>
      </c>
      <c r="E1352" s="19" t="str">
        <f t="shared" si="192"/>
        <v>number</v>
      </c>
      <c r="F1352" s="4" t="s">
        <v>138</v>
      </c>
      <c r="G1352" s="5">
        <v>7201014</v>
      </c>
      <c r="H1352" s="5">
        <v>7457881</v>
      </c>
      <c r="I1352" s="5">
        <v>7726947</v>
      </c>
      <c r="J1352" s="5">
        <v>8006600</v>
      </c>
      <c r="K1352" s="5">
        <v>8296555</v>
      </c>
      <c r="L1352" s="5">
        <v>8598370</v>
      </c>
      <c r="M1352" s="5">
        <v>8912244</v>
      </c>
      <c r="N1352" s="5">
        <v>9239947</v>
      </c>
      <c r="O1352" s="5">
        <v>9582542</v>
      </c>
      <c r="P1352" s="5">
        <v>9942297</v>
      </c>
      <c r="Q1352" s="5">
        <v>10399654</v>
      </c>
      <c r="R1352" s="5">
        <v>10881326</v>
      </c>
      <c r="S1352" s="5">
        <v>11392129</v>
      </c>
      <c r="T1352" s="5">
        <v>11941851</v>
      </c>
      <c r="U1352" s="5">
        <v>12535293</v>
      </c>
      <c r="V1352" s="5">
        <v>13178960</v>
      </c>
      <c r="W1352" s="5">
        <v>13870654</v>
      </c>
      <c r="X1352" s="5">
        <v>14602923</v>
      </c>
      <c r="Y1352" s="5">
        <v>15361978</v>
      </c>
      <c r="Z1352" s="5">
        <v>16139321</v>
      </c>
      <c r="AA1352" s="5">
        <v>17112649</v>
      </c>
      <c r="AB1352" s="5">
        <v>18120138</v>
      </c>
      <c r="AC1352" s="5">
        <v>19167890</v>
      </c>
      <c r="AD1352" s="5">
        <v>20270118</v>
      </c>
      <c r="AE1352" s="5">
        <v>21434269</v>
      </c>
      <c r="AF1352" s="5">
        <v>22668099</v>
      </c>
      <c r="AG1352" s="5">
        <v>23971572</v>
      </c>
      <c r="AH1352" s="5">
        <v>25343264</v>
      </c>
      <c r="AI1352" s="5">
        <v>26778168</v>
      </c>
      <c r="AJ1352" s="5">
        <v>28276132</v>
      </c>
      <c r="AK1352" s="5">
        <v>29489895</v>
      </c>
      <c r="AL1352" s="5">
        <v>30744969</v>
      </c>
      <c r="AM1352" s="5">
        <v>32043165</v>
      </c>
      <c r="AN1352" s="5">
        <v>33388301</v>
      </c>
      <c r="AO1352" s="5">
        <v>34785092</v>
      </c>
      <c r="AP1352" s="5">
        <v>36237343</v>
      </c>
      <c r="AQ1352" s="5">
        <v>37742894</v>
      </c>
      <c r="AR1352" s="5">
        <v>39306959</v>
      </c>
      <c r="AS1352" s="5">
        <v>40933959</v>
      </c>
      <c r="AT1352" s="5">
        <v>42627440</v>
      </c>
      <c r="AU1352" s="5">
        <v>44751552</v>
      </c>
      <c r="AV1352" s="5">
        <v>46973642</v>
      </c>
      <c r="AW1352" s="5">
        <v>49299659</v>
      </c>
      <c r="AX1352" s="5">
        <v>51736609</v>
      </c>
      <c r="AY1352" s="5">
        <v>54289212</v>
      </c>
      <c r="AZ1352" s="5">
        <v>56964348</v>
      </c>
      <c r="BA1352" s="5">
        <v>59765965</v>
      </c>
      <c r="BB1352" s="5">
        <v>62697869</v>
      </c>
      <c r="BC1352" s="5">
        <v>65756801</v>
      </c>
      <c r="BD1352" s="5">
        <v>68949828</v>
      </c>
      <c r="BE1352" s="5">
        <v>72262044</v>
      </c>
      <c r="BF1352" s="5">
        <v>75695329</v>
      </c>
      <c r="BG1352" s="5">
        <v>79244238</v>
      </c>
      <c r="BH1352" s="5">
        <v>82904673</v>
      </c>
      <c r="BI1352" s="5">
        <v>86673723</v>
      </c>
      <c r="BJ1352" s="5">
        <v>90545336</v>
      </c>
      <c r="BK1352" s="5">
        <v>94524992</v>
      </c>
    </row>
    <row r="1353" spans="1:63" x14ac:dyDescent="0.25">
      <c r="A1353" t="s">
        <v>173</v>
      </c>
      <c r="B1353" t="s">
        <v>174</v>
      </c>
      <c r="C1353" t="s">
        <v>149</v>
      </c>
      <c r="D1353" t="s">
        <v>137</v>
      </c>
      <c r="E1353" s="19" t="str">
        <f t="shared" si="192"/>
        <v>number</v>
      </c>
      <c r="F1353" s="4" t="s">
        <v>138</v>
      </c>
      <c r="G1353" s="5">
        <v>779172</v>
      </c>
      <c r="H1353" s="5">
        <v>823109</v>
      </c>
      <c r="I1353" s="5">
        <v>869496</v>
      </c>
      <c r="J1353" s="5">
        <v>918601</v>
      </c>
      <c r="K1353" s="5">
        <v>970475</v>
      </c>
      <c r="L1353" s="5">
        <v>1025247</v>
      </c>
      <c r="M1353" s="5">
        <v>1083052</v>
      </c>
      <c r="N1353" s="5">
        <v>1144140</v>
      </c>
      <c r="O1353" s="5">
        <v>1208733</v>
      </c>
      <c r="P1353" s="5">
        <v>1277252</v>
      </c>
      <c r="Q1353" s="5">
        <v>1348134</v>
      </c>
      <c r="R1353" s="5">
        <v>1423194</v>
      </c>
      <c r="S1353" s="5">
        <v>1501438</v>
      </c>
      <c r="T1353" s="5">
        <v>1581749</v>
      </c>
      <c r="U1353" s="5">
        <v>1663157</v>
      </c>
      <c r="V1353" s="5">
        <v>1740830</v>
      </c>
      <c r="W1353" s="5">
        <v>1801704</v>
      </c>
      <c r="X1353" s="5">
        <v>1863904</v>
      </c>
      <c r="Y1353" s="5">
        <v>1929557</v>
      </c>
      <c r="Z1353" s="5">
        <v>2000434</v>
      </c>
      <c r="AA1353" s="5">
        <v>2077137</v>
      </c>
      <c r="AB1353" s="5">
        <v>2159401</v>
      </c>
      <c r="AC1353" s="5">
        <v>2246934</v>
      </c>
      <c r="AD1353" s="5">
        <v>2339064</v>
      </c>
      <c r="AE1353" s="5">
        <v>2434954</v>
      </c>
      <c r="AF1353" s="5">
        <v>2534656</v>
      </c>
      <c r="AG1353" s="5">
        <v>2638363</v>
      </c>
      <c r="AH1353" s="5">
        <v>2744603</v>
      </c>
      <c r="AI1353" s="5">
        <v>2840199</v>
      </c>
      <c r="AJ1353" s="5">
        <v>2938833</v>
      </c>
      <c r="AK1353" s="5">
        <v>3040925</v>
      </c>
      <c r="AL1353" s="5">
        <v>3146046</v>
      </c>
      <c r="AM1353" s="5">
        <v>3252700</v>
      </c>
      <c r="AN1353" s="5">
        <v>3359244</v>
      </c>
      <c r="AO1353" s="5">
        <v>3464181</v>
      </c>
      <c r="AP1353" s="5">
        <v>3567106</v>
      </c>
      <c r="AQ1353" s="5">
        <v>3668587</v>
      </c>
      <c r="AR1353" s="5">
        <v>3770559</v>
      </c>
      <c r="AS1353" s="5">
        <v>3875456</v>
      </c>
      <c r="AT1353" s="5">
        <v>3985250</v>
      </c>
      <c r="AU1353" s="5">
        <v>4100823</v>
      </c>
      <c r="AV1353" s="5">
        <v>4221853</v>
      </c>
      <c r="AW1353" s="5">
        <v>4364221</v>
      </c>
      <c r="AX1353" s="5">
        <v>4525462</v>
      </c>
      <c r="AY1353" s="5">
        <v>4693353</v>
      </c>
      <c r="AZ1353" s="5">
        <v>4868171</v>
      </c>
      <c r="BA1353" s="5">
        <v>5050417</v>
      </c>
      <c r="BB1353" s="5">
        <v>5241233</v>
      </c>
      <c r="BC1353" s="5">
        <v>5441952</v>
      </c>
      <c r="BD1353" s="5">
        <v>5653821</v>
      </c>
      <c r="BE1353" s="5">
        <v>5877406</v>
      </c>
      <c r="BF1353" s="5">
        <v>6112178</v>
      </c>
      <c r="BG1353" s="5">
        <v>6356827</v>
      </c>
      <c r="BH1353" s="5">
        <v>6609171</v>
      </c>
      <c r="BI1353" s="5">
        <v>6868749</v>
      </c>
      <c r="BJ1353" s="5">
        <v>7134961</v>
      </c>
      <c r="BK1353" s="5">
        <v>7408555</v>
      </c>
    </row>
    <row r="1354" spans="1:63" x14ac:dyDescent="0.25">
      <c r="A1354" t="s">
        <v>5</v>
      </c>
      <c r="B1354" t="s">
        <v>6</v>
      </c>
      <c r="C1354" t="s">
        <v>7</v>
      </c>
      <c r="D1354" t="s">
        <v>139</v>
      </c>
      <c r="E1354" s="19" t="str">
        <f t="shared" si="192"/>
        <v>number</v>
      </c>
      <c r="F1354" s="4" t="s">
        <v>140</v>
      </c>
      <c r="G1354" s="5">
        <v>10.798</v>
      </c>
      <c r="H1354" s="5">
        <v>11.204000000000001</v>
      </c>
      <c r="I1354" s="5">
        <v>11.624000000000001</v>
      </c>
      <c r="J1354" s="5">
        <v>12.058</v>
      </c>
      <c r="K1354" s="5">
        <v>12.504</v>
      </c>
      <c r="L1354" s="5">
        <v>12.965</v>
      </c>
      <c r="M1354" s="5">
        <v>13.441000000000001</v>
      </c>
      <c r="N1354" s="5">
        <v>13.932</v>
      </c>
      <c r="O1354" s="5">
        <v>14.436</v>
      </c>
      <c r="P1354" s="5">
        <v>14.957000000000001</v>
      </c>
      <c r="Q1354" s="5">
        <v>15.632</v>
      </c>
      <c r="R1354" s="5">
        <v>16.454999999999998</v>
      </c>
      <c r="S1354" s="5">
        <v>17.309999999999999</v>
      </c>
      <c r="T1354" s="5">
        <v>18.202000000000002</v>
      </c>
      <c r="U1354" s="5">
        <v>19.128</v>
      </c>
      <c r="V1354" s="5">
        <v>20.091999999999999</v>
      </c>
      <c r="W1354" s="5">
        <v>21.088000000000001</v>
      </c>
      <c r="X1354" s="5">
        <v>22.122</v>
      </c>
      <c r="Y1354" s="5">
        <v>23.192</v>
      </c>
      <c r="Z1354" s="5">
        <v>24.297999999999998</v>
      </c>
      <c r="AA1354" s="5">
        <v>25.437000000000001</v>
      </c>
      <c r="AB1354" s="5">
        <v>26.611999999999998</v>
      </c>
      <c r="AC1354" s="5">
        <v>27.821000000000002</v>
      </c>
      <c r="AD1354" s="5">
        <v>29.065000000000001</v>
      </c>
      <c r="AE1354" s="5">
        <v>30.338000000000001</v>
      </c>
      <c r="AF1354" s="5">
        <v>31.643000000000001</v>
      </c>
      <c r="AG1354" s="5">
        <v>32.978000000000002</v>
      </c>
      <c r="AH1354" s="5">
        <v>34.343000000000004</v>
      </c>
      <c r="AI1354" s="5">
        <v>35.731000000000002</v>
      </c>
      <c r="AJ1354" s="5">
        <v>37.143999999999998</v>
      </c>
      <c r="AK1354" s="5">
        <v>38.58</v>
      </c>
      <c r="AL1354" s="5">
        <v>40.039000000000001</v>
      </c>
      <c r="AM1354" s="5">
        <v>41.511000000000003</v>
      </c>
      <c r="AN1354" s="5">
        <v>43</v>
      </c>
      <c r="AO1354" s="5">
        <v>44.168999999999997</v>
      </c>
      <c r="AP1354" s="5">
        <v>45.345999999999997</v>
      </c>
      <c r="AQ1354" s="5">
        <v>46.524999999999999</v>
      </c>
      <c r="AR1354" s="5">
        <v>47.71</v>
      </c>
      <c r="AS1354" s="5">
        <v>48.896999999999998</v>
      </c>
      <c r="AT1354" s="5">
        <v>50.087000000000003</v>
      </c>
      <c r="AU1354" s="5">
        <v>51.274000000000001</v>
      </c>
      <c r="AV1354" s="5">
        <v>52.460999999999999</v>
      </c>
      <c r="AW1354" s="5">
        <v>53.645000000000003</v>
      </c>
      <c r="AX1354" s="5">
        <v>54.826999999999998</v>
      </c>
      <c r="AY1354" s="5">
        <v>56</v>
      </c>
      <c r="AZ1354" s="5">
        <v>56.764000000000003</v>
      </c>
      <c r="BA1354" s="5">
        <v>57.524000000000001</v>
      </c>
      <c r="BB1354" s="5">
        <v>58.281999999999996</v>
      </c>
      <c r="BC1354" s="5">
        <v>59.033999999999999</v>
      </c>
      <c r="BD1354" s="5">
        <v>59.783000000000001</v>
      </c>
      <c r="BE1354" s="5">
        <v>60.527999999999999</v>
      </c>
      <c r="BF1354" s="5">
        <v>61.268000000000001</v>
      </c>
      <c r="BG1354" s="5">
        <v>62.002000000000002</v>
      </c>
      <c r="BH1354" s="5">
        <v>62.731000000000002</v>
      </c>
      <c r="BI1354" s="5">
        <v>63.445999999999998</v>
      </c>
      <c r="BJ1354" s="5">
        <v>64.149000000000001</v>
      </c>
      <c r="BK1354" s="5">
        <v>64.838999999999999</v>
      </c>
    </row>
    <row r="1355" spans="1:63" x14ac:dyDescent="0.25">
      <c r="A1355" t="s">
        <v>151</v>
      </c>
      <c r="B1355" t="s">
        <v>152</v>
      </c>
      <c r="C1355" t="s">
        <v>7</v>
      </c>
      <c r="D1355" t="s">
        <v>139</v>
      </c>
      <c r="E1355" s="19" t="str">
        <f t="shared" si="192"/>
        <v>number</v>
      </c>
      <c r="F1355" s="4" t="s">
        <v>140</v>
      </c>
      <c r="G1355" s="5">
        <v>2.1150000000000002</v>
      </c>
      <c r="H1355" s="5">
        <v>2.1539999999999999</v>
      </c>
      <c r="I1355" s="5">
        <v>2.1930000000000001</v>
      </c>
      <c r="J1355" s="5">
        <v>2.2330000000000001</v>
      </c>
      <c r="K1355" s="5">
        <v>2.294</v>
      </c>
      <c r="L1355" s="5">
        <v>2.395</v>
      </c>
      <c r="M1355" s="5">
        <v>2.5009999999999999</v>
      </c>
      <c r="N1355" s="5">
        <v>2.6110000000000002</v>
      </c>
      <c r="O1355" s="5">
        <v>2.726</v>
      </c>
      <c r="P1355" s="5">
        <v>2.8450000000000002</v>
      </c>
      <c r="Q1355" s="5">
        <v>2.97</v>
      </c>
      <c r="R1355" s="5">
        <v>3.101</v>
      </c>
      <c r="S1355" s="5">
        <v>3.2360000000000002</v>
      </c>
      <c r="T1355" s="5">
        <v>3.3769999999999998</v>
      </c>
      <c r="U1355" s="5">
        <v>3.5249999999999999</v>
      </c>
      <c r="V1355" s="5">
        <v>3.6779999999999999</v>
      </c>
      <c r="W1355" s="5">
        <v>3.8380000000000001</v>
      </c>
      <c r="X1355" s="5">
        <v>4.0049999999999999</v>
      </c>
      <c r="Y1355" s="5">
        <v>4.1779999999999999</v>
      </c>
      <c r="Z1355" s="5">
        <v>4.3390000000000004</v>
      </c>
      <c r="AA1355" s="5">
        <v>4.5030000000000001</v>
      </c>
      <c r="AB1355" s="5">
        <v>4.6740000000000004</v>
      </c>
      <c r="AC1355" s="5">
        <v>4.8499999999999996</v>
      </c>
      <c r="AD1355" s="5">
        <v>5.0330000000000004</v>
      </c>
      <c r="AE1355" s="5">
        <v>5.2210000000000001</v>
      </c>
      <c r="AF1355" s="5">
        <v>5.4169999999999998</v>
      </c>
      <c r="AG1355" s="5">
        <v>5.62</v>
      </c>
      <c r="AH1355" s="5">
        <v>5.83</v>
      </c>
      <c r="AI1355" s="5">
        <v>6.0469999999999997</v>
      </c>
      <c r="AJ1355" s="5">
        <v>6.2709999999999999</v>
      </c>
      <c r="AK1355" s="5">
        <v>6.4550000000000001</v>
      </c>
      <c r="AL1355" s="5">
        <v>6.6369999999999996</v>
      </c>
      <c r="AM1355" s="5">
        <v>6.8230000000000004</v>
      </c>
      <c r="AN1355" s="5">
        <v>7.0140000000000002</v>
      </c>
      <c r="AO1355" s="5">
        <v>7.2110000000000003</v>
      </c>
      <c r="AP1355" s="5">
        <v>7.4119999999999999</v>
      </c>
      <c r="AQ1355" s="5">
        <v>7.6180000000000003</v>
      </c>
      <c r="AR1355" s="5">
        <v>7.83</v>
      </c>
      <c r="AS1355" s="5">
        <v>8.0359999999999996</v>
      </c>
      <c r="AT1355" s="5">
        <v>8.2460000000000004</v>
      </c>
      <c r="AU1355" s="5">
        <v>8.4610000000000003</v>
      </c>
      <c r="AV1355" s="5">
        <v>8.6820000000000004</v>
      </c>
      <c r="AW1355" s="5">
        <v>8.9079999999999995</v>
      </c>
      <c r="AX1355" s="5">
        <v>9.1389999999999993</v>
      </c>
      <c r="AY1355" s="5">
        <v>9.375</v>
      </c>
      <c r="AZ1355" s="5">
        <v>9.6170000000000009</v>
      </c>
      <c r="BA1355" s="5">
        <v>9.8640000000000008</v>
      </c>
      <c r="BB1355" s="5">
        <v>10.118</v>
      </c>
      <c r="BC1355" s="5">
        <v>10.375999999999999</v>
      </c>
      <c r="BD1355" s="5">
        <v>10.641999999999999</v>
      </c>
      <c r="BE1355" s="5">
        <v>10.914999999999999</v>
      </c>
      <c r="BF1355" s="5">
        <v>11.194000000000001</v>
      </c>
      <c r="BG1355" s="5">
        <v>11.481999999999999</v>
      </c>
      <c r="BH1355" s="5">
        <v>11.776</v>
      </c>
      <c r="BI1355" s="5">
        <v>12.077999999999999</v>
      </c>
      <c r="BJ1355" s="5">
        <v>12.388</v>
      </c>
      <c r="BK1355" s="5">
        <v>12.706</v>
      </c>
    </row>
    <row r="1356" spans="1:63" x14ac:dyDescent="0.25">
      <c r="A1356" t="s">
        <v>157</v>
      </c>
      <c r="B1356" t="s">
        <v>158</v>
      </c>
      <c r="C1356" t="s">
        <v>7</v>
      </c>
      <c r="D1356" t="s">
        <v>139</v>
      </c>
      <c r="E1356" s="19" t="str">
        <f t="shared" si="192"/>
        <v>number</v>
      </c>
      <c r="F1356" s="4" t="s">
        <v>140</v>
      </c>
      <c r="G1356" s="5">
        <v>6.65</v>
      </c>
      <c r="H1356" s="5">
        <v>6.8739999999999997</v>
      </c>
      <c r="I1356" s="5">
        <v>7.1040000000000001</v>
      </c>
      <c r="J1356" s="5">
        <v>7.3419999999999996</v>
      </c>
      <c r="K1356" s="5">
        <v>7.5869999999999997</v>
      </c>
      <c r="L1356" s="5">
        <v>7.84</v>
      </c>
      <c r="M1356" s="5">
        <v>8.1</v>
      </c>
      <c r="N1356" s="5">
        <v>8.26</v>
      </c>
      <c r="O1356" s="5">
        <v>8.4220000000000006</v>
      </c>
      <c r="P1356" s="5">
        <v>8.5879999999999992</v>
      </c>
      <c r="Q1356" s="5">
        <v>8.7560000000000002</v>
      </c>
      <c r="R1356" s="5">
        <v>8.9280000000000008</v>
      </c>
      <c r="S1356" s="5">
        <v>9.1020000000000003</v>
      </c>
      <c r="T1356" s="5">
        <v>9.2789999999999999</v>
      </c>
      <c r="U1356" s="5">
        <v>9.4600000000000009</v>
      </c>
      <c r="V1356" s="5">
        <v>9.6440000000000001</v>
      </c>
      <c r="W1356" s="5">
        <v>9.83</v>
      </c>
      <c r="X1356" s="5">
        <v>10.02</v>
      </c>
      <c r="Y1356" s="5">
        <v>10.214</v>
      </c>
      <c r="Z1356" s="5">
        <v>10.41</v>
      </c>
      <c r="AA1356" s="5">
        <v>10.61</v>
      </c>
      <c r="AB1356" s="5">
        <v>10.813000000000001</v>
      </c>
      <c r="AC1356" s="5">
        <v>11.02</v>
      </c>
      <c r="AD1356" s="5">
        <v>11.231999999999999</v>
      </c>
      <c r="AE1356" s="5">
        <v>11.452999999999999</v>
      </c>
      <c r="AF1356" s="5">
        <v>11.679</v>
      </c>
      <c r="AG1356" s="5">
        <v>11.909000000000001</v>
      </c>
      <c r="AH1356" s="5">
        <v>12.143000000000001</v>
      </c>
      <c r="AI1356" s="5">
        <v>12.38</v>
      </c>
      <c r="AJ1356" s="5">
        <v>12.621</v>
      </c>
      <c r="AK1356" s="5">
        <v>12.867000000000001</v>
      </c>
      <c r="AL1356" s="5">
        <v>13.116</v>
      </c>
      <c r="AM1356" s="5">
        <v>13.37</v>
      </c>
      <c r="AN1356" s="5">
        <v>13.627000000000001</v>
      </c>
      <c r="AO1356" s="5">
        <v>13.827</v>
      </c>
      <c r="AP1356" s="5">
        <v>14.006</v>
      </c>
      <c r="AQ1356" s="5">
        <v>14.186</v>
      </c>
      <c r="AR1356" s="5">
        <v>14.369</v>
      </c>
      <c r="AS1356" s="5">
        <v>14.553000000000001</v>
      </c>
      <c r="AT1356" s="5">
        <v>14.74</v>
      </c>
      <c r="AU1356" s="5">
        <v>14.927</v>
      </c>
      <c r="AV1356" s="5">
        <v>15.118</v>
      </c>
      <c r="AW1356" s="5">
        <v>15.31</v>
      </c>
      <c r="AX1356" s="5">
        <v>15.504</v>
      </c>
      <c r="AY1356" s="5">
        <v>15.7</v>
      </c>
      <c r="AZ1356" s="5">
        <v>15.898999999999999</v>
      </c>
      <c r="BA1356" s="5">
        <v>16.116</v>
      </c>
      <c r="BB1356" s="5">
        <v>16.510000000000002</v>
      </c>
      <c r="BC1356" s="5">
        <v>16.91</v>
      </c>
      <c r="BD1356" s="5">
        <v>17.318999999999999</v>
      </c>
      <c r="BE1356" s="5">
        <v>17.734999999999999</v>
      </c>
      <c r="BF1356" s="5">
        <v>18.16</v>
      </c>
      <c r="BG1356" s="5">
        <v>18.574999999999999</v>
      </c>
      <c r="BH1356" s="5">
        <v>18.998000000000001</v>
      </c>
      <c r="BI1356" s="5">
        <v>19.428000000000001</v>
      </c>
      <c r="BJ1356" s="5">
        <v>19.866</v>
      </c>
      <c r="BK1356" s="5">
        <v>20.309999999999999</v>
      </c>
    </row>
    <row r="1357" spans="1:63" x14ac:dyDescent="0.25">
      <c r="A1357" t="s">
        <v>159</v>
      </c>
      <c r="B1357" t="s">
        <v>160</v>
      </c>
      <c r="C1357" t="s">
        <v>7</v>
      </c>
      <c r="D1357" t="s">
        <v>139</v>
      </c>
      <c r="E1357" s="19" t="str">
        <f t="shared" si="192"/>
        <v>number</v>
      </c>
      <c r="F1357" s="4" t="s">
        <v>140</v>
      </c>
      <c r="G1357" s="5">
        <v>7.5650000000000004</v>
      </c>
      <c r="H1357" s="5">
        <v>7.774</v>
      </c>
      <c r="I1357" s="5">
        <v>8.0380000000000003</v>
      </c>
      <c r="J1357" s="5">
        <v>8.3179999999999996</v>
      </c>
      <c r="K1357" s="5">
        <v>8.6050000000000004</v>
      </c>
      <c r="L1357" s="5">
        <v>8.9019999999999992</v>
      </c>
      <c r="M1357" s="5">
        <v>9.2089999999999996</v>
      </c>
      <c r="N1357" s="5">
        <v>9.5250000000000004</v>
      </c>
      <c r="O1357" s="5">
        <v>9.85</v>
      </c>
      <c r="P1357" s="5">
        <v>10.295</v>
      </c>
      <c r="Q1357" s="5">
        <v>10.778</v>
      </c>
      <c r="R1357" s="5">
        <v>11.282</v>
      </c>
      <c r="S1357" s="5">
        <v>11.805</v>
      </c>
      <c r="T1357" s="5">
        <v>12.349</v>
      </c>
      <c r="U1357" s="5">
        <v>12.914</v>
      </c>
      <c r="V1357" s="5">
        <v>13.503</v>
      </c>
      <c r="W1357" s="5">
        <v>14.112</v>
      </c>
      <c r="X1357" s="5">
        <v>14.744999999999999</v>
      </c>
      <c r="Y1357" s="5">
        <v>15.401</v>
      </c>
      <c r="Z1357" s="5">
        <v>15.583</v>
      </c>
      <c r="AA1357" s="5">
        <v>15.680999999999999</v>
      </c>
      <c r="AB1357" s="5">
        <v>15.78</v>
      </c>
      <c r="AC1357" s="5">
        <v>15.879</v>
      </c>
      <c r="AD1357" s="5">
        <v>15.978999999999999</v>
      </c>
      <c r="AE1357" s="5">
        <v>16.079000000000001</v>
      </c>
      <c r="AF1357" s="5">
        <v>16.18</v>
      </c>
      <c r="AG1357" s="5">
        <v>16.280999999999999</v>
      </c>
      <c r="AH1357" s="5">
        <v>16.382999999999999</v>
      </c>
      <c r="AI1357" s="5">
        <v>16.484999999999999</v>
      </c>
      <c r="AJ1357" s="5">
        <v>16.748000000000001</v>
      </c>
      <c r="AK1357" s="5">
        <v>17.042999999999999</v>
      </c>
      <c r="AL1357" s="5">
        <v>17.341999999999999</v>
      </c>
      <c r="AM1357" s="5">
        <v>17.645</v>
      </c>
      <c r="AN1357" s="5">
        <v>17.952000000000002</v>
      </c>
      <c r="AO1357" s="5">
        <v>18.263000000000002</v>
      </c>
      <c r="AP1357" s="5">
        <v>18.579000000000001</v>
      </c>
      <c r="AQ1357" s="5">
        <v>18.898</v>
      </c>
      <c r="AR1357" s="5">
        <v>19.222000000000001</v>
      </c>
      <c r="AS1357" s="5">
        <v>19.55</v>
      </c>
      <c r="AT1357" s="5">
        <v>19.891999999999999</v>
      </c>
      <c r="AU1357" s="5">
        <v>20.239000000000001</v>
      </c>
      <c r="AV1357" s="5">
        <v>20.591000000000001</v>
      </c>
      <c r="AW1357" s="5">
        <v>20.948</v>
      </c>
      <c r="AX1357" s="5">
        <v>21.31</v>
      </c>
      <c r="AY1357" s="5">
        <v>21.675000000000001</v>
      </c>
      <c r="AZ1357" s="5">
        <v>22.045000000000002</v>
      </c>
      <c r="BA1357" s="5">
        <v>22.42</v>
      </c>
      <c r="BB1357" s="5">
        <v>22.8</v>
      </c>
      <c r="BC1357" s="5">
        <v>23.183</v>
      </c>
      <c r="BD1357" s="5">
        <v>23.571000000000002</v>
      </c>
      <c r="BE1357" s="5">
        <v>23.969000000000001</v>
      </c>
      <c r="BF1357" s="5">
        <v>24.376000000000001</v>
      </c>
      <c r="BG1357" s="5">
        <v>24.794</v>
      </c>
      <c r="BH1357" s="5">
        <v>25.221</v>
      </c>
      <c r="BI1357" s="5">
        <v>25.658000000000001</v>
      </c>
      <c r="BJ1357" s="5">
        <v>26.105</v>
      </c>
      <c r="BK1357" s="5">
        <v>26.562000000000001</v>
      </c>
    </row>
    <row r="1358" spans="1:63" x14ac:dyDescent="0.25">
      <c r="A1358" t="s">
        <v>165</v>
      </c>
      <c r="B1358" t="s">
        <v>166</v>
      </c>
      <c r="C1358" t="s">
        <v>7</v>
      </c>
      <c r="D1358" t="s">
        <v>139</v>
      </c>
      <c r="E1358" s="19" t="str">
        <f t="shared" si="192"/>
        <v>number</v>
      </c>
      <c r="F1358" s="4" t="s">
        <v>140</v>
      </c>
      <c r="G1358" s="5">
        <v>7.0510000000000002</v>
      </c>
      <c r="H1358" s="5">
        <v>7.2460000000000004</v>
      </c>
      <c r="I1358" s="5">
        <v>7.4450000000000003</v>
      </c>
      <c r="J1358" s="5">
        <v>7.65</v>
      </c>
      <c r="K1358" s="5">
        <v>7.86</v>
      </c>
      <c r="L1358" s="5">
        <v>8.0749999999999993</v>
      </c>
      <c r="M1358" s="5">
        <v>8.2959999999999994</v>
      </c>
      <c r="N1358" s="5">
        <v>8.5220000000000002</v>
      </c>
      <c r="O1358" s="5">
        <v>8.7530000000000001</v>
      </c>
      <c r="P1358" s="5">
        <v>8.99</v>
      </c>
      <c r="Q1358" s="5">
        <v>9.298</v>
      </c>
      <c r="R1358" s="5">
        <v>9.6709999999999994</v>
      </c>
      <c r="S1358" s="5">
        <v>10.055999999999999</v>
      </c>
      <c r="T1358" s="5">
        <v>10.456</v>
      </c>
      <c r="U1358" s="5">
        <v>10.869</v>
      </c>
      <c r="V1358" s="5">
        <v>11.297000000000001</v>
      </c>
      <c r="W1358" s="5">
        <v>11.739000000000001</v>
      </c>
      <c r="X1358" s="5">
        <v>12.196999999999999</v>
      </c>
      <c r="Y1358" s="5">
        <v>12.669</v>
      </c>
      <c r="Z1358" s="5">
        <v>13.157999999999999</v>
      </c>
      <c r="AA1358" s="5">
        <v>14.051</v>
      </c>
      <c r="AB1358" s="5">
        <v>15.035</v>
      </c>
      <c r="AC1358" s="5">
        <v>16.074000000000002</v>
      </c>
      <c r="AD1358" s="5">
        <v>17.172000000000001</v>
      </c>
      <c r="AE1358" s="5">
        <v>18.326000000000001</v>
      </c>
      <c r="AF1358" s="5">
        <v>19.541</v>
      </c>
      <c r="AG1358" s="5">
        <v>20.815000000000001</v>
      </c>
      <c r="AH1358" s="5">
        <v>22.152000000000001</v>
      </c>
      <c r="AI1358" s="5">
        <v>23.545000000000002</v>
      </c>
      <c r="AJ1358" s="5">
        <v>25</v>
      </c>
      <c r="AK1358" s="5">
        <v>25.486999999999998</v>
      </c>
      <c r="AL1358" s="5">
        <v>25.98</v>
      </c>
      <c r="AM1358" s="5">
        <v>26.478999999999999</v>
      </c>
      <c r="AN1358" s="5">
        <v>26.984000000000002</v>
      </c>
      <c r="AO1358" s="5">
        <v>27.495000000000001</v>
      </c>
      <c r="AP1358" s="5">
        <v>28.013000000000002</v>
      </c>
      <c r="AQ1358" s="5">
        <v>28.535</v>
      </c>
      <c r="AR1358" s="5">
        <v>28.742000000000001</v>
      </c>
      <c r="AS1358" s="5">
        <v>28.92</v>
      </c>
      <c r="AT1358" s="5">
        <v>29.097999999999999</v>
      </c>
      <c r="AU1358" s="5">
        <v>29.277000000000001</v>
      </c>
      <c r="AV1358" s="5">
        <v>29.457000000000001</v>
      </c>
      <c r="AW1358" s="5">
        <v>29.637</v>
      </c>
      <c r="AX1358" s="5">
        <v>29.818000000000001</v>
      </c>
      <c r="AY1358" s="5">
        <v>29.998999999999999</v>
      </c>
      <c r="AZ1358" s="5">
        <v>30.181999999999999</v>
      </c>
      <c r="BA1358" s="5">
        <v>30.364000000000001</v>
      </c>
      <c r="BB1358" s="5">
        <v>30.832000000000001</v>
      </c>
      <c r="BC1358" s="5">
        <v>31.327999999999999</v>
      </c>
      <c r="BD1358" s="5">
        <v>31.83</v>
      </c>
      <c r="BE1358" s="5">
        <v>32.335999999999999</v>
      </c>
      <c r="BF1358" s="5">
        <v>32.845999999999997</v>
      </c>
      <c r="BG1358" s="5">
        <v>33.36</v>
      </c>
      <c r="BH1358" s="5">
        <v>33.878</v>
      </c>
      <c r="BI1358" s="5">
        <v>34.4</v>
      </c>
      <c r="BJ1358" s="5">
        <v>34.926000000000002</v>
      </c>
      <c r="BK1358" s="5">
        <v>35.454999999999998</v>
      </c>
    </row>
    <row r="1359" spans="1:63" x14ac:dyDescent="0.25">
      <c r="A1359" t="s">
        <v>171</v>
      </c>
      <c r="B1359" t="s">
        <v>172</v>
      </c>
      <c r="C1359" t="s">
        <v>7</v>
      </c>
      <c r="D1359" t="s">
        <v>139</v>
      </c>
      <c r="E1359" s="19" t="str">
        <f t="shared" si="192"/>
        <v>number</v>
      </c>
      <c r="F1359" s="4" t="s">
        <v>140</v>
      </c>
      <c r="G1359" s="5">
        <v>2.6539999999999999</v>
      </c>
      <c r="H1359" s="5">
        <v>2.71</v>
      </c>
      <c r="I1359" s="5">
        <v>2.766</v>
      </c>
      <c r="J1359" s="5">
        <v>2.8239999999999998</v>
      </c>
      <c r="K1359" s="5">
        <v>2.8820000000000001</v>
      </c>
      <c r="L1359" s="5">
        <v>2.9420000000000002</v>
      </c>
      <c r="M1359" s="5">
        <v>3.0030000000000001</v>
      </c>
      <c r="N1359" s="5">
        <v>3.0659999999999998</v>
      </c>
      <c r="O1359" s="5">
        <v>3.129</v>
      </c>
      <c r="P1359" s="5">
        <v>3.194</v>
      </c>
      <c r="Q1359" s="5">
        <v>3.3359999999999999</v>
      </c>
      <c r="R1359" s="5">
        <v>3.4910000000000001</v>
      </c>
      <c r="S1359" s="5">
        <v>3.6520000000000001</v>
      </c>
      <c r="T1359" s="5">
        <v>3.8210000000000002</v>
      </c>
      <c r="U1359" s="5">
        <v>3.9980000000000002</v>
      </c>
      <c r="V1359" s="5">
        <v>4.1820000000000004</v>
      </c>
      <c r="W1359" s="5">
        <v>4.3739999999999997</v>
      </c>
      <c r="X1359" s="5">
        <v>4.5750000000000002</v>
      </c>
      <c r="Y1359" s="5">
        <v>4.6559999999999997</v>
      </c>
      <c r="Z1359" s="5">
        <v>4.7210000000000001</v>
      </c>
      <c r="AA1359" s="5">
        <v>4.7859999999999996</v>
      </c>
      <c r="AB1359" s="5">
        <v>4.8529999999999998</v>
      </c>
      <c r="AC1359" s="5">
        <v>4.92</v>
      </c>
      <c r="AD1359" s="5">
        <v>4.9880000000000004</v>
      </c>
      <c r="AE1359" s="5">
        <v>5.0570000000000004</v>
      </c>
      <c r="AF1359" s="5">
        <v>5.1269999999999998</v>
      </c>
      <c r="AG1359" s="5">
        <v>5.1980000000000004</v>
      </c>
      <c r="AH1359" s="5">
        <v>5.27</v>
      </c>
      <c r="AI1359" s="5">
        <v>5.3419999999999996</v>
      </c>
      <c r="AJ1359" s="5">
        <v>5.4160000000000004</v>
      </c>
      <c r="AK1359" s="5">
        <v>5.4909999999999997</v>
      </c>
      <c r="AL1359" s="5">
        <v>6.2880000000000003</v>
      </c>
      <c r="AM1359" s="5">
        <v>7.3129999999999997</v>
      </c>
      <c r="AN1359" s="5">
        <v>8.49</v>
      </c>
      <c r="AO1359" s="5">
        <v>9.8369999999999997</v>
      </c>
      <c r="AP1359" s="5">
        <v>11.374000000000001</v>
      </c>
      <c r="AQ1359" s="5">
        <v>12.465999999999999</v>
      </c>
      <c r="AR1359" s="5">
        <v>13.244</v>
      </c>
      <c r="AS1359" s="5">
        <v>14.064</v>
      </c>
      <c r="AT1359" s="5">
        <v>14.926</v>
      </c>
      <c r="AU1359" s="5">
        <v>15.829000000000001</v>
      </c>
      <c r="AV1359" s="5">
        <v>16.777000000000001</v>
      </c>
      <c r="AW1359" s="5">
        <v>16.904</v>
      </c>
      <c r="AX1359" s="5">
        <v>16.908000000000001</v>
      </c>
      <c r="AY1359" s="5">
        <v>16.911999999999999</v>
      </c>
      <c r="AZ1359" s="5">
        <v>16.917000000000002</v>
      </c>
      <c r="BA1359" s="5">
        <v>16.920999999999999</v>
      </c>
      <c r="BB1359" s="5">
        <v>16.925000000000001</v>
      </c>
      <c r="BC1359" s="5">
        <v>16.93</v>
      </c>
      <c r="BD1359" s="5">
        <v>16.934000000000001</v>
      </c>
      <c r="BE1359" s="5">
        <v>16.937999999999999</v>
      </c>
      <c r="BF1359" s="5">
        <v>16.943000000000001</v>
      </c>
      <c r="BG1359" s="5">
        <v>16.946999999999999</v>
      </c>
      <c r="BH1359" s="5">
        <v>16.966999999999999</v>
      </c>
      <c r="BI1359" s="5">
        <v>17.004000000000001</v>
      </c>
      <c r="BJ1359" s="5">
        <v>17.056000000000001</v>
      </c>
      <c r="BK1359" s="5">
        <v>17.125</v>
      </c>
    </row>
    <row r="1360" spans="1:63" x14ac:dyDescent="0.25">
      <c r="A1360" t="s">
        <v>175</v>
      </c>
      <c r="B1360" t="s">
        <v>176</v>
      </c>
      <c r="C1360" t="s">
        <v>7</v>
      </c>
      <c r="D1360" t="s">
        <v>139</v>
      </c>
      <c r="E1360" s="19" t="str">
        <f t="shared" si="192"/>
        <v>number</v>
      </c>
      <c r="F1360" s="4" t="s">
        <v>140</v>
      </c>
      <c r="G1360" s="5">
        <v>46.792999999999999</v>
      </c>
      <c r="H1360" s="5">
        <v>46.905999999999999</v>
      </c>
      <c r="I1360" s="5">
        <v>47.02</v>
      </c>
      <c r="J1360" s="5">
        <v>47.134</v>
      </c>
      <c r="K1360" s="5">
        <v>47.247999999999998</v>
      </c>
      <c r="L1360" s="5">
        <v>47.362000000000002</v>
      </c>
      <c r="M1360" s="5">
        <v>47.475999999999999</v>
      </c>
      <c r="N1360" s="5">
        <v>47.59</v>
      </c>
      <c r="O1360" s="5">
        <v>47.704000000000001</v>
      </c>
      <c r="P1360" s="5">
        <v>47.808999999999997</v>
      </c>
      <c r="Q1360" s="5">
        <v>47.869</v>
      </c>
      <c r="R1360" s="5">
        <v>47.929000000000002</v>
      </c>
      <c r="S1360" s="5">
        <v>47.988999999999997</v>
      </c>
      <c r="T1360" s="5">
        <v>48.048999999999999</v>
      </c>
      <c r="U1360" s="5">
        <v>48.109000000000002</v>
      </c>
      <c r="V1360" s="5">
        <v>48.168999999999997</v>
      </c>
      <c r="W1360" s="5">
        <v>48.228999999999999</v>
      </c>
      <c r="X1360" s="5">
        <v>48.289000000000001</v>
      </c>
      <c r="Y1360" s="5">
        <v>48.348999999999997</v>
      </c>
      <c r="Z1360" s="5">
        <v>48.424999999999997</v>
      </c>
      <c r="AA1360" s="5">
        <v>48.591000000000001</v>
      </c>
      <c r="AB1360" s="5">
        <v>48.756</v>
      </c>
      <c r="AC1360" s="5">
        <v>48.921999999999997</v>
      </c>
      <c r="AD1360" s="5">
        <v>49.088000000000001</v>
      </c>
      <c r="AE1360" s="5">
        <v>49.372</v>
      </c>
      <c r="AF1360" s="5">
        <v>49.905000000000001</v>
      </c>
      <c r="AG1360" s="5">
        <v>50.439</v>
      </c>
      <c r="AH1360" s="5">
        <v>50.972000000000001</v>
      </c>
      <c r="AI1360" s="5">
        <v>51.505000000000003</v>
      </c>
      <c r="AJ1360" s="5">
        <v>52.036999999999999</v>
      </c>
      <c r="AK1360" s="5">
        <v>52.554000000000002</v>
      </c>
      <c r="AL1360" s="5">
        <v>53.037999999999997</v>
      </c>
      <c r="AM1360" s="5">
        <v>53.521000000000001</v>
      </c>
      <c r="AN1360" s="5">
        <v>54.003999999999998</v>
      </c>
      <c r="AO1360" s="5">
        <v>54.485999999999997</v>
      </c>
      <c r="AP1360" s="5">
        <v>54.966999999999999</v>
      </c>
      <c r="AQ1360" s="5">
        <v>55.448999999999998</v>
      </c>
      <c r="AR1360" s="5">
        <v>55.93</v>
      </c>
      <c r="AS1360" s="5">
        <v>56.411000000000001</v>
      </c>
      <c r="AT1360" s="5">
        <v>56.890999999999998</v>
      </c>
      <c r="AU1360" s="5">
        <v>57.368000000000002</v>
      </c>
      <c r="AV1360" s="5">
        <v>57.898000000000003</v>
      </c>
      <c r="AW1360" s="5">
        <v>58.445999999999998</v>
      </c>
      <c r="AX1360" s="5">
        <v>58.993000000000002</v>
      </c>
      <c r="AY1360" s="5">
        <v>59.536000000000001</v>
      </c>
      <c r="AZ1360" s="5">
        <v>60.076999999999998</v>
      </c>
      <c r="BA1360" s="5">
        <v>60.616</v>
      </c>
      <c r="BB1360" s="5">
        <v>61.154000000000003</v>
      </c>
      <c r="BC1360" s="5">
        <v>61.686999999999998</v>
      </c>
      <c r="BD1360" s="5">
        <v>62.218000000000004</v>
      </c>
      <c r="BE1360" s="5">
        <v>62.746000000000002</v>
      </c>
      <c r="BF1360" s="5">
        <v>63.271999999999998</v>
      </c>
      <c r="BG1360" s="5">
        <v>63.792999999999999</v>
      </c>
      <c r="BH1360" s="5">
        <v>64.311999999999998</v>
      </c>
      <c r="BI1360" s="5">
        <v>64.828000000000003</v>
      </c>
      <c r="BJ1360" s="5">
        <v>65.340999999999994</v>
      </c>
      <c r="BK1360" s="5">
        <v>65.849999999999994</v>
      </c>
    </row>
    <row r="1361" spans="1:63" x14ac:dyDescent="0.25">
      <c r="A1361" t="s">
        <v>177</v>
      </c>
      <c r="B1361" t="s">
        <v>178</v>
      </c>
      <c r="C1361" t="s">
        <v>7</v>
      </c>
      <c r="D1361" t="s">
        <v>139</v>
      </c>
      <c r="E1361" s="19" t="str">
        <f t="shared" si="192"/>
        <v>number</v>
      </c>
      <c r="F1361" s="4" t="s">
        <v>140</v>
      </c>
      <c r="G1361" s="5">
        <v>5.3940000000000001</v>
      </c>
      <c r="H1361" s="5">
        <v>5.5469999999999997</v>
      </c>
      <c r="I1361" s="5">
        <v>5.7039999999999997</v>
      </c>
      <c r="J1361" s="5">
        <v>5.8650000000000002</v>
      </c>
      <c r="K1361" s="5">
        <v>6.03</v>
      </c>
      <c r="L1361" s="5">
        <v>6.1989999999999998</v>
      </c>
      <c r="M1361" s="5">
        <v>6.3730000000000002</v>
      </c>
      <c r="N1361" s="5">
        <v>6.8040000000000003</v>
      </c>
      <c r="O1361" s="5">
        <v>7.3109999999999999</v>
      </c>
      <c r="P1361" s="5">
        <v>7.8520000000000003</v>
      </c>
      <c r="Q1361" s="5">
        <v>8.4309999999999992</v>
      </c>
      <c r="R1361" s="5">
        <v>9.048</v>
      </c>
      <c r="S1361" s="5">
        <v>9.7040000000000006</v>
      </c>
      <c r="T1361" s="5">
        <v>10.403</v>
      </c>
      <c r="U1361" s="5">
        <v>11.146000000000001</v>
      </c>
      <c r="V1361" s="5">
        <v>11.936999999999999</v>
      </c>
      <c r="W1361" s="5">
        <v>12.773</v>
      </c>
      <c r="X1361" s="5">
        <v>13.659000000000001</v>
      </c>
      <c r="Y1361" s="5">
        <v>14.141</v>
      </c>
      <c r="Z1361" s="5">
        <v>14.555</v>
      </c>
      <c r="AA1361" s="5">
        <v>14.976000000000001</v>
      </c>
      <c r="AB1361" s="5">
        <v>15.409000000000001</v>
      </c>
      <c r="AC1361" s="5">
        <v>15.851000000000001</v>
      </c>
      <c r="AD1361" s="5">
        <v>16.305</v>
      </c>
      <c r="AE1361" s="5">
        <v>16.766999999999999</v>
      </c>
      <c r="AF1361" s="5">
        <v>17.241</v>
      </c>
      <c r="AG1361" s="5">
        <v>17.725000000000001</v>
      </c>
      <c r="AH1361" s="5">
        <v>18.221</v>
      </c>
      <c r="AI1361" s="5">
        <v>18.565000000000001</v>
      </c>
      <c r="AJ1361" s="5">
        <v>18.884</v>
      </c>
      <c r="AK1361" s="5">
        <v>19.207999999999998</v>
      </c>
      <c r="AL1361" s="5">
        <v>19.536000000000001</v>
      </c>
      <c r="AM1361" s="5">
        <v>19.867000000000001</v>
      </c>
      <c r="AN1361" s="5">
        <v>20.202999999999999</v>
      </c>
      <c r="AO1361" s="5">
        <v>20.542999999999999</v>
      </c>
      <c r="AP1361" s="5">
        <v>20.888000000000002</v>
      </c>
      <c r="AQ1361" s="5">
        <v>21.236999999999998</v>
      </c>
      <c r="AR1361" s="5">
        <v>21.59</v>
      </c>
      <c r="AS1361" s="5">
        <v>21.946999999999999</v>
      </c>
      <c r="AT1361" s="5">
        <v>22.309000000000001</v>
      </c>
      <c r="AU1361" s="5">
        <v>22.673999999999999</v>
      </c>
      <c r="AV1361" s="5">
        <v>23.044</v>
      </c>
      <c r="AW1361" s="5">
        <v>23.611000000000001</v>
      </c>
      <c r="AX1361" s="5">
        <v>24.222999999999999</v>
      </c>
      <c r="AY1361" s="5">
        <v>24.844999999999999</v>
      </c>
      <c r="AZ1361" s="5">
        <v>25.478000000000002</v>
      </c>
      <c r="BA1361" s="5">
        <v>26.120999999999999</v>
      </c>
      <c r="BB1361" s="5">
        <v>26.776</v>
      </c>
      <c r="BC1361" s="5">
        <v>27.439</v>
      </c>
      <c r="BD1361" s="5">
        <v>28.114000000000001</v>
      </c>
      <c r="BE1361" s="5">
        <v>28.797999999999998</v>
      </c>
      <c r="BF1361" s="5">
        <v>29.492999999999999</v>
      </c>
      <c r="BG1361" s="5">
        <v>30.196000000000002</v>
      </c>
      <c r="BH1361" s="5">
        <v>30.904</v>
      </c>
      <c r="BI1361" s="5">
        <v>31.617000000000001</v>
      </c>
      <c r="BJ1361" s="5">
        <v>32.332999999999998</v>
      </c>
      <c r="BK1361" s="5">
        <v>33.052999999999997</v>
      </c>
    </row>
    <row r="1362" spans="1:63" x14ac:dyDescent="0.25">
      <c r="A1362" t="s">
        <v>179</v>
      </c>
      <c r="B1362" t="s">
        <v>180</v>
      </c>
      <c r="C1362" t="s">
        <v>7</v>
      </c>
      <c r="D1362" t="s">
        <v>139</v>
      </c>
      <c r="E1362" s="19" t="str">
        <f t="shared" si="192"/>
        <v>number</v>
      </c>
      <c r="F1362" s="4" t="s">
        <v>140</v>
      </c>
      <c r="G1362" s="5">
        <v>4.617</v>
      </c>
      <c r="H1362" s="5">
        <v>4.8259999999999996</v>
      </c>
      <c r="I1362" s="5">
        <v>5.0449999999999999</v>
      </c>
      <c r="J1362" s="5">
        <v>5.2729999999999997</v>
      </c>
      <c r="K1362" s="5">
        <v>5.5090000000000003</v>
      </c>
      <c r="L1362" s="5">
        <v>5.7569999999999997</v>
      </c>
      <c r="M1362" s="5">
        <v>6.0140000000000002</v>
      </c>
      <c r="N1362" s="5">
        <v>6.2830000000000004</v>
      </c>
      <c r="O1362" s="5">
        <v>6.5620000000000003</v>
      </c>
      <c r="P1362" s="5">
        <v>6.6639999999999997</v>
      </c>
      <c r="Q1362" s="5">
        <v>6.7370000000000001</v>
      </c>
      <c r="R1362" s="5">
        <v>6.8120000000000003</v>
      </c>
      <c r="S1362" s="5">
        <v>6.8869999999999996</v>
      </c>
      <c r="T1362" s="5">
        <v>6.9630000000000001</v>
      </c>
      <c r="U1362" s="5">
        <v>7.04</v>
      </c>
      <c r="V1362" s="5">
        <v>7.1180000000000003</v>
      </c>
      <c r="W1362" s="5">
        <v>7.1970000000000001</v>
      </c>
      <c r="X1362" s="5">
        <v>7.2759999999999998</v>
      </c>
      <c r="Y1362" s="5">
        <v>7.3559999999999999</v>
      </c>
      <c r="Z1362" s="5">
        <v>7.5339999999999998</v>
      </c>
      <c r="AA1362" s="5">
        <v>7.8339999999999996</v>
      </c>
      <c r="AB1362" s="5">
        <v>8.1470000000000002</v>
      </c>
      <c r="AC1362" s="5">
        <v>8.4700000000000006</v>
      </c>
      <c r="AD1362" s="5">
        <v>8.8049999999999997</v>
      </c>
      <c r="AE1362" s="5">
        <v>9.1519999999999992</v>
      </c>
      <c r="AF1362" s="5">
        <v>9.5109999999999992</v>
      </c>
      <c r="AG1362" s="5">
        <v>9.8819999999999997</v>
      </c>
      <c r="AH1362" s="5">
        <v>10.266999999999999</v>
      </c>
      <c r="AI1362" s="5">
        <v>10.664999999999999</v>
      </c>
      <c r="AJ1362" s="5">
        <v>11.076000000000001</v>
      </c>
      <c r="AK1362" s="5">
        <v>11.454000000000001</v>
      </c>
      <c r="AL1362" s="5">
        <v>11.79</v>
      </c>
      <c r="AM1362" s="5">
        <v>12.132999999999999</v>
      </c>
      <c r="AN1362" s="5">
        <v>12.484999999999999</v>
      </c>
      <c r="AO1362" s="5">
        <v>12.846</v>
      </c>
      <c r="AP1362" s="5">
        <v>13.215999999999999</v>
      </c>
      <c r="AQ1362" s="5">
        <v>13.593999999999999</v>
      </c>
      <c r="AR1362" s="5">
        <v>13.981999999999999</v>
      </c>
      <c r="AS1362" s="5">
        <v>14.379</v>
      </c>
      <c r="AT1362" s="5">
        <v>14.786</v>
      </c>
      <c r="AU1362" s="5">
        <v>15.201000000000001</v>
      </c>
      <c r="AV1362" s="5">
        <v>15.625999999999999</v>
      </c>
      <c r="AW1362" s="5">
        <v>16.061</v>
      </c>
      <c r="AX1362" s="5">
        <v>16.507000000000001</v>
      </c>
      <c r="AY1362" s="5">
        <v>16.96</v>
      </c>
      <c r="AZ1362" s="5">
        <v>17.425000000000001</v>
      </c>
      <c r="BA1362" s="5">
        <v>17.899000000000001</v>
      </c>
      <c r="BB1362" s="5">
        <v>18.384</v>
      </c>
      <c r="BC1362" s="5">
        <v>18.878</v>
      </c>
      <c r="BD1362" s="5">
        <v>19.382999999999999</v>
      </c>
      <c r="BE1362" s="5">
        <v>19.898</v>
      </c>
      <c r="BF1362" s="5">
        <v>20.423999999999999</v>
      </c>
      <c r="BG1362" s="5">
        <v>20.957999999999998</v>
      </c>
      <c r="BH1362" s="5">
        <v>21.504000000000001</v>
      </c>
      <c r="BI1362" s="5">
        <v>22.06</v>
      </c>
      <c r="BJ1362" s="5">
        <v>22.623999999999999</v>
      </c>
      <c r="BK1362" s="5">
        <v>23.196000000000002</v>
      </c>
    </row>
    <row r="1363" spans="1:63" x14ac:dyDescent="0.25">
      <c r="A1363" t="s">
        <v>147</v>
      </c>
      <c r="B1363" t="s">
        <v>148</v>
      </c>
      <c r="C1363" t="s">
        <v>149</v>
      </c>
      <c r="D1363" t="s">
        <v>139</v>
      </c>
      <c r="E1363" s="19" t="str">
        <f t="shared" si="192"/>
        <v>number</v>
      </c>
      <c r="F1363" s="4" t="s">
        <v>140</v>
      </c>
      <c r="G1363" s="5">
        <v>4.7960000000000003</v>
      </c>
      <c r="H1363" s="5">
        <v>4.8929999999999998</v>
      </c>
      <c r="I1363" s="5">
        <v>4.9930000000000003</v>
      </c>
      <c r="J1363" s="5">
        <v>5.0949999999999998</v>
      </c>
      <c r="K1363" s="5">
        <v>5.1980000000000004</v>
      </c>
      <c r="L1363" s="5">
        <v>5.3029999999999999</v>
      </c>
      <c r="M1363" s="5">
        <v>5.4109999999999996</v>
      </c>
      <c r="N1363" s="5">
        <v>5.52</v>
      </c>
      <c r="O1363" s="5">
        <v>5.6319999999999997</v>
      </c>
      <c r="P1363" s="5">
        <v>5.7460000000000004</v>
      </c>
      <c r="Q1363" s="5">
        <v>5.8609999999999998</v>
      </c>
      <c r="R1363" s="5">
        <v>5.98</v>
      </c>
      <c r="S1363" s="5">
        <v>6.1</v>
      </c>
      <c r="T1363" s="5">
        <v>6.2220000000000004</v>
      </c>
      <c r="U1363" s="5">
        <v>6.3470000000000004</v>
      </c>
      <c r="V1363" s="5">
        <v>6.6680000000000001</v>
      </c>
      <c r="W1363" s="5">
        <v>7.1509999999999998</v>
      </c>
      <c r="X1363" s="5">
        <v>7.6680000000000001</v>
      </c>
      <c r="Y1363" s="5">
        <v>8.218</v>
      </c>
      <c r="Z1363" s="5">
        <v>8.8049999999999997</v>
      </c>
      <c r="AA1363" s="5">
        <v>9.4280000000000008</v>
      </c>
      <c r="AB1363" s="5">
        <v>10.090999999999999</v>
      </c>
      <c r="AC1363" s="5">
        <v>10.795999999999999</v>
      </c>
      <c r="AD1363" s="5">
        <v>11.544</v>
      </c>
      <c r="AE1363" s="5">
        <v>12.334</v>
      </c>
      <c r="AF1363" s="5">
        <v>12.832000000000001</v>
      </c>
      <c r="AG1363" s="5">
        <v>13.071999999999999</v>
      </c>
      <c r="AH1363" s="5">
        <v>13.316000000000001</v>
      </c>
      <c r="AI1363" s="5">
        <v>13.563000000000001</v>
      </c>
      <c r="AJ1363" s="5">
        <v>13.815</v>
      </c>
      <c r="AK1363" s="5">
        <v>14.07</v>
      </c>
      <c r="AL1363" s="5">
        <v>14.33</v>
      </c>
      <c r="AM1363" s="5">
        <v>14.593</v>
      </c>
      <c r="AN1363" s="5">
        <v>14.86</v>
      </c>
      <c r="AO1363" s="5">
        <v>15.131</v>
      </c>
      <c r="AP1363" s="5">
        <v>15.407</v>
      </c>
      <c r="AQ1363" s="5">
        <v>15.875</v>
      </c>
      <c r="AR1363" s="5">
        <v>16.510000000000002</v>
      </c>
      <c r="AS1363" s="5">
        <v>17.166</v>
      </c>
      <c r="AT1363" s="5">
        <v>17.844000000000001</v>
      </c>
      <c r="AU1363" s="5">
        <v>18.54</v>
      </c>
      <c r="AV1363" s="5">
        <v>19.257999999999999</v>
      </c>
      <c r="AW1363" s="5">
        <v>19.995999999999999</v>
      </c>
      <c r="AX1363" s="5">
        <v>20.757000000000001</v>
      </c>
      <c r="AY1363" s="5">
        <v>21.536999999999999</v>
      </c>
      <c r="AZ1363" s="5">
        <v>22.338999999999999</v>
      </c>
      <c r="BA1363" s="5">
        <v>22.995999999999999</v>
      </c>
      <c r="BB1363" s="5">
        <v>23.533999999999999</v>
      </c>
      <c r="BC1363" s="5">
        <v>24.079000000000001</v>
      </c>
      <c r="BD1363" s="5">
        <v>24.632999999999999</v>
      </c>
      <c r="BE1363" s="5">
        <v>25.196000000000002</v>
      </c>
      <c r="BF1363" s="5">
        <v>25.766999999999999</v>
      </c>
      <c r="BG1363" s="5">
        <v>26.346</v>
      </c>
      <c r="BH1363" s="5">
        <v>26.934000000000001</v>
      </c>
      <c r="BI1363" s="5">
        <v>27.53</v>
      </c>
      <c r="BJ1363" s="5">
        <v>28.134</v>
      </c>
      <c r="BK1363" s="5">
        <v>28.742999999999999</v>
      </c>
    </row>
    <row r="1364" spans="1:63" x14ac:dyDescent="0.25">
      <c r="A1364" t="s">
        <v>153</v>
      </c>
      <c r="B1364" t="s">
        <v>154</v>
      </c>
      <c r="C1364" t="s">
        <v>149</v>
      </c>
      <c r="D1364" t="s">
        <v>139</v>
      </c>
      <c r="E1364" s="19" t="str">
        <f t="shared" si="192"/>
        <v>number</v>
      </c>
      <c r="F1364" s="4" t="s">
        <v>140</v>
      </c>
      <c r="G1364" s="5">
        <v>14.488</v>
      </c>
      <c r="H1364" s="5">
        <v>15.058</v>
      </c>
      <c r="I1364" s="5">
        <v>15.647</v>
      </c>
      <c r="J1364" s="5">
        <v>16.254999999999999</v>
      </c>
      <c r="K1364" s="5">
        <v>16.88</v>
      </c>
      <c r="L1364" s="5">
        <v>17.524999999999999</v>
      </c>
      <c r="M1364" s="5">
        <v>18.190000000000001</v>
      </c>
      <c r="N1364" s="5">
        <v>18.875</v>
      </c>
      <c r="O1364" s="5">
        <v>19.577000000000002</v>
      </c>
      <c r="P1364" s="5">
        <v>20.3</v>
      </c>
      <c r="Q1364" s="5">
        <v>21.584</v>
      </c>
      <c r="R1364" s="5">
        <v>22.927</v>
      </c>
      <c r="S1364" s="5">
        <v>24.324000000000002</v>
      </c>
      <c r="T1364" s="5">
        <v>25.78</v>
      </c>
      <c r="U1364" s="5">
        <v>27.292000000000002</v>
      </c>
      <c r="V1364" s="5">
        <v>28.678000000000001</v>
      </c>
      <c r="W1364" s="5">
        <v>29.469000000000001</v>
      </c>
      <c r="X1364" s="5">
        <v>30.274000000000001</v>
      </c>
      <c r="Y1364" s="5">
        <v>31.091000000000001</v>
      </c>
      <c r="Z1364" s="5">
        <v>31.920999999999999</v>
      </c>
      <c r="AA1364" s="5">
        <v>32.761000000000003</v>
      </c>
      <c r="AB1364" s="5">
        <v>33.613</v>
      </c>
      <c r="AC1364" s="5">
        <v>34.475999999999999</v>
      </c>
      <c r="AD1364" s="5">
        <v>35.35</v>
      </c>
      <c r="AE1364" s="5">
        <v>36.231999999999999</v>
      </c>
      <c r="AF1364" s="5">
        <v>37.124000000000002</v>
      </c>
      <c r="AG1364" s="5">
        <v>37.941000000000003</v>
      </c>
      <c r="AH1364" s="5">
        <v>38.511000000000003</v>
      </c>
      <c r="AI1364" s="5">
        <v>39.082000000000001</v>
      </c>
      <c r="AJ1364" s="5">
        <v>39.656999999999996</v>
      </c>
      <c r="AK1364" s="5">
        <v>40.234999999999999</v>
      </c>
      <c r="AL1364" s="5">
        <v>40.817</v>
      </c>
      <c r="AM1364" s="5">
        <v>41.399000000000001</v>
      </c>
      <c r="AN1364" s="5">
        <v>41.984999999999999</v>
      </c>
      <c r="AO1364" s="5">
        <v>42.573</v>
      </c>
      <c r="AP1364" s="5">
        <v>43.164000000000001</v>
      </c>
      <c r="AQ1364" s="5">
        <v>43.755000000000003</v>
      </c>
      <c r="AR1364" s="5">
        <v>44.347999999999999</v>
      </c>
      <c r="AS1364" s="5">
        <v>44.944000000000003</v>
      </c>
      <c r="AT1364" s="5">
        <v>45.542000000000002</v>
      </c>
      <c r="AU1364" s="5">
        <v>46.139000000000003</v>
      </c>
      <c r="AV1364" s="5">
        <v>46.738</v>
      </c>
      <c r="AW1364" s="5">
        <v>47.338000000000001</v>
      </c>
      <c r="AX1364" s="5">
        <v>47.94</v>
      </c>
      <c r="AY1364" s="5">
        <v>48.540999999999997</v>
      </c>
      <c r="AZ1364" s="5">
        <v>49.143000000000001</v>
      </c>
      <c r="BA1364" s="5">
        <v>49.746000000000002</v>
      </c>
      <c r="BB1364" s="5">
        <v>50.35</v>
      </c>
      <c r="BC1364" s="5">
        <v>50.954000000000001</v>
      </c>
      <c r="BD1364" s="5">
        <v>51.558999999999997</v>
      </c>
      <c r="BE1364" s="5">
        <v>52.164000000000001</v>
      </c>
      <c r="BF1364" s="5">
        <v>52.768999999999998</v>
      </c>
      <c r="BG1364" s="5">
        <v>53.372999999999998</v>
      </c>
      <c r="BH1364" s="5">
        <v>53.975999999999999</v>
      </c>
      <c r="BI1364" s="5">
        <v>54.578000000000003</v>
      </c>
      <c r="BJ1364" s="5">
        <v>55.179000000000002</v>
      </c>
      <c r="BK1364" s="5">
        <v>55.777000000000001</v>
      </c>
    </row>
    <row r="1365" spans="1:63" x14ac:dyDescent="0.25">
      <c r="A1365" t="s">
        <v>155</v>
      </c>
      <c r="B1365" t="s">
        <v>156</v>
      </c>
      <c r="C1365" t="s">
        <v>149</v>
      </c>
      <c r="D1365" t="s">
        <v>139</v>
      </c>
      <c r="E1365" s="19" t="str">
        <f t="shared" si="192"/>
        <v>number</v>
      </c>
      <c r="F1365" s="4" t="s">
        <v>140</v>
      </c>
      <c r="G1365" s="5">
        <v>6.9619999999999997</v>
      </c>
      <c r="H1365" s="5">
        <v>7.2389999999999999</v>
      </c>
      <c r="I1365" s="5">
        <v>7.5270000000000001</v>
      </c>
      <c r="J1365" s="5">
        <v>7.8769999999999998</v>
      </c>
      <c r="K1365" s="5">
        <v>8.4060000000000006</v>
      </c>
      <c r="L1365" s="5">
        <v>8.968</v>
      </c>
      <c r="M1365" s="5">
        <v>9.5640000000000001</v>
      </c>
      <c r="N1365" s="5">
        <v>10.196</v>
      </c>
      <c r="O1365" s="5">
        <v>10.862</v>
      </c>
      <c r="P1365" s="5">
        <v>11.568</v>
      </c>
      <c r="Q1365" s="5">
        <v>12.313000000000001</v>
      </c>
      <c r="R1365" s="5">
        <v>13.1</v>
      </c>
      <c r="S1365" s="5">
        <v>13.882</v>
      </c>
      <c r="T1365" s="5">
        <v>14.704000000000001</v>
      </c>
      <c r="U1365" s="5">
        <v>15.566000000000001</v>
      </c>
      <c r="V1365" s="5">
        <v>16.47</v>
      </c>
      <c r="W1365" s="5">
        <v>17.413</v>
      </c>
      <c r="X1365" s="5">
        <v>18.399999999999999</v>
      </c>
      <c r="Y1365" s="5">
        <v>18.591999999999999</v>
      </c>
      <c r="Z1365" s="5">
        <v>18.786999999999999</v>
      </c>
      <c r="AA1365" s="5">
        <v>18.981999999999999</v>
      </c>
      <c r="AB1365" s="5">
        <v>19.178999999999998</v>
      </c>
      <c r="AC1365" s="5">
        <v>19.376999999999999</v>
      </c>
      <c r="AD1365" s="5">
        <v>19.577999999999999</v>
      </c>
      <c r="AE1365" s="5">
        <v>19.779</v>
      </c>
      <c r="AF1365" s="5">
        <v>19.983000000000001</v>
      </c>
      <c r="AG1365" s="5">
        <v>20.187000000000001</v>
      </c>
      <c r="AH1365" s="5">
        <v>20.393999999999998</v>
      </c>
      <c r="AI1365" s="5">
        <v>20.602</v>
      </c>
      <c r="AJ1365" s="5">
        <v>20.811</v>
      </c>
      <c r="AK1365" s="5">
        <v>21.023</v>
      </c>
      <c r="AL1365" s="5">
        <v>21.234999999999999</v>
      </c>
      <c r="AM1365" s="5">
        <v>21.408000000000001</v>
      </c>
      <c r="AN1365" s="5">
        <v>21.44</v>
      </c>
      <c r="AO1365" s="5">
        <v>21.472999999999999</v>
      </c>
      <c r="AP1365" s="5">
        <v>21.506</v>
      </c>
      <c r="AQ1365" s="5">
        <v>21.538</v>
      </c>
      <c r="AR1365" s="5">
        <v>21.571000000000002</v>
      </c>
      <c r="AS1365" s="5">
        <v>21.603999999999999</v>
      </c>
      <c r="AT1365" s="5">
        <v>21.637</v>
      </c>
      <c r="AU1365" s="5">
        <v>21.67</v>
      </c>
      <c r="AV1365" s="5">
        <v>21.702000000000002</v>
      </c>
      <c r="AW1365" s="5">
        <v>21.734999999999999</v>
      </c>
      <c r="AX1365" s="5">
        <v>21.768000000000001</v>
      </c>
      <c r="AY1365" s="5">
        <v>21.800999999999998</v>
      </c>
      <c r="AZ1365" s="5">
        <v>21.834</v>
      </c>
      <c r="BA1365" s="5">
        <v>21.867999999999999</v>
      </c>
      <c r="BB1365" s="5">
        <v>21.901</v>
      </c>
      <c r="BC1365" s="5">
        <v>21.934000000000001</v>
      </c>
      <c r="BD1365" s="5">
        <v>21.984999999999999</v>
      </c>
      <c r="BE1365" s="5">
        <v>22.053999999999998</v>
      </c>
      <c r="BF1365" s="5">
        <v>22.141999999999999</v>
      </c>
      <c r="BG1365" s="5">
        <v>22.248000000000001</v>
      </c>
      <c r="BH1365" s="5">
        <v>22.372</v>
      </c>
      <c r="BI1365" s="5">
        <v>22.515000000000001</v>
      </c>
      <c r="BJ1365" s="5">
        <v>22.677</v>
      </c>
      <c r="BK1365" s="5">
        <v>22.858000000000001</v>
      </c>
    </row>
    <row r="1366" spans="1:63" x14ac:dyDescent="0.25">
      <c r="A1366" t="s">
        <v>161</v>
      </c>
      <c r="B1366" t="s">
        <v>162</v>
      </c>
      <c r="C1366" t="s">
        <v>149</v>
      </c>
      <c r="D1366" t="s">
        <v>139</v>
      </c>
      <c r="E1366" s="19" t="str">
        <f t="shared" si="192"/>
        <v>number</v>
      </c>
      <c r="F1366" s="4" t="s">
        <v>140</v>
      </c>
      <c r="G1366" s="5">
        <v>11.361000000000001</v>
      </c>
      <c r="H1366" s="5">
        <v>11.662000000000001</v>
      </c>
      <c r="I1366" s="5">
        <v>11.97</v>
      </c>
      <c r="J1366" s="5">
        <v>12.286</v>
      </c>
      <c r="K1366" s="5">
        <v>12.608000000000001</v>
      </c>
      <c r="L1366" s="5">
        <v>12.938000000000001</v>
      </c>
      <c r="M1366" s="5">
        <v>13.273999999999999</v>
      </c>
      <c r="N1366" s="5">
        <v>13.619</v>
      </c>
      <c r="O1366" s="5">
        <v>13.971</v>
      </c>
      <c r="P1366" s="5">
        <v>14.33</v>
      </c>
      <c r="Q1366" s="5">
        <v>14.696999999999999</v>
      </c>
      <c r="R1366" s="5">
        <v>15.071999999999999</v>
      </c>
      <c r="S1366" s="5">
        <v>15.454000000000001</v>
      </c>
      <c r="T1366" s="5">
        <v>15.845000000000001</v>
      </c>
      <c r="U1366" s="5">
        <v>16.244</v>
      </c>
      <c r="V1366" s="5">
        <v>16.651</v>
      </c>
      <c r="W1366" s="5">
        <v>17.082999999999998</v>
      </c>
      <c r="X1366" s="5">
        <v>17.54</v>
      </c>
      <c r="Y1366" s="5">
        <v>18.007000000000001</v>
      </c>
      <c r="Z1366" s="5">
        <v>18.484000000000002</v>
      </c>
      <c r="AA1366" s="5">
        <v>18.97</v>
      </c>
      <c r="AB1366" s="5">
        <v>19.466000000000001</v>
      </c>
      <c r="AC1366" s="5">
        <v>19.972000000000001</v>
      </c>
      <c r="AD1366" s="5">
        <v>20.488</v>
      </c>
      <c r="AE1366" s="5">
        <v>21.013000000000002</v>
      </c>
      <c r="AF1366" s="5">
        <v>21.547999999999998</v>
      </c>
      <c r="AG1366" s="5">
        <v>22.068999999999999</v>
      </c>
      <c r="AH1366" s="5">
        <v>22.481999999999999</v>
      </c>
      <c r="AI1366" s="5">
        <v>22.899000000000001</v>
      </c>
      <c r="AJ1366" s="5">
        <v>23.321999999999999</v>
      </c>
      <c r="AK1366" s="5">
        <v>23.751000000000001</v>
      </c>
      <c r="AL1366" s="5">
        <v>24.186</v>
      </c>
      <c r="AM1366" s="5">
        <v>24.623999999999999</v>
      </c>
      <c r="AN1366" s="5">
        <v>25.068999999999999</v>
      </c>
      <c r="AO1366" s="5">
        <v>25.518999999999998</v>
      </c>
      <c r="AP1366" s="5">
        <v>25.975000000000001</v>
      </c>
      <c r="AQ1366" s="5">
        <v>26.434000000000001</v>
      </c>
      <c r="AR1366" s="5">
        <v>26.948</v>
      </c>
      <c r="AS1366" s="5">
        <v>27.646000000000001</v>
      </c>
      <c r="AT1366" s="5">
        <v>28.356000000000002</v>
      </c>
      <c r="AU1366" s="5">
        <v>29.074999999999999</v>
      </c>
      <c r="AV1366" s="5">
        <v>29.806000000000001</v>
      </c>
      <c r="AW1366" s="5">
        <v>30.547000000000001</v>
      </c>
      <c r="AX1366" s="5">
        <v>31.3</v>
      </c>
      <c r="AY1366" s="5">
        <v>32.06</v>
      </c>
      <c r="AZ1366" s="5">
        <v>32.832000000000001</v>
      </c>
      <c r="BA1366" s="5">
        <v>33.612000000000002</v>
      </c>
      <c r="BB1366" s="5">
        <v>34.402999999999999</v>
      </c>
      <c r="BC1366" s="5">
        <v>35.200000000000003</v>
      </c>
      <c r="BD1366" s="5">
        <v>35.999000000000002</v>
      </c>
      <c r="BE1366" s="5">
        <v>36.798999999999999</v>
      </c>
      <c r="BF1366" s="5">
        <v>37.598999999999997</v>
      </c>
      <c r="BG1366" s="5">
        <v>38.398000000000003</v>
      </c>
      <c r="BH1366" s="5">
        <v>39.195999999999998</v>
      </c>
      <c r="BI1366" s="5">
        <v>39.991</v>
      </c>
      <c r="BJ1366" s="5">
        <v>40.783000000000001</v>
      </c>
      <c r="BK1366" s="5">
        <v>41.572000000000003</v>
      </c>
    </row>
    <row r="1367" spans="1:63" x14ac:dyDescent="0.25">
      <c r="A1367" t="s">
        <v>163</v>
      </c>
      <c r="B1367" t="s">
        <v>164</v>
      </c>
      <c r="C1367" t="s">
        <v>149</v>
      </c>
      <c r="D1367" t="s">
        <v>139</v>
      </c>
      <c r="E1367" s="19" t="str">
        <f t="shared" si="192"/>
        <v>number</v>
      </c>
      <c r="F1367" s="4" t="s">
        <v>140</v>
      </c>
      <c r="G1367" s="5">
        <v>7.4349999999999996</v>
      </c>
      <c r="H1367" s="5">
        <v>8.0310000000000006</v>
      </c>
      <c r="I1367" s="5">
        <v>8.6709999999999994</v>
      </c>
      <c r="J1367" s="5">
        <v>9.3569999999999993</v>
      </c>
      <c r="K1367" s="5">
        <v>10.09</v>
      </c>
      <c r="L1367" s="5">
        <v>10.874000000000001</v>
      </c>
      <c r="M1367" s="5">
        <v>11.712</v>
      </c>
      <c r="N1367" s="5">
        <v>12.606</v>
      </c>
      <c r="O1367" s="5">
        <v>13.554</v>
      </c>
      <c r="P1367" s="5">
        <v>14.564</v>
      </c>
      <c r="Q1367" s="5">
        <v>15.635999999999999</v>
      </c>
      <c r="R1367" s="5">
        <v>16.773</v>
      </c>
      <c r="S1367" s="5">
        <v>17.971</v>
      </c>
      <c r="T1367" s="5">
        <v>19.236999999999998</v>
      </c>
      <c r="U1367" s="5">
        <v>20.568999999999999</v>
      </c>
      <c r="V1367" s="5">
        <v>21.971</v>
      </c>
      <c r="W1367" s="5">
        <v>23.327000000000002</v>
      </c>
      <c r="X1367" s="5">
        <v>24.626999999999999</v>
      </c>
      <c r="Y1367" s="5">
        <v>25.975000000000001</v>
      </c>
      <c r="Z1367" s="5">
        <v>27.370999999999999</v>
      </c>
      <c r="AA1367" s="5">
        <v>28.81</v>
      </c>
      <c r="AB1367" s="5">
        <v>30.295000000000002</v>
      </c>
      <c r="AC1367" s="5">
        <v>31.821999999999999</v>
      </c>
      <c r="AD1367" s="5">
        <v>33.390999999999998</v>
      </c>
      <c r="AE1367" s="5">
        <v>34.994</v>
      </c>
      <c r="AF1367" s="5">
        <v>36.634</v>
      </c>
      <c r="AG1367" s="5">
        <v>38.305</v>
      </c>
      <c r="AH1367" s="5">
        <v>39.57</v>
      </c>
      <c r="AI1367" s="5">
        <v>39.447000000000003</v>
      </c>
      <c r="AJ1367" s="5">
        <v>39.323</v>
      </c>
      <c r="AK1367" s="5">
        <v>39.198999999999998</v>
      </c>
      <c r="AL1367" s="5">
        <v>39.075000000000003</v>
      </c>
      <c r="AM1367" s="5">
        <v>38.951999999999998</v>
      </c>
      <c r="AN1367" s="5">
        <v>38.829000000000001</v>
      </c>
      <c r="AO1367" s="5">
        <v>38.704999999999998</v>
      </c>
      <c r="AP1367" s="5">
        <v>38.582000000000001</v>
      </c>
      <c r="AQ1367" s="5">
        <v>38.459000000000003</v>
      </c>
      <c r="AR1367" s="5">
        <v>38.337000000000003</v>
      </c>
      <c r="AS1367" s="5">
        <v>38.213999999999999</v>
      </c>
      <c r="AT1367" s="5">
        <v>38.091000000000001</v>
      </c>
      <c r="AU1367" s="5">
        <v>38.616</v>
      </c>
      <c r="AV1367" s="5">
        <v>39.479999999999997</v>
      </c>
      <c r="AW1367" s="5">
        <v>40.350999999999999</v>
      </c>
      <c r="AX1367" s="5">
        <v>41.228999999999999</v>
      </c>
      <c r="AY1367" s="5">
        <v>42.110999999999997</v>
      </c>
      <c r="AZ1367" s="5">
        <v>42.997999999999998</v>
      </c>
      <c r="BA1367" s="5">
        <v>43.89</v>
      </c>
      <c r="BB1367" s="5">
        <v>44.787999999999997</v>
      </c>
      <c r="BC1367" s="5">
        <v>45.686</v>
      </c>
      <c r="BD1367" s="5">
        <v>46.588000000000001</v>
      </c>
      <c r="BE1367" s="5">
        <v>47.493000000000002</v>
      </c>
      <c r="BF1367" s="5">
        <v>48.4</v>
      </c>
      <c r="BG1367" s="5">
        <v>49.305999999999997</v>
      </c>
      <c r="BH1367" s="5">
        <v>50.203000000000003</v>
      </c>
      <c r="BI1367" s="5">
        <v>51.088999999999999</v>
      </c>
      <c r="BJ1367" s="5">
        <v>51.962000000000003</v>
      </c>
      <c r="BK1367" s="5">
        <v>52.823999999999998</v>
      </c>
    </row>
    <row r="1368" spans="1:63" x14ac:dyDescent="0.25">
      <c r="A1368" t="s">
        <v>167</v>
      </c>
      <c r="B1368" t="s">
        <v>168</v>
      </c>
      <c r="C1368" t="s">
        <v>149</v>
      </c>
      <c r="D1368" t="s">
        <v>139</v>
      </c>
      <c r="E1368" s="19" t="str">
        <f t="shared" si="192"/>
        <v>number</v>
      </c>
      <c r="F1368" s="4" t="s">
        <v>140</v>
      </c>
      <c r="G1368" s="5">
        <v>5.8959999999999999</v>
      </c>
      <c r="H1368" s="5">
        <v>6</v>
      </c>
      <c r="I1368" s="5">
        <v>6.2590000000000003</v>
      </c>
      <c r="J1368" s="5">
        <v>6.5289999999999999</v>
      </c>
      <c r="K1368" s="5">
        <v>6.8090000000000002</v>
      </c>
      <c r="L1368" s="5">
        <v>7.1</v>
      </c>
      <c r="M1368" s="5">
        <v>7.4930000000000003</v>
      </c>
      <c r="N1368" s="5">
        <v>7.9059999999999997</v>
      </c>
      <c r="O1368" s="5">
        <v>8.3390000000000004</v>
      </c>
      <c r="P1368" s="5">
        <v>8.7940000000000005</v>
      </c>
      <c r="Q1368" s="5">
        <v>9.2710000000000008</v>
      </c>
      <c r="R1368" s="5">
        <v>9.7720000000000002</v>
      </c>
      <c r="S1368" s="5">
        <v>10.295999999999999</v>
      </c>
      <c r="T1368" s="5">
        <v>10.845000000000001</v>
      </c>
      <c r="U1368" s="5">
        <v>11.419</v>
      </c>
      <c r="V1368" s="5">
        <v>12.021000000000001</v>
      </c>
      <c r="W1368" s="5">
        <v>12.648</v>
      </c>
      <c r="X1368" s="5">
        <v>13.025</v>
      </c>
      <c r="Y1368" s="5">
        <v>13.233000000000001</v>
      </c>
      <c r="Z1368" s="5">
        <v>13.443</v>
      </c>
      <c r="AA1368" s="5">
        <v>13.656000000000001</v>
      </c>
      <c r="AB1368" s="5">
        <v>13.871</v>
      </c>
      <c r="AC1368" s="5">
        <v>14.09</v>
      </c>
      <c r="AD1368" s="5">
        <v>14.311999999999999</v>
      </c>
      <c r="AE1368" s="5">
        <v>14.536</v>
      </c>
      <c r="AF1368" s="5">
        <v>14.763</v>
      </c>
      <c r="AG1368" s="5">
        <v>14.993</v>
      </c>
      <c r="AH1368" s="5">
        <v>15.209</v>
      </c>
      <c r="AI1368" s="5">
        <v>15.289</v>
      </c>
      <c r="AJ1368" s="5">
        <v>15.368</v>
      </c>
      <c r="AK1368" s="5">
        <v>15.449</v>
      </c>
      <c r="AL1368" s="5">
        <v>15.529</v>
      </c>
      <c r="AM1368" s="5">
        <v>15.61</v>
      </c>
      <c r="AN1368" s="5">
        <v>15.691000000000001</v>
      </c>
      <c r="AO1368" s="5">
        <v>15.773</v>
      </c>
      <c r="AP1368" s="5">
        <v>15.855</v>
      </c>
      <c r="AQ1368" s="5">
        <v>15.936999999999999</v>
      </c>
      <c r="AR1368" s="5">
        <v>16.02</v>
      </c>
      <c r="AS1368" s="5">
        <v>16.103000000000002</v>
      </c>
      <c r="AT1368" s="5">
        <v>16.186</v>
      </c>
      <c r="AU1368" s="5">
        <v>16.260000000000002</v>
      </c>
      <c r="AV1368" s="5">
        <v>16.254999999999999</v>
      </c>
      <c r="AW1368" s="5">
        <v>16.251000000000001</v>
      </c>
      <c r="AX1368" s="5">
        <v>16.247</v>
      </c>
      <c r="AY1368" s="5">
        <v>16.242000000000001</v>
      </c>
      <c r="AZ1368" s="5">
        <v>16.238</v>
      </c>
      <c r="BA1368" s="5">
        <v>16.234000000000002</v>
      </c>
      <c r="BB1368" s="5">
        <v>16.228999999999999</v>
      </c>
      <c r="BC1368" s="5">
        <v>16.225000000000001</v>
      </c>
      <c r="BD1368" s="5">
        <v>16.221</v>
      </c>
      <c r="BE1368" s="5">
        <v>16.216000000000001</v>
      </c>
      <c r="BF1368" s="5">
        <v>16.212</v>
      </c>
      <c r="BG1368" s="5">
        <v>16.207999999999998</v>
      </c>
      <c r="BH1368" s="5">
        <v>16.219000000000001</v>
      </c>
      <c r="BI1368" s="5">
        <v>16.247</v>
      </c>
      <c r="BJ1368" s="5">
        <v>16.29</v>
      </c>
      <c r="BK1368" s="5">
        <v>16.350000000000001</v>
      </c>
    </row>
    <row r="1369" spans="1:63" x14ac:dyDescent="0.25">
      <c r="A1369" t="s">
        <v>169</v>
      </c>
      <c r="B1369" t="s">
        <v>170</v>
      </c>
      <c r="C1369" t="s">
        <v>149</v>
      </c>
      <c r="D1369" t="s">
        <v>139</v>
      </c>
      <c r="E1369" s="19" t="str">
        <f t="shared" si="192"/>
        <v>number</v>
      </c>
      <c r="F1369" s="4" t="s">
        <v>140</v>
      </c>
      <c r="G1369" s="5">
        <v>15.632999999999999</v>
      </c>
      <c r="H1369" s="5">
        <v>15.858000000000001</v>
      </c>
      <c r="I1369" s="5">
        <v>16.087</v>
      </c>
      <c r="J1369" s="5">
        <v>16.318000000000001</v>
      </c>
      <c r="K1369" s="5">
        <v>16.550999999999998</v>
      </c>
      <c r="L1369" s="5">
        <v>16.788</v>
      </c>
      <c r="M1369" s="5">
        <v>17.027000000000001</v>
      </c>
      <c r="N1369" s="5">
        <v>17.268999999999998</v>
      </c>
      <c r="O1369" s="5">
        <v>17.513000000000002</v>
      </c>
      <c r="P1369" s="5">
        <v>17.760000000000002</v>
      </c>
      <c r="Q1369" s="5">
        <v>18.151</v>
      </c>
      <c r="R1369" s="5">
        <v>18.548999999999999</v>
      </c>
      <c r="S1369" s="5">
        <v>18.952000000000002</v>
      </c>
      <c r="T1369" s="5">
        <v>19.363</v>
      </c>
      <c r="U1369" s="5">
        <v>19.78</v>
      </c>
      <c r="V1369" s="5">
        <v>20.204999999999998</v>
      </c>
      <c r="W1369" s="5">
        <v>20.635999999999999</v>
      </c>
      <c r="X1369" s="5">
        <v>21.074000000000002</v>
      </c>
      <c r="Y1369" s="5">
        <v>21.518000000000001</v>
      </c>
      <c r="Z1369" s="5">
        <v>21.97</v>
      </c>
      <c r="AA1369" s="5">
        <v>22.670999999999999</v>
      </c>
      <c r="AB1369" s="5">
        <v>23.388999999999999</v>
      </c>
      <c r="AC1369" s="5">
        <v>24.122</v>
      </c>
      <c r="AD1369" s="5">
        <v>24.872</v>
      </c>
      <c r="AE1369" s="5">
        <v>25.635000000000002</v>
      </c>
      <c r="AF1369" s="5">
        <v>26.414000000000001</v>
      </c>
      <c r="AG1369" s="5">
        <v>27.209</v>
      </c>
      <c r="AH1369" s="5">
        <v>28.018999999999998</v>
      </c>
      <c r="AI1369" s="5">
        <v>28.841999999999999</v>
      </c>
      <c r="AJ1369" s="5">
        <v>29.68</v>
      </c>
      <c r="AK1369" s="5">
        <v>30.175999999999998</v>
      </c>
      <c r="AL1369" s="5">
        <v>30.677</v>
      </c>
      <c r="AM1369" s="5">
        <v>31.181999999999999</v>
      </c>
      <c r="AN1369" s="5">
        <v>31.690999999999999</v>
      </c>
      <c r="AO1369" s="5">
        <v>32.204999999999998</v>
      </c>
      <c r="AP1369" s="5">
        <v>32.725000000000001</v>
      </c>
      <c r="AQ1369" s="5">
        <v>33.247</v>
      </c>
      <c r="AR1369" s="5">
        <v>33.773000000000003</v>
      </c>
      <c r="AS1369" s="5">
        <v>34.304000000000002</v>
      </c>
      <c r="AT1369" s="5">
        <v>34.840000000000003</v>
      </c>
      <c r="AU1369" s="5">
        <v>35.668999999999997</v>
      </c>
      <c r="AV1369" s="5">
        <v>36.508000000000003</v>
      </c>
      <c r="AW1369" s="5">
        <v>37.356000000000002</v>
      </c>
      <c r="AX1369" s="5">
        <v>38.212000000000003</v>
      </c>
      <c r="AY1369" s="5">
        <v>39.073999999999998</v>
      </c>
      <c r="AZ1369" s="5">
        <v>39.942999999999998</v>
      </c>
      <c r="BA1369" s="5">
        <v>40.819000000000003</v>
      </c>
      <c r="BB1369" s="5">
        <v>41.701999999999998</v>
      </c>
      <c r="BC1369" s="5">
        <v>42.588000000000001</v>
      </c>
      <c r="BD1369" s="5">
        <v>43.48</v>
      </c>
      <c r="BE1369" s="5">
        <v>44.366</v>
      </c>
      <c r="BF1369" s="5">
        <v>45.246000000000002</v>
      </c>
      <c r="BG1369" s="5">
        <v>46.118000000000002</v>
      </c>
      <c r="BH1369" s="5">
        <v>46.981999999999999</v>
      </c>
      <c r="BI1369" s="5">
        <v>47.838000000000001</v>
      </c>
      <c r="BJ1369" s="5">
        <v>48.683</v>
      </c>
      <c r="BK1369" s="5">
        <v>49.518999999999998</v>
      </c>
    </row>
    <row r="1370" spans="1:63" x14ac:dyDescent="0.25">
      <c r="A1370" t="s">
        <v>173</v>
      </c>
      <c r="B1370" t="s">
        <v>174</v>
      </c>
      <c r="C1370" t="s">
        <v>149</v>
      </c>
      <c r="D1370" t="s">
        <v>139</v>
      </c>
      <c r="E1370" s="19" t="str">
        <f t="shared" si="192"/>
        <v>number</v>
      </c>
      <c r="F1370" s="4" t="s">
        <v>140</v>
      </c>
      <c r="G1370" s="5">
        <v>23.645</v>
      </c>
      <c r="H1370" s="5">
        <v>24.303000000000001</v>
      </c>
      <c r="I1370" s="5">
        <v>24.972999999999999</v>
      </c>
      <c r="J1370" s="5">
        <v>25.657</v>
      </c>
      <c r="K1370" s="5">
        <v>26.350999999999999</v>
      </c>
      <c r="L1370" s="5">
        <v>27.056999999999999</v>
      </c>
      <c r="M1370" s="5">
        <v>27.776</v>
      </c>
      <c r="N1370" s="5">
        <v>28.507000000000001</v>
      </c>
      <c r="O1370" s="5">
        <v>29.247</v>
      </c>
      <c r="P1370" s="5">
        <v>30</v>
      </c>
      <c r="Q1370" s="5">
        <v>30.72</v>
      </c>
      <c r="R1370" s="5">
        <v>31.451000000000001</v>
      </c>
      <c r="S1370" s="5">
        <v>32.189</v>
      </c>
      <c r="T1370" s="5">
        <v>32.936999999999998</v>
      </c>
      <c r="U1370" s="5">
        <v>33.692999999999998</v>
      </c>
      <c r="V1370" s="5">
        <v>34.372</v>
      </c>
      <c r="W1370" s="5">
        <v>34.718000000000004</v>
      </c>
      <c r="X1370" s="5">
        <v>35.067</v>
      </c>
      <c r="Y1370" s="5">
        <v>35.417000000000002</v>
      </c>
      <c r="Z1370" s="5">
        <v>35.768999999999998</v>
      </c>
      <c r="AA1370" s="5">
        <v>36.122</v>
      </c>
      <c r="AB1370" s="5">
        <v>36.475999999999999</v>
      </c>
      <c r="AC1370" s="5">
        <v>36.832000000000001</v>
      </c>
      <c r="AD1370" s="5">
        <v>37.191000000000003</v>
      </c>
      <c r="AE1370" s="5">
        <v>37.548999999999999</v>
      </c>
      <c r="AF1370" s="5">
        <v>37.908999999999999</v>
      </c>
      <c r="AG1370" s="5">
        <v>38.271000000000001</v>
      </c>
      <c r="AH1370" s="5">
        <v>38.613</v>
      </c>
      <c r="AI1370" s="5">
        <v>38.755000000000003</v>
      </c>
      <c r="AJ1370" s="5">
        <v>38.896000000000001</v>
      </c>
      <c r="AK1370" s="5">
        <v>39.037999999999997</v>
      </c>
      <c r="AL1370" s="5">
        <v>39.18</v>
      </c>
      <c r="AM1370" s="5">
        <v>39.320999999999998</v>
      </c>
      <c r="AN1370" s="5">
        <v>39.463999999999999</v>
      </c>
      <c r="AO1370" s="5">
        <v>39.606000000000002</v>
      </c>
      <c r="AP1370" s="5">
        <v>39.749000000000002</v>
      </c>
      <c r="AQ1370" s="5">
        <v>39.890999999999998</v>
      </c>
      <c r="AR1370" s="5">
        <v>40.033999999999999</v>
      </c>
      <c r="AS1370" s="5">
        <v>40.177</v>
      </c>
      <c r="AT1370" s="5">
        <v>40.32</v>
      </c>
      <c r="AU1370" s="5">
        <v>40.463999999999999</v>
      </c>
      <c r="AV1370" s="5">
        <v>40.606999999999999</v>
      </c>
      <c r="AW1370" s="5">
        <v>40.898000000000003</v>
      </c>
      <c r="AX1370" s="5">
        <v>41.305999999999997</v>
      </c>
      <c r="AY1370" s="5">
        <v>41.713999999999999</v>
      </c>
      <c r="AZ1370" s="5">
        <v>42.124000000000002</v>
      </c>
      <c r="BA1370" s="5">
        <v>42.534999999999997</v>
      </c>
      <c r="BB1370" s="5">
        <v>42.947000000000003</v>
      </c>
      <c r="BC1370" s="5">
        <v>43.359000000000002</v>
      </c>
      <c r="BD1370" s="5">
        <v>43.773000000000003</v>
      </c>
      <c r="BE1370" s="5">
        <v>44.188000000000002</v>
      </c>
      <c r="BF1370" s="5">
        <v>44.603000000000002</v>
      </c>
      <c r="BG1370" s="5">
        <v>45.018999999999998</v>
      </c>
      <c r="BH1370" s="5">
        <v>45.436</v>
      </c>
      <c r="BI1370" s="5">
        <v>45.862000000000002</v>
      </c>
      <c r="BJ1370" s="5">
        <v>46.295999999999999</v>
      </c>
      <c r="BK1370" s="5">
        <v>46.74</v>
      </c>
    </row>
    <row r="1371" spans="1:63" x14ac:dyDescent="0.25">
      <c r="A1371" t="s">
        <v>5</v>
      </c>
      <c r="B1371" t="s">
        <v>6</v>
      </c>
      <c r="C1371" t="s">
        <v>7</v>
      </c>
      <c r="D1371" t="s">
        <v>141</v>
      </c>
      <c r="E1371" s="19" t="str">
        <f t="shared" si="192"/>
        <v>number</v>
      </c>
      <c r="F1371" s="4" t="s">
        <v>142</v>
      </c>
      <c r="G1371" s="5">
        <v>5.3473755013960966</v>
      </c>
      <c r="H1371" s="5">
        <v>5.6366189389386534</v>
      </c>
      <c r="I1371" s="5">
        <v>5.6109191023548117</v>
      </c>
      <c r="J1371" s="5">
        <v>5.5359378958905836</v>
      </c>
      <c r="K1371" s="5">
        <v>5.4208401153988497</v>
      </c>
      <c r="L1371" s="5">
        <v>5.3222559287628792</v>
      </c>
      <c r="M1371" s="5">
        <v>5.2594366063105573</v>
      </c>
      <c r="N1371" s="5">
        <v>5.2697081539738244</v>
      </c>
      <c r="O1371" s="5">
        <v>5.3588503564260748</v>
      </c>
      <c r="P1371" s="5">
        <v>5.5389312705796865</v>
      </c>
      <c r="Q1371" s="5">
        <v>6.6163734108590084</v>
      </c>
      <c r="R1371" s="5">
        <v>7.5210318570002697</v>
      </c>
      <c r="S1371" s="5">
        <v>7.6138718865793482</v>
      </c>
      <c r="T1371" s="5">
        <v>7.6871958833724001</v>
      </c>
      <c r="U1371" s="5">
        <v>7.7088765768528118</v>
      </c>
      <c r="V1371" s="5">
        <v>7.7214684712320274</v>
      </c>
      <c r="W1371" s="5">
        <v>7.707626575000627</v>
      </c>
      <c r="X1371" s="5">
        <v>7.7573737032703303</v>
      </c>
      <c r="Y1371" s="5">
        <v>7.8425742111782393</v>
      </c>
      <c r="Z1371" s="5">
        <v>7.941296705693615</v>
      </c>
      <c r="AA1371" s="5">
        <v>8.0435047805594344</v>
      </c>
      <c r="AB1371" s="5">
        <v>8.1030481781978452</v>
      </c>
      <c r="AC1371" s="5">
        <v>8.0244225591871334</v>
      </c>
      <c r="AD1371" s="5">
        <v>7.7965260165974479</v>
      </c>
      <c r="AE1371" s="5">
        <v>7.4633450834961836</v>
      </c>
      <c r="AF1371" s="5">
        <v>7.1100301891076727</v>
      </c>
      <c r="AG1371" s="5">
        <v>6.8176119535729187</v>
      </c>
      <c r="AH1371" s="5">
        <v>6.6575033059910211</v>
      </c>
      <c r="AI1371" s="5">
        <v>6.6464626167477032</v>
      </c>
      <c r="AJ1371" s="5">
        <v>6.7470807786007576</v>
      </c>
      <c r="AK1371" s="5">
        <v>6.8834573992539339</v>
      </c>
      <c r="AL1371" s="5">
        <v>6.9636313013951927</v>
      </c>
      <c r="AM1371" s="5">
        <v>6.9126339815728857</v>
      </c>
      <c r="AN1371" s="5">
        <v>6.7365218624167387</v>
      </c>
      <c r="AO1371" s="5">
        <v>5.7255131268966739</v>
      </c>
      <c r="AP1371" s="5">
        <v>5.4851518046010828</v>
      </c>
      <c r="AQ1371" s="5">
        <v>5.2990845001962628</v>
      </c>
      <c r="AR1371" s="5">
        <v>5.2305082952198463</v>
      </c>
      <c r="AS1371" s="5">
        <v>5.2900623417020656</v>
      </c>
      <c r="AT1371" s="5">
        <v>5.4374941119548685</v>
      </c>
      <c r="AU1371" s="5">
        <v>5.5877195446966139</v>
      </c>
      <c r="AV1371" s="5">
        <v>5.7001323719060037</v>
      </c>
      <c r="AW1371" s="5">
        <v>5.7581271124928861</v>
      </c>
      <c r="AX1371" s="5">
        <v>5.753414495895175</v>
      </c>
      <c r="AY1371" s="5">
        <v>5.6927968963969597</v>
      </c>
      <c r="AZ1371" s="5">
        <v>4.9212171679163621</v>
      </c>
      <c r="BA1371" s="5">
        <v>4.894529211626959</v>
      </c>
      <c r="BB1371" s="5">
        <v>4.8725550162669506</v>
      </c>
      <c r="BC1371" s="5">
        <v>4.8488505934092885</v>
      </c>
      <c r="BD1371" s="5">
        <v>4.8308774672710317</v>
      </c>
      <c r="BE1371" s="5">
        <v>4.8088221430588911</v>
      </c>
      <c r="BF1371" s="5">
        <v>4.7746565761461488</v>
      </c>
      <c r="BG1371" s="5">
        <v>4.7227227001410421</v>
      </c>
      <c r="BH1371" s="5">
        <v>4.6543239649178902</v>
      </c>
      <c r="BI1371" s="5">
        <v>4.5613605538613378</v>
      </c>
      <c r="BJ1371" s="5">
        <v>4.4695033042180441</v>
      </c>
      <c r="BK1371" s="5">
        <v>4.3833870808915298</v>
      </c>
    </row>
    <row r="1372" spans="1:63" x14ac:dyDescent="0.25">
      <c r="A1372" t="s">
        <v>151</v>
      </c>
      <c r="B1372" t="s">
        <v>152</v>
      </c>
      <c r="C1372" t="s">
        <v>7</v>
      </c>
      <c r="D1372" t="s">
        <v>141</v>
      </c>
      <c r="E1372" s="19" t="str">
        <f t="shared" si="192"/>
        <v>number</v>
      </c>
      <c r="F1372" s="4" t="s">
        <v>142</v>
      </c>
      <c r="G1372" s="5">
        <v>3.7180138489708221</v>
      </c>
      <c r="H1372" s="5">
        <v>3.7115438420838149</v>
      </c>
      <c r="I1372" s="5">
        <v>3.7194695436772682</v>
      </c>
      <c r="J1372" s="5">
        <v>3.8511778405057928</v>
      </c>
      <c r="K1372" s="5">
        <v>4.8965802061209054</v>
      </c>
      <c r="L1372" s="5">
        <v>6.7123484182688387</v>
      </c>
      <c r="M1372" s="5">
        <v>6.8765055105968438</v>
      </c>
      <c r="N1372" s="5">
        <v>6.8146022814037099</v>
      </c>
      <c r="O1372" s="5">
        <v>6.5615614187320119</v>
      </c>
      <c r="P1372" s="5">
        <v>6.1380791968483113</v>
      </c>
      <c r="Q1372" s="5">
        <v>5.7301937504365457</v>
      </c>
      <c r="R1372" s="5">
        <v>5.4131928062590529</v>
      </c>
      <c r="S1372" s="5">
        <v>5.2284604589642711</v>
      </c>
      <c r="T1372" s="5">
        <v>5.379448159859999</v>
      </c>
      <c r="U1372" s="5">
        <v>5.7403882891625164</v>
      </c>
      <c r="V1372" s="5">
        <v>6.0888206662741347</v>
      </c>
      <c r="W1372" s="5">
        <v>6.4145390689327133</v>
      </c>
      <c r="X1372" s="5">
        <v>6.6530133864935443</v>
      </c>
      <c r="Y1372" s="5">
        <v>6.7406885040187285</v>
      </c>
      <c r="Z1372" s="5">
        <v>6.3277483395009826</v>
      </c>
      <c r="AA1372" s="5">
        <v>6.2607379682863673</v>
      </c>
      <c r="AB1372" s="5">
        <v>6.3028863483873874</v>
      </c>
      <c r="AC1372" s="5">
        <v>6.3233310624905199</v>
      </c>
      <c r="AD1372" s="5">
        <v>6.4216066796614655</v>
      </c>
      <c r="AE1372" s="5">
        <v>6.4879930558817005</v>
      </c>
      <c r="AF1372" s="5">
        <v>6.6090301289563653</v>
      </c>
      <c r="AG1372" s="5">
        <v>6.653281935027028</v>
      </c>
      <c r="AH1372" s="5">
        <v>6.5967607494255471</v>
      </c>
      <c r="AI1372" s="5">
        <v>6.4210548275168238</v>
      </c>
      <c r="AJ1372" s="5">
        <v>6.1693542235957679</v>
      </c>
      <c r="AK1372" s="5">
        <v>5.2032271161367518</v>
      </c>
      <c r="AL1372" s="5">
        <v>4.9067130101930738</v>
      </c>
      <c r="AM1372" s="5">
        <v>4.6926656341988968</v>
      </c>
      <c r="AN1372" s="5">
        <v>4.4825327018025067</v>
      </c>
      <c r="AO1372" s="5">
        <v>4.2985665183544164</v>
      </c>
      <c r="AP1372" s="5">
        <v>4.0664558955459178</v>
      </c>
      <c r="AQ1372" s="5">
        <v>3.9096842985208444</v>
      </c>
      <c r="AR1372" s="5">
        <v>3.9522580998987999</v>
      </c>
      <c r="AS1372" s="5">
        <v>4.0826040830022645</v>
      </c>
      <c r="AT1372" s="5">
        <v>4.5002740726032844</v>
      </c>
      <c r="AU1372" s="5">
        <v>4.9686382949352632</v>
      </c>
      <c r="AV1372" s="5">
        <v>5.3722065535135828</v>
      </c>
      <c r="AW1372" s="5">
        <v>5.6594159386387579</v>
      </c>
      <c r="AX1372" s="5">
        <v>5.8052631795530409</v>
      </c>
      <c r="AY1372" s="5">
        <v>5.8476938290307086</v>
      </c>
      <c r="AZ1372" s="5">
        <v>5.8876052895559985</v>
      </c>
      <c r="BA1372" s="5">
        <v>5.920629628151719</v>
      </c>
      <c r="BB1372" s="5">
        <v>5.9194169694116772</v>
      </c>
      <c r="BC1372" s="5">
        <v>5.8325652185826495</v>
      </c>
      <c r="BD1372" s="5">
        <v>5.7524986492266619</v>
      </c>
      <c r="BE1372" s="5">
        <v>5.6389789472565388</v>
      </c>
      <c r="BF1372" s="5">
        <v>5.5323864029050771</v>
      </c>
      <c r="BG1372" s="5">
        <v>5.5053632206969478</v>
      </c>
      <c r="BH1372" s="5">
        <v>5.5205777093917821</v>
      </c>
      <c r="BI1372" s="5">
        <v>5.5933383811433997</v>
      </c>
      <c r="BJ1372" s="5">
        <v>5.6696136275724625</v>
      </c>
      <c r="BK1372" s="5">
        <v>5.7153428124980783</v>
      </c>
    </row>
    <row r="1373" spans="1:63" x14ac:dyDescent="0.25">
      <c r="A1373" t="s">
        <v>157</v>
      </c>
      <c r="B1373" t="s">
        <v>158</v>
      </c>
      <c r="C1373" t="s">
        <v>7</v>
      </c>
      <c r="D1373" t="s">
        <v>141</v>
      </c>
      <c r="E1373" s="19" t="str">
        <f t="shared" si="192"/>
        <v>number</v>
      </c>
      <c r="F1373" s="4" t="s">
        <v>142</v>
      </c>
      <c r="G1373" s="5">
        <v>5.6375334887941797</v>
      </c>
      <c r="H1373" s="5">
        <v>5.7108076159224801</v>
      </c>
      <c r="I1373" s="5">
        <v>5.7457544754825616</v>
      </c>
      <c r="J1373" s="5">
        <v>5.7795379238852114</v>
      </c>
      <c r="K1373" s="5">
        <v>5.7784354996742335</v>
      </c>
      <c r="L1373" s="5">
        <v>5.7589115914977507</v>
      </c>
      <c r="M1373" s="5">
        <v>5.7272100544880713</v>
      </c>
      <c r="N1373" s="5">
        <v>4.4544034155787156</v>
      </c>
      <c r="O1373" s="5">
        <v>4.5361019650140841</v>
      </c>
      <c r="P1373" s="5">
        <v>4.6662495365752887</v>
      </c>
      <c r="Q1373" s="5">
        <v>4.8168908449909589</v>
      </c>
      <c r="R1373" s="5">
        <v>4.934473003322692</v>
      </c>
      <c r="S1373" s="5">
        <v>4.849173913599067</v>
      </c>
      <c r="T1373" s="5">
        <v>4.5553575345863813</v>
      </c>
      <c r="U1373" s="5">
        <v>4.1521511602768157</v>
      </c>
      <c r="V1373" s="5">
        <v>3.6918528268928013</v>
      </c>
      <c r="W1373" s="5">
        <v>3.334633314847165</v>
      </c>
      <c r="X1373" s="5">
        <v>3.2319654044574291</v>
      </c>
      <c r="Y1373" s="5">
        <v>3.4379753019856714</v>
      </c>
      <c r="Z1373" s="5">
        <v>3.8324418717689204</v>
      </c>
      <c r="AA1373" s="5">
        <v>4.2996777117223957</v>
      </c>
      <c r="AB1373" s="5">
        <v>4.670693481183303</v>
      </c>
      <c r="AC1373" s="5">
        <v>4.9434264194244379</v>
      </c>
      <c r="AD1373" s="5">
        <v>5.0750472622887628</v>
      </c>
      <c r="AE1373" s="5">
        <v>5.1398690081147693</v>
      </c>
      <c r="AF1373" s="5">
        <v>5.1390232398336391</v>
      </c>
      <c r="AG1373" s="5">
        <v>5.1568550853032438</v>
      </c>
      <c r="AH1373" s="5">
        <v>5.2003702915148491</v>
      </c>
      <c r="AI1373" s="5">
        <v>5.2745905109496922</v>
      </c>
      <c r="AJ1373" s="5">
        <v>5.3713344872390216</v>
      </c>
      <c r="AK1373" s="5">
        <v>5.4740313047822395</v>
      </c>
      <c r="AL1373" s="5">
        <v>5.5175621521429772</v>
      </c>
      <c r="AM1373" s="5">
        <v>5.5031022380033559</v>
      </c>
      <c r="AN1373" s="5">
        <v>5.3883499391471315</v>
      </c>
      <c r="AO1373" s="5">
        <v>4.7901899103164309</v>
      </c>
      <c r="AP1373" s="5">
        <v>4.455320183797558</v>
      </c>
      <c r="AQ1373" s="5">
        <v>4.3093838710781522</v>
      </c>
      <c r="AR1373" s="5">
        <v>4.2191825454633998</v>
      </c>
      <c r="AS1373" s="5">
        <v>4.1696311790917324</v>
      </c>
      <c r="AT1373" s="5">
        <v>4.1696685892989356</v>
      </c>
      <c r="AU1373" s="5">
        <v>4.1564249036711391</v>
      </c>
      <c r="AV1373" s="5">
        <v>4.1566584216713824</v>
      </c>
      <c r="AW1373" s="5">
        <v>4.1256373995819224</v>
      </c>
      <c r="AX1373" s="5">
        <v>4.0850380683913121</v>
      </c>
      <c r="AY1373" s="5">
        <v>4.0349783692159313</v>
      </c>
      <c r="AZ1373" s="5">
        <v>3.9896803302703767</v>
      </c>
      <c r="BA1373" s="5">
        <v>4.0454515796562891</v>
      </c>
      <c r="BB1373" s="5">
        <v>5.0765248892613872</v>
      </c>
      <c r="BC1373" s="5">
        <v>5.0409508470077222</v>
      </c>
      <c r="BD1373" s="5">
        <v>5.03149455975257</v>
      </c>
      <c r="BE1373" s="5">
        <v>5.0112642823380655</v>
      </c>
      <c r="BF1373" s="5">
        <v>4.9957306692676022</v>
      </c>
      <c r="BG1373" s="5">
        <v>4.8684515380729998</v>
      </c>
      <c r="BH1373" s="5">
        <v>4.8307802664992625</v>
      </c>
      <c r="BI1373" s="5">
        <v>4.7796292976643162</v>
      </c>
      <c r="BJ1373" s="5">
        <v>4.7312613486820965</v>
      </c>
      <c r="BK1373" s="5">
        <v>4.6740652333136259</v>
      </c>
    </row>
    <row r="1374" spans="1:63" x14ac:dyDescent="0.25">
      <c r="A1374" t="s">
        <v>159</v>
      </c>
      <c r="B1374" t="s">
        <v>160</v>
      </c>
      <c r="C1374" t="s">
        <v>7</v>
      </c>
      <c r="D1374" t="s">
        <v>141</v>
      </c>
      <c r="E1374" s="19" t="str">
        <f t="shared" si="192"/>
        <v>number</v>
      </c>
      <c r="F1374" s="4" t="s">
        <v>142</v>
      </c>
      <c r="G1374" s="5">
        <v>5.8296859183569287</v>
      </c>
      <c r="H1374" s="5">
        <v>5.8746679300893545</v>
      </c>
      <c r="I1374" s="5">
        <v>6.526768401893281</v>
      </c>
      <c r="J1374" s="5">
        <v>6.6464840204317728</v>
      </c>
      <c r="K1374" s="5">
        <v>6.6488220570131054</v>
      </c>
      <c r="L1374" s="5">
        <v>6.6821166645467294</v>
      </c>
      <c r="M1374" s="5">
        <v>6.714448634742844</v>
      </c>
      <c r="N1374" s="5">
        <v>6.7412941966870612</v>
      </c>
      <c r="O1374" s="5">
        <v>6.7758861814714022</v>
      </c>
      <c r="P1374" s="5">
        <v>7.8979920986180563</v>
      </c>
      <c r="Q1374" s="5">
        <v>8.1210171097938471</v>
      </c>
      <c r="R1374" s="5">
        <v>8.1565319675315298</v>
      </c>
      <c r="S1374" s="5">
        <v>8.161370627349541</v>
      </c>
      <c r="T1374" s="5">
        <v>8.1702316013581946</v>
      </c>
      <c r="U1374" s="5">
        <v>8.1671165503682417</v>
      </c>
      <c r="V1374" s="5">
        <v>8.1723197553448124</v>
      </c>
      <c r="W1374" s="5">
        <v>8.138984375742087</v>
      </c>
      <c r="X1374" s="5">
        <v>8.1348085819250784</v>
      </c>
      <c r="Y1374" s="5">
        <v>8.1252587143774591</v>
      </c>
      <c r="Z1374" s="5">
        <v>4.9717227863995594</v>
      </c>
      <c r="AA1374" s="5">
        <v>4.4421115310380479</v>
      </c>
      <c r="AB1374" s="5">
        <v>4.4471776119022328</v>
      </c>
      <c r="AC1374" s="5">
        <v>4.4247380155433902</v>
      </c>
      <c r="AD1374" s="5">
        <v>4.3850156148111763</v>
      </c>
      <c r="AE1374" s="5">
        <v>4.3221642289769564</v>
      </c>
      <c r="AF1374" s="5">
        <v>4.2609011035702116</v>
      </c>
      <c r="AG1374" s="5">
        <v>4.1924289723637704</v>
      </c>
      <c r="AH1374" s="5">
        <v>4.1238980913154704</v>
      </c>
      <c r="AI1374" s="5">
        <v>4.0435069715335814</v>
      </c>
      <c r="AJ1374" s="5">
        <v>4.9261080645813955</v>
      </c>
      <c r="AK1374" s="5">
        <v>5.012677526866427</v>
      </c>
      <c r="AL1374" s="5">
        <v>4.9315462482897106</v>
      </c>
      <c r="AM1374" s="5">
        <v>4.8482475225639901</v>
      </c>
      <c r="AN1374" s="5">
        <v>4.7627460469187541</v>
      </c>
      <c r="AO1374" s="5">
        <v>4.6789836695580505</v>
      </c>
      <c r="AP1374" s="5">
        <v>4.6034624808807978</v>
      </c>
      <c r="AQ1374" s="5">
        <v>4.5269643565794553</v>
      </c>
      <c r="AR1374" s="5">
        <v>4.4781783059727598</v>
      </c>
      <c r="AS1374" s="5">
        <v>4.4438238092142566</v>
      </c>
      <c r="AT1374" s="5">
        <v>4.474363529817289</v>
      </c>
      <c r="AU1374" s="5">
        <v>4.4611593023030718</v>
      </c>
      <c r="AV1374" s="5">
        <v>4.4482329274227137</v>
      </c>
      <c r="AW1374" s="5">
        <v>4.4419028245038028</v>
      </c>
      <c r="AX1374" s="5">
        <v>4.4418212554888603</v>
      </c>
      <c r="AY1374" s="5">
        <v>4.4355709243292889</v>
      </c>
      <c r="AZ1374" s="5">
        <v>4.4390606523302116</v>
      </c>
      <c r="BA1374" s="5">
        <v>4.4388364598215855</v>
      </c>
      <c r="BB1374" s="5">
        <v>4.432270230943991</v>
      </c>
      <c r="BC1374" s="5">
        <v>4.4090776535090432</v>
      </c>
      <c r="BD1374" s="5">
        <v>4.388191524458418</v>
      </c>
      <c r="BE1374" s="5">
        <v>4.3862436330102694</v>
      </c>
      <c r="BF1374" s="5">
        <v>4.3769423298394896</v>
      </c>
      <c r="BG1374" s="5">
        <v>4.3683895416354481</v>
      </c>
      <c r="BH1374" s="5">
        <v>4.3436442684949235</v>
      </c>
      <c r="BI1374" s="5">
        <v>4.3171778733813211</v>
      </c>
      <c r="BJ1374" s="5">
        <v>4.2880729428554698</v>
      </c>
      <c r="BK1374" s="5">
        <v>4.2585840815783218</v>
      </c>
    </row>
    <row r="1375" spans="1:63" x14ac:dyDescent="0.25">
      <c r="A1375" t="s">
        <v>165</v>
      </c>
      <c r="B1375" t="s">
        <v>166</v>
      </c>
      <c r="C1375" t="s">
        <v>7</v>
      </c>
      <c r="D1375" t="s">
        <v>141</v>
      </c>
      <c r="E1375" s="19" t="str">
        <f t="shared" si="192"/>
        <v>number</v>
      </c>
      <c r="F1375" s="4" t="s">
        <v>142</v>
      </c>
      <c r="G1375" s="5">
        <v>4.6742759803658034</v>
      </c>
      <c r="H1375" s="5">
        <v>4.7991118036901907</v>
      </c>
      <c r="I1375" s="5">
        <v>4.803361369593917</v>
      </c>
      <c r="J1375" s="5">
        <v>4.8301025364166188</v>
      </c>
      <c r="K1375" s="5">
        <v>4.8402731902720628</v>
      </c>
      <c r="L1375" s="5">
        <v>4.8497506917070128</v>
      </c>
      <c r="M1375" s="5">
        <v>4.8742178244918817</v>
      </c>
      <c r="N1375" s="5">
        <v>4.8908901846014627</v>
      </c>
      <c r="O1375" s="5">
        <v>4.9141903844102979</v>
      </c>
      <c r="P1375" s="5">
        <v>4.9539939487563984</v>
      </c>
      <c r="Q1375" s="5">
        <v>5.6734788407546377</v>
      </c>
      <c r="R1375" s="5">
        <v>6.2591723082004087</v>
      </c>
      <c r="S1375" s="5">
        <v>6.2908634619051762</v>
      </c>
      <c r="T1375" s="5">
        <v>6.3988097537584281</v>
      </c>
      <c r="U1375" s="5">
        <v>6.5019213604922648</v>
      </c>
      <c r="V1375" s="5">
        <v>6.6123857065354859</v>
      </c>
      <c r="W1375" s="5">
        <v>6.6569473037147304</v>
      </c>
      <c r="X1375" s="5">
        <v>6.6321939018941967</v>
      </c>
      <c r="Y1375" s="5">
        <v>6.4889973011822795</v>
      </c>
      <c r="Z1375" s="5">
        <v>6.2942407189014311</v>
      </c>
      <c r="AA1375" s="5">
        <v>8.9411845785562729</v>
      </c>
      <c r="AB1375" s="5">
        <v>9.0194037252320012</v>
      </c>
      <c r="AC1375" s="5">
        <v>8.6646841955384915</v>
      </c>
      <c r="AD1375" s="5">
        <v>8.1448610474382122</v>
      </c>
      <c r="AE1375" s="5">
        <v>7.5151777324234654</v>
      </c>
      <c r="AF1375" s="5">
        <v>6.8035806955729861</v>
      </c>
      <c r="AG1375" s="5">
        <v>6.2120944032727907</v>
      </c>
      <c r="AH1375" s="5">
        <v>6.0847104021705798</v>
      </c>
      <c r="AI1375" s="5">
        <v>6.5364345214231108</v>
      </c>
      <c r="AJ1375" s="5">
        <v>7.4257838721191609</v>
      </c>
      <c r="AK1375" s="5">
        <v>4.495172961891269</v>
      </c>
      <c r="AL1375" s="5">
        <v>5.3811838862833135</v>
      </c>
      <c r="AM1375" s="5">
        <v>5.8444797556003669</v>
      </c>
      <c r="AN1375" s="5">
        <v>5.7755957797230595</v>
      </c>
      <c r="AO1375" s="5">
        <v>5.3763921533106256</v>
      </c>
      <c r="AP1375" s="5">
        <v>4.9228642954288349</v>
      </c>
      <c r="AQ1375" s="5">
        <v>4.596838117923836</v>
      </c>
      <c r="AR1375" s="5">
        <v>3.2965314466283688</v>
      </c>
      <c r="AS1375" s="5">
        <v>3.1985755006420229</v>
      </c>
      <c r="AT1375" s="5">
        <v>3.3222429479110462</v>
      </c>
      <c r="AU1375" s="5">
        <v>3.4564652514585936</v>
      </c>
      <c r="AV1375" s="5">
        <v>3.5334807183387875</v>
      </c>
      <c r="AW1375" s="5">
        <v>3.5790294004973711</v>
      </c>
      <c r="AX1375" s="5">
        <v>3.5874353859602914</v>
      </c>
      <c r="AY1375" s="5">
        <v>3.5657734354436608</v>
      </c>
      <c r="AZ1375" s="5">
        <v>3.5487297654472241</v>
      </c>
      <c r="BA1375" s="5">
        <v>3.5323005349827663</v>
      </c>
      <c r="BB1375" s="5">
        <v>4.4535511067912497</v>
      </c>
      <c r="BC1375" s="5">
        <v>4.5173782543253314</v>
      </c>
      <c r="BD1375" s="5">
        <v>4.5109901116848397</v>
      </c>
      <c r="BE1375" s="5">
        <v>4.4968286713028167</v>
      </c>
      <c r="BF1375" s="5">
        <v>4.4796029166412739</v>
      </c>
      <c r="BG1375" s="5">
        <v>4.4612377811988058</v>
      </c>
      <c r="BH1375" s="5">
        <v>4.4415297087854935</v>
      </c>
      <c r="BI1375" s="5">
        <v>4.4204902835225166</v>
      </c>
      <c r="BJ1375" s="5">
        <v>4.3987040742718291</v>
      </c>
      <c r="BK1375" s="5">
        <v>4.3731517758846907</v>
      </c>
    </row>
    <row r="1376" spans="1:63" x14ac:dyDescent="0.25">
      <c r="A1376" t="s">
        <v>171</v>
      </c>
      <c r="B1376" t="s">
        <v>172</v>
      </c>
      <c r="C1376" t="s">
        <v>7</v>
      </c>
      <c r="D1376" t="s">
        <v>141</v>
      </c>
      <c r="E1376" s="19" t="str">
        <f t="shared" si="192"/>
        <v>number</v>
      </c>
      <c r="F1376" s="4" t="s">
        <v>142</v>
      </c>
      <c r="G1376" s="5">
        <v>4.1691694497146523</v>
      </c>
      <c r="H1376" s="5">
        <v>3.8910616205590007</v>
      </c>
      <c r="I1376" s="5">
        <v>3.7476418104969782</v>
      </c>
      <c r="J1376" s="5">
        <v>3.9510606994574613</v>
      </c>
      <c r="K1376" s="5">
        <v>4.2602079572294071</v>
      </c>
      <c r="L1376" s="5">
        <v>4.6900954734849636</v>
      </c>
      <c r="M1376" s="5">
        <v>4.9985692073001182</v>
      </c>
      <c r="N1376" s="5">
        <v>5.2137539089473295</v>
      </c>
      <c r="O1376" s="5">
        <v>5.196161169027615</v>
      </c>
      <c r="P1376" s="5">
        <v>5.1381076057038655</v>
      </c>
      <c r="Q1376" s="5">
        <v>7.3359574381144448</v>
      </c>
      <c r="R1376" s="5">
        <v>7.4800165912607559</v>
      </c>
      <c r="S1376" s="5">
        <v>7.4429955202324667</v>
      </c>
      <c r="T1376" s="5">
        <v>7.512774438497158</v>
      </c>
      <c r="U1376" s="5">
        <v>7.6097955738277197</v>
      </c>
      <c r="V1376" s="5">
        <v>7.6700245785351884</v>
      </c>
      <c r="W1376" s="5">
        <v>7.727827848171744</v>
      </c>
      <c r="X1376" s="5">
        <v>7.7962771257382952</v>
      </c>
      <c r="Y1376" s="5">
        <v>5.1194549921085279</v>
      </c>
      <c r="Z1376" s="5">
        <v>4.8021175265400329</v>
      </c>
      <c r="AA1376" s="5">
        <v>4.7020148449208268</v>
      </c>
      <c r="AB1376" s="5">
        <v>4.6170258767751031</v>
      </c>
      <c r="AC1376" s="5">
        <v>4.673293557677578</v>
      </c>
      <c r="AD1376" s="5">
        <v>4.9778760608508961</v>
      </c>
      <c r="AE1376" s="5">
        <v>5.3439332303265257</v>
      </c>
      <c r="AF1376" s="5">
        <v>5.9662056991950552</v>
      </c>
      <c r="AG1376" s="5">
        <v>6.3149517798131951</v>
      </c>
      <c r="AH1376" s="5">
        <v>5.7076173198387172</v>
      </c>
      <c r="AI1376" s="5">
        <v>3.9662857164502894</v>
      </c>
      <c r="AJ1376" s="5">
        <v>1.6494428916695985</v>
      </c>
      <c r="AK1376" s="5">
        <v>-1.2011393242057375</v>
      </c>
      <c r="AL1376" s="5">
        <v>8.4638630813797171</v>
      </c>
      <c r="AM1376" s="5">
        <v>8.9162141450419998</v>
      </c>
      <c r="AN1376" s="5">
        <v>10.131010219225812</v>
      </c>
      <c r="AO1376" s="5">
        <v>13.435264786280435</v>
      </c>
      <c r="AP1376" s="5">
        <v>17.62512155807169</v>
      </c>
      <c r="AQ1376" s="5">
        <v>15.614242113303941</v>
      </c>
      <c r="AR1376" s="5">
        <v>13.971916263307122</v>
      </c>
      <c r="AS1376" s="5">
        <v>13.291288720404948</v>
      </c>
      <c r="AT1376" s="5">
        <v>11.487710382777488</v>
      </c>
      <c r="AU1376" s="5">
        <v>9.5882525392858948</v>
      </c>
      <c r="AV1376" s="5">
        <v>8.2689259878074051</v>
      </c>
      <c r="AW1376" s="5">
        <v>2.4286531050913349</v>
      </c>
      <c r="AX1376" s="5">
        <v>1.601942349509174</v>
      </c>
      <c r="AY1376" s="5">
        <v>1.9697798249592224</v>
      </c>
      <c r="AZ1376" s="5">
        <v>2.3908285875167246</v>
      </c>
      <c r="BA1376" s="5">
        <v>2.6057914152903185</v>
      </c>
      <c r="BB1376" s="5">
        <v>2.7464451841149931</v>
      </c>
      <c r="BC1376" s="5">
        <v>2.7654817779804035</v>
      </c>
      <c r="BD1376" s="5">
        <v>2.6878292441453091</v>
      </c>
      <c r="BE1376" s="5">
        <v>2.6171350943403859</v>
      </c>
      <c r="BF1376" s="5">
        <v>2.5903824187188187</v>
      </c>
      <c r="BG1376" s="5">
        <v>2.5523330763187286</v>
      </c>
      <c r="BH1376" s="5">
        <v>2.6187638311357384</v>
      </c>
      <c r="BI1376" s="5">
        <v>2.6919033329522626</v>
      </c>
      <c r="BJ1376" s="5">
        <v>2.7512502389508637</v>
      </c>
      <c r="BK1376" s="5">
        <v>2.815379457730689</v>
      </c>
    </row>
    <row r="1377" spans="1:63" x14ac:dyDescent="0.25">
      <c r="A1377" t="s">
        <v>175</v>
      </c>
      <c r="B1377" t="s">
        <v>176</v>
      </c>
      <c r="C1377" t="s">
        <v>7</v>
      </c>
      <c r="D1377" t="s">
        <v>141</v>
      </c>
      <c r="E1377" s="19" t="str">
        <f t="shared" ref="E1377:E1421" si="193">IF(_xlfn.ISFORMULA(G1377),"formula","number")</f>
        <v>number</v>
      </c>
      <c r="F1377" s="4" t="s">
        <v>142</v>
      </c>
      <c r="G1377" s="5">
        <v>2.9948076365947731</v>
      </c>
      <c r="H1377" s="5">
        <v>2.8894983008761388</v>
      </c>
      <c r="I1377" s="5">
        <v>2.9112970485092711</v>
      </c>
      <c r="J1377" s="5">
        <v>2.9239712800117958</v>
      </c>
      <c r="K1377" s="5">
        <v>2.9317239603084309</v>
      </c>
      <c r="L1377" s="5">
        <v>2.9329804575838785</v>
      </c>
      <c r="M1377" s="5">
        <v>2.9341284275481438</v>
      </c>
      <c r="N1377" s="5">
        <v>2.9436663280010822</v>
      </c>
      <c r="O1377" s="5">
        <v>2.9642134801567952</v>
      </c>
      <c r="P1377" s="5">
        <v>2.9699810064140224</v>
      </c>
      <c r="Q1377" s="5">
        <v>2.9033684708608458</v>
      </c>
      <c r="R1377" s="5">
        <v>2.9191092565997177</v>
      </c>
      <c r="S1377" s="5">
        <v>2.9084002465630281</v>
      </c>
      <c r="T1377" s="5">
        <v>2.865628134144107</v>
      </c>
      <c r="U1377" s="5">
        <v>2.8033744701641701</v>
      </c>
      <c r="V1377" s="5">
        <v>2.7301569044890259</v>
      </c>
      <c r="W1377" s="5">
        <v>2.6674688152779935</v>
      </c>
      <c r="X1377" s="5">
        <v>2.6321943075615954</v>
      </c>
      <c r="Y1377" s="5">
        <v>2.632884316481122</v>
      </c>
      <c r="Z1377" s="5">
        <v>2.6868148613758285</v>
      </c>
      <c r="AA1377" s="5">
        <v>2.9047669547455595</v>
      </c>
      <c r="AB1377" s="5">
        <v>2.9167723831023591</v>
      </c>
      <c r="AC1377" s="5">
        <v>2.8906837944657138</v>
      </c>
      <c r="AD1377" s="5">
        <v>2.8091687123326681</v>
      </c>
      <c r="AE1377" s="5">
        <v>2.9364359993767732</v>
      </c>
      <c r="AF1377" s="5">
        <v>3.3027278074748838</v>
      </c>
      <c r="AG1377" s="5">
        <v>3.1866932450081715</v>
      </c>
      <c r="AH1377" s="5">
        <v>3.1306913490331252</v>
      </c>
      <c r="AI1377" s="5">
        <v>3.1592372198347825</v>
      </c>
      <c r="AJ1377" s="5">
        <v>3.2339600999827791</v>
      </c>
      <c r="AK1377" s="5">
        <v>3.2975362301090092</v>
      </c>
      <c r="AL1377" s="5">
        <v>3.2880441888676768</v>
      </c>
      <c r="AM1377" s="5">
        <v>3.2665136488290192</v>
      </c>
      <c r="AN1377" s="5">
        <v>3.1525461483259369</v>
      </c>
      <c r="AO1377" s="5">
        <v>2.9755373058004242</v>
      </c>
      <c r="AP1377" s="5">
        <v>2.7859920006416372</v>
      </c>
      <c r="AQ1377" s="5">
        <v>2.6257544314743155</v>
      </c>
      <c r="AR1377" s="5">
        <v>2.4884207818781592</v>
      </c>
      <c r="AS1377" s="5">
        <v>2.3919877626414601</v>
      </c>
      <c r="AT1377" s="5">
        <v>2.3222918004443578</v>
      </c>
      <c r="AU1377" s="5">
        <v>2.2608049223627984</v>
      </c>
      <c r="AV1377" s="5">
        <v>2.2924265874304037</v>
      </c>
      <c r="AW1377" s="5">
        <v>2.2571991941960001</v>
      </c>
      <c r="AX1377" s="5">
        <v>2.1801473136282956</v>
      </c>
      <c r="AY1377" s="5">
        <v>2.0972598096057617</v>
      </c>
      <c r="AZ1377" s="5">
        <v>2.0127041710965603</v>
      </c>
      <c r="BA1377" s="5">
        <v>1.9462693967740481</v>
      </c>
      <c r="BB1377" s="5">
        <v>1.9304089173516745</v>
      </c>
      <c r="BC1377" s="5">
        <v>1.969940693778343</v>
      </c>
      <c r="BD1377" s="5">
        <v>2.0542289466362624</v>
      </c>
      <c r="BE1377" s="5">
        <v>2.152461717685481</v>
      </c>
      <c r="BF1377" s="5">
        <v>2.2307703975508537</v>
      </c>
      <c r="BG1377" s="5">
        <v>2.2609650255070548</v>
      </c>
      <c r="BH1377" s="5">
        <v>2.2362023780458355</v>
      </c>
      <c r="BI1377" s="5">
        <v>2.1679061803064088</v>
      </c>
      <c r="BJ1377" s="5">
        <v>2.0895845704445186</v>
      </c>
      <c r="BK1377" s="5">
        <v>2.0208501120424276</v>
      </c>
    </row>
    <row r="1378" spans="1:63" x14ac:dyDescent="0.25">
      <c r="A1378" t="s">
        <v>177</v>
      </c>
      <c r="B1378" t="s">
        <v>178</v>
      </c>
      <c r="C1378" t="s">
        <v>7</v>
      </c>
      <c r="D1378" t="s">
        <v>141</v>
      </c>
      <c r="E1378" s="19" t="str">
        <f t="shared" si="193"/>
        <v>number</v>
      </c>
      <c r="F1378" s="4" t="s">
        <v>142</v>
      </c>
      <c r="G1378" s="5">
        <v>5.7056970287600599</v>
      </c>
      <c r="H1378" s="5">
        <v>5.7463577753755812</v>
      </c>
      <c r="I1378" s="5">
        <v>5.7604625330507702</v>
      </c>
      <c r="J1378" s="5">
        <v>5.7659174014959538</v>
      </c>
      <c r="K1378" s="5">
        <v>5.7668279756261009</v>
      </c>
      <c r="L1378" s="5">
        <v>5.7604482893440814</v>
      </c>
      <c r="M1378" s="5">
        <v>5.7722005136207022</v>
      </c>
      <c r="N1378" s="5">
        <v>9.5724374466905466</v>
      </c>
      <c r="O1378" s="5">
        <v>10.259954467931637</v>
      </c>
      <c r="P1378" s="5">
        <v>10.266662652342063</v>
      </c>
      <c r="Q1378" s="5">
        <v>10.29957581143613</v>
      </c>
      <c r="R1378" s="5">
        <v>10.290869238608433</v>
      </c>
      <c r="S1378" s="5">
        <v>10.244768441960467</v>
      </c>
      <c r="T1378" s="5">
        <v>10.187180083145744</v>
      </c>
      <c r="U1378" s="5">
        <v>10.09689310621904</v>
      </c>
      <c r="V1378" s="5">
        <v>10.016018446419645</v>
      </c>
      <c r="W1378" s="5">
        <v>9.8988335461941848</v>
      </c>
      <c r="X1378" s="5">
        <v>9.8179836379961571</v>
      </c>
      <c r="Y1378" s="5">
        <v>6.5770738973378524</v>
      </c>
      <c r="Z1378" s="5">
        <v>6.0020818938357072</v>
      </c>
      <c r="AA1378" s="5">
        <v>5.9810120259942448</v>
      </c>
      <c r="AB1378" s="5">
        <v>5.9879488841689161</v>
      </c>
      <c r="AC1378" s="5">
        <v>5.9613238829091948</v>
      </c>
      <c r="AD1378" s="5">
        <v>5.9367051208802533</v>
      </c>
      <c r="AE1378" s="5">
        <v>5.8791422601884893</v>
      </c>
      <c r="AF1378" s="5">
        <v>5.8286531862719499</v>
      </c>
      <c r="AG1378" s="5">
        <v>5.7760085617234713</v>
      </c>
      <c r="AH1378" s="5">
        <v>5.7804574710938557</v>
      </c>
      <c r="AI1378" s="5">
        <v>4.9614259779603014</v>
      </c>
      <c r="AJ1378" s="5">
        <v>4.8924163968570396</v>
      </c>
      <c r="AK1378" s="5">
        <v>5.005841062309706</v>
      </c>
      <c r="AL1378" s="5">
        <v>5.0730429414294074</v>
      </c>
      <c r="AM1378" s="5">
        <v>5.0386585997486666</v>
      </c>
      <c r="AN1378" s="5">
        <v>4.8975371990901211</v>
      </c>
      <c r="AO1378" s="5">
        <v>4.6850356028481785</v>
      </c>
      <c r="AP1378" s="5">
        <v>4.4665032485017493</v>
      </c>
      <c r="AQ1378" s="5">
        <v>4.2942634748132829</v>
      </c>
      <c r="AR1378" s="5">
        <v>4.1966556155716965</v>
      </c>
      <c r="AS1378" s="5">
        <v>4.195022923665892</v>
      </c>
      <c r="AT1378" s="5">
        <v>4.2639796721266938</v>
      </c>
      <c r="AU1378" s="5">
        <v>4.333126795329485</v>
      </c>
      <c r="AV1378" s="5">
        <v>4.3954330749268316</v>
      </c>
      <c r="AW1378" s="5">
        <v>5.2792328563241577</v>
      </c>
      <c r="AX1378" s="5">
        <v>5.4794325827131658</v>
      </c>
      <c r="AY1378" s="5">
        <v>5.5244177271791965</v>
      </c>
      <c r="AZ1378" s="5">
        <v>5.5753859418617564</v>
      </c>
      <c r="BA1378" s="5">
        <v>5.6147468515218888</v>
      </c>
      <c r="BB1378" s="5">
        <v>5.6377584263163767</v>
      </c>
      <c r="BC1378" s="5">
        <v>5.6169443896911764</v>
      </c>
      <c r="BD1378" s="5">
        <v>5.591175728231419</v>
      </c>
      <c r="BE1378" s="5">
        <v>5.5477117755465359</v>
      </c>
      <c r="BF1378" s="5">
        <v>5.5138421565797042</v>
      </c>
      <c r="BG1378" s="5">
        <v>5.4718379205183458</v>
      </c>
      <c r="BH1378" s="5">
        <v>5.4251904249395828</v>
      </c>
      <c r="BI1378" s="5">
        <v>5.3817612844885305</v>
      </c>
      <c r="BJ1378" s="5">
        <v>5.3317984847375666</v>
      </c>
      <c r="BK1378" s="5">
        <v>5.2816327334740354</v>
      </c>
    </row>
    <row r="1379" spans="1:63" x14ac:dyDescent="0.25">
      <c r="A1379" t="s">
        <v>179</v>
      </c>
      <c r="B1379" t="s">
        <v>180</v>
      </c>
      <c r="C1379" t="s">
        <v>7</v>
      </c>
      <c r="D1379" t="s">
        <v>141</v>
      </c>
      <c r="E1379" s="19" t="str">
        <f t="shared" si="193"/>
        <v>number</v>
      </c>
      <c r="F1379" s="4" t="s">
        <v>142</v>
      </c>
      <c r="G1379" s="5">
        <v>7.5954425753358441</v>
      </c>
      <c r="H1379" s="5">
        <v>7.7062130641812914</v>
      </c>
      <c r="I1379" s="5">
        <v>7.7959895841860751</v>
      </c>
      <c r="J1379" s="5">
        <v>7.8177870013856037</v>
      </c>
      <c r="K1379" s="5">
        <v>7.7820819082521915</v>
      </c>
      <c r="L1379" s="5">
        <v>7.8178668919706675</v>
      </c>
      <c r="M1379" s="5">
        <v>7.7802023914142051</v>
      </c>
      <c r="N1379" s="5">
        <v>7.7249233393357999</v>
      </c>
      <c r="O1379" s="5">
        <v>7.5598378222385954</v>
      </c>
      <c r="P1379" s="5">
        <v>4.5867844230455059</v>
      </c>
      <c r="Q1379" s="5">
        <v>3.9522440088663924</v>
      </c>
      <c r="R1379" s="5">
        <v>3.8266564789278785</v>
      </c>
      <c r="S1379" s="5">
        <v>3.743240430280347</v>
      </c>
      <c r="T1379" s="5">
        <v>3.7652130684700009</v>
      </c>
      <c r="U1379" s="5">
        <v>3.8472506122764436</v>
      </c>
      <c r="V1379" s="5">
        <v>3.9489069431829034</v>
      </c>
      <c r="W1379" s="5">
        <v>4.0320792556029206</v>
      </c>
      <c r="X1379" s="5">
        <v>4.0756582076604539</v>
      </c>
      <c r="Y1379" s="5">
        <v>4.0961349852296607</v>
      </c>
      <c r="Z1379" s="5">
        <v>5.3917397101876654</v>
      </c>
      <c r="AA1379" s="5">
        <v>6.8930255960226603</v>
      </c>
      <c r="AB1379" s="5">
        <v>6.9126662755595856</v>
      </c>
      <c r="AC1379" s="5">
        <v>6.9330492553684469</v>
      </c>
      <c r="AD1379" s="5">
        <v>7.0264965542036766</v>
      </c>
      <c r="AE1379" s="5">
        <v>7.1420144423310115</v>
      </c>
      <c r="AF1379" s="5">
        <v>7.2565306605607729</v>
      </c>
      <c r="AG1379" s="5">
        <v>7.3336024525230625</v>
      </c>
      <c r="AH1379" s="5">
        <v>7.3714974037376217</v>
      </c>
      <c r="AI1379" s="5">
        <v>7.3287073073603635</v>
      </c>
      <c r="AJ1379" s="5">
        <v>7.2398517279658954</v>
      </c>
      <c r="AK1379" s="5">
        <v>6.7470745580766458</v>
      </c>
      <c r="AL1379" s="5">
        <v>6.2298011024072562</v>
      </c>
      <c r="AM1379" s="5">
        <v>6.1506916026690099</v>
      </c>
      <c r="AN1379" s="5">
        <v>6.0871311019860048</v>
      </c>
      <c r="AO1379" s="5">
        <v>6.0276277826871549</v>
      </c>
      <c r="AP1379" s="5">
        <v>5.9621893892679534</v>
      </c>
      <c r="AQ1379" s="5">
        <v>5.9029067179972152</v>
      </c>
      <c r="AR1379" s="5">
        <v>5.9026745260104283</v>
      </c>
      <c r="AS1379" s="5">
        <v>5.9477357050105502</v>
      </c>
      <c r="AT1379" s="5">
        <v>6.0307182593288493</v>
      </c>
      <c r="AU1379" s="5">
        <v>6.1046092728337715</v>
      </c>
      <c r="AV1379" s="5">
        <v>6.1713376592054372</v>
      </c>
      <c r="AW1379" s="5">
        <v>6.2108606059615203</v>
      </c>
      <c r="AX1379" s="5">
        <v>6.2218330713355785</v>
      </c>
      <c r="AY1379" s="5">
        <v>6.1846150789192933</v>
      </c>
      <c r="AZ1379" s="5">
        <v>6.1709892935763104</v>
      </c>
      <c r="BA1379" s="5">
        <v>6.1421743259763746</v>
      </c>
      <c r="BB1379" s="5">
        <v>6.1224012542432229</v>
      </c>
      <c r="BC1379" s="5">
        <v>6.0910569364675018</v>
      </c>
      <c r="BD1379" s="5">
        <v>6.0689217735468981</v>
      </c>
      <c r="BE1379" s="5">
        <v>6.0381683973812281</v>
      </c>
      <c r="BF1379" s="5">
        <v>6.0076261007378022</v>
      </c>
      <c r="BG1379" s="5">
        <v>5.9577430077762417</v>
      </c>
      <c r="BH1379" s="5">
        <v>5.9225019061199129</v>
      </c>
      <c r="BI1379" s="5">
        <v>5.874257040722493</v>
      </c>
      <c r="BJ1379" s="5">
        <v>5.8154014578672006</v>
      </c>
      <c r="BK1379" s="5">
        <v>5.7573226046445614</v>
      </c>
    </row>
    <row r="1380" spans="1:63" x14ac:dyDescent="0.25">
      <c r="A1380" t="s">
        <v>147</v>
      </c>
      <c r="B1380" t="s">
        <v>148</v>
      </c>
      <c r="C1380" t="s">
        <v>149</v>
      </c>
      <c r="D1380" t="s">
        <v>141</v>
      </c>
      <c r="E1380" s="19" t="str">
        <f t="shared" si="193"/>
        <v>number</v>
      </c>
      <c r="F1380" s="4" t="s">
        <v>142</v>
      </c>
      <c r="G1380" s="5">
        <v>3.3646867894180468</v>
      </c>
      <c r="H1380" s="5">
        <v>3.3367636206997777</v>
      </c>
      <c r="I1380" s="5">
        <v>3.3745110684553872</v>
      </c>
      <c r="J1380" s="5">
        <v>3.4257608245440783</v>
      </c>
      <c r="K1380" s="5">
        <v>3.4808290396358812</v>
      </c>
      <c r="L1380" s="5">
        <v>3.562318120407121</v>
      </c>
      <c r="M1380" s="5">
        <v>3.6513312022679649</v>
      </c>
      <c r="N1380" s="5">
        <v>3.6835101233391154</v>
      </c>
      <c r="O1380" s="5">
        <v>3.7262247163757771</v>
      </c>
      <c r="P1380" s="5">
        <v>3.7332339760658466</v>
      </c>
      <c r="Q1380" s="5">
        <v>3.7223585184082864</v>
      </c>
      <c r="R1380" s="5">
        <v>3.7729397234602531</v>
      </c>
      <c r="S1380" s="5">
        <v>3.7784876269342815</v>
      </c>
      <c r="T1380" s="5">
        <v>3.810811317751253</v>
      </c>
      <c r="U1380" s="5">
        <v>3.867190299848597</v>
      </c>
      <c r="V1380" s="5">
        <v>6.8567313306701125</v>
      </c>
      <c r="W1380" s="5">
        <v>8.964364220057659</v>
      </c>
      <c r="X1380" s="5">
        <v>9.0203657577304828</v>
      </c>
      <c r="Y1380" s="5">
        <v>9.0607760168573215</v>
      </c>
      <c r="Z1380" s="5">
        <v>9.1399905509733959</v>
      </c>
      <c r="AA1380" s="5">
        <v>9.1876612467878687</v>
      </c>
      <c r="AB1380" s="5">
        <v>9.2438790505984141</v>
      </c>
      <c r="AC1380" s="5">
        <v>9.2726847029569193</v>
      </c>
      <c r="AD1380" s="5">
        <v>9.2588580847509654</v>
      </c>
      <c r="AE1380" s="5">
        <v>9.1971410380972092</v>
      </c>
      <c r="AF1380" s="5">
        <v>6.5485251180348962</v>
      </c>
      <c r="AG1380" s="5">
        <v>4.4588425597851495</v>
      </c>
      <c r="AH1380" s="5">
        <v>4.471168226520124</v>
      </c>
      <c r="AI1380" s="5">
        <v>4.4775396272193193</v>
      </c>
      <c r="AJ1380" s="5">
        <v>4.5001030158464683</v>
      </c>
      <c r="AK1380" s="5">
        <v>4.5059579952105553</v>
      </c>
      <c r="AL1380" s="5">
        <v>4.5239890983886895</v>
      </c>
      <c r="AM1380" s="5">
        <v>4.5283532943964593</v>
      </c>
      <c r="AN1380" s="5">
        <v>4.5404186215717051</v>
      </c>
      <c r="AO1380" s="5">
        <v>4.5531411252374578</v>
      </c>
      <c r="AP1380" s="5">
        <v>4.5725681720293965</v>
      </c>
      <c r="AQ1380" s="5">
        <v>5.7760082422334698</v>
      </c>
      <c r="AR1380" s="5">
        <v>6.7250186269791223</v>
      </c>
      <c r="AS1380" s="5">
        <v>6.7187092150220593</v>
      </c>
      <c r="AT1380" s="5">
        <v>6.7155637152617063</v>
      </c>
      <c r="AU1380" s="5">
        <v>6.6851817123200972</v>
      </c>
      <c r="AV1380" s="5">
        <v>6.6756033445582217</v>
      </c>
      <c r="AW1380" s="5">
        <v>6.6590087926790194</v>
      </c>
      <c r="AX1380" s="5">
        <v>6.662682869967977</v>
      </c>
      <c r="AY1380" s="5">
        <v>6.6480779320449548</v>
      </c>
      <c r="AZ1380" s="5">
        <v>6.6452413525422109</v>
      </c>
      <c r="BA1380" s="5">
        <v>5.9104371499867945</v>
      </c>
      <c r="BB1380" s="5">
        <v>5.3375402594591961</v>
      </c>
      <c r="BC1380" s="5">
        <v>5.3158375174870791</v>
      </c>
      <c r="BD1380" s="5">
        <v>5.2939398579963752</v>
      </c>
      <c r="BE1380" s="5">
        <v>5.2687770132350558</v>
      </c>
      <c r="BF1380" s="5">
        <v>5.2381732738438167</v>
      </c>
      <c r="BG1380" s="5">
        <v>5.2036828357129625</v>
      </c>
      <c r="BH1380" s="5">
        <v>5.1692649492109419</v>
      </c>
      <c r="BI1380" s="5">
        <v>5.1283846651778164</v>
      </c>
      <c r="BJ1380" s="5">
        <v>5.0858500112580671</v>
      </c>
      <c r="BK1380" s="5">
        <v>5.0326240482290663</v>
      </c>
    </row>
    <row r="1381" spans="1:63" x14ac:dyDescent="0.25">
      <c r="A1381" t="s">
        <v>153</v>
      </c>
      <c r="B1381" t="s">
        <v>154</v>
      </c>
      <c r="C1381" t="s">
        <v>149</v>
      </c>
      <c r="D1381" t="s">
        <v>141</v>
      </c>
      <c r="E1381" s="19" t="str">
        <f t="shared" si="193"/>
        <v>number</v>
      </c>
      <c r="F1381" s="4" t="s">
        <v>142</v>
      </c>
      <c r="G1381" s="5">
        <v>5.9605844176536742</v>
      </c>
      <c r="H1381" s="5">
        <v>6.0056908635574562</v>
      </c>
      <c r="I1381" s="5">
        <v>6.0423198656952488</v>
      </c>
      <c r="J1381" s="5">
        <v>6.0687409181867009</v>
      </c>
      <c r="K1381" s="5">
        <v>6.0753757354166336</v>
      </c>
      <c r="L1381" s="5">
        <v>6.0982457446582838</v>
      </c>
      <c r="M1381" s="5">
        <v>6.1200023161690185</v>
      </c>
      <c r="N1381" s="5">
        <v>6.138185515944401</v>
      </c>
      <c r="O1381" s="5">
        <v>6.1379877688538445</v>
      </c>
      <c r="P1381" s="5">
        <v>6.1563475061331285</v>
      </c>
      <c r="Q1381" s="5">
        <v>8.7057346959299267</v>
      </c>
      <c r="R1381" s="5">
        <v>8.6517356427220307</v>
      </c>
      <c r="S1381" s="5">
        <v>8.5753568720922733</v>
      </c>
      <c r="T1381" s="5">
        <v>8.522269945530228</v>
      </c>
      <c r="U1381" s="5">
        <v>8.4578602450263833</v>
      </c>
      <c r="V1381" s="5">
        <v>7.7579097616917894</v>
      </c>
      <c r="W1381" s="5">
        <v>5.5683620417537032</v>
      </c>
      <c r="X1381" s="5">
        <v>5.5872689681439311</v>
      </c>
      <c r="Y1381" s="5">
        <v>5.6024412592969206</v>
      </c>
      <c r="Z1381" s="5">
        <v>5.6203240252918869</v>
      </c>
      <c r="AA1381" s="5">
        <v>5.6221671171860725</v>
      </c>
      <c r="AB1381" s="5">
        <v>5.6222614872332866</v>
      </c>
      <c r="AC1381" s="5">
        <v>5.6146594952048199</v>
      </c>
      <c r="AD1381" s="5">
        <v>5.6022656019026469</v>
      </c>
      <c r="AE1381" s="5">
        <v>5.574570532609374</v>
      </c>
      <c r="AF1381" s="5">
        <v>5.5499277363283754</v>
      </c>
      <c r="AG1381" s="5">
        <v>5.291088452059034</v>
      </c>
      <c r="AH1381" s="5">
        <v>4.5799756807171947</v>
      </c>
      <c r="AI1381" s="5">
        <v>4.5102906296238325</v>
      </c>
      <c r="AJ1381" s="5">
        <v>4.4325794435205204</v>
      </c>
      <c r="AK1381" s="5">
        <v>4.3535679112507397</v>
      </c>
      <c r="AL1381" s="5">
        <v>4.282320797799537</v>
      </c>
      <c r="AM1381" s="5">
        <v>4.1969232331626536</v>
      </c>
      <c r="AN1381" s="5">
        <v>4.117754330359304</v>
      </c>
      <c r="AO1381" s="5">
        <v>4.0354603791804102</v>
      </c>
      <c r="AP1381" s="5">
        <v>3.9562273470561404</v>
      </c>
      <c r="AQ1381" s="5">
        <v>3.8831216825045431</v>
      </c>
      <c r="AR1381" s="5">
        <v>3.8430572242144176</v>
      </c>
      <c r="AS1381" s="5">
        <v>3.8393547371142986</v>
      </c>
      <c r="AT1381" s="5">
        <v>3.8568350555964379</v>
      </c>
      <c r="AU1381" s="5">
        <v>3.8727162700310749</v>
      </c>
      <c r="AV1381" s="5">
        <v>3.8908062256579354</v>
      </c>
      <c r="AW1381" s="5">
        <v>3.9073466234845409</v>
      </c>
      <c r="AX1381" s="5">
        <v>3.9242543158485672</v>
      </c>
      <c r="AY1381" s="5">
        <v>3.9319778776077978</v>
      </c>
      <c r="AZ1381" s="5">
        <v>3.9437289273236655</v>
      </c>
      <c r="BA1381" s="5">
        <v>3.9519384016832886</v>
      </c>
      <c r="BB1381" s="5">
        <v>3.9501245149767752</v>
      </c>
      <c r="BC1381" s="5">
        <v>3.9340987125098681</v>
      </c>
      <c r="BD1381" s="5">
        <v>3.9110461347749732</v>
      </c>
      <c r="BE1381" s="5">
        <v>3.883164379223806</v>
      </c>
      <c r="BF1381" s="5">
        <v>3.8547280191592113</v>
      </c>
      <c r="BG1381" s="5">
        <v>3.821272399189044</v>
      </c>
      <c r="BH1381" s="5">
        <v>3.785327870184684</v>
      </c>
      <c r="BI1381" s="5">
        <v>3.7476660430112529</v>
      </c>
      <c r="BJ1381" s="5">
        <v>3.7087452333711872</v>
      </c>
      <c r="BK1381" s="5">
        <v>3.6659724729983223</v>
      </c>
    </row>
    <row r="1382" spans="1:63" x14ac:dyDescent="0.25">
      <c r="A1382" t="s">
        <v>155</v>
      </c>
      <c r="B1382" t="s">
        <v>156</v>
      </c>
      <c r="C1382" t="s">
        <v>149</v>
      </c>
      <c r="D1382" t="s">
        <v>141</v>
      </c>
      <c r="E1382" s="19" t="str">
        <f t="shared" si="193"/>
        <v>number</v>
      </c>
      <c r="F1382" s="4" t="s">
        <v>142</v>
      </c>
      <c r="G1382" s="5">
        <v>5.8492248341666144</v>
      </c>
      <c r="H1382" s="5">
        <v>5.8708403656766119</v>
      </c>
      <c r="I1382" s="5">
        <v>5.8787767721484441</v>
      </c>
      <c r="J1382" s="5">
        <v>6.5031094669474268</v>
      </c>
      <c r="K1382" s="5">
        <v>8.4240593826267371</v>
      </c>
      <c r="L1382" s="5">
        <v>8.3452489918486297</v>
      </c>
      <c r="M1382" s="5">
        <v>8.2748505550383307</v>
      </c>
      <c r="N1382" s="5">
        <v>8.260652591197994</v>
      </c>
      <c r="O1382" s="5">
        <v>8.2807555627613496</v>
      </c>
      <c r="P1382" s="5">
        <v>8.3820422132340902</v>
      </c>
      <c r="Q1382" s="5">
        <v>8.4814745395062143</v>
      </c>
      <c r="R1382" s="5">
        <v>8.5562692249025449</v>
      </c>
      <c r="S1382" s="5">
        <v>8.1944819775346076</v>
      </c>
      <c r="T1382" s="5">
        <v>8.0767776964300335</v>
      </c>
      <c r="U1382" s="5">
        <v>7.8840700134582278</v>
      </c>
      <c r="V1382" s="5">
        <v>7.6858596611785943</v>
      </c>
      <c r="W1382" s="5">
        <v>7.5083243185077402</v>
      </c>
      <c r="X1382" s="5">
        <v>7.414741032848192</v>
      </c>
      <c r="Y1382" s="5">
        <v>2.9812186329874519</v>
      </c>
      <c r="Z1382" s="5">
        <v>3.0880933851640333</v>
      </c>
      <c r="AA1382" s="5">
        <v>3.1840783986170207</v>
      </c>
      <c r="AB1382" s="5">
        <v>3.2851675450757489</v>
      </c>
      <c r="AC1382" s="5">
        <v>3.4139121611309919</v>
      </c>
      <c r="AD1382" s="5">
        <v>3.5864818442762831</v>
      </c>
      <c r="AE1382" s="5">
        <v>3.7589442406242348</v>
      </c>
      <c r="AF1382" s="5">
        <v>3.9576600127030321</v>
      </c>
      <c r="AG1382" s="5">
        <v>4.1157679932203903</v>
      </c>
      <c r="AH1382" s="5">
        <v>4.2272032764370708</v>
      </c>
      <c r="AI1382" s="5">
        <v>4.2521674045435791</v>
      </c>
      <c r="AJ1382" s="5">
        <v>4.2296678324462942</v>
      </c>
      <c r="AK1382" s="5">
        <v>4.2057612418131001</v>
      </c>
      <c r="AL1382" s="5">
        <v>4.187937183472294</v>
      </c>
      <c r="AM1382" s="5">
        <v>4.0122373104328295</v>
      </c>
      <c r="AN1382" s="5">
        <v>3.3989784425419507</v>
      </c>
      <c r="AO1382" s="5">
        <v>3.4735372370627502</v>
      </c>
      <c r="AP1382" s="5">
        <v>3.5300016136730221</v>
      </c>
      <c r="AQ1382" s="5">
        <v>3.5711706183597953</v>
      </c>
      <c r="AR1382" s="5">
        <v>3.6415486434983464</v>
      </c>
      <c r="AS1382" s="5">
        <v>3.7300101647613375</v>
      </c>
      <c r="AT1382" s="5">
        <v>3.8237638469244204</v>
      </c>
      <c r="AU1382" s="5">
        <v>3.9216899121588766</v>
      </c>
      <c r="AV1382" s="5">
        <v>3.9825437342473529</v>
      </c>
      <c r="AW1382" s="5">
        <v>3.9825504747525233</v>
      </c>
      <c r="AX1382" s="5">
        <v>3.8959251048063215</v>
      </c>
      <c r="AY1382" s="5">
        <v>3.7618013306776845</v>
      </c>
      <c r="AZ1382" s="5">
        <v>3.6128810807324379</v>
      </c>
      <c r="BA1382" s="5">
        <v>3.4970336096677643</v>
      </c>
      <c r="BB1382" s="5">
        <v>3.4204548672999993</v>
      </c>
      <c r="BC1382" s="5">
        <v>3.4103833765243556</v>
      </c>
      <c r="BD1382" s="5">
        <v>3.5195445167359498</v>
      </c>
      <c r="BE1382" s="5">
        <v>3.634748687302459</v>
      </c>
      <c r="BF1382" s="5">
        <v>3.7312391764003991</v>
      </c>
      <c r="BG1382" s="5">
        <v>3.7942649363684064</v>
      </c>
      <c r="BH1382" s="5">
        <v>3.8205191773033413</v>
      </c>
      <c r="BI1382" s="5">
        <v>3.8280763777708895</v>
      </c>
      <c r="BJ1382" s="5">
        <v>3.831041872171379</v>
      </c>
      <c r="BK1382" s="5">
        <v>3.8440558336230413</v>
      </c>
    </row>
    <row r="1383" spans="1:63" x14ac:dyDescent="0.25">
      <c r="A1383" t="s">
        <v>161</v>
      </c>
      <c r="B1383" t="s">
        <v>162</v>
      </c>
      <c r="C1383" t="s">
        <v>149</v>
      </c>
      <c r="D1383" t="s">
        <v>141</v>
      </c>
      <c r="E1383" s="19" t="str">
        <f t="shared" si="193"/>
        <v>number</v>
      </c>
      <c r="F1383" s="4" t="s">
        <v>142</v>
      </c>
      <c r="G1383" s="5">
        <v>3.7367844006178532</v>
      </c>
      <c r="H1383" s="5">
        <v>3.7191907734606637</v>
      </c>
      <c r="I1383" s="5">
        <v>3.7200834226699842</v>
      </c>
      <c r="J1383" s="5">
        <v>3.7411560510701674</v>
      </c>
      <c r="K1383" s="5">
        <v>3.7563231062136904</v>
      </c>
      <c r="L1383" s="5">
        <v>3.7863975130759195</v>
      </c>
      <c r="M1383" s="5">
        <v>3.8042859854921578</v>
      </c>
      <c r="N1383" s="5">
        <v>3.8653562266651926</v>
      </c>
      <c r="O1383" s="5">
        <v>3.9360325144526982</v>
      </c>
      <c r="P1383" s="5">
        <v>4.0211329141351326</v>
      </c>
      <c r="Q1383" s="5">
        <v>4.1211831462171684</v>
      </c>
      <c r="R1383" s="5">
        <v>4.2079919856570225</v>
      </c>
      <c r="S1383" s="5">
        <v>4.2561098425487165</v>
      </c>
      <c r="T1383" s="5">
        <v>4.2755725638660289</v>
      </c>
      <c r="U1383" s="5">
        <v>4.2601029789722471</v>
      </c>
      <c r="V1383" s="5">
        <v>4.225578785808759</v>
      </c>
      <c r="W1383" s="5">
        <v>4.2988961310881013</v>
      </c>
      <c r="X1383" s="5">
        <v>4.3958003433071058</v>
      </c>
      <c r="Y1383" s="5">
        <v>4.4450129697656937</v>
      </c>
      <c r="Z1383" s="5">
        <v>4.5160431368207119</v>
      </c>
      <c r="AA1383" s="5">
        <v>4.6083909805624916</v>
      </c>
      <c r="AB1383" s="5">
        <v>4.6787173168270195</v>
      </c>
      <c r="AC1383" s="5">
        <v>4.6569765040446685</v>
      </c>
      <c r="AD1383" s="5">
        <v>4.5187020832255298</v>
      </c>
      <c r="AE1383" s="5">
        <v>4.310856842127615</v>
      </c>
      <c r="AF1383" s="5">
        <v>4.0759308554959821</v>
      </c>
      <c r="AG1383" s="5">
        <v>3.7945372194292468</v>
      </c>
      <c r="AH1383" s="5">
        <v>3.2446180033566994</v>
      </c>
      <c r="AI1383" s="5">
        <v>3.4000684553054343</v>
      </c>
      <c r="AJ1383" s="5">
        <v>3.6862600340899547</v>
      </c>
      <c r="AK1383" s="5">
        <v>4.0115472081458812</v>
      </c>
      <c r="AL1383" s="5">
        <v>4.2778116307229208</v>
      </c>
      <c r="AM1383" s="5">
        <v>4.4344078610665107</v>
      </c>
      <c r="AN1383" s="5">
        <v>4.4773357498303579</v>
      </c>
      <c r="AO1383" s="5">
        <v>4.427967412881836</v>
      </c>
      <c r="AP1383" s="5">
        <v>4.3646998054816546</v>
      </c>
      <c r="AQ1383" s="5">
        <v>4.3284135047756234</v>
      </c>
      <c r="AR1383" s="5">
        <v>4.5289148490097864</v>
      </c>
      <c r="AS1383" s="5">
        <v>5.2458454504862857</v>
      </c>
      <c r="AT1383" s="5">
        <v>5.3463562463221823</v>
      </c>
      <c r="AU1383" s="5">
        <v>5.42924118303619</v>
      </c>
      <c r="AV1383" s="5">
        <v>5.4980411129629632</v>
      </c>
      <c r="AW1383" s="5">
        <v>5.5535158158433839</v>
      </c>
      <c r="AX1383" s="5">
        <v>5.6061473682482728</v>
      </c>
      <c r="AY1383" s="5">
        <v>5.6295847097950826</v>
      </c>
      <c r="AZ1383" s="5">
        <v>5.6711192200943268</v>
      </c>
      <c r="BA1383" s="5">
        <v>5.6828112361519096</v>
      </c>
      <c r="BB1383" s="5">
        <v>5.6528287316246413</v>
      </c>
      <c r="BC1383" s="5">
        <v>5.5494167703200254</v>
      </c>
      <c r="BD1383" s="5">
        <v>5.4015238588011076</v>
      </c>
      <c r="BE1383" s="5">
        <v>5.2417166925391934</v>
      </c>
      <c r="BF1383" s="5">
        <v>5.1031252958112789</v>
      </c>
      <c r="BG1383" s="5">
        <v>5.0037568892775894</v>
      </c>
      <c r="BH1383" s="5">
        <v>4.9579547954136185</v>
      </c>
      <c r="BI1383" s="5">
        <v>4.9419535952885738</v>
      </c>
      <c r="BJ1383" s="5">
        <v>4.9330518565507013</v>
      </c>
      <c r="BK1383" s="5">
        <v>4.9114063520259101</v>
      </c>
    </row>
    <row r="1384" spans="1:63" x14ac:dyDescent="0.25">
      <c r="A1384" t="s">
        <v>163</v>
      </c>
      <c r="B1384" t="s">
        <v>164</v>
      </c>
      <c r="C1384" t="s">
        <v>149</v>
      </c>
      <c r="D1384" t="s">
        <v>141</v>
      </c>
      <c r="E1384" s="19" t="str">
        <f t="shared" si="193"/>
        <v>number</v>
      </c>
      <c r="F1384" s="4" t="s">
        <v>142</v>
      </c>
      <c r="G1384" s="5">
        <v>10.634746114191314</v>
      </c>
      <c r="H1384" s="5">
        <v>10.608207901544889</v>
      </c>
      <c r="I1384" s="5">
        <v>10.576856212053572</v>
      </c>
      <c r="J1384" s="5">
        <v>10.533833754540455</v>
      </c>
      <c r="K1384" s="5">
        <v>10.468384683919496</v>
      </c>
      <c r="L1384" s="5">
        <v>10.41323574058255</v>
      </c>
      <c r="M1384" s="5">
        <v>10.356443107069571</v>
      </c>
      <c r="N1384" s="5">
        <v>10.286153393484724</v>
      </c>
      <c r="O1384" s="5">
        <v>10.180064206026319</v>
      </c>
      <c r="P1384" s="5">
        <v>10.112167551042223</v>
      </c>
      <c r="Q1384" s="5">
        <v>10.02274490868661</v>
      </c>
      <c r="R1384" s="5">
        <v>9.9338646900399006</v>
      </c>
      <c r="S1384" s="5">
        <v>9.8067668261329182</v>
      </c>
      <c r="T1384" s="5">
        <v>9.7090192382910789</v>
      </c>
      <c r="U1384" s="5">
        <v>9.5885177592096476</v>
      </c>
      <c r="V1384" s="5">
        <v>9.4778815047856444</v>
      </c>
      <c r="W1384" s="5">
        <v>8.8629490679070049</v>
      </c>
      <c r="X1384" s="5">
        <v>8.2930474184933356</v>
      </c>
      <c r="Y1384" s="5">
        <v>8.2002136397355283</v>
      </c>
      <c r="Z1384" s="5">
        <v>8.1102266237018821</v>
      </c>
      <c r="AA1384" s="5">
        <v>8.0057729667017554</v>
      </c>
      <c r="AB1384" s="5">
        <v>7.9091226376928141</v>
      </c>
      <c r="AC1384" s="5">
        <v>7.7909441016573462</v>
      </c>
      <c r="AD1384" s="5">
        <v>7.6606489624411367</v>
      </c>
      <c r="AE1384" s="5">
        <v>7.5042105395640739</v>
      </c>
      <c r="AF1384" s="5">
        <v>7.3663876877491195</v>
      </c>
      <c r="AG1384" s="5">
        <v>7.2253478852384703</v>
      </c>
      <c r="AH1384" s="5">
        <v>5.991735147676172</v>
      </c>
      <c r="AI1384" s="5">
        <v>2.408944744931643</v>
      </c>
      <c r="AJ1384" s="5">
        <v>2.3866053273527159</v>
      </c>
      <c r="AK1384" s="5">
        <v>2.3602157679027758</v>
      </c>
      <c r="AL1384" s="5">
        <v>2.3447585646899372</v>
      </c>
      <c r="AM1384" s="5">
        <v>2.37288040345687</v>
      </c>
      <c r="AN1384" s="5">
        <v>2.4459659815262031</v>
      </c>
      <c r="AO1384" s="5">
        <v>2.5427871624587093</v>
      </c>
      <c r="AP1384" s="5">
        <v>2.652545225344062</v>
      </c>
      <c r="AQ1384" s="5">
        <v>2.7351838945009992</v>
      </c>
      <c r="AR1384" s="5">
        <v>2.7746705946930299</v>
      </c>
      <c r="AS1384" s="5">
        <v>2.7526289261069232</v>
      </c>
      <c r="AT1384" s="5">
        <v>2.6959399955295402</v>
      </c>
      <c r="AU1384" s="5">
        <v>4.3279462653766894</v>
      </c>
      <c r="AV1384" s="5">
        <v>5.1260352345359053</v>
      </c>
      <c r="AW1384" s="5">
        <v>5.0600763904472146</v>
      </c>
      <c r="AX1384" s="5">
        <v>5.0096451318840174</v>
      </c>
      <c r="AY1384" s="5">
        <v>4.9644419748503106</v>
      </c>
      <c r="AZ1384" s="5">
        <v>4.9165844195587454</v>
      </c>
      <c r="BA1384" s="5">
        <v>4.8702268279374819</v>
      </c>
      <c r="BB1384" s="5">
        <v>4.8491126673866942</v>
      </c>
      <c r="BC1384" s="5">
        <v>4.8419138489833955</v>
      </c>
      <c r="BD1384" s="5">
        <v>4.8574234239059173</v>
      </c>
      <c r="BE1384" s="5">
        <v>4.8755786174539573</v>
      </c>
      <c r="BF1384" s="5">
        <v>4.8747173156839461</v>
      </c>
      <c r="BG1384" s="5">
        <v>4.8364289699564775</v>
      </c>
      <c r="BH1384" s="5">
        <v>4.7431448193301957</v>
      </c>
      <c r="BI1384" s="5">
        <v>4.6217327186964621</v>
      </c>
      <c r="BJ1384" s="5">
        <v>4.4924176174691057</v>
      </c>
      <c r="BK1384" s="5">
        <v>4.3782525635025964</v>
      </c>
    </row>
    <row r="1385" spans="1:63" x14ac:dyDescent="0.25">
      <c r="A1385" t="s">
        <v>167</v>
      </c>
      <c r="B1385" t="s">
        <v>168</v>
      </c>
      <c r="C1385" t="s">
        <v>149</v>
      </c>
      <c r="D1385" t="s">
        <v>141</v>
      </c>
      <c r="E1385" s="19" t="str">
        <f t="shared" si="193"/>
        <v>number</v>
      </c>
      <c r="F1385" s="4" t="s">
        <v>142</v>
      </c>
      <c r="G1385" s="5">
        <v>4.5998906898281335</v>
      </c>
      <c r="H1385" s="5">
        <v>4.6282268275616163</v>
      </c>
      <c r="I1385" s="5">
        <v>7.1297499964482851</v>
      </c>
      <c r="J1385" s="5">
        <v>7.1254163460194544</v>
      </c>
      <c r="K1385" s="5">
        <v>7.0841268616351734</v>
      </c>
      <c r="L1385" s="5">
        <v>7.0516163471368962</v>
      </c>
      <c r="M1385" s="5">
        <v>8.2422310475755438</v>
      </c>
      <c r="N1385" s="5">
        <v>8.2043172575069505</v>
      </c>
      <c r="O1385" s="5">
        <v>8.1533997587094174</v>
      </c>
      <c r="P1385" s="5">
        <v>8.1169434248777552</v>
      </c>
      <c r="Q1385" s="5">
        <v>8.0663094054550388</v>
      </c>
      <c r="R1385" s="5">
        <v>8.0328015834668012</v>
      </c>
      <c r="S1385" s="5">
        <v>7.9935556381340325</v>
      </c>
      <c r="T1385" s="5">
        <v>7.9839219427024224</v>
      </c>
      <c r="U1385" s="5">
        <v>7.9772639278727935</v>
      </c>
      <c r="V1385" s="5">
        <v>7.9915112419023311</v>
      </c>
      <c r="W1385" s="5">
        <v>7.96676836902805</v>
      </c>
      <c r="X1385" s="5">
        <v>5.8346985766607355</v>
      </c>
      <c r="Y1385" s="5">
        <v>4.4814832928958648</v>
      </c>
      <c r="Z1385" s="5">
        <v>4.4609126468961238</v>
      </c>
      <c r="AA1385" s="5">
        <v>4.4539785800815137</v>
      </c>
      <c r="AB1385" s="5">
        <v>4.4463487459795576</v>
      </c>
      <c r="AC1385" s="5">
        <v>4.448619760202428</v>
      </c>
      <c r="AD1385" s="5">
        <v>4.4382105103603084</v>
      </c>
      <c r="AE1385" s="5">
        <v>4.4217124502592684</v>
      </c>
      <c r="AF1385" s="5">
        <v>4.4119251586678239</v>
      </c>
      <c r="AG1385" s="5">
        <v>4.4161670928357672</v>
      </c>
      <c r="AH1385" s="5">
        <v>4.3406906832932695</v>
      </c>
      <c r="AI1385" s="5">
        <v>3.5131701334584799</v>
      </c>
      <c r="AJ1385" s="5">
        <v>3.606018636811855</v>
      </c>
      <c r="AK1385" s="5">
        <v>3.720361409333417</v>
      </c>
      <c r="AL1385" s="5">
        <v>3.8034589122084994</v>
      </c>
      <c r="AM1385" s="5">
        <v>3.8898661360426621</v>
      </c>
      <c r="AN1385" s="5">
        <v>3.9561968433021866</v>
      </c>
      <c r="AO1385" s="5">
        <v>4.0168997212347364</v>
      </c>
      <c r="AP1385" s="5">
        <v>4.0699433727406271</v>
      </c>
      <c r="AQ1385" s="5">
        <v>4.1172078228358906</v>
      </c>
      <c r="AR1385" s="5">
        <v>4.1510023770548514</v>
      </c>
      <c r="AS1385" s="5">
        <v>4.1562537642594526</v>
      </c>
      <c r="AT1385" s="5">
        <v>4.1479388537107758</v>
      </c>
      <c r="AU1385" s="5">
        <v>4.0803535410143965</v>
      </c>
      <c r="AV1385" s="5">
        <v>3.5898800408582692</v>
      </c>
      <c r="AW1385" s="5">
        <v>3.6026082791340492</v>
      </c>
      <c r="AX1385" s="5">
        <v>3.6225913803301943</v>
      </c>
      <c r="AY1385" s="5">
        <v>3.6445140183000331</v>
      </c>
      <c r="AZ1385" s="5">
        <v>3.6774950280393237</v>
      </c>
      <c r="BA1385" s="5">
        <v>3.6998477711816893</v>
      </c>
      <c r="BB1385" s="5">
        <v>3.7170843379945686</v>
      </c>
      <c r="BC1385" s="5">
        <v>3.7473286176088081</v>
      </c>
      <c r="BD1385" s="5">
        <v>3.7703215296971107</v>
      </c>
      <c r="BE1385" s="5">
        <v>3.7860075696588869</v>
      </c>
      <c r="BF1385" s="5">
        <v>3.8095631295956522</v>
      </c>
      <c r="BG1385" s="5">
        <v>3.8185564404007528</v>
      </c>
      <c r="BH1385" s="5">
        <v>3.9105497534645157</v>
      </c>
      <c r="BI1385" s="5">
        <v>4.0082294480555518</v>
      </c>
      <c r="BJ1385" s="5">
        <v>4.0903905131078089</v>
      </c>
      <c r="BK1385" s="5">
        <v>4.1847163482910403</v>
      </c>
    </row>
    <row r="1386" spans="1:63" x14ac:dyDescent="0.25">
      <c r="A1386" t="s">
        <v>169</v>
      </c>
      <c r="B1386" t="s">
        <v>170</v>
      </c>
      <c r="C1386" t="s">
        <v>149</v>
      </c>
      <c r="D1386" t="s">
        <v>141</v>
      </c>
      <c r="E1386" s="19" t="str">
        <f t="shared" si="193"/>
        <v>number</v>
      </c>
      <c r="F1386" s="4" t="s">
        <v>142</v>
      </c>
      <c r="G1386" s="5">
        <v>3.465506274768638</v>
      </c>
      <c r="H1386" s="5">
        <v>3.5049476169689542</v>
      </c>
      <c r="I1386" s="5">
        <v>3.5442504253359584</v>
      </c>
      <c r="J1386" s="5">
        <v>3.5552371692082732</v>
      </c>
      <c r="K1386" s="5">
        <v>3.5574166845852213</v>
      </c>
      <c r="L1386" s="5">
        <v>3.573228201149079</v>
      </c>
      <c r="M1386" s="5">
        <v>3.5853411213480997</v>
      </c>
      <c r="N1386" s="5">
        <v>3.6110088081190184</v>
      </c>
      <c r="O1386" s="5">
        <v>3.6406751546386729</v>
      </c>
      <c r="P1386" s="5">
        <v>3.6855179238427285</v>
      </c>
      <c r="Q1386" s="5">
        <v>4.4974455871904206</v>
      </c>
      <c r="R1386" s="5">
        <v>4.527557263851743</v>
      </c>
      <c r="S1386" s="5">
        <v>4.5874569339819793</v>
      </c>
      <c r="T1386" s="5">
        <v>4.7126442733469194</v>
      </c>
      <c r="U1386" s="5">
        <v>4.8498984813401567</v>
      </c>
      <c r="V1386" s="5">
        <v>5.0073512637164743</v>
      </c>
      <c r="W1386" s="5">
        <v>5.1153766816508917</v>
      </c>
      <c r="X1386" s="5">
        <v>5.1446328813294144</v>
      </c>
      <c r="Y1386" s="5">
        <v>5.067378131496989</v>
      </c>
      <c r="Z1386" s="5">
        <v>4.9363097093778094</v>
      </c>
      <c r="AA1386" s="5">
        <v>5.8559305098076475</v>
      </c>
      <c r="AB1386" s="5">
        <v>5.7206018817747548</v>
      </c>
      <c r="AC1386" s="5">
        <v>5.621256670548135</v>
      </c>
      <c r="AD1386" s="5">
        <v>5.591129867256293</v>
      </c>
      <c r="AE1386" s="5">
        <v>5.5843214508097354</v>
      </c>
      <c r="AF1386" s="5">
        <v>5.5967609321975429</v>
      </c>
      <c r="AG1386" s="5">
        <v>5.5910022585371717</v>
      </c>
      <c r="AH1386" s="5">
        <v>5.5644346532933282</v>
      </c>
      <c r="AI1386" s="5">
        <v>5.5073953856069835</v>
      </c>
      <c r="AJ1386" s="5">
        <v>5.4431127905358094</v>
      </c>
      <c r="AK1386" s="5">
        <v>4.2029605724131036</v>
      </c>
      <c r="AL1386" s="5">
        <v>4.1678708819039807</v>
      </c>
      <c r="AM1386" s="5">
        <v>4.1357528982104252</v>
      </c>
      <c r="AN1386" s="5">
        <v>4.1121669069903479</v>
      </c>
      <c r="AO1386" s="5">
        <v>4.0983335027375221</v>
      </c>
      <c r="AP1386" s="5">
        <v>4.0901257519654397</v>
      </c>
      <c r="AQ1386" s="5">
        <v>4.0707057855434154</v>
      </c>
      <c r="AR1386" s="5">
        <v>4.0604357425486368</v>
      </c>
      <c r="AS1386" s="5">
        <v>4.0558434953553579</v>
      </c>
      <c r="AT1386" s="5">
        <v>4.0538165422694936</v>
      </c>
      <c r="AU1386" s="5">
        <v>4.8627948316619349</v>
      </c>
      <c r="AV1386" s="5">
        <v>4.8460510203791616</v>
      </c>
      <c r="AW1386" s="5">
        <v>4.8330528301513063</v>
      </c>
      <c r="AX1386" s="5">
        <v>4.8248471186435689</v>
      </c>
      <c r="AY1386" s="5">
        <v>4.8159897792981541</v>
      </c>
      <c r="AZ1386" s="5">
        <v>4.8100065291630685</v>
      </c>
      <c r="BA1386" s="5">
        <v>4.801075331360054</v>
      </c>
      <c r="BB1386" s="5">
        <v>4.7891108046794679</v>
      </c>
      <c r="BC1386" s="5">
        <v>4.7635643150500231</v>
      </c>
      <c r="BD1386" s="5">
        <v>4.7416006703956439</v>
      </c>
      <c r="BE1386" s="5">
        <v>4.6919902386828127</v>
      </c>
      <c r="BF1386" s="5">
        <v>4.6417442382763632</v>
      </c>
      <c r="BG1386" s="5">
        <v>4.5818249045014658</v>
      </c>
      <c r="BH1386" s="5">
        <v>4.5156726182461604</v>
      </c>
      <c r="BI1386" s="5">
        <v>4.4459328591830403</v>
      </c>
      <c r="BJ1386" s="5">
        <v>4.3699917284601284</v>
      </c>
      <c r="BK1386" s="5">
        <v>4.3013589594875272</v>
      </c>
    </row>
    <row r="1387" spans="1:63" x14ac:dyDescent="0.25">
      <c r="A1387" t="s">
        <v>173</v>
      </c>
      <c r="B1387" t="s">
        <v>174</v>
      </c>
      <c r="C1387" t="s">
        <v>149</v>
      </c>
      <c r="D1387" t="s">
        <v>141</v>
      </c>
      <c r="E1387" s="19" t="str">
        <f t="shared" si="193"/>
        <v>number</v>
      </c>
      <c r="F1387" s="4" t="s">
        <v>142</v>
      </c>
      <c r="G1387" s="5">
        <v>5.4895223188146565</v>
      </c>
      <c r="H1387" s="5">
        <v>5.485681680059824</v>
      </c>
      <c r="I1387" s="5">
        <v>5.4825099247039706</v>
      </c>
      <c r="J1387" s="5">
        <v>5.4938127065477103</v>
      </c>
      <c r="K1387" s="5">
        <v>5.4933781855496928</v>
      </c>
      <c r="L1387" s="5">
        <v>5.4903195792601718</v>
      </c>
      <c r="M1387" s="5">
        <v>5.4849422469788873</v>
      </c>
      <c r="N1387" s="5">
        <v>5.4870281452495711</v>
      </c>
      <c r="O1387" s="5">
        <v>5.4919440478190831</v>
      </c>
      <c r="P1387" s="5">
        <v>5.5138191521061355</v>
      </c>
      <c r="Q1387" s="5">
        <v>5.4010518986097988</v>
      </c>
      <c r="R1387" s="5">
        <v>5.4182227431195944</v>
      </c>
      <c r="S1387" s="5">
        <v>5.3519674038416527</v>
      </c>
      <c r="T1387" s="5">
        <v>5.2107881286082147</v>
      </c>
      <c r="U1387" s="5">
        <v>5.0186406618099424</v>
      </c>
      <c r="V1387" s="5">
        <v>4.5644407535276876</v>
      </c>
      <c r="W1387" s="5">
        <v>3.4370872775615542</v>
      </c>
      <c r="X1387" s="5">
        <v>3.3940329028705705</v>
      </c>
      <c r="Y1387" s="5">
        <v>3.4617230099955494</v>
      </c>
      <c r="Z1387" s="5">
        <v>3.6073714127699761</v>
      </c>
      <c r="AA1387" s="5">
        <v>3.7626346219805673</v>
      </c>
      <c r="AB1387" s="5">
        <v>3.8840365183738728</v>
      </c>
      <c r="AC1387" s="5">
        <v>3.9735751852754464</v>
      </c>
      <c r="AD1387" s="5">
        <v>4.0184229073120648</v>
      </c>
      <c r="AE1387" s="5">
        <v>4.0177015837411219</v>
      </c>
      <c r="AF1387" s="5">
        <v>4.0130062452121509</v>
      </c>
      <c r="AG1387" s="5">
        <v>4.0100721436364699</v>
      </c>
      <c r="AH1387" s="5">
        <v>3.9477788834085064</v>
      </c>
      <c r="AI1387" s="5">
        <v>3.4237682232579836</v>
      </c>
      <c r="AJ1387" s="5">
        <v>3.4138443633198214</v>
      </c>
      <c r="AK1387" s="5">
        <v>3.4149181677239056</v>
      </c>
      <c r="AL1387" s="5">
        <v>3.3984680819814033</v>
      </c>
      <c r="AM1387" s="5">
        <v>3.3338994403581208</v>
      </c>
      <c r="AN1387" s="5">
        <v>3.2230527984150319</v>
      </c>
      <c r="AO1387" s="5">
        <v>3.076029240840084</v>
      </c>
      <c r="AP1387" s="5">
        <v>2.927838171689424</v>
      </c>
      <c r="AQ1387" s="5">
        <v>2.8051951521615344</v>
      </c>
      <c r="AR1387" s="5">
        <v>2.7416692024483655</v>
      </c>
      <c r="AS1387" s="5">
        <v>2.7440066971011534</v>
      </c>
      <c r="AT1387" s="5">
        <v>2.7936712230398228</v>
      </c>
      <c r="AU1387" s="5">
        <v>2.8587639742046673</v>
      </c>
      <c r="AV1387" s="5">
        <v>2.9086445924335567</v>
      </c>
      <c r="AW1387" s="5">
        <v>3.3165577103778787</v>
      </c>
      <c r="AX1387" s="5">
        <v>3.6279963085829348</v>
      </c>
      <c r="AY1387" s="5">
        <v>3.6427581006306968</v>
      </c>
      <c r="AZ1387" s="5">
        <v>3.6571049476779556</v>
      </c>
      <c r="BA1387" s="5">
        <v>3.6752512264932071</v>
      </c>
      <c r="BB1387" s="5">
        <v>3.7085961860874157</v>
      </c>
      <c r="BC1387" s="5">
        <v>3.7581044038994342</v>
      </c>
      <c r="BD1387" s="5">
        <v>3.8193779732269459</v>
      </c>
      <c r="BE1387" s="5">
        <v>3.8783908342043949</v>
      </c>
      <c r="BF1387" s="5">
        <v>3.9167666366991529</v>
      </c>
      <c r="BG1387" s="5">
        <v>3.9246179012461671</v>
      </c>
      <c r="BH1387" s="5">
        <v>3.8928876472774814</v>
      </c>
      <c r="BI1387" s="5">
        <v>3.8523763620848985</v>
      </c>
      <c r="BJ1387" s="5">
        <v>3.8024791318360527</v>
      </c>
      <c r="BK1387" s="5">
        <v>3.7628628642821869</v>
      </c>
    </row>
    <row r="1388" spans="1:63" x14ac:dyDescent="0.25">
      <c r="A1388" t="s">
        <v>5</v>
      </c>
      <c r="B1388" t="s">
        <v>6</v>
      </c>
      <c r="C1388" t="s">
        <v>7</v>
      </c>
      <c r="D1388" t="s">
        <v>143</v>
      </c>
      <c r="E1388" s="19" t="str">
        <f t="shared" si="193"/>
        <v>number</v>
      </c>
      <c r="F1388" s="4" t="s">
        <v>144</v>
      </c>
      <c r="AJ1388" s="5">
        <v>1.033110762</v>
      </c>
      <c r="AT1388" s="5">
        <v>1.1373317590000001</v>
      </c>
      <c r="BD1388" s="5">
        <v>1.194938507</v>
      </c>
    </row>
    <row r="1389" spans="1:63" x14ac:dyDescent="0.25">
      <c r="A1389" t="s">
        <v>151</v>
      </c>
      <c r="B1389" t="s">
        <v>152</v>
      </c>
      <c r="C1389" t="s">
        <v>7</v>
      </c>
      <c r="D1389" t="s">
        <v>143</v>
      </c>
      <c r="E1389" s="19" t="str">
        <f t="shared" si="193"/>
        <v>number</v>
      </c>
      <c r="F1389" s="4" t="s">
        <v>144</v>
      </c>
    </row>
    <row r="1390" spans="1:63" x14ac:dyDescent="0.25">
      <c r="A1390" t="s">
        <v>157</v>
      </c>
      <c r="B1390" t="s">
        <v>158</v>
      </c>
      <c r="C1390" t="s">
        <v>7</v>
      </c>
      <c r="D1390" t="s">
        <v>143</v>
      </c>
      <c r="E1390" s="19" t="str">
        <f t="shared" si="193"/>
        <v>number</v>
      </c>
      <c r="F1390" s="4" t="s">
        <v>144</v>
      </c>
      <c r="AJ1390" s="5">
        <v>0</v>
      </c>
      <c r="AT1390" s="5">
        <v>0</v>
      </c>
      <c r="BD1390" s="5">
        <v>0</v>
      </c>
    </row>
    <row r="1391" spans="1:63" x14ac:dyDescent="0.25">
      <c r="A1391" t="s">
        <v>159</v>
      </c>
      <c r="B1391" t="s">
        <v>160</v>
      </c>
      <c r="C1391" t="s">
        <v>7</v>
      </c>
      <c r="D1391" t="s">
        <v>143</v>
      </c>
      <c r="E1391" s="19" t="str">
        <f t="shared" si="193"/>
        <v>number</v>
      </c>
      <c r="F1391" s="4" t="s">
        <v>144</v>
      </c>
      <c r="AJ1391" s="5">
        <v>8.0178305000000005E-2</v>
      </c>
      <c r="AT1391" s="5">
        <v>8.2212280999999998E-2</v>
      </c>
      <c r="BD1391" s="5">
        <v>8.5042268000000004E-2</v>
      </c>
    </row>
    <row r="1392" spans="1:63" x14ac:dyDescent="0.25">
      <c r="A1392" t="s">
        <v>165</v>
      </c>
      <c r="B1392" t="s">
        <v>166</v>
      </c>
      <c r="C1392" t="s">
        <v>7</v>
      </c>
      <c r="D1392" t="s">
        <v>143</v>
      </c>
      <c r="E1392" s="25" t="str">
        <f t="shared" si="193"/>
        <v>number</v>
      </c>
      <c r="F1392" s="4" t="s">
        <v>144</v>
      </c>
      <c r="AJ1392" s="5">
        <v>2.3680724830000002</v>
      </c>
      <c r="AT1392" s="5">
        <v>2.7963558640000001</v>
      </c>
      <c r="BD1392" s="5">
        <v>2.8322870899999999</v>
      </c>
    </row>
    <row r="1393" spans="1:60" x14ac:dyDescent="0.25">
      <c r="A1393" t="s">
        <v>171</v>
      </c>
      <c r="B1393" t="s">
        <v>172</v>
      </c>
      <c r="C1393" t="s">
        <v>7</v>
      </c>
      <c r="D1393" t="s">
        <v>143</v>
      </c>
      <c r="E1393" s="19" t="str">
        <f t="shared" si="193"/>
        <v>number</v>
      </c>
      <c r="F1393" s="4" t="s">
        <v>144</v>
      </c>
    </row>
    <row r="1394" spans="1:60" x14ac:dyDescent="0.25">
      <c r="A1394" t="s">
        <v>175</v>
      </c>
      <c r="B1394" t="s">
        <v>176</v>
      </c>
      <c r="C1394" t="s">
        <v>7</v>
      </c>
      <c r="D1394" t="s">
        <v>143</v>
      </c>
      <c r="E1394" s="19" t="str">
        <f t="shared" si="193"/>
        <v>number</v>
      </c>
      <c r="F1394" s="4" t="s">
        <v>144</v>
      </c>
      <c r="AJ1394" s="5">
        <v>0.10637548300000001</v>
      </c>
      <c r="AT1394" s="5">
        <v>0.10778280699999999</v>
      </c>
      <c r="BD1394" s="5">
        <v>0.109254299</v>
      </c>
    </row>
    <row r="1395" spans="1:60" x14ac:dyDescent="0.25">
      <c r="A1395" t="s">
        <v>177</v>
      </c>
      <c r="B1395" t="s">
        <v>178</v>
      </c>
      <c r="C1395" t="s">
        <v>7</v>
      </c>
      <c r="D1395" t="s">
        <v>143</v>
      </c>
      <c r="E1395" s="19" t="str">
        <f t="shared" si="193"/>
        <v>number</v>
      </c>
      <c r="F1395" s="4" t="s">
        <v>144</v>
      </c>
      <c r="AJ1395" s="5">
        <v>0.27926474099999998</v>
      </c>
      <c r="AT1395" s="5">
        <v>0.30322549799999998</v>
      </c>
      <c r="BD1395" s="5">
        <v>0.31355389500000003</v>
      </c>
    </row>
    <row r="1396" spans="1:60" x14ac:dyDescent="0.25">
      <c r="A1396" t="s">
        <v>179</v>
      </c>
      <c r="B1396" t="s">
        <v>180</v>
      </c>
      <c r="C1396" t="s">
        <v>7</v>
      </c>
      <c r="D1396" t="s">
        <v>143</v>
      </c>
      <c r="E1396" s="19" t="str">
        <f t="shared" si="193"/>
        <v>number</v>
      </c>
      <c r="F1396" s="4" t="s">
        <v>144</v>
      </c>
    </row>
    <row r="1397" spans="1:60" x14ac:dyDescent="0.25">
      <c r="A1397" t="s">
        <v>147</v>
      </c>
      <c r="B1397" t="s">
        <v>148</v>
      </c>
      <c r="C1397" t="s">
        <v>149</v>
      </c>
      <c r="D1397" t="s">
        <v>143</v>
      </c>
      <c r="E1397" s="19" t="str">
        <f t="shared" si="193"/>
        <v>number</v>
      </c>
      <c r="F1397" s="4" t="s">
        <v>144</v>
      </c>
    </row>
    <row r="1398" spans="1:60" x14ac:dyDescent="0.25">
      <c r="A1398" t="s">
        <v>153</v>
      </c>
      <c r="B1398" t="s">
        <v>154</v>
      </c>
      <c r="C1398" t="s">
        <v>149</v>
      </c>
      <c r="D1398" t="s">
        <v>143</v>
      </c>
      <c r="E1398" s="19" t="str">
        <f t="shared" si="193"/>
        <v>number</v>
      </c>
      <c r="F1398" s="4" t="s">
        <v>144</v>
      </c>
      <c r="AJ1398" s="5">
        <v>0.25324643699999999</v>
      </c>
      <c r="AT1398" s="5">
        <v>0.26898297100000002</v>
      </c>
      <c r="BD1398" s="5">
        <v>0.27608355800000001</v>
      </c>
    </row>
    <row r="1399" spans="1:60" x14ac:dyDescent="0.25">
      <c r="A1399" t="s">
        <v>155</v>
      </c>
      <c r="B1399" t="s">
        <v>156</v>
      </c>
      <c r="C1399" t="s">
        <v>149</v>
      </c>
      <c r="D1399" t="s">
        <v>143</v>
      </c>
      <c r="E1399" s="19" t="str">
        <f t="shared" si="193"/>
        <v>number</v>
      </c>
      <c r="F1399" s="4" t="s">
        <v>144</v>
      </c>
    </row>
    <row r="1400" spans="1:60" x14ac:dyDescent="0.25">
      <c r="A1400" t="s">
        <v>161</v>
      </c>
      <c r="B1400" t="s">
        <v>162</v>
      </c>
      <c r="C1400" t="s">
        <v>149</v>
      </c>
      <c r="D1400" t="s">
        <v>143</v>
      </c>
      <c r="E1400" s="19" t="str">
        <f t="shared" si="193"/>
        <v>number</v>
      </c>
      <c r="F1400" s="4" t="s">
        <v>144</v>
      </c>
      <c r="AJ1400" s="5">
        <v>0</v>
      </c>
      <c r="AT1400" s="5">
        <v>0</v>
      </c>
      <c r="BD1400" s="5">
        <v>0</v>
      </c>
    </row>
    <row r="1401" spans="1:60" x14ac:dyDescent="0.25">
      <c r="A1401" t="s">
        <v>163</v>
      </c>
      <c r="B1401" t="s">
        <v>164</v>
      </c>
      <c r="C1401" t="s">
        <v>149</v>
      </c>
      <c r="D1401" t="s">
        <v>143</v>
      </c>
      <c r="E1401" s="19" t="str">
        <f t="shared" si="193"/>
        <v>number</v>
      </c>
      <c r="F1401" s="4" t="s">
        <v>144</v>
      </c>
      <c r="AJ1401" s="5">
        <v>5.3567837110000003</v>
      </c>
      <c r="AT1401" s="5">
        <v>5.5193704229999998</v>
      </c>
      <c r="BD1401" s="5">
        <v>5.5615885030000003</v>
      </c>
    </row>
    <row r="1402" spans="1:60" x14ac:dyDescent="0.25">
      <c r="A1402" t="s">
        <v>167</v>
      </c>
      <c r="B1402" t="s">
        <v>168</v>
      </c>
      <c r="C1402" t="s">
        <v>149</v>
      </c>
      <c r="D1402" t="s">
        <v>143</v>
      </c>
      <c r="E1402" s="19" t="str">
        <f t="shared" si="193"/>
        <v>number</v>
      </c>
      <c r="F1402" s="4" t="s">
        <v>144</v>
      </c>
    </row>
    <row r="1403" spans="1:60" x14ac:dyDescent="0.25">
      <c r="A1403" t="s">
        <v>169</v>
      </c>
      <c r="B1403" t="s">
        <v>170</v>
      </c>
      <c r="C1403" t="s">
        <v>149</v>
      </c>
      <c r="D1403" t="s">
        <v>143</v>
      </c>
      <c r="E1403" s="19" t="str">
        <f t="shared" si="193"/>
        <v>number</v>
      </c>
      <c r="F1403" s="4" t="s">
        <v>144</v>
      </c>
      <c r="AJ1403" s="5">
        <v>1.8895950100000001</v>
      </c>
      <c r="AT1403" s="5">
        <v>1.9016907780000001</v>
      </c>
      <c r="BD1403" s="5">
        <v>1.969243069</v>
      </c>
    </row>
    <row r="1404" spans="1:60" x14ac:dyDescent="0.25">
      <c r="A1404" t="s">
        <v>173</v>
      </c>
      <c r="B1404" t="s">
        <v>174</v>
      </c>
      <c r="C1404" t="s">
        <v>149</v>
      </c>
      <c r="D1404" t="s">
        <v>143</v>
      </c>
      <c r="E1404" s="19" t="str">
        <f t="shared" si="193"/>
        <v>number</v>
      </c>
      <c r="F1404" s="4" t="s">
        <v>144</v>
      </c>
      <c r="AJ1404" s="5">
        <v>5.058001752</v>
      </c>
      <c r="AT1404" s="5">
        <v>5.7665382249999997</v>
      </c>
      <c r="BD1404" s="5">
        <v>5.8151112940000003</v>
      </c>
    </row>
    <row r="1405" spans="1:60" x14ac:dyDescent="0.25">
      <c r="A1405" t="s">
        <v>5</v>
      </c>
      <c r="B1405" t="s">
        <v>6</v>
      </c>
      <c r="C1405" t="s">
        <v>7</v>
      </c>
      <c r="D1405" t="s">
        <v>145</v>
      </c>
      <c r="E1405" s="19" t="str">
        <f t="shared" si="193"/>
        <v>number</v>
      </c>
      <c r="F1405" s="4" t="s">
        <v>146</v>
      </c>
      <c r="BB1405" s="5">
        <v>5.3</v>
      </c>
    </row>
    <row r="1406" spans="1:60" x14ac:dyDescent="0.25">
      <c r="A1406" t="s">
        <v>151</v>
      </c>
      <c r="B1406" t="s">
        <v>152</v>
      </c>
      <c r="C1406" t="s">
        <v>7</v>
      </c>
      <c r="D1406" t="s">
        <v>145</v>
      </c>
      <c r="E1406" s="19" t="str">
        <f t="shared" si="193"/>
        <v>number</v>
      </c>
      <c r="F1406" s="4" t="s">
        <v>146</v>
      </c>
      <c r="BH1406" s="5">
        <v>9.1999999999999993</v>
      </c>
    </row>
    <row r="1407" spans="1:60" x14ac:dyDescent="0.25">
      <c r="A1407" t="s">
        <v>157</v>
      </c>
      <c r="B1407" t="s">
        <v>158</v>
      </c>
      <c r="C1407" t="s">
        <v>7</v>
      </c>
      <c r="D1407" t="s">
        <v>145</v>
      </c>
      <c r="E1407" s="19" t="str">
        <f t="shared" si="193"/>
        <v>number</v>
      </c>
      <c r="F1407" s="4" t="s">
        <v>146</v>
      </c>
      <c r="AO1407" s="5">
        <v>9.9</v>
      </c>
      <c r="AS1407" s="5">
        <v>10.1</v>
      </c>
      <c r="AX1407" s="5">
        <v>7.7</v>
      </c>
      <c r="BD1407" s="5">
        <v>6.9</v>
      </c>
    </row>
    <row r="1408" spans="1:60" x14ac:dyDescent="0.25">
      <c r="A1408" t="s">
        <v>159</v>
      </c>
      <c r="B1408" t="s">
        <v>160</v>
      </c>
      <c r="C1408" t="s">
        <v>7</v>
      </c>
      <c r="D1408" t="s">
        <v>145</v>
      </c>
      <c r="E1408" s="19" t="str">
        <f t="shared" si="193"/>
        <v>number</v>
      </c>
      <c r="F1408" s="4" t="s">
        <v>146</v>
      </c>
      <c r="AY1408" s="5">
        <v>11.4</v>
      </c>
    </row>
    <row r="1409" spans="1:60" x14ac:dyDescent="0.25">
      <c r="A1409" t="s">
        <v>165</v>
      </c>
      <c r="B1409" t="s">
        <v>166</v>
      </c>
      <c r="C1409" t="s">
        <v>7</v>
      </c>
      <c r="D1409" t="s">
        <v>145</v>
      </c>
      <c r="E1409" s="19" t="str">
        <f t="shared" si="193"/>
        <v>number</v>
      </c>
      <c r="F1409" s="4" t="s">
        <v>146</v>
      </c>
      <c r="AP1409" s="5">
        <v>26.7</v>
      </c>
      <c r="AV1409" s="5">
        <v>19.7</v>
      </c>
      <c r="BB1409" s="5">
        <v>19.100000000000001</v>
      </c>
    </row>
    <row r="1410" spans="1:60" x14ac:dyDescent="0.25">
      <c r="A1410" t="s">
        <v>171</v>
      </c>
      <c r="B1410" t="s">
        <v>172</v>
      </c>
      <c r="C1410" t="s">
        <v>7</v>
      </c>
      <c r="D1410" t="s">
        <v>145</v>
      </c>
      <c r="E1410" s="19" t="str">
        <f t="shared" si="193"/>
        <v>number</v>
      </c>
      <c r="F1410" s="4" t="s">
        <v>146</v>
      </c>
    </row>
    <row r="1411" spans="1:60" x14ac:dyDescent="0.25">
      <c r="A1411" t="s">
        <v>175</v>
      </c>
      <c r="B1411" t="s">
        <v>176</v>
      </c>
      <c r="C1411" t="s">
        <v>7</v>
      </c>
      <c r="D1411" t="s">
        <v>145</v>
      </c>
      <c r="E1411" s="19" t="str">
        <f t="shared" si="193"/>
        <v>number</v>
      </c>
      <c r="F1411" s="4" t="s">
        <v>146</v>
      </c>
      <c r="AY1411" s="5">
        <v>23.8</v>
      </c>
    </row>
    <row r="1412" spans="1:60" x14ac:dyDescent="0.25">
      <c r="A1412" t="s">
        <v>177</v>
      </c>
      <c r="B1412" t="s">
        <v>178</v>
      </c>
      <c r="C1412" t="s">
        <v>7</v>
      </c>
      <c r="D1412" t="s">
        <v>145</v>
      </c>
      <c r="E1412" s="19" t="str">
        <f t="shared" si="193"/>
        <v>number</v>
      </c>
      <c r="F1412" s="4" t="s">
        <v>146</v>
      </c>
      <c r="BE1412" s="5">
        <v>3.9</v>
      </c>
    </row>
    <row r="1413" spans="1:60" x14ac:dyDescent="0.25">
      <c r="A1413" t="s">
        <v>179</v>
      </c>
      <c r="B1413" t="s">
        <v>180</v>
      </c>
      <c r="C1413" t="s">
        <v>7</v>
      </c>
      <c r="D1413" t="s">
        <v>145</v>
      </c>
      <c r="E1413" s="19" t="str">
        <f t="shared" si="193"/>
        <v>number</v>
      </c>
      <c r="F1413" s="4" t="s">
        <v>146</v>
      </c>
      <c r="AL1413" s="5">
        <v>8.6999999999999993</v>
      </c>
      <c r="AP1413" s="5">
        <v>4.3</v>
      </c>
      <c r="AS1413" s="5">
        <v>2.1</v>
      </c>
      <c r="AV1413" s="5">
        <v>3.9</v>
      </c>
      <c r="AY1413" s="5">
        <v>3.5</v>
      </c>
      <c r="BC1413" s="5">
        <v>1.8</v>
      </c>
      <c r="BF1413" s="5">
        <v>2.5</v>
      </c>
    </row>
    <row r="1414" spans="1:60" x14ac:dyDescent="0.25">
      <c r="A1414" t="s">
        <v>147</v>
      </c>
      <c r="B1414" t="s">
        <v>148</v>
      </c>
      <c r="C1414" t="s">
        <v>149</v>
      </c>
      <c r="D1414" t="s">
        <v>145</v>
      </c>
      <c r="E1414" s="19" t="str">
        <f t="shared" si="193"/>
        <v>number</v>
      </c>
      <c r="F1414" s="4" t="s">
        <v>146</v>
      </c>
      <c r="AW1414" s="5">
        <v>6.2</v>
      </c>
      <c r="BC1414" s="5">
        <v>6.8</v>
      </c>
      <c r="BH1414" s="5">
        <v>2.9</v>
      </c>
    </row>
    <row r="1415" spans="1:60" x14ac:dyDescent="0.25">
      <c r="A1415" t="s">
        <v>153</v>
      </c>
      <c r="B1415" t="s">
        <v>154</v>
      </c>
      <c r="C1415" t="s">
        <v>149</v>
      </c>
      <c r="D1415" t="s">
        <v>145</v>
      </c>
      <c r="E1415" s="19" t="str">
        <f t="shared" si="193"/>
        <v>number</v>
      </c>
      <c r="F1415" s="4" t="s">
        <v>146</v>
      </c>
      <c r="AP1415" s="5">
        <v>14.7</v>
      </c>
      <c r="AU1415" s="5">
        <v>4.3</v>
      </c>
      <c r="BA1415" s="5">
        <v>2.8</v>
      </c>
      <c r="BH1415" s="5">
        <v>1.8</v>
      </c>
    </row>
    <row r="1416" spans="1:60" x14ac:dyDescent="0.25">
      <c r="A1416" t="s">
        <v>155</v>
      </c>
      <c r="B1416" t="s">
        <v>156</v>
      </c>
      <c r="C1416" t="s">
        <v>149</v>
      </c>
      <c r="D1416" t="s">
        <v>145</v>
      </c>
      <c r="E1416" s="19" t="str">
        <f t="shared" si="193"/>
        <v>number</v>
      </c>
      <c r="F1416" s="4" t="s">
        <v>146</v>
      </c>
      <c r="AV1416" s="5">
        <v>7.4</v>
      </c>
      <c r="BE1416" s="5">
        <v>6.6</v>
      </c>
    </row>
    <row r="1417" spans="1:60" x14ac:dyDescent="0.25">
      <c r="A1417" t="s">
        <v>161</v>
      </c>
      <c r="B1417" t="s">
        <v>162</v>
      </c>
      <c r="C1417" t="s">
        <v>149</v>
      </c>
      <c r="D1417" t="s">
        <v>145</v>
      </c>
      <c r="E1417" s="19" t="str">
        <f t="shared" si="193"/>
        <v>number</v>
      </c>
      <c r="F1417" s="4" t="s">
        <v>146</v>
      </c>
    </row>
    <row r="1418" spans="1:60" x14ac:dyDescent="0.25">
      <c r="A1418" t="s">
        <v>163</v>
      </c>
      <c r="B1418" t="s">
        <v>164</v>
      </c>
      <c r="C1418" t="s">
        <v>149</v>
      </c>
      <c r="D1418" t="s">
        <v>145</v>
      </c>
      <c r="E1418" s="19" t="str">
        <f t="shared" si="193"/>
        <v>number</v>
      </c>
      <c r="F1418" s="4" t="s">
        <v>146</v>
      </c>
      <c r="AT1418" s="5">
        <v>7.7</v>
      </c>
      <c r="AX1418" s="5">
        <v>7.6</v>
      </c>
      <c r="BB1418" s="5">
        <v>4.9000000000000004</v>
      </c>
    </row>
    <row r="1419" spans="1:60" x14ac:dyDescent="0.25">
      <c r="A1419" t="s">
        <v>167</v>
      </c>
      <c r="B1419" t="s">
        <v>168</v>
      </c>
      <c r="C1419" t="s">
        <v>149</v>
      </c>
      <c r="D1419" t="s">
        <v>145</v>
      </c>
      <c r="E1419" s="19" t="str">
        <f t="shared" si="193"/>
        <v>number</v>
      </c>
      <c r="F1419" s="4" t="s">
        <v>146</v>
      </c>
      <c r="BE1419" s="5">
        <v>11.3</v>
      </c>
    </row>
    <row r="1420" spans="1:60" x14ac:dyDescent="0.25">
      <c r="A1420" t="s">
        <v>169</v>
      </c>
      <c r="B1420" t="s">
        <v>170</v>
      </c>
      <c r="C1420" t="s">
        <v>149</v>
      </c>
      <c r="D1420" t="s">
        <v>145</v>
      </c>
      <c r="E1420" s="19" t="str">
        <f t="shared" si="193"/>
        <v>number</v>
      </c>
      <c r="F1420" s="4" t="s">
        <v>146</v>
      </c>
      <c r="AW1420" s="5">
        <v>13.7</v>
      </c>
      <c r="BC1420" s="5">
        <v>11.6</v>
      </c>
    </row>
    <row r="1421" spans="1:60" x14ac:dyDescent="0.25">
      <c r="A1421" t="s">
        <v>173</v>
      </c>
      <c r="B1421" t="s">
        <v>174</v>
      </c>
      <c r="C1421" t="s">
        <v>149</v>
      </c>
      <c r="D1421" t="s">
        <v>145</v>
      </c>
      <c r="E1421" s="19" t="str">
        <f t="shared" si="193"/>
        <v>number</v>
      </c>
      <c r="F1421" s="4" t="s">
        <v>146</v>
      </c>
      <c r="AT1421" s="5">
        <v>11.7</v>
      </c>
      <c r="AY1421" s="5">
        <v>8.8000000000000007</v>
      </c>
      <c r="BD1421" s="5">
        <v>9.1999999999999993</v>
      </c>
    </row>
    <row r="1422" spans="1:60" x14ac:dyDescent="0.25">
      <c r="F1422" s="4"/>
    </row>
    <row r="1423" spans="1:60" x14ac:dyDescent="0.25">
      <c r="F1423" s="4"/>
    </row>
    <row r="1424" spans="1:60" x14ac:dyDescent="0.25">
      <c r="F1424" s="4"/>
    </row>
    <row r="1425" spans="6:6" x14ac:dyDescent="0.25">
      <c r="F1425" s="4"/>
    </row>
    <row r="1426" spans="6:6" x14ac:dyDescent="0.25">
      <c r="F1426" s="4"/>
    </row>
    <row r="1427" spans="6:6" x14ac:dyDescent="0.25">
      <c r="F1427" s="4"/>
    </row>
    <row r="1428" spans="6:6" x14ac:dyDescent="0.25">
      <c r="F1428" s="4"/>
    </row>
    <row r="1429" spans="6:6" x14ac:dyDescent="0.25">
      <c r="F1429" s="4"/>
    </row>
    <row r="1430" spans="6:6" x14ac:dyDescent="0.25">
      <c r="F1430" s="4"/>
    </row>
    <row r="1431" spans="6:6" x14ac:dyDescent="0.25">
      <c r="F1431" s="4"/>
    </row>
    <row r="1432" spans="6:6" x14ac:dyDescent="0.25">
      <c r="F1432" s="4"/>
    </row>
    <row r="1433" spans="6:6" x14ac:dyDescent="0.25">
      <c r="F1433" s="4"/>
    </row>
    <row r="1434" spans="6:6" x14ac:dyDescent="0.25">
      <c r="F1434" s="4"/>
    </row>
    <row r="1435" spans="6:6" x14ac:dyDescent="0.25">
      <c r="F1435" s="4"/>
    </row>
    <row r="1436" spans="6:6" x14ac:dyDescent="0.25">
      <c r="F1436" s="4"/>
    </row>
    <row r="1437" spans="6:6" x14ac:dyDescent="0.25">
      <c r="F1437" s="4"/>
    </row>
    <row r="1438" spans="6:6" x14ac:dyDescent="0.25">
      <c r="F1438" s="4"/>
    </row>
    <row r="1439" spans="6:6" x14ac:dyDescent="0.25">
      <c r="F1439" s="4"/>
    </row>
    <row r="1440" spans="6:6" x14ac:dyDescent="0.25">
      <c r="F1440" s="4"/>
    </row>
    <row r="1441" spans="6:6" x14ac:dyDescent="0.25">
      <c r="F1441" s="4"/>
    </row>
    <row r="1442" spans="6:6" x14ac:dyDescent="0.25">
      <c r="F1442" s="4"/>
    </row>
    <row r="1443" spans="6:6" x14ac:dyDescent="0.25">
      <c r="F1443" s="4"/>
    </row>
    <row r="1444" spans="6:6" x14ac:dyDescent="0.25">
      <c r="F1444" s="4"/>
    </row>
    <row r="1445" spans="6:6" x14ac:dyDescent="0.25">
      <c r="F1445" s="4"/>
    </row>
    <row r="1446" spans="6:6" x14ac:dyDescent="0.25">
      <c r="F1446" s="4"/>
    </row>
    <row r="1447" spans="6:6" x14ac:dyDescent="0.25">
      <c r="F1447" s="4"/>
    </row>
    <row r="1448" spans="6:6" x14ac:dyDescent="0.25">
      <c r="F1448" s="4"/>
    </row>
    <row r="1449" spans="6:6" x14ac:dyDescent="0.25">
      <c r="F1449" s="4"/>
    </row>
    <row r="1450" spans="6:6" x14ac:dyDescent="0.25">
      <c r="F1450" s="4"/>
    </row>
    <row r="1451" spans="6:6" x14ac:dyDescent="0.25">
      <c r="F1451" s="4"/>
    </row>
    <row r="1452" spans="6:6" x14ac:dyDescent="0.25">
      <c r="F1452" s="4"/>
    </row>
    <row r="1453" spans="6:6" x14ac:dyDescent="0.25">
      <c r="F1453" s="4"/>
    </row>
    <row r="1454" spans="6:6" x14ac:dyDescent="0.25">
      <c r="F1454" s="4"/>
    </row>
    <row r="1455" spans="6:6" x14ac:dyDescent="0.25">
      <c r="F1455" s="4"/>
    </row>
    <row r="1456" spans="6:6" x14ac:dyDescent="0.25">
      <c r="F1456" s="4"/>
    </row>
    <row r="1457" spans="6:6" x14ac:dyDescent="0.25">
      <c r="F1457" s="4"/>
    </row>
    <row r="1458" spans="6:6" x14ac:dyDescent="0.25">
      <c r="F1458" s="4"/>
    </row>
    <row r="1459" spans="6:6" x14ac:dyDescent="0.25">
      <c r="F1459" s="4"/>
    </row>
    <row r="1460" spans="6:6" x14ac:dyDescent="0.25">
      <c r="F1460" s="4"/>
    </row>
    <row r="1461" spans="6:6" x14ac:dyDescent="0.25">
      <c r="F1461" s="4"/>
    </row>
    <row r="1462" spans="6:6" x14ac:dyDescent="0.25">
      <c r="F1462" s="4"/>
    </row>
    <row r="1463" spans="6:6" x14ac:dyDescent="0.25">
      <c r="F1463" s="4"/>
    </row>
    <row r="1464" spans="6:6" x14ac:dyDescent="0.25">
      <c r="F1464" s="4"/>
    </row>
    <row r="1465" spans="6:6" x14ac:dyDescent="0.25">
      <c r="F1465" s="4"/>
    </row>
    <row r="1466" spans="6:6" x14ac:dyDescent="0.25">
      <c r="F1466" s="4"/>
    </row>
    <row r="1467" spans="6:6" x14ac:dyDescent="0.25">
      <c r="F1467" s="4"/>
    </row>
    <row r="1468" spans="6:6" x14ac:dyDescent="0.25">
      <c r="F1468" s="4"/>
    </row>
    <row r="1469" spans="6:6" x14ac:dyDescent="0.25">
      <c r="F1469" s="4"/>
    </row>
    <row r="1470" spans="6:6" x14ac:dyDescent="0.25">
      <c r="F1470" s="4"/>
    </row>
    <row r="1471" spans="6:6" x14ac:dyDescent="0.25">
      <c r="F1471" s="4"/>
    </row>
    <row r="1472" spans="6:6" x14ac:dyDescent="0.25">
      <c r="F1472" s="4"/>
    </row>
    <row r="1473" spans="6:6" x14ac:dyDescent="0.25">
      <c r="F1473" s="4"/>
    </row>
    <row r="1474" spans="6:6" x14ac:dyDescent="0.25">
      <c r="F1474" s="4"/>
    </row>
    <row r="1475" spans="6:6" x14ac:dyDescent="0.25">
      <c r="F1475" s="4"/>
    </row>
    <row r="1476" spans="6:6" x14ac:dyDescent="0.25">
      <c r="F1476" s="4"/>
    </row>
    <row r="1477" spans="6:6" x14ac:dyDescent="0.25">
      <c r="F1477" s="4"/>
    </row>
    <row r="1478" spans="6:6" x14ac:dyDescent="0.25">
      <c r="F1478" s="4"/>
    </row>
    <row r="1479" spans="6:6" x14ac:dyDescent="0.25">
      <c r="F1479" s="4"/>
    </row>
    <row r="1480" spans="6:6" x14ac:dyDescent="0.25">
      <c r="F1480" s="4"/>
    </row>
    <row r="1481" spans="6:6" x14ac:dyDescent="0.25">
      <c r="F1481" s="4"/>
    </row>
    <row r="1482" spans="6:6" x14ac:dyDescent="0.25">
      <c r="F1482" s="4"/>
    </row>
    <row r="1483" spans="6:6" x14ac:dyDescent="0.25">
      <c r="F1483" s="4"/>
    </row>
    <row r="1484" spans="6:6" x14ac:dyDescent="0.25">
      <c r="F1484" s="4"/>
    </row>
    <row r="1485" spans="6:6" x14ac:dyDescent="0.25">
      <c r="F1485" s="4"/>
    </row>
    <row r="1486" spans="6:6" x14ac:dyDescent="0.25">
      <c r="F1486" s="4"/>
    </row>
    <row r="1487" spans="6:6" x14ac:dyDescent="0.25">
      <c r="F1487" s="4"/>
    </row>
    <row r="1488" spans="6:6" x14ac:dyDescent="0.25">
      <c r="F1488" s="4"/>
    </row>
    <row r="1489" spans="6:6" x14ac:dyDescent="0.25">
      <c r="F1489" s="4"/>
    </row>
    <row r="1490" spans="6:6" x14ac:dyDescent="0.25">
      <c r="F1490" s="4"/>
    </row>
    <row r="1491" spans="6:6" x14ac:dyDescent="0.25">
      <c r="F1491" s="4"/>
    </row>
    <row r="1492" spans="6:6" x14ac:dyDescent="0.25">
      <c r="F1492" s="4"/>
    </row>
    <row r="1493" spans="6:6" x14ac:dyDescent="0.25">
      <c r="F1493" s="4"/>
    </row>
    <row r="1494" spans="6:6" x14ac:dyDescent="0.25">
      <c r="F1494" s="4"/>
    </row>
    <row r="1495" spans="6:6" x14ac:dyDescent="0.25">
      <c r="F1495" s="4"/>
    </row>
    <row r="1496" spans="6:6" x14ac:dyDescent="0.25">
      <c r="F1496" s="4"/>
    </row>
    <row r="1497" spans="6:6" x14ac:dyDescent="0.25">
      <c r="F1497" s="4"/>
    </row>
    <row r="1498" spans="6:6" x14ac:dyDescent="0.25">
      <c r="F1498" s="4"/>
    </row>
    <row r="1499" spans="6:6" x14ac:dyDescent="0.25">
      <c r="F1499" s="4"/>
    </row>
    <row r="1500" spans="6:6" x14ac:dyDescent="0.25">
      <c r="F1500" s="4"/>
    </row>
    <row r="1501" spans="6:6" x14ac:dyDescent="0.25">
      <c r="F1501" s="4"/>
    </row>
    <row r="1502" spans="6:6" x14ac:dyDescent="0.25">
      <c r="F1502" s="4"/>
    </row>
    <row r="1503" spans="6:6" x14ac:dyDescent="0.25">
      <c r="F1503" s="4"/>
    </row>
    <row r="1504" spans="6:6" x14ac:dyDescent="0.25">
      <c r="F1504" s="4"/>
    </row>
    <row r="1505" spans="6:6" x14ac:dyDescent="0.25">
      <c r="F1505" s="4"/>
    </row>
    <row r="1506" spans="6:6" x14ac:dyDescent="0.25">
      <c r="F1506" s="4"/>
    </row>
    <row r="1507" spans="6:6" x14ac:dyDescent="0.25">
      <c r="F1507" s="4"/>
    </row>
    <row r="1508" spans="6:6" x14ac:dyDescent="0.25">
      <c r="F1508" s="4"/>
    </row>
    <row r="1509" spans="6:6" x14ac:dyDescent="0.25">
      <c r="F1509" s="4"/>
    </row>
    <row r="1510" spans="6:6" x14ac:dyDescent="0.25">
      <c r="F1510" s="4"/>
    </row>
    <row r="1511" spans="6:6" x14ac:dyDescent="0.25">
      <c r="F1511" s="4"/>
    </row>
    <row r="1512" spans="6:6" x14ac:dyDescent="0.25">
      <c r="F1512" s="4"/>
    </row>
    <row r="1513" spans="6:6" x14ac:dyDescent="0.25">
      <c r="F1513" s="4"/>
    </row>
    <row r="1514" spans="6:6" x14ac:dyDescent="0.25">
      <c r="F1514" s="4"/>
    </row>
    <row r="1515" spans="6:6" x14ac:dyDescent="0.25">
      <c r="F1515" s="4"/>
    </row>
    <row r="1516" spans="6:6" x14ac:dyDescent="0.25">
      <c r="F1516" s="4"/>
    </row>
    <row r="1517" spans="6:6" x14ac:dyDescent="0.25">
      <c r="F1517" s="4"/>
    </row>
    <row r="1518" spans="6:6" x14ac:dyDescent="0.25">
      <c r="F1518" s="4"/>
    </row>
    <row r="1519" spans="6:6" x14ac:dyDescent="0.25">
      <c r="F1519" s="4"/>
    </row>
    <row r="1520" spans="6:6" x14ac:dyDescent="0.25">
      <c r="F1520" s="4"/>
    </row>
    <row r="1521" spans="6:6" x14ac:dyDescent="0.25">
      <c r="F1521" s="4"/>
    </row>
    <row r="1522" spans="6:6" x14ac:dyDescent="0.25">
      <c r="F1522" s="4"/>
    </row>
    <row r="1523" spans="6:6" x14ac:dyDescent="0.25">
      <c r="F1523" s="4"/>
    </row>
    <row r="1524" spans="6:6" x14ac:dyDescent="0.25">
      <c r="F1524" s="4"/>
    </row>
    <row r="1525" spans="6:6" x14ac:dyDescent="0.25">
      <c r="F1525" s="4"/>
    </row>
    <row r="1526" spans="6:6" x14ac:dyDescent="0.25">
      <c r="F1526" s="4"/>
    </row>
    <row r="1527" spans="6:6" x14ac:dyDescent="0.25">
      <c r="F1527" s="4"/>
    </row>
    <row r="1528" spans="6:6" x14ac:dyDescent="0.25">
      <c r="F1528" s="4"/>
    </row>
    <row r="1529" spans="6:6" x14ac:dyDescent="0.25">
      <c r="F1529" s="4"/>
    </row>
    <row r="1530" spans="6:6" x14ac:dyDescent="0.25">
      <c r="F1530" s="4"/>
    </row>
    <row r="1531" spans="6:6" x14ac:dyDescent="0.25">
      <c r="F1531" s="4"/>
    </row>
    <row r="1532" spans="6:6" x14ac:dyDescent="0.25">
      <c r="F1532" s="4"/>
    </row>
    <row r="1533" spans="6:6" x14ac:dyDescent="0.25">
      <c r="F1533" s="4"/>
    </row>
    <row r="1534" spans="6:6" x14ac:dyDescent="0.25">
      <c r="F1534" s="4"/>
    </row>
    <row r="1535" spans="6:6" x14ac:dyDescent="0.25">
      <c r="F1535" s="4"/>
    </row>
    <row r="1536" spans="6:6" x14ac:dyDescent="0.25">
      <c r="F1536" s="4"/>
    </row>
    <row r="1537" spans="6:6" x14ac:dyDescent="0.25">
      <c r="F1537" s="4"/>
    </row>
    <row r="1538" spans="6:6" x14ac:dyDescent="0.25">
      <c r="F1538" s="4"/>
    </row>
    <row r="1539" spans="6:6" x14ac:dyDescent="0.25">
      <c r="F1539" s="4"/>
    </row>
    <row r="1540" spans="6:6" x14ac:dyDescent="0.25">
      <c r="F1540" s="4"/>
    </row>
    <row r="1541" spans="6:6" x14ac:dyDescent="0.25">
      <c r="F1541" s="4"/>
    </row>
    <row r="1542" spans="6:6" x14ac:dyDescent="0.25">
      <c r="F1542" s="4"/>
    </row>
    <row r="1543" spans="6:6" x14ac:dyDescent="0.25">
      <c r="F1543" s="4"/>
    </row>
    <row r="1544" spans="6:6" x14ac:dyDescent="0.25">
      <c r="F1544" s="4"/>
    </row>
    <row r="1545" spans="6:6" x14ac:dyDescent="0.25">
      <c r="F1545" s="4"/>
    </row>
    <row r="1546" spans="6:6" x14ac:dyDescent="0.25">
      <c r="F1546" s="4"/>
    </row>
    <row r="1547" spans="6:6" x14ac:dyDescent="0.25">
      <c r="F1547" s="4"/>
    </row>
    <row r="1548" spans="6:6" x14ac:dyDescent="0.25">
      <c r="F1548" s="4"/>
    </row>
    <row r="1549" spans="6:6" x14ac:dyDescent="0.25">
      <c r="F1549" s="4"/>
    </row>
    <row r="1550" spans="6:6" x14ac:dyDescent="0.25">
      <c r="F1550" s="4"/>
    </row>
    <row r="1551" spans="6:6" x14ac:dyDescent="0.25">
      <c r="F1551" s="4"/>
    </row>
    <row r="1552" spans="6:6" x14ac:dyDescent="0.25">
      <c r="F1552" s="4"/>
    </row>
    <row r="1553" spans="6:6" x14ac:dyDescent="0.25">
      <c r="F1553" s="4"/>
    </row>
    <row r="1554" spans="6:6" x14ac:dyDescent="0.25">
      <c r="F1554" s="4"/>
    </row>
    <row r="1555" spans="6:6" x14ac:dyDescent="0.25">
      <c r="F1555" s="4"/>
    </row>
    <row r="1556" spans="6:6" x14ac:dyDescent="0.25">
      <c r="F1556" s="4"/>
    </row>
    <row r="1557" spans="6:6" x14ac:dyDescent="0.25">
      <c r="F1557" s="4"/>
    </row>
    <row r="1558" spans="6:6" x14ac:dyDescent="0.25">
      <c r="F1558" s="4"/>
    </row>
    <row r="1559" spans="6:6" x14ac:dyDescent="0.25">
      <c r="F1559" s="4"/>
    </row>
    <row r="1560" spans="6:6" x14ac:dyDescent="0.25">
      <c r="F1560" s="4"/>
    </row>
    <row r="1561" spans="6:6" x14ac:dyDescent="0.25">
      <c r="F1561" s="4"/>
    </row>
    <row r="1562" spans="6:6" x14ac:dyDescent="0.25">
      <c r="F1562" s="4"/>
    </row>
    <row r="1563" spans="6:6" x14ac:dyDescent="0.25">
      <c r="F1563" s="4"/>
    </row>
    <row r="1564" spans="6:6" x14ac:dyDescent="0.25">
      <c r="F1564" s="4"/>
    </row>
    <row r="1565" spans="6:6" x14ac:dyDescent="0.25">
      <c r="F1565" s="4"/>
    </row>
    <row r="1566" spans="6:6" x14ac:dyDescent="0.25">
      <c r="F1566" s="4"/>
    </row>
    <row r="1567" spans="6:6" x14ac:dyDescent="0.25">
      <c r="F1567" s="4"/>
    </row>
    <row r="1568" spans="6:6" x14ac:dyDescent="0.25">
      <c r="F1568" s="4"/>
    </row>
    <row r="1569" spans="6:6" x14ac:dyDescent="0.25">
      <c r="F1569" s="4"/>
    </row>
    <row r="1570" spans="6:6" x14ac:dyDescent="0.25">
      <c r="F1570" s="4"/>
    </row>
    <row r="1571" spans="6:6" x14ac:dyDescent="0.25">
      <c r="F1571" s="4"/>
    </row>
    <row r="1572" spans="6:6" x14ac:dyDescent="0.25">
      <c r="F1572" s="4"/>
    </row>
    <row r="1573" spans="6:6" x14ac:dyDescent="0.25">
      <c r="F1573" s="4"/>
    </row>
    <row r="1574" spans="6:6" x14ac:dyDescent="0.25">
      <c r="F1574" s="4"/>
    </row>
    <row r="1575" spans="6:6" x14ac:dyDescent="0.25">
      <c r="F1575" s="4"/>
    </row>
    <row r="1576" spans="6:6" x14ac:dyDescent="0.25">
      <c r="F1576" s="4"/>
    </row>
    <row r="1577" spans="6:6" x14ac:dyDescent="0.25">
      <c r="F1577" s="4"/>
    </row>
    <row r="1578" spans="6:6" x14ac:dyDescent="0.25">
      <c r="F1578" s="4"/>
    </row>
    <row r="1579" spans="6:6" x14ac:dyDescent="0.25">
      <c r="F1579" s="4"/>
    </row>
    <row r="1580" spans="6:6" x14ac:dyDescent="0.25">
      <c r="F1580" s="4"/>
    </row>
    <row r="1581" spans="6:6" x14ac:dyDescent="0.25">
      <c r="F1581" s="4"/>
    </row>
    <row r="1582" spans="6:6" x14ac:dyDescent="0.25">
      <c r="F1582" s="4"/>
    </row>
    <row r="1583" spans="6:6" x14ac:dyDescent="0.25">
      <c r="F1583" s="4"/>
    </row>
    <row r="1584" spans="6:6" x14ac:dyDescent="0.25">
      <c r="F1584" s="4"/>
    </row>
    <row r="1585" spans="6:6" x14ac:dyDescent="0.25">
      <c r="F1585" s="4"/>
    </row>
    <row r="1586" spans="6:6" x14ac:dyDescent="0.25">
      <c r="F1586" s="4"/>
    </row>
    <row r="1587" spans="6:6" x14ac:dyDescent="0.25">
      <c r="F1587" s="4"/>
    </row>
    <row r="1588" spans="6:6" x14ac:dyDescent="0.25">
      <c r="F1588" s="4"/>
    </row>
    <row r="1589" spans="6:6" x14ac:dyDescent="0.25">
      <c r="F1589" s="4"/>
    </row>
    <row r="1590" spans="6:6" x14ac:dyDescent="0.25">
      <c r="F1590" s="4"/>
    </row>
    <row r="1591" spans="6:6" x14ac:dyDescent="0.25">
      <c r="F1591" s="4"/>
    </row>
    <row r="1592" spans="6:6" x14ac:dyDescent="0.25">
      <c r="F1592" s="4"/>
    </row>
    <row r="1593" spans="6:6" x14ac:dyDescent="0.25">
      <c r="F1593" s="4"/>
    </row>
    <row r="1594" spans="6:6" x14ac:dyDescent="0.25">
      <c r="F1594" s="4"/>
    </row>
    <row r="1595" spans="6:6" x14ac:dyDescent="0.25">
      <c r="F1595" s="4"/>
    </row>
    <row r="1596" spans="6:6" x14ac:dyDescent="0.25">
      <c r="F1596" s="4"/>
    </row>
    <row r="1597" spans="6:6" x14ac:dyDescent="0.25">
      <c r="F1597" s="4"/>
    </row>
    <row r="1598" spans="6:6" x14ac:dyDescent="0.25">
      <c r="F1598" s="4"/>
    </row>
    <row r="1599" spans="6:6" x14ac:dyDescent="0.25">
      <c r="F1599" s="4"/>
    </row>
    <row r="1600" spans="6:6" x14ac:dyDescent="0.25">
      <c r="F1600" s="4"/>
    </row>
    <row r="1601" spans="6:6" x14ac:dyDescent="0.25">
      <c r="F1601" s="4"/>
    </row>
    <row r="1602" spans="6:6" x14ac:dyDescent="0.25">
      <c r="F1602" s="4"/>
    </row>
    <row r="1603" spans="6:6" x14ac:dyDescent="0.25">
      <c r="F1603" s="4"/>
    </row>
    <row r="1604" spans="6:6" x14ac:dyDescent="0.25">
      <c r="F1604" s="4"/>
    </row>
    <row r="1605" spans="6:6" x14ac:dyDescent="0.25">
      <c r="F1605" s="4"/>
    </row>
    <row r="1606" spans="6:6" x14ac:dyDescent="0.25">
      <c r="F1606" s="4"/>
    </row>
    <row r="1607" spans="6:6" x14ac:dyDescent="0.25">
      <c r="F1607" s="4"/>
    </row>
    <row r="1608" spans="6:6" x14ac:dyDescent="0.25">
      <c r="F1608" s="4"/>
    </row>
    <row r="1609" spans="6:6" x14ac:dyDescent="0.25">
      <c r="F1609" s="4"/>
    </row>
    <row r="1610" spans="6:6" x14ac:dyDescent="0.25">
      <c r="F1610" s="4"/>
    </row>
    <row r="1611" spans="6:6" x14ac:dyDescent="0.25">
      <c r="F1611" s="4"/>
    </row>
    <row r="1612" spans="6:6" x14ac:dyDescent="0.25">
      <c r="F1612" s="4"/>
    </row>
    <row r="1613" spans="6:6" x14ac:dyDescent="0.25">
      <c r="F1613" s="4"/>
    </row>
    <row r="1614" spans="6:6" x14ac:dyDescent="0.25">
      <c r="F1614" s="4"/>
    </row>
    <row r="1615" spans="6:6" x14ac:dyDescent="0.25">
      <c r="F1615" s="4"/>
    </row>
    <row r="1616" spans="6:6" x14ac:dyDescent="0.25">
      <c r="F1616" s="4"/>
    </row>
    <row r="1617" spans="6:6" x14ac:dyDescent="0.25">
      <c r="F1617" s="4"/>
    </row>
    <row r="1618" spans="6:6" x14ac:dyDescent="0.25">
      <c r="F1618" s="4"/>
    </row>
    <row r="1619" spans="6:6" x14ac:dyDescent="0.25">
      <c r="F1619" s="4"/>
    </row>
    <row r="1620" spans="6:6" x14ac:dyDescent="0.25">
      <c r="F1620" s="4"/>
    </row>
    <row r="1621" spans="6:6" x14ac:dyDescent="0.25">
      <c r="F1621" s="4"/>
    </row>
    <row r="1622" spans="6:6" x14ac:dyDescent="0.25">
      <c r="F1622" s="4"/>
    </row>
    <row r="1623" spans="6:6" x14ac:dyDescent="0.25">
      <c r="F1623" s="4"/>
    </row>
    <row r="1624" spans="6:6" x14ac:dyDescent="0.25">
      <c r="F1624" s="4"/>
    </row>
    <row r="1625" spans="6:6" x14ac:dyDescent="0.25">
      <c r="F1625" s="4"/>
    </row>
    <row r="1626" spans="6:6" x14ac:dyDescent="0.25">
      <c r="F1626" s="4"/>
    </row>
    <row r="1627" spans="6:6" x14ac:dyDescent="0.25">
      <c r="F1627" s="4"/>
    </row>
    <row r="1628" spans="6:6" x14ac:dyDescent="0.25">
      <c r="F1628" s="4"/>
    </row>
    <row r="1629" spans="6:6" x14ac:dyDescent="0.25">
      <c r="F1629" s="4"/>
    </row>
    <row r="1630" spans="6:6" x14ac:dyDescent="0.25">
      <c r="F1630" s="4"/>
    </row>
    <row r="1631" spans="6:6" x14ac:dyDescent="0.25">
      <c r="F1631" s="4"/>
    </row>
    <row r="1632" spans="6:6" x14ac:dyDescent="0.25">
      <c r="F1632" s="4"/>
    </row>
    <row r="1633" spans="5:6" x14ac:dyDescent="0.25">
      <c r="F1633" s="4"/>
    </row>
    <row r="1634" spans="5:6" x14ac:dyDescent="0.25">
      <c r="F1634" s="4"/>
    </row>
    <row r="1635" spans="5:6" x14ac:dyDescent="0.25">
      <c r="F1635" s="4"/>
    </row>
    <row r="1636" spans="5:6" x14ac:dyDescent="0.25">
      <c r="F1636" s="4"/>
    </row>
    <row r="1637" spans="5:6" x14ac:dyDescent="0.25">
      <c r="F1637" s="4"/>
    </row>
    <row r="1638" spans="5:6" x14ac:dyDescent="0.25">
      <c r="F1638" s="4"/>
    </row>
    <row r="1639" spans="5:6" x14ac:dyDescent="0.25">
      <c r="F1639" s="4"/>
    </row>
    <row r="1640" spans="5:6" x14ac:dyDescent="0.25">
      <c r="F1640" s="4"/>
    </row>
    <row r="1641" spans="5:6" x14ac:dyDescent="0.25">
      <c r="F1641" s="4"/>
    </row>
    <row r="1642" spans="5:6" x14ac:dyDescent="0.25">
      <c r="F1642" s="4"/>
    </row>
    <row r="1643" spans="5:6" x14ac:dyDescent="0.25">
      <c r="F1643" s="4"/>
    </row>
    <row r="1644" spans="5:6" x14ac:dyDescent="0.25">
      <c r="F1644" s="4"/>
    </row>
    <row r="1645" spans="5:6" x14ac:dyDescent="0.25">
      <c r="F1645" s="4"/>
    </row>
    <row r="1646" spans="5:6" x14ac:dyDescent="0.25">
      <c r="F1646" s="4"/>
    </row>
    <row r="1647" spans="5:6" x14ac:dyDescent="0.25">
      <c r="E1647" t="s">
        <v>283</v>
      </c>
      <c r="F1647" s="4"/>
    </row>
    <row r="1649" spans="2:62" x14ac:dyDescent="0.25">
      <c r="G1649" s="18">
        <f>G1</f>
        <v>1961</v>
      </c>
      <c r="H1649" s="18">
        <f t="shared" ref="H1649:BJ1649" si="194">H1</f>
        <v>1962</v>
      </c>
      <c r="I1649" s="18">
        <f t="shared" si="194"/>
        <v>1963</v>
      </c>
      <c r="J1649" s="18">
        <f t="shared" si="194"/>
        <v>1964</v>
      </c>
      <c r="K1649" s="18">
        <f t="shared" si="194"/>
        <v>1965</v>
      </c>
      <c r="L1649" s="18">
        <f t="shared" si="194"/>
        <v>1966</v>
      </c>
      <c r="M1649" s="18">
        <f t="shared" si="194"/>
        <v>1967</v>
      </c>
      <c r="N1649" s="18">
        <f t="shared" si="194"/>
        <v>1968</v>
      </c>
      <c r="O1649" s="18">
        <f t="shared" si="194"/>
        <v>1969</v>
      </c>
      <c r="P1649" s="18">
        <f t="shared" si="194"/>
        <v>1970</v>
      </c>
      <c r="Q1649" s="18">
        <f t="shared" si="194"/>
        <v>1971</v>
      </c>
      <c r="R1649" s="18">
        <f t="shared" si="194"/>
        <v>1972</v>
      </c>
      <c r="S1649" s="18">
        <f t="shared" si="194"/>
        <v>1973</v>
      </c>
      <c r="T1649" s="18">
        <f t="shared" si="194"/>
        <v>1974</v>
      </c>
      <c r="U1649" s="18">
        <f t="shared" si="194"/>
        <v>1975</v>
      </c>
      <c r="V1649" s="18">
        <f t="shared" si="194"/>
        <v>1976</v>
      </c>
      <c r="W1649" s="18">
        <f t="shared" si="194"/>
        <v>1977</v>
      </c>
      <c r="X1649" s="18">
        <f t="shared" si="194"/>
        <v>1978</v>
      </c>
      <c r="Y1649" s="18">
        <f t="shared" si="194"/>
        <v>1979</v>
      </c>
      <c r="Z1649" s="18">
        <f t="shared" si="194"/>
        <v>1980</v>
      </c>
      <c r="AA1649" s="18">
        <f t="shared" si="194"/>
        <v>1981</v>
      </c>
      <c r="AB1649" s="18">
        <f t="shared" si="194"/>
        <v>1982</v>
      </c>
      <c r="AC1649" s="18">
        <f t="shared" si="194"/>
        <v>1983</v>
      </c>
      <c r="AD1649" s="18">
        <f t="shared" si="194"/>
        <v>1984</v>
      </c>
      <c r="AE1649" s="18">
        <f t="shared" si="194"/>
        <v>1985</v>
      </c>
      <c r="AF1649" s="18">
        <f t="shared" si="194"/>
        <v>1986</v>
      </c>
      <c r="AG1649" s="18">
        <f t="shared" si="194"/>
        <v>1987</v>
      </c>
      <c r="AH1649" s="18">
        <f t="shared" si="194"/>
        <v>1988</v>
      </c>
      <c r="AI1649" s="18">
        <f t="shared" si="194"/>
        <v>1989</v>
      </c>
      <c r="AJ1649" s="18">
        <f t="shared" si="194"/>
        <v>1990</v>
      </c>
      <c r="AK1649" s="18">
        <f t="shared" si="194"/>
        <v>1991</v>
      </c>
      <c r="AL1649" s="18">
        <f t="shared" si="194"/>
        <v>1992</v>
      </c>
      <c r="AM1649" s="18">
        <f t="shared" si="194"/>
        <v>1993</v>
      </c>
      <c r="AN1649" s="18">
        <f t="shared" si="194"/>
        <v>1994</v>
      </c>
      <c r="AO1649" s="18">
        <f t="shared" si="194"/>
        <v>1995</v>
      </c>
      <c r="AP1649" s="18">
        <f t="shared" si="194"/>
        <v>1996</v>
      </c>
      <c r="AQ1649" s="18">
        <f t="shared" si="194"/>
        <v>1997</v>
      </c>
      <c r="AR1649" s="18">
        <f t="shared" si="194"/>
        <v>1998</v>
      </c>
      <c r="AS1649" s="18">
        <f t="shared" si="194"/>
        <v>1999</v>
      </c>
      <c r="AT1649" s="18">
        <f t="shared" si="194"/>
        <v>2000</v>
      </c>
      <c r="AU1649" s="18">
        <f t="shared" si="194"/>
        <v>2001</v>
      </c>
      <c r="AV1649" s="18">
        <f t="shared" si="194"/>
        <v>2002</v>
      </c>
      <c r="AW1649" s="18">
        <f t="shared" si="194"/>
        <v>2003</v>
      </c>
      <c r="AX1649" s="18">
        <f t="shared" si="194"/>
        <v>2004</v>
      </c>
      <c r="AY1649" s="18">
        <f t="shared" si="194"/>
        <v>2005</v>
      </c>
      <c r="AZ1649" s="18">
        <f t="shared" si="194"/>
        <v>2006</v>
      </c>
      <c r="BA1649" s="18">
        <f t="shared" si="194"/>
        <v>2007</v>
      </c>
      <c r="BB1649" s="18">
        <f t="shared" si="194"/>
        <v>2008</v>
      </c>
      <c r="BC1649" s="18">
        <f t="shared" si="194"/>
        <v>2009</v>
      </c>
      <c r="BD1649" s="18">
        <f t="shared" si="194"/>
        <v>2010</v>
      </c>
      <c r="BE1649" s="18">
        <f t="shared" si="194"/>
        <v>2011</v>
      </c>
      <c r="BF1649" s="18">
        <f t="shared" si="194"/>
        <v>2012</v>
      </c>
      <c r="BG1649" s="18">
        <f t="shared" si="194"/>
        <v>2013</v>
      </c>
      <c r="BH1649" s="18">
        <f t="shared" si="194"/>
        <v>2014</v>
      </c>
      <c r="BI1649" s="18">
        <f t="shared" si="194"/>
        <v>2015</v>
      </c>
      <c r="BJ1649" s="18">
        <f t="shared" si="194"/>
        <v>2016</v>
      </c>
    </row>
    <row r="1650" spans="2:62" x14ac:dyDescent="0.25">
      <c r="G1650" s="5">
        <v>6</v>
      </c>
      <c r="H1650" s="5">
        <v>7</v>
      </c>
      <c r="I1650" s="5">
        <v>8</v>
      </c>
      <c r="J1650" s="5">
        <v>9</v>
      </c>
      <c r="K1650" s="5">
        <v>10</v>
      </c>
      <c r="L1650" s="5">
        <v>11</v>
      </c>
      <c r="M1650" s="5">
        <v>12</v>
      </c>
      <c r="N1650" s="5">
        <v>13</v>
      </c>
      <c r="O1650" s="5">
        <v>14</v>
      </c>
      <c r="P1650" s="5">
        <v>15</v>
      </c>
      <c r="Q1650" s="5">
        <v>16</v>
      </c>
      <c r="R1650" s="5">
        <v>17</v>
      </c>
      <c r="S1650" s="5">
        <v>18</v>
      </c>
      <c r="T1650" s="5">
        <v>19</v>
      </c>
      <c r="U1650" s="5">
        <v>20</v>
      </c>
      <c r="V1650" s="5">
        <v>21</v>
      </c>
      <c r="W1650" s="5">
        <v>22</v>
      </c>
      <c r="X1650" s="5">
        <v>23</v>
      </c>
      <c r="Y1650" s="5">
        <v>24</v>
      </c>
      <c r="Z1650" s="5">
        <v>25</v>
      </c>
      <c r="AA1650" s="5">
        <v>26</v>
      </c>
      <c r="AB1650" s="5">
        <v>27</v>
      </c>
      <c r="AC1650" s="5">
        <v>28</v>
      </c>
      <c r="AD1650" s="5">
        <v>29</v>
      </c>
      <c r="AE1650" s="5">
        <v>30</v>
      </c>
      <c r="AF1650" s="5">
        <v>31</v>
      </c>
      <c r="AG1650" s="5">
        <v>32</v>
      </c>
      <c r="AH1650" s="5">
        <v>33</v>
      </c>
      <c r="AI1650" s="5">
        <v>34</v>
      </c>
      <c r="AJ1650" s="5">
        <v>35</v>
      </c>
      <c r="AK1650" s="5">
        <v>36</v>
      </c>
      <c r="AL1650" s="5">
        <v>37</v>
      </c>
      <c r="AM1650" s="5">
        <v>38</v>
      </c>
      <c r="AN1650" s="5">
        <v>39</v>
      </c>
      <c r="AO1650" s="5">
        <v>40</v>
      </c>
      <c r="AP1650" s="5">
        <v>41</v>
      </c>
      <c r="AQ1650" s="5">
        <v>42</v>
      </c>
      <c r="AR1650" s="5">
        <v>43</v>
      </c>
      <c r="AS1650" s="5">
        <v>44</v>
      </c>
      <c r="AT1650" s="5">
        <v>45</v>
      </c>
      <c r="AU1650" s="5">
        <v>46</v>
      </c>
      <c r="AV1650" s="5">
        <v>47</v>
      </c>
      <c r="AW1650" s="5">
        <v>48</v>
      </c>
      <c r="AX1650" s="5">
        <v>49</v>
      </c>
      <c r="AY1650" s="5">
        <v>50</v>
      </c>
      <c r="AZ1650" s="5">
        <v>51</v>
      </c>
      <c r="BA1650" s="5">
        <v>52</v>
      </c>
      <c r="BB1650" s="5">
        <v>53</v>
      </c>
      <c r="BC1650" s="5">
        <v>54</v>
      </c>
      <c r="BD1650" s="5">
        <v>55</v>
      </c>
      <c r="BE1650" s="5">
        <v>56</v>
      </c>
      <c r="BF1650" s="5">
        <v>57</v>
      </c>
      <c r="BG1650" s="5">
        <v>58</v>
      </c>
      <c r="BH1650" s="5">
        <v>59</v>
      </c>
      <c r="BI1650" s="5">
        <v>60</v>
      </c>
      <c r="BJ1650" s="5">
        <v>61</v>
      </c>
    </row>
    <row r="1651" spans="2:62" x14ac:dyDescent="0.25">
      <c r="B1651" s="1" t="s">
        <v>0</v>
      </c>
      <c r="C1651" s="1" t="str">
        <f>D1</f>
        <v>Indicator_Name</v>
      </c>
      <c r="G1651" s="16" t="e">
        <f>DAVERAGE($A$1:$BK$1387,G$1650,$B$1651:$C$1652)</f>
        <v>#DIV/0!</v>
      </c>
      <c r="H1651" s="16" t="e">
        <f t="shared" ref="H1651:BJ1651" si="195">DAVERAGE($A$1:$BK$1387,H$1650,$B$1651:$C$1652)</f>
        <v>#DIV/0!</v>
      </c>
      <c r="I1651" s="16" t="e">
        <f t="shared" si="195"/>
        <v>#DIV/0!</v>
      </c>
      <c r="J1651" s="16" t="e">
        <f t="shared" si="195"/>
        <v>#DIV/0!</v>
      </c>
      <c r="K1651" s="16" t="e">
        <f t="shared" si="195"/>
        <v>#DIV/0!</v>
      </c>
      <c r="L1651" s="16" t="e">
        <f t="shared" si="195"/>
        <v>#DIV/0!</v>
      </c>
      <c r="M1651" s="16" t="e">
        <f t="shared" si="195"/>
        <v>#DIV/0!</v>
      </c>
      <c r="N1651" s="16" t="e">
        <f t="shared" si="195"/>
        <v>#DIV/0!</v>
      </c>
      <c r="O1651" s="16" t="e">
        <f t="shared" si="195"/>
        <v>#DIV/0!</v>
      </c>
      <c r="P1651" s="16" t="e">
        <f t="shared" si="195"/>
        <v>#DIV/0!</v>
      </c>
      <c r="Q1651" s="16" t="e">
        <f t="shared" si="195"/>
        <v>#DIV/0!</v>
      </c>
      <c r="R1651" s="16" t="e">
        <f t="shared" si="195"/>
        <v>#DIV/0!</v>
      </c>
      <c r="S1651" s="16" t="e">
        <f t="shared" si="195"/>
        <v>#DIV/0!</v>
      </c>
      <c r="T1651" s="16" t="e">
        <f t="shared" si="195"/>
        <v>#DIV/0!</v>
      </c>
      <c r="U1651" s="16" t="e">
        <f t="shared" si="195"/>
        <v>#DIV/0!</v>
      </c>
      <c r="V1651" s="16" t="e">
        <f t="shared" si="195"/>
        <v>#DIV/0!</v>
      </c>
      <c r="W1651" s="16" t="e">
        <f t="shared" si="195"/>
        <v>#DIV/0!</v>
      </c>
      <c r="X1651" s="16" t="e">
        <f t="shared" si="195"/>
        <v>#DIV/0!</v>
      </c>
      <c r="Y1651" s="16" t="e">
        <f t="shared" si="195"/>
        <v>#DIV/0!</v>
      </c>
      <c r="Z1651" s="16" t="e">
        <f t="shared" si="195"/>
        <v>#DIV/0!</v>
      </c>
      <c r="AA1651" s="16" t="e">
        <f t="shared" si="195"/>
        <v>#DIV/0!</v>
      </c>
      <c r="AB1651" s="16" t="e">
        <f t="shared" si="195"/>
        <v>#DIV/0!</v>
      </c>
      <c r="AC1651" s="16" t="e">
        <f t="shared" si="195"/>
        <v>#DIV/0!</v>
      </c>
      <c r="AD1651" s="16" t="e">
        <f t="shared" si="195"/>
        <v>#DIV/0!</v>
      </c>
      <c r="AE1651" s="16" t="e">
        <f t="shared" si="195"/>
        <v>#DIV/0!</v>
      </c>
      <c r="AF1651" s="16" t="e">
        <f t="shared" si="195"/>
        <v>#DIV/0!</v>
      </c>
      <c r="AG1651" s="16" t="e">
        <f t="shared" si="195"/>
        <v>#DIV/0!</v>
      </c>
      <c r="AH1651" s="16" t="e">
        <f t="shared" si="195"/>
        <v>#DIV/0!</v>
      </c>
      <c r="AI1651" s="16" t="e">
        <f t="shared" si="195"/>
        <v>#DIV/0!</v>
      </c>
      <c r="AJ1651" s="16" t="e">
        <f t="shared" si="195"/>
        <v>#DIV/0!</v>
      </c>
      <c r="AK1651" s="16" t="e">
        <f t="shared" si="195"/>
        <v>#DIV/0!</v>
      </c>
      <c r="AL1651" s="16" t="e">
        <f t="shared" si="195"/>
        <v>#DIV/0!</v>
      </c>
      <c r="AM1651" s="16" t="e">
        <f t="shared" si="195"/>
        <v>#DIV/0!</v>
      </c>
      <c r="AN1651" s="16" t="e">
        <f t="shared" si="195"/>
        <v>#DIV/0!</v>
      </c>
      <c r="AO1651" s="16" t="e">
        <f t="shared" si="195"/>
        <v>#DIV/0!</v>
      </c>
      <c r="AP1651" s="16" t="e">
        <f t="shared" si="195"/>
        <v>#DIV/0!</v>
      </c>
      <c r="AQ1651" s="16" t="e">
        <f t="shared" si="195"/>
        <v>#DIV/0!</v>
      </c>
      <c r="AR1651" s="16" t="e">
        <f t="shared" si="195"/>
        <v>#DIV/0!</v>
      </c>
      <c r="AS1651" s="16" t="e">
        <f t="shared" si="195"/>
        <v>#DIV/0!</v>
      </c>
      <c r="AT1651" s="16" t="e">
        <f t="shared" si="195"/>
        <v>#DIV/0!</v>
      </c>
      <c r="AU1651" s="16" t="e">
        <f t="shared" si="195"/>
        <v>#DIV/0!</v>
      </c>
      <c r="AV1651" s="16" t="e">
        <f t="shared" si="195"/>
        <v>#DIV/0!</v>
      </c>
      <c r="AW1651" s="16">
        <f t="shared" si="195"/>
        <v>11.282669778551165</v>
      </c>
      <c r="AX1651" s="16">
        <f t="shared" si="195"/>
        <v>10.070513617915063</v>
      </c>
      <c r="AY1651" s="16">
        <f t="shared" si="195"/>
        <v>13.859035271965288</v>
      </c>
      <c r="AZ1651" s="16">
        <f t="shared" si="195"/>
        <v>11.069472925853514</v>
      </c>
      <c r="BA1651" s="16">
        <f t="shared" si="195"/>
        <v>12.083809169978078</v>
      </c>
      <c r="BB1651" s="16">
        <f t="shared" si="195"/>
        <v>12.807163349139843</v>
      </c>
      <c r="BC1651" s="16">
        <f t="shared" si="195"/>
        <v>12.851770154187294</v>
      </c>
      <c r="BD1651" s="16">
        <f t="shared" si="195"/>
        <v>11.104109608160416</v>
      </c>
      <c r="BE1651" s="16">
        <f t="shared" si="195"/>
        <v>13.066777608464719</v>
      </c>
      <c r="BF1651" s="16">
        <f t="shared" si="195"/>
        <v>14.520136158536076</v>
      </c>
      <c r="BG1651" s="16">
        <f t="shared" si="195"/>
        <v>14.959503065717808</v>
      </c>
      <c r="BH1651" s="16">
        <f t="shared" si="195"/>
        <v>15.860275966945977</v>
      </c>
      <c r="BI1651" s="16">
        <f t="shared" si="195"/>
        <v>17.410782548672621</v>
      </c>
      <c r="BJ1651" s="16">
        <f t="shared" si="195"/>
        <v>16.353307597366161</v>
      </c>
    </row>
    <row r="1652" spans="2:62" x14ac:dyDescent="0.25">
      <c r="C1652" t="s">
        <v>64</v>
      </c>
      <c r="F1652" t="s">
        <v>5</v>
      </c>
      <c r="G1652" s="5" t="e">
        <f t="dataTable" ref="G1652:BJ1668" dt2D="0" dtr="0" r1="B1652"/>
        <v>#DIV/0!</v>
      </c>
      <c r="H1652" s="5" t="e">
        <v>#DIV/0!</v>
      </c>
      <c r="I1652" s="5" t="e">
        <v>#DIV/0!</v>
      </c>
      <c r="J1652" s="5" t="e">
        <v>#DIV/0!</v>
      </c>
      <c r="K1652" s="5" t="e">
        <v>#DIV/0!</v>
      </c>
      <c r="L1652" s="5" t="e">
        <v>#DIV/0!</v>
      </c>
      <c r="M1652" s="5" t="e">
        <v>#DIV/0!</v>
      </c>
      <c r="N1652" s="5" t="e">
        <v>#DIV/0!</v>
      </c>
      <c r="O1652" s="5" t="e">
        <v>#DIV/0!</v>
      </c>
      <c r="P1652" s="5" t="e">
        <v>#DIV/0!</v>
      </c>
      <c r="Q1652" s="5" t="e">
        <v>#DIV/0!</v>
      </c>
      <c r="R1652" s="5" t="e">
        <v>#DIV/0!</v>
      </c>
      <c r="S1652" s="5" t="e">
        <v>#DIV/0!</v>
      </c>
      <c r="T1652" s="5" t="e">
        <v>#DIV/0!</v>
      </c>
      <c r="U1652" s="5" t="e">
        <v>#DIV/0!</v>
      </c>
      <c r="V1652" s="5" t="e">
        <v>#DIV/0!</v>
      </c>
      <c r="W1652" s="5" t="e">
        <v>#DIV/0!</v>
      </c>
      <c r="X1652" s="5" t="e">
        <v>#DIV/0!</v>
      </c>
      <c r="Y1652" s="5" t="e">
        <v>#DIV/0!</v>
      </c>
      <c r="Z1652" s="5" t="e">
        <v>#DIV/0!</v>
      </c>
      <c r="AA1652" s="5" t="e">
        <v>#DIV/0!</v>
      </c>
      <c r="AB1652" s="5" t="e">
        <v>#DIV/0!</v>
      </c>
      <c r="AC1652" s="5" t="e">
        <v>#DIV/0!</v>
      </c>
      <c r="AD1652" s="5" t="e">
        <v>#DIV/0!</v>
      </c>
      <c r="AE1652" s="5" t="e">
        <v>#DIV/0!</v>
      </c>
      <c r="AF1652" s="5" t="e">
        <v>#DIV/0!</v>
      </c>
      <c r="AG1652" s="5" t="e">
        <v>#DIV/0!</v>
      </c>
      <c r="AH1652" s="5" t="e">
        <v>#DIV/0!</v>
      </c>
      <c r="AI1652" s="5" t="e">
        <v>#DIV/0!</v>
      </c>
      <c r="AJ1652" s="5" t="e">
        <v>#DIV/0!</v>
      </c>
      <c r="AK1652" s="5" t="e">
        <v>#DIV/0!</v>
      </c>
      <c r="AL1652" s="5" t="e">
        <v>#DIV/0!</v>
      </c>
      <c r="AM1652" s="5" t="e">
        <v>#DIV/0!</v>
      </c>
      <c r="AN1652" s="5" t="e">
        <v>#DIV/0!</v>
      </c>
      <c r="AO1652" s="5" t="e">
        <v>#DIV/0!</v>
      </c>
      <c r="AP1652" s="5" t="e">
        <v>#DIV/0!</v>
      </c>
      <c r="AQ1652" s="5" t="e">
        <v>#DIV/0!</v>
      </c>
      <c r="AR1652" s="5" t="e">
        <v>#DIV/0!</v>
      </c>
      <c r="AS1652" s="5" t="e">
        <v>#DIV/0!</v>
      </c>
      <c r="AT1652" s="5" t="e">
        <v>#DIV/0!</v>
      </c>
      <c r="AU1652" s="5" t="e">
        <v>#DIV/0!</v>
      </c>
      <c r="AV1652" s="5" t="e">
        <v>#DIV/0!</v>
      </c>
      <c r="AW1652" s="5">
        <v>1.659032258064516</v>
      </c>
      <c r="AX1652" s="5">
        <v>1.7887878787878788</v>
      </c>
      <c r="AY1652" s="5">
        <v>4.5015151515151519</v>
      </c>
      <c r="AZ1652" s="5">
        <v>2.2606060606060607</v>
      </c>
      <c r="BA1652" s="5">
        <v>3.66</v>
      </c>
      <c r="BB1652" s="5">
        <v>3.3050000000000002</v>
      </c>
      <c r="BC1652" s="5">
        <v>8.2588235294117656</v>
      </c>
      <c r="BD1652" s="5">
        <v>5.4722499999999998</v>
      </c>
      <c r="BE1652" s="5">
        <v>8.43</v>
      </c>
      <c r="BF1652" s="5">
        <v>11.983829787234043</v>
      </c>
      <c r="BG1652" s="5">
        <v>8.8760489735704784</v>
      </c>
      <c r="BH1652" s="5">
        <v>9.263957270408163</v>
      </c>
      <c r="BI1652" s="5">
        <v>9.2716325534119903</v>
      </c>
      <c r="BJ1652" s="5">
        <v>8.0526140983737253</v>
      </c>
    </row>
    <row r="1653" spans="2:62" x14ac:dyDescent="0.25">
      <c r="F1653" t="s">
        <v>147</v>
      </c>
      <c r="G1653" s="5" t="e">
        <v>#DIV/0!</v>
      </c>
      <c r="H1653" s="5" t="e">
        <v>#DIV/0!</v>
      </c>
      <c r="I1653" s="5" t="e">
        <v>#DIV/0!</v>
      </c>
      <c r="J1653" s="5" t="e">
        <v>#DIV/0!</v>
      </c>
      <c r="K1653" s="5" t="e">
        <v>#DIV/0!</v>
      </c>
      <c r="L1653" s="5" t="e">
        <v>#DIV/0!</v>
      </c>
      <c r="M1653" s="5" t="e">
        <v>#DIV/0!</v>
      </c>
      <c r="N1653" s="5" t="e">
        <v>#DIV/0!</v>
      </c>
      <c r="O1653" s="5" t="e">
        <v>#DIV/0!</v>
      </c>
      <c r="P1653" s="5" t="e">
        <v>#DIV/0!</v>
      </c>
      <c r="Q1653" s="5" t="e">
        <v>#DIV/0!</v>
      </c>
      <c r="R1653" s="5" t="e">
        <v>#DIV/0!</v>
      </c>
      <c r="S1653" s="5" t="e">
        <v>#DIV/0!</v>
      </c>
      <c r="T1653" s="5" t="e">
        <v>#DIV/0!</v>
      </c>
      <c r="U1653" s="5" t="e">
        <v>#DIV/0!</v>
      </c>
      <c r="V1653" s="5" t="e">
        <v>#DIV/0!</v>
      </c>
      <c r="W1653" s="5" t="e">
        <v>#DIV/0!</v>
      </c>
      <c r="X1653" s="5" t="e">
        <v>#DIV/0!</v>
      </c>
      <c r="Y1653" s="5" t="e">
        <v>#DIV/0!</v>
      </c>
      <c r="Z1653" s="5" t="e">
        <v>#DIV/0!</v>
      </c>
      <c r="AA1653" s="5" t="e">
        <v>#DIV/0!</v>
      </c>
      <c r="AB1653" s="5" t="e">
        <v>#DIV/0!</v>
      </c>
      <c r="AC1653" s="5" t="e">
        <v>#DIV/0!</v>
      </c>
      <c r="AD1653" s="5" t="e">
        <v>#DIV/0!</v>
      </c>
      <c r="AE1653" s="5" t="e">
        <v>#DIV/0!</v>
      </c>
      <c r="AF1653" s="5" t="e">
        <v>#DIV/0!</v>
      </c>
      <c r="AG1653" s="5" t="e">
        <v>#DIV/0!</v>
      </c>
      <c r="AH1653" s="5" t="e">
        <v>#DIV/0!</v>
      </c>
      <c r="AI1653" s="5" t="e">
        <v>#DIV/0!</v>
      </c>
      <c r="AJ1653" s="5" t="e">
        <v>#DIV/0!</v>
      </c>
      <c r="AK1653" s="5" t="e">
        <v>#DIV/0!</v>
      </c>
      <c r="AL1653" s="5" t="e">
        <v>#DIV/0!</v>
      </c>
      <c r="AM1653" s="5" t="e">
        <v>#DIV/0!</v>
      </c>
      <c r="AN1653" s="5" t="e">
        <v>#DIV/0!</v>
      </c>
      <c r="AO1653" s="5" t="e">
        <v>#DIV/0!</v>
      </c>
      <c r="AP1653" s="5" t="e">
        <v>#DIV/0!</v>
      </c>
      <c r="AQ1653" s="5" t="e">
        <v>#DIV/0!</v>
      </c>
      <c r="AR1653" s="5" t="e">
        <v>#DIV/0!</v>
      </c>
      <c r="AS1653" s="5" t="e">
        <v>#DIV/0!</v>
      </c>
      <c r="AT1653" s="5" t="e">
        <v>#DIV/0!</v>
      </c>
      <c r="AU1653" s="5" t="e">
        <v>#DIV/0!</v>
      </c>
      <c r="AV1653" s="5" t="e">
        <v>#DIV/0!</v>
      </c>
      <c r="AW1653" s="5">
        <v>0.42765957446808511</v>
      </c>
      <c r="AX1653" s="5">
        <v>10.391372549019607</v>
      </c>
      <c r="AY1653" s="5">
        <v>12.540652173913044</v>
      </c>
      <c r="AZ1653" s="5">
        <v>15.243673469387755</v>
      </c>
      <c r="BA1653" s="5">
        <v>13.404255319148936</v>
      </c>
      <c r="BB1653" s="5">
        <v>10.101020408163265</v>
      </c>
      <c r="BC1653" s="5">
        <v>9.5344999999999995</v>
      </c>
      <c r="BD1653" s="5">
        <v>9.4519298245614038</v>
      </c>
      <c r="BE1653" s="5">
        <v>9.4284999999999997</v>
      </c>
      <c r="BF1653" s="5">
        <v>10.702456140350877</v>
      </c>
      <c r="BG1653" s="5">
        <v>13.5669716796875</v>
      </c>
      <c r="BH1653" s="5">
        <v>15.460796685987903</v>
      </c>
      <c r="BI1653" s="5">
        <v>15.880756184895834</v>
      </c>
      <c r="BJ1653" s="5">
        <v>16.2886953125</v>
      </c>
    </row>
    <row r="1654" spans="2:62" x14ac:dyDescent="0.25">
      <c r="F1654" t="s">
        <v>151</v>
      </c>
      <c r="G1654" s="5" t="e">
        <v>#DIV/0!</v>
      </c>
      <c r="H1654" s="5" t="e">
        <v>#DIV/0!</v>
      </c>
      <c r="I1654" s="5" t="e">
        <v>#DIV/0!</v>
      </c>
      <c r="J1654" s="5" t="e">
        <v>#DIV/0!</v>
      </c>
      <c r="K1654" s="5" t="e">
        <v>#DIV/0!</v>
      </c>
      <c r="L1654" s="5" t="e">
        <v>#DIV/0!</v>
      </c>
      <c r="M1654" s="5" t="e">
        <v>#DIV/0!</v>
      </c>
      <c r="N1654" s="5" t="e">
        <v>#DIV/0!</v>
      </c>
      <c r="O1654" s="5" t="e">
        <v>#DIV/0!</v>
      </c>
      <c r="P1654" s="5" t="e">
        <v>#DIV/0!</v>
      </c>
      <c r="Q1654" s="5" t="e">
        <v>#DIV/0!</v>
      </c>
      <c r="R1654" s="5" t="e">
        <v>#DIV/0!</v>
      </c>
      <c r="S1654" s="5" t="e">
        <v>#DIV/0!</v>
      </c>
      <c r="T1654" s="5" t="e">
        <v>#DIV/0!</v>
      </c>
      <c r="U1654" s="5" t="e">
        <v>#DIV/0!</v>
      </c>
      <c r="V1654" s="5" t="e">
        <v>#DIV/0!</v>
      </c>
      <c r="W1654" s="5" t="e">
        <v>#DIV/0!</v>
      </c>
      <c r="X1654" s="5" t="e">
        <v>#DIV/0!</v>
      </c>
      <c r="Y1654" s="5" t="e">
        <v>#DIV/0!</v>
      </c>
      <c r="Z1654" s="5" t="e">
        <v>#DIV/0!</v>
      </c>
      <c r="AA1654" s="5" t="e">
        <v>#DIV/0!</v>
      </c>
      <c r="AB1654" s="5" t="e">
        <v>#DIV/0!</v>
      </c>
      <c r="AC1654" s="5" t="e">
        <v>#DIV/0!</v>
      </c>
      <c r="AD1654" s="5" t="e">
        <v>#DIV/0!</v>
      </c>
      <c r="AE1654" s="5" t="e">
        <v>#DIV/0!</v>
      </c>
      <c r="AF1654" s="5" t="e">
        <v>#DIV/0!</v>
      </c>
      <c r="AG1654" s="5" t="e">
        <v>#DIV/0!</v>
      </c>
      <c r="AH1654" s="5" t="e">
        <v>#DIV/0!</v>
      </c>
      <c r="AI1654" s="5" t="e">
        <v>#DIV/0!</v>
      </c>
      <c r="AJ1654" s="5" t="e">
        <v>#DIV/0!</v>
      </c>
      <c r="AK1654" s="5" t="e">
        <v>#DIV/0!</v>
      </c>
      <c r="AL1654" s="5" t="e">
        <v>#DIV/0!</v>
      </c>
      <c r="AM1654" s="5" t="e">
        <v>#DIV/0!</v>
      </c>
      <c r="AN1654" s="5" t="e">
        <v>#DIV/0!</v>
      </c>
      <c r="AO1654" s="5" t="e">
        <v>#DIV/0!</v>
      </c>
      <c r="AP1654" s="5" t="e">
        <v>#DIV/0!</v>
      </c>
      <c r="AQ1654" s="5" t="e">
        <v>#DIV/0!</v>
      </c>
      <c r="AR1654" s="5" t="e">
        <v>#DIV/0!</v>
      </c>
      <c r="AS1654" s="5" t="e">
        <v>#DIV/0!</v>
      </c>
      <c r="AT1654" s="5" t="e">
        <v>#DIV/0!</v>
      </c>
      <c r="AU1654" s="5" t="e">
        <v>#DIV/0!</v>
      </c>
      <c r="AV1654" s="5" t="e">
        <v>#DIV/0!</v>
      </c>
      <c r="AW1654" s="5">
        <v>1.3438133874239351</v>
      </c>
      <c r="AX1654" s="5">
        <v>0.30404040404040406</v>
      </c>
      <c r="AY1654" s="5">
        <v>1.1116751269035532</v>
      </c>
      <c r="AZ1654" s="5">
        <v>3.5460251046025104</v>
      </c>
      <c r="BA1654" s="5">
        <v>3.3433333333333333</v>
      </c>
      <c r="BB1654" s="5">
        <v>2.0188235294117649</v>
      </c>
      <c r="BC1654" s="5">
        <v>2.1711111111111112</v>
      </c>
      <c r="BD1654" s="5">
        <v>1.8610526315789473</v>
      </c>
      <c r="BE1654" s="5">
        <v>3.6273684210526316</v>
      </c>
      <c r="BF1654" s="5">
        <v>5.6349999999999998</v>
      </c>
      <c r="BG1654" s="5">
        <v>5.7955999200994315</v>
      </c>
      <c r="BH1654" s="5">
        <v>9.3014584604899131</v>
      </c>
      <c r="BI1654" s="5">
        <v>10.251558456420899</v>
      </c>
      <c r="BJ1654" s="5">
        <v>15.129924799601238</v>
      </c>
    </row>
    <row r="1655" spans="2:62" x14ac:dyDescent="0.25">
      <c r="F1655" t="s">
        <v>153</v>
      </c>
      <c r="G1655" s="5" t="e">
        <v>#DIV/0!</v>
      </c>
      <c r="H1655" s="5" t="e">
        <v>#DIV/0!</v>
      </c>
      <c r="I1655" s="5" t="e">
        <v>#DIV/0!</v>
      </c>
      <c r="J1655" s="5" t="e">
        <v>#DIV/0!</v>
      </c>
      <c r="K1655" s="5" t="e">
        <v>#DIV/0!</v>
      </c>
      <c r="L1655" s="5" t="e">
        <v>#DIV/0!</v>
      </c>
      <c r="M1655" s="5" t="e">
        <v>#DIV/0!</v>
      </c>
      <c r="N1655" s="5" t="e">
        <v>#DIV/0!</v>
      </c>
      <c r="O1655" s="5" t="e">
        <v>#DIV/0!</v>
      </c>
      <c r="P1655" s="5" t="e">
        <v>#DIV/0!</v>
      </c>
      <c r="Q1655" s="5" t="e">
        <v>#DIV/0!</v>
      </c>
      <c r="R1655" s="5" t="e">
        <v>#DIV/0!</v>
      </c>
      <c r="S1655" s="5" t="e">
        <v>#DIV/0!</v>
      </c>
      <c r="T1655" s="5" t="e">
        <v>#DIV/0!</v>
      </c>
      <c r="U1655" s="5" t="e">
        <v>#DIV/0!</v>
      </c>
      <c r="V1655" s="5" t="e">
        <v>#DIV/0!</v>
      </c>
      <c r="W1655" s="5" t="e">
        <v>#DIV/0!</v>
      </c>
      <c r="X1655" s="5" t="e">
        <v>#DIV/0!</v>
      </c>
      <c r="Y1655" s="5" t="e">
        <v>#DIV/0!</v>
      </c>
      <c r="Z1655" s="5" t="e">
        <v>#DIV/0!</v>
      </c>
      <c r="AA1655" s="5" t="e">
        <v>#DIV/0!</v>
      </c>
      <c r="AB1655" s="5" t="e">
        <v>#DIV/0!</v>
      </c>
      <c r="AC1655" s="5" t="e">
        <v>#DIV/0!</v>
      </c>
      <c r="AD1655" s="5" t="e">
        <v>#DIV/0!</v>
      </c>
      <c r="AE1655" s="5" t="e">
        <v>#DIV/0!</v>
      </c>
      <c r="AF1655" s="5" t="e">
        <v>#DIV/0!</v>
      </c>
      <c r="AG1655" s="5" t="e">
        <v>#DIV/0!</v>
      </c>
      <c r="AH1655" s="5" t="e">
        <v>#DIV/0!</v>
      </c>
      <c r="AI1655" s="5" t="e">
        <v>#DIV/0!</v>
      </c>
      <c r="AJ1655" s="5" t="e">
        <v>#DIV/0!</v>
      </c>
      <c r="AK1655" s="5" t="e">
        <v>#DIV/0!</v>
      </c>
      <c r="AL1655" s="5" t="e">
        <v>#DIV/0!</v>
      </c>
      <c r="AM1655" s="5" t="e">
        <v>#DIV/0!</v>
      </c>
      <c r="AN1655" s="5" t="e">
        <v>#DIV/0!</v>
      </c>
      <c r="AO1655" s="5" t="e">
        <v>#DIV/0!</v>
      </c>
      <c r="AP1655" s="5" t="e">
        <v>#DIV/0!</v>
      </c>
      <c r="AQ1655" s="5" t="e">
        <v>#DIV/0!</v>
      </c>
      <c r="AR1655" s="5" t="e">
        <v>#DIV/0!</v>
      </c>
      <c r="AS1655" s="5" t="e">
        <v>#DIV/0!</v>
      </c>
      <c r="AT1655" s="5" t="e">
        <v>#DIV/0!</v>
      </c>
      <c r="AU1655" s="5" t="e">
        <v>#DIV/0!</v>
      </c>
      <c r="AV1655" s="5" t="e">
        <v>#DIV/0!</v>
      </c>
      <c r="AW1655" s="5">
        <v>9.7686241610738254</v>
      </c>
      <c r="AX1655" s="5">
        <v>8.1552013422818792</v>
      </c>
      <c r="AY1655" s="5">
        <v>11.062751677852349</v>
      </c>
      <c r="AZ1655" s="5">
        <v>7.9989937950695955</v>
      </c>
      <c r="BA1655" s="5">
        <v>9.0321985577729329</v>
      </c>
      <c r="BB1655" s="5">
        <v>8.6228408519201736</v>
      </c>
      <c r="BC1655" s="5">
        <v>6.5574375314439042</v>
      </c>
      <c r="BD1655" s="5">
        <v>7.0028509139694783</v>
      </c>
      <c r="BE1655" s="5">
        <v>9.2390322580645154</v>
      </c>
      <c r="BF1655" s="5">
        <v>11.035967741935483</v>
      </c>
      <c r="BG1655" s="5">
        <v>10.335733996975806</v>
      </c>
      <c r="BH1655" s="5">
        <v>10.058338898689517</v>
      </c>
      <c r="BI1655" s="5">
        <v>9.6210354712701616</v>
      </c>
      <c r="BJ1655" s="5">
        <v>13.630447958669356</v>
      </c>
    </row>
    <row r="1656" spans="2:62" x14ac:dyDescent="0.25">
      <c r="F1656" t="s">
        <v>155</v>
      </c>
      <c r="G1656" s="5" t="e">
        <v>#DIV/0!</v>
      </c>
      <c r="H1656" s="5" t="e">
        <v>#DIV/0!</v>
      </c>
      <c r="I1656" s="5" t="e">
        <v>#DIV/0!</v>
      </c>
      <c r="J1656" s="5" t="e">
        <v>#DIV/0!</v>
      </c>
      <c r="K1656" s="5" t="e">
        <v>#DIV/0!</v>
      </c>
      <c r="L1656" s="5" t="e">
        <v>#DIV/0!</v>
      </c>
      <c r="M1656" s="5" t="e">
        <v>#DIV/0!</v>
      </c>
      <c r="N1656" s="5" t="e">
        <v>#DIV/0!</v>
      </c>
      <c r="O1656" s="5" t="e">
        <v>#DIV/0!</v>
      </c>
      <c r="P1656" s="5" t="e">
        <v>#DIV/0!</v>
      </c>
      <c r="Q1656" s="5" t="e">
        <v>#DIV/0!</v>
      </c>
      <c r="R1656" s="5" t="e">
        <v>#DIV/0!</v>
      </c>
      <c r="S1656" s="5" t="e">
        <v>#DIV/0!</v>
      </c>
      <c r="T1656" s="5" t="e">
        <v>#DIV/0!</v>
      </c>
      <c r="U1656" s="5" t="e">
        <v>#DIV/0!</v>
      </c>
      <c r="V1656" s="5" t="e">
        <v>#DIV/0!</v>
      </c>
      <c r="W1656" s="5" t="e">
        <v>#DIV/0!</v>
      </c>
      <c r="X1656" s="5" t="e">
        <v>#DIV/0!</v>
      </c>
      <c r="Y1656" s="5" t="e">
        <v>#DIV/0!</v>
      </c>
      <c r="Z1656" s="5" t="e">
        <v>#DIV/0!</v>
      </c>
      <c r="AA1656" s="5" t="e">
        <v>#DIV/0!</v>
      </c>
      <c r="AB1656" s="5" t="e">
        <v>#DIV/0!</v>
      </c>
      <c r="AC1656" s="5" t="e">
        <v>#DIV/0!</v>
      </c>
      <c r="AD1656" s="5" t="e">
        <v>#DIV/0!</v>
      </c>
      <c r="AE1656" s="5" t="e">
        <v>#DIV/0!</v>
      </c>
      <c r="AF1656" s="5" t="e">
        <v>#DIV/0!</v>
      </c>
      <c r="AG1656" s="5" t="e">
        <v>#DIV/0!</v>
      </c>
      <c r="AH1656" s="5" t="e">
        <v>#DIV/0!</v>
      </c>
      <c r="AI1656" s="5" t="e">
        <v>#DIV/0!</v>
      </c>
      <c r="AJ1656" s="5" t="e">
        <v>#DIV/0!</v>
      </c>
      <c r="AK1656" s="5" t="e">
        <v>#DIV/0!</v>
      </c>
      <c r="AL1656" s="5" t="e">
        <v>#DIV/0!</v>
      </c>
      <c r="AM1656" s="5" t="e">
        <v>#DIV/0!</v>
      </c>
      <c r="AN1656" s="5" t="e">
        <v>#DIV/0!</v>
      </c>
      <c r="AO1656" s="5" t="e">
        <v>#DIV/0!</v>
      </c>
      <c r="AP1656" s="5" t="e">
        <v>#DIV/0!</v>
      </c>
      <c r="AQ1656" s="5" t="e">
        <v>#DIV/0!</v>
      </c>
      <c r="AR1656" s="5" t="e">
        <v>#DIV/0!</v>
      </c>
      <c r="AS1656" s="5" t="e">
        <v>#DIV/0!</v>
      </c>
      <c r="AT1656" s="5" t="e">
        <v>#DIV/0!</v>
      </c>
      <c r="AU1656" s="5" t="e">
        <v>#DIV/0!</v>
      </c>
      <c r="AV1656" s="5" t="e">
        <v>#DIV/0!</v>
      </c>
      <c r="AW1656" s="5" t="e">
        <v>#DIV/0!</v>
      </c>
      <c r="AX1656" s="5" t="e">
        <v>#DIV/0!</v>
      </c>
      <c r="AY1656" s="5" t="e">
        <v>#DIV/0!</v>
      </c>
      <c r="AZ1656" s="5" t="e">
        <v>#DIV/0!</v>
      </c>
      <c r="BA1656" s="5" t="e">
        <v>#DIV/0!</v>
      </c>
      <c r="BB1656" s="5" t="e">
        <v>#DIV/0!</v>
      </c>
      <c r="BC1656" s="5" t="e">
        <v>#DIV/0!</v>
      </c>
      <c r="BD1656" s="5" t="e">
        <v>#DIV/0!</v>
      </c>
      <c r="BE1656" s="5" t="e">
        <v>#DIV/0!</v>
      </c>
      <c r="BF1656" s="5" t="e">
        <v>#DIV/0!</v>
      </c>
      <c r="BG1656" s="5" t="e">
        <v>#DIV/0!</v>
      </c>
      <c r="BH1656" s="5" t="e">
        <v>#DIV/0!</v>
      </c>
      <c r="BI1656" s="5" t="e">
        <v>#DIV/0!</v>
      </c>
      <c r="BJ1656" s="5" t="e">
        <v>#DIV/0!</v>
      </c>
    </row>
    <row r="1657" spans="2:62" x14ac:dyDescent="0.25">
      <c r="F1657" t="s">
        <v>157</v>
      </c>
      <c r="G1657" s="5" t="e">
        <v>#DIV/0!</v>
      </c>
      <c r="H1657" s="5" t="e">
        <v>#DIV/0!</v>
      </c>
      <c r="I1657" s="5" t="e">
        <v>#DIV/0!</v>
      </c>
      <c r="J1657" s="5" t="e">
        <v>#DIV/0!</v>
      </c>
      <c r="K1657" s="5" t="e">
        <v>#DIV/0!</v>
      </c>
      <c r="L1657" s="5" t="e">
        <v>#DIV/0!</v>
      </c>
      <c r="M1657" s="5" t="e">
        <v>#DIV/0!</v>
      </c>
      <c r="N1657" s="5" t="e">
        <v>#DIV/0!</v>
      </c>
      <c r="O1657" s="5" t="e">
        <v>#DIV/0!</v>
      </c>
      <c r="P1657" s="5" t="e">
        <v>#DIV/0!</v>
      </c>
      <c r="Q1657" s="5" t="e">
        <v>#DIV/0!</v>
      </c>
      <c r="R1657" s="5" t="e">
        <v>#DIV/0!</v>
      </c>
      <c r="S1657" s="5" t="e">
        <v>#DIV/0!</v>
      </c>
      <c r="T1657" s="5" t="e">
        <v>#DIV/0!</v>
      </c>
      <c r="U1657" s="5" t="e">
        <v>#DIV/0!</v>
      </c>
      <c r="V1657" s="5" t="e">
        <v>#DIV/0!</v>
      </c>
      <c r="W1657" s="5" t="e">
        <v>#DIV/0!</v>
      </c>
      <c r="X1657" s="5" t="e">
        <v>#DIV/0!</v>
      </c>
      <c r="Y1657" s="5" t="e">
        <v>#DIV/0!</v>
      </c>
      <c r="Z1657" s="5" t="e">
        <v>#DIV/0!</v>
      </c>
      <c r="AA1657" s="5" t="e">
        <v>#DIV/0!</v>
      </c>
      <c r="AB1657" s="5" t="e">
        <v>#DIV/0!</v>
      </c>
      <c r="AC1657" s="5" t="e">
        <v>#DIV/0!</v>
      </c>
      <c r="AD1657" s="5" t="e">
        <v>#DIV/0!</v>
      </c>
      <c r="AE1657" s="5" t="e">
        <v>#DIV/0!</v>
      </c>
      <c r="AF1657" s="5" t="e">
        <v>#DIV/0!</v>
      </c>
      <c r="AG1657" s="5" t="e">
        <v>#DIV/0!</v>
      </c>
      <c r="AH1657" s="5" t="e">
        <v>#DIV/0!</v>
      </c>
      <c r="AI1657" s="5" t="e">
        <v>#DIV/0!</v>
      </c>
      <c r="AJ1657" s="5" t="e">
        <v>#DIV/0!</v>
      </c>
      <c r="AK1657" s="5" t="e">
        <v>#DIV/0!</v>
      </c>
      <c r="AL1657" s="5" t="e">
        <v>#DIV/0!</v>
      </c>
      <c r="AM1657" s="5" t="e">
        <v>#DIV/0!</v>
      </c>
      <c r="AN1657" s="5" t="e">
        <v>#DIV/0!</v>
      </c>
      <c r="AO1657" s="5" t="e">
        <v>#DIV/0!</v>
      </c>
      <c r="AP1657" s="5" t="e">
        <v>#DIV/0!</v>
      </c>
      <c r="AQ1657" s="5" t="e">
        <v>#DIV/0!</v>
      </c>
      <c r="AR1657" s="5" t="e">
        <v>#DIV/0!</v>
      </c>
      <c r="AS1657" s="5" t="e">
        <v>#DIV/0!</v>
      </c>
      <c r="AT1657" s="5" t="e">
        <v>#DIV/0!</v>
      </c>
      <c r="AU1657" s="5" t="e">
        <v>#DIV/0!</v>
      </c>
      <c r="AV1657" s="5" t="e">
        <v>#DIV/0!</v>
      </c>
      <c r="AW1657" s="5">
        <v>17.01248350756115</v>
      </c>
      <c r="AX1657" s="5">
        <v>5.7023243045387995</v>
      </c>
      <c r="AY1657" s="5">
        <v>10.309285021028794</v>
      </c>
      <c r="AZ1657" s="5">
        <v>10.902518911331201</v>
      </c>
      <c r="BA1657" s="5">
        <v>11.131009256494476</v>
      </c>
      <c r="BB1657" s="5">
        <v>16.039891722467587</v>
      </c>
      <c r="BC1657" s="5">
        <v>17.200205791562546</v>
      </c>
      <c r="BD1657" s="5">
        <v>17.662317178090049</v>
      </c>
      <c r="BE1657" s="5">
        <v>21.847099210435978</v>
      </c>
      <c r="BF1657" s="5">
        <v>20.819050360278233</v>
      </c>
      <c r="BG1657" s="5">
        <v>30.586349089577876</v>
      </c>
      <c r="BH1657" s="5">
        <v>18.684266113668802</v>
      </c>
      <c r="BI1657" s="5">
        <v>26.159619686425195</v>
      </c>
      <c r="BJ1657" s="5">
        <v>18.466945072670875</v>
      </c>
    </row>
    <row r="1658" spans="2:62" x14ac:dyDescent="0.25">
      <c r="F1658" t="s">
        <v>159</v>
      </c>
      <c r="G1658" s="5" t="e">
        <v>#DIV/0!</v>
      </c>
      <c r="H1658" s="5" t="e">
        <v>#DIV/0!</v>
      </c>
      <c r="I1658" s="5" t="e">
        <v>#DIV/0!</v>
      </c>
      <c r="J1658" s="5" t="e">
        <v>#DIV/0!</v>
      </c>
      <c r="K1658" s="5" t="e">
        <v>#DIV/0!</v>
      </c>
      <c r="L1658" s="5" t="e">
        <v>#DIV/0!</v>
      </c>
      <c r="M1658" s="5" t="e">
        <v>#DIV/0!</v>
      </c>
      <c r="N1658" s="5" t="e">
        <v>#DIV/0!</v>
      </c>
      <c r="O1658" s="5" t="e">
        <v>#DIV/0!</v>
      </c>
      <c r="P1658" s="5" t="e">
        <v>#DIV/0!</v>
      </c>
      <c r="Q1658" s="5" t="e">
        <v>#DIV/0!</v>
      </c>
      <c r="R1658" s="5" t="e">
        <v>#DIV/0!</v>
      </c>
      <c r="S1658" s="5" t="e">
        <v>#DIV/0!</v>
      </c>
      <c r="T1658" s="5" t="e">
        <v>#DIV/0!</v>
      </c>
      <c r="U1658" s="5" t="e">
        <v>#DIV/0!</v>
      </c>
      <c r="V1658" s="5" t="e">
        <v>#DIV/0!</v>
      </c>
      <c r="W1658" s="5" t="e">
        <v>#DIV/0!</v>
      </c>
      <c r="X1658" s="5" t="e">
        <v>#DIV/0!</v>
      </c>
      <c r="Y1658" s="5" t="e">
        <v>#DIV/0!</v>
      </c>
      <c r="Z1658" s="5" t="e">
        <v>#DIV/0!</v>
      </c>
      <c r="AA1658" s="5" t="e">
        <v>#DIV/0!</v>
      </c>
      <c r="AB1658" s="5" t="e">
        <v>#DIV/0!</v>
      </c>
      <c r="AC1658" s="5" t="e">
        <v>#DIV/0!</v>
      </c>
      <c r="AD1658" s="5" t="e">
        <v>#DIV/0!</v>
      </c>
      <c r="AE1658" s="5" t="e">
        <v>#DIV/0!</v>
      </c>
      <c r="AF1658" s="5" t="e">
        <v>#DIV/0!</v>
      </c>
      <c r="AG1658" s="5" t="e">
        <v>#DIV/0!</v>
      </c>
      <c r="AH1658" s="5" t="e">
        <v>#DIV/0!</v>
      </c>
      <c r="AI1658" s="5" t="e">
        <v>#DIV/0!</v>
      </c>
      <c r="AJ1658" s="5" t="e">
        <v>#DIV/0!</v>
      </c>
      <c r="AK1658" s="5" t="e">
        <v>#DIV/0!</v>
      </c>
      <c r="AL1658" s="5" t="e">
        <v>#DIV/0!</v>
      </c>
      <c r="AM1658" s="5" t="e">
        <v>#DIV/0!</v>
      </c>
      <c r="AN1658" s="5" t="e">
        <v>#DIV/0!</v>
      </c>
      <c r="AO1658" s="5" t="e">
        <v>#DIV/0!</v>
      </c>
      <c r="AP1658" s="5" t="e">
        <v>#DIV/0!</v>
      </c>
      <c r="AQ1658" s="5" t="e">
        <v>#DIV/0!</v>
      </c>
      <c r="AR1658" s="5" t="e">
        <v>#DIV/0!</v>
      </c>
      <c r="AS1658" s="5" t="e">
        <v>#DIV/0!</v>
      </c>
      <c r="AT1658" s="5" t="e">
        <v>#DIV/0!</v>
      </c>
      <c r="AU1658" s="5" t="e">
        <v>#DIV/0!</v>
      </c>
      <c r="AV1658" s="5" t="e">
        <v>#DIV/0!</v>
      </c>
      <c r="AW1658" s="5">
        <v>27.313101551758006</v>
      </c>
      <c r="AX1658" s="5">
        <v>33.096774193548384</v>
      </c>
      <c r="AY1658" s="5">
        <v>27.680867249904907</v>
      </c>
      <c r="AZ1658" s="5">
        <v>34.326557750759875</v>
      </c>
      <c r="BA1658" s="5">
        <v>33.154802259887006</v>
      </c>
      <c r="BB1658" s="5">
        <v>36.395283018867921</v>
      </c>
      <c r="BC1658" s="5">
        <v>33.287547169811319</v>
      </c>
      <c r="BD1658" s="5">
        <v>31.85709090909091</v>
      </c>
      <c r="BE1658" s="5">
        <v>30.347090909090909</v>
      </c>
      <c r="BF1658" s="5">
        <v>43.582068965517244</v>
      </c>
      <c r="BG1658" s="5">
        <v>34.39270756091102</v>
      </c>
      <c r="BH1658" s="5">
        <v>38.766200161637933</v>
      </c>
      <c r="BI1658" s="5">
        <v>42.850692433324355</v>
      </c>
      <c r="BJ1658" s="5">
        <v>28.579010977909483</v>
      </c>
    </row>
    <row r="1659" spans="2:62" x14ac:dyDescent="0.25">
      <c r="F1659" t="s">
        <v>161</v>
      </c>
      <c r="G1659" s="5" t="e">
        <v>#DIV/0!</v>
      </c>
      <c r="H1659" s="5" t="e">
        <v>#DIV/0!</v>
      </c>
      <c r="I1659" s="5" t="e">
        <v>#DIV/0!</v>
      </c>
      <c r="J1659" s="5" t="e">
        <v>#DIV/0!</v>
      </c>
      <c r="K1659" s="5" t="e">
        <v>#DIV/0!</v>
      </c>
      <c r="L1659" s="5" t="e">
        <v>#DIV/0!</v>
      </c>
      <c r="M1659" s="5" t="e">
        <v>#DIV/0!</v>
      </c>
      <c r="N1659" s="5" t="e">
        <v>#DIV/0!</v>
      </c>
      <c r="O1659" s="5" t="e">
        <v>#DIV/0!</v>
      </c>
      <c r="P1659" s="5" t="e">
        <v>#DIV/0!</v>
      </c>
      <c r="Q1659" s="5" t="e">
        <v>#DIV/0!</v>
      </c>
      <c r="R1659" s="5" t="e">
        <v>#DIV/0!</v>
      </c>
      <c r="S1659" s="5" t="e">
        <v>#DIV/0!</v>
      </c>
      <c r="T1659" s="5" t="e">
        <v>#DIV/0!</v>
      </c>
      <c r="U1659" s="5" t="e">
        <v>#DIV/0!</v>
      </c>
      <c r="V1659" s="5" t="e">
        <v>#DIV/0!</v>
      </c>
      <c r="W1659" s="5" t="e">
        <v>#DIV/0!</v>
      </c>
      <c r="X1659" s="5" t="e">
        <v>#DIV/0!</v>
      </c>
      <c r="Y1659" s="5" t="e">
        <v>#DIV/0!</v>
      </c>
      <c r="Z1659" s="5" t="e">
        <v>#DIV/0!</v>
      </c>
      <c r="AA1659" s="5" t="e">
        <v>#DIV/0!</v>
      </c>
      <c r="AB1659" s="5" t="e">
        <v>#DIV/0!</v>
      </c>
      <c r="AC1659" s="5" t="e">
        <v>#DIV/0!</v>
      </c>
      <c r="AD1659" s="5" t="e">
        <v>#DIV/0!</v>
      </c>
      <c r="AE1659" s="5" t="e">
        <v>#DIV/0!</v>
      </c>
      <c r="AF1659" s="5" t="e">
        <v>#DIV/0!</v>
      </c>
      <c r="AG1659" s="5" t="e">
        <v>#DIV/0!</v>
      </c>
      <c r="AH1659" s="5" t="e">
        <v>#DIV/0!</v>
      </c>
      <c r="AI1659" s="5" t="e">
        <v>#DIV/0!</v>
      </c>
      <c r="AJ1659" s="5" t="e">
        <v>#DIV/0!</v>
      </c>
      <c r="AK1659" s="5" t="e">
        <v>#DIV/0!</v>
      </c>
      <c r="AL1659" s="5" t="e">
        <v>#DIV/0!</v>
      </c>
      <c r="AM1659" s="5" t="e">
        <v>#DIV/0!</v>
      </c>
      <c r="AN1659" s="5" t="e">
        <v>#DIV/0!</v>
      </c>
      <c r="AO1659" s="5" t="e">
        <v>#DIV/0!</v>
      </c>
      <c r="AP1659" s="5" t="e">
        <v>#DIV/0!</v>
      </c>
      <c r="AQ1659" s="5" t="e">
        <v>#DIV/0!</v>
      </c>
      <c r="AR1659" s="5" t="e">
        <v>#DIV/0!</v>
      </c>
      <c r="AS1659" s="5" t="e">
        <v>#DIV/0!</v>
      </c>
      <c r="AT1659" s="5" t="e">
        <v>#DIV/0!</v>
      </c>
      <c r="AU1659" s="5" t="e">
        <v>#DIV/0!</v>
      </c>
      <c r="AV1659" s="5" t="e">
        <v>#DIV/0!</v>
      </c>
      <c r="AW1659" s="5" t="e">
        <v>#DIV/0!</v>
      </c>
      <c r="AX1659" s="5" t="e">
        <v>#DIV/0!</v>
      </c>
      <c r="AY1659" s="5">
        <v>52.041583366653342</v>
      </c>
      <c r="AZ1659" s="5">
        <v>15.692486168124219</v>
      </c>
      <c r="BA1659" s="5">
        <v>17.501321120310024</v>
      </c>
      <c r="BB1659" s="5">
        <v>31.050275482093664</v>
      </c>
      <c r="BC1659" s="5">
        <v>22.481687207082103</v>
      </c>
      <c r="BD1659" s="5">
        <v>6.0889792170967283</v>
      </c>
      <c r="BE1659" s="5">
        <v>19.600383325347387</v>
      </c>
      <c r="BF1659" s="5">
        <v>22.00728756741</v>
      </c>
      <c r="BG1659" s="5">
        <v>20.685344901207916</v>
      </c>
      <c r="BH1659" s="5">
        <v>25.871159097888395</v>
      </c>
      <c r="BI1659" s="5">
        <v>29.070296658087663</v>
      </c>
      <c r="BJ1659" s="5">
        <v>27.047718277179847</v>
      </c>
    </row>
    <row r="1660" spans="2:62" x14ac:dyDescent="0.25">
      <c r="F1660" t="s">
        <v>163</v>
      </c>
      <c r="G1660" s="5" t="e">
        <v>#DIV/0!</v>
      </c>
      <c r="H1660" s="5" t="e">
        <v>#DIV/0!</v>
      </c>
      <c r="I1660" s="5" t="e">
        <v>#DIV/0!</v>
      </c>
      <c r="J1660" s="5" t="e">
        <v>#DIV/0!</v>
      </c>
      <c r="K1660" s="5" t="e">
        <v>#DIV/0!</v>
      </c>
      <c r="L1660" s="5" t="e">
        <v>#DIV/0!</v>
      </c>
      <c r="M1660" s="5" t="e">
        <v>#DIV/0!</v>
      </c>
      <c r="N1660" s="5" t="e">
        <v>#DIV/0!</v>
      </c>
      <c r="O1660" s="5" t="e">
        <v>#DIV/0!</v>
      </c>
      <c r="P1660" s="5" t="e">
        <v>#DIV/0!</v>
      </c>
      <c r="Q1660" s="5" t="e">
        <v>#DIV/0!</v>
      </c>
      <c r="R1660" s="5" t="e">
        <v>#DIV/0!</v>
      </c>
      <c r="S1660" s="5" t="e">
        <v>#DIV/0!</v>
      </c>
      <c r="T1660" s="5" t="e">
        <v>#DIV/0!</v>
      </c>
      <c r="U1660" s="5" t="e">
        <v>#DIV/0!</v>
      </c>
      <c r="V1660" s="5" t="e">
        <v>#DIV/0!</v>
      </c>
      <c r="W1660" s="5" t="e">
        <v>#DIV/0!</v>
      </c>
      <c r="X1660" s="5" t="e">
        <v>#DIV/0!</v>
      </c>
      <c r="Y1660" s="5" t="e">
        <v>#DIV/0!</v>
      </c>
      <c r="Z1660" s="5" t="e">
        <v>#DIV/0!</v>
      </c>
      <c r="AA1660" s="5" t="e">
        <v>#DIV/0!</v>
      </c>
      <c r="AB1660" s="5" t="e">
        <v>#DIV/0!</v>
      </c>
      <c r="AC1660" s="5" t="e">
        <v>#DIV/0!</v>
      </c>
      <c r="AD1660" s="5" t="e">
        <v>#DIV/0!</v>
      </c>
      <c r="AE1660" s="5" t="e">
        <v>#DIV/0!</v>
      </c>
      <c r="AF1660" s="5" t="e">
        <v>#DIV/0!</v>
      </c>
      <c r="AG1660" s="5" t="e">
        <v>#DIV/0!</v>
      </c>
      <c r="AH1660" s="5" t="e">
        <v>#DIV/0!</v>
      </c>
      <c r="AI1660" s="5" t="e">
        <v>#DIV/0!</v>
      </c>
      <c r="AJ1660" s="5" t="e">
        <v>#DIV/0!</v>
      </c>
      <c r="AK1660" s="5" t="e">
        <v>#DIV/0!</v>
      </c>
      <c r="AL1660" s="5" t="e">
        <v>#DIV/0!</v>
      </c>
      <c r="AM1660" s="5" t="e">
        <v>#DIV/0!</v>
      </c>
      <c r="AN1660" s="5" t="e">
        <v>#DIV/0!</v>
      </c>
      <c r="AO1660" s="5" t="e">
        <v>#DIV/0!</v>
      </c>
      <c r="AP1660" s="5" t="e">
        <v>#DIV/0!</v>
      </c>
      <c r="AQ1660" s="5" t="e">
        <v>#DIV/0!</v>
      </c>
      <c r="AR1660" s="5" t="e">
        <v>#DIV/0!</v>
      </c>
      <c r="AS1660" s="5" t="e">
        <v>#DIV/0!</v>
      </c>
      <c r="AT1660" s="5" t="e">
        <v>#DIV/0!</v>
      </c>
      <c r="AU1660" s="5" t="e">
        <v>#DIV/0!</v>
      </c>
      <c r="AV1660" s="5" t="e">
        <v>#DIV/0!</v>
      </c>
      <c r="AW1660" s="5" t="e">
        <v>#DIV/0!</v>
      </c>
      <c r="AX1660" s="5" t="e">
        <v>#DIV/0!</v>
      </c>
      <c r="AY1660" s="5" t="e">
        <v>#DIV/0!</v>
      </c>
      <c r="AZ1660" s="5" t="e">
        <v>#DIV/0!</v>
      </c>
      <c r="BA1660" s="5" t="e">
        <v>#DIV/0!</v>
      </c>
      <c r="BB1660" s="5" t="e">
        <v>#DIV/0!</v>
      </c>
      <c r="BC1660" s="5" t="e">
        <v>#DIV/0!</v>
      </c>
      <c r="BD1660" s="5" t="e">
        <v>#DIV/0!</v>
      </c>
      <c r="BE1660" s="5" t="e">
        <v>#DIV/0!</v>
      </c>
      <c r="BF1660" s="5" t="e">
        <v>#DIV/0!</v>
      </c>
      <c r="BG1660" s="5" t="e">
        <v>#DIV/0!</v>
      </c>
      <c r="BH1660" s="5" t="e">
        <v>#DIV/0!</v>
      </c>
      <c r="BI1660" s="5" t="e">
        <v>#DIV/0!</v>
      </c>
      <c r="BJ1660" s="5" t="e">
        <v>#DIV/0!</v>
      </c>
    </row>
    <row r="1661" spans="2:62" x14ac:dyDescent="0.25">
      <c r="F1661" t="s">
        <v>165</v>
      </c>
      <c r="G1661" s="5" t="e">
        <v>#DIV/0!</v>
      </c>
      <c r="H1661" s="5" t="e">
        <v>#DIV/0!</v>
      </c>
      <c r="I1661" s="5" t="e">
        <v>#DIV/0!</v>
      </c>
      <c r="J1661" s="5" t="e">
        <v>#DIV/0!</v>
      </c>
      <c r="K1661" s="5" t="e">
        <v>#DIV/0!</v>
      </c>
      <c r="L1661" s="5" t="e">
        <v>#DIV/0!</v>
      </c>
      <c r="M1661" s="5" t="e">
        <v>#DIV/0!</v>
      </c>
      <c r="N1661" s="5" t="e">
        <v>#DIV/0!</v>
      </c>
      <c r="O1661" s="5" t="e">
        <v>#DIV/0!</v>
      </c>
      <c r="P1661" s="5" t="e">
        <v>#DIV/0!</v>
      </c>
      <c r="Q1661" s="5" t="e">
        <v>#DIV/0!</v>
      </c>
      <c r="R1661" s="5" t="e">
        <v>#DIV/0!</v>
      </c>
      <c r="S1661" s="5" t="e">
        <v>#DIV/0!</v>
      </c>
      <c r="T1661" s="5" t="e">
        <v>#DIV/0!</v>
      </c>
      <c r="U1661" s="5" t="e">
        <v>#DIV/0!</v>
      </c>
      <c r="V1661" s="5" t="e">
        <v>#DIV/0!</v>
      </c>
      <c r="W1661" s="5" t="e">
        <v>#DIV/0!</v>
      </c>
      <c r="X1661" s="5" t="e">
        <v>#DIV/0!</v>
      </c>
      <c r="Y1661" s="5" t="e">
        <v>#DIV/0!</v>
      </c>
      <c r="Z1661" s="5" t="e">
        <v>#DIV/0!</v>
      </c>
      <c r="AA1661" s="5" t="e">
        <v>#DIV/0!</v>
      </c>
      <c r="AB1661" s="5" t="e">
        <v>#DIV/0!</v>
      </c>
      <c r="AC1661" s="5" t="e">
        <v>#DIV/0!</v>
      </c>
      <c r="AD1661" s="5" t="e">
        <v>#DIV/0!</v>
      </c>
      <c r="AE1661" s="5" t="e">
        <v>#DIV/0!</v>
      </c>
      <c r="AF1661" s="5" t="e">
        <v>#DIV/0!</v>
      </c>
      <c r="AG1661" s="5" t="e">
        <v>#DIV/0!</v>
      </c>
      <c r="AH1661" s="5" t="e">
        <v>#DIV/0!</v>
      </c>
      <c r="AI1661" s="5" t="e">
        <v>#DIV/0!</v>
      </c>
      <c r="AJ1661" s="5" t="e">
        <v>#DIV/0!</v>
      </c>
      <c r="AK1661" s="5" t="e">
        <v>#DIV/0!</v>
      </c>
      <c r="AL1661" s="5" t="e">
        <v>#DIV/0!</v>
      </c>
      <c r="AM1661" s="5" t="e">
        <v>#DIV/0!</v>
      </c>
      <c r="AN1661" s="5" t="e">
        <v>#DIV/0!</v>
      </c>
      <c r="AO1661" s="5" t="e">
        <v>#DIV/0!</v>
      </c>
      <c r="AP1661" s="5" t="e">
        <v>#DIV/0!</v>
      </c>
      <c r="AQ1661" s="5" t="e">
        <v>#DIV/0!</v>
      </c>
      <c r="AR1661" s="5" t="e">
        <v>#DIV/0!</v>
      </c>
      <c r="AS1661" s="5" t="e">
        <v>#DIV/0!</v>
      </c>
      <c r="AT1661" s="5" t="e">
        <v>#DIV/0!</v>
      </c>
      <c r="AU1661" s="5" t="e">
        <v>#DIV/0!</v>
      </c>
      <c r="AV1661" s="5" t="e">
        <v>#DIV/0!</v>
      </c>
      <c r="AW1661" s="5">
        <v>5.9775280898876408</v>
      </c>
      <c r="AX1661" s="5">
        <v>0.73622222222222222</v>
      </c>
      <c r="AY1661" s="5">
        <v>2.2597826086956521</v>
      </c>
      <c r="AZ1661" s="5">
        <v>1.4274</v>
      </c>
      <c r="BA1661" s="5">
        <v>4.643061224489796</v>
      </c>
      <c r="BB1661" s="5">
        <v>2.6607692307692306</v>
      </c>
      <c r="BC1661" s="5">
        <v>11.417222222222222</v>
      </c>
      <c r="BD1661" s="5">
        <v>4.0334545454545454</v>
      </c>
      <c r="BE1661" s="5">
        <v>8.1994690265486732</v>
      </c>
      <c r="BF1661" s="5">
        <v>7.3559292035398229</v>
      </c>
      <c r="BG1661" s="5">
        <v>5.6195222189574121</v>
      </c>
      <c r="BH1661" s="5">
        <v>5.9110034395741149</v>
      </c>
      <c r="BI1661" s="5">
        <v>7.5340850127903778</v>
      </c>
      <c r="BJ1661" s="5">
        <v>4.1517415652654863</v>
      </c>
    </row>
    <row r="1662" spans="2:62" x14ac:dyDescent="0.25">
      <c r="F1662" t="s">
        <v>167</v>
      </c>
      <c r="G1662" s="5" t="e">
        <v>#DIV/0!</v>
      </c>
      <c r="H1662" s="5" t="e">
        <v>#DIV/0!</v>
      </c>
      <c r="I1662" s="5" t="e">
        <v>#DIV/0!</v>
      </c>
      <c r="J1662" s="5" t="e">
        <v>#DIV/0!</v>
      </c>
      <c r="K1662" s="5" t="e">
        <v>#DIV/0!</v>
      </c>
      <c r="L1662" s="5" t="e">
        <v>#DIV/0!</v>
      </c>
      <c r="M1662" s="5" t="e">
        <v>#DIV/0!</v>
      </c>
      <c r="N1662" s="5" t="e">
        <v>#DIV/0!</v>
      </c>
      <c r="O1662" s="5" t="e">
        <v>#DIV/0!</v>
      </c>
      <c r="P1662" s="5" t="e">
        <v>#DIV/0!</v>
      </c>
      <c r="Q1662" s="5" t="e">
        <v>#DIV/0!</v>
      </c>
      <c r="R1662" s="5" t="e">
        <v>#DIV/0!</v>
      </c>
      <c r="S1662" s="5" t="e">
        <v>#DIV/0!</v>
      </c>
      <c r="T1662" s="5" t="e">
        <v>#DIV/0!</v>
      </c>
      <c r="U1662" s="5" t="e">
        <v>#DIV/0!</v>
      </c>
      <c r="V1662" s="5" t="e">
        <v>#DIV/0!</v>
      </c>
      <c r="W1662" s="5" t="e">
        <v>#DIV/0!</v>
      </c>
      <c r="X1662" s="5" t="e">
        <v>#DIV/0!</v>
      </c>
      <c r="Y1662" s="5" t="e">
        <v>#DIV/0!</v>
      </c>
      <c r="Z1662" s="5" t="e">
        <v>#DIV/0!</v>
      </c>
      <c r="AA1662" s="5" t="e">
        <v>#DIV/0!</v>
      </c>
      <c r="AB1662" s="5" t="e">
        <v>#DIV/0!</v>
      </c>
      <c r="AC1662" s="5" t="e">
        <v>#DIV/0!</v>
      </c>
      <c r="AD1662" s="5" t="e">
        <v>#DIV/0!</v>
      </c>
      <c r="AE1662" s="5" t="e">
        <v>#DIV/0!</v>
      </c>
      <c r="AF1662" s="5" t="e">
        <v>#DIV/0!</v>
      </c>
      <c r="AG1662" s="5" t="e">
        <v>#DIV/0!</v>
      </c>
      <c r="AH1662" s="5" t="e">
        <v>#DIV/0!</v>
      </c>
      <c r="AI1662" s="5" t="e">
        <v>#DIV/0!</v>
      </c>
      <c r="AJ1662" s="5" t="e">
        <v>#DIV/0!</v>
      </c>
      <c r="AK1662" s="5" t="e">
        <v>#DIV/0!</v>
      </c>
      <c r="AL1662" s="5" t="e">
        <v>#DIV/0!</v>
      </c>
      <c r="AM1662" s="5" t="e">
        <v>#DIV/0!</v>
      </c>
      <c r="AN1662" s="5" t="e">
        <v>#DIV/0!</v>
      </c>
      <c r="AO1662" s="5" t="e">
        <v>#DIV/0!</v>
      </c>
      <c r="AP1662" s="5" t="e">
        <v>#DIV/0!</v>
      </c>
      <c r="AQ1662" s="5" t="e">
        <v>#DIV/0!</v>
      </c>
      <c r="AR1662" s="5" t="e">
        <v>#DIV/0!</v>
      </c>
      <c r="AS1662" s="5" t="e">
        <v>#DIV/0!</v>
      </c>
      <c r="AT1662" s="5" t="e">
        <v>#DIV/0!</v>
      </c>
      <c r="AU1662" s="5" t="e">
        <v>#DIV/0!</v>
      </c>
      <c r="AV1662" s="5" t="e">
        <v>#DIV/0!</v>
      </c>
      <c r="AW1662" s="5">
        <v>2.5703509185909317</v>
      </c>
      <c r="AX1662" s="5">
        <v>3.2173327402135232</v>
      </c>
      <c r="AY1662" s="5">
        <v>2.3925500531726338</v>
      </c>
      <c r="AZ1662" s="5">
        <v>3.7924994217470318</v>
      </c>
      <c r="BA1662" s="5">
        <v>5.2832542101592797</v>
      </c>
      <c r="BB1662" s="5">
        <v>2.279980963375436</v>
      </c>
      <c r="BC1662" s="5">
        <v>3.0151257819481678</v>
      </c>
      <c r="BD1662" s="5">
        <v>2.8072605914429531</v>
      </c>
      <c r="BE1662" s="5">
        <v>6.3548465783664456</v>
      </c>
      <c r="BF1662" s="5">
        <v>3.523467571644042</v>
      </c>
      <c r="BG1662" s="5">
        <v>4.7959960778321227</v>
      </c>
      <c r="BH1662" s="5">
        <v>4.8276619820474576</v>
      </c>
      <c r="BI1662" s="5">
        <v>5.2151536594251962</v>
      </c>
      <c r="BJ1662" s="5">
        <v>4.0596158428071929</v>
      </c>
    </row>
    <row r="1663" spans="2:62" x14ac:dyDescent="0.25">
      <c r="F1663" t="s">
        <v>169</v>
      </c>
      <c r="G1663" s="5" t="e">
        <v>#DIV/0!</v>
      </c>
      <c r="H1663" s="5" t="e">
        <v>#DIV/0!</v>
      </c>
      <c r="I1663" s="5" t="e">
        <v>#DIV/0!</v>
      </c>
      <c r="J1663" s="5" t="e">
        <v>#DIV/0!</v>
      </c>
      <c r="K1663" s="5" t="e">
        <v>#DIV/0!</v>
      </c>
      <c r="L1663" s="5" t="e">
        <v>#DIV/0!</v>
      </c>
      <c r="M1663" s="5" t="e">
        <v>#DIV/0!</v>
      </c>
      <c r="N1663" s="5" t="e">
        <v>#DIV/0!</v>
      </c>
      <c r="O1663" s="5" t="e">
        <v>#DIV/0!</v>
      </c>
      <c r="P1663" s="5" t="e">
        <v>#DIV/0!</v>
      </c>
      <c r="Q1663" s="5" t="e">
        <v>#DIV/0!</v>
      </c>
      <c r="R1663" s="5" t="e">
        <v>#DIV/0!</v>
      </c>
      <c r="S1663" s="5" t="e">
        <v>#DIV/0!</v>
      </c>
      <c r="T1663" s="5" t="e">
        <v>#DIV/0!</v>
      </c>
      <c r="U1663" s="5" t="e">
        <v>#DIV/0!</v>
      </c>
      <c r="V1663" s="5" t="e">
        <v>#DIV/0!</v>
      </c>
      <c r="W1663" s="5" t="e">
        <v>#DIV/0!</v>
      </c>
      <c r="X1663" s="5" t="e">
        <v>#DIV/0!</v>
      </c>
      <c r="Y1663" s="5" t="e">
        <v>#DIV/0!</v>
      </c>
      <c r="Z1663" s="5" t="e">
        <v>#DIV/0!</v>
      </c>
      <c r="AA1663" s="5" t="e">
        <v>#DIV/0!</v>
      </c>
      <c r="AB1663" s="5" t="e">
        <v>#DIV/0!</v>
      </c>
      <c r="AC1663" s="5" t="e">
        <v>#DIV/0!</v>
      </c>
      <c r="AD1663" s="5" t="e">
        <v>#DIV/0!</v>
      </c>
      <c r="AE1663" s="5" t="e">
        <v>#DIV/0!</v>
      </c>
      <c r="AF1663" s="5" t="e">
        <v>#DIV/0!</v>
      </c>
      <c r="AG1663" s="5" t="e">
        <v>#DIV/0!</v>
      </c>
      <c r="AH1663" s="5" t="e">
        <v>#DIV/0!</v>
      </c>
      <c r="AI1663" s="5" t="e">
        <v>#DIV/0!</v>
      </c>
      <c r="AJ1663" s="5" t="e">
        <v>#DIV/0!</v>
      </c>
      <c r="AK1663" s="5" t="e">
        <v>#DIV/0!</v>
      </c>
      <c r="AL1663" s="5" t="e">
        <v>#DIV/0!</v>
      </c>
      <c r="AM1663" s="5" t="e">
        <v>#DIV/0!</v>
      </c>
      <c r="AN1663" s="5" t="e">
        <v>#DIV/0!</v>
      </c>
      <c r="AO1663" s="5" t="e">
        <v>#DIV/0!</v>
      </c>
      <c r="AP1663" s="5" t="e">
        <v>#DIV/0!</v>
      </c>
      <c r="AQ1663" s="5" t="e">
        <v>#DIV/0!</v>
      </c>
      <c r="AR1663" s="5" t="e">
        <v>#DIV/0!</v>
      </c>
      <c r="AS1663" s="5" t="e">
        <v>#DIV/0!</v>
      </c>
      <c r="AT1663" s="5" t="e">
        <v>#DIV/0!</v>
      </c>
      <c r="AU1663" s="5" t="e">
        <v>#DIV/0!</v>
      </c>
      <c r="AV1663" s="5" t="e">
        <v>#DIV/0!</v>
      </c>
      <c r="AW1663" s="5">
        <v>4.5288823529411761</v>
      </c>
      <c r="AX1663" s="5">
        <v>6.141</v>
      </c>
      <c r="AY1663" s="5">
        <v>4.5451142857142859</v>
      </c>
      <c r="AZ1663" s="5">
        <v>7.1973333333333329</v>
      </c>
      <c r="BA1663" s="5">
        <v>10.038885869565217</v>
      </c>
      <c r="BB1663" s="5">
        <v>4.2050540540540542</v>
      </c>
      <c r="BC1663" s="5">
        <v>5.8768333333333329</v>
      </c>
      <c r="BD1663" s="5">
        <v>5.2610312500000003</v>
      </c>
      <c r="BE1663" s="5">
        <v>12.213666666666667</v>
      </c>
      <c r="BF1663" s="5">
        <v>6.5612941176470585</v>
      </c>
      <c r="BG1663" s="5">
        <v>8.6686972098214294</v>
      </c>
      <c r="BH1663" s="5">
        <v>9.0181733685661758</v>
      </c>
      <c r="BI1663" s="5">
        <v>9.4310638786764702</v>
      </c>
      <c r="BJ1663" s="5">
        <v>7.7154995404411766</v>
      </c>
    </row>
    <row r="1664" spans="2:62" x14ac:dyDescent="0.25">
      <c r="F1664" t="s">
        <v>171</v>
      </c>
      <c r="G1664" s="5" t="e">
        <v>#DIV/0!</v>
      </c>
      <c r="H1664" s="5" t="e">
        <v>#DIV/0!</v>
      </c>
      <c r="I1664" s="5" t="e">
        <v>#DIV/0!</v>
      </c>
      <c r="J1664" s="5" t="e">
        <v>#DIV/0!</v>
      </c>
      <c r="K1664" s="5" t="e">
        <v>#DIV/0!</v>
      </c>
      <c r="L1664" s="5" t="e">
        <v>#DIV/0!</v>
      </c>
      <c r="M1664" s="5" t="e">
        <v>#DIV/0!</v>
      </c>
      <c r="N1664" s="5" t="e">
        <v>#DIV/0!</v>
      </c>
      <c r="O1664" s="5" t="e">
        <v>#DIV/0!</v>
      </c>
      <c r="P1664" s="5" t="e">
        <v>#DIV/0!</v>
      </c>
      <c r="Q1664" s="5" t="e">
        <v>#DIV/0!</v>
      </c>
      <c r="R1664" s="5" t="e">
        <v>#DIV/0!</v>
      </c>
      <c r="S1664" s="5" t="e">
        <v>#DIV/0!</v>
      </c>
      <c r="T1664" s="5" t="e">
        <v>#DIV/0!</v>
      </c>
      <c r="U1664" s="5" t="e">
        <v>#DIV/0!</v>
      </c>
      <c r="V1664" s="5" t="e">
        <v>#DIV/0!</v>
      </c>
      <c r="W1664" s="5" t="e">
        <v>#DIV/0!</v>
      </c>
      <c r="X1664" s="5" t="e">
        <v>#DIV/0!</v>
      </c>
      <c r="Y1664" s="5" t="e">
        <v>#DIV/0!</v>
      </c>
      <c r="Z1664" s="5" t="e">
        <v>#DIV/0!</v>
      </c>
      <c r="AA1664" s="5" t="e">
        <v>#DIV/0!</v>
      </c>
      <c r="AB1664" s="5" t="e">
        <v>#DIV/0!</v>
      </c>
      <c r="AC1664" s="5" t="e">
        <v>#DIV/0!</v>
      </c>
      <c r="AD1664" s="5" t="e">
        <v>#DIV/0!</v>
      </c>
      <c r="AE1664" s="5" t="e">
        <v>#DIV/0!</v>
      </c>
      <c r="AF1664" s="5" t="e">
        <v>#DIV/0!</v>
      </c>
      <c r="AG1664" s="5" t="e">
        <v>#DIV/0!</v>
      </c>
      <c r="AH1664" s="5" t="e">
        <v>#DIV/0!</v>
      </c>
      <c r="AI1664" s="5" t="e">
        <v>#DIV/0!</v>
      </c>
      <c r="AJ1664" s="5" t="e">
        <v>#DIV/0!</v>
      </c>
      <c r="AK1664" s="5" t="e">
        <v>#DIV/0!</v>
      </c>
      <c r="AL1664" s="5" t="e">
        <v>#DIV/0!</v>
      </c>
      <c r="AM1664" s="5" t="e">
        <v>#DIV/0!</v>
      </c>
      <c r="AN1664" s="5" t="e">
        <v>#DIV/0!</v>
      </c>
      <c r="AO1664" s="5" t="e">
        <v>#DIV/0!</v>
      </c>
      <c r="AP1664" s="5" t="e">
        <v>#DIV/0!</v>
      </c>
      <c r="AQ1664" s="5" t="e">
        <v>#DIV/0!</v>
      </c>
      <c r="AR1664" s="5" t="e">
        <v>#DIV/0!</v>
      </c>
      <c r="AS1664" s="5" t="e">
        <v>#DIV/0!</v>
      </c>
      <c r="AT1664" s="5" t="e">
        <v>#DIV/0!</v>
      </c>
      <c r="AU1664" s="5" t="e">
        <v>#DIV/0!</v>
      </c>
      <c r="AV1664" s="5" t="e">
        <v>#DIV/0!</v>
      </c>
      <c r="AW1664" s="5" t="e">
        <v>#DIV/0!</v>
      </c>
      <c r="AX1664" s="5">
        <v>2.2385740402193783</v>
      </c>
      <c r="AY1664" s="5">
        <v>1.831881023202572</v>
      </c>
      <c r="AZ1664" s="5">
        <v>3.1397173546465531</v>
      </c>
      <c r="BA1664" s="5">
        <v>3.5232786364160411</v>
      </c>
      <c r="BB1664" s="5">
        <v>7.9147531226264398</v>
      </c>
      <c r="BC1664" s="5">
        <v>9.6228885343652681</v>
      </c>
      <c r="BD1664" s="5">
        <v>1.2905878308487091</v>
      </c>
      <c r="BE1664" s="5">
        <v>8.3635842697520266E-2</v>
      </c>
      <c r="BF1664" s="5">
        <v>9.9873848692864559E-2</v>
      </c>
      <c r="BG1664" s="5">
        <v>5.0700685706041719</v>
      </c>
      <c r="BH1664" s="5">
        <v>11.172338299418605</v>
      </c>
      <c r="BI1664" s="5">
        <v>12.614223617945306</v>
      </c>
      <c r="BJ1664" s="5">
        <v>19.7076934719672</v>
      </c>
    </row>
    <row r="1665" spans="1:63" x14ac:dyDescent="0.25">
      <c r="F1665" t="s">
        <v>173</v>
      </c>
      <c r="G1665" s="5" t="e">
        <v>#DIV/0!</v>
      </c>
      <c r="H1665" s="5" t="e">
        <v>#DIV/0!</v>
      </c>
      <c r="I1665" s="5" t="e">
        <v>#DIV/0!</v>
      </c>
      <c r="J1665" s="5" t="e">
        <v>#DIV/0!</v>
      </c>
      <c r="K1665" s="5" t="e">
        <v>#DIV/0!</v>
      </c>
      <c r="L1665" s="5" t="e">
        <v>#DIV/0!</v>
      </c>
      <c r="M1665" s="5" t="e">
        <v>#DIV/0!</v>
      </c>
      <c r="N1665" s="5" t="e">
        <v>#DIV/0!</v>
      </c>
      <c r="O1665" s="5" t="e">
        <v>#DIV/0!</v>
      </c>
      <c r="P1665" s="5" t="e">
        <v>#DIV/0!</v>
      </c>
      <c r="Q1665" s="5" t="e">
        <v>#DIV/0!</v>
      </c>
      <c r="R1665" s="5" t="e">
        <v>#DIV/0!</v>
      </c>
      <c r="S1665" s="5" t="e">
        <v>#DIV/0!</v>
      </c>
      <c r="T1665" s="5" t="e">
        <v>#DIV/0!</v>
      </c>
      <c r="U1665" s="5" t="e">
        <v>#DIV/0!</v>
      </c>
      <c r="V1665" s="5" t="e">
        <v>#DIV/0!</v>
      </c>
      <c r="W1665" s="5" t="e">
        <v>#DIV/0!</v>
      </c>
      <c r="X1665" s="5" t="e">
        <v>#DIV/0!</v>
      </c>
      <c r="Y1665" s="5" t="e">
        <v>#DIV/0!</v>
      </c>
      <c r="Z1665" s="5" t="e">
        <v>#DIV/0!</v>
      </c>
      <c r="AA1665" s="5" t="e">
        <v>#DIV/0!</v>
      </c>
      <c r="AB1665" s="5" t="e">
        <v>#DIV/0!</v>
      </c>
      <c r="AC1665" s="5" t="e">
        <v>#DIV/0!</v>
      </c>
      <c r="AD1665" s="5" t="e">
        <v>#DIV/0!</v>
      </c>
      <c r="AE1665" s="5" t="e">
        <v>#DIV/0!</v>
      </c>
      <c r="AF1665" s="5" t="e">
        <v>#DIV/0!</v>
      </c>
      <c r="AG1665" s="5" t="e">
        <v>#DIV/0!</v>
      </c>
      <c r="AH1665" s="5" t="e">
        <v>#DIV/0!</v>
      </c>
      <c r="AI1665" s="5" t="e">
        <v>#DIV/0!</v>
      </c>
      <c r="AJ1665" s="5" t="e">
        <v>#DIV/0!</v>
      </c>
      <c r="AK1665" s="5" t="e">
        <v>#DIV/0!</v>
      </c>
      <c r="AL1665" s="5" t="e">
        <v>#DIV/0!</v>
      </c>
      <c r="AM1665" s="5" t="e">
        <v>#DIV/0!</v>
      </c>
      <c r="AN1665" s="5" t="e">
        <v>#DIV/0!</v>
      </c>
      <c r="AO1665" s="5" t="e">
        <v>#DIV/0!</v>
      </c>
      <c r="AP1665" s="5" t="e">
        <v>#DIV/0!</v>
      </c>
      <c r="AQ1665" s="5" t="e">
        <v>#DIV/0!</v>
      </c>
      <c r="AR1665" s="5" t="e">
        <v>#DIV/0!</v>
      </c>
      <c r="AS1665" s="5" t="e">
        <v>#DIV/0!</v>
      </c>
      <c r="AT1665" s="5" t="e">
        <v>#DIV/0!</v>
      </c>
      <c r="AU1665" s="5" t="e">
        <v>#DIV/0!</v>
      </c>
      <c r="AV1665" s="5" t="e">
        <v>#DIV/0!</v>
      </c>
      <c r="AW1665" s="5">
        <v>11.794426229508197</v>
      </c>
      <c r="AX1665" s="5">
        <v>10.938608458390178</v>
      </c>
      <c r="AY1665" s="5">
        <v>12.711750920656177</v>
      </c>
      <c r="AZ1665" s="5">
        <v>9.8662827895073573</v>
      </c>
      <c r="BA1665" s="5">
        <v>2.3088857545839212</v>
      </c>
      <c r="BB1665" s="5">
        <v>2.1459649122807019</v>
      </c>
      <c r="BC1665" s="5">
        <v>2.3030386740331492</v>
      </c>
      <c r="BD1665" s="5">
        <v>6.3718015665796344</v>
      </c>
      <c r="BE1665" s="5">
        <v>8.2023684210526309</v>
      </c>
      <c r="BF1665" s="5">
        <v>6.8275757575757572</v>
      </c>
      <c r="BG1665" s="5">
        <v>10.524242424242424</v>
      </c>
      <c r="BH1665" s="5">
        <v>12.38125</v>
      </c>
      <c r="BI1665" s="5">
        <v>11.740625</v>
      </c>
      <c r="BJ1665" s="5">
        <v>16.315625000000001</v>
      </c>
    </row>
    <row r="1666" spans="1:63" x14ac:dyDescent="0.25">
      <c r="F1666" t="s">
        <v>175</v>
      </c>
      <c r="G1666" s="5" t="e">
        <v>#DIV/0!</v>
      </c>
      <c r="H1666" s="5" t="e">
        <v>#DIV/0!</v>
      </c>
      <c r="I1666" s="5" t="e">
        <v>#DIV/0!</v>
      </c>
      <c r="J1666" s="5" t="e">
        <v>#DIV/0!</v>
      </c>
      <c r="K1666" s="5" t="e">
        <v>#DIV/0!</v>
      </c>
      <c r="L1666" s="5" t="e">
        <v>#DIV/0!</v>
      </c>
      <c r="M1666" s="5" t="e">
        <v>#DIV/0!</v>
      </c>
      <c r="N1666" s="5" t="e">
        <v>#DIV/0!</v>
      </c>
      <c r="O1666" s="5" t="e">
        <v>#DIV/0!</v>
      </c>
      <c r="P1666" s="5" t="e">
        <v>#DIV/0!</v>
      </c>
      <c r="Q1666" s="5" t="e">
        <v>#DIV/0!</v>
      </c>
      <c r="R1666" s="5" t="e">
        <v>#DIV/0!</v>
      </c>
      <c r="S1666" s="5" t="e">
        <v>#DIV/0!</v>
      </c>
      <c r="T1666" s="5" t="e">
        <v>#DIV/0!</v>
      </c>
      <c r="U1666" s="5" t="e">
        <v>#DIV/0!</v>
      </c>
      <c r="V1666" s="5" t="e">
        <v>#DIV/0!</v>
      </c>
      <c r="W1666" s="5" t="e">
        <v>#DIV/0!</v>
      </c>
      <c r="X1666" s="5" t="e">
        <v>#DIV/0!</v>
      </c>
      <c r="Y1666" s="5" t="e">
        <v>#DIV/0!</v>
      </c>
      <c r="Z1666" s="5" t="e">
        <v>#DIV/0!</v>
      </c>
      <c r="AA1666" s="5" t="e">
        <v>#DIV/0!</v>
      </c>
      <c r="AB1666" s="5" t="e">
        <v>#DIV/0!</v>
      </c>
      <c r="AC1666" s="5" t="e">
        <v>#DIV/0!</v>
      </c>
      <c r="AD1666" s="5" t="e">
        <v>#DIV/0!</v>
      </c>
      <c r="AE1666" s="5" t="e">
        <v>#DIV/0!</v>
      </c>
      <c r="AF1666" s="5" t="e">
        <v>#DIV/0!</v>
      </c>
      <c r="AG1666" s="5" t="e">
        <v>#DIV/0!</v>
      </c>
      <c r="AH1666" s="5" t="e">
        <v>#DIV/0!</v>
      </c>
      <c r="AI1666" s="5" t="e">
        <v>#DIV/0!</v>
      </c>
      <c r="AJ1666" s="5" t="e">
        <v>#DIV/0!</v>
      </c>
      <c r="AK1666" s="5" t="e">
        <v>#DIV/0!</v>
      </c>
      <c r="AL1666" s="5" t="e">
        <v>#DIV/0!</v>
      </c>
      <c r="AM1666" s="5" t="e">
        <v>#DIV/0!</v>
      </c>
      <c r="AN1666" s="5" t="e">
        <v>#DIV/0!</v>
      </c>
      <c r="AO1666" s="5" t="e">
        <v>#DIV/0!</v>
      </c>
      <c r="AP1666" s="5" t="e">
        <v>#DIV/0!</v>
      </c>
      <c r="AQ1666" s="5" t="e">
        <v>#DIV/0!</v>
      </c>
      <c r="AR1666" s="5" t="e">
        <v>#DIV/0!</v>
      </c>
      <c r="AS1666" s="5" t="e">
        <v>#DIV/0!</v>
      </c>
      <c r="AT1666" s="5" t="e">
        <v>#DIV/0!</v>
      </c>
      <c r="AU1666" s="5" t="e">
        <v>#DIV/0!</v>
      </c>
      <c r="AV1666" s="5" t="e">
        <v>#DIV/0!</v>
      </c>
      <c r="AW1666" s="5">
        <v>61.204890510948907</v>
      </c>
      <c r="AX1666" s="5">
        <v>55.150073529411763</v>
      </c>
      <c r="AY1666" s="5">
        <v>60.287593984962406</v>
      </c>
      <c r="AZ1666" s="5">
        <v>47.331005692599618</v>
      </c>
      <c r="BA1666" s="5">
        <v>62.33642857142857</v>
      </c>
      <c r="BB1666" s="5">
        <v>61.021746031746034</v>
      </c>
      <c r="BC1666" s="5">
        <v>56.293203124999998</v>
      </c>
      <c r="BD1666" s="5">
        <v>60.247472353870457</v>
      </c>
      <c r="BE1666" s="5">
        <v>53.780978217505783</v>
      </c>
      <c r="BF1666" s="5">
        <v>60.337405468295522</v>
      </c>
      <c r="BG1666" s="5">
        <v>59.523359999999997</v>
      </c>
      <c r="BH1666" s="5">
        <v>57.71848</v>
      </c>
      <c r="BI1666" s="5">
        <v>65.013040000000004</v>
      </c>
      <c r="BJ1666" s="5">
        <v>58.511600000000001</v>
      </c>
    </row>
    <row r="1667" spans="1:63" x14ac:dyDescent="0.25">
      <c r="F1667" t="s">
        <v>177</v>
      </c>
      <c r="G1667" s="5" t="e">
        <v>#DIV/0!</v>
      </c>
      <c r="H1667" s="5" t="e">
        <v>#DIV/0!</v>
      </c>
      <c r="I1667" s="5" t="e">
        <v>#DIV/0!</v>
      </c>
      <c r="J1667" s="5" t="e">
        <v>#DIV/0!</v>
      </c>
      <c r="K1667" s="5" t="e">
        <v>#DIV/0!</v>
      </c>
      <c r="L1667" s="5" t="e">
        <v>#DIV/0!</v>
      </c>
      <c r="M1667" s="5" t="e">
        <v>#DIV/0!</v>
      </c>
      <c r="N1667" s="5" t="e">
        <v>#DIV/0!</v>
      </c>
      <c r="O1667" s="5" t="e">
        <v>#DIV/0!</v>
      </c>
      <c r="P1667" s="5" t="e">
        <v>#DIV/0!</v>
      </c>
      <c r="Q1667" s="5" t="e">
        <v>#DIV/0!</v>
      </c>
      <c r="R1667" s="5" t="e">
        <v>#DIV/0!</v>
      </c>
      <c r="S1667" s="5" t="e">
        <v>#DIV/0!</v>
      </c>
      <c r="T1667" s="5" t="e">
        <v>#DIV/0!</v>
      </c>
      <c r="U1667" s="5" t="e">
        <v>#DIV/0!</v>
      </c>
      <c r="V1667" s="5" t="e">
        <v>#DIV/0!</v>
      </c>
      <c r="W1667" s="5" t="e">
        <v>#DIV/0!</v>
      </c>
      <c r="X1667" s="5" t="e">
        <v>#DIV/0!</v>
      </c>
      <c r="Y1667" s="5" t="e">
        <v>#DIV/0!</v>
      </c>
      <c r="Z1667" s="5" t="e">
        <v>#DIV/0!</v>
      </c>
      <c r="AA1667" s="5" t="e">
        <v>#DIV/0!</v>
      </c>
      <c r="AB1667" s="5" t="e">
        <v>#DIV/0!</v>
      </c>
      <c r="AC1667" s="5" t="e">
        <v>#DIV/0!</v>
      </c>
      <c r="AD1667" s="5" t="e">
        <v>#DIV/0!</v>
      </c>
      <c r="AE1667" s="5" t="e">
        <v>#DIV/0!</v>
      </c>
      <c r="AF1667" s="5" t="e">
        <v>#DIV/0!</v>
      </c>
      <c r="AG1667" s="5" t="e">
        <v>#DIV/0!</v>
      </c>
      <c r="AH1667" s="5" t="e">
        <v>#DIV/0!</v>
      </c>
      <c r="AI1667" s="5" t="e">
        <v>#DIV/0!</v>
      </c>
      <c r="AJ1667" s="5" t="e">
        <v>#DIV/0!</v>
      </c>
      <c r="AK1667" s="5" t="e">
        <v>#DIV/0!</v>
      </c>
      <c r="AL1667" s="5" t="e">
        <v>#DIV/0!</v>
      </c>
      <c r="AM1667" s="5" t="e">
        <v>#DIV/0!</v>
      </c>
      <c r="AN1667" s="5" t="e">
        <v>#DIV/0!</v>
      </c>
      <c r="AO1667" s="5" t="e">
        <v>#DIV/0!</v>
      </c>
      <c r="AP1667" s="5" t="e">
        <v>#DIV/0!</v>
      </c>
      <c r="AQ1667" s="5" t="e">
        <v>#DIV/0!</v>
      </c>
      <c r="AR1667" s="5" t="e">
        <v>#DIV/0!</v>
      </c>
      <c r="AS1667" s="5" t="e">
        <v>#DIV/0!</v>
      </c>
      <c r="AT1667" s="5" t="e">
        <v>#DIV/0!</v>
      </c>
      <c r="AU1667" s="5" t="e">
        <v>#DIV/0!</v>
      </c>
      <c r="AV1667" s="5" t="e">
        <v>#DIV/0!</v>
      </c>
      <c r="AW1667" s="5">
        <v>3.6997674418604651</v>
      </c>
      <c r="AX1667" s="5">
        <v>4.4555035128805622</v>
      </c>
      <c r="AY1667" s="5">
        <v>5.2891578947368423</v>
      </c>
      <c r="AZ1667" s="5">
        <v>5.7544329896907218</v>
      </c>
      <c r="BA1667" s="5">
        <v>5.3976288659793816</v>
      </c>
      <c r="BB1667" s="5">
        <v>5.0716000000000001</v>
      </c>
      <c r="BC1667" s="5">
        <v>4.6766203489936684</v>
      </c>
      <c r="BD1667" s="5">
        <v>7.5246086956521738</v>
      </c>
      <c r="BE1667" s="5">
        <v>8.7866379310344822</v>
      </c>
      <c r="BF1667" s="5">
        <v>8.6069105691056915</v>
      </c>
      <c r="BG1667" s="5">
        <v>7.6994117647058822</v>
      </c>
      <c r="BH1667" s="5">
        <v>11.217867115162036</v>
      </c>
      <c r="BI1667" s="5">
        <v>8.9038701533564808</v>
      </c>
      <c r="BJ1667" s="5">
        <v>8.917333839699074</v>
      </c>
    </row>
    <row r="1668" spans="1:63" x14ac:dyDescent="0.25">
      <c r="F1668" t="s">
        <v>179</v>
      </c>
      <c r="G1668" s="5" t="e">
        <v>#DIV/0!</v>
      </c>
      <c r="H1668" s="5" t="e">
        <v>#DIV/0!</v>
      </c>
      <c r="I1668" s="5" t="e">
        <v>#DIV/0!</v>
      </c>
      <c r="J1668" s="5" t="e">
        <v>#DIV/0!</v>
      </c>
      <c r="K1668" s="5" t="e">
        <v>#DIV/0!</v>
      </c>
      <c r="L1668" s="5" t="e">
        <v>#DIV/0!</v>
      </c>
      <c r="M1668" s="5" t="e">
        <v>#DIV/0!</v>
      </c>
      <c r="N1668" s="5" t="e">
        <v>#DIV/0!</v>
      </c>
      <c r="O1668" s="5" t="e">
        <v>#DIV/0!</v>
      </c>
      <c r="P1668" s="5" t="e">
        <v>#DIV/0!</v>
      </c>
      <c r="Q1668" s="5" t="e">
        <v>#DIV/0!</v>
      </c>
      <c r="R1668" s="5" t="e">
        <v>#DIV/0!</v>
      </c>
      <c r="S1668" s="5" t="e">
        <v>#DIV/0!</v>
      </c>
      <c r="T1668" s="5" t="e">
        <v>#DIV/0!</v>
      </c>
      <c r="U1668" s="5" t="e">
        <v>#DIV/0!</v>
      </c>
      <c r="V1668" s="5" t="e">
        <v>#DIV/0!</v>
      </c>
      <c r="W1668" s="5" t="e">
        <v>#DIV/0!</v>
      </c>
      <c r="X1668" s="5" t="e">
        <v>#DIV/0!</v>
      </c>
      <c r="Y1668" s="5" t="e">
        <v>#DIV/0!</v>
      </c>
      <c r="Z1668" s="5" t="e">
        <v>#DIV/0!</v>
      </c>
      <c r="AA1668" s="5" t="e">
        <v>#DIV/0!</v>
      </c>
      <c r="AB1668" s="5" t="e">
        <v>#DIV/0!</v>
      </c>
      <c r="AC1668" s="5" t="e">
        <v>#DIV/0!</v>
      </c>
      <c r="AD1668" s="5" t="e">
        <v>#DIV/0!</v>
      </c>
      <c r="AE1668" s="5" t="e">
        <v>#DIV/0!</v>
      </c>
      <c r="AF1668" s="5" t="e">
        <v>#DIV/0!</v>
      </c>
      <c r="AG1668" s="5" t="e">
        <v>#DIV/0!</v>
      </c>
      <c r="AH1668" s="5" t="e">
        <v>#DIV/0!</v>
      </c>
      <c r="AI1668" s="5" t="e">
        <v>#DIV/0!</v>
      </c>
      <c r="AJ1668" s="5" t="e">
        <v>#DIV/0!</v>
      </c>
      <c r="AK1668" s="5" t="e">
        <v>#DIV/0!</v>
      </c>
      <c r="AL1668" s="5" t="e">
        <v>#DIV/0!</v>
      </c>
      <c r="AM1668" s="5" t="e">
        <v>#DIV/0!</v>
      </c>
      <c r="AN1668" s="5" t="e">
        <v>#DIV/0!</v>
      </c>
      <c r="AO1668" s="5" t="e">
        <v>#DIV/0!</v>
      </c>
      <c r="AP1668" s="5" t="e">
        <v>#DIV/0!</v>
      </c>
      <c r="AQ1668" s="5" t="e">
        <v>#DIV/0!</v>
      </c>
      <c r="AR1668" s="5" t="e">
        <v>#DIV/0!</v>
      </c>
      <c r="AS1668" s="5" t="e">
        <v>#DIV/0!</v>
      </c>
      <c r="AT1668" s="5" t="e">
        <v>#DIV/0!</v>
      </c>
      <c r="AU1668" s="5" t="e">
        <v>#DIV/0!</v>
      </c>
      <c r="AV1668" s="5" t="e">
        <v>#DIV/0!</v>
      </c>
      <c r="AW1668" s="5">
        <v>1.3326785714285714</v>
      </c>
      <c r="AX1668" s="5">
        <v>1.595042735042735</v>
      </c>
      <c r="AY1668" s="5">
        <v>1.4719327731092438</v>
      </c>
      <c r="AZ1668" s="5">
        <v>0.9673949579831933</v>
      </c>
      <c r="BA1668" s="5">
        <v>1.2544262295081967</v>
      </c>
      <c r="BB1668" s="5">
        <v>1.1995199999999999</v>
      </c>
      <c r="BC1668" s="5">
        <v>2.942015503875969</v>
      </c>
      <c r="BD1668" s="5">
        <v>2.0827272727272725</v>
      </c>
      <c r="BE1668" s="5">
        <v>1.7194074074074075</v>
      </c>
      <c r="BF1668" s="5">
        <v>1.7617518248175184</v>
      </c>
      <c r="BG1668" s="5">
        <v>2.1251927295629538</v>
      </c>
      <c r="BH1668" s="5">
        <v>2.4416999971693842</v>
      </c>
      <c r="BI1668" s="5">
        <v>1.8199956833106901</v>
      </c>
      <c r="BJ1668" s="5">
        <v>2.3810319010416667</v>
      </c>
    </row>
    <row r="1670" spans="1:63" x14ac:dyDescent="0.25">
      <c r="AU1670" s="5" t="s">
        <v>7</v>
      </c>
      <c r="AV1670" s="17" t="e">
        <f>AVERAGE(AV1652,AV1654,AV1657:AV1658,AV1661,AV1666:AV1668)</f>
        <v>#DIV/0!</v>
      </c>
      <c r="AW1670" s="17">
        <f t="shared" ref="AW1670:BJ1670" si="196">AVERAGE(AW1652,AW1654,AW1657:AW1658,AW1661,AW1666:AW1668)</f>
        <v>14.942911914866647</v>
      </c>
      <c r="AX1670" s="17">
        <f t="shared" si="196"/>
        <v>12.853596097559095</v>
      </c>
      <c r="AY1670" s="17">
        <f t="shared" si="196"/>
        <v>14.113976226357069</v>
      </c>
      <c r="AZ1670" s="17">
        <f t="shared" si="196"/>
        <v>13.314492683446648</v>
      </c>
      <c r="BA1670" s="17">
        <f t="shared" si="196"/>
        <v>15.615086217640096</v>
      </c>
      <c r="BB1670" s="17">
        <f t="shared" si="196"/>
        <v>15.964079191657818</v>
      </c>
      <c r="BC1670" s="17">
        <f t="shared" si="196"/>
        <v>17.030843600248577</v>
      </c>
      <c r="BD1670" s="17">
        <f t="shared" si="196"/>
        <v>16.342621698308047</v>
      </c>
      <c r="BE1670" s="17">
        <f t="shared" si="196"/>
        <v>17.092256390384481</v>
      </c>
      <c r="BF1670" s="17">
        <f t="shared" si="196"/>
        <v>20.010243272348507</v>
      </c>
      <c r="BG1670" s="17">
        <f t="shared" si="196"/>
        <v>19.327274032173129</v>
      </c>
      <c r="BH1670" s="17">
        <f t="shared" si="196"/>
        <v>19.163116569763794</v>
      </c>
      <c r="BI1670" s="17">
        <f t="shared" si="196"/>
        <v>21.475561747379995</v>
      </c>
      <c r="BJ1670" s="17">
        <f t="shared" si="196"/>
        <v>18.023775281820193</v>
      </c>
    </row>
    <row r="1671" spans="1:63" x14ac:dyDescent="0.25">
      <c r="AU1671" s="5" t="s">
        <v>149</v>
      </c>
      <c r="AV1671" s="17" t="e">
        <f>AVERAGE(AV1653,AV1655,AV1662:AV1663,AV1665)</f>
        <v>#DIV/0!</v>
      </c>
      <c r="AW1671" s="17">
        <f t="shared" ref="AW1671:BJ1671" si="197">AVERAGE(AW1653,AW1655,AW1662:AW1663,AW1665)</f>
        <v>5.8179886473164428</v>
      </c>
      <c r="AX1671" s="17">
        <f t="shared" si="197"/>
        <v>7.7687030179810366</v>
      </c>
      <c r="AY1671" s="17">
        <f t="shared" si="197"/>
        <v>8.6505638222616987</v>
      </c>
      <c r="AZ1671" s="17">
        <f t="shared" si="197"/>
        <v>8.8197565618090135</v>
      </c>
      <c r="BA1671" s="17">
        <f t="shared" si="197"/>
        <v>8.0134959422460561</v>
      </c>
      <c r="BB1671" s="17">
        <f t="shared" si="197"/>
        <v>5.4709722379587262</v>
      </c>
      <c r="BC1671" s="17">
        <f t="shared" si="197"/>
        <v>5.4573870641517113</v>
      </c>
      <c r="BD1671" s="17">
        <f t="shared" si="197"/>
        <v>6.1789748293106941</v>
      </c>
      <c r="BE1671" s="17">
        <f t="shared" si="197"/>
        <v>9.0876827848300525</v>
      </c>
      <c r="BF1671" s="17">
        <f t="shared" si="197"/>
        <v>7.7301522658306441</v>
      </c>
      <c r="BG1671" s="17">
        <f t="shared" si="197"/>
        <v>9.5783282777118561</v>
      </c>
      <c r="BH1671" s="17">
        <f t="shared" si="197"/>
        <v>10.349244187058211</v>
      </c>
      <c r="BI1671" s="17">
        <f t="shared" si="197"/>
        <v>10.377726838853532</v>
      </c>
      <c r="BJ1671" s="17">
        <f t="shared" si="197"/>
        <v>11.601976730883544</v>
      </c>
    </row>
    <row r="1676" spans="1:63" x14ac:dyDescent="0.25">
      <c r="A1676" t="str">
        <f>A2</f>
        <v>Angola</v>
      </c>
      <c r="G1676" s="5">
        <f>IF(SUM($AX980:$AZ980)&lt;&gt;0,G980/AVERAGE($AX980:$AZ980),0)</f>
        <v>0.29411858834504867</v>
      </c>
      <c r="H1676" s="5">
        <f t="shared" ref="H1676:BK1676" si="198">IF(SUM($AX980:$AZ980)&lt;&gt;0,H980/AVERAGE($AX980:$AZ980),0)</f>
        <v>0.29989751137244425</v>
      </c>
      <c r="I1676" s="5">
        <f t="shared" si="198"/>
        <v>0.30574386718267316</v>
      </c>
      <c r="J1676" s="5">
        <f t="shared" si="198"/>
        <v>0.3115159906951962</v>
      </c>
      <c r="K1676" s="5">
        <f t="shared" si="198"/>
        <v>0.31713852488052408</v>
      </c>
      <c r="L1676" s="5">
        <f t="shared" si="198"/>
        <v>0.32258176659474008</v>
      </c>
      <c r="M1676" s="5">
        <f t="shared" si="198"/>
        <v>0.32796130759067676</v>
      </c>
      <c r="N1676" s="5">
        <f t="shared" si="198"/>
        <v>0.33352341300473171</v>
      </c>
      <c r="O1676" s="5">
        <f t="shared" si="198"/>
        <v>0.33959906072626284</v>
      </c>
      <c r="P1676" s="5">
        <f t="shared" si="198"/>
        <v>0.34643686760357845</v>
      </c>
      <c r="Q1676" s="5">
        <f t="shared" si="198"/>
        <v>0.35415089166435204</v>
      </c>
      <c r="R1676" s="5">
        <f t="shared" si="198"/>
        <v>0.36271751354113163</v>
      </c>
      <c r="S1676" s="5">
        <f t="shared" si="198"/>
        <v>0.37207967865799457</v>
      </c>
      <c r="T1676" s="5">
        <f t="shared" si="198"/>
        <v>0.38211934130185354</v>
      </c>
      <c r="U1676" s="5">
        <f t="shared" si="198"/>
        <v>0.39276037758063959</v>
      </c>
      <c r="V1676" s="5">
        <f t="shared" si="198"/>
        <v>0.40393192939199707</v>
      </c>
      <c r="W1676" s="5">
        <f t="shared" si="198"/>
        <v>0.41569002882840933</v>
      </c>
      <c r="X1676" s="5">
        <f t="shared" si="198"/>
        <v>0.42822357970531927</v>
      </c>
      <c r="Y1676" s="5">
        <f t="shared" si="198"/>
        <v>0.44179060571867829</v>
      </c>
      <c r="Z1676" s="5">
        <f t="shared" si="198"/>
        <v>0.45653374330829322</v>
      </c>
      <c r="AA1676" s="5">
        <f t="shared" si="198"/>
        <v>0.4726177656804354</v>
      </c>
      <c r="AB1676" s="5">
        <f t="shared" si="198"/>
        <v>0.48987979122319641</v>
      </c>
      <c r="AC1676" s="5">
        <f t="shared" si="198"/>
        <v>0.50774288365585274</v>
      </c>
      <c r="AD1676" s="5">
        <f t="shared" si="198"/>
        <v>0.52541952623332078</v>
      </c>
      <c r="AE1676" s="5">
        <f t="shared" si="198"/>
        <v>0.54237848768462149</v>
      </c>
      <c r="AF1676" s="5">
        <f t="shared" si="198"/>
        <v>0.55832897371956824</v>
      </c>
      <c r="AG1676" s="5">
        <f t="shared" si="198"/>
        <v>0.57352466247949474</v>
      </c>
      <c r="AH1676" s="5">
        <f t="shared" si="198"/>
        <v>0.58864208013212937</v>
      </c>
      <c r="AI1676" s="5">
        <f t="shared" si="198"/>
        <v>0.60465769836217065</v>
      </c>
      <c r="AJ1676" s="5">
        <f t="shared" si="198"/>
        <v>0.62225484285221955</v>
      </c>
      <c r="AK1676" s="5">
        <f t="shared" si="198"/>
        <v>0.64178453216704778</v>
      </c>
      <c r="AL1676" s="5">
        <f t="shared" si="198"/>
        <v>0.66299589999478026</v>
      </c>
      <c r="AM1676" s="5">
        <f t="shared" si="198"/>
        <v>0.68525480210625456</v>
      </c>
      <c r="AN1676" s="5">
        <f t="shared" si="198"/>
        <v>0.70762505266428766</v>
      </c>
      <c r="AO1676" s="5">
        <f t="shared" si="198"/>
        <v>0.72949050314825203</v>
      </c>
      <c r="AP1676" s="5">
        <f t="shared" si="198"/>
        <v>0.75061961218327877</v>
      </c>
      <c r="AQ1676" s="5">
        <f t="shared" si="198"/>
        <v>0.77141165955248248</v>
      </c>
      <c r="AR1676" s="5">
        <f t="shared" si="198"/>
        <v>0.79264541976753944</v>
      </c>
      <c r="AS1676" s="5">
        <f t="shared" si="198"/>
        <v>0.81541857992489752</v>
      </c>
      <c r="AT1676" s="5">
        <f t="shared" si="198"/>
        <v>0.84052862598317535</v>
      </c>
      <c r="AU1676" s="5">
        <f t="shared" si="198"/>
        <v>0.86825541165975695</v>
      </c>
      <c r="AV1676" s="5">
        <f t="shared" si="198"/>
        <v>0.89838712951015531</v>
      </c>
      <c r="AW1676" s="5">
        <f t="shared" si="198"/>
        <v>0.93063216725743203</v>
      </c>
      <c r="AX1676" s="5">
        <f t="shared" si="198"/>
        <v>0.96449410919172229</v>
      </c>
      <c r="AY1676" s="5">
        <f t="shared" si="198"/>
        <v>0.99960751973175765</v>
      </c>
      <c r="AZ1676" s="5">
        <f t="shared" si="198"/>
        <v>1.0358983710765202</v>
      </c>
      <c r="BA1676" s="5">
        <f t="shared" si="198"/>
        <v>1.0734893612387468</v>
      </c>
      <c r="BB1676" s="5">
        <f t="shared" si="198"/>
        <v>1.112432330128819</v>
      </c>
      <c r="BC1676" s="5">
        <f t="shared" si="198"/>
        <v>1.1528269187579137</v>
      </c>
      <c r="BD1676" s="5">
        <f t="shared" si="198"/>
        <v>1.1947274721208387</v>
      </c>
      <c r="BE1676" s="5">
        <f t="shared" si="198"/>
        <v>1.2381540820171799</v>
      </c>
      <c r="BF1676" s="5">
        <f t="shared" si="198"/>
        <v>1.2830198884787538</v>
      </c>
      <c r="BG1676" s="5">
        <f t="shared" si="198"/>
        <v>1.3291436051917416</v>
      </c>
      <c r="BH1676" s="5">
        <f t="shared" si="198"/>
        <v>1.3762865333971976</v>
      </c>
      <c r="BI1676" s="5">
        <f t="shared" si="198"/>
        <v>1.424283899888851</v>
      </c>
      <c r="BJ1676" s="5">
        <f t="shared" si="198"/>
        <v>1.4730644375709698</v>
      </c>
      <c r="BK1676" s="5">
        <f t="shared" si="198"/>
        <v>1.5226922050310376</v>
      </c>
    </row>
    <row r="1677" spans="1:63" x14ac:dyDescent="0.25">
      <c r="A1677" t="str">
        <f t="shared" ref="A1677:A1692" si="199">A3</f>
        <v>Burundi</v>
      </c>
      <c r="G1677" s="5">
        <f t="shared" ref="G1677:BK1677" si="200">IF(SUM($AX981:$AZ981)&lt;&gt;0,G981/AVERAGE($AX981:$AZ981),0)</f>
        <v>0.3823422726674176</v>
      </c>
      <c r="H1677" s="5">
        <f t="shared" si="200"/>
        <v>0.38961341996109883</v>
      </c>
      <c r="I1677" s="5">
        <f t="shared" si="200"/>
        <v>0.39718805346850811</v>
      </c>
      <c r="J1677" s="5">
        <f t="shared" si="200"/>
        <v>0.40539227949383777</v>
      </c>
      <c r="K1677" s="5">
        <f t="shared" si="200"/>
        <v>0.41441567593812112</v>
      </c>
      <c r="L1677" s="5">
        <f t="shared" si="200"/>
        <v>0.42449333017011115</v>
      </c>
      <c r="M1677" s="5">
        <f t="shared" si="200"/>
        <v>0.43543983823403876</v>
      </c>
      <c r="N1677" s="5">
        <f t="shared" si="200"/>
        <v>0.44650887178798082</v>
      </c>
      <c r="O1677" s="5">
        <f t="shared" si="200"/>
        <v>0.45667714102522328</v>
      </c>
      <c r="P1677" s="5">
        <f t="shared" si="200"/>
        <v>0.46527452576576411</v>
      </c>
      <c r="Q1677" s="5">
        <f t="shared" si="200"/>
        <v>0.47197774721671903</v>
      </c>
      <c r="R1677" s="5">
        <f t="shared" si="200"/>
        <v>0.47718252231781605</v>
      </c>
      <c r="S1677" s="5">
        <f t="shared" si="200"/>
        <v>0.48182004479316487</v>
      </c>
      <c r="T1677" s="5">
        <f t="shared" si="200"/>
        <v>0.48721857174055944</v>
      </c>
      <c r="U1677" s="5">
        <f t="shared" si="200"/>
        <v>0.49434241915943206</v>
      </c>
      <c r="V1677" s="5">
        <f t="shared" si="200"/>
        <v>0.50352038622188744</v>
      </c>
      <c r="W1677" s="5">
        <f t="shared" si="200"/>
        <v>0.51449853548378588</v>
      </c>
      <c r="X1677" s="5">
        <f t="shared" si="200"/>
        <v>0.52696301318993632</v>
      </c>
      <c r="Y1677" s="5">
        <f t="shared" si="200"/>
        <v>0.54036568607676883</v>
      </c>
      <c r="Z1677" s="5">
        <f t="shared" si="200"/>
        <v>0.55430222002723561</v>
      </c>
      <c r="AA1677" s="5">
        <f t="shared" si="200"/>
        <v>0.56862531516652826</v>
      </c>
      <c r="AB1677" s="5">
        <f t="shared" si="200"/>
        <v>0.58346180557332106</v>
      </c>
      <c r="AC1677" s="5">
        <f t="shared" si="200"/>
        <v>0.59899184411095374</v>
      </c>
      <c r="AD1677" s="5">
        <f t="shared" si="200"/>
        <v>0.61549427725175598</v>
      </c>
      <c r="AE1677" s="5">
        <f t="shared" si="200"/>
        <v>0.63310213267060056</v>
      </c>
      <c r="AF1677" s="5">
        <f t="shared" si="200"/>
        <v>0.65188475171623206</v>
      </c>
      <c r="AG1677" s="5">
        <f t="shared" si="200"/>
        <v>0.67156571149744193</v>
      </c>
      <c r="AH1677" s="5">
        <f t="shared" si="200"/>
        <v>0.69152255559627773</v>
      </c>
      <c r="AI1677" s="5">
        <f t="shared" si="200"/>
        <v>0.71092036031649819</v>
      </c>
      <c r="AJ1677" s="5">
        <f t="shared" si="200"/>
        <v>0.7291498642929215</v>
      </c>
      <c r="AK1677" s="5">
        <f t="shared" si="200"/>
        <v>0.74620016141050272</v>
      </c>
      <c r="AL1677" s="5">
        <f t="shared" si="200"/>
        <v>0.76223497803831575</v>
      </c>
      <c r="AM1677" s="5">
        <f t="shared" si="200"/>
        <v>0.77708062419601065</v>
      </c>
      <c r="AN1677" s="5">
        <f t="shared" si="200"/>
        <v>0.79057310422772187</v>
      </c>
      <c r="AO1677" s="5">
        <f t="shared" si="200"/>
        <v>0.80275173400497046</v>
      </c>
      <c r="AP1677" s="5">
        <f t="shared" si="200"/>
        <v>0.81339583300233498</v>
      </c>
      <c r="AQ1677" s="5">
        <f t="shared" si="200"/>
        <v>0.82295349444043953</v>
      </c>
      <c r="AR1677" s="5">
        <f t="shared" si="200"/>
        <v>0.83295143978222241</v>
      </c>
      <c r="AS1677" s="5">
        <f t="shared" si="200"/>
        <v>0.84541780249591159</v>
      </c>
      <c r="AT1677" s="5">
        <f t="shared" si="200"/>
        <v>0.86181279020700885</v>
      </c>
      <c r="AU1677" s="5">
        <f t="shared" si="200"/>
        <v>0.88269907766581135</v>
      </c>
      <c r="AV1677" s="5">
        <f t="shared" si="200"/>
        <v>0.90770774196831949</v>
      </c>
      <c r="AW1677" s="5">
        <f t="shared" si="200"/>
        <v>0.93619074445141304</v>
      </c>
      <c r="AX1677" s="5">
        <f t="shared" si="200"/>
        <v>0.96706959151617355</v>
      </c>
      <c r="AY1677" s="5">
        <f t="shared" si="200"/>
        <v>0.99949683763056707</v>
      </c>
      <c r="AZ1677" s="5">
        <f t="shared" si="200"/>
        <v>1.0334335708532594</v>
      </c>
      <c r="BA1677" s="5">
        <f t="shared" si="200"/>
        <v>1.0690110684949803</v>
      </c>
      <c r="BB1677" s="5">
        <f t="shared" si="200"/>
        <v>1.1057271106900664</v>
      </c>
      <c r="BC1677" s="5">
        <f t="shared" si="200"/>
        <v>1.1429919593657003</v>
      </c>
      <c r="BD1677" s="5">
        <f t="shared" si="200"/>
        <v>1.1804092243651765</v>
      </c>
      <c r="BE1677" s="5">
        <f t="shared" si="200"/>
        <v>1.2176486254390384</v>
      </c>
      <c r="BF1677" s="5">
        <f t="shared" si="200"/>
        <v>1.2548374005961471</v>
      </c>
      <c r="BG1677" s="5">
        <f t="shared" si="200"/>
        <v>1.2926016416261368</v>
      </c>
      <c r="BH1677" s="5">
        <f t="shared" si="200"/>
        <v>1.3318641943625888</v>
      </c>
      <c r="BI1677" s="5">
        <f t="shared" si="200"/>
        <v>1.3732643456479081</v>
      </c>
      <c r="BJ1677" s="5">
        <f t="shared" si="200"/>
        <v>1.4170028487849646</v>
      </c>
      <c r="BK1677" s="5">
        <f t="shared" si="200"/>
        <v>1.4627988376504943</v>
      </c>
    </row>
    <row r="1678" spans="1:63" x14ac:dyDescent="0.25">
      <c r="A1678" t="str">
        <f t="shared" si="199"/>
        <v>Ethiopia</v>
      </c>
      <c r="G1678" s="5">
        <f t="shared" ref="G1678:BK1678" si="201">IF(SUM($AX982:$AZ982)&lt;&gt;0,G982/AVERAGE($AX982:$AZ982),0)</f>
        <v>0.29545146308499071</v>
      </c>
      <c r="H1678" s="5">
        <f t="shared" si="201"/>
        <v>0.30262166895146259</v>
      </c>
      <c r="I1678" s="5">
        <f t="shared" si="201"/>
        <v>0.31014166733966203</v>
      </c>
      <c r="J1678" s="5">
        <f t="shared" si="201"/>
        <v>0.31794257097751077</v>
      </c>
      <c r="K1678" s="5">
        <f t="shared" si="201"/>
        <v>0.32597814224841148</v>
      </c>
      <c r="L1678" s="5">
        <f t="shared" si="201"/>
        <v>0.33415899450855324</v>
      </c>
      <c r="M1678" s="5">
        <f t="shared" si="201"/>
        <v>0.34249729966715303</v>
      </c>
      <c r="N1678" s="5">
        <f t="shared" si="201"/>
        <v>0.35116191364254562</v>
      </c>
      <c r="O1678" s="5">
        <f t="shared" si="201"/>
        <v>0.3603896543515312</v>
      </c>
      <c r="P1678" s="5">
        <f t="shared" si="201"/>
        <v>0.3703059289487084</v>
      </c>
      <c r="Q1678" s="5">
        <f t="shared" si="201"/>
        <v>0.38112420196616992</v>
      </c>
      <c r="R1678" s="5">
        <f t="shared" si="201"/>
        <v>0.39268846705997917</v>
      </c>
      <c r="S1678" s="5">
        <f t="shared" si="201"/>
        <v>0.40432000345504987</v>
      </c>
      <c r="T1678" s="5">
        <f t="shared" si="201"/>
        <v>0.41509218220816391</v>
      </c>
      <c r="U1678" s="5">
        <f t="shared" si="201"/>
        <v>0.42441155106886763</v>
      </c>
      <c r="V1678" s="5">
        <f t="shared" si="201"/>
        <v>0.43197103648589735</v>
      </c>
      <c r="W1678" s="5">
        <f t="shared" si="201"/>
        <v>0.43816775025546351</v>
      </c>
      <c r="X1678" s="5">
        <f t="shared" si="201"/>
        <v>0.44397906801724119</v>
      </c>
      <c r="Y1678" s="5">
        <f t="shared" si="201"/>
        <v>0.45078061099309241</v>
      </c>
      <c r="Z1678" s="5">
        <f t="shared" si="201"/>
        <v>0.45957295182312718</v>
      </c>
      <c r="AA1678" s="5">
        <f t="shared" si="201"/>
        <v>0.47072041373440182</v>
      </c>
      <c r="AB1678" s="5">
        <f t="shared" si="201"/>
        <v>0.48396824674685851</v>
      </c>
      <c r="AC1678" s="5">
        <f t="shared" si="201"/>
        <v>0.49894249696865378</v>
      </c>
      <c r="AD1678" s="5">
        <f t="shared" si="201"/>
        <v>0.51500991235195837</v>
      </c>
      <c r="AE1678" s="5">
        <f t="shared" si="201"/>
        <v>0.53171099680781908</v>
      </c>
      <c r="AF1678" s="5">
        <f t="shared" si="201"/>
        <v>0.54891831018609349</v>
      </c>
      <c r="AG1678" s="5">
        <f t="shared" si="201"/>
        <v>0.56680545206138511</v>
      </c>
      <c r="AH1678" s="5">
        <f t="shared" si="201"/>
        <v>0.58555567873713033</v>
      </c>
      <c r="AI1678" s="5">
        <f t="shared" si="201"/>
        <v>0.60545360958945227</v>
      </c>
      <c r="AJ1678" s="5">
        <f t="shared" si="201"/>
        <v>0.62666456885852995</v>
      </c>
      <c r="AK1678" s="5">
        <f t="shared" si="201"/>
        <v>0.64926948540543128</v>
      </c>
      <c r="AL1678" s="5">
        <f t="shared" si="201"/>
        <v>0.67307488582091035</v>
      </c>
      <c r="AM1678" s="5">
        <f t="shared" si="201"/>
        <v>0.69764269866135975</v>
      </c>
      <c r="AN1678" s="5">
        <f t="shared" si="201"/>
        <v>0.72237965412464367</v>
      </c>
      <c r="AO1678" s="5">
        <f t="shared" si="201"/>
        <v>0.74686365802700472</v>
      </c>
      <c r="AP1678" s="5">
        <f t="shared" si="201"/>
        <v>0.77091123252062033</v>
      </c>
      <c r="AQ1678" s="5">
        <f t="shared" si="201"/>
        <v>0.79464648155781781</v>
      </c>
      <c r="AR1678" s="5">
        <f t="shared" si="201"/>
        <v>0.81833480228121391</v>
      </c>
      <c r="AS1678" s="5">
        <f t="shared" si="201"/>
        <v>0.84239065210925435</v>
      </c>
      <c r="AT1678" s="5">
        <f t="shared" si="201"/>
        <v>0.86711600907232078</v>
      </c>
      <c r="AU1678" s="5">
        <f t="shared" si="201"/>
        <v>0.89259264911295777</v>
      </c>
      <c r="AV1678" s="5">
        <f t="shared" si="201"/>
        <v>0.91872100757761299</v>
      </c>
      <c r="AW1678" s="5">
        <f t="shared" si="201"/>
        <v>0.94540996456345416</v>
      </c>
      <c r="AX1678" s="5">
        <f t="shared" si="201"/>
        <v>0.97250694114851921</v>
      </c>
      <c r="AY1678" s="5">
        <f t="shared" si="201"/>
        <v>0.99990908860953132</v>
      </c>
      <c r="AZ1678" s="5">
        <f t="shared" si="201"/>
        <v>1.0275839702419496</v>
      </c>
      <c r="BA1678" s="5">
        <f t="shared" si="201"/>
        <v>1.0555991701155807</v>
      </c>
      <c r="BB1678" s="5">
        <f t="shared" si="201"/>
        <v>1.0840674021948975</v>
      </c>
      <c r="BC1678" s="5">
        <f t="shared" si="201"/>
        <v>1.113146549435108</v>
      </c>
      <c r="BD1678" s="5">
        <f t="shared" si="201"/>
        <v>1.1429431877179859</v>
      </c>
      <c r="BE1678" s="5">
        <f t="shared" si="201"/>
        <v>1.1734913697188885</v>
      </c>
      <c r="BF1678" s="5">
        <f t="shared" si="201"/>
        <v>1.2047346928434999</v>
      </c>
      <c r="BG1678" s="5">
        <f t="shared" si="201"/>
        <v>1.2365789746636497</v>
      </c>
      <c r="BH1678" s="5">
        <f t="shared" si="201"/>
        <v>1.2688860105784316</v>
      </c>
      <c r="BI1678" s="5">
        <f t="shared" si="201"/>
        <v>1.3015476347993007</v>
      </c>
      <c r="BJ1678" s="5">
        <f t="shared" si="201"/>
        <v>1.3345207764911797</v>
      </c>
      <c r="BK1678" s="5">
        <f t="shared" si="201"/>
        <v>1.367807716258044</v>
      </c>
    </row>
    <row r="1679" spans="1:63" x14ac:dyDescent="0.25">
      <c r="A1679" t="str">
        <f t="shared" si="199"/>
        <v>Kenya</v>
      </c>
      <c r="G1679" s="5">
        <f t="shared" ref="G1679:BK1679" si="202">IF(SUM($AX983:$AZ983)&lt;&gt;0,G983/AVERAGE($AX983:$AZ983),0)</f>
        <v>0.23188593133981483</v>
      </c>
      <c r="H1679" s="5">
        <f t="shared" si="202"/>
        <v>0.23930530738962155</v>
      </c>
      <c r="I1679" s="5">
        <f t="shared" si="202"/>
        <v>0.24705523034104959</v>
      </c>
      <c r="J1679" s="5">
        <f t="shared" si="202"/>
        <v>0.25514585038840992</v>
      </c>
      <c r="K1679" s="5">
        <f t="shared" si="202"/>
        <v>0.26359175496942838</v>
      </c>
      <c r="L1679" s="5">
        <f t="shared" si="202"/>
        <v>0.27240511877072382</v>
      </c>
      <c r="M1679" s="5">
        <f t="shared" si="202"/>
        <v>0.28161198286458616</v>
      </c>
      <c r="N1679" s="5">
        <f t="shared" si="202"/>
        <v>0.29125635915913461</v>
      </c>
      <c r="O1679" s="5">
        <f t="shared" si="202"/>
        <v>0.30139188283414392</v>
      </c>
      <c r="P1679" s="5">
        <f t="shared" si="202"/>
        <v>0.31206278765990403</v>
      </c>
      <c r="Q1679" s="5">
        <f t="shared" si="202"/>
        <v>0.32329517017424753</v>
      </c>
      <c r="R1679" s="5">
        <f t="shared" si="202"/>
        <v>0.33510028988233898</v>
      </c>
      <c r="S1679" s="5">
        <f t="shared" si="202"/>
        <v>0.34748752046089204</v>
      </c>
      <c r="T1679" s="5">
        <f t="shared" si="202"/>
        <v>0.36045933012655601</v>
      </c>
      <c r="U1679" s="5">
        <f t="shared" si="202"/>
        <v>0.37402159822685532</v>
      </c>
      <c r="V1679" s="5">
        <f t="shared" si="202"/>
        <v>0.38816739156895463</v>
      </c>
      <c r="W1679" s="5">
        <f t="shared" si="202"/>
        <v>0.40290982775369849</v>
      </c>
      <c r="X1679" s="5">
        <f t="shared" si="202"/>
        <v>0.41829322374969086</v>
      </c>
      <c r="Y1679" s="5">
        <f t="shared" si="202"/>
        <v>0.43437429307432551</v>
      </c>
      <c r="Z1679" s="5">
        <f t="shared" si="202"/>
        <v>0.4511841796298191</v>
      </c>
      <c r="AA1679" s="5">
        <f t="shared" si="202"/>
        <v>0.46873034353166249</v>
      </c>
      <c r="AB1679" s="5">
        <f t="shared" si="202"/>
        <v>0.48697165707995604</v>
      </c>
      <c r="AC1679" s="5">
        <f t="shared" si="202"/>
        <v>0.50582922054023272</v>
      </c>
      <c r="AD1679" s="5">
        <f t="shared" si="202"/>
        <v>0.5251959576823424</v>
      </c>
      <c r="AE1679" s="5">
        <f t="shared" si="202"/>
        <v>0.54498292950859217</v>
      </c>
      <c r="AF1679" s="5">
        <f t="shared" si="202"/>
        <v>0.56515577511529003</v>
      </c>
      <c r="AG1679" s="5">
        <f t="shared" si="202"/>
        <v>0.58569721698588983</v>
      </c>
      <c r="AH1679" s="5">
        <f t="shared" si="202"/>
        <v>0.60655569989846758</v>
      </c>
      <c r="AI1679" s="5">
        <f t="shared" si="202"/>
        <v>0.62767642389685208</v>
      </c>
      <c r="AJ1679" s="5">
        <f t="shared" si="202"/>
        <v>0.64901637545269242</v>
      </c>
      <c r="AK1679" s="5">
        <f t="shared" si="202"/>
        <v>0.67056726246735754</v>
      </c>
      <c r="AL1679" s="5">
        <f t="shared" si="202"/>
        <v>0.6923196003330484</v>
      </c>
      <c r="AM1679" s="5">
        <f t="shared" si="202"/>
        <v>0.71423295466914904</v>
      </c>
      <c r="AN1679" s="5">
        <f t="shared" si="202"/>
        <v>0.73626309170536941</v>
      </c>
      <c r="AO1679" s="5">
        <f t="shared" si="202"/>
        <v>0.75839301125287706</v>
      </c>
      <c r="AP1679" s="5">
        <f t="shared" si="202"/>
        <v>0.78061467080798297</v>
      </c>
      <c r="AQ1679" s="5">
        <f t="shared" si="202"/>
        <v>0.802977822962474</v>
      </c>
      <c r="AR1679" s="5">
        <f t="shared" si="202"/>
        <v>0.82559913948538455</v>
      </c>
      <c r="AS1679" s="5">
        <f t="shared" si="202"/>
        <v>0.84863381296514273</v>
      </c>
      <c r="AT1679" s="5">
        <f t="shared" si="202"/>
        <v>0.87220905362389256</v>
      </c>
      <c r="AU1679" s="5">
        <f t="shared" si="202"/>
        <v>0.89636426972971062</v>
      </c>
      <c r="AV1679" s="5">
        <f t="shared" si="202"/>
        <v>0.92111651693697194</v>
      </c>
      <c r="AW1679" s="5">
        <f t="shared" si="202"/>
        <v>0.94654311421217729</v>
      </c>
      <c r="AX1679" s="5">
        <f t="shared" si="202"/>
        <v>0.97272504124764414</v>
      </c>
      <c r="AY1679" s="5">
        <f t="shared" si="202"/>
        <v>0.99971892836245224</v>
      </c>
      <c r="AZ1679" s="5">
        <f t="shared" si="202"/>
        <v>1.0275560303899036</v>
      </c>
      <c r="BA1679" s="5">
        <f t="shared" si="202"/>
        <v>1.0562278056364252</v>
      </c>
      <c r="BB1679" s="5">
        <f t="shared" si="202"/>
        <v>1.0856940693163426</v>
      </c>
      <c r="BC1679" s="5">
        <f t="shared" si="202"/>
        <v>1.1158891779598903</v>
      </c>
      <c r="BD1679" s="5">
        <f t="shared" si="202"/>
        <v>1.1467543103590525</v>
      </c>
      <c r="BE1679" s="5">
        <f t="shared" si="202"/>
        <v>1.1782777910170947</v>
      </c>
      <c r="BF1679" s="5">
        <f t="shared" si="202"/>
        <v>1.2104419818914431</v>
      </c>
      <c r="BG1679" s="5">
        <f t="shared" si="202"/>
        <v>1.243172753284302</v>
      </c>
      <c r="BH1679" s="5">
        <f t="shared" si="202"/>
        <v>1.2763800014215818</v>
      </c>
      <c r="BI1679" s="5">
        <f t="shared" si="202"/>
        <v>1.3099923698826208</v>
      </c>
      <c r="BJ1679" s="5">
        <f t="shared" si="202"/>
        <v>1.3439735564697324</v>
      </c>
      <c r="BK1679" s="5">
        <f t="shared" si="202"/>
        <v>1.3783149085582584</v>
      </c>
    </row>
    <row r="1680" spans="1:63" x14ac:dyDescent="0.25">
      <c r="A1680" t="str">
        <f t="shared" si="199"/>
        <v>Mozambique</v>
      </c>
      <c r="G1680" s="5">
        <f t="shared" ref="G1680:BK1680" si="203">IF(SUM($AX984:$AZ984)&lt;&gt;0,G984/AVERAGE($AX984:$AZ984),0)</f>
        <v>0.36035056044736019</v>
      </c>
      <c r="H1680" s="5">
        <f t="shared" si="203"/>
        <v>0.36789145854503397</v>
      </c>
      <c r="I1680" s="5">
        <f t="shared" si="203"/>
        <v>0.37567696014659202</v>
      </c>
      <c r="J1680" s="5">
        <f t="shared" si="203"/>
        <v>0.38370233469003301</v>
      </c>
      <c r="K1680" s="5">
        <f t="shared" si="203"/>
        <v>0.39197130928481261</v>
      </c>
      <c r="L1680" s="5">
        <f t="shared" si="203"/>
        <v>0.40049487412547918</v>
      </c>
      <c r="M1680" s="5">
        <f t="shared" si="203"/>
        <v>0.40929749434076657</v>
      </c>
      <c r="N1680" s="5">
        <f t="shared" si="203"/>
        <v>0.41841491195468444</v>
      </c>
      <c r="O1680" s="5">
        <f t="shared" si="203"/>
        <v>0.42789170893033585</v>
      </c>
      <c r="P1680" s="5">
        <f t="shared" si="203"/>
        <v>0.43776974357391379</v>
      </c>
      <c r="Q1680" s="5">
        <f t="shared" si="203"/>
        <v>0.4479767673021261</v>
      </c>
      <c r="R1680" s="5">
        <f t="shared" si="203"/>
        <v>0.45851865747988341</v>
      </c>
      <c r="S1680" s="5">
        <f t="shared" si="203"/>
        <v>0.4695957223486944</v>
      </c>
      <c r="T1680" s="5">
        <f t="shared" si="203"/>
        <v>0.4814743068842674</v>
      </c>
      <c r="U1680" s="5">
        <f t="shared" si="203"/>
        <v>0.49429565897827699</v>
      </c>
      <c r="V1680" s="5">
        <f t="shared" si="203"/>
        <v>0.5080782230441826</v>
      </c>
      <c r="W1680" s="5">
        <f t="shared" si="203"/>
        <v>0.52260458436374368</v>
      </c>
      <c r="X1680" s="5">
        <f t="shared" si="203"/>
        <v>0.53747049491139653</v>
      </c>
      <c r="Y1680" s="5">
        <f t="shared" si="203"/>
        <v>0.5521368139693591</v>
      </c>
      <c r="Z1680" s="5">
        <f t="shared" si="203"/>
        <v>0.56615418593096456</v>
      </c>
      <c r="AA1680" s="5">
        <f t="shared" si="203"/>
        <v>0.57976019013227698</v>
      </c>
      <c r="AB1680" s="5">
        <f t="shared" si="203"/>
        <v>0.5929564989942061</v>
      </c>
      <c r="AC1680" s="5">
        <f t="shared" si="203"/>
        <v>0.60482901503105013</v>
      </c>
      <c r="AD1680" s="5">
        <f t="shared" si="203"/>
        <v>0.61419801253321782</v>
      </c>
      <c r="AE1680" s="5">
        <f t="shared" si="203"/>
        <v>0.62043972628490429</v>
      </c>
      <c r="AF1680" s="5">
        <f t="shared" si="203"/>
        <v>0.62282794334373137</v>
      </c>
      <c r="AG1680" s="5">
        <f t="shared" si="203"/>
        <v>0.62218171990428406</v>
      </c>
      <c r="AH1680" s="5">
        <f t="shared" si="203"/>
        <v>0.62130690041822945</v>
      </c>
      <c r="AI1680" s="5">
        <f t="shared" si="203"/>
        <v>0.62403342433532971</v>
      </c>
      <c r="AJ1680" s="5">
        <f t="shared" si="203"/>
        <v>0.63301843399666646</v>
      </c>
      <c r="AK1680" s="5">
        <f t="shared" si="203"/>
        <v>0.64947128085365713</v>
      </c>
      <c r="AL1680" s="5">
        <f t="shared" si="203"/>
        <v>0.67237202706875365</v>
      </c>
      <c r="AM1680" s="5">
        <f t="shared" si="203"/>
        <v>0.6994061854535123</v>
      </c>
      <c r="AN1680" s="5">
        <f t="shared" si="203"/>
        <v>0.72712293048663723</v>
      </c>
      <c r="AO1680" s="5">
        <f t="shared" si="203"/>
        <v>0.75302576780127206</v>
      </c>
      <c r="AP1680" s="5">
        <f t="shared" si="203"/>
        <v>0.7763966554257683</v>
      </c>
      <c r="AQ1680" s="5">
        <f t="shared" si="203"/>
        <v>0.79804824657179996</v>
      </c>
      <c r="AR1680" s="5">
        <f t="shared" si="203"/>
        <v>0.81885454840669414</v>
      </c>
      <c r="AS1680" s="5">
        <f t="shared" si="203"/>
        <v>0.84026578877629732</v>
      </c>
      <c r="AT1680" s="5">
        <f t="shared" si="203"/>
        <v>0.86333650073925783</v>
      </c>
      <c r="AU1680" s="5">
        <f t="shared" si="203"/>
        <v>0.88823507318943951</v>
      </c>
      <c r="AV1680" s="5">
        <f t="shared" si="203"/>
        <v>0.9145589783056427</v>
      </c>
      <c r="AW1680" s="5">
        <f t="shared" si="203"/>
        <v>0.94212716457854562</v>
      </c>
      <c r="AX1680" s="5">
        <f t="shared" si="203"/>
        <v>0.97061121632496883</v>
      </c>
      <c r="AY1680" s="5">
        <f t="shared" si="203"/>
        <v>0.99977656456648512</v>
      </c>
      <c r="AZ1680" s="5">
        <f t="shared" si="203"/>
        <v>1.0296122191085462</v>
      </c>
      <c r="BA1680" s="5">
        <f t="shared" si="203"/>
        <v>1.0602377819379116</v>
      </c>
      <c r="BB1680" s="5">
        <f t="shared" si="203"/>
        <v>1.0916970226989566</v>
      </c>
      <c r="BC1680" s="5">
        <f t="shared" si="203"/>
        <v>1.12406099538861</v>
      </c>
      <c r="BD1680" s="5">
        <f t="shared" si="203"/>
        <v>1.1573824051572492</v>
      </c>
      <c r="BE1680" s="5">
        <f t="shared" si="203"/>
        <v>1.1916718121483316</v>
      </c>
      <c r="BF1680" s="5">
        <f t="shared" si="203"/>
        <v>1.2269169360140362</v>
      </c>
      <c r="BG1680" s="5">
        <f t="shared" si="203"/>
        <v>1.2631256132409099</v>
      </c>
      <c r="BH1680" s="5">
        <f t="shared" si="203"/>
        <v>1.3003016187218632</v>
      </c>
      <c r="BI1680" s="5">
        <f t="shared" si="203"/>
        <v>1.3384475805468969</v>
      </c>
      <c r="BJ1680" s="5">
        <f t="shared" si="203"/>
        <v>1.3775719563874675</v>
      </c>
      <c r="BK1680" s="5">
        <f t="shared" si="203"/>
        <v>1.4176793812386677</v>
      </c>
    </row>
    <row r="1681" spans="1:63" x14ac:dyDescent="0.25">
      <c r="A1681" t="str">
        <f t="shared" si="199"/>
        <v>Rwanda</v>
      </c>
      <c r="G1681" s="5">
        <f t="shared" ref="G1681:BK1681" si="204">IF(SUM($AX985:$AZ985)&lt;&gt;0,G985/AVERAGE($AX985:$AZ985),0)</f>
        <v>0.33269312563208464</v>
      </c>
      <c r="H1681" s="5">
        <f t="shared" si="204"/>
        <v>0.33874581449517638</v>
      </c>
      <c r="I1681" s="5">
        <f t="shared" si="204"/>
        <v>0.34456087302571109</v>
      </c>
      <c r="J1681" s="5">
        <f t="shared" si="204"/>
        <v>0.35108482503430372</v>
      </c>
      <c r="K1681" s="5">
        <f t="shared" si="204"/>
        <v>0.35899214091345466</v>
      </c>
      <c r="L1681" s="5">
        <f t="shared" si="204"/>
        <v>0.36855820534762262</v>
      </c>
      <c r="M1681" s="5">
        <f t="shared" si="204"/>
        <v>0.37957747920336687</v>
      </c>
      <c r="N1681" s="5">
        <f t="shared" si="204"/>
        <v>0.39167508397474704</v>
      </c>
      <c r="O1681" s="5">
        <f t="shared" si="204"/>
        <v>0.40425927571681169</v>
      </c>
      <c r="P1681" s="5">
        <f t="shared" si="204"/>
        <v>0.41691253571441389</v>
      </c>
      <c r="Q1681" s="5">
        <f t="shared" si="204"/>
        <v>0.42954869521144895</v>
      </c>
      <c r="R1681" s="5">
        <f t="shared" si="204"/>
        <v>0.44235885785386569</v>
      </c>
      <c r="S1681" s="5">
        <f t="shared" si="204"/>
        <v>0.45553079602126872</v>
      </c>
      <c r="T1681" s="5">
        <f t="shared" si="204"/>
        <v>0.46935310842128214</v>
      </c>
      <c r="U1681" s="5">
        <f t="shared" si="204"/>
        <v>0.48404321570397446</v>
      </c>
      <c r="V1681" s="5">
        <f t="shared" si="204"/>
        <v>0.49963542991269155</v>
      </c>
      <c r="W1681" s="5">
        <f t="shared" si="204"/>
        <v>0.51608144768544162</v>
      </c>
      <c r="X1681" s="5">
        <f t="shared" si="204"/>
        <v>0.53341624731883952</v>
      </c>
      <c r="Y1681" s="5">
        <f t="shared" si="204"/>
        <v>0.55166592373258172</v>
      </c>
      <c r="Z1681" s="5">
        <f t="shared" si="204"/>
        <v>0.5708364732060881</v>
      </c>
      <c r="AA1681" s="5">
        <f t="shared" si="204"/>
        <v>0.5901929073416039</v>
      </c>
      <c r="AB1681" s="5">
        <f t="shared" si="204"/>
        <v>0.60954645437962141</v>
      </c>
      <c r="AC1681" s="5">
        <f t="shared" si="204"/>
        <v>0.63001064561681408</v>
      </c>
      <c r="AD1681" s="5">
        <f t="shared" si="204"/>
        <v>0.65313984992941232</v>
      </c>
      <c r="AE1681" s="5">
        <f t="shared" si="204"/>
        <v>0.6795902157450231</v>
      </c>
      <c r="AF1681" s="5">
        <f t="shared" si="204"/>
        <v>0.71152206928789696</v>
      </c>
      <c r="AG1681" s="5">
        <f t="shared" si="204"/>
        <v>0.74755071418093799</v>
      </c>
      <c r="AH1681" s="5">
        <f t="shared" si="204"/>
        <v>0.78064662322670675</v>
      </c>
      <c r="AI1681" s="5">
        <f t="shared" si="204"/>
        <v>0.80128370718716635</v>
      </c>
      <c r="AJ1681" s="5">
        <f t="shared" si="204"/>
        <v>0.8034790117080316</v>
      </c>
      <c r="AK1681" s="5">
        <f t="shared" si="204"/>
        <v>0.78304291415034211</v>
      </c>
      <c r="AL1681" s="5">
        <f t="shared" si="204"/>
        <v>0.74418835601746802</v>
      </c>
      <c r="AM1681" s="5">
        <f t="shared" si="204"/>
        <v>0.69955582745269196</v>
      </c>
      <c r="AN1681" s="5">
        <f t="shared" si="204"/>
        <v>0.66681902891883416</v>
      </c>
      <c r="AO1681" s="5">
        <f t="shared" si="204"/>
        <v>0.65826689091764645</v>
      </c>
      <c r="AP1681" s="5">
        <f t="shared" si="204"/>
        <v>0.67904177826254686</v>
      </c>
      <c r="AQ1681" s="5">
        <f t="shared" si="204"/>
        <v>0.72425972136622041</v>
      </c>
      <c r="AR1681" s="5">
        <f t="shared" si="204"/>
        <v>0.78393724812156362</v>
      </c>
      <c r="AS1681" s="5">
        <f t="shared" si="204"/>
        <v>0.84317005081994856</v>
      </c>
      <c r="AT1681" s="5">
        <f t="shared" si="204"/>
        <v>0.89119180976337153</v>
      </c>
      <c r="AU1681" s="5">
        <f t="shared" si="204"/>
        <v>0.92491566251503277</v>
      </c>
      <c r="AV1681" s="5">
        <f t="shared" si="204"/>
        <v>0.94787908080589844</v>
      </c>
      <c r="AW1681" s="5">
        <f t="shared" si="204"/>
        <v>0.96388481621014921</v>
      </c>
      <c r="AX1681" s="5">
        <f t="shared" si="204"/>
        <v>0.97921885727718638</v>
      </c>
      <c r="AY1681" s="5">
        <f t="shared" si="204"/>
        <v>0.99846213939920903</v>
      </c>
      <c r="AZ1681" s="5">
        <f t="shared" si="204"/>
        <v>1.0223190033236043</v>
      </c>
      <c r="BA1681" s="5">
        <f t="shared" si="204"/>
        <v>1.0490604107754917</v>
      </c>
      <c r="BB1681" s="5">
        <f t="shared" si="204"/>
        <v>1.0780165551352525</v>
      </c>
      <c r="BC1681" s="5">
        <f t="shared" si="204"/>
        <v>1.1079176687146675</v>
      </c>
      <c r="BD1681" s="5">
        <f t="shared" si="204"/>
        <v>1.1378319963172481</v>
      </c>
      <c r="BE1681" s="5">
        <f t="shared" si="204"/>
        <v>1.1677277798705121</v>
      </c>
      <c r="BF1681" s="5">
        <f t="shared" si="204"/>
        <v>1.1980180964011478</v>
      </c>
      <c r="BG1681" s="5">
        <f t="shared" si="204"/>
        <v>1.2286988373473302</v>
      </c>
      <c r="BH1681" s="5">
        <f t="shared" si="204"/>
        <v>1.259813531255958</v>
      </c>
      <c r="BI1681" s="5">
        <f t="shared" si="204"/>
        <v>1.2913712835883719</v>
      </c>
      <c r="BJ1681" s="5">
        <f t="shared" si="204"/>
        <v>1.3233464435937212</v>
      </c>
      <c r="BK1681" s="5">
        <f t="shared" si="204"/>
        <v>1.3556485118696535</v>
      </c>
    </row>
    <row r="1682" spans="1:63" x14ac:dyDescent="0.25">
      <c r="A1682" t="str">
        <f t="shared" si="199"/>
        <v>South Africa</v>
      </c>
      <c r="G1682" s="5">
        <f t="shared" ref="G1682:BK1682" si="205">IF(SUM($AX986:$AZ986)&lt;&gt;0,G986/AVERAGE($AX986:$AZ986),0)</f>
        <v>0.36714524350707428</v>
      </c>
      <c r="H1682" s="5">
        <f t="shared" si="205"/>
        <v>0.37699827735720226</v>
      </c>
      <c r="I1682" s="5">
        <f t="shared" si="205"/>
        <v>0.38719410381419056</v>
      </c>
      <c r="J1682" s="5">
        <f t="shared" si="205"/>
        <v>0.39771840229280148</v>
      </c>
      <c r="K1682" s="5">
        <f t="shared" si="205"/>
        <v>0.40856287545824077</v>
      </c>
      <c r="L1682" s="5">
        <f t="shared" si="205"/>
        <v>0.41971072376845575</v>
      </c>
      <c r="M1682" s="5">
        <f t="shared" si="205"/>
        <v>0.43117018309650151</v>
      </c>
      <c r="N1682" s="5">
        <f t="shared" si="205"/>
        <v>0.44298732925954454</v>
      </c>
      <c r="O1682" s="5">
        <f t="shared" si="205"/>
        <v>0.45522450494839728</v>
      </c>
      <c r="P1682" s="5">
        <f t="shared" si="205"/>
        <v>0.46791746040803778</v>
      </c>
      <c r="Q1682" s="5">
        <f t="shared" si="205"/>
        <v>0.48109817623010531</v>
      </c>
      <c r="R1682" s="5">
        <f t="shared" si="205"/>
        <v>0.49472883295773495</v>
      </c>
      <c r="S1682" s="5">
        <f t="shared" si="205"/>
        <v>0.50869203866902202</v>
      </c>
      <c r="T1682" s="5">
        <f t="shared" si="205"/>
        <v>0.52282641532402874</v>
      </c>
      <c r="U1682" s="5">
        <f t="shared" si="205"/>
        <v>0.53702000012114792</v>
      </c>
      <c r="V1682" s="5">
        <f t="shared" si="205"/>
        <v>0.55119602734809736</v>
      </c>
      <c r="W1682" s="5">
        <f t="shared" si="205"/>
        <v>0.5653926237704382</v>
      </c>
      <c r="X1682" s="5">
        <f t="shared" si="205"/>
        <v>0.5797511718756162</v>
      </c>
      <c r="Y1682" s="5">
        <f t="shared" si="205"/>
        <v>0.5944794328294315</v>
      </c>
      <c r="Z1682" s="5">
        <f t="shared" si="205"/>
        <v>0.60971010252685387</v>
      </c>
      <c r="AA1682" s="5">
        <f t="shared" si="205"/>
        <v>0.62553615209207258</v>
      </c>
      <c r="AB1682" s="5">
        <f t="shared" si="205"/>
        <v>0.64187073608757361</v>
      </c>
      <c r="AC1682" s="5">
        <f t="shared" si="205"/>
        <v>0.6584541172034255</v>
      </c>
      <c r="AD1682" s="5">
        <f t="shared" si="205"/>
        <v>0.67492332289505852</v>
      </c>
      <c r="AE1682" s="5">
        <f t="shared" si="205"/>
        <v>0.69103785337691581</v>
      </c>
      <c r="AF1682" s="5">
        <f t="shared" si="205"/>
        <v>0.70661371268902806</v>
      </c>
      <c r="AG1682" s="5">
        <f t="shared" si="205"/>
        <v>0.72177079219736118</v>
      </c>
      <c r="AH1682" s="5">
        <f t="shared" si="205"/>
        <v>0.73693725486454809</v>
      </c>
      <c r="AI1682" s="5">
        <f t="shared" si="205"/>
        <v>0.75271952318419777</v>
      </c>
      <c r="AJ1682" s="5">
        <f t="shared" si="205"/>
        <v>0.769511730802663</v>
      </c>
      <c r="AK1682" s="5">
        <f t="shared" si="205"/>
        <v>0.7874858066917807</v>
      </c>
      <c r="AL1682" s="5">
        <f t="shared" si="205"/>
        <v>0.80638262815901129</v>
      </c>
      <c r="AM1682" s="5">
        <f t="shared" si="205"/>
        <v>0.82563932859660449</v>
      </c>
      <c r="AN1682" s="5">
        <f t="shared" si="205"/>
        <v>0.84446178135938244</v>
      </c>
      <c r="AO1682" s="5">
        <f t="shared" si="205"/>
        <v>0.86227060711899162</v>
      </c>
      <c r="AP1682" s="5">
        <f t="shared" si="205"/>
        <v>0.87887254968008721</v>
      </c>
      <c r="AQ1682" s="5">
        <f t="shared" si="205"/>
        <v>0.89441220802780041</v>
      </c>
      <c r="AR1682" s="5">
        <f t="shared" si="205"/>
        <v>0.90906239208556361</v>
      </c>
      <c r="AS1682" s="5">
        <f t="shared" si="205"/>
        <v>0.92313022616424456</v>
      </c>
      <c r="AT1682" s="5">
        <f t="shared" si="205"/>
        <v>0.93684725712272066</v>
      </c>
      <c r="AU1682" s="5">
        <f t="shared" si="205"/>
        <v>0.95030104745212984</v>
      </c>
      <c r="AV1682" s="5">
        <f t="shared" si="205"/>
        <v>0.9634367937683368</v>
      </c>
      <c r="AW1682" s="5">
        <f t="shared" si="205"/>
        <v>0.97619121096719441</v>
      </c>
      <c r="AX1682" s="5">
        <f t="shared" si="205"/>
        <v>0.9884562697984054</v>
      </c>
      <c r="AY1682" s="5">
        <f t="shared" si="205"/>
        <v>1.0001993750529381</v>
      </c>
      <c r="AZ1682" s="5">
        <f t="shared" si="205"/>
        <v>1.0113443551486563</v>
      </c>
      <c r="BA1682" s="5">
        <f t="shared" si="205"/>
        <v>1.0220509696330315</v>
      </c>
      <c r="BB1682" s="5">
        <f t="shared" si="205"/>
        <v>1.032805708659214</v>
      </c>
      <c r="BC1682" s="5">
        <f t="shared" si="205"/>
        <v>1.0442517078663711</v>
      </c>
      <c r="BD1682" s="5">
        <f t="shared" si="205"/>
        <v>1.0568277016362815</v>
      </c>
      <c r="BE1682" s="5">
        <f t="shared" si="205"/>
        <v>1.0707355303205339</v>
      </c>
      <c r="BF1682" s="5">
        <f t="shared" si="205"/>
        <v>1.0857874487930665</v>
      </c>
      <c r="BG1682" s="5">
        <f t="shared" si="205"/>
        <v>1.1015458904451463</v>
      </c>
      <c r="BH1682" s="5">
        <f t="shared" si="205"/>
        <v>1.117365629938472</v>
      </c>
      <c r="BI1682" s="5">
        <f t="shared" si="205"/>
        <v>1.1327649506483062</v>
      </c>
      <c r="BJ1682" s="5">
        <f t="shared" si="205"/>
        <v>1.1476027978831456</v>
      </c>
      <c r="BK1682" s="5">
        <f t="shared" si="205"/>
        <v>1.1619783504028403</v>
      </c>
    </row>
    <row r="1683" spans="1:63" x14ac:dyDescent="0.25">
      <c r="A1683" t="str">
        <f t="shared" si="199"/>
        <v>Tanzania</v>
      </c>
      <c r="G1683" s="5">
        <f t="shared" ref="G1683:BK1683" si="206">IF(SUM($AX987:$AZ987)&lt;&gt;0,G987/AVERAGE($AX987:$AZ987),0)</f>
        <v>0.26307171490588777</v>
      </c>
      <c r="H1683" s="5">
        <f t="shared" si="206"/>
        <v>0.27094626787801873</v>
      </c>
      <c r="I1683" s="5">
        <f t="shared" si="206"/>
        <v>0.27911223520405604</v>
      </c>
      <c r="J1683" s="5">
        <f t="shared" si="206"/>
        <v>0.28756205953673108</v>
      </c>
      <c r="K1683" s="5">
        <f t="shared" si="206"/>
        <v>0.29629690744642756</v>
      </c>
      <c r="L1683" s="5">
        <f t="shared" si="206"/>
        <v>0.30530929766655407</v>
      </c>
      <c r="M1683" s="5">
        <f t="shared" si="206"/>
        <v>0.3146199748617608</v>
      </c>
      <c r="N1683" s="5">
        <f t="shared" si="206"/>
        <v>0.32429360760766873</v>
      </c>
      <c r="O1683" s="5">
        <f t="shared" si="206"/>
        <v>0.3344140621707794</v>
      </c>
      <c r="P1683" s="5">
        <f t="shared" si="206"/>
        <v>0.34503928666689432</v>
      </c>
      <c r="Q1683" s="5">
        <f t="shared" si="206"/>
        <v>0.35620526725632967</v>
      </c>
      <c r="R1683" s="5">
        <f t="shared" si="206"/>
        <v>0.36789108175285523</v>
      </c>
      <c r="S1683" s="5">
        <f t="shared" si="206"/>
        <v>0.38002630480960825</v>
      </c>
      <c r="T1683" s="5">
        <f t="shared" si="206"/>
        <v>0.39250766958740108</v>
      </c>
      <c r="U1683" s="5">
        <f t="shared" si="206"/>
        <v>0.40526404065305049</v>
      </c>
      <c r="V1683" s="5">
        <f t="shared" si="206"/>
        <v>0.41827393789536016</v>
      </c>
      <c r="W1683" s="5">
        <f t="shared" si="206"/>
        <v>0.4315719526622307</v>
      </c>
      <c r="X1683" s="5">
        <f t="shared" si="206"/>
        <v>0.44521129070725168</v>
      </c>
      <c r="Y1683" s="5">
        <f t="shared" si="206"/>
        <v>0.45927074625177766</v>
      </c>
      <c r="Z1683" s="5">
        <f t="shared" si="206"/>
        <v>0.47380907893883384</v>
      </c>
      <c r="AA1683" s="5">
        <f t="shared" si="206"/>
        <v>0.48887181037361221</v>
      </c>
      <c r="AB1683" s="5">
        <f t="shared" si="206"/>
        <v>0.50445414747344908</v>
      </c>
      <c r="AC1683" s="5">
        <f t="shared" si="206"/>
        <v>0.52051016286954066</v>
      </c>
      <c r="AD1683" s="5">
        <f t="shared" si="206"/>
        <v>0.53696735167651422</v>
      </c>
      <c r="AE1683" s="5">
        <f t="shared" si="206"/>
        <v>0.55379122398737191</v>
      </c>
      <c r="AF1683" s="5">
        <f t="shared" si="206"/>
        <v>0.5708902040269892</v>
      </c>
      <c r="AG1683" s="5">
        <f t="shared" si="206"/>
        <v>0.58832003357152873</v>
      </c>
      <c r="AH1683" s="5">
        <f t="shared" si="206"/>
        <v>0.60636183072324912</v>
      </c>
      <c r="AI1683" s="5">
        <f t="shared" si="206"/>
        <v>0.62539774872373188</v>
      </c>
      <c r="AJ1683" s="5">
        <f t="shared" si="206"/>
        <v>0.64566130453153336</v>
      </c>
      <c r="AK1683" s="5">
        <f t="shared" si="206"/>
        <v>0.66735466986620295</v>
      </c>
      <c r="AL1683" s="5">
        <f t="shared" si="206"/>
        <v>0.69029568222629512</v>
      </c>
      <c r="AM1683" s="5">
        <f t="shared" si="206"/>
        <v>0.71387331233298135</v>
      </c>
      <c r="AN1683" s="5">
        <f t="shared" si="206"/>
        <v>0.7372373586185379</v>
      </c>
      <c r="AO1683" s="5">
        <f t="shared" si="206"/>
        <v>0.75981204251790624</v>
      </c>
      <c r="AP1683" s="5">
        <f t="shared" si="206"/>
        <v>0.78139557271492299</v>
      </c>
      <c r="AQ1683" s="5">
        <f t="shared" si="206"/>
        <v>0.80227710650340422</v>
      </c>
      <c r="AR1683" s="5">
        <f t="shared" si="206"/>
        <v>0.82298276712642193</v>
      </c>
      <c r="AS1683" s="5">
        <f t="shared" si="206"/>
        <v>0.84428096942370845</v>
      </c>
      <c r="AT1683" s="5">
        <f t="shared" si="206"/>
        <v>0.86676286025711702</v>
      </c>
      <c r="AU1683" s="5">
        <f t="shared" si="206"/>
        <v>0.89057552893590353</v>
      </c>
      <c r="AV1683" s="5">
        <f t="shared" si="206"/>
        <v>0.91565144117893882</v>
      </c>
      <c r="AW1683" s="5">
        <f t="shared" si="206"/>
        <v>0.94210885171881942</v>
      </c>
      <c r="AX1683" s="5">
        <f t="shared" si="206"/>
        <v>0.97002822855179838</v>
      </c>
      <c r="AY1683" s="5">
        <f t="shared" si="206"/>
        <v>0.99946031748956898</v>
      </c>
      <c r="AZ1683" s="5">
        <f t="shared" si="206"/>
        <v>1.0305114539586329</v>
      </c>
      <c r="BA1683" s="5">
        <f t="shared" si="206"/>
        <v>1.0631948759968228</v>
      </c>
      <c r="BB1683" s="5">
        <f t="shared" si="206"/>
        <v>1.0973406193712716</v>
      </c>
      <c r="BC1683" s="5">
        <f t="shared" si="206"/>
        <v>1.1326949803837387</v>
      </c>
      <c r="BD1683" s="5">
        <f t="shared" si="206"/>
        <v>1.1690706737671805</v>
      </c>
      <c r="BE1683" s="5">
        <f t="shared" si="206"/>
        <v>1.2064088130774435</v>
      </c>
      <c r="BF1683" s="5">
        <f t="shared" si="206"/>
        <v>1.2447558836082973</v>
      </c>
      <c r="BG1683" s="5">
        <f t="shared" si="206"/>
        <v>1.2841554795877783</v>
      </c>
      <c r="BH1683" s="5">
        <f t="shared" si="206"/>
        <v>1.3246880690121399</v>
      </c>
      <c r="BI1683" s="5">
        <f t="shared" si="206"/>
        <v>1.3664078720440005</v>
      </c>
      <c r="BJ1683" s="5">
        <f t="shared" si="206"/>
        <v>1.4093235618805613</v>
      </c>
      <c r="BK1683" s="5">
        <f t="shared" si="206"/>
        <v>1.4533950186447113</v>
      </c>
    </row>
    <row r="1684" spans="1:63" x14ac:dyDescent="0.25">
      <c r="A1684" t="str">
        <f t="shared" si="199"/>
        <v>Uganda</v>
      </c>
      <c r="G1684" s="5">
        <f t="shared" ref="G1684:BK1684" si="207">IF(SUM($AX988:$AZ988)&lt;&gt;0,G988/AVERAGE($AX988:$AZ988),0)</f>
        <v>0.24537886456933736</v>
      </c>
      <c r="H1684" s="5">
        <f t="shared" si="207"/>
        <v>0.25355768960703917</v>
      </c>
      <c r="I1684" s="5">
        <f t="shared" si="207"/>
        <v>0.2622167917976479</v>
      </c>
      <c r="J1684" s="5">
        <f t="shared" si="207"/>
        <v>0.27127912507609175</v>
      </c>
      <c r="K1684" s="5">
        <f t="shared" si="207"/>
        <v>0.28067184588993915</v>
      </c>
      <c r="L1684" s="5">
        <f t="shared" si="207"/>
        <v>0.2904207996919278</v>
      </c>
      <c r="M1684" s="5">
        <f t="shared" si="207"/>
        <v>0.30050332793473888</v>
      </c>
      <c r="N1684" s="5">
        <f t="shared" si="207"/>
        <v>0.31073798713512824</v>
      </c>
      <c r="O1684" s="5">
        <f t="shared" si="207"/>
        <v>0.32089101252748004</v>
      </c>
      <c r="P1684" s="5">
        <f t="shared" si="207"/>
        <v>0.33081002800764547</v>
      </c>
      <c r="Q1684" s="5">
        <f t="shared" si="207"/>
        <v>0.34041749721741132</v>
      </c>
      <c r="R1684" s="5">
        <f t="shared" si="207"/>
        <v>0.3498024433828742</v>
      </c>
      <c r="S1684" s="5">
        <f t="shared" si="207"/>
        <v>0.35918977097216653</v>
      </c>
      <c r="T1684" s="5">
        <f t="shared" si="207"/>
        <v>0.36890062199288332</v>
      </c>
      <c r="U1684" s="5">
        <f t="shared" si="207"/>
        <v>0.37917685104747278</v>
      </c>
      <c r="V1684" s="5">
        <f t="shared" si="207"/>
        <v>0.39012740827613424</v>
      </c>
      <c r="W1684" s="5">
        <f t="shared" si="207"/>
        <v>0.40172052968749483</v>
      </c>
      <c r="X1684" s="5">
        <f t="shared" si="207"/>
        <v>0.41388820461865944</v>
      </c>
      <c r="Y1684" s="5">
        <f t="shared" si="207"/>
        <v>0.42650404250197149</v>
      </c>
      <c r="Z1684" s="5">
        <f t="shared" si="207"/>
        <v>0.43949667066442355</v>
      </c>
      <c r="AA1684" s="5">
        <f t="shared" si="207"/>
        <v>0.45282805636662105</v>
      </c>
      <c r="AB1684" s="5">
        <f t="shared" si="207"/>
        <v>0.46659559283900254</v>
      </c>
      <c r="AC1684" s="5">
        <f t="shared" si="207"/>
        <v>0.48102208329338025</v>
      </c>
      <c r="AD1684" s="5">
        <f t="shared" si="207"/>
        <v>0.49640324453587553</v>
      </c>
      <c r="AE1684" s="5">
        <f t="shared" si="207"/>
        <v>0.51293852081220837</v>
      </c>
      <c r="AF1684" s="5">
        <f t="shared" si="207"/>
        <v>0.53072555049938808</v>
      </c>
      <c r="AG1684" s="5">
        <f t="shared" si="207"/>
        <v>0.54966802601607478</v>
      </c>
      <c r="AH1684" s="5">
        <f t="shared" si="207"/>
        <v>0.56952917079592713</v>
      </c>
      <c r="AI1684" s="5">
        <f t="shared" si="207"/>
        <v>0.58996588470280498</v>
      </c>
      <c r="AJ1684" s="5">
        <f t="shared" si="207"/>
        <v>0.61072689250175782</v>
      </c>
      <c r="AK1684" s="5">
        <f t="shared" si="207"/>
        <v>0.63179307276027263</v>
      </c>
      <c r="AL1684" s="5">
        <f t="shared" si="207"/>
        <v>0.65324168166905316</v>
      </c>
      <c r="AM1684" s="5">
        <f t="shared" si="207"/>
        <v>0.67504337168149464</v>
      </c>
      <c r="AN1684" s="5">
        <f t="shared" si="207"/>
        <v>0.69718402935931367</v>
      </c>
      <c r="AO1684" s="5">
        <f t="shared" si="207"/>
        <v>0.71969048074153052</v>
      </c>
      <c r="AP1684" s="5">
        <f t="shared" si="207"/>
        <v>0.74251807413134241</v>
      </c>
      <c r="AQ1684" s="5">
        <f t="shared" si="207"/>
        <v>0.7657654284920411</v>
      </c>
      <c r="AR1684" s="5">
        <f t="shared" si="207"/>
        <v>0.78978481944569834</v>
      </c>
      <c r="AS1684" s="5">
        <f t="shared" si="207"/>
        <v>0.8150421305394282</v>
      </c>
      <c r="AT1684" s="5">
        <f t="shared" si="207"/>
        <v>0.84187794040178687</v>
      </c>
      <c r="AU1684" s="5">
        <f t="shared" si="207"/>
        <v>0.87044164835713622</v>
      </c>
      <c r="AV1684" s="5">
        <f t="shared" si="207"/>
        <v>0.90067018169493362</v>
      </c>
      <c r="AW1684" s="5">
        <f t="shared" si="207"/>
        <v>0.93242618829371893</v>
      </c>
      <c r="AX1684" s="5">
        <f t="shared" si="207"/>
        <v>0.96547250635682569</v>
      </c>
      <c r="AY1684" s="5">
        <f t="shared" si="207"/>
        <v>0.99963557211221021</v>
      </c>
      <c r="AZ1684" s="5">
        <f t="shared" si="207"/>
        <v>1.0348919215309642</v>
      </c>
      <c r="BA1684" s="5">
        <f t="shared" si="207"/>
        <v>1.0713075690824787</v>
      </c>
      <c r="BB1684" s="5">
        <f t="shared" si="207"/>
        <v>1.1088993598382537</v>
      </c>
      <c r="BC1684" s="5">
        <f t="shared" si="207"/>
        <v>1.1477025248625901</v>
      </c>
      <c r="BD1684" s="5">
        <f t="shared" si="207"/>
        <v>1.1877397927446842</v>
      </c>
      <c r="BE1684" s="5">
        <f t="shared" si="207"/>
        <v>1.2290124942802052</v>
      </c>
      <c r="BF1684" s="5">
        <f t="shared" si="207"/>
        <v>1.2714980759846504</v>
      </c>
      <c r="BG1684" s="5">
        <f t="shared" si="207"/>
        <v>1.3151667350392127</v>
      </c>
      <c r="BH1684" s="5">
        <f t="shared" si="207"/>
        <v>1.3599799484113557</v>
      </c>
      <c r="BI1684" s="5">
        <f t="shared" si="207"/>
        <v>1.405911030145814</v>
      </c>
      <c r="BJ1684" s="5">
        <f t="shared" si="207"/>
        <v>1.4529474777674825</v>
      </c>
      <c r="BK1684" s="5">
        <f t="shared" si="207"/>
        <v>1.5011010232908153</v>
      </c>
    </row>
    <row r="1685" spans="1:63" x14ac:dyDescent="0.25">
      <c r="A1685" t="str">
        <f t="shared" si="199"/>
        <v>Burkina Faso</v>
      </c>
      <c r="G1685" s="5">
        <f t="shared" ref="G1685:BK1685" si="208">IF(SUM($AX989:$AZ989)&lt;&gt;0,G989/AVERAGE($AX989:$AZ989),0)</f>
        <v>0.36452654055407224</v>
      </c>
      <c r="H1685" s="5">
        <f t="shared" si="208"/>
        <v>0.36942301010514061</v>
      </c>
      <c r="I1685" s="5">
        <f t="shared" si="208"/>
        <v>0.37444973739424348</v>
      </c>
      <c r="J1685" s="5">
        <f t="shared" si="208"/>
        <v>0.37974264030126254</v>
      </c>
      <c r="K1685" s="5">
        <f t="shared" si="208"/>
        <v>0.38540129263737682</v>
      </c>
      <c r="L1685" s="5">
        <f t="shared" si="208"/>
        <v>0.39147052868405968</v>
      </c>
      <c r="M1685" s="5">
        <f t="shared" si="208"/>
        <v>0.39792428199859409</v>
      </c>
      <c r="N1685" s="5">
        <f t="shared" si="208"/>
        <v>0.40470319556713574</v>
      </c>
      <c r="O1685" s="5">
        <f t="shared" si="208"/>
        <v>0.41171380257365653</v>
      </c>
      <c r="P1685" s="5">
        <f t="shared" si="208"/>
        <v>0.41889518201774917</v>
      </c>
      <c r="Q1685" s="5">
        <f t="shared" si="208"/>
        <v>0.42625195138355215</v>
      </c>
      <c r="R1685" s="5">
        <f t="shared" si="208"/>
        <v>0.43383296663227217</v>
      </c>
      <c r="S1685" s="5">
        <f t="shared" si="208"/>
        <v>0.44167598686807369</v>
      </c>
      <c r="T1685" s="5">
        <f t="shared" si="208"/>
        <v>0.44983537924290934</v>
      </c>
      <c r="U1685" s="5">
        <f t="shared" si="208"/>
        <v>0.45836312769111193</v>
      </c>
      <c r="V1685" s="5">
        <f t="shared" si="208"/>
        <v>0.46726236018580752</v>
      </c>
      <c r="W1685" s="5">
        <f t="shared" si="208"/>
        <v>0.47656420750715534</v>
      </c>
      <c r="X1685" s="5">
        <f t="shared" si="208"/>
        <v>0.48638634102513506</v>
      </c>
      <c r="Y1685" s="5">
        <f t="shared" si="208"/>
        <v>0.49687525414781647</v>
      </c>
      <c r="Z1685" s="5">
        <f t="shared" si="208"/>
        <v>0.5081349892194158</v>
      </c>
      <c r="AA1685" s="5">
        <f t="shared" si="208"/>
        <v>0.52022363716941666</v>
      </c>
      <c r="AB1685" s="5">
        <f t="shared" si="208"/>
        <v>0.53311498260400081</v>
      </c>
      <c r="AC1685" s="5">
        <f t="shared" si="208"/>
        <v>0.54671794192475998</v>
      </c>
      <c r="AD1685" s="5">
        <f t="shared" si="208"/>
        <v>0.56089339480313583</v>
      </c>
      <c r="AE1685" s="5">
        <f t="shared" si="208"/>
        <v>0.57554012896583551</v>
      </c>
      <c r="AF1685" s="5">
        <f t="shared" si="208"/>
        <v>0.59064280244943135</v>
      </c>
      <c r="AG1685" s="5">
        <f t="shared" si="208"/>
        <v>0.60623641876271483</v>
      </c>
      <c r="AH1685" s="5">
        <f t="shared" si="208"/>
        <v>0.62234041602439771</v>
      </c>
      <c r="AI1685" s="5">
        <f t="shared" si="208"/>
        <v>0.6389870421478987</v>
      </c>
      <c r="AJ1685" s="5">
        <f t="shared" si="208"/>
        <v>0.65620660868231995</v>
      </c>
      <c r="AK1685" s="5">
        <f t="shared" si="208"/>
        <v>0.67400998905805209</v>
      </c>
      <c r="AL1685" s="5">
        <f t="shared" si="208"/>
        <v>0.69240760985218186</v>
      </c>
      <c r="AM1685" s="5">
        <f t="shared" si="208"/>
        <v>0.71142590988517951</v>
      </c>
      <c r="AN1685" s="5">
        <f t="shared" si="208"/>
        <v>0.73109579651055234</v>
      </c>
      <c r="AO1685" s="5">
        <f t="shared" si="208"/>
        <v>0.75144921973951628</v>
      </c>
      <c r="AP1685" s="5">
        <f t="shared" si="208"/>
        <v>0.77251589531676879</v>
      </c>
      <c r="AQ1685" s="5">
        <f t="shared" si="208"/>
        <v>0.79432241101388135</v>
      </c>
      <c r="AR1685" s="5">
        <f t="shared" si="208"/>
        <v>0.8169017594997785</v>
      </c>
      <c r="AS1685" s="5">
        <f t="shared" si="208"/>
        <v>0.84028536945682197</v>
      </c>
      <c r="AT1685" s="5">
        <f t="shared" si="208"/>
        <v>0.86450787201605017</v>
      </c>
      <c r="AU1685" s="5">
        <f t="shared" si="208"/>
        <v>0.88957969375454982</v>
      </c>
      <c r="AV1685" s="5">
        <f t="shared" si="208"/>
        <v>0.9155353913278087</v>
      </c>
      <c r="AW1685" s="5">
        <f t="shared" si="208"/>
        <v>0.94245986686353367</v>
      </c>
      <c r="AX1685" s="5">
        <f t="shared" si="208"/>
        <v>0.97045880116805461</v>
      </c>
      <c r="AY1685" s="5">
        <f t="shared" si="208"/>
        <v>0.99960562713428303</v>
      </c>
      <c r="AZ1685" s="5">
        <f t="shared" si="208"/>
        <v>1.0299355716976621</v>
      </c>
      <c r="BA1685" s="5">
        <f t="shared" si="208"/>
        <v>1.0614271114240628</v>
      </c>
      <c r="BB1685" s="5">
        <f t="shared" si="208"/>
        <v>1.0940254323082286</v>
      </c>
      <c r="BC1685" s="5">
        <f t="shared" si="208"/>
        <v>1.1276416850182698</v>
      </c>
      <c r="BD1685" s="5">
        <f t="shared" si="208"/>
        <v>1.1622071286209639</v>
      </c>
      <c r="BE1685" s="5">
        <f t="shared" si="208"/>
        <v>1.1977086554194021</v>
      </c>
      <c r="BF1685" s="5">
        <f t="shared" si="208"/>
        <v>1.2341504360444187</v>
      </c>
      <c r="BG1685" s="5">
        <f t="shared" si="208"/>
        <v>1.2715004460092474</v>
      </c>
      <c r="BH1685" s="5">
        <f t="shared" si="208"/>
        <v>1.3097253202672103</v>
      </c>
      <c r="BI1685" s="5">
        <f t="shared" si="208"/>
        <v>1.3487986944733878</v>
      </c>
      <c r="BJ1685" s="5">
        <f t="shared" si="208"/>
        <v>1.3887033647755866</v>
      </c>
      <c r="BK1685" s="5">
        <f t="shared" si="208"/>
        <v>1.4294376927116934</v>
      </c>
    </row>
    <row r="1686" spans="1:63" x14ac:dyDescent="0.25">
      <c r="A1686" t="str">
        <f t="shared" si="199"/>
        <v>Cameroon</v>
      </c>
      <c r="G1686" s="5">
        <f t="shared" ref="G1686:BK1686" si="209">IF(SUM($AX990:$AZ990)&lt;&gt;0,G990/AVERAGE($AX990:$AZ990),0)</f>
        <v>0.30328736510136167</v>
      </c>
      <c r="H1686" s="5">
        <f t="shared" si="209"/>
        <v>0.30986878627119141</v>
      </c>
      <c r="I1686" s="5">
        <f t="shared" si="209"/>
        <v>0.31677838617928528</v>
      </c>
      <c r="J1686" s="5">
        <f t="shared" si="209"/>
        <v>0.3240078441547134</v>
      </c>
      <c r="K1686" s="5">
        <f t="shared" si="209"/>
        <v>0.33155486483997781</v>
      </c>
      <c r="L1686" s="5">
        <f t="shared" si="209"/>
        <v>0.33943304822825376</v>
      </c>
      <c r="M1686" s="5">
        <f t="shared" si="209"/>
        <v>0.34766282300127255</v>
      </c>
      <c r="N1686" s="5">
        <f t="shared" si="209"/>
        <v>0.3562556659465238</v>
      </c>
      <c r="O1686" s="5">
        <f t="shared" si="209"/>
        <v>0.36522402937843368</v>
      </c>
      <c r="P1686" s="5">
        <f t="shared" si="209"/>
        <v>0.37458139852230243</v>
      </c>
      <c r="Q1686" s="5">
        <f t="shared" si="209"/>
        <v>0.38434298012155377</v>
      </c>
      <c r="R1686" s="5">
        <f t="shared" si="209"/>
        <v>0.39452765349160795</v>
      </c>
      <c r="S1686" s="5">
        <f t="shared" si="209"/>
        <v>0.4051652008960005</v>
      </c>
      <c r="T1686" s="5">
        <f t="shared" si="209"/>
        <v>0.41628993792932512</v>
      </c>
      <c r="U1686" s="5">
        <f t="shared" si="209"/>
        <v>0.42793279453386629</v>
      </c>
      <c r="V1686" s="5">
        <f t="shared" si="209"/>
        <v>0.44010295213961559</v>
      </c>
      <c r="W1686" s="5">
        <f t="shared" si="209"/>
        <v>0.45281487149880995</v>
      </c>
      <c r="X1686" s="5">
        <f t="shared" si="209"/>
        <v>0.46610269605423077</v>
      </c>
      <c r="Y1686" s="5">
        <f t="shared" si="209"/>
        <v>0.48000716840146601</v>
      </c>
      <c r="Z1686" s="5">
        <f t="shared" si="209"/>
        <v>0.49455508683930388</v>
      </c>
      <c r="AA1686" s="5">
        <f t="shared" si="209"/>
        <v>0.50974243449212298</v>
      </c>
      <c r="AB1686" s="5">
        <f t="shared" si="209"/>
        <v>0.52555457845587406</v>
      </c>
      <c r="AC1686" s="5">
        <f t="shared" si="209"/>
        <v>0.54199146134661969</v>
      </c>
      <c r="AD1686" s="5">
        <f t="shared" si="209"/>
        <v>0.55904941059236335</v>
      </c>
      <c r="AE1686" s="5">
        <f t="shared" si="209"/>
        <v>0.57670989118130922</v>
      </c>
      <c r="AF1686" s="5">
        <f t="shared" si="209"/>
        <v>0.59497387864039397</v>
      </c>
      <c r="AG1686" s="5">
        <f t="shared" si="209"/>
        <v>0.61379431814091046</v>
      </c>
      <c r="AH1686" s="5">
        <f t="shared" si="209"/>
        <v>0.63304909666396958</v>
      </c>
      <c r="AI1686" s="5">
        <f t="shared" si="209"/>
        <v>0.65257931808677827</v>
      </c>
      <c r="AJ1686" s="5">
        <f t="shared" si="209"/>
        <v>0.67226533689975787</v>
      </c>
      <c r="AK1686" s="5">
        <f t="shared" si="209"/>
        <v>0.69209211851129693</v>
      </c>
      <c r="AL1686" s="5">
        <f t="shared" si="209"/>
        <v>0.71207332029850823</v>
      </c>
      <c r="AM1686" s="5">
        <f t="shared" si="209"/>
        <v>0.73215482920837827</v>
      </c>
      <c r="AN1686" s="5">
        <f t="shared" si="209"/>
        <v>0.75228390940239265</v>
      </c>
      <c r="AO1686" s="5">
        <f t="shared" si="209"/>
        <v>0.77244483768169048</v>
      </c>
      <c r="AP1686" s="5">
        <f t="shared" si="209"/>
        <v>0.79261402924798086</v>
      </c>
      <c r="AQ1686" s="5">
        <f t="shared" si="209"/>
        <v>0.81286774735413192</v>
      </c>
      <c r="AR1686" s="5">
        <f t="shared" si="209"/>
        <v>0.83341963239926187</v>
      </c>
      <c r="AS1686" s="5">
        <f t="shared" si="209"/>
        <v>0.85455534162398616</v>
      </c>
      <c r="AT1686" s="5">
        <f t="shared" si="209"/>
        <v>0.87649568841960401</v>
      </c>
      <c r="AU1686" s="5">
        <f t="shared" si="209"/>
        <v>0.89931687865504606</v>
      </c>
      <c r="AV1686" s="5">
        <f t="shared" si="209"/>
        <v>0.92301409207956675</v>
      </c>
      <c r="AW1686" s="5">
        <f t="shared" si="209"/>
        <v>0.94762812867269164</v>
      </c>
      <c r="AX1686" s="5">
        <f t="shared" si="209"/>
        <v>0.97317884327677751</v>
      </c>
      <c r="AY1686" s="5">
        <f t="shared" si="209"/>
        <v>0.99967381057156746</v>
      </c>
      <c r="AZ1686" s="5">
        <f t="shared" si="209"/>
        <v>1.0271473461516554</v>
      </c>
      <c r="BA1686" s="5">
        <f t="shared" si="209"/>
        <v>1.0555998517046032</v>
      </c>
      <c r="BB1686" s="5">
        <f t="shared" si="209"/>
        <v>1.0849585643977275</v>
      </c>
      <c r="BC1686" s="5">
        <f t="shared" si="209"/>
        <v>1.1151157171965009</v>
      </c>
      <c r="BD1686" s="5">
        <f t="shared" si="209"/>
        <v>1.1459856358823139</v>
      </c>
      <c r="BE1686" s="5">
        <f t="shared" si="209"/>
        <v>1.1775440470496259</v>
      </c>
      <c r="BF1686" s="5">
        <f t="shared" si="209"/>
        <v>1.209790147323313</v>
      </c>
      <c r="BG1686" s="5">
        <f t="shared" si="209"/>
        <v>1.2426901949481555</v>
      </c>
      <c r="BH1686" s="5">
        <f t="shared" si="209"/>
        <v>1.276213259981869</v>
      </c>
      <c r="BI1686" s="5">
        <f t="shared" si="209"/>
        <v>1.3103347820992262</v>
      </c>
      <c r="BJ1686" s="5">
        <f t="shared" si="209"/>
        <v>1.3450329554039966</v>
      </c>
      <c r="BK1686" s="5">
        <f t="shared" si="209"/>
        <v>1.3802975655553147</v>
      </c>
    </row>
    <row r="1687" spans="1:63" x14ac:dyDescent="0.25">
      <c r="A1687" t="str">
        <f t="shared" si="199"/>
        <v>Chad</v>
      </c>
      <c r="G1687" s="5">
        <f t="shared" ref="G1687:BK1687" si="210">IF(SUM($AX991:$AZ991)&lt;&gt;0,G991/AVERAGE($AX991:$AZ991),0)</f>
        <v>0.30402237530559728</v>
      </c>
      <c r="H1687" s="5">
        <f t="shared" si="210"/>
        <v>0.31006844047891013</v>
      </c>
      <c r="I1687" s="5">
        <f t="shared" si="210"/>
        <v>0.31626093604386074</v>
      </c>
      <c r="J1687" s="5">
        <f t="shared" si="210"/>
        <v>0.32251492442592378</v>
      </c>
      <c r="K1687" s="5">
        <f t="shared" si="210"/>
        <v>0.32878023781792354</v>
      </c>
      <c r="L1687" s="5">
        <f t="shared" si="210"/>
        <v>0.33499876103729009</v>
      </c>
      <c r="M1687" s="5">
        <f t="shared" si="210"/>
        <v>0.34122165531312343</v>
      </c>
      <c r="N1687" s="5">
        <f t="shared" si="210"/>
        <v>0.34763329975456847</v>
      </c>
      <c r="O1687" s="5">
        <f t="shared" si="210"/>
        <v>0.35449029524466474</v>
      </c>
      <c r="P1687" s="5">
        <f t="shared" si="210"/>
        <v>0.36195814587599595</v>
      </c>
      <c r="Q1687" s="5">
        <f t="shared" si="210"/>
        <v>0.37015804912332334</v>
      </c>
      <c r="R1687" s="5">
        <f t="shared" si="210"/>
        <v>0.37900069635565481</v>
      </c>
      <c r="S1687" s="5">
        <f t="shared" si="210"/>
        <v>0.38819273007875282</v>
      </c>
      <c r="T1687" s="5">
        <f t="shared" si="210"/>
        <v>0.39732029071896557</v>
      </c>
      <c r="U1687" s="5">
        <f t="shared" si="210"/>
        <v>0.40610571684845898</v>
      </c>
      <c r="V1687" s="5">
        <f t="shared" si="210"/>
        <v>0.41447847551060973</v>
      </c>
      <c r="W1687" s="5">
        <f t="shared" si="210"/>
        <v>0.42260059382126663</v>
      </c>
      <c r="X1687" s="5">
        <f t="shared" si="210"/>
        <v>0.43071247988610351</v>
      </c>
      <c r="Y1687" s="5">
        <f t="shared" si="210"/>
        <v>0.43916361953807931</v>
      </c>
      <c r="Z1687" s="5">
        <f t="shared" si="210"/>
        <v>0.44823614460368738</v>
      </c>
      <c r="AA1687" s="5">
        <f t="shared" si="210"/>
        <v>0.45798409723560807</v>
      </c>
      <c r="AB1687" s="5">
        <f t="shared" si="210"/>
        <v>0.46841800770623876</v>
      </c>
      <c r="AC1687" s="5">
        <f t="shared" si="210"/>
        <v>0.47973278539712155</v>
      </c>
      <c r="AD1687" s="5">
        <f t="shared" si="210"/>
        <v>0.49214579102528722</v>
      </c>
      <c r="AE1687" s="5">
        <f t="shared" si="210"/>
        <v>0.50580424971991289</v>
      </c>
      <c r="AF1687" s="5">
        <f t="shared" si="210"/>
        <v>0.52085171094905602</v>
      </c>
      <c r="AG1687" s="5">
        <f t="shared" si="210"/>
        <v>0.5372512194171335</v>
      </c>
      <c r="AH1687" s="5">
        <f t="shared" si="210"/>
        <v>0.5547604795168154</v>
      </c>
      <c r="AI1687" s="5">
        <f t="shared" si="210"/>
        <v>0.57301430934873943</v>
      </c>
      <c r="AJ1687" s="5">
        <f t="shared" si="210"/>
        <v>0.5917674330398025</v>
      </c>
      <c r="AK1687" s="5">
        <f t="shared" si="210"/>
        <v>0.61096253014497437</v>
      </c>
      <c r="AL1687" s="5">
        <f t="shared" si="210"/>
        <v>0.63073242117553008</v>
      </c>
      <c r="AM1687" s="5">
        <f t="shared" si="210"/>
        <v>0.65124797470244444</v>
      </c>
      <c r="AN1687" s="5">
        <f t="shared" si="210"/>
        <v>0.6727585396287098</v>
      </c>
      <c r="AO1687" s="5">
        <f t="shared" si="210"/>
        <v>0.69546707205345504</v>
      </c>
      <c r="AP1687" s="5">
        <f t="shared" si="210"/>
        <v>0.71935012721926728</v>
      </c>
      <c r="AQ1687" s="5">
        <f t="shared" si="210"/>
        <v>0.74439598274744012</v>
      </c>
      <c r="AR1687" s="5">
        <f t="shared" si="210"/>
        <v>0.77082170132842698</v>
      </c>
      <c r="AS1687" s="5">
        <f t="shared" si="210"/>
        <v>0.79889461280204943</v>
      </c>
      <c r="AT1687" s="5">
        <f t="shared" si="210"/>
        <v>0.82876810151341529</v>
      </c>
      <c r="AU1687" s="5">
        <f t="shared" si="210"/>
        <v>0.86060260510329445</v>
      </c>
      <c r="AV1687" s="5">
        <f t="shared" si="210"/>
        <v>0.89424752080796721</v>
      </c>
      <c r="AW1687" s="5">
        <f t="shared" si="210"/>
        <v>0.92916749355244332</v>
      </c>
      <c r="AX1687" s="5">
        <f t="shared" si="210"/>
        <v>0.96461696018255649</v>
      </c>
      <c r="AY1687" s="5">
        <f t="shared" si="210"/>
        <v>1.0000787452445306</v>
      </c>
      <c r="AZ1687" s="5">
        <f t="shared" si="210"/>
        <v>1.0353042945729127</v>
      </c>
      <c r="BA1687" s="5">
        <f t="shared" si="210"/>
        <v>1.0704824576755072</v>
      </c>
      <c r="BB1687" s="5">
        <f t="shared" si="210"/>
        <v>1.1060621619198925</v>
      </c>
      <c r="BC1687" s="5">
        <f t="shared" si="210"/>
        <v>1.1427119802611037</v>
      </c>
      <c r="BD1687" s="5">
        <f t="shared" si="210"/>
        <v>1.180900708505205</v>
      </c>
      <c r="BE1687" s="5">
        <f t="shared" si="210"/>
        <v>1.220781532312919</v>
      </c>
      <c r="BF1687" s="5">
        <f t="shared" si="210"/>
        <v>1.2621559659837762</v>
      </c>
      <c r="BG1687" s="5">
        <f t="shared" si="210"/>
        <v>1.3047195256979873</v>
      </c>
      <c r="BH1687" s="5">
        <f t="shared" si="210"/>
        <v>1.3480177209251976</v>
      </c>
      <c r="BI1687" s="5">
        <f t="shared" si="210"/>
        <v>1.3917258020383627</v>
      </c>
      <c r="BJ1687" s="5">
        <f t="shared" si="210"/>
        <v>1.4357473077686356</v>
      </c>
      <c r="BK1687" s="5">
        <f t="shared" si="210"/>
        <v>1.4801980711123863</v>
      </c>
    </row>
    <row r="1688" spans="1:63" x14ac:dyDescent="0.25">
      <c r="A1688" t="str">
        <f t="shared" si="199"/>
        <v>Mali</v>
      </c>
      <c r="G1688" s="5">
        <f t="shared" ref="G1688:BK1688" si="211">IF(SUM($AX992:$AZ992)&lt;&gt;0,G992/AVERAGE($AX992:$AZ992),0)</f>
        <v>0.41561010380284541</v>
      </c>
      <c r="H1688" s="5">
        <f t="shared" si="211"/>
        <v>0.42022531626215426</v>
      </c>
      <c r="I1688" s="5">
        <f t="shared" si="211"/>
        <v>0.42492978437847961</v>
      </c>
      <c r="J1688" s="5">
        <f t="shared" si="211"/>
        <v>0.42978215294483929</v>
      </c>
      <c r="K1688" s="5">
        <f t="shared" si="211"/>
        <v>0.43483700612943504</v>
      </c>
      <c r="L1688" s="5">
        <f t="shared" si="211"/>
        <v>0.44009824837920553</v>
      </c>
      <c r="M1688" s="5">
        <f t="shared" si="211"/>
        <v>0.44559102433243525</v>
      </c>
      <c r="N1688" s="5">
        <f t="shared" si="211"/>
        <v>0.45141927036662993</v>
      </c>
      <c r="O1688" s="5">
        <f t="shared" si="211"/>
        <v>0.45771144278606968</v>
      </c>
      <c r="P1688" s="5">
        <f t="shared" si="211"/>
        <v>0.46455461075748533</v>
      </c>
      <c r="Q1688" s="5">
        <f t="shared" si="211"/>
        <v>0.47201093307613962</v>
      </c>
      <c r="R1688" s="5">
        <f t="shared" si="211"/>
        <v>0.48004847136607465</v>
      </c>
      <c r="S1688" s="5">
        <f t="shared" si="211"/>
        <v>0.4885390035898266</v>
      </c>
      <c r="T1688" s="5">
        <f t="shared" si="211"/>
        <v>0.49729753705144447</v>
      </c>
      <c r="U1688" s="5">
        <f t="shared" si="211"/>
        <v>0.50619420984575014</v>
      </c>
      <c r="V1688" s="5">
        <f t="shared" si="211"/>
        <v>0.5151350028904621</v>
      </c>
      <c r="W1688" s="5">
        <f t="shared" si="211"/>
        <v>0.5241642707028028</v>
      </c>
      <c r="X1688" s="5">
        <f t="shared" si="211"/>
        <v>0.53344857698917325</v>
      </c>
      <c r="Y1688" s="5">
        <f t="shared" si="211"/>
        <v>0.54323187159429731</v>
      </c>
      <c r="Z1688" s="5">
        <f t="shared" si="211"/>
        <v>0.55366041510049535</v>
      </c>
      <c r="AA1688" s="5">
        <f t="shared" si="211"/>
        <v>0.56491904402584092</v>
      </c>
      <c r="AB1688" s="5">
        <f t="shared" si="211"/>
        <v>0.57689421705335919</v>
      </c>
      <c r="AC1688" s="5">
        <f t="shared" si="211"/>
        <v>0.58908288523948038</v>
      </c>
      <c r="AD1688" s="5">
        <f t="shared" si="211"/>
        <v>0.60079029129594919</v>
      </c>
      <c r="AE1688" s="5">
        <f t="shared" si="211"/>
        <v>0.61158390059090684</v>
      </c>
      <c r="AF1688" s="5">
        <f t="shared" si="211"/>
        <v>0.62121031451803777</v>
      </c>
      <c r="AG1688" s="5">
        <f t="shared" si="211"/>
        <v>0.63000266049014397</v>
      </c>
      <c r="AH1688" s="5">
        <f t="shared" si="211"/>
        <v>0.63882436790322839</v>
      </c>
      <c r="AI1688" s="5">
        <f t="shared" si="211"/>
        <v>0.64888245748389162</v>
      </c>
      <c r="AJ1688" s="5">
        <f t="shared" si="211"/>
        <v>0.6610375474263408</v>
      </c>
      <c r="AK1688" s="5">
        <f t="shared" si="211"/>
        <v>0.67566563597076379</v>
      </c>
      <c r="AL1688" s="5">
        <f t="shared" si="211"/>
        <v>0.69251324642190626</v>
      </c>
      <c r="AM1688" s="5">
        <f t="shared" si="211"/>
        <v>0.71103664549909806</v>
      </c>
      <c r="AN1688" s="5">
        <f t="shared" si="211"/>
        <v>0.73039590857690639</v>
      </c>
      <c r="AO1688" s="5">
        <f t="shared" si="211"/>
        <v>0.75000130798972442</v>
      </c>
      <c r="AP1688" s="5">
        <f t="shared" si="211"/>
        <v>0.76970783257825237</v>
      </c>
      <c r="AQ1688" s="5">
        <f t="shared" si="211"/>
        <v>0.7897988671012941</v>
      </c>
      <c r="AR1688" s="5">
        <f t="shared" si="211"/>
        <v>0.81062838871830356</v>
      </c>
      <c r="AS1688" s="5">
        <f t="shared" si="211"/>
        <v>0.83271881242966628</v>
      </c>
      <c r="AT1688" s="5">
        <f t="shared" si="211"/>
        <v>0.8564552728814061</v>
      </c>
      <c r="AU1688" s="5">
        <f t="shared" si="211"/>
        <v>0.88187853249956216</v>
      </c>
      <c r="AV1688" s="5">
        <f t="shared" si="211"/>
        <v>0.90887161405385375</v>
      </c>
      <c r="AW1688" s="5">
        <f t="shared" si="211"/>
        <v>0.93746770534325907</v>
      </c>
      <c r="AX1688" s="5">
        <f t="shared" si="211"/>
        <v>0.96767078890365554</v>
      </c>
      <c r="AY1688" s="5">
        <f t="shared" si="211"/>
        <v>0.99944182026565698</v>
      </c>
      <c r="AZ1688" s="5">
        <f t="shared" si="211"/>
        <v>1.0328873908306875</v>
      </c>
      <c r="BA1688" s="5">
        <f t="shared" si="211"/>
        <v>1.0679135596054041</v>
      </c>
      <c r="BB1688" s="5">
        <f t="shared" si="211"/>
        <v>1.1040382835707667</v>
      </c>
      <c r="BC1688" s="5">
        <f t="shared" si="211"/>
        <v>1.140613658801783</v>
      </c>
      <c r="BD1688" s="5">
        <f t="shared" si="211"/>
        <v>1.177197389549248</v>
      </c>
      <c r="BE1688" s="5">
        <f t="shared" si="211"/>
        <v>1.213579338478926</v>
      </c>
      <c r="BF1688" s="5">
        <f t="shared" si="211"/>
        <v>1.2499438735752575</v>
      </c>
      <c r="BG1688" s="5">
        <f t="shared" si="211"/>
        <v>1.2867353208998564</v>
      </c>
      <c r="BH1688" s="5">
        <f t="shared" si="211"/>
        <v>1.3246106426946118</v>
      </c>
      <c r="BI1688" s="5">
        <f t="shared" si="211"/>
        <v>1.3640501640219114</v>
      </c>
      <c r="BJ1688" s="5">
        <f t="shared" si="211"/>
        <v>1.4051977247069731</v>
      </c>
      <c r="BK1688" s="5">
        <f t="shared" si="211"/>
        <v>1.447923540933558</v>
      </c>
    </row>
    <row r="1689" spans="1:63" x14ac:dyDescent="0.25">
      <c r="A1689" t="str">
        <f t="shared" si="199"/>
        <v>Mauritania</v>
      </c>
      <c r="G1689" s="5">
        <f t="shared" ref="G1689:BK1689" si="212">IF(SUM($AX993:$AZ993)&lt;&gt;0,G993/AVERAGE($AX993:$AZ993),0)</f>
        <v>0.28205319539852053</v>
      </c>
      <c r="H1689" s="5">
        <f t="shared" si="212"/>
        <v>0.29034118513175583</v>
      </c>
      <c r="I1689" s="5">
        <f t="shared" si="212"/>
        <v>0.29891307356159058</v>
      </c>
      <c r="J1689" s="5">
        <f t="shared" si="212"/>
        <v>0.30776886068802484</v>
      </c>
      <c r="K1689" s="5">
        <f t="shared" si="212"/>
        <v>0.31690854651105854</v>
      </c>
      <c r="L1689" s="5">
        <f t="shared" si="212"/>
        <v>0.32633404710738417</v>
      </c>
      <c r="M1689" s="5">
        <f t="shared" si="212"/>
        <v>0.33604344640030931</v>
      </c>
      <c r="N1689" s="5">
        <f t="shared" si="212"/>
        <v>0.34603802177429555</v>
      </c>
      <c r="O1689" s="5">
        <f t="shared" si="212"/>
        <v>0.35632256342107405</v>
      </c>
      <c r="P1689" s="5">
        <f t="shared" si="212"/>
        <v>0.36689930676345267</v>
      </c>
      <c r="Q1689" s="5">
        <f t="shared" si="212"/>
        <v>0.37777176460870099</v>
      </c>
      <c r="R1689" s="5">
        <f t="shared" si="212"/>
        <v>0.38894472714855005</v>
      </c>
      <c r="S1689" s="5">
        <f t="shared" si="212"/>
        <v>0.40041979111357695</v>
      </c>
      <c r="T1689" s="5">
        <f t="shared" si="212"/>
        <v>0.41220877231005187</v>
      </c>
      <c r="U1689" s="5">
        <f t="shared" si="212"/>
        <v>0.42431071269962861</v>
      </c>
      <c r="V1689" s="5">
        <f t="shared" si="212"/>
        <v>0.43672593162842249</v>
      </c>
      <c r="W1689" s="5">
        <f t="shared" si="212"/>
        <v>0.44945921928816474</v>
      </c>
      <c r="X1689" s="5">
        <f t="shared" si="212"/>
        <v>0.46254538440543502</v>
      </c>
      <c r="Y1689" s="5">
        <f t="shared" si="212"/>
        <v>0.47601827766846683</v>
      </c>
      <c r="Z1689" s="5">
        <f t="shared" si="212"/>
        <v>0.48990408545872371</v>
      </c>
      <c r="AA1689" s="5">
        <f t="shared" si="212"/>
        <v>0.50422771677320766</v>
      </c>
      <c r="AB1689" s="5">
        <f t="shared" si="212"/>
        <v>0.51897703645953308</v>
      </c>
      <c r="AC1689" s="5">
        <f t="shared" si="212"/>
        <v>0.53410510063873484</v>
      </c>
      <c r="AD1689" s="5">
        <f t="shared" si="212"/>
        <v>0.54953462755088356</v>
      </c>
      <c r="AE1689" s="5">
        <f t="shared" si="212"/>
        <v>0.56522410220097608</v>
      </c>
      <c r="AF1689" s="5">
        <f t="shared" si="212"/>
        <v>0.58119524012486012</v>
      </c>
      <c r="AG1689" s="5">
        <f t="shared" si="212"/>
        <v>0.59748955631753908</v>
      </c>
      <c r="AH1689" s="5">
        <f t="shared" si="212"/>
        <v>0.614103218625628</v>
      </c>
      <c r="AI1689" s="5">
        <f t="shared" si="212"/>
        <v>0.63103750443358864</v>
      </c>
      <c r="AJ1689" s="5">
        <f t="shared" si="212"/>
        <v>0.6483173227384228</v>
      </c>
      <c r="AK1689" s="5">
        <f t="shared" si="212"/>
        <v>0.66590115854512721</v>
      </c>
      <c r="AL1689" s="5">
        <f t="shared" si="212"/>
        <v>0.68386214211413088</v>
      </c>
      <c r="AM1689" s="5">
        <f t="shared" si="212"/>
        <v>0.70249471056384183</v>
      </c>
      <c r="AN1689" s="5">
        <f t="shared" si="212"/>
        <v>0.72217026342648172</v>
      </c>
      <c r="AO1689" s="5">
        <f t="shared" si="212"/>
        <v>0.74314236151768609</v>
      </c>
      <c r="AP1689" s="5">
        <f t="shared" si="212"/>
        <v>0.76555087843600456</v>
      </c>
      <c r="AQ1689" s="5">
        <f t="shared" si="212"/>
        <v>0.78929522015508302</v>
      </c>
      <c r="AR1689" s="5">
        <f t="shared" si="212"/>
        <v>0.81408446236378296</v>
      </c>
      <c r="AS1689" s="5">
        <f t="shared" si="212"/>
        <v>0.83949802622810943</v>
      </c>
      <c r="AT1689" s="5">
        <f t="shared" si="212"/>
        <v>0.86522327190107595</v>
      </c>
      <c r="AU1689" s="5">
        <f t="shared" si="212"/>
        <v>0.89120846531198628</v>
      </c>
      <c r="AV1689" s="5">
        <f t="shared" si="212"/>
        <v>0.91755420048719449</v>
      </c>
      <c r="AW1689" s="5">
        <f t="shared" si="212"/>
        <v>0.94434382676282258</v>
      </c>
      <c r="AX1689" s="5">
        <f t="shared" si="212"/>
        <v>0.97171370493015052</v>
      </c>
      <c r="AY1689" s="5">
        <f t="shared" si="212"/>
        <v>0.99978327043634185</v>
      </c>
      <c r="AZ1689" s="5">
        <f t="shared" si="212"/>
        <v>1.0285030246335078</v>
      </c>
      <c r="BA1689" s="5">
        <f t="shared" si="212"/>
        <v>1.0578866994046112</v>
      </c>
      <c r="BB1689" s="5">
        <f t="shared" si="212"/>
        <v>1.0881849814502487</v>
      </c>
      <c r="BC1689" s="5">
        <f t="shared" si="212"/>
        <v>1.1197194523086382</v>
      </c>
      <c r="BD1689" s="5">
        <f t="shared" si="212"/>
        <v>1.1526935354552961</v>
      </c>
      <c r="BE1689" s="5">
        <f t="shared" si="212"/>
        <v>1.1872241115684621</v>
      </c>
      <c r="BF1689" s="5">
        <f t="shared" si="212"/>
        <v>1.2231719457418178</v>
      </c>
      <c r="BG1689" s="5">
        <f t="shared" si="212"/>
        <v>1.2601940602474124</v>
      </c>
      <c r="BH1689" s="5">
        <f t="shared" si="212"/>
        <v>1.2977970653369379</v>
      </c>
      <c r="BI1689" s="5">
        <f t="shared" si="212"/>
        <v>1.3356143516699035</v>
      </c>
      <c r="BJ1689" s="5">
        <f t="shared" si="212"/>
        <v>1.373513390608414</v>
      </c>
      <c r="BK1689" s="5">
        <f t="shared" si="212"/>
        <v>1.41156858979736</v>
      </c>
    </row>
    <row r="1690" spans="1:63" x14ac:dyDescent="0.25">
      <c r="A1690" t="str">
        <f t="shared" si="199"/>
        <v>Niger</v>
      </c>
      <c r="G1690" s="5">
        <f t="shared" ref="G1690:BK1690" si="213">IF(SUM($AX994:$AZ994)&lt;&gt;0,G994/AVERAGE($AX994:$AZ994),0)</f>
        <v>0.25585905702461192</v>
      </c>
      <c r="H1690" s="5">
        <f t="shared" si="213"/>
        <v>0.26333463192793594</v>
      </c>
      <c r="I1690" s="5">
        <f t="shared" si="213"/>
        <v>0.27109268479439497</v>
      </c>
      <c r="J1690" s="5">
        <f t="shared" si="213"/>
        <v>0.27907560450394198</v>
      </c>
      <c r="K1690" s="5">
        <f t="shared" si="213"/>
        <v>0.28724346691733416</v>
      </c>
      <c r="L1690" s="5">
        <f t="shared" si="213"/>
        <v>0.29559700593419003</v>
      </c>
      <c r="M1690" s="5">
        <f t="shared" si="213"/>
        <v>0.30415699091371118</v>
      </c>
      <c r="N1690" s="5">
        <f t="shared" si="213"/>
        <v>0.31291608285971328</v>
      </c>
      <c r="O1690" s="5">
        <f t="shared" si="213"/>
        <v>0.32187061227410418</v>
      </c>
      <c r="P1690" s="5">
        <f t="shared" si="213"/>
        <v>0.33102388170516683</v>
      </c>
      <c r="Q1690" s="5">
        <f t="shared" si="213"/>
        <v>0.34037009334591567</v>
      </c>
      <c r="R1690" s="5">
        <f t="shared" si="213"/>
        <v>0.34992906248604827</v>
      </c>
      <c r="S1690" s="5">
        <f t="shared" si="213"/>
        <v>0.35975803329580253</v>
      </c>
      <c r="T1690" s="5">
        <f t="shared" si="213"/>
        <v>0.36993355150538104</v>
      </c>
      <c r="U1690" s="5">
        <f t="shared" si="213"/>
        <v>0.38051308145490709</v>
      </c>
      <c r="V1690" s="5">
        <f t="shared" si="213"/>
        <v>0.39152942845732469</v>
      </c>
      <c r="W1690" s="5">
        <f t="shared" si="213"/>
        <v>0.40297848267477054</v>
      </c>
      <c r="X1690" s="5">
        <f t="shared" si="213"/>
        <v>0.41482611777498762</v>
      </c>
      <c r="Y1690" s="5">
        <f t="shared" si="213"/>
        <v>0.4270199333252197</v>
      </c>
      <c r="Z1690" s="5">
        <f t="shared" si="213"/>
        <v>0.43952543604340039</v>
      </c>
      <c r="AA1690" s="5">
        <f t="shared" si="213"/>
        <v>0.45237616514209217</v>
      </c>
      <c r="AB1690" s="5">
        <f t="shared" si="213"/>
        <v>0.46561395289954566</v>
      </c>
      <c r="AC1690" s="5">
        <f t="shared" si="213"/>
        <v>0.47922867150102655</v>
      </c>
      <c r="AD1690" s="5">
        <f t="shared" si="213"/>
        <v>0.49320578973408985</v>
      </c>
      <c r="AE1690" s="5">
        <f t="shared" si="213"/>
        <v>0.50755961864129495</v>
      </c>
      <c r="AF1690" s="5">
        <f t="shared" si="213"/>
        <v>0.52229757060878812</v>
      </c>
      <c r="AG1690" s="5">
        <f t="shared" si="213"/>
        <v>0.53750580545177329</v>
      </c>
      <c r="AH1690" s="5">
        <f t="shared" si="213"/>
        <v>0.5533788799590974</v>
      </c>
      <c r="AI1690" s="5">
        <f t="shared" si="213"/>
        <v>0.57016624661106563</v>
      </c>
      <c r="AJ1690" s="5">
        <f t="shared" si="213"/>
        <v>0.58806356304595253</v>
      </c>
      <c r="AK1690" s="5">
        <f t="shared" si="213"/>
        <v>0.60715339297083182</v>
      </c>
      <c r="AL1690" s="5">
        <f t="shared" si="213"/>
        <v>0.62744190114249832</v>
      </c>
      <c r="AM1690" s="5">
        <f t="shared" si="213"/>
        <v>0.64894449945293897</v>
      </c>
      <c r="AN1690" s="5">
        <f t="shared" si="213"/>
        <v>0.6716475373692512</v>
      </c>
      <c r="AO1690" s="5">
        <f t="shared" si="213"/>
        <v>0.69554110724658602</v>
      </c>
      <c r="AP1690" s="5">
        <f t="shared" si="213"/>
        <v>0.72068678326293001</v>
      </c>
      <c r="AQ1690" s="5">
        <f t="shared" si="213"/>
        <v>0.74711428835282967</v>
      </c>
      <c r="AR1690" s="5">
        <f t="shared" si="213"/>
        <v>0.77474472830730334</v>
      </c>
      <c r="AS1690" s="5">
        <f t="shared" si="213"/>
        <v>0.80346075257736371</v>
      </c>
      <c r="AT1690" s="5">
        <f t="shared" si="213"/>
        <v>0.83319425527842017</v>
      </c>
      <c r="AU1690" s="5">
        <f t="shared" si="213"/>
        <v>0.86394486946066329</v>
      </c>
      <c r="AV1690" s="5">
        <f t="shared" si="213"/>
        <v>0.89579802103967898</v>
      </c>
      <c r="AW1690" s="5">
        <f t="shared" si="213"/>
        <v>0.92888720635606004</v>
      </c>
      <c r="AX1690" s="5">
        <f t="shared" si="213"/>
        <v>0.96339090979700948</v>
      </c>
      <c r="AY1690" s="5">
        <f t="shared" si="213"/>
        <v>0.99945745247541284</v>
      </c>
      <c r="AZ1690" s="5">
        <f t="shared" si="213"/>
        <v>1.0371516377275778</v>
      </c>
      <c r="BA1690" s="5">
        <f t="shared" si="213"/>
        <v>1.0765087661251507</v>
      </c>
      <c r="BB1690" s="5">
        <f t="shared" si="213"/>
        <v>1.1176208686802833</v>
      </c>
      <c r="BC1690" s="5">
        <f t="shared" si="213"/>
        <v>1.16058247166383</v>
      </c>
      <c r="BD1690" s="5">
        <f t="shared" si="213"/>
        <v>1.2054725426747339</v>
      </c>
      <c r="BE1690" s="5">
        <f t="shared" si="213"/>
        <v>1.2523729849104124</v>
      </c>
      <c r="BF1690" s="5">
        <f t="shared" si="213"/>
        <v>1.3013239426799936</v>
      </c>
      <c r="BG1690" s="5">
        <f t="shared" si="213"/>
        <v>1.3523107379911088</v>
      </c>
      <c r="BH1690" s="5">
        <f t="shared" si="213"/>
        <v>1.4052870617778352</v>
      </c>
      <c r="BI1690" s="5">
        <f t="shared" si="213"/>
        <v>1.4602375021481855</v>
      </c>
      <c r="BJ1690" s="5">
        <f t="shared" si="213"/>
        <v>1.5171897271177746</v>
      </c>
      <c r="BK1690" s="5">
        <f t="shared" si="213"/>
        <v>1.5762217502160418</v>
      </c>
    </row>
    <row r="1691" spans="1:63" x14ac:dyDescent="0.25">
      <c r="A1691" t="str">
        <f t="shared" si="199"/>
        <v>Nigeria</v>
      </c>
      <c r="G1691" s="5">
        <f t="shared" ref="G1691:BK1691" si="214">IF(SUM($AX995:$AZ995)&lt;&gt;0,G995/AVERAGE($AX995:$AZ995),0)</f>
        <v>0.33142978050256089</v>
      </c>
      <c r="H1691" s="5">
        <f t="shared" si="214"/>
        <v>0.33838199191788287</v>
      </c>
      <c r="I1691" s="5">
        <f t="shared" si="214"/>
        <v>0.34559949592464934</v>
      </c>
      <c r="J1691" s="5">
        <f t="shared" si="214"/>
        <v>0.35303794158218427</v>
      </c>
      <c r="K1691" s="5">
        <f t="shared" si="214"/>
        <v>0.36067311719104339</v>
      </c>
      <c r="L1691" s="5">
        <f t="shared" si="214"/>
        <v>0.36851688036807195</v>
      </c>
      <c r="M1691" s="5">
        <f t="shared" si="214"/>
        <v>0.37660765324552326</v>
      </c>
      <c r="N1691" s="5">
        <f t="shared" si="214"/>
        <v>0.38498385076049485</v>
      </c>
      <c r="O1691" s="5">
        <f t="shared" si="214"/>
        <v>0.39369543607522783</v>
      </c>
      <c r="P1691" s="5">
        <f t="shared" si="214"/>
        <v>0.4027948978516675</v>
      </c>
      <c r="Q1691" s="5">
        <f t="shared" si="214"/>
        <v>0.4122479655624875</v>
      </c>
      <c r="R1691" s="5">
        <f t="shared" si="214"/>
        <v>0.42208657130936211</v>
      </c>
      <c r="S1691" s="5">
        <f t="shared" si="214"/>
        <v>0.43250393380755936</v>
      </c>
      <c r="T1691" s="5">
        <f t="shared" si="214"/>
        <v>0.44375086899494809</v>
      </c>
      <c r="U1691" s="5">
        <f t="shared" si="214"/>
        <v>0.45598272748154378</v>
      </c>
      <c r="V1691" s="5">
        <f t="shared" si="214"/>
        <v>0.46931288333811716</v>
      </c>
      <c r="W1691" s="5">
        <f t="shared" si="214"/>
        <v>0.48362819273888469</v>
      </c>
      <c r="X1691" s="5">
        <f t="shared" si="214"/>
        <v>0.49857789183602791</v>
      </c>
      <c r="Y1691" s="5">
        <f t="shared" si="214"/>
        <v>0.51367145807444559</v>
      </c>
      <c r="Z1691" s="5">
        <f t="shared" si="214"/>
        <v>0.52856135823129713</v>
      </c>
      <c r="AA1691" s="5">
        <f t="shared" si="214"/>
        <v>0.54310872579862557</v>
      </c>
      <c r="AB1691" s="5">
        <f t="shared" si="214"/>
        <v>0.55742964022580244</v>
      </c>
      <c r="AC1691" s="5">
        <f t="shared" si="214"/>
        <v>0.57174346742446436</v>
      </c>
      <c r="AD1691" s="5">
        <f t="shared" si="214"/>
        <v>0.58638893374668832</v>
      </c>
      <c r="AE1691" s="5">
        <f t="shared" si="214"/>
        <v>0.60161072485755673</v>
      </c>
      <c r="AF1691" s="5">
        <f t="shared" si="214"/>
        <v>0.61747749693421605</v>
      </c>
      <c r="AG1691" s="5">
        <f t="shared" si="214"/>
        <v>0.63390494433554012</v>
      </c>
      <c r="AH1691" s="5">
        <f t="shared" si="214"/>
        <v>0.65080386871442342</v>
      </c>
      <c r="AI1691" s="5">
        <f t="shared" si="214"/>
        <v>0.6680295898769798</v>
      </c>
      <c r="AJ1691" s="5">
        <f t="shared" si="214"/>
        <v>0.6854824117437146</v>
      </c>
      <c r="AK1691" s="5">
        <f t="shared" si="214"/>
        <v>0.70315612489512702</v>
      </c>
      <c r="AL1691" s="5">
        <f t="shared" si="214"/>
        <v>0.72110976558498818</v>
      </c>
      <c r="AM1691" s="5">
        <f t="shared" si="214"/>
        <v>0.73938671340793405</v>
      </c>
      <c r="AN1691" s="5">
        <f t="shared" si="214"/>
        <v>0.75805127866697597</v>
      </c>
      <c r="AO1691" s="5">
        <f t="shared" si="214"/>
        <v>0.77715932455215408</v>
      </c>
      <c r="AP1691" s="5">
        <f t="shared" si="214"/>
        <v>0.79674050230073745</v>
      </c>
      <c r="AQ1691" s="5">
        <f t="shared" si="214"/>
        <v>0.81681355529372224</v>
      </c>
      <c r="AR1691" s="5">
        <f t="shared" si="214"/>
        <v>0.83741361028198136</v>
      </c>
      <c r="AS1691" s="5">
        <f t="shared" si="214"/>
        <v>0.85857688768007712</v>
      </c>
      <c r="AT1691" s="5">
        <f t="shared" si="214"/>
        <v>0.88034177364448374</v>
      </c>
      <c r="AU1691" s="5">
        <f t="shared" si="214"/>
        <v>0.90272896144343351</v>
      </c>
      <c r="AV1691" s="5">
        <f t="shared" si="214"/>
        <v>0.92577703150260848</v>
      </c>
      <c r="AW1691" s="5">
        <f t="shared" si="214"/>
        <v>0.94956294320900902</v>
      </c>
      <c r="AX1691" s="5">
        <f t="shared" si="214"/>
        <v>0.97417816857899042</v>
      </c>
      <c r="AY1691" s="5">
        <f t="shared" si="214"/>
        <v>0.9996911983011143</v>
      </c>
      <c r="AZ1691" s="5">
        <f t="shared" si="214"/>
        <v>1.0261306331198952</v>
      </c>
      <c r="BA1691" s="5">
        <f t="shared" si="214"/>
        <v>1.053493307166758</v>
      </c>
      <c r="BB1691" s="5">
        <f t="shared" si="214"/>
        <v>1.081772903094864</v>
      </c>
      <c r="BC1691" s="5">
        <f t="shared" si="214"/>
        <v>1.1109477562899406</v>
      </c>
      <c r="BD1691" s="5">
        <f t="shared" si="214"/>
        <v>1.1409953027432338</v>
      </c>
      <c r="BE1691" s="5">
        <f t="shared" si="214"/>
        <v>1.1719259466501066</v>
      </c>
      <c r="BF1691" s="5">
        <f t="shared" si="214"/>
        <v>1.2037300321114051</v>
      </c>
      <c r="BG1691" s="5">
        <f t="shared" si="214"/>
        <v>1.2363386151437481</v>
      </c>
      <c r="BH1691" s="5">
        <f t="shared" si="214"/>
        <v>1.269660813733561</v>
      </c>
      <c r="BI1691" s="5">
        <f t="shared" si="214"/>
        <v>1.3036308857418173</v>
      </c>
      <c r="BJ1691" s="5">
        <f t="shared" si="214"/>
        <v>1.3382244467853324</v>
      </c>
      <c r="BK1691" s="5">
        <f t="shared" si="214"/>
        <v>1.3734567577896699</v>
      </c>
    </row>
    <row r="1692" spans="1:63" x14ac:dyDescent="0.25">
      <c r="A1692" t="str">
        <f t="shared" si="199"/>
        <v>Senegal</v>
      </c>
      <c r="G1692" s="5">
        <f t="shared" ref="G1692:BK1692" si="215">IF(SUM($AX996:$AZ996)&lt;&gt;0,G996/AVERAGE($AX996:$AZ996),0)</f>
        <v>0.29279371239871566</v>
      </c>
      <c r="H1692" s="5">
        <f t="shared" si="215"/>
        <v>0.30092989945229492</v>
      </c>
      <c r="I1692" s="5">
        <f t="shared" si="215"/>
        <v>0.30936036467035444</v>
      </c>
      <c r="J1692" s="5">
        <f t="shared" si="215"/>
        <v>0.3181182498872393</v>
      </c>
      <c r="K1692" s="5">
        <f t="shared" si="215"/>
        <v>0.32723127695902376</v>
      </c>
      <c r="L1692" s="5">
        <f t="shared" si="215"/>
        <v>0.3366793653104746</v>
      </c>
      <c r="M1692" s="5">
        <f t="shared" si="215"/>
        <v>0.34645540677336761</v>
      </c>
      <c r="N1692" s="5">
        <f t="shared" si="215"/>
        <v>0.35661137982784197</v>
      </c>
      <c r="O1692" s="5">
        <f t="shared" si="215"/>
        <v>0.36721187995263477</v>
      </c>
      <c r="P1692" s="5">
        <f t="shared" si="215"/>
        <v>0.37828827194003506</v>
      </c>
      <c r="Q1692" s="5">
        <f t="shared" si="215"/>
        <v>0.38992372135826553</v>
      </c>
      <c r="R1692" s="5">
        <f t="shared" si="215"/>
        <v>0.40206589431877582</v>
      </c>
      <c r="S1692" s="5">
        <f t="shared" si="215"/>
        <v>0.41444565780217868</v>
      </c>
      <c r="T1692" s="5">
        <f t="shared" si="215"/>
        <v>0.4266987181869859</v>
      </c>
      <c r="U1692" s="5">
        <f t="shared" si="215"/>
        <v>0.43859254952016463</v>
      </c>
      <c r="V1692" s="5">
        <f t="shared" si="215"/>
        <v>0.45000693490662375</v>
      </c>
      <c r="W1692" s="5">
        <f t="shared" si="215"/>
        <v>0.46110145272299563</v>
      </c>
      <c r="X1692" s="5">
        <f t="shared" si="215"/>
        <v>0.47227247219988006</v>
      </c>
      <c r="Y1692" s="5">
        <f t="shared" si="215"/>
        <v>0.48407602979661196</v>
      </c>
      <c r="Z1692" s="5">
        <f t="shared" si="215"/>
        <v>0.49691835732720202</v>
      </c>
      <c r="AA1692" s="5">
        <f t="shared" si="215"/>
        <v>0.51092962312225521</v>
      </c>
      <c r="AB1692" s="5">
        <f t="shared" si="215"/>
        <v>0.52600969086191374</v>
      </c>
      <c r="AC1692" s="5">
        <f t="shared" si="215"/>
        <v>0.54204180888309561</v>
      </c>
      <c r="AD1692" s="5">
        <f t="shared" si="215"/>
        <v>0.55881992915940315</v>
      </c>
      <c r="AE1692" s="5">
        <f t="shared" si="215"/>
        <v>0.57618260742004501</v>
      </c>
      <c r="AF1692" s="5">
        <f t="shared" si="215"/>
        <v>0.59407928681852695</v>
      </c>
      <c r="AG1692" s="5">
        <f t="shared" si="215"/>
        <v>0.61253715609830639</v>
      </c>
      <c r="AH1692" s="5">
        <f t="shared" si="215"/>
        <v>0.63155861426615878</v>
      </c>
      <c r="AI1692" s="5">
        <f t="shared" si="215"/>
        <v>0.65116152059474763</v>
      </c>
      <c r="AJ1692" s="5">
        <f t="shared" si="215"/>
        <v>0.67133245841654954</v>
      </c>
      <c r="AK1692" s="5">
        <f t="shared" si="215"/>
        <v>0.69212704914791878</v>
      </c>
      <c r="AL1692" s="5">
        <f t="shared" si="215"/>
        <v>0.71345795117180077</v>
      </c>
      <c r="AM1692" s="5">
        <f t="shared" si="215"/>
        <v>0.73499969923563202</v>
      </c>
      <c r="AN1692" s="5">
        <f t="shared" si="215"/>
        <v>0.75632447046442075</v>
      </c>
      <c r="AO1692" s="5">
        <f t="shared" si="215"/>
        <v>0.77715433548060242</v>
      </c>
      <c r="AP1692" s="5">
        <f t="shared" si="215"/>
        <v>0.79736561215707646</v>
      </c>
      <c r="AQ1692" s="5">
        <f t="shared" si="215"/>
        <v>0.81713085127748453</v>
      </c>
      <c r="AR1692" s="5">
        <f t="shared" si="215"/>
        <v>0.83684402306565053</v>
      </c>
      <c r="AS1692" s="5">
        <f t="shared" si="215"/>
        <v>0.85706356298768516</v>
      </c>
      <c r="AT1692" s="5">
        <f t="shared" si="215"/>
        <v>0.87821880440432776</v>
      </c>
      <c r="AU1692" s="5">
        <f t="shared" si="215"/>
        <v>0.90047136929057492</v>
      </c>
      <c r="AV1692" s="5">
        <f t="shared" si="215"/>
        <v>0.92378296239011926</v>
      </c>
      <c r="AW1692" s="5">
        <f t="shared" si="215"/>
        <v>0.94813990047912911</v>
      </c>
      <c r="AX1692" s="5">
        <f t="shared" si="215"/>
        <v>0.97345866258097058</v>
      </c>
      <c r="AY1692" s="5">
        <f t="shared" si="215"/>
        <v>0.99969864328466329</v>
      </c>
      <c r="AZ1692" s="5">
        <f t="shared" si="215"/>
        <v>1.0268426941343662</v>
      </c>
      <c r="BA1692" s="5">
        <f t="shared" si="215"/>
        <v>1.0549905071894234</v>
      </c>
      <c r="BB1692" s="5">
        <f t="shared" si="215"/>
        <v>1.0843472419552047</v>
      </c>
      <c r="BC1692" s="5">
        <f t="shared" si="215"/>
        <v>1.1151753675433873</v>
      </c>
      <c r="BD1692" s="5">
        <f t="shared" si="215"/>
        <v>1.147634106922192</v>
      </c>
      <c r="BE1692" s="5">
        <f t="shared" si="215"/>
        <v>1.1818138226801687</v>
      </c>
      <c r="BF1692" s="5">
        <f t="shared" si="215"/>
        <v>1.2175859458245628</v>
      </c>
      <c r="BG1692" s="5">
        <f t="shared" si="215"/>
        <v>1.2546201242371566</v>
      </c>
      <c r="BH1692" s="5">
        <f t="shared" si="215"/>
        <v>1.2924525499413235</v>
      </c>
      <c r="BI1692" s="5">
        <f t="shared" si="215"/>
        <v>1.3307374105529584</v>
      </c>
      <c r="BJ1692" s="5">
        <f t="shared" si="215"/>
        <v>1.3693543114727642</v>
      </c>
      <c r="BK1692" s="5">
        <f t="shared" si="215"/>
        <v>1.4083562085540111</v>
      </c>
    </row>
  </sheetData>
  <sortState xmlns:xlrd2="http://schemas.microsoft.com/office/spreadsheetml/2017/richdata2" ref="A2:BK1421">
    <sortCondition ref="D2:D1421"/>
    <sortCondition ref="C2:C1421"/>
    <sortCondition ref="A2:A1421"/>
  </sortState>
  <conditionalFormatting sqref="G1238:BK1238">
    <cfRule type="cellIs" dxfId="72" priority="19" operator="greaterThan">
      <formula>1</formula>
    </cfRule>
  </conditionalFormatting>
  <conditionalFormatting sqref="G1255">
    <cfRule type="cellIs" dxfId="71" priority="18" operator="greaterThan">
      <formula>1</formula>
    </cfRule>
  </conditionalFormatting>
  <conditionalFormatting sqref="G1272:BK1272">
    <cfRule type="cellIs" dxfId="70" priority="17" operator="greaterThan">
      <formula>1</formula>
    </cfRule>
  </conditionalFormatting>
  <conditionalFormatting sqref="G1289:BK1289">
    <cfRule type="cellIs" dxfId="69" priority="16" operator="greaterThan">
      <formula>1</formula>
    </cfRule>
  </conditionalFormatting>
  <conditionalFormatting sqref="A2:A622 A538:XFD538 A624:A656 A658:A1336">
    <cfRule type="containsText" dxfId="68" priority="15" operator="containsText" text="Angola">
      <formula>NOT(ISERROR(SEARCH("Angola",A2)))</formula>
    </cfRule>
  </conditionalFormatting>
  <conditionalFormatting sqref="G1306:BK1306">
    <cfRule type="cellIs" dxfId="67" priority="14" operator="greaterThan">
      <formula>1</formula>
    </cfRule>
  </conditionalFormatting>
  <conditionalFormatting sqref="A1303:A1319">
    <cfRule type="containsText" dxfId="66" priority="13" operator="containsText" text="Angola">
      <formula>NOT(ISERROR(SEARCH("Angola",A1303)))</formula>
    </cfRule>
  </conditionalFormatting>
  <conditionalFormatting sqref="A1320:A1322 A1324:A1336">
    <cfRule type="containsText" dxfId="65" priority="11" operator="containsText" text="Angola">
      <formula>NOT(ISERROR(SEARCH("Angola",A1320)))</formula>
    </cfRule>
  </conditionalFormatting>
  <conditionalFormatting sqref="A1323">
    <cfRule type="containsText" dxfId="64" priority="10" operator="containsText" text="Angola">
      <formula>NOT(ISERROR(SEARCH("Angola",A1323)))</formula>
    </cfRule>
  </conditionalFormatting>
  <conditionalFormatting sqref="A1337:A1353">
    <cfRule type="containsText" dxfId="63" priority="8" operator="containsText" text="Angola">
      <formula>NOT(ISERROR(SEARCH("Angola",A1337)))</formula>
    </cfRule>
  </conditionalFormatting>
  <conditionalFormatting sqref="A1354:A1370">
    <cfRule type="containsText" dxfId="62" priority="7" operator="containsText" text="Angola">
      <formula>NOT(ISERROR(SEARCH("Angola",A1354)))</formula>
    </cfRule>
  </conditionalFormatting>
  <conditionalFormatting sqref="A1371:A1387 A1422:A1647">
    <cfRule type="containsText" dxfId="61" priority="6" operator="containsText" text="Angola">
      <formula>NOT(ISERROR(SEARCH("Angola",A1371)))</formula>
    </cfRule>
  </conditionalFormatting>
  <conditionalFormatting sqref="F1652:F1668">
    <cfRule type="containsText" dxfId="60" priority="5" operator="containsText" text="Angola">
      <formula>NOT(ISERROR(SEARCH("Angola",F1652)))</formula>
    </cfRule>
  </conditionalFormatting>
  <conditionalFormatting sqref="A623">
    <cfRule type="containsText" dxfId="59" priority="4" operator="containsText" text="Angola">
      <formula>NOT(ISERROR(SEARCH("Angola",A623)))</formula>
    </cfRule>
  </conditionalFormatting>
  <conditionalFormatting sqref="A657">
    <cfRule type="containsText" dxfId="58" priority="3" operator="containsText" text="Angola">
      <formula>NOT(ISERROR(SEARCH("Angola",A657)))</formula>
    </cfRule>
  </conditionalFormatting>
  <conditionalFormatting sqref="A1405:A1421">
    <cfRule type="containsText" dxfId="57" priority="1" operator="containsText" text="Angola">
      <formula>NOT(ISERROR(SEARCH("Angola",A1405)))</formula>
    </cfRule>
  </conditionalFormatting>
  <conditionalFormatting sqref="A1388:A1404">
    <cfRule type="containsText" dxfId="56" priority="2" operator="containsText" text="Angola">
      <formula>NOT(ISERROR(SEARCH("Angola",A1388)))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C6B5-59FF-4796-970A-2CE3B78633E2}">
  <dimension ref="A1:CB9600"/>
  <sheetViews>
    <sheetView topLeftCell="A480" zoomScale="75" zoomScaleNormal="75" workbookViewId="0">
      <selection activeCell="A505" sqref="A505"/>
    </sheetView>
  </sheetViews>
  <sheetFormatPr defaultRowHeight="15" x14ac:dyDescent="0.25"/>
  <cols>
    <col min="1" max="3" width="20" customWidth="1"/>
    <col min="4" max="5" width="32" customWidth="1"/>
    <col min="6" max="6" width="20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23" t="s">
        <v>286</v>
      </c>
      <c r="F1" s="1" t="s">
        <v>4</v>
      </c>
      <c r="G1" s="2">
        <v>1961</v>
      </c>
      <c r="H1" s="2">
        <v>1962</v>
      </c>
      <c r="I1" s="2">
        <v>1963</v>
      </c>
      <c r="J1" s="2">
        <v>1964</v>
      </c>
      <c r="K1" s="2">
        <v>1965</v>
      </c>
      <c r="L1" s="2">
        <v>1966</v>
      </c>
      <c r="M1" s="2">
        <v>1967</v>
      </c>
      <c r="N1" s="2">
        <v>1968</v>
      </c>
      <c r="O1" s="2">
        <v>1969</v>
      </c>
      <c r="P1" s="2">
        <v>1970</v>
      </c>
      <c r="Q1" s="2">
        <v>1971</v>
      </c>
      <c r="R1" s="2">
        <v>1972</v>
      </c>
      <c r="S1" s="2">
        <v>1973</v>
      </c>
      <c r="T1" s="2">
        <v>1974</v>
      </c>
      <c r="U1" s="2">
        <v>1975</v>
      </c>
      <c r="V1" s="2">
        <v>1976</v>
      </c>
      <c r="W1" s="2">
        <v>1977</v>
      </c>
      <c r="X1" s="2">
        <v>1978</v>
      </c>
      <c r="Y1" s="2">
        <v>1979</v>
      </c>
      <c r="Z1" s="2">
        <v>1980</v>
      </c>
      <c r="AA1" s="2">
        <v>1981</v>
      </c>
      <c r="AB1" s="2">
        <v>1982</v>
      </c>
      <c r="AC1" s="2">
        <v>1983</v>
      </c>
      <c r="AD1" s="2">
        <v>1984</v>
      </c>
      <c r="AE1" s="2">
        <v>1985</v>
      </c>
      <c r="AF1" s="2">
        <v>1986</v>
      </c>
      <c r="AG1" s="2">
        <v>1987</v>
      </c>
      <c r="AH1" s="2">
        <v>1988</v>
      </c>
      <c r="AI1" s="2">
        <v>1989</v>
      </c>
      <c r="AJ1" s="2">
        <v>1990</v>
      </c>
      <c r="AK1" s="2">
        <v>1991</v>
      </c>
      <c r="AL1" s="2">
        <v>1992</v>
      </c>
      <c r="AM1" s="2">
        <v>1993</v>
      </c>
      <c r="AN1" s="2">
        <v>1994</v>
      </c>
      <c r="AO1" s="2">
        <v>1995</v>
      </c>
      <c r="AP1" s="2">
        <v>1996</v>
      </c>
      <c r="AQ1" s="2">
        <v>1997</v>
      </c>
      <c r="AR1" s="2">
        <v>1998</v>
      </c>
      <c r="AS1" s="2">
        <v>1999</v>
      </c>
      <c r="AT1" s="2">
        <v>2000</v>
      </c>
      <c r="AU1" s="2">
        <v>2001</v>
      </c>
      <c r="AV1" s="2">
        <v>2002</v>
      </c>
      <c r="AW1" s="2">
        <v>2003</v>
      </c>
      <c r="AX1" s="2">
        <v>2004</v>
      </c>
      <c r="AY1" s="2">
        <v>2005</v>
      </c>
      <c r="AZ1" s="2">
        <v>2006</v>
      </c>
      <c r="BA1" s="2">
        <v>2007</v>
      </c>
      <c r="BB1" s="2">
        <v>2008</v>
      </c>
      <c r="BC1" s="2">
        <v>2009</v>
      </c>
      <c r="BD1" s="2">
        <v>2010</v>
      </c>
      <c r="BE1" s="2">
        <v>2011</v>
      </c>
      <c r="BF1" s="2">
        <v>2012</v>
      </c>
      <c r="BG1" s="2">
        <v>2013</v>
      </c>
      <c r="BH1" s="2">
        <v>2014</v>
      </c>
      <c r="BI1" s="2">
        <v>2015</v>
      </c>
      <c r="BJ1" s="2">
        <v>2016</v>
      </c>
      <c r="BK1" s="2">
        <v>2017</v>
      </c>
      <c r="BM1" t="e">
        <f>VLOOKUP(D1,Data_1!$D$2:$D$1387,1,FALSE)</f>
        <v>#N/A</v>
      </c>
      <c r="BT1" s="1" t="s">
        <v>3</v>
      </c>
      <c r="BU1" s="1" t="s">
        <v>3</v>
      </c>
    </row>
    <row r="2" spans="1:73" x14ac:dyDescent="0.25">
      <c r="A2" t="s">
        <v>275</v>
      </c>
      <c r="B2" t="s">
        <v>276</v>
      </c>
      <c r="C2" t="s">
        <v>7</v>
      </c>
      <c r="D2" t="s">
        <v>8</v>
      </c>
      <c r="E2" s="25" t="str">
        <f>IF(_xlfn.ISFORMULA(G2),"formula","number")</f>
        <v>number</v>
      </c>
      <c r="F2" s="4" t="s">
        <v>9</v>
      </c>
      <c r="AU2">
        <v>2.1790759738510883</v>
      </c>
      <c r="AV2">
        <v>2.1790759738510883</v>
      </c>
      <c r="AW2">
        <v>2.1790759738510883</v>
      </c>
      <c r="AX2">
        <v>2.1790759738510883</v>
      </c>
      <c r="AY2">
        <v>2.1764116107891329</v>
      </c>
      <c r="AZ2">
        <v>2.1764116107891329</v>
      </c>
      <c r="BA2">
        <v>2.1764116107891329</v>
      </c>
      <c r="BB2">
        <v>2.1657135904611264</v>
      </c>
      <c r="BC2">
        <v>2.1500181181302089</v>
      </c>
      <c r="BM2" t="str">
        <f>VLOOKUP(D2,Data_1!$D$2:$D$1387,1,FALSE)</f>
        <v>Agricultural irrigated land (% of total agricultural land)</v>
      </c>
      <c r="BU2" t="s">
        <v>8</v>
      </c>
    </row>
    <row r="3" spans="1:73" x14ac:dyDescent="0.25">
      <c r="A3" t="s">
        <v>277</v>
      </c>
      <c r="B3" t="s">
        <v>278</v>
      </c>
      <c r="C3" t="s">
        <v>7</v>
      </c>
      <c r="D3" t="s">
        <v>8</v>
      </c>
      <c r="E3" s="25" t="str">
        <f t="shared" ref="E3:E66" si="0">IF(_xlfn.ISFORMULA(G3),"formula","number")</f>
        <v>number</v>
      </c>
      <c r="F3" s="4" t="s">
        <v>9</v>
      </c>
      <c r="AY3">
        <v>0.5791505791505791</v>
      </c>
      <c r="AZ3">
        <v>0.5298013245033113</v>
      </c>
      <c r="BA3">
        <v>0.74222668004012038</v>
      </c>
      <c r="BB3">
        <v>0.53357865685372585</v>
      </c>
      <c r="BM3" t="str">
        <f>VLOOKUP(D3,Data_1!$D$2:$D$1387,1,FALSE)</f>
        <v>Agricultural irrigated land (% of total agricultural land)</v>
      </c>
      <c r="BU3" t="s">
        <v>10</v>
      </c>
    </row>
    <row r="4" spans="1:73" x14ac:dyDescent="0.25">
      <c r="A4" t="s">
        <v>279</v>
      </c>
      <c r="B4" t="s">
        <v>280</v>
      </c>
      <c r="C4" t="s">
        <v>7</v>
      </c>
      <c r="D4" t="s">
        <v>8</v>
      </c>
      <c r="E4" s="25" t="str">
        <f t="shared" si="0"/>
        <v>number</v>
      </c>
      <c r="F4" s="4" t="s">
        <v>9</v>
      </c>
      <c r="BM4" t="str">
        <f>VLOOKUP(D4,Data_1!$D$2:$D$1387,1,FALSE)</f>
        <v>Agricultural irrigated land (% of total agricultural land)</v>
      </c>
      <c r="BU4" t="s">
        <v>12</v>
      </c>
    </row>
    <row r="5" spans="1:73" x14ac:dyDescent="0.25">
      <c r="A5" t="s">
        <v>281</v>
      </c>
      <c r="B5" t="s">
        <v>282</v>
      </c>
      <c r="C5" t="s">
        <v>7</v>
      </c>
      <c r="D5" t="s">
        <v>8</v>
      </c>
      <c r="E5" s="25" t="str">
        <f t="shared" si="0"/>
        <v>number</v>
      </c>
      <c r="F5" s="4" t="s">
        <v>9</v>
      </c>
      <c r="BM5" t="str">
        <f>VLOOKUP(D5,Data_1!$D$2:$D$1387,1,FALSE)</f>
        <v>Agricultural irrigated land (% of total agricultural land)</v>
      </c>
      <c r="BU5" t="s">
        <v>14</v>
      </c>
    </row>
    <row r="6" spans="1:73" x14ac:dyDescent="0.25">
      <c r="A6" t="s">
        <v>284</v>
      </c>
      <c r="B6" t="s">
        <v>272</v>
      </c>
      <c r="C6" t="s">
        <v>149</v>
      </c>
      <c r="D6" t="s">
        <v>8</v>
      </c>
      <c r="E6" s="25" t="str">
        <f t="shared" si="0"/>
        <v>number</v>
      </c>
      <c r="F6" s="4" t="s">
        <v>9</v>
      </c>
      <c r="BM6" t="str">
        <f>VLOOKUP(D6,Data_1!$D$2:$D$1387,1,FALSE)</f>
        <v>Agricultural irrigated land (% of total agricultural land)</v>
      </c>
      <c r="BU6" t="s">
        <v>16</v>
      </c>
    </row>
    <row r="7" spans="1:73" x14ac:dyDescent="0.25">
      <c r="A7" t="s">
        <v>273</v>
      </c>
      <c r="B7" t="s">
        <v>274</v>
      </c>
      <c r="C7" t="s">
        <v>149</v>
      </c>
      <c r="D7" t="s">
        <v>8</v>
      </c>
      <c r="E7" s="25" t="str">
        <f t="shared" si="0"/>
        <v>number</v>
      </c>
      <c r="F7" s="4" t="s">
        <v>9</v>
      </c>
      <c r="AY7">
        <v>7.2847682119205295E-2</v>
      </c>
      <c r="AZ7">
        <v>0.1176470588235294</v>
      </c>
      <c r="BA7">
        <v>7.1428571428571425E-2</v>
      </c>
      <c r="BC7">
        <v>0.19230769230769232</v>
      </c>
      <c r="BD7">
        <v>0.19206145966709345</v>
      </c>
      <c r="BE7">
        <v>0.19083969465648853</v>
      </c>
      <c r="BF7">
        <v>0.19108280254777071</v>
      </c>
      <c r="BG7">
        <v>0.17834394904458598</v>
      </c>
      <c r="BH7">
        <v>0.22929936305732482</v>
      </c>
      <c r="BM7" t="str">
        <f>VLOOKUP(D7,Data_1!$D$2:$D$1387,1,FALSE)</f>
        <v>Agricultural irrigated land (% of total agricultural land)</v>
      </c>
      <c r="BU7" t="s">
        <v>18</v>
      </c>
    </row>
    <row r="8" spans="1:73" x14ac:dyDescent="0.25">
      <c r="A8" t="s">
        <v>275</v>
      </c>
      <c r="B8" t="s">
        <v>276</v>
      </c>
      <c r="C8" t="s">
        <v>7</v>
      </c>
      <c r="D8" t="s">
        <v>10</v>
      </c>
      <c r="E8" s="25" t="str">
        <f t="shared" si="0"/>
        <v>number</v>
      </c>
      <c r="F8" s="4" t="s">
        <v>11</v>
      </c>
      <c r="G8">
        <v>60.43436393025415</v>
      </c>
      <c r="H8">
        <v>60.477353234515249</v>
      </c>
      <c r="I8">
        <v>60.520342538776347</v>
      </c>
      <c r="J8">
        <v>60.563331843037446</v>
      </c>
      <c r="K8">
        <v>60.606321147298544</v>
      </c>
      <c r="L8">
        <v>60.649310451559657</v>
      </c>
      <c r="M8">
        <v>60.692299755820756</v>
      </c>
      <c r="N8">
        <v>60.735289060081854</v>
      </c>
      <c r="O8">
        <v>60.786876225195172</v>
      </c>
      <c r="P8">
        <v>60.821267668604051</v>
      </c>
      <c r="Q8">
        <v>60.85565911201293</v>
      </c>
      <c r="R8">
        <v>60.907246277126248</v>
      </c>
      <c r="S8">
        <v>60.941637720535134</v>
      </c>
      <c r="T8">
        <v>61.001822746500665</v>
      </c>
      <c r="U8">
        <v>61.490181242906758</v>
      </c>
      <c r="V8">
        <v>61.498779103758984</v>
      </c>
      <c r="W8">
        <v>61.782508511882241</v>
      </c>
      <c r="X8">
        <v>61.904598135983768</v>
      </c>
      <c r="Y8">
        <v>61.938989579392647</v>
      </c>
      <c r="Z8">
        <v>61.973381022801533</v>
      </c>
      <c r="AA8">
        <v>62.033566048767064</v>
      </c>
      <c r="AB8">
        <v>62.076555353028162</v>
      </c>
      <c r="AC8">
        <v>62.136740378993707</v>
      </c>
      <c r="AD8">
        <v>62.179729683254806</v>
      </c>
      <c r="AE8">
        <v>62.239914709220344</v>
      </c>
      <c r="AF8">
        <v>62.282904013481442</v>
      </c>
      <c r="AG8">
        <v>62.317295456890321</v>
      </c>
      <c r="AH8">
        <v>62.368882622003639</v>
      </c>
      <c r="AI8">
        <v>62.411871926264752</v>
      </c>
      <c r="AJ8">
        <v>62.463459091378063</v>
      </c>
      <c r="AK8">
        <v>62.506448395639168</v>
      </c>
      <c r="AL8">
        <v>62.540839839048047</v>
      </c>
      <c r="AM8">
        <v>62.747188499501327</v>
      </c>
      <c r="AN8">
        <v>62.72999277779688</v>
      </c>
      <c r="AO8">
        <v>62.72999277779688</v>
      </c>
      <c r="AP8">
        <v>62.929463149568384</v>
      </c>
      <c r="AQ8">
        <v>64.466760669945316</v>
      </c>
      <c r="AR8">
        <v>66.186332840389312</v>
      </c>
      <c r="AS8">
        <v>67.923100732537748</v>
      </c>
      <c r="AT8">
        <v>69.642672902981744</v>
      </c>
      <c r="AU8">
        <v>70.232486157444029</v>
      </c>
      <c r="AV8">
        <v>70.232486157444029</v>
      </c>
      <c r="AW8">
        <v>70.232486157444029</v>
      </c>
      <c r="AX8">
        <v>70.232486157444029</v>
      </c>
      <c r="AY8">
        <v>70.318464765966226</v>
      </c>
      <c r="AZ8">
        <v>70.318464765966226</v>
      </c>
      <c r="BA8">
        <v>70.318464765966226</v>
      </c>
      <c r="BB8">
        <v>70.665818344395916</v>
      </c>
      <c r="BC8">
        <v>71.181689995529112</v>
      </c>
      <c r="BD8">
        <v>71.181689995529112</v>
      </c>
      <c r="BE8">
        <v>71.167679337223589</v>
      </c>
      <c r="BF8">
        <v>71.184867522065332</v>
      </c>
      <c r="BG8">
        <v>71.184255757992432</v>
      </c>
      <c r="BH8">
        <v>71.184255757992432</v>
      </c>
      <c r="BI8">
        <v>71.184255757992432</v>
      </c>
      <c r="BJ8">
        <v>71.184255757992432</v>
      </c>
      <c r="BM8" t="str">
        <f>VLOOKUP(D8,Data_1!$D$2:$D$1387,1,FALSE)</f>
        <v>Agricultural land (% of land area)</v>
      </c>
      <c r="BU8" t="s">
        <v>20</v>
      </c>
    </row>
    <row r="9" spans="1:73" x14ac:dyDescent="0.25">
      <c r="A9" t="s">
        <v>277</v>
      </c>
      <c r="B9" t="s">
        <v>278</v>
      </c>
      <c r="C9" t="s">
        <v>7</v>
      </c>
      <c r="D9" t="s">
        <v>10</v>
      </c>
      <c r="E9" s="25" t="str">
        <f t="shared" si="0"/>
        <v>number</v>
      </c>
      <c r="F9" s="4" t="s">
        <v>11</v>
      </c>
      <c r="G9">
        <v>33.941450997030117</v>
      </c>
      <c r="H9">
        <v>35.002121340687317</v>
      </c>
      <c r="I9">
        <v>35.532456512515907</v>
      </c>
      <c r="J9">
        <v>36.062791684344511</v>
      </c>
      <c r="K9">
        <v>38.2159524819686</v>
      </c>
      <c r="L9">
        <v>38.746287653797204</v>
      </c>
      <c r="M9">
        <v>38.237165888841744</v>
      </c>
      <c r="N9">
        <v>39.319049639372082</v>
      </c>
      <c r="O9">
        <v>39.849384811200679</v>
      </c>
      <c r="P9">
        <v>39.319049639372082</v>
      </c>
      <c r="Q9">
        <v>40.910055154857872</v>
      </c>
      <c r="R9">
        <v>41.440390326686469</v>
      </c>
      <c r="S9">
        <v>41.970725498515058</v>
      </c>
      <c r="T9">
        <v>42.002545608824775</v>
      </c>
      <c r="U9">
        <v>41.472210436996178</v>
      </c>
      <c r="V9">
        <v>41.493423843869323</v>
      </c>
      <c r="W9">
        <v>41.525243954179039</v>
      </c>
      <c r="X9">
        <v>42.087399236317353</v>
      </c>
      <c r="Y9">
        <v>42.108612643190497</v>
      </c>
      <c r="Z9">
        <v>40.623674162070429</v>
      </c>
      <c r="AA9">
        <v>41.684344505727623</v>
      </c>
      <c r="AB9">
        <v>42.745014849384809</v>
      </c>
      <c r="AC9">
        <v>41.790411540093338</v>
      </c>
      <c r="AD9">
        <v>42.320746711921934</v>
      </c>
      <c r="AE9">
        <v>42.479847263470518</v>
      </c>
      <c r="AF9">
        <v>43.540517607127704</v>
      </c>
      <c r="AG9">
        <v>43.593551124310565</v>
      </c>
      <c r="AH9">
        <v>43.646584641493426</v>
      </c>
      <c r="AI9">
        <v>44.176919813322016</v>
      </c>
      <c r="AJ9">
        <v>44.739075095460329</v>
      </c>
      <c r="AK9">
        <v>45.820958845990667</v>
      </c>
      <c r="AL9">
        <v>45.29062367416207</v>
      </c>
      <c r="AM9">
        <v>45.29062367416207</v>
      </c>
      <c r="AN9">
        <v>43.169282986847691</v>
      </c>
      <c r="AO9">
        <v>45.396690708527785</v>
      </c>
      <c r="AP9">
        <v>46.457361052184979</v>
      </c>
      <c r="AQ9">
        <v>46.987696224013575</v>
      </c>
      <c r="AR9">
        <v>48.578701739499365</v>
      </c>
      <c r="AS9">
        <v>49.639372083156559</v>
      </c>
      <c r="AT9">
        <v>50.169707254985155</v>
      </c>
      <c r="AU9">
        <v>51.230377598642342</v>
      </c>
      <c r="AV9">
        <v>51.230377598642342</v>
      </c>
      <c r="AW9">
        <v>52.821383114128132</v>
      </c>
      <c r="AX9">
        <v>52.821383114128132</v>
      </c>
      <c r="AY9">
        <v>54.942723801442519</v>
      </c>
      <c r="AZ9">
        <v>56.056427662282559</v>
      </c>
      <c r="BA9">
        <v>52.874416631310986</v>
      </c>
      <c r="BB9">
        <v>57.647433177768349</v>
      </c>
      <c r="BC9">
        <v>58.177768349596946</v>
      </c>
      <c r="BD9">
        <v>60.299109036911325</v>
      </c>
      <c r="BE9">
        <v>59.238438693254139</v>
      </c>
      <c r="BF9">
        <v>60.829444208739922</v>
      </c>
      <c r="BG9">
        <v>61.41281289775138</v>
      </c>
      <c r="BH9">
        <v>61.41281289775138</v>
      </c>
      <c r="BI9">
        <v>61.41281289775138</v>
      </c>
      <c r="BJ9">
        <v>61.41281289775138</v>
      </c>
      <c r="BM9" t="str">
        <f>VLOOKUP(D9,Data_1!$D$2:$D$1387,1,FALSE)</f>
        <v>Agricultural land (% of land area)</v>
      </c>
      <c r="BU9" t="s">
        <v>22</v>
      </c>
    </row>
    <row r="10" spans="1:73" x14ac:dyDescent="0.25">
      <c r="A10" t="s">
        <v>279</v>
      </c>
      <c r="B10" t="s">
        <v>280</v>
      </c>
      <c r="C10" t="s">
        <v>7</v>
      </c>
      <c r="D10" t="s">
        <v>10</v>
      </c>
      <c r="E10" s="25" t="str">
        <f t="shared" si="0"/>
        <v>number</v>
      </c>
      <c r="F10" s="4" t="s">
        <v>11</v>
      </c>
      <c r="G10">
        <v>25.971562705982056</v>
      </c>
      <c r="H10">
        <v>26.042857719366687</v>
      </c>
      <c r="I10">
        <v>26.102046032365244</v>
      </c>
      <c r="J10">
        <v>26.176031423613445</v>
      </c>
      <c r="K10">
        <v>26.248671625929859</v>
      </c>
      <c r="L10">
        <v>26.375119385517699</v>
      </c>
      <c r="M10">
        <v>26.447759587834113</v>
      </c>
      <c r="N10">
        <v>26.547303568786234</v>
      </c>
      <c r="O10">
        <v>26.640121605079432</v>
      </c>
      <c r="P10">
        <v>26.734284830304418</v>
      </c>
      <c r="Q10">
        <v>26.975073649094018</v>
      </c>
      <c r="R10">
        <v>27.241421057587541</v>
      </c>
      <c r="S10">
        <v>27.097485841886492</v>
      </c>
      <c r="T10">
        <v>27.175506799930048</v>
      </c>
      <c r="U10">
        <v>27.222588412542542</v>
      </c>
      <c r="V10">
        <v>27.455306097741428</v>
      </c>
      <c r="W10">
        <v>27.272360403018602</v>
      </c>
      <c r="X10">
        <v>27.112282920136131</v>
      </c>
      <c r="Y10">
        <v>26.607837070716585</v>
      </c>
      <c r="Z10">
        <v>26.696619540214421</v>
      </c>
      <c r="AA10">
        <v>26.683167650896568</v>
      </c>
      <c r="AB10">
        <v>26.645502360806578</v>
      </c>
      <c r="AC10">
        <v>26.85131626736975</v>
      </c>
      <c r="AD10">
        <v>26.879565234937246</v>
      </c>
      <c r="AE10">
        <v>27.071927252182569</v>
      </c>
      <c r="AF10">
        <v>27.20644614536112</v>
      </c>
      <c r="AG10">
        <v>27.39611778474287</v>
      </c>
      <c r="AH10">
        <v>27.615383580623899</v>
      </c>
      <c r="AI10">
        <v>28.110413107520955</v>
      </c>
      <c r="AJ10">
        <v>27.994726859387402</v>
      </c>
      <c r="AK10">
        <v>28.014904693364183</v>
      </c>
      <c r="AL10">
        <v>28.336404848060909</v>
      </c>
      <c r="AM10">
        <v>28.520695731715517</v>
      </c>
      <c r="AN10">
        <v>28.885241932229384</v>
      </c>
      <c r="AO10">
        <v>28.865064098252603</v>
      </c>
      <c r="AP10">
        <v>29.412555993489285</v>
      </c>
      <c r="AQ10">
        <v>29.555146020258544</v>
      </c>
      <c r="AR10">
        <v>29.627786222574958</v>
      </c>
      <c r="AS10">
        <v>30.13895801665344</v>
      </c>
      <c r="AT10">
        <v>30.264060587309487</v>
      </c>
      <c r="AU10">
        <v>30.34073635642126</v>
      </c>
      <c r="AV10">
        <v>30.422792881260175</v>
      </c>
      <c r="AW10">
        <v>30.816933238273315</v>
      </c>
      <c r="AX10">
        <v>30.800790971091889</v>
      </c>
      <c r="AY10">
        <v>30.61919046530085</v>
      </c>
      <c r="AZ10">
        <v>31.003914499791495</v>
      </c>
      <c r="BA10">
        <v>30.917822408157225</v>
      </c>
      <c r="BB10">
        <v>31.056376868131132</v>
      </c>
      <c r="BC10">
        <v>31.727626145092081</v>
      </c>
      <c r="BD10">
        <v>31.525847805324258</v>
      </c>
      <c r="BE10">
        <v>31.794885591681354</v>
      </c>
      <c r="BF10">
        <v>32.063923378038446</v>
      </c>
      <c r="BG10">
        <v>31.929404484859898</v>
      </c>
      <c r="BH10">
        <v>32.063923378038446</v>
      </c>
      <c r="BI10">
        <v>32.063923378038446</v>
      </c>
      <c r="BJ10">
        <v>32.063923378038446</v>
      </c>
      <c r="BM10" t="str">
        <f>VLOOKUP(D10,Data_1!$D$2:$D$1387,1,FALSE)</f>
        <v>Agricultural land (% of land area)</v>
      </c>
      <c r="BU10" t="s">
        <v>24</v>
      </c>
    </row>
    <row r="11" spans="1:73" x14ac:dyDescent="0.25">
      <c r="A11" t="s">
        <v>281</v>
      </c>
      <c r="B11" t="s">
        <v>282</v>
      </c>
      <c r="C11" t="s">
        <v>7</v>
      </c>
      <c r="D11" t="s">
        <v>10</v>
      </c>
      <c r="E11" s="25" t="str">
        <f t="shared" si="0"/>
        <v>number</v>
      </c>
      <c r="F11" s="4" t="s">
        <v>11</v>
      </c>
      <c r="G11">
        <v>28.396019128861315</v>
      </c>
      <c r="H11">
        <v>28.615742535866616</v>
      </c>
      <c r="I11">
        <v>28.835465942871913</v>
      </c>
      <c r="J11">
        <v>29.055189349877214</v>
      </c>
      <c r="K11">
        <v>29.223213131704796</v>
      </c>
      <c r="L11">
        <v>29.494636163887812</v>
      </c>
      <c r="M11">
        <v>29.714359570893112</v>
      </c>
      <c r="N11">
        <v>29.934082977898413</v>
      </c>
      <c r="O11">
        <v>30.15380638490371</v>
      </c>
      <c r="P11">
        <v>30.373529791909011</v>
      </c>
      <c r="Q11">
        <v>30.593253198914304</v>
      </c>
      <c r="R11">
        <v>30.76127698074189</v>
      </c>
      <c r="S11">
        <v>30.851751324802894</v>
      </c>
      <c r="T11">
        <v>31.071474731808195</v>
      </c>
      <c r="U11">
        <v>31.161949075869199</v>
      </c>
      <c r="V11">
        <v>31.252423419930203</v>
      </c>
      <c r="W11">
        <v>31.317047951402355</v>
      </c>
      <c r="X11">
        <v>31.446297014346648</v>
      </c>
      <c r="Y11">
        <v>31.575546077290937</v>
      </c>
      <c r="Z11">
        <v>31.730644952824093</v>
      </c>
      <c r="AA11">
        <v>31.924518547240531</v>
      </c>
      <c r="AB11">
        <v>32.144241954245835</v>
      </c>
      <c r="AC11">
        <v>32.338115548662273</v>
      </c>
      <c r="AD11">
        <v>32.480289517900992</v>
      </c>
      <c r="AE11">
        <v>32.67416311231743</v>
      </c>
      <c r="AF11">
        <v>32.868036706733875</v>
      </c>
      <c r="AG11">
        <v>33.061910301150313</v>
      </c>
      <c r="AH11">
        <v>33.29455861445004</v>
      </c>
      <c r="AI11">
        <v>33.488432208866485</v>
      </c>
      <c r="AJ11">
        <v>33.630606178105211</v>
      </c>
      <c r="AK11">
        <v>34.070052992115805</v>
      </c>
      <c r="AL11">
        <v>34.509499806126406</v>
      </c>
      <c r="AM11">
        <v>34.948946620137008</v>
      </c>
      <c r="AN11">
        <v>35.46594287191418</v>
      </c>
      <c r="AO11">
        <v>35.827840248158196</v>
      </c>
      <c r="AP11">
        <v>36.7972082202404</v>
      </c>
      <c r="AQ11">
        <v>37.272844771875398</v>
      </c>
      <c r="AR11">
        <v>37.533927879022876</v>
      </c>
      <c r="AS11">
        <v>38.361121881866353</v>
      </c>
      <c r="AT11">
        <v>38.929817758821251</v>
      </c>
      <c r="AU11">
        <v>39.395114385420705</v>
      </c>
      <c r="AV11">
        <v>39.989660074964455</v>
      </c>
      <c r="AW11">
        <v>40.454956701563916</v>
      </c>
      <c r="AX11">
        <v>41.359700142173971</v>
      </c>
      <c r="AY11">
        <v>41.618198268062557</v>
      </c>
      <c r="AZ11">
        <v>42.135194519839729</v>
      </c>
      <c r="BA11">
        <v>41.876696393951143</v>
      </c>
      <c r="BB11">
        <v>42.522941708672612</v>
      </c>
      <c r="BC11">
        <v>42.135194519839729</v>
      </c>
      <c r="BD11">
        <v>41.876696393951143</v>
      </c>
      <c r="BE11">
        <v>42.393692645728322</v>
      </c>
      <c r="BF11">
        <v>41.876696393951143</v>
      </c>
      <c r="BG11">
        <v>41.876696393951143</v>
      </c>
      <c r="BH11">
        <v>41.876696393951143</v>
      </c>
      <c r="BI11">
        <v>41.876696393951143</v>
      </c>
      <c r="BJ11">
        <v>41.876696393951143</v>
      </c>
      <c r="BM11" t="str">
        <f>VLOOKUP(D11,Data_1!$D$2:$D$1387,1,FALSE)</f>
        <v>Agricultural land (% of land area)</v>
      </c>
      <c r="BU11" t="s">
        <v>26</v>
      </c>
    </row>
    <row r="12" spans="1:73" x14ac:dyDescent="0.25">
      <c r="A12" t="s">
        <v>284</v>
      </c>
      <c r="B12" t="s">
        <v>272</v>
      </c>
      <c r="C12" t="s">
        <v>149</v>
      </c>
      <c r="D12" t="s">
        <v>10</v>
      </c>
      <c r="E12" s="25" t="str">
        <f t="shared" si="0"/>
        <v>number</v>
      </c>
      <c r="F12" s="4" t="s">
        <v>11</v>
      </c>
      <c r="G12">
        <v>49.308176100628934</v>
      </c>
      <c r="H12">
        <v>49.937106918238996</v>
      </c>
      <c r="I12">
        <v>49.937106918238996</v>
      </c>
      <c r="J12">
        <v>50.251572327044023</v>
      </c>
      <c r="K12">
        <v>50.566037735849058</v>
      </c>
      <c r="L12">
        <v>50.566037735849058</v>
      </c>
      <c r="M12">
        <v>50.786163522012586</v>
      </c>
      <c r="N12">
        <v>50.786163522012586</v>
      </c>
      <c r="O12">
        <v>50.943396226415096</v>
      </c>
      <c r="P12">
        <v>50.943396226415096</v>
      </c>
      <c r="Q12">
        <v>51.257861635220124</v>
      </c>
      <c r="R12">
        <v>51.289308176100633</v>
      </c>
      <c r="S12">
        <v>51.698113207547166</v>
      </c>
      <c r="T12">
        <v>52.279874213836472</v>
      </c>
      <c r="U12">
        <v>52.562893081761011</v>
      </c>
      <c r="V12">
        <v>52.955974842767297</v>
      </c>
      <c r="W12">
        <v>53.710691823899367</v>
      </c>
      <c r="X12">
        <v>54.119496855345915</v>
      </c>
      <c r="Y12">
        <v>54.166666666666664</v>
      </c>
      <c r="Z12">
        <v>54.261006289308177</v>
      </c>
      <c r="AA12">
        <v>54.622641509433969</v>
      </c>
      <c r="AB12">
        <v>55.000000000000007</v>
      </c>
      <c r="AC12">
        <v>55.295597484276726</v>
      </c>
      <c r="AD12">
        <v>56.29245283018868</v>
      </c>
      <c r="AE12">
        <v>57.169811320754718</v>
      </c>
      <c r="AF12">
        <v>57.484276729559745</v>
      </c>
      <c r="AG12">
        <v>57.861635220125784</v>
      </c>
      <c r="AH12">
        <v>58.867924528301884</v>
      </c>
      <c r="AI12">
        <v>59.182389937106919</v>
      </c>
      <c r="AJ12">
        <v>59.528301886792455</v>
      </c>
      <c r="AK12">
        <v>59.591194968553459</v>
      </c>
      <c r="AL12">
        <v>60.377358490566039</v>
      </c>
      <c r="AM12">
        <v>61.327044025157228</v>
      </c>
      <c r="AN12">
        <v>61.94968553459119</v>
      </c>
      <c r="AO12">
        <v>62.264150943396224</v>
      </c>
      <c r="AP12">
        <v>62.264150943396224</v>
      </c>
      <c r="AQ12">
        <v>61.94968553459119</v>
      </c>
      <c r="AR12">
        <v>61.94968553459119</v>
      </c>
      <c r="AS12">
        <v>61.635220125786162</v>
      </c>
      <c r="AT12">
        <v>61.635220125786162</v>
      </c>
      <c r="AU12">
        <v>61.635220125786162</v>
      </c>
      <c r="AV12">
        <v>61.635220125786162</v>
      </c>
      <c r="AW12">
        <v>61.635220125786162</v>
      </c>
      <c r="AX12">
        <v>62.893081761006286</v>
      </c>
      <c r="AY12">
        <v>63.522012578616348</v>
      </c>
      <c r="AZ12">
        <v>63.836477987421382</v>
      </c>
      <c r="BA12">
        <v>64.779874213836479</v>
      </c>
      <c r="BB12">
        <v>64.779874213836479</v>
      </c>
      <c r="BC12">
        <v>64.779874213836479</v>
      </c>
      <c r="BD12">
        <v>64.779874213836479</v>
      </c>
      <c r="BE12">
        <v>64.779874213836479</v>
      </c>
      <c r="BF12">
        <v>64.779874213836479</v>
      </c>
      <c r="BG12">
        <v>64.779874213836479</v>
      </c>
      <c r="BH12">
        <v>64.779874213836479</v>
      </c>
      <c r="BI12">
        <v>64.779874213836479</v>
      </c>
      <c r="BJ12">
        <v>64.779874213836479</v>
      </c>
      <c r="BM12" t="str">
        <f>VLOOKUP(D12,Data_1!$D$2:$D$1387,1,FALSE)</f>
        <v>Agricultural land (% of land area)</v>
      </c>
      <c r="BU12" t="s">
        <v>28</v>
      </c>
    </row>
    <row r="13" spans="1:73" x14ac:dyDescent="0.25">
      <c r="A13" t="s">
        <v>273</v>
      </c>
      <c r="B13" t="s">
        <v>274</v>
      </c>
      <c r="C13" t="s">
        <v>149</v>
      </c>
      <c r="D13" t="s">
        <v>10</v>
      </c>
      <c r="E13" s="25" t="str">
        <f t="shared" si="0"/>
        <v>number</v>
      </c>
      <c r="F13" s="4" t="s">
        <v>11</v>
      </c>
      <c r="G13">
        <v>51.419530631976798</v>
      </c>
      <c r="H13">
        <v>51.419530631976798</v>
      </c>
      <c r="I13">
        <v>51.419530631976798</v>
      </c>
      <c r="J13">
        <v>51.419530631976798</v>
      </c>
      <c r="K13">
        <v>51.419530631976798</v>
      </c>
      <c r="L13">
        <v>51.419530631976798</v>
      </c>
      <c r="M13">
        <v>51.419530631976798</v>
      </c>
      <c r="N13">
        <v>51.419530631976798</v>
      </c>
      <c r="O13">
        <v>51.419530631976798</v>
      </c>
      <c r="P13">
        <v>51.419530631976798</v>
      </c>
      <c r="Q13">
        <v>51.419530631976798</v>
      </c>
      <c r="R13">
        <v>51.419530631976798</v>
      </c>
      <c r="S13">
        <v>51.419530631976798</v>
      </c>
      <c r="T13">
        <v>51.419530631976798</v>
      </c>
      <c r="U13">
        <v>51.859013799771468</v>
      </c>
      <c r="V13">
        <v>51.859013799771468</v>
      </c>
      <c r="W13">
        <v>52.298496967566145</v>
      </c>
      <c r="X13">
        <v>52.737980135360814</v>
      </c>
      <c r="Y13">
        <v>52.737980135360814</v>
      </c>
      <c r="Z13">
        <v>52.737980135360814</v>
      </c>
      <c r="AA13">
        <v>52.737980135360814</v>
      </c>
      <c r="AB13">
        <v>53.616946470950168</v>
      </c>
      <c r="AC13">
        <v>53.616946470950168</v>
      </c>
      <c r="AD13">
        <v>54.056429638744838</v>
      </c>
      <c r="AE13">
        <v>54.495912806539515</v>
      </c>
      <c r="AF13">
        <v>54.495912806539515</v>
      </c>
      <c r="AG13">
        <v>54.495912806539515</v>
      </c>
      <c r="AH13">
        <v>54.935395974334178</v>
      </c>
      <c r="AI13">
        <v>54.935395974334178</v>
      </c>
      <c r="AJ13">
        <v>55.396853300518586</v>
      </c>
      <c r="AK13">
        <v>55.902258943482465</v>
      </c>
      <c r="AL13">
        <v>55.902258943482465</v>
      </c>
      <c r="AM13">
        <v>56.253845477718201</v>
      </c>
      <c r="AN13">
        <v>56.693328645512878</v>
      </c>
      <c r="AO13">
        <v>57.572294981102225</v>
      </c>
      <c r="AP13">
        <v>58.451261316691571</v>
      </c>
      <c r="AQ13">
        <v>59.892766107058101</v>
      </c>
      <c r="AR13">
        <v>61.659488441592693</v>
      </c>
      <c r="AS13">
        <v>62.318713193284701</v>
      </c>
      <c r="AT13">
        <v>63.417421112771379</v>
      </c>
      <c r="AU13">
        <v>63.769007647007115</v>
      </c>
      <c r="AV13">
        <v>64.300782280038675</v>
      </c>
      <c r="AW13">
        <v>65.197327942339811</v>
      </c>
      <c r="AX13">
        <v>66.361958336995698</v>
      </c>
      <c r="AY13">
        <v>66.361958336995698</v>
      </c>
      <c r="AZ13">
        <v>67.240924672585038</v>
      </c>
      <c r="BA13">
        <v>67.680407840379715</v>
      </c>
      <c r="BB13">
        <v>68.559374175969054</v>
      </c>
      <c r="BC13">
        <v>68.559374175969054</v>
      </c>
      <c r="BD13">
        <v>68.647270809527996</v>
      </c>
      <c r="BE13">
        <v>69.086753977322672</v>
      </c>
      <c r="BF13">
        <v>68.998857343763731</v>
      </c>
      <c r="BG13">
        <v>68.998857343763731</v>
      </c>
      <c r="BH13">
        <v>68.998857343763731</v>
      </c>
      <c r="BI13">
        <v>68.998857343763731</v>
      </c>
      <c r="BJ13">
        <v>68.998857343763731</v>
      </c>
      <c r="BM13" t="str">
        <f>VLOOKUP(D13,Data_1!$D$2:$D$1387,1,FALSE)</f>
        <v>Agricultural land (% of land area)</v>
      </c>
      <c r="BU13" t="s">
        <v>30</v>
      </c>
    </row>
    <row r="14" spans="1:73" x14ac:dyDescent="0.25">
      <c r="A14" t="s">
        <v>275</v>
      </c>
      <c r="B14" t="s">
        <v>276</v>
      </c>
      <c r="C14" t="s">
        <v>7</v>
      </c>
      <c r="D14" t="s">
        <v>12</v>
      </c>
      <c r="E14" s="25" t="str">
        <f t="shared" si="0"/>
        <v>number</v>
      </c>
      <c r="F14" s="4" t="s">
        <v>13</v>
      </c>
      <c r="G14">
        <v>351450</v>
      </c>
      <c r="H14">
        <v>351700</v>
      </c>
      <c r="I14">
        <v>351950</v>
      </c>
      <c r="J14">
        <v>352200</v>
      </c>
      <c r="K14">
        <v>352450</v>
      </c>
      <c r="L14">
        <v>352700</v>
      </c>
      <c r="M14">
        <v>352950</v>
      </c>
      <c r="N14">
        <v>353200</v>
      </c>
      <c r="O14">
        <v>353500</v>
      </c>
      <c r="P14">
        <v>353700</v>
      </c>
      <c r="Q14">
        <v>353900</v>
      </c>
      <c r="R14">
        <v>354200</v>
      </c>
      <c r="S14">
        <v>354400</v>
      </c>
      <c r="T14">
        <v>354750</v>
      </c>
      <c r="U14">
        <v>357590</v>
      </c>
      <c r="V14">
        <v>357640</v>
      </c>
      <c r="W14">
        <v>359290</v>
      </c>
      <c r="X14">
        <v>360000</v>
      </c>
      <c r="Y14">
        <v>360200</v>
      </c>
      <c r="Z14">
        <v>360400</v>
      </c>
      <c r="AA14">
        <v>360750</v>
      </c>
      <c r="AB14">
        <v>361000</v>
      </c>
      <c r="AC14">
        <v>361350</v>
      </c>
      <c r="AD14">
        <v>361600</v>
      </c>
      <c r="AE14">
        <v>361950</v>
      </c>
      <c r="AF14">
        <v>362200</v>
      </c>
      <c r="AG14">
        <v>362400</v>
      </c>
      <c r="AH14">
        <v>362700</v>
      </c>
      <c r="AI14">
        <v>362950</v>
      </c>
      <c r="AJ14">
        <v>363250</v>
      </c>
      <c r="AK14">
        <v>363500</v>
      </c>
      <c r="AL14">
        <v>363700</v>
      </c>
      <c r="AM14">
        <v>364900</v>
      </c>
      <c r="AN14">
        <v>364800</v>
      </c>
      <c r="AO14">
        <v>364800</v>
      </c>
      <c r="AP14">
        <v>365960</v>
      </c>
      <c r="AQ14">
        <v>374900</v>
      </c>
      <c r="AR14">
        <v>384900</v>
      </c>
      <c r="AS14">
        <v>395000</v>
      </c>
      <c r="AT14">
        <v>405000</v>
      </c>
      <c r="AU14">
        <v>408430</v>
      </c>
      <c r="AV14">
        <v>408430</v>
      </c>
      <c r="AW14">
        <v>408430</v>
      </c>
      <c r="AX14">
        <v>408430</v>
      </c>
      <c r="AY14">
        <v>408930</v>
      </c>
      <c r="AZ14">
        <v>408930</v>
      </c>
      <c r="BA14">
        <v>408930</v>
      </c>
      <c r="BB14">
        <v>410950</v>
      </c>
      <c r="BC14">
        <v>413950</v>
      </c>
      <c r="BD14">
        <v>413950</v>
      </c>
      <c r="BE14">
        <v>414050</v>
      </c>
      <c r="BF14">
        <v>414150</v>
      </c>
      <c r="BG14">
        <v>414150</v>
      </c>
      <c r="BH14">
        <v>414150</v>
      </c>
      <c r="BI14">
        <v>414150</v>
      </c>
      <c r="BJ14">
        <v>414150</v>
      </c>
      <c r="BM14" t="str">
        <f>VLOOKUP(D14,Data_1!$D$2:$D$1387,1,FALSE)</f>
        <v>Agricultural land (sq. km)</v>
      </c>
      <c r="BU14" t="s">
        <v>32</v>
      </c>
    </row>
    <row r="15" spans="1:73" x14ac:dyDescent="0.25">
      <c r="A15" t="s">
        <v>277</v>
      </c>
      <c r="B15" t="s">
        <v>278</v>
      </c>
      <c r="C15" t="s">
        <v>7</v>
      </c>
      <c r="D15" t="s">
        <v>12</v>
      </c>
      <c r="E15" s="25" t="str">
        <f t="shared" si="0"/>
        <v>number</v>
      </c>
      <c r="F15" s="4" t="s">
        <v>13</v>
      </c>
      <c r="G15">
        <v>32000</v>
      </c>
      <c r="H15">
        <v>33000</v>
      </c>
      <c r="I15">
        <v>33500</v>
      </c>
      <c r="J15">
        <v>34000</v>
      </c>
      <c r="K15">
        <v>36030</v>
      </c>
      <c r="L15">
        <v>36530</v>
      </c>
      <c r="M15">
        <v>36050</v>
      </c>
      <c r="N15">
        <v>37070</v>
      </c>
      <c r="O15">
        <v>37570</v>
      </c>
      <c r="P15">
        <v>37070</v>
      </c>
      <c r="Q15">
        <v>38570</v>
      </c>
      <c r="R15">
        <v>39070</v>
      </c>
      <c r="S15">
        <v>39570</v>
      </c>
      <c r="T15">
        <v>39600</v>
      </c>
      <c r="U15">
        <v>39100</v>
      </c>
      <c r="V15">
        <v>39120</v>
      </c>
      <c r="W15">
        <v>39150</v>
      </c>
      <c r="X15">
        <v>39680</v>
      </c>
      <c r="Y15">
        <v>39700</v>
      </c>
      <c r="Z15">
        <v>38300</v>
      </c>
      <c r="AA15">
        <v>39300</v>
      </c>
      <c r="AB15">
        <v>40300</v>
      </c>
      <c r="AC15">
        <v>39400</v>
      </c>
      <c r="AD15">
        <v>39900</v>
      </c>
      <c r="AE15">
        <v>40050</v>
      </c>
      <c r="AF15">
        <v>41050</v>
      </c>
      <c r="AG15">
        <v>41100</v>
      </c>
      <c r="AH15">
        <v>41150</v>
      </c>
      <c r="AI15">
        <v>41650</v>
      </c>
      <c r="AJ15">
        <v>42180</v>
      </c>
      <c r="AK15">
        <v>43200</v>
      </c>
      <c r="AL15">
        <v>42700</v>
      </c>
      <c r="AM15">
        <v>42700</v>
      </c>
      <c r="AN15">
        <v>40700</v>
      </c>
      <c r="AO15">
        <v>42800</v>
      </c>
      <c r="AP15">
        <v>43800</v>
      </c>
      <c r="AQ15">
        <v>44300</v>
      </c>
      <c r="AR15">
        <v>45800</v>
      </c>
      <c r="AS15">
        <v>46800</v>
      </c>
      <c r="AT15">
        <v>47300</v>
      </c>
      <c r="AU15">
        <v>48300</v>
      </c>
      <c r="AV15">
        <v>48300</v>
      </c>
      <c r="AW15">
        <v>49800</v>
      </c>
      <c r="AX15">
        <v>49800</v>
      </c>
      <c r="AY15">
        <v>51800</v>
      </c>
      <c r="AZ15">
        <v>52850</v>
      </c>
      <c r="BA15">
        <v>49850</v>
      </c>
      <c r="BB15">
        <v>54350</v>
      </c>
      <c r="BC15">
        <v>54850</v>
      </c>
      <c r="BD15">
        <v>56850</v>
      </c>
      <c r="BE15">
        <v>55850</v>
      </c>
      <c r="BF15">
        <v>57350</v>
      </c>
      <c r="BG15">
        <v>57900</v>
      </c>
      <c r="BH15">
        <v>57900</v>
      </c>
      <c r="BI15">
        <v>57900</v>
      </c>
      <c r="BJ15">
        <v>57900</v>
      </c>
      <c r="BM15" t="str">
        <f>VLOOKUP(D15,Data_1!$D$2:$D$1387,1,FALSE)</f>
        <v>Agricultural land (sq. km)</v>
      </c>
      <c r="BU15" t="s">
        <v>34</v>
      </c>
    </row>
    <row r="16" spans="1:73" x14ac:dyDescent="0.25">
      <c r="A16" t="s">
        <v>279</v>
      </c>
      <c r="B16" t="s">
        <v>280</v>
      </c>
      <c r="C16" t="s">
        <v>7</v>
      </c>
      <c r="D16" t="s">
        <v>12</v>
      </c>
      <c r="E16" s="25" t="str">
        <f t="shared" si="0"/>
        <v>number</v>
      </c>
      <c r="F16" s="4" t="s">
        <v>13</v>
      </c>
      <c r="G16">
        <v>193070</v>
      </c>
      <c r="H16">
        <v>193600</v>
      </c>
      <c r="I16">
        <v>194040</v>
      </c>
      <c r="J16">
        <v>194590</v>
      </c>
      <c r="K16">
        <v>195130</v>
      </c>
      <c r="L16">
        <v>196070</v>
      </c>
      <c r="M16">
        <v>196610</v>
      </c>
      <c r="N16">
        <v>197350</v>
      </c>
      <c r="O16">
        <v>198040</v>
      </c>
      <c r="P16">
        <v>198740</v>
      </c>
      <c r="Q16">
        <v>200530</v>
      </c>
      <c r="R16">
        <v>202510</v>
      </c>
      <c r="S16">
        <v>201440</v>
      </c>
      <c r="T16">
        <v>202020</v>
      </c>
      <c r="U16">
        <v>202370</v>
      </c>
      <c r="V16">
        <v>204100</v>
      </c>
      <c r="W16">
        <v>202740</v>
      </c>
      <c r="X16">
        <v>201550</v>
      </c>
      <c r="Y16">
        <v>197800</v>
      </c>
      <c r="Z16">
        <v>198460</v>
      </c>
      <c r="AA16">
        <v>198360</v>
      </c>
      <c r="AB16">
        <v>198080</v>
      </c>
      <c r="AC16">
        <v>199610</v>
      </c>
      <c r="AD16">
        <v>199820</v>
      </c>
      <c r="AE16">
        <v>201250</v>
      </c>
      <c r="AF16">
        <v>202250</v>
      </c>
      <c r="AG16">
        <v>203660</v>
      </c>
      <c r="AH16">
        <v>205290</v>
      </c>
      <c r="AI16">
        <v>208970</v>
      </c>
      <c r="AJ16">
        <v>208110</v>
      </c>
      <c r="AK16">
        <v>208260</v>
      </c>
      <c r="AL16">
        <v>210650</v>
      </c>
      <c r="AM16">
        <v>212020</v>
      </c>
      <c r="AN16">
        <v>214730</v>
      </c>
      <c r="AO16">
        <v>214580</v>
      </c>
      <c r="AP16">
        <v>218650</v>
      </c>
      <c r="AQ16">
        <v>219710</v>
      </c>
      <c r="AR16">
        <v>220250</v>
      </c>
      <c r="AS16">
        <v>224050</v>
      </c>
      <c r="AT16">
        <v>224980</v>
      </c>
      <c r="AU16">
        <v>225550</v>
      </c>
      <c r="AV16">
        <v>226160</v>
      </c>
      <c r="AW16">
        <v>229090</v>
      </c>
      <c r="AX16">
        <v>228970</v>
      </c>
      <c r="AY16">
        <v>227620</v>
      </c>
      <c r="AZ16">
        <v>230480</v>
      </c>
      <c r="BA16">
        <v>229840</v>
      </c>
      <c r="BB16">
        <v>230870</v>
      </c>
      <c r="BC16">
        <v>235860</v>
      </c>
      <c r="BD16">
        <v>234360</v>
      </c>
      <c r="BE16">
        <v>236360</v>
      </c>
      <c r="BF16">
        <v>238360</v>
      </c>
      <c r="BG16">
        <v>237360</v>
      </c>
      <c r="BH16">
        <v>238360</v>
      </c>
      <c r="BI16">
        <v>238360</v>
      </c>
      <c r="BJ16">
        <v>238360</v>
      </c>
      <c r="BM16" t="str">
        <f>VLOOKUP(D16,Data_1!$D$2:$D$1387,1,FALSE)</f>
        <v>Agricultural land (sq. km)</v>
      </c>
      <c r="BU16" t="s">
        <v>36</v>
      </c>
    </row>
    <row r="17" spans="1:73" x14ac:dyDescent="0.25">
      <c r="A17" t="s">
        <v>281</v>
      </c>
      <c r="B17" t="s">
        <v>282</v>
      </c>
      <c r="C17" t="s">
        <v>7</v>
      </c>
      <c r="D17" t="s">
        <v>12</v>
      </c>
      <c r="E17" s="25" t="str">
        <f t="shared" si="0"/>
        <v>number</v>
      </c>
      <c r="F17" s="4" t="s">
        <v>13</v>
      </c>
      <c r="G17">
        <v>109850</v>
      </c>
      <c r="H17">
        <v>110700</v>
      </c>
      <c r="I17">
        <v>111550</v>
      </c>
      <c r="J17">
        <v>112400</v>
      </c>
      <c r="K17">
        <v>113050</v>
      </c>
      <c r="L17">
        <v>114100</v>
      </c>
      <c r="M17">
        <v>114950</v>
      </c>
      <c r="N17">
        <v>115800</v>
      </c>
      <c r="O17">
        <v>116650</v>
      </c>
      <c r="P17">
        <v>117500</v>
      </c>
      <c r="Q17">
        <v>118350</v>
      </c>
      <c r="R17">
        <v>119000</v>
      </c>
      <c r="S17">
        <v>119350</v>
      </c>
      <c r="T17">
        <v>120200</v>
      </c>
      <c r="U17">
        <v>120550</v>
      </c>
      <c r="V17">
        <v>120900</v>
      </c>
      <c r="W17">
        <v>121150</v>
      </c>
      <c r="X17">
        <v>121650</v>
      </c>
      <c r="Y17">
        <v>122150</v>
      </c>
      <c r="Z17">
        <v>122750</v>
      </c>
      <c r="AA17">
        <v>123500</v>
      </c>
      <c r="AB17">
        <v>124350</v>
      </c>
      <c r="AC17">
        <v>125100</v>
      </c>
      <c r="AD17">
        <v>125650</v>
      </c>
      <c r="AE17">
        <v>126400</v>
      </c>
      <c r="AF17">
        <v>127150</v>
      </c>
      <c r="AG17">
        <v>127900</v>
      </c>
      <c r="AH17">
        <v>128800</v>
      </c>
      <c r="AI17">
        <v>129550</v>
      </c>
      <c r="AJ17">
        <v>130100</v>
      </c>
      <c r="AK17">
        <v>131800</v>
      </c>
      <c r="AL17">
        <v>133500</v>
      </c>
      <c r="AM17">
        <v>135200</v>
      </c>
      <c r="AN17">
        <v>137200</v>
      </c>
      <c r="AO17">
        <v>138600</v>
      </c>
      <c r="AP17">
        <v>142350</v>
      </c>
      <c r="AQ17">
        <v>144190</v>
      </c>
      <c r="AR17">
        <v>145200</v>
      </c>
      <c r="AS17">
        <v>148400</v>
      </c>
      <c r="AT17">
        <v>150600</v>
      </c>
      <c r="AU17">
        <v>152400</v>
      </c>
      <c r="AV17">
        <v>154700</v>
      </c>
      <c r="AW17">
        <v>156500</v>
      </c>
      <c r="AX17">
        <v>160000</v>
      </c>
      <c r="AY17">
        <v>161000</v>
      </c>
      <c r="AZ17">
        <v>163000</v>
      </c>
      <c r="BA17">
        <v>162000</v>
      </c>
      <c r="BB17">
        <v>164500</v>
      </c>
      <c r="BC17">
        <v>163000</v>
      </c>
      <c r="BD17">
        <v>162000</v>
      </c>
      <c r="BE17">
        <v>164000</v>
      </c>
      <c r="BF17">
        <v>162000</v>
      </c>
      <c r="BG17">
        <v>162000</v>
      </c>
      <c r="BH17">
        <v>162000</v>
      </c>
      <c r="BI17">
        <v>162000</v>
      </c>
      <c r="BJ17">
        <v>162000</v>
      </c>
      <c r="BM17" t="str">
        <f>VLOOKUP(D17,Data_1!$D$2:$D$1387,1,FALSE)</f>
        <v>Agricultural land (sq. km)</v>
      </c>
      <c r="BU17" t="s">
        <v>38</v>
      </c>
    </row>
    <row r="18" spans="1:73" x14ac:dyDescent="0.25">
      <c r="A18" t="s">
        <v>284</v>
      </c>
      <c r="B18" t="s">
        <v>272</v>
      </c>
      <c r="C18" t="s">
        <v>149</v>
      </c>
      <c r="D18" t="s">
        <v>12</v>
      </c>
      <c r="E18" s="25" t="str">
        <f t="shared" si="0"/>
        <v>number</v>
      </c>
      <c r="F18" s="4" t="s">
        <v>13</v>
      </c>
      <c r="G18">
        <v>156800</v>
      </c>
      <c r="H18">
        <v>158800</v>
      </c>
      <c r="I18">
        <v>158800</v>
      </c>
      <c r="J18">
        <v>159800</v>
      </c>
      <c r="K18">
        <v>160800</v>
      </c>
      <c r="L18">
        <v>160800</v>
      </c>
      <c r="M18">
        <v>161500</v>
      </c>
      <c r="N18">
        <v>161500</v>
      </c>
      <c r="O18">
        <v>162000</v>
      </c>
      <c r="P18">
        <v>162000</v>
      </c>
      <c r="Q18">
        <v>163000</v>
      </c>
      <c r="R18">
        <v>163100</v>
      </c>
      <c r="S18">
        <v>164400</v>
      </c>
      <c r="T18">
        <v>166250</v>
      </c>
      <c r="U18">
        <v>167150</v>
      </c>
      <c r="V18">
        <v>168400</v>
      </c>
      <c r="W18">
        <v>170800</v>
      </c>
      <c r="X18">
        <v>172100</v>
      </c>
      <c r="Y18">
        <v>172250</v>
      </c>
      <c r="Z18">
        <v>172550</v>
      </c>
      <c r="AA18">
        <v>173700</v>
      </c>
      <c r="AB18">
        <v>174900</v>
      </c>
      <c r="AC18">
        <v>175840</v>
      </c>
      <c r="AD18">
        <v>179010</v>
      </c>
      <c r="AE18">
        <v>181800</v>
      </c>
      <c r="AF18">
        <v>182800</v>
      </c>
      <c r="AG18">
        <v>184000</v>
      </c>
      <c r="AH18">
        <v>187200</v>
      </c>
      <c r="AI18">
        <v>188200</v>
      </c>
      <c r="AJ18">
        <v>189300</v>
      </c>
      <c r="AK18">
        <v>189500</v>
      </c>
      <c r="AL18">
        <v>192000</v>
      </c>
      <c r="AM18">
        <v>195020</v>
      </c>
      <c r="AN18">
        <v>197000</v>
      </c>
      <c r="AO18">
        <v>198000</v>
      </c>
      <c r="AP18">
        <v>198000</v>
      </c>
      <c r="AQ18">
        <v>197000</v>
      </c>
      <c r="AR18">
        <v>197000</v>
      </c>
      <c r="AS18">
        <v>196000</v>
      </c>
      <c r="AT18">
        <v>196000</v>
      </c>
      <c r="AU18">
        <v>196000</v>
      </c>
      <c r="AV18">
        <v>196000</v>
      </c>
      <c r="AW18">
        <v>196000</v>
      </c>
      <c r="AX18">
        <v>200000</v>
      </c>
      <c r="AY18">
        <v>202000</v>
      </c>
      <c r="AZ18">
        <v>203000</v>
      </c>
      <c r="BA18">
        <v>206000</v>
      </c>
      <c r="BB18">
        <v>206000</v>
      </c>
      <c r="BC18">
        <v>206000</v>
      </c>
      <c r="BD18">
        <v>206000</v>
      </c>
      <c r="BE18">
        <v>206000</v>
      </c>
      <c r="BF18">
        <v>206000</v>
      </c>
      <c r="BG18">
        <v>206000</v>
      </c>
      <c r="BH18">
        <v>206000</v>
      </c>
      <c r="BI18">
        <v>206000</v>
      </c>
      <c r="BJ18">
        <v>206000</v>
      </c>
      <c r="BM18" t="str">
        <f>VLOOKUP(D18,Data_1!$D$2:$D$1387,1,FALSE)</f>
        <v>Agricultural land (sq. km)</v>
      </c>
      <c r="BU18" t="s">
        <v>40</v>
      </c>
    </row>
    <row r="19" spans="1:73" x14ac:dyDescent="0.25">
      <c r="A19" t="s">
        <v>273</v>
      </c>
      <c r="B19" t="s">
        <v>274</v>
      </c>
      <c r="C19" t="s">
        <v>149</v>
      </c>
      <c r="D19" t="s">
        <v>12</v>
      </c>
      <c r="E19" s="25" t="str">
        <f t="shared" si="0"/>
        <v>number</v>
      </c>
      <c r="F19" s="4" t="s">
        <v>13</v>
      </c>
      <c r="G19">
        <v>117000</v>
      </c>
      <c r="H19">
        <v>117000</v>
      </c>
      <c r="I19">
        <v>117000</v>
      </c>
      <c r="J19">
        <v>117000</v>
      </c>
      <c r="K19">
        <v>117000</v>
      </c>
      <c r="L19">
        <v>117000</v>
      </c>
      <c r="M19">
        <v>117000</v>
      </c>
      <c r="N19">
        <v>117000</v>
      </c>
      <c r="O19">
        <v>117000</v>
      </c>
      <c r="P19">
        <v>117000</v>
      </c>
      <c r="Q19">
        <v>117000</v>
      </c>
      <c r="R19">
        <v>117000</v>
      </c>
      <c r="S19">
        <v>117000</v>
      </c>
      <c r="T19">
        <v>117000</v>
      </c>
      <c r="U19">
        <v>118000</v>
      </c>
      <c r="V19">
        <v>118000</v>
      </c>
      <c r="W19">
        <v>119000</v>
      </c>
      <c r="X19">
        <v>120000</v>
      </c>
      <c r="Y19">
        <v>120000</v>
      </c>
      <c r="Z19">
        <v>120000</v>
      </c>
      <c r="AA19">
        <v>120000</v>
      </c>
      <c r="AB19">
        <v>122000</v>
      </c>
      <c r="AC19">
        <v>122000</v>
      </c>
      <c r="AD19">
        <v>123000</v>
      </c>
      <c r="AE19">
        <v>124000</v>
      </c>
      <c r="AF19">
        <v>124000</v>
      </c>
      <c r="AG19">
        <v>124000</v>
      </c>
      <c r="AH19">
        <v>125000</v>
      </c>
      <c r="AI19">
        <v>125000</v>
      </c>
      <c r="AJ19">
        <v>126050</v>
      </c>
      <c r="AK19">
        <v>127200</v>
      </c>
      <c r="AL19">
        <v>127200</v>
      </c>
      <c r="AM19">
        <v>128000</v>
      </c>
      <c r="AN19">
        <v>129000</v>
      </c>
      <c r="AO19">
        <v>131000</v>
      </c>
      <c r="AP19">
        <v>133000</v>
      </c>
      <c r="AQ19">
        <v>136280</v>
      </c>
      <c r="AR19">
        <v>140300</v>
      </c>
      <c r="AS19">
        <v>141800</v>
      </c>
      <c r="AT19">
        <v>144300</v>
      </c>
      <c r="AU19">
        <v>145100</v>
      </c>
      <c r="AV19">
        <v>146310</v>
      </c>
      <c r="AW19">
        <v>148350</v>
      </c>
      <c r="AX19">
        <v>151000</v>
      </c>
      <c r="AY19">
        <v>151000</v>
      </c>
      <c r="AZ19">
        <v>153000</v>
      </c>
      <c r="BA19">
        <v>154000</v>
      </c>
      <c r="BB19">
        <v>156000</v>
      </c>
      <c r="BC19">
        <v>156000</v>
      </c>
      <c r="BD19">
        <v>156200</v>
      </c>
      <c r="BE19">
        <v>157200</v>
      </c>
      <c r="BF19">
        <v>157000</v>
      </c>
      <c r="BG19">
        <v>157000</v>
      </c>
      <c r="BH19">
        <v>157000</v>
      </c>
      <c r="BI19">
        <v>157000</v>
      </c>
      <c r="BJ19">
        <v>157000</v>
      </c>
      <c r="BM19" t="str">
        <f>VLOOKUP(D19,Data_1!$D$2:$D$1387,1,FALSE)</f>
        <v>Agricultural land (sq. km)</v>
      </c>
      <c r="BU19" t="s">
        <v>42</v>
      </c>
    </row>
    <row r="20" spans="1:73" x14ac:dyDescent="0.25">
      <c r="A20" t="s">
        <v>275</v>
      </c>
      <c r="B20" t="s">
        <v>276</v>
      </c>
      <c r="C20" t="s">
        <v>7</v>
      </c>
      <c r="D20" t="s">
        <v>14</v>
      </c>
      <c r="E20" s="25" t="str">
        <f t="shared" si="0"/>
        <v>number</v>
      </c>
      <c r="F20" s="4" t="s">
        <v>15</v>
      </c>
      <c r="G20">
        <v>939</v>
      </c>
      <c r="H20">
        <v>1100</v>
      </c>
      <c r="I20">
        <v>1300</v>
      </c>
      <c r="J20">
        <v>1500</v>
      </c>
      <c r="K20">
        <v>1700</v>
      </c>
      <c r="L20">
        <v>1900</v>
      </c>
      <c r="M20">
        <v>2100</v>
      </c>
      <c r="N20">
        <v>2300</v>
      </c>
      <c r="O20">
        <v>2410</v>
      </c>
      <c r="P20">
        <v>2405</v>
      </c>
      <c r="Q20">
        <v>2260</v>
      </c>
      <c r="R20">
        <v>2281</v>
      </c>
      <c r="S20">
        <v>1922</v>
      </c>
      <c r="T20">
        <v>1563</v>
      </c>
      <c r="U20">
        <v>1550</v>
      </c>
      <c r="V20">
        <v>1510</v>
      </c>
      <c r="W20">
        <v>1411</v>
      </c>
      <c r="X20">
        <v>1600</v>
      </c>
      <c r="Y20">
        <v>1950</v>
      </c>
      <c r="Z20">
        <v>1894</v>
      </c>
      <c r="AA20">
        <v>1838</v>
      </c>
      <c r="AB20">
        <v>1782</v>
      </c>
      <c r="AC20">
        <v>1726</v>
      </c>
      <c r="AD20">
        <v>1670</v>
      </c>
      <c r="AE20">
        <v>1614</v>
      </c>
      <c r="AF20">
        <v>1558</v>
      </c>
      <c r="AG20">
        <v>1502</v>
      </c>
      <c r="AH20">
        <v>1446</v>
      </c>
      <c r="AI20">
        <v>1390</v>
      </c>
      <c r="AJ20">
        <v>1334</v>
      </c>
      <c r="AK20">
        <v>1278</v>
      </c>
      <c r="AL20">
        <v>1222</v>
      </c>
      <c r="AM20">
        <v>1166</v>
      </c>
      <c r="AN20">
        <v>1110</v>
      </c>
      <c r="AO20">
        <v>1054</v>
      </c>
      <c r="AP20">
        <v>998</v>
      </c>
      <c r="AQ20">
        <v>942</v>
      </c>
      <c r="AR20">
        <v>886</v>
      </c>
      <c r="AS20">
        <v>830</v>
      </c>
      <c r="AT20">
        <v>774</v>
      </c>
      <c r="AU20">
        <v>718</v>
      </c>
      <c r="AV20">
        <v>662</v>
      </c>
      <c r="AW20">
        <v>606</v>
      </c>
      <c r="AX20">
        <v>550</v>
      </c>
      <c r="BM20" t="str">
        <f>VLOOKUP(D20,Data_1!$D$2:$D$1387,1,FALSE)</f>
        <v>Agricultural machinery, tractors</v>
      </c>
      <c r="BU20" t="s">
        <v>44</v>
      </c>
    </row>
    <row r="21" spans="1:73" x14ac:dyDescent="0.25">
      <c r="A21" t="s">
        <v>277</v>
      </c>
      <c r="B21" t="s">
        <v>278</v>
      </c>
      <c r="C21" t="s">
        <v>7</v>
      </c>
      <c r="D21" t="s">
        <v>14</v>
      </c>
      <c r="E21" s="25" t="str">
        <f t="shared" si="0"/>
        <v>number</v>
      </c>
      <c r="F21" s="4" t="s">
        <v>15</v>
      </c>
      <c r="G21">
        <v>198</v>
      </c>
      <c r="H21">
        <v>200</v>
      </c>
      <c r="I21">
        <v>210</v>
      </c>
      <c r="J21">
        <v>215</v>
      </c>
      <c r="K21">
        <v>350</v>
      </c>
      <c r="L21">
        <v>450</v>
      </c>
      <c r="M21">
        <v>550</v>
      </c>
      <c r="N21">
        <v>692</v>
      </c>
      <c r="BM21" t="str">
        <f>VLOOKUP(D21,Data_1!$D$2:$D$1387,1,FALSE)</f>
        <v>Agricultural machinery, tractors</v>
      </c>
      <c r="BU21" t="s">
        <v>46</v>
      </c>
    </row>
    <row r="22" spans="1:73" x14ac:dyDescent="0.25">
      <c r="A22" t="s">
        <v>279</v>
      </c>
      <c r="B22" t="s">
        <v>280</v>
      </c>
      <c r="C22" t="s">
        <v>7</v>
      </c>
      <c r="D22" t="s">
        <v>14</v>
      </c>
      <c r="E22" s="25" t="str">
        <f t="shared" si="0"/>
        <v>number</v>
      </c>
      <c r="F22" s="4" t="s">
        <v>15</v>
      </c>
      <c r="G22">
        <v>2435</v>
      </c>
      <c r="H22">
        <v>2760</v>
      </c>
      <c r="I22">
        <v>2000</v>
      </c>
      <c r="J22">
        <v>1600</v>
      </c>
      <c r="K22">
        <v>1600</v>
      </c>
      <c r="L22">
        <v>1800</v>
      </c>
      <c r="M22">
        <v>2060</v>
      </c>
      <c r="N22">
        <v>2249</v>
      </c>
      <c r="O22">
        <v>2700</v>
      </c>
      <c r="P22">
        <v>3180</v>
      </c>
      <c r="Q22">
        <v>3400</v>
      </c>
      <c r="R22">
        <v>3600</v>
      </c>
      <c r="S22">
        <v>3700</v>
      </c>
      <c r="T22">
        <v>4000</v>
      </c>
      <c r="U22">
        <v>4100</v>
      </c>
      <c r="V22">
        <v>4200</v>
      </c>
      <c r="W22">
        <v>4300</v>
      </c>
      <c r="X22">
        <v>4400</v>
      </c>
      <c r="Y22">
        <v>4500</v>
      </c>
      <c r="Z22">
        <v>4640</v>
      </c>
      <c r="AA22">
        <v>4780</v>
      </c>
      <c r="AB22">
        <v>4920</v>
      </c>
      <c r="AC22">
        <v>5060</v>
      </c>
      <c r="AD22">
        <v>5200</v>
      </c>
      <c r="AE22">
        <v>5340</v>
      </c>
      <c r="AF22">
        <v>5480</v>
      </c>
      <c r="AG22">
        <v>5628</v>
      </c>
      <c r="BM22" t="str">
        <f>VLOOKUP(D22,Data_1!$D$2:$D$1387,1,FALSE)</f>
        <v>Agricultural machinery, tractors</v>
      </c>
      <c r="BU22" t="s">
        <v>48</v>
      </c>
    </row>
    <row r="23" spans="1:73" x14ac:dyDescent="0.25">
      <c r="A23" t="s">
        <v>281</v>
      </c>
      <c r="B23" t="s">
        <v>282</v>
      </c>
      <c r="C23" t="s">
        <v>7</v>
      </c>
      <c r="D23" t="s">
        <v>14</v>
      </c>
      <c r="E23" s="25" t="str">
        <f t="shared" si="0"/>
        <v>number</v>
      </c>
      <c r="F23" s="4" t="s">
        <v>15</v>
      </c>
      <c r="G23">
        <v>12567</v>
      </c>
      <c r="H23">
        <v>12860</v>
      </c>
      <c r="I23">
        <v>13000</v>
      </c>
      <c r="J23">
        <v>13300</v>
      </c>
      <c r="K23">
        <v>13600</v>
      </c>
      <c r="L23">
        <v>13900</v>
      </c>
      <c r="M23">
        <v>14200</v>
      </c>
      <c r="N23">
        <v>14300</v>
      </c>
      <c r="O23">
        <v>14700</v>
      </c>
      <c r="P23">
        <v>15000</v>
      </c>
      <c r="Q23">
        <v>15300</v>
      </c>
      <c r="R23">
        <v>15500</v>
      </c>
      <c r="S23">
        <v>15700</v>
      </c>
      <c r="T23">
        <v>15800</v>
      </c>
      <c r="U23">
        <v>16000</v>
      </c>
      <c r="V23">
        <v>16400</v>
      </c>
      <c r="W23">
        <v>16500</v>
      </c>
      <c r="X23">
        <v>16600</v>
      </c>
      <c r="Y23">
        <v>16600</v>
      </c>
      <c r="Z23">
        <v>16717</v>
      </c>
      <c r="AA23">
        <v>16373</v>
      </c>
      <c r="AB23">
        <v>16240</v>
      </c>
      <c r="AC23">
        <v>15763</v>
      </c>
      <c r="AD23">
        <v>15876</v>
      </c>
      <c r="AE23">
        <v>15900</v>
      </c>
      <c r="AF23">
        <v>16075</v>
      </c>
      <c r="AG23">
        <v>15925</v>
      </c>
      <c r="AH23">
        <v>16142</v>
      </c>
      <c r="AI23">
        <v>16760</v>
      </c>
      <c r="AJ23">
        <v>17380</v>
      </c>
      <c r="AK23">
        <v>18000</v>
      </c>
      <c r="AL23">
        <v>18615</v>
      </c>
      <c r="AM23">
        <v>19235</v>
      </c>
      <c r="AN23">
        <v>19850</v>
      </c>
      <c r="AO23">
        <v>20500</v>
      </c>
      <c r="AP23">
        <v>21069</v>
      </c>
      <c r="AQ23">
        <v>22496</v>
      </c>
      <c r="BM23" t="str">
        <f>VLOOKUP(D23,Data_1!$D$2:$D$1387,1,FALSE)</f>
        <v>Agricultural machinery, tractors</v>
      </c>
      <c r="BU23" t="s">
        <v>50</v>
      </c>
    </row>
    <row r="24" spans="1:73" x14ac:dyDescent="0.25">
      <c r="A24" t="s">
        <v>284</v>
      </c>
      <c r="B24" t="s">
        <v>272</v>
      </c>
      <c r="C24" t="s">
        <v>149</v>
      </c>
      <c r="D24" t="s">
        <v>14</v>
      </c>
      <c r="E24" s="25" t="str">
        <f t="shared" si="0"/>
        <v>number</v>
      </c>
      <c r="F24" s="4" t="s">
        <v>15</v>
      </c>
      <c r="G24">
        <v>78</v>
      </c>
      <c r="H24">
        <v>300</v>
      </c>
      <c r="I24">
        <v>450</v>
      </c>
      <c r="J24">
        <v>460</v>
      </c>
      <c r="K24">
        <v>705</v>
      </c>
      <c r="L24">
        <v>940</v>
      </c>
      <c r="M24">
        <v>940</v>
      </c>
      <c r="N24">
        <v>1070</v>
      </c>
      <c r="O24">
        <v>1231</v>
      </c>
      <c r="P24">
        <v>1412</v>
      </c>
      <c r="Q24">
        <v>1500</v>
      </c>
      <c r="R24">
        <v>1591</v>
      </c>
      <c r="S24">
        <v>1840</v>
      </c>
      <c r="T24">
        <v>2000</v>
      </c>
      <c r="U24">
        <v>2150</v>
      </c>
      <c r="V24">
        <v>2450</v>
      </c>
      <c r="W24">
        <v>3000</v>
      </c>
      <c r="X24">
        <v>3200</v>
      </c>
      <c r="Y24">
        <v>3500</v>
      </c>
      <c r="Z24">
        <v>3700</v>
      </c>
      <c r="AA24">
        <v>3950</v>
      </c>
      <c r="AB24">
        <v>4100</v>
      </c>
      <c r="AC24">
        <v>4180</v>
      </c>
      <c r="AD24">
        <v>4250</v>
      </c>
      <c r="AE24">
        <v>4300</v>
      </c>
      <c r="AF24">
        <v>4470</v>
      </c>
      <c r="AG24">
        <v>4540</v>
      </c>
      <c r="AH24">
        <v>4620</v>
      </c>
      <c r="AI24">
        <v>4700</v>
      </c>
      <c r="AJ24">
        <v>4830</v>
      </c>
      <c r="AK24">
        <v>4900</v>
      </c>
      <c r="AL24">
        <v>5020</v>
      </c>
      <c r="AM24">
        <v>5130</v>
      </c>
      <c r="AN24">
        <v>5240</v>
      </c>
      <c r="AO24">
        <v>5330</v>
      </c>
      <c r="AP24">
        <v>5950</v>
      </c>
      <c r="AQ24">
        <v>6800</v>
      </c>
      <c r="AR24">
        <v>7600</v>
      </c>
      <c r="AS24">
        <v>8250</v>
      </c>
      <c r="AT24">
        <v>8400</v>
      </c>
      <c r="AU24">
        <v>8981</v>
      </c>
      <c r="BM24" t="str">
        <f>VLOOKUP(D24,Data_1!$D$2:$D$1387,1,FALSE)</f>
        <v>Agricultural machinery, tractors</v>
      </c>
      <c r="BU24" t="s">
        <v>51</v>
      </c>
    </row>
    <row r="25" spans="1:73" x14ac:dyDescent="0.25">
      <c r="A25" t="s">
        <v>273</v>
      </c>
      <c r="B25" t="s">
        <v>274</v>
      </c>
      <c r="C25" t="s">
        <v>149</v>
      </c>
      <c r="D25" t="s">
        <v>14</v>
      </c>
      <c r="E25" s="25" t="str">
        <f t="shared" si="0"/>
        <v>number</v>
      </c>
      <c r="F25" s="4" t="s">
        <v>15</v>
      </c>
      <c r="G25">
        <v>1000</v>
      </c>
      <c r="H25">
        <v>1500</v>
      </c>
      <c r="I25">
        <v>1800</v>
      </c>
      <c r="J25">
        <v>2234</v>
      </c>
      <c r="K25">
        <v>2124</v>
      </c>
      <c r="L25">
        <v>2116</v>
      </c>
      <c r="M25">
        <v>2108</v>
      </c>
      <c r="N25">
        <v>2100</v>
      </c>
      <c r="O25">
        <v>2092</v>
      </c>
      <c r="P25">
        <v>2084</v>
      </c>
      <c r="Q25">
        <v>2076</v>
      </c>
      <c r="R25">
        <v>2068</v>
      </c>
      <c r="S25">
        <v>2060</v>
      </c>
      <c r="T25">
        <v>2052</v>
      </c>
      <c r="U25">
        <v>2044</v>
      </c>
      <c r="V25">
        <v>2036</v>
      </c>
      <c r="W25">
        <v>2028</v>
      </c>
      <c r="X25">
        <v>2020</v>
      </c>
      <c r="Y25">
        <v>2012</v>
      </c>
      <c r="Z25">
        <v>2004</v>
      </c>
      <c r="AA25">
        <v>1996</v>
      </c>
      <c r="AB25">
        <v>1988</v>
      </c>
      <c r="AC25">
        <v>1980</v>
      </c>
      <c r="AD25">
        <v>1972</v>
      </c>
      <c r="AE25">
        <v>1964</v>
      </c>
      <c r="AF25">
        <v>1956</v>
      </c>
      <c r="AG25">
        <v>1948</v>
      </c>
      <c r="AH25">
        <v>1940</v>
      </c>
      <c r="AI25">
        <v>1932</v>
      </c>
      <c r="AJ25">
        <v>1924</v>
      </c>
      <c r="AK25">
        <v>1916</v>
      </c>
      <c r="AL25">
        <v>1908</v>
      </c>
      <c r="AM25">
        <v>1900</v>
      </c>
      <c r="AN25">
        <v>1892</v>
      </c>
      <c r="AO25">
        <v>1884</v>
      </c>
      <c r="AP25">
        <v>1876</v>
      </c>
      <c r="AQ25">
        <v>1868</v>
      </c>
      <c r="AR25">
        <v>1860</v>
      </c>
      <c r="AS25">
        <v>1952</v>
      </c>
      <c r="AT25">
        <v>1944</v>
      </c>
      <c r="AU25">
        <v>1936</v>
      </c>
      <c r="AV25">
        <v>1928</v>
      </c>
      <c r="AW25">
        <v>1920</v>
      </c>
      <c r="AX25">
        <v>1912</v>
      </c>
      <c r="AY25">
        <v>1807</v>
      </c>
      <c r="BM25" t="str">
        <f>VLOOKUP(D25,Data_1!$D$2:$D$1387,1,FALSE)</f>
        <v>Agricultural machinery, tractors</v>
      </c>
      <c r="BU25" t="s">
        <v>52</v>
      </c>
    </row>
    <row r="26" spans="1:73" x14ac:dyDescent="0.25">
      <c r="A26" t="s">
        <v>275</v>
      </c>
      <c r="B26" t="s">
        <v>276</v>
      </c>
      <c r="C26" t="s">
        <v>7</v>
      </c>
      <c r="D26" t="s">
        <v>16</v>
      </c>
      <c r="E26" s="25" t="str">
        <f t="shared" si="0"/>
        <v>number</v>
      </c>
      <c r="F26" s="4" t="s">
        <v>17</v>
      </c>
      <c r="G26">
        <v>4.8779220779220775</v>
      </c>
      <c r="H26">
        <v>5.6701030927835054</v>
      </c>
      <c r="I26">
        <v>6.6496163682864458</v>
      </c>
      <c r="J26">
        <v>7.6142131979695442</v>
      </c>
      <c r="K26">
        <v>8.5642317380352644</v>
      </c>
      <c r="L26">
        <v>9.5</v>
      </c>
      <c r="M26">
        <v>10.421836228287841</v>
      </c>
      <c r="N26">
        <v>11.330049261083744</v>
      </c>
      <c r="O26">
        <v>11.75609756097561</v>
      </c>
      <c r="P26">
        <v>11.674757281553399</v>
      </c>
      <c r="Q26">
        <v>10.917874396135266</v>
      </c>
      <c r="R26">
        <v>10.913875598086124</v>
      </c>
      <c r="S26">
        <v>9.1523809523809518</v>
      </c>
      <c r="T26">
        <v>7.3587570621468927</v>
      </c>
      <c r="U26">
        <v>6.7508710801393725</v>
      </c>
      <c r="V26">
        <v>6.5967671472258624</v>
      </c>
      <c r="W26">
        <v>5.7756856324191563</v>
      </c>
      <c r="X26">
        <v>6.4</v>
      </c>
      <c r="Y26">
        <v>7.7380952380952381</v>
      </c>
      <c r="Z26">
        <v>7.456692913385826</v>
      </c>
      <c r="AA26">
        <v>7.1796875</v>
      </c>
      <c r="AB26">
        <v>6.9338521400778212</v>
      </c>
      <c r="AC26">
        <v>6.6384615384615389</v>
      </c>
      <c r="AD26">
        <v>6.3740458015267176</v>
      </c>
      <c r="AE26">
        <v>6.090566037735849</v>
      </c>
      <c r="AF26">
        <v>5.8352059925093629</v>
      </c>
      <c r="AG26">
        <v>5.6044776119402986</v>
      </c>
      <c r="AH26">
        <v>5.3555555555555561</v>
      </c>
      <c r="AI26">
        <v>5.1291512915129154</v>
      </c>
      <c r="AJ26">
        <v>4.9044117647058822</v>
      </c>
      <c r="AK26">
        <v>4.6472727272727266</v>
      </c>
      <c r="AL26">
        <v>4.3956834532374103</v>
      </c>
      <c r="AM26">
        <v>4.0206896551724141</v>
      </c>
      <c r="AN26">
        <v>3.8275862068965516</v>
      </c>
      <c r="AO26">
        <v>3.63448275862069</v>
      </c>
      <c r="AP26">
        <v>3.4413793103448276</v>
      </c>
      <c r="AQ26">
        <v>3.2482758620689651</v>
      </c>
      <c r="AR26">
        <v>3.0551724137931036</v>
      </c>
      <c r="AS26">
        <v>2.8620689655172415</v>
      </c>
      <c r="AT26">
        <v>2.6689655172413795</v>
      </c>
      <c r="AU26">
        <v>2.4338983050847456</v>
      </c>
      <c r="AV26">
        <v>2.2440677966101696</v>
      </c>
      <c r="AW26">
        <v>2.0542372881355933</v>
      </c>
      <c r="AX26">
        <v>1.8644067796610171</v>
      </c>
      <c r="BM26" t="str">
        <f>VLOOKUP(D26,Data_1!$D$2:$D$1387,1,FALSE)</f>
        <v>Agricultural machinery, tractors per 100 sq. km of arable land</v>
      </c>
      <c r="BU26" t="s">
        <v>54</v>
      </c>
    </row>
    <row r="27" spans="1:73" x14ac:dyDescent="0.25">
      <c r="A27" t="s">
        <v>277</v>
      </c>
      <c r="B27" t="s">
        <v>278</v>
      </c>
      <c r="C27" t="s">
        <v>7</v>
      </c>
      <c r="D27" t="s">
        <v>16</v>
      </c>
      <c r="E27" s="25" t="str">
        <f t="shared" si="0"/>
        <v>number</v>
      </c>
      <c r="F27" s="4" t="s">
        <v>17</v>
      </c>
      <c r="G27">
        <v>1.523076923076923</v>
      </c>
      <c r="H27">
        <v>1.4285714285714286</v>
      </c>
      <c r="I27">
        <v>1.4482758620689655</v>
      </c>
      <c r="J27">
        <v>1.4333333333333333</v>
      </c>
      <c r="K27">
        <v>2.0588235294117645</v>
      </c>
      <c r="L27">
        <v>2.5714285714285712</v>
      </c>
      <c r="M27">
        <v>3.2352941176470593</v>
      </c>
      <c r="N27">
        <v>3.844444444444445</v>
      </c>
      <c r="BM27" t="str">
        <f>VLOOKUP(D27,Data_1!$D$2:$D$1387,1,FALSE)</f>
        <v>Agricultural machinery, tractors per 100 sq. km of arable land</v>
      </c>
      <c r="BU27" t="s">
        <v>56</v>
      </c>
    </row>
    <row r="28" spans="1:73" x14ac:dyDescent="0.25">
      <c r="A28" t="s">
        <v>279</v>
      </c>
      <c r="B28" t="s">
        <v>280</v>
      </c>
      <c r="C28" t="s">
        <v>7</v>
      </c>
      <c r="D28" t="s">
        <v>16</v>
      </c>
      <c r="E28" s="25" t="str">
        <f t="shared" si="0"/>
        <v>number</v>
      </c>
      <c r="F28" s="4" t="s">
        <v>17</v>
      </c>
      <c r="G28">
        <v>9.552765790506081</v>
      </c>
      <c r="H28">
        <v>10.815047021943574</v>
      </c>
      <c r="I28">
        <v>7.7639751552795024</v>
      </c>
      <c r="J28">
        <v>6.1514801999231068</v>
      </c>
      <c r="K28">
        <v>6.1443932411674345</v>
      </c>
      <c r="L28">
        <v>6.772009029345373</v>
      </c>
      <c r="M28">
        <v>7.7095808383233528</v>
      </c>
      <c r="N28">
        <v>8.3142329020332717</v>
      </c>
      <c r="O28">
        <v>9.8756400877834682</v>
      </c>
      <c r="P28">
        <v>11.509229098805646</v>
      </c>
      <c r="Q28">
        <v>11.756569847856154</v>
      </c>
      <c r="R28">
        <v>11.76470588235294</v>
      </c>
      <c r="S28">
        <v>12.706043956043956</v>
      </c>
      <c r="T28">
        <v>13.605442176870749</v>
      </c>
      <c r="U28">
        <v>14.017094017094017</v>
      </c>
      <c r="V28">
        <v>13.779527559055119</v>
      </c>
      <c r="W28">
        <v>14.925373134328357</v>
      </c>
      <c r="X28">
        <v>16.164584864070537</v>
      </c>
      <c r="Y28">
        <v>19.514310494362533</v>
      </c>
      <c r="Z28">
        <v>19.897084048027445</v>
      </c>
      <c r="AA28">
        <v>21.047996477322766</v>
      </c>
      <c r="AB28">
        <v>22.232263895164934</v>
      </c>
      <c r="AC28">
        <v>21.763440860215052</v>
      </c>
      <c r="AD28">
        <v>22.452504317789295</v>
      </c>
      <c r="AE28">
        <v>22.176079734219272</v>
      </c>
      <c r="AF28">
        <v>22.204213938411669</v>
      </c>
      <c r="AG28">
        <v>21.915887850467289</v>
      </c>
      <c r="BM28" t="str">
        <f>VLOOKUP(D28,Data_1!$D$2:$D$1387,1,FALSE)</f>
        <v>Agricultural machinery, tractors per 100 sq. km of arable land</v>
      </c>
      <c r="BU28" t="s">
        <v>58</v>
      </c>
    </row>
    <row r="29" spans="1:73" x14ac:dyDescent="0.25">
      <c r="A29" t="s">
        <v>281</v>
      </c>
      <c r="B29" t="s">
        <v>282</v>
      </c>
      <c r="C29" t="s">
        <v>7</v>
      </c>
      <c r="D29" t="s">
        <v>16</v>
      </c>
      <c r="E29" s="25" t="str">
        <f t="shared" si="0"/>
        <v>number</v>
      </c>
      <c r="F29" s="4" t="s">
        <v>17</v>
      </c>
      <c r="G29">
        <v>66.668435013262595</v>
      </c>
      <c r="H29">
        <v>66.459948320413432</v>
      </c>
      <c r="I29">
        <v>65.491183879093199</v>
      </c>
      <c r="J29">
        <v>65.356265356265354</v>
      </c>
      <c r="K29">
        <v>65.859564164648916</v>
      </c>
      <c r="L29">
        <v>65.105386416861819</v>
      </c>
      <c r="M29">
        <v>64.988558352402748</v>
      </c>
      <c r="N29">
        <v>63.982102908277405</v>
      </c>
      <c r="O29">
        <v>64.332603938730841</v>
      </c>
      <c r="P29">
        <v>64.239828693790145</v>
      </c>
      <c r="Q29">
        <v>64.15094339622641</v>
      </c>
      <c r="R29">
        <v>64.182194616977227</v>
      </c>
      <c r="S29">
        <v>65.010351966873699</v>
      </c>
      <c r="T29">
        <v>64.097363083164311</v>
      </c>
      <c r="U29">
        <v>64.908722109533471</v>
      </c>
      <c r="V29">
        <v>66.531440162271807</v>
      </c>
      <c r="W29">
        <v>66.937119675456387</v>
      </c>
      <c r="X29">
        <v>67.342799188640981</v>
      </c>
      <c r="Y29">
        <v>67.342799188640981</v>
      </c>
      <c r="Z29">
        <v>66.734530938123754</v>
      </c>
      <c r="AA29">
        <v>64.333988212180742</v>
      </c>
      <c r="AB29">
        <v>62.823984526112184</v>
      </c>
      <c r="AC29">
        <v>60.049523809523805</v>
      </c>
      <c r="AD29">
        <v>59.572232645403375</v>
      </c>
      <c r="AE29">
        <v>58.780036968576709</v>
      </c>
      <c r="AF29">
        <v>58.561020036429866</v>
      </c>
      <c r="AG29">
        <v>57.078853046594979</v>
      </c>
      <c r="AH29">
        <v>57.03886925795053</v>
      </c>
      <c r="AI29">
        <v>58.397212543554012</v>
      </c>
      <c r="AJ29">
        <v>59.725085910652922</v>
      </c>
      <c r="AK29">
        <v>61.016949152542374</v>
      </c>
      <c r="AL29">
        <v>62.257525083612045</v>
      </c>
      <c r="AM29">
        <v>63.481848184818482</v>
      </c>
      <c r="AN29">
        <v>64.032258064516128</v>
      </c>
      <c r="AO29">
        <v>65.916398713826368</v>
      </c>
      <c r="AP29">
        <v>61.96764705882353</v>
      </c>
      <c r="AQ29">
        <v>64.27428571428571</v>
      </c>
      <c r="BM29" t="str">
        <f>VLOOKUP(D29,Data_1!$D$2:$D$1387,1,FALSE)</f>
        <v>Agricultural machinery, tractors per 100 sq. km of arable land</v>
      </c>
      <c r="BU29" t="s">
        <v>60</v>
      </c>
    </row>
    <row r="30" spans="1:73" x14ac:dyDescent="0.25">
      <c r="A30" t="s">
        <v>284</v>
      </c>
      <c r="B30" t="s">
        <v>272</v>
      </c>
      <c r="C30" t="s">
        <v>149</v>
      </c>
      <c r="D30" t="s">
        <v>16</v>
      </c>
      <c r="E30" s="25" t="str">
        <f t="shared" si="0"/>
        <v>number</v>
      </c>
      <c r="F30" s="4" t="s">
        <v>17</v>
      </c>
      <c r="G30">
        <v>0.4642857142857143</v>
      </c>
      <c r="H30">
        <v>1.7857142857142856</v>
      </c>
      <c r="I30">
        <v>2.6785714285714284</v>
      </c>
      <c r="J30">
        <v>2.7380952380952381</v>
      </c>
      <c r="K30">
        <v>4.1964285714285712</v>
      </c>
      <c r="L30">
        <v>5.5952380952380958</v>
      </c>
      <c r="M30">
        <v>5.5294117647058822</v>
      </c>
      <c r="N30">
        <v>6.2941176470588234</v>
      </c>
      <c r="O30">
        <v>7.2411764705882353</v>
      </c>
      <c r="P30">
        <v>8.3058823529411772</v>
      </c>
      <c r="Q30">
        <v>8.8235294117647065</v>
      </c>
      <c r="R30">
        <v>9.3040935672514617</v>
      </c>
      <c r="S30">
        <v>10.574712643678161</v>
      </c>
      <c r="T30">
        <v>11.267605633802818</v>
      </c>
      <c r="U30">
        <v>11.84573002754821</v>
      </c>
      <c r="V30">
        <v>13.315217391304349</v>
      </c>
      <c r="W30">
        <v>15.957446808510639</v>
      </c>
      <c r="X30">
        <v>16.753926701570681</v>
      </c>
      <c r="Y30">
        <v>18.181818181818183</v>
      </c>
      <c r="Z30">
        <v>18.925831202046037</v>
      </c>
      <c r="AA30">
        <v>20.050761421319795</v>
      </c>
      <c r="AB30">
        <v>20.603015075376884</v>
      </c>
      <c r="AC30">
        <v>20.550639134709929</v>
      </c>
      <c r="AD30">
        <v>18.470230334637115</v>
      </c>
      <c r="AE30">
        <v>18.067226890756302</v>
      </c>
      <c r="AF30">
        <v>18.781512605042018</v>
      </c>
      <c r="AG30">
        <v>18.916666666666668</v>
      </c>
      <c r="AH30">
        <v>19.090909090909093</v>
      </c>
      <c r="AI30">
        <v>19.421487603305785</v>
      </c>
      <c r="AJ30">
        <v>19.876543209876544</v>
      </c>
      <c r="AK30">
        <v>20</v>
      </c>
      <c r="AL30">
        <v>19.30769230769231</v>
      </c>
      <c r="AM30">
        <v>17.677463818056513</v>
      </c>
      <c r="AN30">
        <v>17.466666666666665</v>
      </c>
      <c r="AO30">
        <v>17.766666666666666</v>
      </c>
      <c r="AP30">
        <v>19.833333333333332</v>
      </c>
      <c r="AQ30">
        <v>23.448275862068964</v>
      </c>
      <c r="AR30">
        <v>26.206896551724139</v>
      </c>
      <c r="AS30">
        <v>29.464285714285715</v>
      </c>
      <c r="AT30">
        <v>30</v>
      </c>
      <c r="AU30">
        <v>32.074999999999996</v>
      </c>
      <c r="BM30" t="str">
        <f>VLOOKUP(D30,Data_1!$D$2:$D$1387,1,FALSE)</f>
        <v>Agricultural machinery, tractors per 100 sq. km of arable land</v>
      </c>
      <c r="BU30" t="s">
        <v>62</v>
      </c>
    </row>
    <row r="31" spans="1:73" x14ac:dyDescent="0.25">
      <c r="A31" t="s">
        <v>273</v>
      </c>
      <c r="B31" t="s">
        <v>274</v>
      </c>
      <c r="C31" t="s">
        <v>149</v>
      </c>
      <c r="D31" t="s">
        <v>16</v>
      </c>
      <c r="E31" s="25" t="str">
        <f t="shared" si="0"/>
        <v>number</v>
      </c>
      <c r="F31" s="4" t="s">
        <v>17</v>
      </c>
      <c r="G31">
        <v>5.8823529411764701</v>
      </c>
      <c r="H31">
        <v>8.8235294117647065</v>
      </c>
      <c r="I31">
        <v>10.588235294117647</v>
      </c>
      <c r="J31">
        <v>13.141176470588237</v>
      </c>
      <c r="K31">
        <v>12.494117647058824</v>
      </c>
      <c r="L31">
        <v>12.447058823529412</v>
      </c>
      <c r="M31">
        <v>12.4</v>
      </c>
      <c r="N31">
        <v>12.352941176470589</v>
      </c>
      <c r="O31">
        <v>12.305882352941175</v>
      </c>
      <c r="P31">
        <v>12.258823529411766</v>
      </c>
      <c r="Q31">
        <v>12.211764705882352</v>
      </c>
      <c r="R31">
        <v>12.164705882352941</v>
      </c>
      <c r="S31">
        <v>12.117647058823529</v>
      </c>
      <c r="T31">
        <v>12.070588235294117</v>
      </c>
      <c r="U31">
        <v>11.355555555555556</v>
      </c>
      <c r="V31">
        <v>11.31111111111111</v>
      </c>
      <c r="W31">
        <v>11.266666666666666</v>
      </c>
      <c r="X31">
        <v>10.631578947368421</v>
      </c>
      <c r="Y31">
        <v>10.589473684210526</v>
      </c>
      <c r="Z31">
        <v>10.547368421052632</v>
      </c>
      <c r="AA31">
        <v>10.505263157894737</v>
      </c>
      <c r="AB31">
        <v>9.4666666666666668</v>
      </c>
      <c r="AC31">
        <v>9.4285714285714288</v>
      </c>
      <c r="AD31">
        <v>8.5739130434782602</v>
      </c>
      <c r="AE31">
        <v>8.1833333333333336</v>
      </c>
      <c r="AF31">
        <v>8.15</v>
      </c>
      <c r="AG31">
        <v>7.7920000000000007</v>
      </c>
      <c r="AH31">
        <v>7.4615384615384608</v>
      </c>
      <c r="AI31">
        <v>7.430769230769231</v>
      </c>
      <c r="AJ31">
        <v>7.1259259259259258</v>
      </c>
      <c r="AK31">
        <v>6.8428571428571425</v>
      </c>
      <c r="AL31">
        <v>6.8142857142857141</v>
      </c>
      <c r="AM31">
        <v>6.7857142857142856</v>
      </c>
      <c r="AN31">
        <v>6.7571428571428571</v>
      </c>
      <c r="AO31">
        <v>6.2799999999999994</v>
      </c>
      <c r="AP31">
        <v>5.8624999999999998</v>
      </c>
      <c r="AQ31">
        <v>5.1888888888888891</v>
      </c>
      <c r="AR31">
        <v>4.8947368421052628</v>
      </c>
      <c r="AS31">
        <v>5.07012987012987</v>
      </c>
      <c r="AT31">
        <v>4.9215189873417717</v>
      </c>
      <c r="AU31">
        <v>4.7684729064039404</v>
      </c>
      <c r="AV31">
        <v>4.6113370007175316</v>
      </c>
      <c r="AW31">
        <v>4.5878136200716844</v>
      </c>
      <c r="AX31">
        <v>4.78</v>
      </c>
      <c r="AY31">
        <v>4.5175000000000001</v>
      </c>
      <c r="BM31" t="str">
        <f>VLOOKUP(D31,Data_1!$D$2:$D$1387,1,FALSE)</f>
        <v>Agricultural machinery, tractors per 100 sq. km of arable land</v>
      </c>
      <c r="BU31" t="s">
        <v>64</v>
      </c>
    </row>
    <row r="32" spans="1:73" x14ac:dyDescent="0.25">
      <c r="A32" t="s">
        <v>275</v>
      </c>
      <c r="B32" t="s">
        <v>276</v>
      </c>
      <c r="C32" t="s">
        <v>7</v>
      </c>
      <c r="D32" t="s">
        <v>18</v>
      </c>
      <c r="E32" s="25" t="str">
        <f t="shared" si="0"/>
        <v>number</v>
      </c>
      <c r="F32" s="4" t="s">
        <v>19</v>
      </c>
      <c r="P32">
        <v>85.240693787686297</v>
      </c>
      <c r="Q32">
        <v>88.561801492382529</v>
      </c>
      <c r="R32">
        <v>88.159495914124577</v>
      </c>
      <c r="S32">
        <v>87.80363472256029</v>
      </c>
      <c r="T32">
        <v>88.597800019214645</v>
      </c>
      <c r="U32">
        <v>87.536534320321962</v>
      </c>
      <c r="V32">
        <v>87.984573870196883</v>
      </c>
      <c r="W32">
        <v>87.528525816523455</v>
      </c>
      <c r="X32">
        <v>87.493950625076906</v>
      </c>
      <c r="Y32">
        <v>85.570889611302647</v>
      </c>
      <c r="Z32">
        <v>86.547053415678633</v>
      </c>
      <c r="AA32">
        <v>86.786664466330421</v>
      </c>
      <c r="AB32">
        <v>85.554494766763085</v>
      </c>
      <c r="AC32">
        <v>84.975289942328175</v>
      </c>
      <c r="AD32">
        <v>85.660942068428426</v>
      </c>
      <c r="AE32">
        <v>84.850343901654568</v>
      </c>
      <c r="AF32">
        <v>84.409469018280504</v>
      </c>
      <c r="AG32">
        <v>81.926302358053178</v>
      </c>
      <c r="AH32">
        <v>82.928709669123421</v>
      </c>
      <c r="AI32">
        <v>81.918445669253387</v>
      </c>
      <c r="AJ32">
        <v>79.732638165367717</v>
      </c>
      <c r="AK32">
        <v>79.816731865085217</v>
      </c>
      <c r="AL32">
        <v>77.173292999622035</v>
      </c>
      <c r="AM32">
        <v>79.243852284157995</v>
      </c>
      <c r="AN32">
        <v>77.357433162881875</v>
      </c>
      <c r="AO32">
        <v>76.489153105355015</v>
      </c>
      <c r="AP32">
        <v>76.06409950912068</v>
      </c>
      <c r="AQ32">
        <v>76.529872678800089</v>
      </c>
      <c r="AR32">
        <v>69.88143418549339</v>
      </c>
      <c r="AS32">
        <v>71.825011731080195</v>
      </c>
      <c r="AT32">
        <v>73.64767027569097</v>
      </c>
      <c r="AU32">
        <v>71.866135454731335</v>
      </c>
      <c r="AV32">
        <v>71.637538746842864</v>
      </c>
      <c r="AW32">
        <v>69.30944163261708</v>
      </c>
      <c r="AX32">
        <v>68.984655683033537</v>
      </c>
      <c r="AY32">
        <v>68.412021173443179</v>
      </c>
      <c r="AZ32">
        <v>72.251601204015913</v>
      </c>
      <c r="BA32">
        <v>73.146446147314478</v>
      </c>
      <c r="BB32">
        <v>73.619771208726661</v>
      </c>
      <c r="BM32" t="str">
        <f>VLOOKUP(D32,Data_1!$D$2:$D$1387,1,FALSE)</f>
        <v>Agricultural methane emissions (% of total)</v>
      </c>
      <c r="BU32" t="s">
        <v>66</v>
      </c>
    </row>
    <row r="33" spans="1:73" x14ac:dyDescent="0.25">
      <c r="A33" t="s">
        <v>277</v>
      </c>
      <c r="B33" t="s">
        <v>278</v>
      </c>
      <c r="C33" t="s">
        <v>7</v>
      </c>
      <c r="D33" t="s">
        <v>18</v>
      </c>
      <c r="E33" s="25" t="str">
        <f t="shared" si="0"/>
        <v>number</v>
      </c>
      <c r="F33" s="4" t="s">
        <v>19</v>
      </c>
      <c r="P33">
        <v>65.730544661203169</v>
      </c>
      <c r="Q33">
        <v>52.154376060550298</v>
      </c>
      <c r="R33">
        <v>54.794799313560929</v>
      </c>
      <c r="S33">
        <v>57.268789992361377</v>
      </c>
      <c r="T33">
        <v>54.712045625901375</v>
      </c>
      <c r="U33">
        <v>56.375980320645148</v>
      </c>
      <c r="V33">
        <v>54.441659426647391</v>
      </c>
      <c r="W33">
        <v>58.794693090072933</v>
      </c>
      <c r="X33">
        <v>59.694752629555069</v>
      </c>
      <c r="Y33">
        <v>64.696846710993483</v>
      </c>
      <c r="Z33">
        <v>59.925318837540154</v>
      </c>
      <c r="AA33">
        <v>56.35049388911515</v>
      </c>
      <c r="AB33">
        <v>58.772870654701748</v>
      </c>
      <c r="AC33">
        <v>58.305619552278095</v>
      </c>
      <c r="AD33">
        <v>53.553054776288391</v>
      </c>
      <c r="AE33">
        <v>54.528643699008519</v>
      </c>
      <c r="AF33">
        <v>52.617997615213831</v>
      </c>
      <c r="AG33">
        <v>57.683914305773207</v>
      </c>
      <c r="AH33">
        <v>47.165328877507768</v>
      </c>
      <c r="AI33">
        <v>48.377341474883437</v>
      </c>
      <c r="AJ33">
        <v>54.79659202885221</v>
      </c>
      <c r="AK33">
        <v>50.07355932408786</v>
      </c>
      <c r="AL33">
        <v>59.082230142432337</v>
      </c>
      <c r="AM33">
        <v>46.927140303145407</v>
      </c>
      <c r="AN33">
        <v>48.054425098137983</v>
      </c>
      <c r="AO33">
        <v>48.812848715026348</v>
      </c>
      <c r="AP33">
        <v>45.301793201334647</v>
      </c>
      <c r="AQ33">
        <v>42.502255351566774</v>
      </c>
      <c r="AR33">
        <v>45.629471809434634</v>
      </c>
      <c r="AS33">
        <v>41.346066653266369</v>
      </c>
      <c r="AT33">
        <v>41.796477274843532</v>
      </c>
      <c r="AU33">
        <v>40.428179879862526</v>
      </c>
      <c r="AV33">
        <v>40.542870290162533</v>
      </c>
      <c r="AW33">
        <v>41.07476264048357</v>
      </c>
      <c r="AX33">
        <v>38.792365234649353</v>
      </c>
      <c r="AY33">
        <v>39.936654430161362</v>
      </c>
      <c r="AZ33">
        <v>38.994471764936215</v>
      </c>
      <c r="BA33">
        <v>38.41994822879473</v>
      </c>
      <c r="BB33">
        <v>37.854808652848142</v>
      </c>
      <c r="BM33" t="str">
        <f>VLOOKUP(D33,Data_1!$D$2:$D$1387,1,FALSE)</f>
        <v>Agricultural methane emissions (% of total)</v>
      </c>
      <c r="BU33" t="s">
        <v>68</v>
      </c>
    </row>
    <row r="34" spans="1:73" x14ac:dyDescent="0.25">
      <c r="A34" t="s">
        <v>279</v>
      </c>
      <c r="B34" t="s">
        <v>280</v>
      </c>
      <c r="C34" t="s">
        <v>7</v>
      </c>
      <c r="D34" t="s">
        <v>18</v>
      </c>
      <c r="E34" s="25" t="str">
        <f t="shared" si="0"/>
        <v>number</v>
      </c>
      <c r="F34" s="4" t="s">
        <v>19</v>
      </c>
      <c r="P34">
        <v>67.580559127932759</v>
      </c>
      <c r="Q34">
        <v>65.488003342612501</v>
      </c>
      <c r="R34">
        <v>65.754389413543379</v>
      </c>
      <c r="S34">
        <v>65.926456889108081</v>
      </c>
      <c r="T34">
        <v>64.889383925992888</v>
      </c>
      <c r="U34">
        <v>65.795300402334945</v>
      </c>
      <c r="V34">
        <v>65.306544041945472</v>
      </c>
      <c r="W34">
        <v>65.95581265909739</v>
      </c>
      <c r="X34">
        <v>66.065205273355403</v>
      </c>
      <c r="Y34">
        <v>66.982720792967783</v>
      </c>
      <c r="Z34">
        <v>66.128840067660477</v>
      </c>
      <c r="AA34">
        <v>65.463063841428124</v>
      </c>
      <c r="AB34">
        <v>66.070444506692994</v>
      </c>
      <c r="AC34">
        <v>65.73075608768174</v>
      </c>
      <c r="AD34">
        <v>63.55905663880376</v>
      </c>
      <c r="AE34">
        <v>64.021640097612163</v>
      </c>
      <c r="AF34">
        <v>63.574714039007098</v>
      </c>
      <c r="AG34">
        <v>65.673423971438467</v>
      </c>
      <c r="AH34">
        <v>62.98280179258532</v>
      </c>
      <c r="AI34">
        <v>63.904600659598465</v>
      </c>
      <c r="AJ34">
        <v>65.968405742821062</v>
      </c>
      <c r="AK34">
        <v>64.920821328588772</v>
      </c>
      <c r="AL34">
        <v>66.732065141610263</v>
      </c>
      <c r="AM34">
        <v>63.117715907825136</v>
      </c>
      <c r="AN34">
        <v>63.651895404508572</v>
      </c>
      <c r="AO34">
        <v>63.481972220353747</v>
      </c>
      <c r="AP34">
        <v>61.555382441259809</v>
      </c>
      <c r="AQ34">
        <v>61.610403306925498</v>
      </c>
      <c r="AR34">
        <v>62.182052256198951</v>
      </c>
      <c r="AS34">
        <v>57.219265267121131</v>
      </c>
      <c r="AT34">
        <v>58.068405663146095</v>
      </c>
      <c r="AU34">
        <v>57.754177548971931</v>
      </c>
      <c r="AV34">
        <v>57.315662138588721</v>
      </c>
      <c r="AW34">
        <v>57.045968991676723</v>
      </c>
      <c r="AX34">
        <v>52.11307905116881</v>
      </c>
      <c r="AY34">
        <v>57.9288622775737</v>
      </c>
      <c r="AZ34">
        <v>55.52147544924</v>
      </c>
      <c r="BA34">
        <v>55.217576546155769</v>
      </c>
      <c r="BB34">
        <v>38.273742927482402</v>
      </c>
      <c r="BM34" t="str">
        <f>VLOOKUP(D34,Data_1!$D$2:$D$1387,1,FALSE)</f>
        <v>Agricultural methane emissions (% of total)</v>
      </c>
      <c r="BU34" t="s">
        <v>70</v>
      </c>
    </row>
    <row r="35" spans="1:73" x14ac:dyDescent="0.25">
      <c r="A35" t="s">
        <v>281</v>
      </c>
      <c r="B35" t="s">
        <v>282</v>
      </c>
      <c r="C35" t="s">
        <v>7</v>
      </c>
      <c r="D35" t="s">
        <v>18</v>
      </c>
      <c r="E35" s="25" t="str">
        <f t="shared" si="0"/>
        <v>number</v>
      </c>
      <c r="F35" s="4" t="s">
        <v>19</v>
      </c>
      <c r="P35">
        <v>82.302406151497934</v>
      </c>
      <c r="Q35">
        <v>79.711551256658325</v>
      </c>
      <c r="R35">
        <v>82.48833696046573</v>
      </c>
      <c r="S35">
        <v>81.895682172650126</v>
      </c>
      <c r="T35">
        <v>81.26972285927414</v>
      </c>
      <c r="U35">
        <v>83.196728154512073</v>
      </c>
      <c r="V35">
        <v>81.90302852244983</v>
      </c>
      <c r="W35">
        <v>83.33773101888184</v>
      </c>
      <c r="X35">
        <v>82.489151297238848</v>
      </c>
      <c r="Y35">
        <v>82.538372116504704</v>
      </c>
      <c r="Z35">
        <v>79.905584192855386</v>
      </c>
      <c r="AA35">
        <v>79.657049648466298</v>
      </c>
      <c r="AB35">
        <v>80.760528314496582</v>
      </c>
      <c r="AC35">
        <v>80.662686514125014</v>
      </c>
      <c r="AD35">
        <v>78.890980159537023</v>
      </c>
      <c r="AE35">
        <v>78.395281549045919</v>
      </c>
      <c r="AF35">
        <v>78.323704560608107</v>
      </c>
      <c r="AG35">
        <v>78.83151141488554</v>
      </c>
      <c r="AH35">
        <v>76.651329652489636</v>
      </c>
      <c r="AI35">
        <v>77.141591668916533</v>
      </c>
      <c r="AJ35">
        <v>79.366951613451192</v>
      </c>
      <c r="AK35">
        <v>74.86156438103238</v>
      </c>
      <c r="AL35">
        <v>79.160229717565372</v>
      </c>
      <c r="AM35">
        <v>70.01673275948265</v>
      </c>
      <c r="AN35">
        <v>71.016670478733431</v>
      </c>
      <c r="AO35">
        <v>71.618444629539979</v>
      </c>
      <c r="AP35">
        <v>73.017112964210497</v>
      </c>
      <c r="AQ35">
        <v>72.80473408189701</v>
      </c>
      <c r="AR35">
        <v>73.315463146354546</v>
      </c>
      <c r="AS35">
        <v>74.739974933826886</v>
      </c>
      <c r="AT35">
        <v>73.309304842954376</v>
      </c>
      <c r="AU35">
        <v>74.891717922067016</v>
      </c>
      <c r="AV35">
        <v>73.425284640147069</v>
      </c>
      <c r="AW35">
        <v>72.46415500522663</v>
      </c>
      <c r="AX35">
        <v>73.678368445778503</v>
      </c>
      <c r="AY35">
        <v>73.507304869900878</v>
      </c>
      <c r="AZ35">
        <v>69.759581914364091</v>
      </c>
      <c r="BA35">
        <v>69.850516806331356</v>
      </c>
      <c r="BB35">
        <v>69.843806830483658</v>
      </c>
      <c r="BM35" t="str">
        <f>VLOOKUP(D35,Data_1!$D$2:$D$1387,1,FALSE)</f>
        <v>Agricultural methane emissions (% of total)</v>
      </c>
      <c r="BU35" t="s">
        <v>72</v>
      </c>
    </row>
    <row r="36" spans="1:73" x14ac:dyDescent="0.25">
      <c r="A36" t="s">
        <v>284</v>
      </c>
      <c r="B36" t="s">
        <v>272</v>
      </c>
      <c r="C36" t="s">
        <v>149</v>
      </c>
      <c r="D36" t="s">
        <v>18</v>
      </c>
      <c r="E36" s="25" t="str">
        <f t="shared" si="0"/>
        <v>number</v>
      </c>
      <c r="F36" s="4" t="s">
        <v>19</v>
      </c>
      <c r="P36">
        <v>15.682103852655843</v>
      </c>
      <c r="Q36">
        <v>15.984045561820709</v>
      </c>
      <c r="R36">
        <v>16.227819262707101</v>
      </c>
      <c r="S36">
        <v>15.517355793189362</v>
      </c>
      <c r="T36">
        <v>18.740369058966074</v>
      </c>
      <c r="U36">
        <v>18.743312084271729</v>
      </c>
      <c r="V36">
        <v>18.569398082735354</v>
      </c>
      <c r="W36">
        <v>17.015213221071555</v>
      </c>
      <c r="X36">
        <v>19.431293134959489</v>
      </c>
      <c r="Y36">
        <v>18.587322814456609</v>
      </c>
      <c r="Z36">
        <v>15.451998320397403</v>
      </c>
      <c r="AA36">
        <v>17.21687861403764</v>
      </c>
      <c r="AB36">
        <v>16.106892534466315</v>
      </c>
      <c r="AC36">
        <v>17.109947604142214</v>
      </c>
      <c r="AD36">
        <v>17.637863746495508</v>
      </c>
      <c r="AE36">
        <v>19.195624630501438</v>
      </c>
      <c r="AF36">
        <v>19.556879842975317</v>
      </c>
      <c r="AG36">
        <v>18.980158825095391</v>
      </c>
      <c r="AH36">
        <v>20.348663027531842</v>
      </c>
      <c r="AI36">
        <v>19.534417978128861</v>
      </c>
      <c r="AJ36">
        <v>17.324219162134501</v>
      </c>
      <c r="AK36">
        <v>20.540684057151744</v>
      </c>
      <c r="AL36">
        <v>18.765867733659817</v>
      </c>
      <c r="AM36">
        <v>18.681652220871754</v>
      </c>
      <c r="AN36">
        <v>19.358608315511191</v>
      </c>
      <c r="AO36">
        <v>18.16905710396281</v>
      </c>
      <c r="AP36">
        <v>17.315285556778804</v>
      </c>
      <c r="AQ36">
        <v>17.239261051734101</v>
      </c>
      <c r="AR36">
        <v>19.062360295316061</v>
      </c>
      <c r="AS36">
        <v>18.476143181343161</v>
      </c>
      <c r="AT36">
        <v>15.336215604022948</v>
      </c>
      <c r="AU36">
        <v>17.801549933707886</v>
      </c>
      <c r="AV36">
        <v>16.381265537750643</v>
      </c>
      <c r="AW36">
        <v>19.428502997309053</v>
      </c>
      <c r="AX36">
        <v>19.250856317186628</v>
      </c>
      <c r="AY36">
        <v>15.634658731852987</v>
      </c>
      <c r="AZ36">
        <v>15.164284209622508</v>
      </c>
      <c r="BA36">
        <v>15.360413816864622</v>
      </c>
      <c r="BB36">
        <v>15.119476334107762</v>
      </c>
      <c r="BM36" t="str">
        <f>VLOOKUP(D36,Data_1!$D$2:$D$1387,1,FALSE)</f>
        <v>Agricultural methane emissions (% of total)</v>
      </c>
      <c r="BU36" t="s">
        <v>74</v>
      </c>
    </row>
    <row r="37" spans="1:73" x14ac:dyDescent="0.25">
      <c r="A37" t="s">
        <v>273</v>
      </c>
      <c r="B37" t="s">
        <v>274</v>
      </c>
      <c r="C37" t="s">
        <v>149</v>
      </c>
      <c r="D37" t="s">
        <v>18</v>
      </c>
      <c r="E37" s="25" t="str">
        <f t="shared" si="0"/>
        <v>number</v>
      </c>
      <c r="F37" s="4" t="s">
        <v>19</v>
      </c>
      <c r="P37">
        <v>53.603865550211907</v>
      </c>
      <c r="Q37">
        <v>52.854506977690853</v>
      </c>
      <c r="R37">
        <v>53.018200960525554</v>
      </c>
      <c r="S37">
        <v>53.365265829153493</v>
      </c>
      <c r="T37">
        <v>48.799284499929115</v>
      </c>
      <c r="U37">
        <v>49.353492959817785</v>
      </c>
      <c r="V37">
        <v>49.153094183427129</v>
      </c>
      <c r="W37">
        <v>52.709216031270145</v>
      </c>
      <c r="X37">
        <v>49.358359013526176</v>
      </c>
      <c r="Y37">
        <v>49.629248132444268</v>
      </c>
      <c r="Z37">
        <v>52.611518753411659</v>
      </c>
      <c r="AA37">
        <v>49.526883476439998</v>
      </c>
      <c r="AB37">
        <v>49.730152618267155</v>
      </c>
      <c r="AC37">
        <v>46.785330790000742</v>
      </c>
      <c r="AD37">
        <v>46.833512367422344</v>
      </c>
      <c r="AE37">
        <v>44.696094166219751</v>
      </c>
      <c r="AF37">
        <v>44.510290580304492</v>
      </c>
      <c r="AG37">
        <v>45.109225014065998</v>
      </c>
      <c r="AH37">
        <v>42.43671287681719</v>
      </c>
      <c r="AI37">
        <v>44.397908472167984</v>
      </c>
      <c r="AJ37">
        <v>47.113434307357124</v>
      </c>
      <c r="AK37">
        <v>43.965950595384136</v>
      </c>
      <c r="AL37">
        <v>43.547747101717043</v>
      </c>
      <c r="AM37">
        <v>40.252545415387196</v>
      </c>
      <c r="AN37">
        <v>38.631983896571022</v>
      </c>
      <c r="AO37">
        <v>40.380990503045524</v>
      </c>
      <c r="AP37">
        <v>40.130840318256141</v>
      </c>
      <c r="AQ37">
        <v>40.463589184014786</v>
      </c>
      <c r="AR37">
        <v>39.211446940713003</v>
      </c>
      <c r="AS37">
        <v>37.37016496912883</v>
      </c>
      <c r="AT37">
        <v>41.909539954238149</v>
      </c>
      <c r="AU37">
        <v>38.815688423346131</v>
      </c>
      <c r="AV37">
        <v>37.535314767986598</v>
      </c>
      <c r="AW37">
        <v>34.282692856215242</v>
      </c>
      <c r="AX37">
        <v>33.069432792696283</v>
      </c>
      <c r="AY37">
        <v>36.940240709160555</v>
      </c>
      <c r="AZ37">
        <v>40.370022043552709</v>
      </c>
      <c r="BA37">
        <v>53.549663073201529</v>
      </c>
      <c r="BB37">
        <v>60.247198104382136</v>
      </c>
      <c r="BM37" t="str">
        <f>VLOOKUP(D37,Data_1!$D$2:$D$1387,1,FALSE)</f>
        <v>Agricultural methane emissions (% of total)</v>
      </c>
      <c r="BU37" t="s">
        <v>76</v>
      </c>
    </row>
    <row r="38" spans="1:73" x14ac:dyDescent="0.25">
      <c r="A38" t="s">
        <v>275</v>
      </c>
      <c r="B38" t="s">
        <v>276</v>
      </c>
      <c r="C38" t="s">
        <v>7</v>
      </c>
      <c r="D38" t="s">
        <v>20</v>
      </c>
      <c r="E38" s="25" t="str">
        <f t="shared" si="0"/>
        <v>number</v>
      </c>
      <c r="F38" s="4" t="s">
        <v>21</v>
      </c>
      <c r="O38">
        <v>0</v>
      </c>
      <c r="P38">
        <v>12951.556254794843</v>
      </c>
      <c r="Q38">
        <v>11111.317862440281</v>
      </c>
      <c r="R38">
        <v>11455.444899081347</v>
      </c>
      <c r="S38">
        <v>11835.315335158068</v>
      </c>
      <c r="T38">
        <v>11762.421126150975</v>
      </c>
      <c r="U38">
        <v>12198.391130605507</v>
      </c>
      <c r="V38">
        <v>11934.931476344465</v>
      </c>
      <c r="W38">
        <v>12763.147048988003</v>
      </c>
      <c r="X38">
        <v>13361.376187856746</v>
      </c>
      <c r="Y38">
        <v>13995.461279486994</v>
      </c>
      <c r="Z38">
        <v>13826.930347795651</v>
      </c>
      <c r="AA38">
        <v>13519.973737222817</v>
      </c>
      <c r="AB38">
        <v>13745.185129228157</v>
      </c>
      <c r="AC38">
        <v>13637.259406394538</v>
      </c>
      <c r="AD38">
        <v>13037.766704698945</v>
      </c>
      <c r="AE38">
        <v>12949.010982831503</v>
      </c>
      <c r="AF38">
        <v>12901.312063692028</v>
      </c>
      <c r="AG38">
        <v>13185.219101505079</v>
      </c>
      <c r="AH38">
        <v>12496.776046169216</v>
      </c>
      <c r="AI38">
        <v>12812.290658008238</v>
      </c>
      <c r="AJ38">
        <v>13591.145769030418</v>
      </c>
      <c r="AK38">
        <v>13002.704337945439</v>
      </c>
      <c r="AL38">
        <v>14335.71090760979</v>
      </c>
      <c r="AM38">
        <v>13000.746405738959</v>
      </c>
      <c r="AN38">
        <v>12996.899703128945</v>
      </c>
      <c r="AO38">
        <v>13071.766798245857</v>
      </c>
      <c r="AP38">
        <v>12660.64117099461</v>
      </c>
      <c r="AQ38">
        <v>12667.301055667669</v>
      </c>
      <c r="AR38">
        <v>13645.538009098738</v>
      </c>
      <c r="AS38">
        <v>13684.963135146174</v>
      </c>
      <c r="AT38">
        <v>13175.27362164001</v>
      </c>
      <c r="AU38">
        <v>12488.897019323213</v>
      </c>
      <c r="AV38">
        <v>11186.774775629488</v>
      </c>
      <c r="AW38">
        <v>11857.251346183231</v>
      </c>
      <c r="AX38">
        <v>11230.977883820591</v>
      </c>
      <c r="AY38">
        <v>13145.369868477108</v>
      </c>
      <c r="AZ38">
        <v>12201.416901726985</v>
      </c>
      <c r="BA38">
        <v>13035.50131435906</v>
      </c>
      <c r="BB38">
        <v>13794.578250006365</v>
      </c>
      <c r="BM38" t="str">
        <f>VLOOKUP(D38,Data_1!$D$2:$D$1387,1,FALSE)</f>
        <v>Agricultural methane emissions (thousand metric tons of CO2 equivalent)</v>
      </c>
      <c r="BU38" t="s">
        <v>78</v>
      </c>
    </row>
    <row r="39" spans="1:73" x14ac:dyDescent="0.25">
      <c r="A39" t="s">
        <v>277</v>
      </c>
      <c r="B39" t="s">
        <v>278</v>
      </c>
      <c r="C39" t="s">
        <v>7</v>
      </c>
      <c r="D39" t="s">
        <v>20</v>
      </c>
      <c r="E39" s="25" t="str">
        <f t="shared" si="0"/>
        <v>number</v>
      </c>
      <c r="F39" s="4" t="s">
        <v>21</v>
      </c>
      <c r="O39">
        <v>0</v>
      </c>
      <c r="P39">
        <v>2096.3968453154816</v>
      </c>
      <c r="Q39">
        <v>1212.9699703530364</v>
      </c>
      <c r="R39">
        <v>1383.579641627276</v>
      </c>
      <c r="S39">
        <v>1483.0096781261932</v>
      </c>
      <c r="T39">
        <v>1361.5749098553067</v>
      </c>
      <c r="U39">
        <v>1592.8807735677005</v>
      </c>
      <c r="V39">
        <v>1508.4150577341193</v>
      </c>
      <c r="W39">
        <v>1714.3297816510376</v>
      </c>
      <c r="X39">
        <v>1808.5002867144744</v>
      </c>
      <c r="Y39">
        <v>2291.7693404128645</v>
      </c>
      <c r="Z39">
        <v>1922.6858773068245</v>
      </c>
      <c r="AA39">
        <v>1721.828786127636</v>
      </c>
      <c r="AB39">
        <v>1945.6700057368357</v>
      </c>
      <c r="AC39">
        <v>1947.2502678732974</v>
      </c>
      <c r="AD39">
        <v>1642.6060726257056</v>
      </c>
      <c r="AE39">
        <v>1763.369091396017</v>
      </c>
      <c r="AF39">
        <v>1716.9989273810886</v>
      </c>
      <c r="AG39">
        <v>2222.5381446357196</v>
      </c>
      <c r="AH39">
        <v>1530.477189812025</v>
      </c>
      <c r="AI39">
        <v>1683.2170306063567</v>
      </c>
      <c r="AJ39">
        <v>2217.618079407649</v>
      </c>
      <c r="AK39">
        <v>1864.9596728900576</v>
      </c>
      <c r="AL39">
        <v>2744.9899535324776</v>
      </c>
      <c r="AM39">
        <v>1680.3623472610004</v>
      </c>
      <c r="AN39">
        <v>1825.3569482377909</v>
      </c>
      <c r="AO39">
        <v>1891.0048779352492</v>
      </c>
      <c r="AP39">
        <v>1670.0687270844821</v>
      </c>
      <c r="AQ39">
        <v>1536.592538176264</v>
      </c>
      <c r="AR39">
        <v>1808.2822789663517</v>
      </c>
      <c r="AS39">
        <v>1561.3763226672897</v>
      </c>
      <c r="AT39">
        <v>1633.5066434463447</v>
      </c>
      <c r="AU39">
        <v>1570.9379996817581</v>
      </c>
      <c r="AV39">
        <v>1604.5246346034724</v>
      </c>
      <c r="AW39">
        <v>1667.88591925574</v>
      </c>
      <c r="AX39">
        <v>1540.4293065218319</v>
      </c>
      <c r="AY39">
        <v>1643.8006836763279</v>
      </c>
      <c r="AZ39">
        <v>1608.4361724657358</v>
      </c>
      <c r="BA39">
        <v>1600.367575491153</v>
      </c>
      <c r="BB39">
        <v>1589.8868214961608</v>
      </c>
      <c r="BM39" t="str">
        <f>VLOOKUP(D39,Data_1!$D$2:$D$1387,1,FALSE)</f>
        <v>Agricultural methane emissions (thousand metric tons of CO2 equivalent)</v>
      </c>
      <c r="BU39" t="s">
        <v>80</v>
      </c>
    </row>
    <row r="40" spans="1:73" x14ac:dyDescent="0.25">
      <c r="A40" t="s">
        <v>279</v>
      </c>
      <c r="B40" t="s">
        <v>280</v>
      </c>
      <c r="C40" t="s">
        <v>7</v>
      </c>
      <c r="D40" t="s">
        <v>20</v>
      </c>
      <c r="E40" s="25" t="str">
        <f t="shared" si="0"/>
        <v>number</v>
      </c>
      <c r="F40" s="4" t="s">
        <v>21</v>
      </c>
      <c r="O40">
        <v>0</v>
      </c>
      <c r="P40">
        <v>22896.631335339258</v>
      </c>
      <c r="Q40">
        <v>9654.7653567946745</v>
      </c>
      <c r="R40">
        <v>10942.84548620189</v>
      </c>
      <c r="S40">
        <v>12225.468091973089</v>
      </c>
      <c r="T40">
        <v>9693.1112814808912</v>
      </c>
      <c r="U40">
        <v>12895.615697656038</v>
      </c>
      <c r="V40">
        <v>10859.433369470862</v>
      </c>
      <c r="W40">
        <v>13449.313582567185</v>
      </c>
      <c r="X40">
        <v>14427.319527595353</v>
      </c>
      <c r="Y40">
        <v>21119.85281418512</v>
      </c>
      <c r="Z40">
        <v>16035.582428006988</v>
      </c>
      <c r="AA40">
        <v>12996.185675247203</v>
      </c>
      <c r="AB40">
        <v>15652.220444524584</v>
      </c>
      <c r="AC40">
        <v>15247.892143439971</v>
      </c>
      <c r="AD40">
        <v>9790.70064369797</v>
      </c>
      <c r="AE40">
        <v>10334.245101276359</v>
      </c>
      <c r="AF40">
        <v>9746.766558748257</v>
      </c>
      <c r="AG40">
        <v>16442.32679260919</v>
      </c>
      <c r="AH40">
        <v>9222.1307868757194</v>
      </c>
      <c r="AI40">
        <v>11472.345624213094</v>
      </c>
      <c r="AJ40">
        <v>19209.537973469291</v>
      </c>
      <c r="AK40">
        <v>14557.520370616105</v>
      </c>
      <c r="AL40">
        <v>27503.487183984387</v>
      </c>
      <c r="AM40">
        <v>11543.599062382138</v>
      </c>
      <c r="AN40">
        <v>14824.972002977878</v>
      </c>
      <c r="AO40">
        <v>15293.187999716538</v>
      </c>
      <c r="AP40">
        <v>11679.949152081725</v>
      </c>
      <c r="AQ40">
        <v>11151.60621936013</v>
      </c>
      <c r="AR40">
        <v>13412.5443075576</v>
      </c>
      <c r="AS40">
        <v>11348.926292346072</v>
      </c>
      <c r="AT40">
        <v>10510.207219812453</v>
      </c>
      <c r="AU40">
        <v>10338.113289621075</v>
      </c>
      <c r="AV40">
        <v>10375.911632610854</v>
      </c>
      <c r="AW40">
        <v>10563.430262064747</v>
      </c>
      <c r="AX40">
        <v>10188.836537610219</v>
      </c>
      <c r="AY40">
        <v>12276.052778414307</v>
      </c>
      <c r="AZ40">
        <v>11212.950617302164</v>
      </c>
      <c r="BA40">
        <v>11316.897530711169</v>
      </c>
      <c r="BB40">
        <v>2342.8085247027598</v>
      </c>
      <c r="BM40" t="str">
        <f>VLOOKUP(D40,Data_1!$D$2:$D$1387,1,FALSE)</f>
        <v>Agricultural methane emissions (thousand metric tons of CO2 equivalent)</v>
      </c>
      <c r="BU40" t="s">
        <v>82</v>
      </c>
    </row>
    <row r="41" spans="1:73" x14ac:dyDescent="0.25">
      <c r="A41" t="s">
        <v>281</v>
      </c>
      <c r="B41" t="s">
        <v>282</v>
      </c>
      <c r="C41" t="s">
        <v>7</v>
      </c>
      <c r="D41" t="s">
        <v>20</v>
      </c>
      <c r="E41" s="25" t="str">
        <f t="shared" si="0"/>
        <v>number</v>
      </c>
      <c r="F41" s="4" t="s">
        <v>21</v>
      </c>
      <c r="O41">
        <v>0</v>
      </c>
      <c r="P41">
        <v>6992.9967737149391</v>
      </c>
      <c r="Q41">
        <v>5973.4242280714616</v>
      </c>
      <c r="R41">
        <v>6163.7595050294885</v>
      </c>
      <c r="S41">
        <v>6331.0112269024567</v>
      </c>
      <c r="T41">
        <v>6154.2310332413936</v>
      </c>
      <c r="U41">
        <v>6817.2563804001356</v>
      </c>
      <c r="V41">
        <v>6677.4146802868463</v>
      </c>
      <c r="W41">
        <v>7143.8186419888743</v>
      </c>
      <c r="X41">
        <v>6709.3046142517005</v>
      </c>
      <c r="Y41">
        <v>6875.8508353282123</v>
      </c>
      <c r="Z41">
        <v>6020.2225525828526</v>
      </c>
      <c r="AA41">
        <v>5825.4873205966023</v>
      </c>
      <c r="AB41">
        <v>6443.785641579705</v>
      </c>
      <c r="AC41">
        <v>6416.7812423478563</v>
      </c>
      <c r="AD41">
        <v>5934.5818715991882</v>
      </c>
      <c r="AE41">
        <v>6112.6055348295886</v>
      </c>
      <c r="AF41">
        <v>6380.3977885458016</v>
      </c>
      <c r="AG41">
        <v>7244.3321055868873</v>
      </c>
      <c r="AH41">
        <v>6492.6282360866908</v>
      </c>
      <c r="AI41">
        <v>6780.0207767360753</v>
      </c>
      <c r="AJ41">
        <v>8139.9539244271682</v>
      </c>
      <c r="AK41">
        <v>6627.1723899259578</v>
      </c>
      <c r="AL41">
        <v>8537.7474159582944</v>
      </c>
      <c r="AM41">
        <v>5191.7267307690863</v>
      </c>
      <c r="AN41">
        <v>5649.9726766152662</v>
      </c>
      <c r="AO41">
        <v>5886.8642642810755</v>
      </c>
      <c r="AP41">
        <v>6471.1781450096369</v>
      </c>
      <c r="AQ41">
        <v>6418.7056122825097</v>
      </c>
      <c r="AR41">
        <v>6775.6758046061086</v>
      </c>
      <c r="AS41">
        <v>7660.9969106671233</v>
      </c>
      <c r="AT41">
        <v>7090.197389052144</v>
      </c>
      <c r="AU41">
        <v>7592.2227960674663</v>
      </c>
      <c r="AV41">
        <v>7051.7202816689414</v>
      </c>
      <c r="AW41">
        <v>6673.1515702763145</v>
      </c>
      <c r="AX41">
        <v>7015.9636925545019</v>
      </c>
      <c r="AY41">
        <v>7099.3061014130781</v>
      </c>
      <c r="AZ41">
        <v>5904.8974745560281</v>
      </c>
      <c r="BA41">
        <v>5914.934778108458</v>
      </c>
      <c r="BB41">
        <v>5905.300851898076</v>
      </c>
      <c r="BM41" t="str">
        <f>VLOOKUP(D41,Data_1!$D$2:$D$1387,1,FALSE)</f>
        <v>Agricultural methane emissions (thousand metric tons of CO2 equivalent)</v>
      </c>
      <c r="BU41" t="s">
        <v>84</v>
      </c>
    </row>
    <row r="42" spans="1:73" x14ac:dyDescent="0.25">
      <c r="A42" t="s">
        <v>284</v>
      </c>
      <c r="B42" t="s">
        <v>272</v>
      </c>
      <c r="C42" t="s">
        <v>149</v>
      </c>
      <c r="D42" t="s">
        <v>20</v>
      </c>
      <c r="E42" s="25" t="str">
        <f t="shared" si="0"/>
        <v>number</v>
      </c>
      <c r="F42" s="4" t="s">
        <v>21</v>
      </c>
      <c r="O42">
        <v>0</v>
      </c>
      <c r="P42">
        <v>1223.7059278304407</v>
      </c>
      <c r="Q42">
        <v>1207.5706661272118</v>
      </c>
      <c r="R42">
        <v>1214.9248991772401</v>
      </c>
      <c r="S42">
        <v>1280.4130615394408</v>
      </c>
      <c r="T42">
        <v>1176.1624284728639</v>
      </c>
      <c r="U42">
        <v>1308.5943224627656</v>
      </c>
      <c r="V42">
        <v>1365.2407164407859</v>
      </c>
      <c r="W42">
        <v>1503.9576813972935</v>
      </c>
      <c r="X42">
        <v>1443.4555536597791</v>
      </c>
      <c r="Y42">
        <v>1529.9838790232111</v>
      </c>
      <c r="Z42">
        <v>1593.9663387389146</v>
      </c>
      <c r="AA42">
        <v>1454.2460340768873</v>
      </c>
      <c r="AB42">
        <v>1604.7812452649891</v>
      </c>
      <c r="AC42">
        <v>1583.8319188254761</v>
      </c>
      <c r="AD42">
        <v>1631.9098312033784</v>
      </c>
      <c r="AE42">
        <v>1613.7185758123644</v>
      </c>
      <c r="AF42">
        <v>1701.5678433058947</v>
      </c>
      <c r="AG42">
        <v>1749.530303989053</v>
      </c>
      <c r="AH42">
        <v>1764.8334397789281</v>
      </c>
      <c r="AI42">
        <v>1883.5222555437695</v>
      </c>
      <c r="AJ42">
        <v>2104.234307871181</v>
      </c>
      <c r="AK42">
        <v>1997.2569817499043</v>
      </c>
      <c r="AL42">
        <v>2141.523294029791</v>
      </c>
      <c r="AM42">
        <v>1979.937547324651</v>
      </c>
      <c r="AN42">
        <v>2084.147771247935</v>
      </c>
      <c r="AO42">
        <v>2194.7675909873956</v>
      </c>
      <c r="AP42">
        <v>2072.5011588619686</v>
      </c>
      <c r="AQ42">
        <v>2126.3076973819357</v>
      </c>
      <c r="AR42">
        <v>2288.5126028938744</v>
      </c>
      <c r="AS42">
        <v>1961.4088839882086</v>
      </c>
      <c r="AT42">
        <v>2183.401679329143</v>
      </c>
      <c r="AU42">
        <v>2412.3236346166232</v>
      </c>
      <c r="AV42">
        <v>2190.453683911403</v>
      </c>
      <c r="AW42">
        <v>2008.0523557898746</v>
      </c>
      <c r="AX42">
        <v>2061.1506841685377</v>
      </c>
      <c r="AY42">
        <v>1950.3298688462692</v>
      </c>
      <c r="AZ42">
        <v>1998.3342088598445</v>
      </c>
      <c r="BA42">
        <v>2091.6889910977229</v>
      </c>
      <c r="BB42">
        <v>2190.5853286672032</v>
      </c>
      <c r="BM42" t="str">
        <f>VLOOKUP(D42,Data_1!$D$2:$D$1387,1,FALSE)</f>
        <v>Agricultural methane emissions (thousand metric tons of CO2 equivalent)</v>
      </c>
      <c r="BU42" t="s">
        <v>86</v>
      </c>
    </row>
    <row r="43" spans="1:73" x14ac:dyDescent="0.25">
      <c r="A43" t="s">
        <v>273</v>
      </c>
      <c r="B43" t="s">
        <v>274</v>
      </c>
      <c r="C43" t="s">
        <v>149</v>
      </c>
      <c r="D43" t="s">
        <v>20</v>
      </c>
      <c r="E43" s="25" t="str">
        <f t="shared" si="0"/>
        <v>number</v>
      </c>
      <c r="F43" s="4" t="s">
        <v>21</v>
      </c>
      <c r="O43">
        <v>0</v>
      </c>
      <c r="P43">
        <v>2803.6965837382832</v>
      </c>
      <c r="Q43">
        <v>2741.7429822565487</v>
      </c>
      <c r="R43">
        <v>2799.1489379119075</v>
      </c>
      <c r="S43">
        <v>2966.2762819539994</v>
      </c>
      <c r="T43">
        <v>2436.387237442611</v>
      </c>
      <c r="U43">
        <v>2592.5685972750043</v>
      </c>
      <c r="V43">
        <v>2642.8979752204382</v>
      </c>
      <c r="W43">
        <v>3237.8849734281002</v>
      </c>
      <c r="X43">
        <v>2738.732459075823</v>
      </c>
      <c r="Y43">
        <v>2876.3226306135666</v>
      </c>
      <c r="Z43">
        <v>3510.4667607582655</v>
      </c>
      <c r="AA43">
        <v>3003.0229580871583</v>
      </c>
      <c r="AB43">
        <v>3264.6651670229548</v>
      </c>
      <c r="AC43">
        <v>2963.4249590363579</v>
      </c>
      <c r="AD43">
        <v>3061.0196349297776</v>
      </c>
      <c r="AE43">
        <v>2803.0216838367228</v>
      </c>
      <c r="AF43">
        <v>2857.640773778593</v>
      </c>
      <c r="AG43">
        <v>3037.2492294220779</v>
      </c>
      <c r="AH43">
        <v>2755.7213114244532</v>
      </c>
      <c r="AI43">
        <v>3130.9804635749115</v>
      </c>
      <c r="AJ43">
        <v>3733.6077512419915</v>
      </c>
      <c r="AK43">
        <v>3128.0454870097951</v>
      </c>
      <c r="AL43">
        <v>3505.7678326766286</v>
      </c>
      <c r="AM43">
        <v>3254.8248475427504</v>
      </c>
      <c r="AN43">
        <v>3237.8856455136452</v>
      </c>
      <c r="AO43">
        <v>3627.509176968636</v>
      </c>
      <c r="AP43">
        <v>3645.3209980650827</v>
      </c>
      <c r="AQ43">
        <v>3773.905433348752</v>
      </c>
      <c r="AR43">
        <v>3545.3186597233425</v>
      </c>
      <c r="AS43">
        <v>3234.4998885730074</v>
      </c>
      <c r="AT43">
        <v>4035.0127882080901</v>
      </c>
      <c r="AU43">
        <v>3784.0793592905366</v>
      </c>
      <c r="AV43">
        <v>3469.4154187253389</v>
      </c>
      <c r="AW43">
        <v>3133.4724097509293</v>
      </c>
      <c r="AX43">
        <v>2905.5035137692503</v>
      </c>
      <c r="AY43">
        <v>3684.9146075571766</v>
      </c>
      <c r="AZ43">
        <v>4468.5577400008488</v>
      </c>
      <c r="BA43">
        <v>8929.9953637501585</v>
      </c>
      <c r="BB43">
        <v>13554.113393533371</v>
      </c>
      <c r="BM43" t="str">
        <f>VLOOKUP(D43,Data_1!$D$2:$D$1387,1,FALSE)</f>
        <v>Agricultural methane emissions (thousand metric tons of CO2 equivalent)</v>
      </c>
      <c r="BU43" t="s">
        <v>88</v>
      </c>
    </row>
    <row r="44" spans="1:73" x14ac:dyDescent="0.25">
      <c r="A44" t="s">
        <v>275</v>
      </c>
      <c r="B44" t="s">
        <v>276</v>
      </c>
      <c r="C44" t="s">
        <v>7</v>
      </c>
      <c r="D44" t="s">
        <v>22</v>
      </c>
      <c r="E44" s="25" t="str">
        <f t="shared" si="0"/>
        <v>number</v>
      </c>
      <c r="F44" s="4" t="s">
        <v>23</v>
      </c>
      <c r="P44">
        <v>84.545625229702992</v>
      </c>
      <c r="Q44">
        <v>87.677676800093366</v>
      </c>
      <c r="R44">
        <v>87.36699742894865</v>
      </c>
      <c r="S44">
        <v>86.999559107559094</v>
      </c>
      <c r="T44">
        <v>87.997659406492375</v>
      </c>
      <c r="U44">
        <v>86.89767796697096</v>
      </c>
      <c r="V44">
        <v>87.651790334472807</v>
      </c>
      <c r="W44">
        <v>86.806534134689471</v>
      </c>
      <c r="X44">
        <v>87.072255744102861</v>
      </c>
      <c r="Y44">
        <v>85.105691279431255</v>
      </c>
      <c r="Z44">
        <v>86.3636316984758</v>
      </c>
      <c r="AA44">
        <v>87.226077900357495</v>
      </c>
      <c r="AB44">
        <v>86.31843637976543</v>
      </c>
      <c r="AC44">
        <v>86.037933517296835</v>
      </c>
      <c r="AD44">
        <v>87.48516136381204</v>
      </c>
      <c r="AE44">
        <v>87.169886169746022</v>
      </c>
      <c r="AF44">
        <v>87.611822145442588</v>
      </c>
      <c r="AG44">
        <v>85.591798400862459</v>
      </c>
      <c r="AH44">
        <v>87.533543466320467</v>
      </c>
      <c r="AI44">
        <v>86.82560215905518</v>
      </c>
      <c r="AJ44">
        <v>84.616353507856275</v>
      </c>
      <c r="AK44">
        <v>85.651124360968694</v>
      </c>
      <c r="AL44">
        <v>82.772554951367098</v>
      </c>
      <c r="AM44">
        <v>85.922994130295791</v>
      </c>
      <c r="AN44">
        <v>84.80364949560844</v>
      </c>
      <c r="AO44">
        <v>84.631380665722375</v>
      </c>
      <c r="AP44">
        <v>85.369841024033349</v>
      </c>
      <c r="AQ44">
        <v>85.682915254499278</v>
      </c>
      <c r="AR44">
        <v>77.964478586968283</v>
      </c>
      <c r="AS44">
        <v>78.98519054481163</v>
      </c>
      <c r="AT44">
        <v>81.602969736584967</v>
      </c>
      <c r="AU44">
        <v>79.83596832639914</v>
      </c>
      <c r="AV44">
        <v>82.140060368346425</v>
      </c>
      <c r="AW44">
        <v>79.715492942601728</v>
      </c>
      <c r="AX44">
        <v>80.116967806874257</v>
      </c>
      <c r="AY44">
        <v>78.401087303410947</v>
      </c>
      <c r="AZ44">
        <v>84.989917311282994</v>
      </c>
      <c r="BA44">
        <v>86.307830119478325</v>
      </c>
      <c r="BB44">
        <v>87.342015704744497</v>
      </c>
      <c r="BM44" t="str">
        <f>VLOOKUP(D44,Data_1!$D$2:$D$1387,1,FALSE)</f>
        <v>Agricultural nitrous oxide emissions (% of total)</v>
      </c>
      <c r="BU44" t="s">
        <v>90</v>
      </c>
    </row>
    <row r="45" spans="1:73" x14ac:dyDescent="0.25">
      <c r="A45" t="s">
        <v>277</v>
      </c>
      <c r="B45" t="s">
        <v>278</v>
      </c>
      <c r="C45" t="s">
        <v>7</v>
      </c>
      <c r="D45" t="s">
        <v>22</v>
      </c>
      <c r="E45" s="25" t="str">
        <f t="shared" si="0"/>
        <v>number</v>
      </c>
      <c r="F45" s="4" t="s">
        <v>23</v>
      </c>
      <c r="P45">
        <v>86.235542803660195</v>
      </c>
      <c r="Q45">
        <v>83.27648631488195</v>
      </c>
      <c r="R45">
        <v>83.833662634886991</v>
      </c>
      <c r="S45">
        <v>84.902048163909484</v>
      </c>
      <c r="T45">
        <v>84.117215263379592</v>
      </c>
      <c r="U45">
        <v>84.431281014821408</v>
      </c>
      <c r="V45">
        <v>84.201807917210644</v>
      </c>
      <c r="W45">
        <v>85.355040823795164</v>
      </c>
      <c r="X45">
        <v>85.767313120676278</v>
      </c>
      <c r="Y45">
        <v>86.433632297126337</v>
      </c>
      <c r="Z45">
        <v>86.029352846289726</v>
      </c>
      <c r="AA45">
        <v>85.846617596453356</v>
      </c>
      <c r="AB45">
        <v>86.132518440962599</v>
      </c>
      <c r="AC45">
        <v>86.219961143933219</v>
      </c>
      <c r="AD45">
        <v>85.68735639461552</v>
      </c>
      <c r="AE45">
        <v>85.548641907322533</v>
      </c>
      <c r="AF45">
        <v>85.458807358231212</v>
      </c>
      <c r="AG45">
        <v>86.49713495935724</v>
      </c>
      <c r="AH45">
        <v>84.035118074695148</v>
      </c>
      <c r="AI45">
        <v>84.343016509608788</v>
      </c>
      <c r="AJ45">
        <v>85.601355021075037</v>
      </c>
      <c r="AK45">
        <v>85.303639888500527</v>
      </c>
      <c r="AL45">
        <v>86.914601115188802</v>
      </c>
      <c r="AM45">
        <v>84.837909667251694</v>
      </c>
      <c r="AN45">
        <v>83.208075886204185</v>
      </c>
      <c r="AO45">
        <v>84.083912308912602</v>
      </c>
      <c r="AP45">
        <v>83.486253469694205</v>
      </c>
      <c r="AQ45">
        <v>83.3488834840837</v>
      </c>
      <c r="AR45">
        <v>83.727113473317928</v>
      </c>
      <c r="AS45">
        <v>81.985289712678906</v>
      </c>
      <c r="AT45">
        <v>82.629466024362046</v>
      </c>
      <c r="AU45">
        <v>81.032364872528802</v>
      </c>
      <c r="AV45">
        <v>85.910579345088138</v>
      </c>
      <c r="AW45">
        <v>85.902149570940935</v>
      </c>
      <c r="AX45">
        <v>85.601250009203881</v>
      </c>
      <c r="AY45">
        <v>85.648130200617516</v>
      </c>
      <c r="AZ45">
        <v>85.604210618492203</v>
      </c>
      <c r="BA45">
        <v>85.490872658691998</v>
      </c>
      <c r="BB45">
        <v>85.360902684334164</v>
      </c>
      <c r="BM45" t="str">
        <f>VLOOKUP(D45,Data_1!$D$2:$D$1387,1,FALSE)</f>
        <v>Agricultural nitrous oxide emissions (% of total)</v>
      </c>
      <c r="BU45" t="s">
        <v>92</v>
      </c>
    </row>
    <row r="46" spans="1:73" x14ac:dyDescent="0.25">
      <c r="A46" t="s">
        <v>279</v>
      </c>
      <c r="B46" t="s">
        <v>280</v>
      </c>
      <c r="C46" t="s">
        <v>7</v>
      </c>
      <c r="D46" t="s">
        <v>22</v>
      </c>
      <c r="E46" s="25" t="str">
        <f t="shared" si="0"/>
        <v>number</v>
      </c>
      <c r="F46" s="4" t="s">
        <v>23</v>
      </c>
      <c r="P46">
        <v>73.993501681755546</v>
      </c>
      <c r="Q46">
        <v>70.555841586223949</v>
      </c>
      <c r="R46">
        <v>71.080566311352669</v>
      </c>
      <c r="S46">
        <v>71.349419632165251</v>
      </c>
      <c r="T46">
        <v>70.062310569798854</v>
      </c>
      <c r="U46">
        <v>71.586197923114284</v>
      </c>
      <c r="V46">
        <v>70.979187252286394</v>
      </c>
      <c r="W46">
        <v>71.712693070845503</v>
      </c>
      <c r="X46">
        <v>71.895304994546734</v>
      </c>
      <c r="Y46">
        <v>73.093482120005405</v>
      </c>
      <c r="Z46">
        <v>72.046631473374362</v>
      </c>
      <c r="AA46">
        <v>71.206683002879984</v>
      </c>
      <c r="AB46">
        <v>72.120533108280597</v>
      </c>
      <c r="AC46">
        <v>71.856868210729075</v>
      </c>
      <c r="AD46">
        <v>69.577857264877281</v>
      </c>
      <c r="AE46">
        <v>70.174810611536799</v>
      </c>
      <c r="AF46">
        <v>70.643706809312619</v>
      </c>
      <c r="AG46">
        <v>72.847499164568461</v>
      </c>
      <c r="AH46">
        <v>70.462453250479825</v>
      </c>
      <c r="AI46">
        <v>71.740932218937942</v>
      </c>
      <c r="AJ46">
        <v>73.600397222197628</v>
      </c>
      <c r="AK46">
        <v>72.546733240638261</v>
      </c>
      <c r="AL46">
        <v>74.576010701453896</v>
      </c>
      <c r="AM46">
        <v>70.984910783210026</v>
      </c>
      <c r="AN46">
        <v>71.824591246805142</v>
      </c>
      <c r="AO46">
        <v>72.304008092811074</v>
      </c>
      <c r="AP46">
        <v>71.148151742201151</v>
      </c>
      <c r="AQ46">
        <v>71.015566590233874</v>
      </c>
      <c r="AR46">
        <v>72.048642571469827</v>
      </c>
      <c r="AS46">
        <v>69.337239298371472</v>
      </c>
      <c r="AT46">
        <v>70.041912115866396</v>
      </c>
      <c r="AU46">
        <v>70.047402171359295</v>
      </c>
      <c r="AV46">
        <v>69.886127344984018</v>
      </c>
      <c r="AW46">
        <v>69.971828573783796</v>
      </c>
      <c r="AX46">
        <v>67.192527536231879</v>
      </c>
      <c r="AY46">
        <v>70.306784968763353</v>
      </c>
      <c r="AZ46">
        <v>69.815679061408815</v>
      </c>
      <c r="BA46">
        <v>69.810028909150688</v>
      </c>
      <c r="BB46">
        <v>65.589426106926268</v>
      </c>
      <c r="BM46" t="str">
        <f>VLOOKUP(D46,Data_1!$D$2:$D$1387,1,FALSE)</f>
        <v>Agricultural nitrous oxide emissions (% of total)</v>
      </c>
      <c r="BU46" t="s">
        <v>94</v>
      </c>
    </row>
    <row r="47" spans="1:73" x14ac:dyDescent="0.25">
      <c r="A47" t="s">
        <v>281</v>
      </c>
      <c r="B47" t="s">
        <v>282</v>
      </c>
      <c r="C47" t="s">
        <v>7</v>
      </c>
      <c r="D47" t="s">
        <v>22</v>
      </c>
      <c r="E47" s="25" t="str">
        <f t="shared" si="0"/>
        <v>number</v>
      </c>
      <c r="F47" s="4" t="s">
        <v>23</v>
      </c>
      <c r="P47">
        <v>89.089670851747186</v>
      </c>
      <c r="Q47">
        <v>88.495854425959067</v>
      </c>
      <c r="R47">
        <v>88.979616171954973</v>
      </c>
      <c r="S47">
        <v>88.693795215653367</v>
      </c>
      <c r="T47">
        <v>88.777565416734888</v>
      </c>
      <c r="U47">
        <v>89.023486798813224</v>
      </c>
      <c r="V47">
        <v>89.280504823112182</v>
      </c>
      <c r="W47">
        <v>89.87161990468212</v>
      </c>
      <c r="X47">
        <v>89.143938532235325</v>
      </c>
      <c r="Y47">
        <v>88.473858504536864</v>
      </c>
      <c r="Z47">
        <v>87.107675300249397</v>
      </c>
      <c r="AA47">
        <v>87.010822608991433</v>
      </c>
      <c r="AB47">
        <v>87.174204063708672</v>
      </c>
      <c r="AC47">
        <v>87.274777866514555</v>
      </c>
      <c r="AD47">
        <v>87.038606019268499</v>
      </c>
      <c r="AE47">
        <v>87.039813485916596</v>
      </c>
      <c r="AF47">
        <v>87.023488656850489</v>
      </c>
      <c r="AG47">
        <v>87.397733478973251</v>
      </c>
      <c r="AH47">
        <v>86.383840447848726</v>
      </c>
      <c r="AI47">
        <v>86.952352442844884</v>
      </c>
      <c r="AJ47">
        <v>87.374290268983785</v>
      </c>
      <c r="AK47">
        <v>86.349772925134602</v>
      </c>
      <c r="AL47">
        <v>87.541718378626612</v>
      </c>
      <c r="AM47">
        <v>83.939387082661128</v>
      </c>
      <c r="AN47">
        <v>84.520698393452548</v>
      </c>
      <c r="AO47">
        <v>85.224476328731399</v>
      </c>
      <c r="AP47">
        <v>86.252941583809914</v>
      </c>
      <c r="AQ47">
        <v>86.202932437212581</v>
      </c>
      <c r="AR47">
        <v>86.789778203753642</v>
      </c>
      <c r="AS47">
        <v>86.502750599237714</v>
      </c>
      <c r="AT47">
        <v>87.300559041642884</v>
      </c>
      <c r="AU47">
        <v>89.236832317541868</v>
      </c>
      <c r="AV47">
        <v>89.277533458236633</v>
      </c>
      <c r="AW47">
        <v>89.336802989612053</v>
      </c>
      <c r="AX47">
        <v>89.4253231383572</v>
      </c>
      <c r="AY47">
        <v>89.370296405456344</v>
      </c>
      <c r="AZ47">
        <v>89.581553748870817</v>
      </c>
      <c r="BA47">
        <v>89.82390512715493</v>
      </c>
      <c r="BB47">
        <v>89.749652571122496</v>
      </c>
      <c r="BM47" t="str">
        <f>VLOOKUP(D47,Data_1!$D$2:$D$1387,1,FALSE)</f>
        <v>Agricultural nitrous oxide emissions (% of total)</v>
      </c>
      <c r="BU47" t="s">
        <v>96</v>
      </c>
    </row>
    <row r="48" spans="1:73" x14ac:dyDescent="0.25">
      <c r="A48" t="s">
        <v>284</v>
      </c>
      <c r="B48" t="s">
        <v>272</v>
      </c>
      <c r="C48" t="s">
        <v>149</v>
      </c>
      <c r="D48" t="s">
        <v>22</v>
      </c>
      <c r="E48" s="25" t="str">
        <f t="shared" si="0"/>
        <v>number</v>
      </c>
      <c r="F48" s="4" t="s">
        <v>23</v>
      </c>
      <c r="P48">
        <v>18.090450950464827</v>
      </c>
      <c r="Q48">
        <v>18.165824964621237</v>
      </c>
      <c r="R48">
        <v>18.584542367076686</v>
      </c>
      <c r="S48">
        <v>18.347622189352258</v>
      </c>
      <c r="T48">
        <v>19.216687851107409</v>
      </c>
      <c r="U48">
        <v>19.711377573638064</v>
      </c>
      <c r="V48">
        <v>20.201692531407186</v>
      </c>
      <c r="W48">
        <v>20.327304833855411</v>
      </c>
      <c r="X48">
        <v>21.232658845667583</v>
      </c>
      <c r="Y48">
        <v>21.10095498991744</v>
      </c>
      <c r="Z48">
        <v>20.327056899641576</v>
      </c>
      <c r="AA48">
        <v>20.85496723099239</v>
      </c>
      <c r="AB48">
        <v>20.440526540539537</v>
      </c>
      <c r="AC48">
        <v>20.601067841689495</v>
      </c>
      <c r="AD48">
        <v>21.022867184738615</v>
      </c>
      <c r="AE48">
        <v>21.327791011248149</v>
      </c>
      <c r="AF48">
        <v>21.674534467083799</v>
      </c>
      <c r="AG48">
        <v>21.379750685819872</v>
      </c>
      <c r="AH48">
        <v>22.714029697068224</v>
      </c>
      <c r="AI48">
        <v>22.808978876764442</v>
      </c>
      <c r="AJ48">
        <v>21.854778143108273</v>
      </c>
      <c r="AK48">
        <v>23.709372154266447</v>
      </c>
      <c r="AL48">
        <v>22.973141154876174</v>
      </c>
      <c r="AM48">
        <v>24.483481422924903</v>
      </c>
      <c r="AN48">
        <v>24.99021764578756</v>
      </c>
      <c r="AO48">
        <v>24.363877682947784</v>
      </c>
      <c r="AP48">
        <v>24.905105993467725</v>
      </c>
      <c r="AQ48">
        <v>26.131038002041183</v>
      </c>
      <c r="AR48">
        <v>28.238193870452967</v>
      </c>
      <c r="AS48">
        <v>27.215268324545377</v>
      </c>
      <c r="AT48">
        <v>24.147104801988547</v>
      </c>
      <c r="AU48">
        <v>27.248139636025527</v>
      </c>
      <c r="AV48">
        <v>26.545404325205869</v>
      </c>
      <c r="AW48">
        <v>28.590928114050985</v>
      </c>
      <c r="AX48">
        <v>28.796006941898266</v>
      </c>
      <c r="AY48">
        <v>28.461850374767838</v>
      </c>
      <c r="AZ48">
        <v>28.552008652286244</v>
      </c>
      <c r="BA48">
        <v>28.098084484511425</v>
      </c>
      <c r="BB48">
        <v>27.881156732768019</v>
      </c>
      <c r="BM48" t="str">
        <f>VLOOKUP(D48,Data_1!$D$2:$D$1387,1,FALSE)</f>
        <v>Agricultural nitrous oxide emissions (% of total)</v>
      </c>
      <c r="BU48" t="s">
        <v>98</v>
      </c>
    </row>
    <row r="49" spans="1:73" x14ac:dyDescent="0.25">
      <c r="A49" t="s">
        <v>273</v>
      </c>
      <c r="B49" t="s">
        <v>274</v>
      </c>
      <c r="C49" t="s">
        <v>149</v>
      </c>
      <c r="D49" t="s">
        <v>22</v>
      </c>
      <c r="E49" s="25" t="str">
        <f t="shared" si="0"/>
        <v>number</v>
      </c>
      <c r="F49" s="4" t="s">
        <v>23</v>
      </c>
      <c r="P49">
        <v>73.75829293613954</v>
      </c>
      <c r="Q49">
        <v>73.253580560389224</v>
      </c>
      <c r="R49">
        <v>73.33034202475811</v>
      </c>
      <c r="S49">
        <v>73.694882118037128</v>
      </c>
      <c r="T49">
        <v>71.774275143139533</v>
      </c>
      <c r="U49">
        <v>72.765701051894084</v>
      </c>
      <c r="V49">
        <v>72.917211608766578</v>
      </c>
      <c r="W49">
        <v>73.937415423042879</v>
      </c>
      <c r="X49">
        <v>72.416375402658034</v>
      </c>
      <c r="Y49">
        <v>73.090921456779284</v>
      </c>
      <c r="Z49">
        <v>74.593692386010289</v>
      </c>
      <c r="AA49">
        <v>73.147928601427964</v>
      </c>
      <c r="AB49">
        <v>74.207127693563848</v>
      </c>
      <c r="AC49">
        <v>73.329431676465347</v>
      </c>
      <c r="AD49">
        <v>72.72330791862089</v>
      </c>
      <c r="AE49">
        <v>71.562173189081747</v>
      </c>
      <c r="AF49">
        <v>71.600244262813121</v>
      </c>
      <c r="AG49">
        <v>72.148801083406369</v>
      </c>
      <c r="AH49">
        <v>71.435023786787781</v>
      </c>
      <c r="AI49">
        <v>72.511225997045784</v>
      </c>
      <c r="AJ49">
        <v>74.025817624968099</v>
      </c>
      <c r="AK49">
        <v>72.330885178768312</v>
      </c>
      <c r="AL49">
        <v>72.099219640046613</v>
      </c>
      <c r="AM49">
        <v>70.425077951944928</v>
      </c>
      <c r="AN49">
        <v>69.349811544907467</v>
      </c>
      <c r="AO49">
        <v>70.327328187564518</v>
      </c>
      <c r="AP49">
        <v>70.325711290332762</v>
      </c>
      <c r="AQ49">
        <v>70.548161769220386</v>
      </c>
      <c r="AR49">
        <v>69.597986473921168</v>
      </c>
      <c r="AS49">
        <v>69.255951088762373</v>
      </c>
      <c r="AT49">
        <v>72.861792466699981</v>
      </c>
      <c r="AU49">
        <v>69.62928081556997</v>
      </c>
      <c r="AV49">
        <v>70.447060211531522</v>
      </c>
      <c r="AW49">
        <v>66.846207048726299</v>
      </c>
      <c r="AX49">
        <v>67.017081602641824</v>
      </c>
      <c r="AY49">
        <v>69.798374638432762</v>
      </c>
      <c r="AZ49">
        <v>71.755358739180991</v>
      </c>
      <c r="BA49">
        <v>76.730500307840572</v>
      </c>
      <c r="BB49">
        <v>78.307078323195185</v>
      </c>
      <c r="BM49" t="str">
        <f>VLOOKUP(D49,Data_1!$D$2:$D$1387,1,FALSE)</f>
        <v>Agricultural nitrous oxide emissions (% of total)</v>
      </c>
      <c r="BU49" t="s">
        <v>100</v>
      </c>
    </row>
    <row r="50" spans="1:73" x14ac:dyDescent="0.25">
      <c r="A50" t="s">
        <v>275</v>
      </c>
      <c r="B50" t="s">
        <v>276</v>
      </c>
      <c r="C50" t="s">
        <v>7</v>
      </c>
      <c r="D50" t="s">
        <v>24</v>
      </c>
      <c r="E50" s="25" t="str">
        <f t="shared" si="0"/>
        <v>number</v>
      </c>
      <c r="F50" s="4" t="s">
        <v>25</v>
      </c>
      <c r="O50">
        <v>0</v>
      </c>
      <c r="P50">
        <v>7487.821343999999</v>
      </c>
      <c r="Q50">
        <v>5589.7464930000006</v>
      </c>
      <c r="R50">
        <v>5846.4378389999993</v>
      </c>
      <c r="S50">
        <v>6074.2874670000001</v>
      </c>
      <c r="T50">
        <v>5874.0461599999999</v>
      </c>
      <c r="U50">
        <v>6302.9110409999994</v>
      </c>
      <c r="V50">
        <v>6080.6983289999998</v>
      </c>
      <c r="W50">
        <v>6460.9087719999998</v>
      </c>
      <c r="X50">
        <v>7054.5985140000003</v>
      </c>
      <c r="Y50">
        <v>7807.8207970000003</v>
      </c>
      <c r="Z50">
        <v>7356.1812390000005</v>
      </c>
      <c r="AA50">
        <v>7049.1336169999995</v>
      </c>
      <c r="AB50">
        <v>7360.0916720000005</v>
      </c>
      <c r="AC50">
        <v>7297.5267279999998</v>
      </c>
      <c r="AD50">
        <v>6666.4926500000001</v>
      </c>
      <c r="AE50">
        <v>6651.7910550000006</v>
      </c>
      <c r="AF50">
        <v>6603.0577220000005</v>
      </c>
      <c r="AG50">
        <v>7383.5978869999999</v>
      </c>
      <c r="AH50">
        <v>6521.2875029999996</v>
      </c>
      <c r="AI50">
        <v>6761.8485260000007</v>
      </c>
      <c r="AJ50">
        <v>7689.4282010000006</v>
      </c>
      <c r="AK50">
        <v>7151.8200629999992</v>
      </c>
      <c r="AL50">
        <v>8710.9356750000006</v>
      </c>
      <c r="AM50">
        <v>6874.9178639999991</v>
      </c>
      <c r="AN50">
        <v>7294.2612500000005</v>
      </c>
      <c r="AO50">
        <v>7408.9695889999994</v>
      </c>
      <c r="AP50">
        <v>7006.7015299999994</v>
      </c>
      <c r="AQ50">
        <v>6873.1861419999996</v>
      </c>
      <c r="AR50">
        <v>8043.1492990000006</v>
      </c>
      <c r="AS50">
        <v>8087.9223820000007</v>
      </c>
      <c r="AT50">
        <v>7507.9742580000002</v>
      </c>
      <c r="AU50">
        <v>7376.2367199999999</v>
      </c>
      <c r="AV50">
        <v>6141.4201059999996</v>
      </c>
      <c r="AW50">
        <v>6894.5435609999995</v>
      </c>
      <c r="AX50">
        <v>6020.6074640000006</v>
      </c>
      <c r="AY50">
        <v>7615.6181930000002</v>
      </c>
      <c r="AZ50">
        <v>6025.2403519999989</v>
      </c>
      <c r="BA50">
        <v>6456.0578610000002</v>
      </c>
      <c r="BB50">
        <v>6875.5774509999992</v>
      </c>
      <c r="BM50" t="str">
        <f>VLOOKUP(D50,Data_1!$D$2:$D$1387,1,FALSE)</f>
        <v>Agricultural nitrous oxide emissions (thousand metric tons of CO2 equivalent)</v>
      </c>
      <c r="BU50" t="s">
        <v>101</v>
      </c>
    </row>
    <row r="51" spans="1:73" x14ac:dyDescent="0.25">
      <c r="A51" t="s">
        <v>277</v>
      </c>
      <c r="B51" t="s">
        <v>278</v>
      </c>
      <c r="C51" t="s">
        <v>7</v>
      </c>
      <c r="D51" t="s">
        <v>24</v>
      </c>
      <c r="E51" s="25" t="str">
        <f t="shared" si="0"/>
        <v>number</v>
      </c>
      <c r="F51" s="4" t="s">
        <v>25</v>
      </c>
      <c r="O51">
        <v>0</v>
      </c>
      <c r="P51">
        <v>2353.5535420000001</v>
      </c>
      <c r="Q51">
        <v>1215.6953799999999</v>
      </c>
      <c r="R51">
        <v>1350.845088</v>
      </c>
      <c r="S51">
        <v>1494.23937</v>
      </c>
      <c r="T51">
        <v>1275.3049699999999</v>
      </c>
      <c r="U51">
        <v>1592.8788590000001</v>
      </c>
      <c r="V51">
        <v>1473.5339120000001</v>
      </c>
      <c r="W51">
        <v>1677.4197959999999</v>
      </c>
      <c r="X51">
        <v>1817.8922349999998</v>
      </c>
      <c r="Y51">
        <v>2372.0569460000002</v>
      </c>
      <c r="Z51">
        <v>1982.316824</v>
      </c>
      <c r="AA51">
        <v>1786.448625</v>
      </c>
      <c r="AB51">
        <v>2029.9870429999999</v>
      </c>
      <c r="AC51">
        <v>2015.4791050000003</v>
      </c>
      <c r="AD51">
        <v>1594.233745</v>
      </c>
      <c r="AE51">
        <v>1637.376197</v>
      </c>
      <c r="AF51">
        <v>1630.5278939999998</v>
      </c>
      <c r="AG51">
        <v>2287.3563590000003</v>
      </c>
      <c r="AH51">
        <v>1523.6746759999999</v>
      </c>
      <c r="AI51">
        <v>1728.2962829999999</v>
      </c>
      <c r="AJ51">
        <v>2389.2198480000002</v>
      </c>
      <c r="AK51">
        <v>2062.414593</v>
      </c>
      <c r="AL51">
        <v>3223.0115650000002</v>
      </c>
      <c r="AM51">
        <v>1835.6569399999998</v>
      </c>
      <c r="AN51">
        <v>1848.568254</v>
      </c>
      <c r="AO51">
        <v>2047.3263040000002</v>
      </c>
      <c r="AP51">
        <v>1820.016355</v>
      </c>
      <c r="AQ51">
        <v>1734.8227440000001</v>
      </c>
      <c r="AR51">
        <v>1960.2196830000003</v>
      </c>
      <c r="AS51">
        <v>1620.6129779999999</v>
      </c>
      <c r="AT51">
        <v>1710.0561310000001</v>
      </c>
      <c r="AU51">
        <v>1505.966081</v>
      </c>
      <c r="AV51">
        <v>2213.9893409999995</v>
      </c>
      <c r="AW51">
        <v>2304.4833940000003</v>
      </c>
      <c r="AX51">
        <v>2162.3812229999999</v>
      </c>
      <c r="AY51">
        <v>2301.2319900000002</v>
      </c>
      <c r="AZ51">
        <v>2303.1753800000001</v>
      </c>
      <c r="BA51">
        <v>2317.2199300000002</v>
      </c>
      <c r="BB51">
        <v>2320.5480900000002</v>
      </c>
      <c r="BM51" t="str">
        <f>VLOOKUP(D51,Data_1!$D$2:$D$1387,1,FALSE)</f>
        <v>Agricultural nitrous oxide emissions (thousand metric tons of CO2 equivalent)</v>
      </c>
      <c r="BU51" t="s">
        <v>103</v>
      </c>
    </row>
    <row r="52" spans="1:73" x14ac:dyDescent="0.25">
      <c r="A52" t="s">
        <v>279</v>
      </c>
      <c r="B52" t="s">
        <v>280</v>
      </c>
      <c r="C52" t="s">
        <v>7</v>
      </c>
      <c r="D52" t="s">
        <v>24</v>
      </c>
      <c r="E52" s="25" t="str">
        <f t="shared" si="0"/>
        <v>number</v>
      </c>
      <c r="F52" s="4" t="s">
        <v>25</v>
      </c>
      <c r="O52">
        <v>0</v>
      </c>
      <c r="P52">
        <v>30961.234097</v>
      </c>
      <c r="Q52">
        <v>14678.0266486</v>
      </c>
      <c r="R52">
        <v>16258.396539500001</v>
      </c>
      <c r="S52">
        <v>17824.070359599998</v>
      </c>
      <c r="T52">
        <v>14724.414995900001</v>
      </c>
      <c r="U52">
        <v>18643.3538782</v>
      </c>
      <c r="V52">
        <v>16033.193335000002</v>
      </c>
      <c r="W52">
        <v>19170.024125</v>
      </c>
      <c r="X52">
        <v>20332.815453700001</v>
      </c>
      <c r="Y52">
        <v>28507.488644900001</v>
      </c>
      <c r="Z52">
        <v>22268.904129099999</v>
      </c>
      <c r="AA52">
        <v>18448.869004600001</v>
      </c>
      <c r="AB52">
        <v>21630.236673099997</v>
      </c>
      <c r="AC52">
        <v>21185.036617999998</v>
      </c>
      <c r="AD52">
        <v>14520.148066100001</v>
      </c>
      <c r="AE52">
        <v>15047.374115000002</v>
      </c>
      <c r="AF52">
        <v>14304.3255887</v>
      </c>
      <c r="AG52">
        <v>22503.4819599</v>
      </c>
      <c r="AH52">
        <v>13610.772679199998</v>
      </c>
      <c r="AI52">
        <v>16364.519149500002</v>
      </c>
      <c r="AJ52">
        <v>25774.689826299997</v>
      </c>
      <c r="AK52">
        <v>19991.714886600003</v>
      </c>
      <c r="AL52">
        <v>35904.515945799998</v>
      </c>
      <c r="AM52">
        <v>16419.491319299999</v>
      </c>
      <c r="AN52">
        <v>20585.258962700002</v>
      </c>
      <c r="AO52">
        <v>21254.283044700001</v>
      </c>
      <c r="AP52">
        <v>16926.159529100001</v>
      </c>
      <c r="AQ52">
        <v>15975.9828505</v>
      </c>
      <c r="AR52">
        <v>18713.915141999998</v>
      </c>
      <c r="AS52">
        <v>16060.2075441</v>
      </c>
      <c r="AT52">
        <v>15176.144295800001</v>
      </c>
      <c r="AU52">
        <v>14972.759700400002</v>
      </c>
      <c r="AV52">
        <v>15018.727941899999</v>
      </c>
      <c r="AW52">
        <v>15262.040434999999</v>
      </c>
      <c r="AX52">
        <v>14803.656089199998</v>
      </c>
      <c r="AY52">
        <v>17363.308822199997</v>
      </c>
      <c r="AZ52">
        <v>16065.5819273</v>
      </c>
      <c r="BA52">
        <v>16192.0075719</v>
      </c>
      <c r="BB52">
        <v>5152.8607619000004</v>
      </c>
      <c r="BM52" t="str">
        <f>VLOOKUP(D52,Data_1!$D$2:$D$1387,1,FALSE)</f>
        <v>Agricultural nitrous oxide emissions (thousand metric tons of CO2 equivalent)</v>
      </c>
      <c r="BU52" t="s">
        <v>105</v>
      </c>
    </row>
    <row r="53" spans="1:73" x14ac:dyDescent="0.25">
      <c r="A53" t="s">
        <v>281</v>
      </c>
      <c r="B53" t="s">
        <v>282</v>
      </c>
      <c r="C53" t="s">
        <v>7</v>
      </c>
      <c r="D53" t="s">
        <v>24</v>
      </c>
      <c r="E53" s="25" t="str">
        <f t="shared" si="0"/>
        <v>number</v>
      </c>
      <c r="F53" s="4" t="s">
        <v>25</v>
      </c>
      <c r="O53">
        <v>0</v>
      </c>
      <c r="P53">
        <v>5580.6455811999995</v>
      </c>
      <c r="Q53">
        <v>4124.0829229999999</v>
      </c>
      <c r="R53">
        <v>4311.8810160000003</v>
      </c>
      <c r="S53">
        <v>4457.2818442999996</v>
      </c>
      <c r="T53">
        <v>4201.7755879999995</v>
      </c>
      <c r="U53">
        <v>4781.0081390000005</v>
      </c>
      <c r="V53">
        <v>4573.5063529999989</v>
      </c>
      <c r="W53">
        <v>5021.4949790000001</v>
      </c>
      <c r="X53">
        <v>4859.0506700000005</v>
      </c>
      <c r="Y53">
        <v>5389.4125176999996</v>
      </c>
      <c r="Z53">
        <v>4580.0161669999998</v>
      </c>
      <c r="AA53">
        <v>4282.0470809999997</v>
      </c>
      <c r="AB53">
        <v>4800.0304829999995</v>
      </c>
      <c r="AC53">
        <v>4742.7732536000003</v>
      </c>
      <c r="AD53">
        <v>4114.1295143000007</v>
      </c>
      <c r="AE53">
        <v>4267.6621509999995</v>
      </c>
      <c r="AF53">
        <v>4384.3747639999992</v>
      </c>
      <c r="AG53">
        <v>5308.0375425000002</v>
      </c>
      <c r="AH53">
        <v>4429.5931620000001</v>
      </c>
      <c r="AI53">
        <v>4740.9126770000003</v>
      </c>
      <c r="AJ53">
        <v>6031.7880169999999</v>
      </c>
      <c r="AK53">
        <v>4827.3382899999997</v>
      </c>
      <c r="AL53">
        <v>6736.5575851999993</v>
      </c>
      <c r="AM53">
        <v>3806.4866830000001</v>
      </c>
      <c r="AN53">
        <v>4321.9236519999995</v>
      </c>
      <c r="AO53">
        <v>4458.8338096999996</v>
      </c>
      <c r="AP53">
        <v>4633.526135000001</v>
      </c>
      <c r="AQ53">
        <v>4532.739834</v>
      </c>
      <c r="AR53">
        <v>4968.622805</v>
      </c>
      <c r="AS53">
        <v>5459.4930800000011</v>
      </c>
      <c r="AT53">
        <v>4981.3829939999996</v>
      </c>
      <c r="AU53">
        <v>5578.3005800000001</v>
      </c>
      <c r="AV53">
        <v>4948.6135047000007</v>
      </c>
      <c r="AW53">
        <v>4609.5405049999999</v>
      </c>
      <c r="AX53">
        <v>4970.6386233999992</v>
      </c>
      <c r="AY53">
        <v>5132.3958112000009</v>
      </c>
      <c r="AZ53">
        <v>3689.0042159999998</v>
      </c>
      <c r="BA53">
        <v>3739.220961</v>
      </c>
      <c r="BB53">
        <v>3739.7746830000001</v>
      </c>
      <c r="BM53" t="str">
        <f>VLOOKUP(D53,Data_1!$D$2:$D$1387,1,FALSE)</f>
        <v>Agricultural nitrous oxide emissions (thousand metric tons of CO2 equivalent)</v>
      </c>
      <c r="BU53" s="10" t="s">
        <v>107</v>
      </c>
    </row>
    <row r="54" spans="1:73" x14ac:dyDescent="0.25">
      <c r="A54" t="s">
        <v>284</v>
      </c>
      <c r="B54" t="s">
        <v>272</v>
      </c>
      <c r="C54" t="s">
        <v>149</v>
      </c>
      <c r="D54" t="s">
        <v>24</v>
      </c>
      <c r="E54" s="25" t="str">
        <f t="shared" si="0"/>
        <v>number</v>
      </c>
      <c r="F54" s="4" t="s">
        <v>25</v>
      </c>
      <c r="O54">
        <v>0</v>
      </c>
      <c r="P54">
        <v>1010.42857</v>
      </c>
      <c r="Q54">
        <v>990.86273400000005</v>
      </c>
      <c r="R54">
        <v>1009.3348590000001</v>
      </c>
      <c r="S54">
        <v>1068.9922819999999</v>
      </c>
      <c r="T54">
        <v>904.54314099999999</v>
      </c>
      <c r="U54">
        <v>992.44736099999989</v>
      </c>
      <c r="V54">
        <v>1050.8265920000001</v>
      </c>
      <c r="W54">
        <v>1231.1297219999999</v>
      </c>
      <c r="X54">
        <v>1119.3231380000002</v>
      </c>
      <c r="Y54">
        <v>1203.4741880000001</v>
      </c>
      <c r="Z54">
        <v>1406.4697209999999</v>
      </c>
      <c r="AA54">
        <v>1221.2330960000002</v>
      </c>
      <c r="AB54">
        <v>1365.174528</v>
      </c>
      <c r="AC54">
        <v>1287.0245200000002</v>
      </c>
      <c r="AD54">
        <v>1309.107184</v>
      </c>
      <c r="AE54">
        <v>1218.500849</v>
      </c>
      <c r="AF54">
        <v>1256.4055719999999</v>
      </c>
      <c r="AG54">
        <v>1287.720129</v>
      </c>
      <c r="AH54">
        <v>1299.3401689999998</v>
      </c>
      <c r="AI54">
        <v>1412.601118</v>
      </c>
      <c r="AJ54">
        <v>1664.9109860000001</v>
      </c>
      <c r="AK54">
        <v>1493.1700250000001</v>
      </c>
      <c r="AL54">
        <v>1656.7220879999998</v>
      </c>
      <c r="AM54">
        <v>1680.209517</v>
      </c>
      <c r="AN54">
        <v>1720.6324630000001</v>
      </c>
      <c r="AO54">
        <v>1846.0105679999999</v>
      </c>
      <c r="AP54">
        <v>1855.6034870000001</v>
      </c>
      <c r="AQ54">
        <v>2023.980855</v>
      </c>
      <c r="AR54">
        <v>2139.3509819999999</v>
      </c>
      <c r="AS54">
        <v>1782.462366</v>
      </c>
      <c r="AT54">
        <v>2041.787906</v>
      </c>
      <c r="AU54">
        <v>2252.9802730000001</v>
      </c>
      <c r="AV54">
        <v>2149.5414570000003</v>
      </c>
      <c r="AW54">
        <v>1834.015118</v>
      </c>
      <c r="AX54">
        <v>1826.0138319999999</v>
      </c>
      <c r="AY54">
        <v>2128.2906469999998</v>
      </c>
      <c r="AZ54">
        <v>2209.6385219999997</v>
      </c>
      <c r="BA54">
        <v>2330.4865970000001</v>
      </c>
      <c r="BB54">
        <v>2465.625207</v>
      </c>
      <c r="BM54" t="str">
        <f>VLOOKUP(D54,Data_1!$D$2:$D$1387,1,FALSE)</f>
        <v>Agricultural nitrous oxide emissions (thousand metric tons of CO2 equivalent)</v>
      </c>
      <c r="BU54" t="s">
        <v>109</v>
      </c>
    </row>
    <row r="55" spans="1:73" x14ac:dyDescent="0.25">
      <c r="A55" t="s">
        <v>273</v>
      </c>
      <c r="B55" t="s">
        <v>274</v>
      </c>
      <c r="C55" t="s">
        <v>149</v>
      </c>
      <c r="D55" t="s">
        <v>24</v>
      </c>
      <c r="E55" s="25" t="str">
        <f t="shared" si="0"/>
        <v>number</v>
      </c>
      <c r="F55" s="4" t="s">
        <v>25</v>
      </c>
      <c r="O55">
        <v>0</v>
      </c>
      <c r="P55">
        <v>2664.946868</v>
      </c>
      <c r="Q55">
        <v>2557.8069930000001</v>
      </c>
      <c r="R55">
        <v>2556.2135929999999</v>
      </c>
      <c r="S55">
        <v>2797.4894140000001</v>
      </c>
      <c r="T55">
        <v>2089.152775</v>
      </c>
      <c r="U55">
        <v>2318.1529679999999</v>
      </c>
      <c r="V55">
        <v>2411.3853130000002</v>
      </c>
      <c r="W55">
        <v>2899.7307929999997</v>
      </c>
      <c r="X55">
        <v>2327.6549330000003</v>
      </c>
      <c r="Y55">
        <v>2581.900255</v>
      </c>
      <c r="Z55">
        <v>3361.4036249999999</v>
      </c>
      <c r="AA55">
        <v>2699.5608789999997</v>
      </c>
      <c r="AB55">
        <v>3240.0278989999997</v>
      </c>
      <c r="AC55">
        <v>2934.6944530000001</v>
      </c>
      <c r="AD55">
        <v>2888.839594</v>
      </c>
      <c r="AE55">
        <v>2544.6914819999997</v>
      </c>
      <c r="AF55">
        <v>2598.8719179999998</v>
      </c>
      <c r="AG55">
        <v>2807.6200900000003</v>
      </c>
      <c r="AH55">
        <v>2574.1403659999996</v>
      </c>
      <c r="AI55">
        <v>2937.0606829999997</v>
      </c>
      <c r="AJ55">
        <v>3776.369346</v>
      </c>
      <c r="AK55">
        <v>2847.2184980000002</v>
      </c>
      <c r="AL55">
        <v>3394.0296680000001</v>
      </c>
      <c r="AM55">
        <v>3094.7413150000002</v>
      </c>
      <c r="AN55">
        <v>3040.1591189999999</v>
      </c>
      <c r="AO55">
        <v>3462.8585649999995</v>
      </c>
      <c r="AP55">
        <v>3451.9438679999998</v>
      </c>
      <c r="AQ55">
        <v>3562.0430030000002</v>
      </c>
      <c r="AR55">
        <v>3225.2813540000002</v>
      </c>
      <c r="AS55">
        <v>2907.5719020000001</v>
      </c>
      <c r="AT55">
        <v>3840.8328849999998</v>
      </c>
      <c r="AU55">
        <v>3493.5447210000002</v>
      </c>
      <c r="AV55">
        <v>3146.7659180000001</v>
      </c>
      <c r="AW55">
        <v>2723.4936230000003</v>
      </c>
      <c r="AX55">
        <v>2415.8136629999999</v>
      </c>
      <c r="AY55">
        <v>3358.7236130000006</v>
      </c>
      <c r="AZ55">
        <v>4304.8012980000003</v>
      </c>
      <c r="BA55">
        <v>9774.4966330000007</v>
      </c>
      <c r="BB55">
        <v>15444.121353</v>
      </c>
      <c r="BM55" t="str">
        <f>VLOOKUP(D55,Data_1!$D$2:$D$1387,1,FALSE)</f>
        <v>Agricultural nitrous oxide emissions (thousand metric tons of CO2 equivalent)</v>
      </c>
      <c r="BU55" t="s">
        <v>111</v>
      </c>
    </row>
    <row r="56" spans="1:73" x14ac:dyDescent="0.25">
      <c r="A56" t="s">
        <v>275</v>
      </c>
      <c r="B56" t="s">
        <v>276</v>
      </c>
      <c r="C56" t="s">
        <v>7</v>
      </c>
      <c r="D56" t="s">
        <v>26</v>
      </c>
      <c r="E56" s="25" t="str">
        <f t="shared" si="0"/>
        <v>number</v>
      </c>
      <c r="F56" s="4" t="s">
        <v>27</v>
      </c>
      <c r="H56">
        <v>9.0313094040458068</v>
      </c>
      <c r="I56">
        <v>14.017882380002769</v>
      </c>
      <c r="J56">
        <v>13.773979441687473</v>
      </c>
      <c r="K56">
        <v>11.027851847146419</v>
      </c>
      <c r="L56">
        <v>10.158207484858451</v>
      </c>
      <c r="M56">
        <v>8.0643847808943701</v>
      </c>
      <c r="N56">
        <v>6.4864308655258371</v>
      </c>
      <c r="O56">
        <v>6.6562529736608065</v>
      </c>
      <c r="P56">
        <v>4.9645186366854093</v>
      </c>
      <c r="Q56">
        <v>4.9371405606945471</v>
      </c>
      <c r="R56">
        <v>5.279655999518658</v>
      </c>
      <c r="S56">
        <v>6.5931414143606721</v>
      </c>
      <c r="T56">
        <v>6.7759897807021074</v>
      </c>
      <c r="U56">
        <v>5.5726452036186851</v>
      </c>
      <c r="V56">
        <v>4.4917864149350981</v>
      </c>
      <c r="W56">
        <v>3.4084754435734927</v>
      </c>
      <c r="X56">
        <v>2.3138096593545399</v>
      </c>
      <c r="Y56">
        <v>3.6234175699233013</v>
      </c>
      <c r="Z56">
        <v>4.2614008451610959</v>
      </c>
      <c r="AA56">
        <v>4.6424954606990854</v>
      </c>
      <c r="AB56">
        <v>4.4743216936618078</v>
      </c>
      <c r="AC56">
        <v>3.0987913914643532</v>
      </c>
      <c r="AD56">
        <v>2.7081567325884062</v>
      </c>
      <c r="AE56">
        <v>1.1760119847672752</v>
      </c>
      <c r="AJ56">
        <v>3.6727824929887389</v>
      </c>
      <c r="AK56">
        <v>5.4710960512287121</v>
      </c>
      <c r="AL56">
        <v>3.2076571701237526</v>
      </c>
      <c r="AM56">
        <v>3.820420291179607</v>
      </c>
      <c r="AN56">
        <v>3.6909306412403828</v>
      </c>
      <c r="AO56">
        <v>5.9994321769017338</v>
      </c>
      <c r="AP56">
        <v>6.6228557790691225</v>
      </c>
      <c r="AQ56">
        <v>6.2254499843718625</v>
      </c>
      <c r="AR56">
        <v>6.541325693571455</v>
      </c>
      <c r="AS56">
        <v>6.1123720242826272</v>
      </c>
      <c r="AT56">
        <v>3.0237592826225868</v>
      </c>
      <c r="AU56">
        <v>3.9143964263275501</v>
      </c>
      <c r="AV56">
        <v>3.8898415020844244</v>
      </c>
      <c r="AW56">
        <v>3.6004076180797497</v>
      </c>
      <c r="AX56">
        <v>3.1551757947698476</v>
      </c>
      <c r="AY56">
        <v>6.8785624215978363</v>
      </c>
      <c r="AZ56">
        <v>4.36979517068223</v>
      </c>
      <c r="BA56">
        <v>3.4175236395496604</v>
      </c>
      <c r="BB56">
        <v>2.8447166843058662</v>
      </c>
      <c r="BC56">
        <v>5.1873688185532156</v>
      </c>
      <c r="BD56">
        <v>3.1665162438914276</v>
      </c>
      <c r="BE56">
        <v>1.9696702686152596</v>
      </c>
      <c r="BF56">
        <v>2.3270641751214431</v>
      </c>
      <c r="BG56">
        <v>2.4361016020752437</v>
      </c>
      <c r="BH56">
        <v>2.2591520720929301</v>
      </c>
      <c r="BI56">
        <v>2.2294265874048929</v>
      </c>
      <c r="BJ56">
        <v>2.1847280890089444</v>
      </c>
      <c r="BK56">
        <v>2.3273252526127264</v>
      </c>
      <c r="BM56" t="str">
        <f>VLOOKUP(D56,Data_1!$D$2:$D$1387,1,FALSE)</f>
        <v>Agricultural raw materials exports (% of merchandise exports)</v>
      </c>
      <c r="BU56" t="s">
        <v>113</v>
      </c>
    </row>
    <row r="57" spans="1:73" x14ac:dyDescent="0.25">
      <c r="A57" t="s">
        <v>277</v>
      </c>
      <c r="B57" t="s">
        <v>278</v>
      </c>
      <c r="C57" t="s">
        <v>7</v>
      </c>
      <c r="D57" t="s">
        <v>26</v>
      </c>
      <c r="E57" s="25" t="str">
        <f t="shared" si="0"/>
        <v>number</v>
      </c>
      <c r="F57" s="4" t="s">
        <v>27</v>
      </c>
      <c r="L57">
        <v>8.7643970958831598</v>
      </c>
      <c r="M57">
        <v>4.9179725006536241</v>
      </c>
      <c r="N57">
        <v>4.7126112537850249</v>
      </c>
      <c r="O57">
        <v>5.3748364244123206</v>
      </c>
      <c r="P57">
        <v>7.6713091353482827</v>
      </c>
      <c r="Q57">
        <v>5.6582834418781554</v>
      </c>
      <c r="R57">
        <v>5.319865856621437</v>
      </c>
      <c r="S57">
        <v>3.871961069342706</v>
      </c>
      <c r="T57">
        <v>3.5883420936502235</v>
      </c>
      <c r="U57">
        <v>2.1729264629929879</v>
      </c>
      <c r="V57">
        <v>1.9137352954657658</v>
      </c>
      <c r="W57">
        <v>1.72911207430077</v>
      </c>
      <c r="X57">
        <v>0.88607015103093989</v>
      </c>
      <c r="Y57">
        <v>1.4731412635742327</v>
      </c>
      <c r="Z57">
        <v>2.3954506806963778</v>
      </c>
      <c r="AA57">
        <v>0.9717010868119822</v>
      </c>
      <c r="AB57">
        <v>0.4822903229576388</v>
      </c>
      <c r="AC57">
        <v>0.44124010656762386</v>
      </c>
      <c r="AD57">
        <v>1.1480447499567392</v>
      </c>
      <c r="AE57">
        <v>3.8412779688579564</v>
      </c>
      <c r="AF57">
        <v>1.3074589618472363</v>
      </c>
      <c r="AG57">
        <v>1.0171834125860624</v>
      </c>
      <c r="AH57">
        <v>0.78993872384255925</v>
      </c>
      <c r="AJ57">
        <v>1.9055724878045206</v>
      </c>
      <c r="AK57">
        <v>2.9219245574983987</v>
      </c>
      <c r="AN57">
        <v>2.8046568030943524</v>
      </c>
      <c r="AO57">
        <v>2.0784557988538319</v>
      </c>
      <c r="AP57">
        <v>4.0950478085522501</v>
      </c>
      <c r="AQ57">
        <v>3.6632682008523787</v>
      </c>
      <c r="AR57">
        <v>1.4380163482194726</v>
      </c>
      <c r="AS57">
        <v>2.0865683407793227</v>
      </c>
      <c r="AT57">
        <v>2.9273666551043673</v>
      </c>
      <c r="AU57">
        <v>2.4756928556812419</v>
      </c>
      <c r="AV57">
        <v>2.7535470206753931</v>
      </c>
      <c r="AW57">
        <v>1.9950577282370083</v>
      </c>
      <c r="AX57">
        <v>5.6163625846946816</v>
      </c>
      <c r="AY57">
        <v>3.7960834526106941</v>
      </c>
      <c r="AZ57">
        <v>3.3349284384032991</v>
      </c>
      <c r="BA57">
        <v>3.816977944862348</v>
      </c>
      <c r="BB57">
        <v>4.1218539451879419</v>
      </c>
      <c r="BC57">
        <v>3.8217138580864631</v>
      </c>
      <c r="BD57">
        <v>3.3476940805348665</v>
      </c>
      <c r="BE57">
        <v>5.1049125422753967</v>
      </c>
      <c r="BF57">
        <v>7.0028097429596787</v>
      </c>
      <c r="BG57">
        <v>4.6200564624809353</v>
      </c>
      <c r="BH57">
        <v>3.9063416947377974</v>
      </c>
      <c r="BI57">
        <v>3.9833967499595113</v>
      </c>
      <c r="BM57" t="str">
        <f>VLOOKUP(D57,Data_1!$D$2:$D$1387,1,FALSE)</f>
        <v>Agricultural raw materials exports (% of merchandise exports)</v>
      </c>
      <c r="BU57" t="s">
        <v>115</v>
      </c>
    </row>
    <row r="58" spans="1:73" x14ac:dyDescent="0.25">
      <c r="A58" t="s">
        <v>279</v>
      </c>
      <c r="B58" t="s">
        <v>280</v>
      </c>
      <c r="C58" t="s">
        <v>7</v>
      </c>
      <c r="D58" t="s">
        <v>26</v>
      </c>
      <c r="E58" s="25" t="str">
        <f t="shared" si="0"/>
        <v>number</v>
      </c>
      <c r="F58" s="4" t="s">
        <v>27</v>
      </c>
      <c r="L58">
        <v>0.35904669304402581</v>
      </c>
      <c r="M58">
        <v>0.24375116046471834</v>
      </c>
      <c r="P58">
        <v>0.14365001809651781</v>
      </c>
      <c r="Q58">
        <v>0.48664365527717113</v>
      </c>
      <c r="R58">
        <v>0.24890665175065274</v>
      </c>
      <c r="S58">
        <v>0.10622525484210153</v>
      </c>
      <c r="T58">
        <v>4.5044748736447003E-2</v>
      </c>
      <c r="U58">
        <v>6.0893126053225152E-2</v>
      </c>
      <c r="V58">
        <v>4.5648594789099294E-2</v>
      </c>
      <c r="W58">
        <v>3.2334372265513195E-2</v>
      </c>
      <c r="X58">
        <v>1.5466102494954542E-2</v>
      </c>
      <c r="Y58">
        <v>5.2010002256652775E-2</v>
      </c>
      <c r="AM58">
        <v>0.94638123780306194</v>
      </c>
      <c r="AO58">
        <v>0.56036756426103784</v>
      </c>
      <c r="AP58">
        <v>1.8862875683719156</v>
      </c>
      <c r="AQ58">
        <v>3.9422715043100869</v>
      </c>
      <c r="AR58">
        <v>6.3712920533896877</v>
      </c>
      <c r="AS58">
        <v>10.029868189665214</v>
      </c>
      <c r="AT58">
        <v>4.3979626050740466</v>
      </c>
      <c r="AU58">
        <v>4.4962620210915976</v>
      </c>
      <c r="AV58">
        <v>5.0902256501751344</v>
      </c>
      <c r="AW58">
        <v>5.203368058685844</v>
      </c>
      <c r="AX58">
        <v>9.7307882078548715</v>
      </c>
      <c r="AY58">
        <v>5.5654803970308091</v>
      </c>
      <c r="AZ58">
        <v>2.7773706569195302</v>
      </c>
      <c r="BA58">
        <v>1.3375641646824292</v>
      </c>
      <c r="BB58">
        <v>1.089304273496164</v>
      </c>
      <c r="BC58">
        <v>1.3938201442861109</v>
      </c>
      <c r="BD58">
        <v>0.97027604996827854</v>
      </c>
      <c r="BE58">
        <v>1.8773345154516348</v>
      </c>
      <c r="BF58">
        <v>2.0055798446142048</v>
      </c>
      <c r="BG58">
        <v>1.9267785541732783</v>
      </c>
      <c r="BH58">
        <v>1.519346345078878</v>
      </c>
      <c r="BI58">
        <v>1.2737280254272065</v>
      </c>
      <c r="BK58">
        <v>0.81824015981638765</v>
      </c>
      <c r="BM58" t="str">
        <f>VLOOKUP(D58,Data_1!$D$2:$D$1387,1,FALSE)</f>
        <v>Agricultural raw materials exports (% of merchandise exports)</v>
      </c>
      <c r="BU58" t="s">
        <v>117</v>
      </c>
    </row>
    <row r="59" spans="1:73" x14ac:dyDescent="0.25">
      <c r="A59" t="s">
        <v>281</v>
      </c>
      <c r="B59" t="s">
        <v>282</v>
      </c>
      <c r="C59" t="s">
        <v>7</v>
      </c>
      <c r="D59" t="s">
        <v>26</v>
      </c>
      <c r="E59" s="25" t="str">
        <f t="shared" si="0"/>
        <v>number</v>
      </c>
      <c r="F59" s="4" t="s">
        <v>27</v>
      </c>
      <c r="AD59">
        <v>11.02284168579871</v>
      </c>
      <c r="AE59">
        <v>11.234156779601239</v>
      </c>
      <c r="AF59">
        <v>8.9122399615233654</v>
      </c>
      <c r="AJ59">
        <v>7.2817607370203543</v>
      </c>
      <c r="AK59">
        <v>6.495622623460064</v>
      </c>
      <c r="AL59">
        <v>4.9183257551186532</v>
      </c>
      <c r="AM59">
        <v>6.2325831138403256</v>
      </c>
      <c r="AN59">
        <v>6.1256148315457368</v>
      </c>
      <c r="AO59">
        <v>6.7580171928489818</v>
      </c>
      <c r="AP59">
        <v>7.621681086019132</v>
      </c>
      <c r="AQ59">
        <v>10.587276589870145</v>
      </c>
      <c r="AS59">
        <v>9.7627012474654862</v>
      </c>
      <c r="AT59">
        <v>12.53472754009824</v>
      </c>
      <c r="AU59">
        <v>9.9294837649699481</v>
      </c>
      <c r="AV59">
        <v>12.367414459444412</v>
      </c>
      <c r="AX59">
        <v>15.731092787991463</v>
      </c>
      <c r="AY59">
        <v>8.1967186666924761</v>
      </c>
      <c r="AZ59">
        <v>14.846121001675701</v>
      </c>
      <c r="BA59">
        <v>11.812052153097722</v>
      </c>
      <c r="BB59">
        <v>19.842609576277937</v>
      </c>
      <c r="BC59">
        <v>23.10336312035502</v>
      </c>
      <c r="BD59">
        <v>6.9955975606109364</v>
      </c>
      <c r="BE59">
        <v>10.226433704434509</v>
      </c>
      <c r="BF59">
        <v>8.5496178659101183</v>
      </c>
      <c r="BG59">
        <v>5.7732583252936092</v>
      </c>
      <c r="BH59">
        <v>5.1991307709887638</v>
      </c>
      <c r="BI59">
        <v>4.424770899997581</v>
      </c>
      <c r="BJ59">
        <v>3.8129707891687992</v>
      </c>
      <c r="BM59" t="str">
        <f>VLOOKUP(D59,Data_1!$D$2:$D$1387,1,FALSE)</f>
        <v>Agricultural raw materials exports (% of merchandise exports)</v>
      </c>
      <c r="BU59" t="s">
        <v>119</v>
      </c>
    </row>
    <row r="60" spans="1:73" x14ac:dyDescent="0.25">
      <c r="A60" t="s">
        <v>284</v>
      </c>
      <c r="B60" t="s">
        <v>272</v>
      </c>
      <c r="C60" t="s">
        <v>149</v>
      </c>
      <c r="D60" t="s">
        <v>26</v>
      </c>
      <c r="E60" s="25" t="str">
        <f t="shared" si="0"/>
        <v>number</v>
      </c>
      <c r="F60" s="4" t="s">
        <v>27</v>
      </c>
      <c r="H60">
        <v>21.510489105289906</v>
      </c>
      <c r="I60">
        <v>22.711159404404633</v>
      </c>
      <c r="J60">
        <v>25.220729053042014</v>
      </c>
      <c r="K60">
        <v>28.768539980571006</v>
      </c>
      <c r="L60">
        <v>26.733622294534225</v>
      </c>
      <c r="M60">
        <v>29.81543820255682</v>
      </c>
      <c r="N60">
        <v>26.989634685030129</v>
      </c>
      <c r="O60">
        <v>31.856913988632773</v>
      </c>
      <c r="P60">
        <v>24.623349813272181</v>
      </c>
      <c r="Q60">
        <v>26.462268779590755</v>
      </c>
      <c r="R60">
        <v>29.429161693721689</v>
      </c>
      <c r="S60">
        <v>36.953803707810238</v>
      </c>
      <c r="T60">
        <v>24.489955104795445</v>
      </c>
      <c r="U60">
        <v>19.44876280360074</v>
      </c>
      <c r="V60">
        <v>21.595190628060589</v>
      </c>
      <c r="W60">
        <v>17.331799225314597</v>
      </c>
      <c r="X60">
        <v>15.310206931562659</v>
      </c>
      <c r="Y60">
        <v>18.315789300515934</v>
      </c>
      <c r="AA60">
        <v>17.104196740555313</v>
      </c>
      <c r="AB60">
        <v>15.727238908451433</v>
      </c>
      <c r="AC60">
        <v>18.511189871642639</v>
      </c>
      <c r="AE60">
        <v>11.859125220270538</v>
      </c>
      <c r="AO60">
        <v>19.883566470255744</v>
      </c>
      <c r="AP60">
        <v>14.202112932742017</v>
      </c>
      <c r="AQ60">
        <v>10.855397105259316</v>
      </c>
      <c r="AR60">
        <v>11.162131467859522</v>
      </c>
      <c r="AS60">
        <v>10.030831976797888</v>
      </c>
      <c r="AT60">
        <v>13.963936157185422</v>
      </c>
      <c r="AU60">
        <v>11.184347016676885</v>
      </c>
      <c r="AV60">
        <v>8.3978624159746822</v>
      </c>
      <c r="AW60">
        <v>9.0842095075160909</v>
      </c>
      <c r="AX60">
        <v>9.0288225114863501</v>
      </c>
      <c r="AY60">
        <v>8.2732473004193974</v>
      </c>
      <c r="AZ60">
        <v>8.0228055072030511</v>
      </c>
      <c r="BA60">
        <v>8.8651634614852952</v>
      </c>
      <c r="BB60">
        <v>8.7458910181934559</v>
      </c>
      <c r="BC60">
        <v>5.6725510753812056</v>
      </c>
      <c r="BD60">
        <v>9.6483596902696931</v>
      </c>
      <c r="BE60">
        <v>13.45312392565217</v>
      </c>
      <c r="BF60">
        <v>11.459187815551886</v>
      </c>
      <c r="BG60">
        <v>10.230254282299862</v>
      </c>
      <c r="BH60">
        <v>8.8370647006967697</v>
      </c>
      <c r="BI60">
        <v>8.7499843012723808</v>
      </c>
      <c r="BM60" t="str">
        <f>VLOOKUP(D60,Data_1!$D$2:$D$1387,1,FALSE)</f>
        <v>Agricultural raw materials exports (% of merchandise exports)</v>
      </c>
      <c r="BU60" t="s">
        <v>121</v>
      </c>
    </row>
    <row r="61" spans="1:73" x14ac:dyDescent="0.25">
      <c r="A61" t="s">
        <v>273</v>
      </c>
      <c r="B61" t="s">
        <v>274</v>
      </c>
      <c r="C61" t="s">
        <v>149</v>
      </c>
      <c r="D61" t="s">
        <v>26</v>
      </c>
      <c r="E61" s="25" t="str">
        <f t="shared" si="0"/>
        <v>number</v>
      </c>
      <c r="F61" s="4" t="s">
        <v>27</v>
      </c>
      <c r="H61">
        <v>12.301642989758719</v>
      </c>
      <c r="I61">
        <v>13.804699433442991</v>
      </c>
      <c r="J61">
        <v>14.450763640485546</v>
      </c>
      <c r="K61">
        <v>12.168139037954115</v>
      </c>
      <c r="L61">
        <v>13.187715514278356</v>
      </c>
      <c r="M61">
        <v>9.7897747580212737</v>
      </c>
      <c r="N61">
        <v>9.4399993343260036</v>
      </c>
      <c r="O61">
        <v>13.405371260249952</v>
      </c>
      <c r="P61">
        <v>8.6610176830784056</v>
      </c>
      <c r="Q61">
        <v>9.8209763674596982</v>
      </c>
      <c r="R61">
        <v>12.908514523443648</v>
      </c>
      <c r="S61">
        <v>21.082944820464729</v>
      </c>
      <c r="T61">
        <v>13.466237395131051</v>
      </c>
      <c r="U61">
        <v>9.7358126732461781</v>
      </c>
      <c r="V61">
        <v>9.231033601329413</v>
      </c>
      <c r="W61">
        <v>8.4987284482418257</v>
      </c>
      <c r="X61">
        <v>6.3370224762798895</v>
      </c>
      <c r="Y61">
        <v>4.6405189503016411</v>
      </c>
      <c r="Z61">
        <v>3.5746473475541025</v>
      </c>
      <c r="AA61">
        <v>5.8821752972564312</v>
      </c>
      <c r="AB61">
        <v>2.4534318826798533</v>
      </c>
      <c r="AC61">
        <v>3.4934397458023478</v>
      </c>
      <c r="AD61">
        <v>2.8780773046095933</v>
      </c>
      <c r="AL61">
        <v>14.697563598897206</v>
      </c>
      <c r="AP61">
        <v>14.81307419659613</v>
      </c>
      <c r="AQ61">
        <v>11.788529850551985</v>
      </c>
      <c r="AR61">
        <v>10.550389365534087</v>
      </c>
      <c r="AS61">
        <v>10.917164431792502</v>
      </c>
      <c r="AT61">
        <v>10.245958162268407</v>
      </c>
      <c r="AU61">
        <v>7.6613771677619624</v>
      </c>
      <c r="AW61">
        <v>6.3756319347094967</v>
      </c>
      <c r="AY61">
        <v>7.2124008194832516</v>
      </c>
      <c r="AZ61">
        <v>4.0179476102133291</v>
      </c>
      <c r="BA61">
        <v>9.8872854482471269</v>
      </c>
      <c r="BB61">
        <v>8.9606497013188111</v>
      </c>
      <c r="BC61">
        <v>5.6744917498641394</v>
      </c>
      <c r="BD61">
        <v>6.9470880812504783</v>
      </c>
      <c r="BE61">
        <v>4.952804799268586</v>
      </c>
      <c r="BF61">
        <v>2.9746532925065918</v>
      </c>
      <c r="BG61">
        <v>4.3108654472056491</v>
      </c>
      <c r="BJ61">
        <v>8.5265869396619962</v>
      </c>
      <c r="BK61">
        <v>2.6682663445059309</v>
      </c>
      <c r="BM61" t="str">
        <f>VLOOKUP(D61,Data_1!$D$2:$D$1387,1,FALSE)</f>
        <v>Agricultural raw materials exports (% of merchandise exports)</v>
      </c>
      <c r="BU61" t="s">
        <v>123</v>
      </c>
    </row>
    <row r="62" spans="1:73" x14ac:dyDescent="0.25">
      <c r="A62" t="s">
        <v>275</v>
      </c>
      <c r="B62" t="s">
        <v>276</v>
      </c>
      <c r="C62" t="s">
        <v>7</v>
      </c>
      <c r="D62" t="s">
        <v>28</v>
      </c>
      <c r="E62" s="25" t="str">
        <f t="shared" si="0"/>
        <v>number</v>
      </c>
      <c r="F62" s="4" t="s">
        <v>29</v>
      </c>
      <c r="H62">
        <v>0.75034946897502153</v>
      </c>
      <c r="I62">
        <v>1.2512539580503166</v>
      </c>
      <c r="J62">
        <v>0.73884889693532818</v>
      </c>
      <c r="K62">
        <v>0.89952473806718325</v>
      </c>
      <c r="L62">
        <v>1.19331158031091</v>
      </c>
      <c r="M62">
        <v>1.4019182608391076</v>
      </c>
      <c r="N62">
        <v>1.4740868344790254</v>
      </c>
      <c r="O62">
        <v>1.0859597161441343</v>
      </c>
      <c r="P62">
        <v>1.6658998182480924</v>
      </c>
      <c r="Q62">
        <v>1.4089571984385794</v>
      </c>
      <c r="R62">
        <v>2.2627534539644403</v>
      </c>
      <c r="S62">
        <v>2.1038265578865238</v>
      </c>
      <c r="T62">
        <v>1.8236441814755211</v>
      </c>
      <c r="U62">
        <v>2.0861456971846897</v>
      </c>
      <c r="V62">
        <v>1.5274037175815058</v>
      </c>
      <c r="W62">
        <v>1.7038205332244407</v>
      </c>
      <c r="X62">
        <v>1.611664420249898</v>
      </c>
      <c r="Y62">
        <v>2.5235983232715147</v>
      </c>
      <c r="Z62">
        <v>2.6728628807255119</v>
      </c>
      <c r="AA62">
        <v>2.6743462704043051</v>
      </c>
      <c r="AB62">
        <v>2.3481415905849472</v>
      </c>
      <c r="AC62">
        <v>2.5057387000576918</v>
      </c>
      <c r="AD62">
        <v>2.8456825265697989</v>
      </c>
      <c r="AE62">
        <v>2.1408269908742068</v>
      </c>
      <c r="AJ62">
        <v>1.3628846895363209</v>
      </c>
      <c r="AK62">
        <v>1.1967053931595115</v>
      </c>
      <c r="AL62">
        <v>1.4222636540303559</v>
      </c>
      <c r="AM62">
        <v>1.6171469293655574</v>
      </c>
      <c r="AN62">
        <v>1.2993030974123692</v>
      </c>
      <c r="AO62">
        <v>1.8414019183110302</v>
      </c>
      <c r="AP62">
        <v>1.2756027526085554</v>
      </c>
      <c r="AQ62">
        <v>1.3207515468840847</v>
      </c>
      <c r="AR62">
        <v>1.1058285740246925</v>
      </c>
      <c r="AS62">
        <v>0.57957978154497214</v>
      </c>
      <c r="AT62">
        <v>0.34066232854682177</v>
      </c>
      <c r="AU62">
        <v>0.65169889816326487</v>
      </c>
      <c r="AV62">
        <v>0.1706539106755007</v>
      </c>
      <c r="AW62">
        <v>0.42426844946888853</v>
      </c>
      <c r="AX62">
        <v>0.73884653136779033</v>
      </c>
      <c r="AY62">
        <v>0.36440692036490546</v>
      </c>
      <c r="AZ62">
        <v>0.98597640013039434</v>
      </c>
      <c r="BA62">
        <v>1.0315108141807361</v>
      </c>
      <c r="BB62">
        <v>0.62258629280873501</v>
      </c>
      <c r="BC62">
        <v>0.61947356458825753</v>
      </c>
      <c r="BD62">
        <v>0.96448924144841752</v>
      </c>
      <c r="BE62">
        <v>1.0900769217746655</v>
      </c>
      <c r="BF62">
        <v>2.0773512243252585</v>
      </c>
      <c r="BG62">
        <v>2.6594592279216753</v>
      </c>
      <c r="BH62">
        <v>2.9510334670381249</v>
      </c>
      <c r="BI62">
        <v>3.4611649141265537</v>
      </c>
      <c r="BJ62">
        <v>3.3959862218439647</v>
      </c>
      <c r="BK62">
        <v>2.9623735413687453</v>
      </c>
      <c r="BM62" t="str">
        <f>VLOOKUP(D62,Data_1!$D$2:$D$1387,1,FALSE)</f>
        <v>Agricultural raw materials imports (% of merchandise imports)</v>
      </c>
      <c r="BU62" t="s">
        <v>125</v>
      </c>
    </row>
    <row r="63" spans="1:73" x14ac:dyDescent="0.25">
      <c r="A63" t="s">
        <v>277</v>
      </c>
      <c r="B63" t="s">
        <v>278</v>
      </c>
      <c r="C63" t="s">
        <v>7</v>
      </c>
      <c r="D63" t="s">
        <v>28</v>
      </c>
      <c r="E63" s="25" t="str">
        <f t="shared" si="0"/>
        <v>number</v>
      </c>
      <c r="F63" s="4" t="s">
        <v>29</v>
      </c>
      <c r="L63">
        <v>0.61021914360944041</v>
      </c>
      <c r="M63">
        <v>1.0102871330100205</v>
      </c>
      <c r="N63">
        <v>1.1518814077339679</v>
      </c>
      <c r="O63">
        <v>1.3796886605830627</v>
      </c>
      <c r="P63">
        <v>1.1053552230561183</v>
      </c>
      <c r="Q63">
        <v>1.0173532936979017</v>
      </c>
      <c r="R63">
        <v>0.89569550774298035</v>
      </c>
      <c r="S63">
        <v>1.0845573377064575</v>
      </c>
      <c r="T63">
        <v>1.0377320807304613</v>
      </c>
      <c r="U63">
        <v>1.0877001707658114</v>
      </c>
      <c r="V63">
        <v>0.81087053314759205</v>
      </c>
      <c r="W63">
        <v>0.65243233386049748</v>
      </c>
      <c r="X63">
        <v>0.58417102095992524</v>
      </c>
      <c r="Y63">
        <v>0.69637319440431333</v>
      </c>
      <c r="Z63">
        <v>1.0329381536071949</v>
      </c>
      <c r="AA63">
        <v>0.82874350417949794</v>
      </c>
      <c r="AB63">
        <v>1.2596665979610866</v>
      </c>
      <c r="AC63">
        <v>1.5412417387340798</v>
      </c>
      <c r="AD63">
        <v>2.1143279858759798</v>
      </c>
      <c r="AE63">
        <v>1.4566806047223704</v>
      </c>
      <c r="AF63">
        <v>0.93840493033446748</v>
      </c>
      <c r="AG63">
        <v>0.42557818487577326</v>
      </c>
      <c r="AH63">
        <v>0.85666311795507166</v>
      </c>
      <c r="AJ63">
        <v>0.80474985256834708</v>
      </c>
      <c r="AK63">
        <v>0.43521448066849866</v>
      </c>
      <c r="AN63">
        <v>0.65361903282951783</v>
      </c>
      <c r="AO63">
        <v>0.59971156438519591</v>
      </c>
      <c r="AS63">
        <v>1.2897760048289981</v>
      </c>
      <c r="AT63">
        <v>1.5311424900122108</v>
      </c>
      <c r="AU63">
        <v>1.7108898007795672</v>
      </c>
      <c r="AV63">
        <v>1.0578036734576148</v>
      </c>
      <c r="AW63">
        <v>1.3412475157457984</v>
      </c>
      <c r="AX63">
        <v>1.0770997436764886</v>
      </c>
      <c r="AY63">
        <v>1.0215532066806763</v>
      </c>
      <c r="AZ63">
        <v>0.99619086290566317</v>
      </c>
      <c r="BA63">
        <v>0.96817160964031546</v>
      </c>
      <c r="BB63">
        <v>0.83645339011282038</v>
      </c>
      <c r="BC63">
        <v>0.99753760570052352</v>
      </c>
      <c r="BD63">
        <v>1.1275531711264557</v>
      </c>
      <c r="BE63">
        <v>1.2081166432083992</v>
      </c>
      <c r="BF63">
        <v>1.2421484363983015</v>
      </c>
      <c r="BG63">
        <v>1.5077505858200173</v>
      </c>
      <c r="BH63">
        <v>1.9850895702481326</v>
      </c>
      <c r="BI63">
        <v>2.2960476653312836</v>
      </c>
      <c r="BM63" t="str">
        <f>VLOOKUP(D63,Data_1!$D$2:$D$1387,1,FALSE)</f>
        <v>Agricultural raw materials imports (% of merchandise imports)</v>
      </c>
      <c r="BU63" t="s">
        <v>127</v>
      </c>
    </row>
    <row r="64" spans="1:73" x14ac:dyDescent="0.25">
      <c r="A64" t="s">
        <v>279</v>
      </c>
      <c r="B64" t="s">
        <v>280</v>
      </c>
      <c r="C64" t="s">
        <v>7</v>
      </c>
      <c r="D64" t="s">
        <v>28</v>
      </c>
      <c r="E64" s="25" t="str">
        <f t="shared" si="0"/>
        <v>number</v>
      </c>
      <c r="F64" s="4" t="s">
        <v>29</v>
      </c>
      <c r="L64">
        <v>1.2234028165390756</v>
      </c>
      <c r="M64">
        <v>1.0004596562030879</v>
      </c>
      <c r="P64">
        <v>1.1086309663575884</v>
      </c>
      <c r="Q64">
        <v>1.2556069095608879</v>
      </c>
      <c r="R64">
        <v>1.1010204311721488</v>
      </c>
      <c r="S64">
        <v>0.95869956381039712</v>
      </c>
      <c r="T64">
        <v>1.5465384165471081</v>
      </c>
      <c r="U64">
        <v>1.2242117972006175</v>
      </c>
      <c r="V64">
        <v>0.6510042304442516</v>
      </c>
      <c r="W64">
        <v>0.83128032728847878</v>
      </c>
      <c r="X64">
        <v>1.2469329821024075</v>
      </c>
      <c r="Y64">
        <v>1.1495368185970283</v>
      </c>
      <c r="AO64">
        <v>2.3115341325723815</v>
      </c>
      <c r="AP64">
        <v>2.1061718809078673</v>
      </c>
      <c r="AQ64">
        <v>2.2155420510100292</v>
      </c>
      <c r="AR64">
        <v>3.4818596958669996</v>
      </c>
      <c r="AS64">
        <v>3.2226132351381902</v>
      </c>
      <c r="AT64">
        <v>2.8167434684905355</v>
      </c>
      <c r="AU64">
        <v>2.1031139048715262</v>
      </c>
      <c r="AV64">
        <v>1.8674016729015415</v>
      </c>
      <c r="AW64">
        <v>1.2156446974801556</v>
      </c>
      <c r="AX64">
        <v>1.0840869975729386</v>
      </c>
      <c r="AY64">
        <v>1.3002256200465441</v>
      </c>
      <c r="AZ64">
        <v>0.77175645496644363</v>
      </c>
      <c r="BA64">
        <v>0.41463698199996529</v>
      </c>
      <c r="BB64">
        <v>0.43941436512045112</v>
      </c>
      <c r="BC64">
        <v>0.68569887424254028</v>
      </c>
      <c r="BD64">
        <v>0.5747631566827679</v>
      </c>
      <c r="BE64">
        <v>0.54761091108487536</v>
      </c>
      <c r="BF64">
        <v>0.54919842714802525</v>
      </c>
      <c r="BG64">
        <v>0.54887094585058271</v>
      </c>
      <c r="BH64">
        <v>0.45980963796526453</v>
      </c>
      <c r="BI64">
        <v>0.47610334633052442</v>
      </c>
      <c r="BK64">
        <v>0.45370288088934385</v>
      </c>
      <c r="BM64" t="str">
        <f>VLOOKUP(D64,Data_1!$D$2:$D$1387,1,FALSE)</f>
        <v>Agricultural raw materials imports (% of merchandise imports)</v>
      </c>
      <c r="BU64" t="s">
        <v>128</v>
      </c>
    </row>
    <row r="65" spans="1:73" x14ac:dyDescent="0.25">
      <c r="A65" t="s">
        <v>281</v>
      </c>
      <c r="B65" t="s">
        <v>282</v>
      </c>
      <c r="C65" t="s">
        <v>7</v>
      </c>
      <c r="D65" t="s">
        <v>28</v>
      </c>
      <c r="E65" s="25" t="str">
        <f t="shared" si="0"/>
        <v>number</v>
      </c>
      <c r="F65" s="4" t="s">
        <v>29</v>
      </c>
      <c r="AD65">
        <v>2.3984128060591332</v>
      </c>
      <c r="AE65">
        <v>2.757042690433015</v>
      </c>
      <c r="AF65">
        <v>2.9067358821359064</v>
      </c>
      <c r="AJ65">
        <v>2.5836687510858631</v>
      </c>
      <c r="AK65">
        <v>2.7883719751095444</v>
      </c>
      <c r="AL65">
        <v>2.0839988663646269</v>
      </c>
      <c r="AM65">
        <v>2.1113674368690507</v>
      </c>
      <c r="AN65">
        <v>2.0298625254895812</v>
      </c>
      <c r="AO65">
        <v>1.8989558019275734</v>
      </c>
      <c r="AP65">
        <v>2.0085978470609995</v>
      </c>
      <c r="AQ65">
        <v>1.9010591911395824</v>
      </c>
      <c r="AS65">
        <v>1.6686469567482862</v>
      </c>
      <c r="AU65">
        <v>1.4949972612049152</v>
      </c>
      <c r="AV65">
        <v>1.8825571908478378</v>
      </c>
      <c r="AX65">
        <v>1.8187976887324331</v>
      </c>
      <c r="AY65">
        <v>2.3970593689224136</v>
      </c>
      <c r="AZ65">
        <v>0.99989244686478229</v>
      </c>
      <c r="BA65">
        <v>1.194310899658622</v>
      </c>
      <c r="BB65">
        <v>0.51136071512547809</v>
      </c>
      <c r="BC65">
        <v>0.4254115692662529</v>
      </c>
      <c r="BD65">
        <v>0.43048643133756365</v>
      </c>
      <c r="BE65">
        <v>0.44588923574447537</v>
      </c>
      <c r="BF65">
        <v>0.54194877364579974</v>
      </c>
      <c r="BG65">
        <v>0.49984243841386911</v>
      </c>
      <c r="BH65">
        <v>0.43708106159037674</v>
      </c>
      <c r="BI65">
        <v>0.37372533542085207</v>
      </c>
      <c r="BJ65">
        <v>0.33092323420608682</v>
      </c>
      <c r="BM65" t="str">
        <f>VLOOKUP(D65,Data_1!$D$2:$D$1387,1,FALSE)</f>
        <v>Agricultural raw materials imports (% of merchandise imports)</v>
      </c>
      <c r="BU65" s="4" t="s">
        <v>129</v>
      </c>
    </row>
    <row r="66" spans="1:73" x14ac:dyDescent="0.25">
      <c r="A66" t="s">
        <v>284</v>
      </c>
      <c r="B66" t="s">
        <v>272</v>
      </c>
      <c r="C66" t="s">
        <v>149</v>
      </c>
      <c r="D66" t="s">
        <v>28</v>
      </c>
      <c r="E66" s="25" t="str">
        <f t="shared" si="0"/>
        <v>number</v>
      </c>
      <c r="F66" s="4" t="s">
        <v>29</v>
      </c>
      <c r="H66">
        <v>0.91120089849246289</v>
      </c>
      <c r="I66">
        <v>0.84650442176466401</v>
      </c>
      <c r="J66">
        <v>0.77969556591052025</v>
      </c>
      <c r="K66">
        <v>0.65047675941798688</v>
      </c>
      <c r="L66">
        <v>0.84619483007633678</v>
      </c>
      <c r="M66">
        <v>1.0939085834696625</v>
      </c>
      <c r="N66">
        <v>0.62937280055165168</v>
      </c>
      <c r="O66">
        <v>0.6207646890709031</v>
      </c>
      <c r="P66">
        <v>0.5507859246176835</v>
      </c>
      <c r="Q66">
        <v>0.62852866677280628</v>
      </c>
      <c r="R66">
        <v>0.7064843629536528</v>
      </c>
      <c r="S66">
        <v>0.61083675648437363</v>
      </c>
      <c r="T66">
        <v>0.73290079727881374</v>
      </c>
      <c r="U66">
        <v>0.5678149364568309</v>
      </c>
      <c r="V66">
        <v>0.45250315654475964</v>
      </c>
      <c r="W66">
        <v>0.52360108005451245</v>
      </c>
      <c r="X66">
        <v>0.32738737549906505</v>
      </c>
      <c r="Y66">
        <v>0.37858781250197582</v>
      </c>
      <c r="AA66">
        <v>0.65082542088557793</v>
      </c>
      <c r="AB66">
        <v>0.44491760522370039</v>
      </c>
      <c r="AC66">
        <v>0.52354002978969627</v>
      </c>
      <c r="AE66">
        <v>1.036498957199018</v>
      </c>
      <c r="AO66">
        <v>0.94335697698694509</v>
      </c>
      <c r="AP66">
        <v>0.86689327008715555</v>
      </c>
      <c r="AQ66">
        <v>1.6861047052134357</v>
      </c>
      <c r="AR66">
        <v>2.3764249773633632</v>
      </c>
      <c r="AS66">
        <v>0.87824776607243993</v>
      </c>
      <c r="AT66">
        <v>1.0578251670044023</v>
      </c>
      <c r="AU66">
        <v>0.89528868831414643</v>
      </c>
      <c r="AV66">
        <v>1.030111627368351</v>
      </c>
      <c r="AW66">
        <v>0.57637682609626717</v>
      </c>
      <c r="AX66">
        <v>0.47896654808442379</v>
      </c>
      <c r="AY66">
        <v>0.45774534138890421</v>
      </c>
      <c r="AZ66">
        <v>0.55607301959679034</v>
      </c>
      <c r="BA66">
        <v>0.57671429219565007</v>
      </c>
      <c r="BB66">
        <v>0.63701260071995736</v>
      </c>
      <c r="BC66">
        <v>0.76477041343555263</v>
      </c>
      <c r="BD66">
        <v>0.85738104579884056</v>
      </c>
      <c r="BE66">
        <v>0.85094596861601501</v>
      </c>
      <c r="BF66">
        <v>0.68724932313969822</v>
      </c>
      <c r="BG66">
        <v>0.53180366824335978</v>
      </c>
      <c r="BH66">
        <v>0.53140273818368011</v>
      </c>
      <c r="BI66">
        <v>0.5515558836929032</v>
      </c>
      <c r="BM66" t="str">
        <f>VLOOKUP(D66,Data_1!$D$2:$D$1387,1,FALSE)</f>
        <v>Agricultural raw materials imports (% of merchandise imports)</v>
      </c>
      <c r="BU66" s="4" t="s">
        <v>131</v>
      </c>
    </row>
    <row r="67" spans="1:73" x14ac:dyDescent="0.25">
      <c r="A67" t="s">
        <v>273</v>
      </c>
      <c r="B67" t="s">
        <v>274</v>
      </c>
      <c r="C67" t="s">
        <v>149</v>
      </c>
      <c r="D67" t="s">
        <v>28</v>
      </c>
      <c r="E67" s="25" t="str">
        <f t="shared" ref="E67:E130" si="1">IF(_xlfn.ISFORMULA(G67),"formula","number")</f>
        <v>number</v>
      </c>
      <c r="F67" s="4" t="s">
        <v>29</v>
      </c>
      <c r="H67">
        <v>0.55710744915646504</v>
      </c>
      <c r="I67">
        <v>0.57377308928162585</v>
      </c>
      <c r="J67">
        <v>0.67378041581854919</v>
      </c>
      <c r="K67">
        <v>0.63527682697514321</v>
      </c>
      <c r="L67">
        <v>0.53166268111651438</v>
      </c>
      <c r="M67">
        <v>0.90550029142583022</v>
      </c>
      <c r="N67">
        <v>1.6295292592016668</v>
      </c>
      <c r="O67">
        <v>1.0346576892479762</v>
      </c>
      <c r="P67">
        <v>1.97500445137062</v>
      </c>
      <c r="Q67">
        <v>2.0513618868564731</v>
      </c>
      <c r="R67">
        <v>2.7701559508527818</v>
      </c>
      <c r="S67">
        <v>3.6971001045075655</v>
      </c>
      <c r="T67">
        <v>2.372135571066015</v>
      </c>
      <c r="U67">
        <v>2.2693564125367423</v>
      </c>
      <c r="V67">
        <v>2.4162362822357943</v>
      </c>
      <c r="W67">
        <v>2.260667488835018</v>
      </c>
      <c r="X67">
        <v>1.770489655940868</v>
      </c>
      <c r="Y67">
        <v>1.2101708695516415</v>
      </c>
      <c r="Z67">
        <v>1.2630798223380191</v>
      </c>
      <c r="AA67">
        <v>1.2195045905918098</v>
      </c>
      <c r="AB67">
        <v>0.86133714690505259</v>
      </c>
      <c r="AC67">
        <v>2.364615460484063</v>
      </c>
      <c r="AD67">
        <v>2.0089557775991409</v>
      </c>
      <c r="AL67">
        <v>1.127393056516623</v>
      </c>
      <c r="AP67">
        <v>1.0345857222749992</v>
      </c>
      <c r="AQ67">
        <v>1.1332917594887149</v>
      </c>
      <c r="AR67">
        <v>2.9530569147747197</v>
      </c>
      <c r="AS67">
        <v>2.6768003567051579</v>
      </c>
      <c r="AT67">
        <v>2.3823322106394857</v>
      </c>
      <c r="AU67">
        <v>1.9127703320574445</v>
      </c>
      <c r="AV67">
        <v>1.8263711137561316</v>
      </c>
      <c r="AW67">
        <v>1.6517443497915829</v>
      </c>
      <c r="AY67">
        <v>1.0995883271491251</v>
      </c>
      <c r="AZ67">
        <v>1.2073802215489449</v>
      </c>
      <c r="BA67">
        <v>1.0790561911269605</v>
      </c>
      <c r="BB67">
        <v>1.047887048513068</v>
      </c>
      <c r="BC67">
        <v>1.3419575075358112</v>
      </c>
      <c r="BD67">
        <v>1.0848337982852045</v>
      </c>
      <c r="BE67">
        <v>0.9742186172722378</v>
      </c>
      <c r="BF67">
        <v>1.0874691868681623</v>
      </c>
      <c r="BG67">
        <v>0.82718653658468555</v>
      </c>
      <c r="BJ67">
        <v>1.0962705899958862</v>
      </c>
      <c r="BK67">
        <v>0.92653271353801658</v>
      </c>
      <c r="BM67" t="str">
        <f>VLOOKUP(D67,Data_1!$D$2:$D$1387,1,FALSE)</f>
        <v>Agricultural raw materials imports (% of merchandise imports)</v>
      </c>
      <c r="BU67" s="4" t="s">
        <v>133</v>
      </c>
    </row>
    <row r="68" spans="1:73" x14ac:dyDescent="0.25">
      <c r="A68" t="s">
        <v>275</v>
      </c>
      <c r="B68" t="s">
        <v>276</v>
      </c>
      <c r="C68" t="s">
        <v>7</v>
      </c>
      <c r="D68" t="s">
        <v>30</v>
      </c>
      <c r="E68" s="25" t="str">
        <f t="shared" si="1"/>
        <v>number</v>
      </c>
      <c r="F68" s="4" t="s">
        <v>31</v>
      </c>
      <c r="L68">
        <v>22.675360517486752</v>
      </c>
      <c r="M68">
        <v>22.854329114010259</v>
      </c>
      <c r="N68">
        <v>21.870025353717011</v>
      </c>
      <c r="O68">
        <v>21.400952799183251</v>
      </c>
      <c r="P68">
        <v>21.858812607697001</v>
      </c>
      <c r="Q68">
        <v>21.51434660969386</v>
      </c>
      <c r="R68">
        <v>22.287989962871606</v>
      </c>
      <c r="S68">
        <v>23.878596197610747</v>
      </c>
      <c r="T68">
        <v>30.514948787546981</v>
      </c>
      <c r="U68">
        <v>30.35538369595044</v>
      </c>
      <c r="V68">
        <v>29.681263091126475</v>
      </c>
      <c r="W68">
        <v>29.304811144886511</v>
      </c>
      <c r="X68">
        <v>28.479159411025385</v>
      </c>
      <c r="Y68">
        <v>26.377660976070434</v>
      </c>
      <c r="Z68">
        <v>26.675792334092645</v>
      </c>
      <c r="AA68">
        <v>29.360686239759325</v>
      </c>
      <c r="AB68">
        <v>30.382984228304398</v>
      </c>
      <c r="AC68">
        <v>31.764845993700963</v>
      </c>
      <c r="AD68">
        <v>31.326363860436064</v>
      </c>
      <c r="AE68">
        <v>31.307355152045908</v>
      </c>
      <c r="AF68">
        <v>33.103739683466209</v>
      </c>
      <c r="AG68">
        <v>31.565738690362043</v>
      </c>
      <c r="AH68">
        <v>29.695929211187146</v>
      </c>
      <c r="AI68">
        <v>29.969538782052968</v>
      </c>
      <c r="AJ68">
        <v>29.475569698343858</v>
      </c>
      <c r="AK68">
        <v>30.972569559345072</v>
      </c>
      <c r="AL68">
        <v>30.636242647432905</v>
      </c>
      <c r="AM68">
        <v>31.641069639610812</v>
      </c>
      <c r="AN68">
        <v>36.605262685657252</v>
      </c>
      <c r="AO68">
        <v>30.487413116674915</v>
      </c>
      <c r="AP68">
        <v>29.630541550491362</v>
      </c>
      <c r="AQ68">
        <v>29.174451081127163</v>
      </c>
      <c r="AR68">
        <v>28.114288694984634</v>
      </c>
      <c r="AS68">
        <v>27.252799176671012</v>
      </c>
      <c r="AT68">
        <v>26.466650016564991</v>
      </c>
      <c r="AU68">
        <v>25.731928473870656</v>
      </c>
      <c r="AV68">
        <v>29.833648726692935</v>
      </c>
      <c r="AW68">
        <v>26.770549486840743</v>
      </c>
      <c r="AX68">
        <v>26.181352424366128</v>
      </c>
      <c r="AY68">
        <v>25.680261946892706</v>
      </c>
      <c r="AZ68">
        <v>25.126168138221178</v>
      </c>
      <c r="BA68">
        <v>23.393978246284412</v>
      </c>
      <c r="BB68">
        <v>22.320262854903397</v>
      </c>
      <c r="BC68">
        <v>26.84322667645414</v>
      </c>
      <c r="BD68">
        <v>25.765248003544773</v>
      </c>
      <c r="BE68">
        <v>25.96014745293353</v>
      </c>
      <c r="BF68">
        <v>25.772242799073759</v>
      </c>
      <c r="BG68">
        <v>24.29368629813418</v>
      </c>
      <c r="BH68">
        <v>24.349156809525724</v>
      </c>
      <c r="BI68">
        <v>23.486107583463596</v>
      </c>
      <c r="BJ68">
        <v>21.344255858921493</v>
      </c>
      <c r="BK68">
        <v>19.956205704369879</v>
      </c>
      <c r="BM68" t="str">
        <f>VLOOKUP(D68,Data_1!$D$2:$D$1387,1,FALSE)</f>
        <v>Agriculture, forestry, and fishing, value added (% of GDP)</v>
      </c>
      <c r="BU68" s="4" t="s">
        <v>135</v>
      </c>
    </row>
    <row r="69" spans="1:73" x14ac:dyDescent="0.25">
      <c r="A69" t="s">
        <v>277</v>
      </c>
      <c r="B69" t="s">
        <v>278</v>
      </c>
      <c r="C69" t="s">
        <v>7</v>
      </c>
      <c r="D69" t="s">
        <v>30</v>
      </c>
      <c r="E69" s="25" t="str">
        <f t="shared" si="1"/>
        <v>number</v>
      </c>
      <c r="F69" s="4" t="s">
        <v>31</v>
      </c>
      <c r="G69">
        <v>48.59663191659984</v>
      </c>
      <c r="H69">
        <v>48.623853211009177</v>
      </c>
      <c r="I69">
        <v>49.229640498899478</v>
      </c>
      <c r="J69">
        <v>48.094895758447166</v>
      </c>
      <c r="K69">
        <v>47.956070774862717</v>
      </c>
      <c r="L69">
        <v>45.913978494623656</v>
      </c>
      <c r="M69">
        <v>44.012282497441149</v>
      </c>
      <c r="N69">
        <v>42.38864415075868</v>
      </c>
      <c r="O69">
        <v>41.715575620767503</v>
      </c>
      <c r="P69">
        <v>40.974803800082618</v>
      </c>
      <c r="Q69">
        <v>41.205533596837938</v>
      </c>
      <c r="R69">
        <v>42.51920122887865</v>
      </c>
      <c r="S69">
        <v>38.928571428571431</v>
      </c>
      <c r="T69">
        <v>38.656554712892742</v>
      </c>
      <c r="U69">
        <v>34.774400604115534</v>
      </c>
      <c r="V69">
        <v>37.042483660130713</v>
      </c>
      <c r="W69">
        <v>39.258241758241759</v>
      </c>
      <c r="X69">
        <v>36.830273510678147</v>
      </c>
      <c r="Y69">
        <v>49.092909196067097</v>
      </c>
      <c r="Z69">
        <v>39.229817928564316</v>
      </c>
      <c r="AA69">
        <v>35.950852811118125</v>
      </c>
      <c r="AB69">
        <v>37.229222864482978</v>
      </c>
      <c r="AC69">
        <v>38.188409059736188</v>
      </c>
      <c r="AD69">
        <v>37.657498984274277</v>
      </c>
      <c r="AE69">
        <v>38.134212555915461</v>
      </c>
      <c r="AF69">
        <v>38.780589223296566</v>
      </c>
      <c r="AG69">
        <v>43.068367073590764</v>
      </c>
      <c r="AH69">
        <v>43.42965425531915</v>
      </c>
      <c r="AI69">
        <v>40.544684393252012</v>
      </c>
      <c r="AJ69">
        <v>38.48260597425687</v>
      </c>
      <c r="AK69">
        <v>39.647810664252248</v>
      </c>
      <c r="AL69">
        <v>34.93256276691902</v>
      </c>
      <c r="AM69">
        <v>44.782804616321719</v>
      </c>
      <c r="AN69">
        <v>22.341209481317428</v>
      </c>
      <c r="AO69">
        <v>26.864279140804275</v>
      </c>
      <c r="AP69">
        <v>31.417903743586876</v>
      </c>
      <c r="AQ69">
        <v>30.310488070882091</v>
      </c>
      <c r="AR69">
        <v>32.190487494657575</v>
      </c>
      <c r="AS69">
        <v>34.400076862190133</v>
      </c>
      <c r="AT69">
        <v>35.660848145493787</v>
      </c>
      <c r="AU69">
        <v>35.282673772898377</v>
      </c>
      <c r="AV69">
        <v>38.818405961583359</v>
      </c>
      <c r="AW69">
        <v>36.222665299325115</v>
      </c>
      <c r="AX69">
        <v>34.713947605752629</v>
      </c>
      <c r="AY69">
        <v>32.914576483868466</v>
      </c>
      <c r="AZ69">
        <v>30.867324652560622</v>
      </c>
      <c r="BA69">
        <v>27.511279018358316</v>
      </c>
      <c r="BB69">
        <v>29.975806548681799</v>
      </c>
      <c r="BC69">
        <v>30.429002967222562</v>
      </c>
      <c r="BD69">
        <v>29.614872252981755</v>
      </c>
      <c r="BE69">
        <v>28.772380415709208</v>
      </c>
      <c r="BF69">
        <v>28.288926239496735</v>
      </c>
      <c r="BG69">
        <v>28.673642187668964</v>
      </c>
      <c r="BH69">
        <v>28.702698759337963</v>
      </c>
      <c r="BI69">
        <v>27.481223858340865</v>
      </c>
      <c r="BJ69">
        <v>25.927043412502083</v>
      </c>
      <c r="BK69">
        <v>26.096924239010882</v>
      </c>
      <c r="BM69" t="str">
        <f>VLOOKUP(D69,Data_1!$D$2:$D$1387,1,FALSE)</f>
        <v>Agriculture, forestry, and fishing, value added (% of GDP)</v>
      </c>
      <c r="BU69" s="4" t="s">
        <v>137</v>
      </c>
    </row>
    <row r="70" spans="1:73" x14ac:dyDescent="0.25">
      <c r="A70" t="s">
        <v>279</v>
      </c>
      <c r="B70" t="s">
        <v>280</v>
      </c>
      <c r="C70" t="s">
        <v>7</v>
      </c>
      <c r="D70" t="s">
        <v>30</v>
      </c>
      <c r="E70" s="25" t="str">
        <f t="shared" si="1"/>
        <v>number</v>
      </c>
      <c r="F70" s="4" t="s">
        <v>31</v>
      </c>
      <c r="G70">
        <v>12.761592121460813</v>
      </c>
      <c r="H70">
        <v>12.345424567188788</v>
      </c>
      <c r="I70">
        <v>13.019280461140925</v>
      </c>
      <c r="J70">
        <v>11.980939414567732</v>
      </c>
      <c r="K70">
        <v>14.313984168865435</v>
      </c>
      <c r="L70">
        <v>13.446327683615818</v>
      </c>
      <c r="M70">
        <v>12.844611528822055</v>
      </c>
      <c r="N70">
        <v>11.386887287607864</v>
      </c>
      <c r="O70">
        <v>9.6656976744186061</v>
      </c>
      <c r="P70">
        <v>10.65195272755733</v>
      </c>
      <c r="Q70">
        <v>13.040901007705989</v>
      </c>
      <c r="R70">
        <v>12.874766355140189</v>
      </c>
      <c r="S70">
        <v>11.309111516906995</v>
      </c>
      <c r="T70">
        <v>10.64545406011425</v>
      </c>
      <c r="U70">
        <v>13.110997963340123</v>
      </c>
      <c r="V70">
        <v>14.198782961460443</v>
      </c>
      <c r="W70">
        <v>16.391461941200163</v>
      </c>
      <c r="X70">
        <v>16.128315635135735</v>
      </c>
      <c r="Y70">
        <v>14.930085701398285</v>
      </c>
      <c r="Z70">
        <v>13.983548766157462</v>
      </c>
      <c r="AA70">
        <v>15.625179319446838</v>
      </c>
      <c r="AB70">
        <v>13.462019859260701</v>
      </c>
      <c r="AC70">
        <v>14.199272935999236</v>
      </c>
      <c r="AD70">
        <v>14.544717095923748</v>
      </c>
      <c r="AE70">
        <v>13.082764179357738</v>
      </c>
      <c r="AF70">
        <v>12.17137743766971</v>
      </c>
      <c r="AG70">
        <v>10.88388054164348</v>
      </c>
      <c r="AH70">
        <v>16.401713006521103</v>
      </c>
      <c r="AI70">
        <v>19.140758084275074</v>
      </c>
      <c r="AJ70">
        <v>18.202576319040059</v>
      </c>
      <c r="AK70">
        <v>15.814029773341801</v>
      </c>
      <c r="AL70">
        <v>21.267548510790711</v>
      </c>
      <c r="AM70">
        <v>30.478730463569775</v>
      </c>
      <c r="AN70">
        <v>11.826502598293951</v>
      </c>
      <c r="AO70">
        <v>14.089372097348965</v>
      </c>
      <c r="AP70">
        <v>13.298244783897347</v>
      </c>
      <c r="AQ70">
        <v>13.982548477644269</v>
      </c>
      <c r="AR70">
        <v>15.868411230229967</v>
      </c>
      <c r="AS70">
        <v>18.189971655072881</v>
      </c>
      <c r="AT70">
        <v>16.149773456038517</v>
      </c>
      <c r="AU70">
        <v>15.527482235864829</v>
      </c>
      <c r="AV70">
        <v>15.36142993836803</v>
      </c>
      <c r="AW70">
        <v>15.617099615815579</v>
      </c>
      <c r="AX70">
        <v>15.580942882228419</v>
      </c>
      <c r="AY70">
        <v>14.588551371728469</v>
      </c>
      <c r="AZ70">
        <v>13.206271058776581</v>
      </c>
      <c r="BA70">
        <v>12.105596237559734</v>
      </c>
      <c r="BB70">
        <v>11.453999754760501</v>
      </c>
      <c r="BC70">
        <v>11.552783633397338</v>
      </c>
      <c r="BD70">
        <v>9.4209897763637436</v>
      </c>
      <c r="BE70">
        <v>9.6477758533751352</v>
      </c>
      <c r="BF70">
        <v>9.3215310020682018</v>
      </c>
      <c r="BG70">
        <v>8.2265637131972724</v>
      </c>
      <c r="BH70">
        <v>6.7796092723001884</v>
      </c>
      <c r="BI70">
        <v>4.9808295402306992</v>
      </c>
      <c r="BJ70">
        <v>6.2284704162000564</v>
      </c>
      <c r="BK70">
        <v>6.7493847570910228</v>
      </c>
      <c r="BM70" t="str">
        <f>VLOOKUP(D70,Data_1!$D$2:$D$1387,1,FALSE)</f>
        <v>Agriculture, forestry, and fishing, value added (% of GDP)</v>
      </c>
      <c r="BU70" s="4" t="s">
        <v>139</v>
      </c>
    </row>
    <row r="71" spans="1:73" x14ac:dyDescent="0.25">
      <c r="A71" t="s">
        <v>281</v>
      </c>
      <c r="B71" t="s">
        <v>282</v>
      </c>
      <c r="C71" t="s">
        <v>7</v>
      </c>
      <c r="D71" t="s">
        <v>30</v>
      </c>
      <c r="E71" s="25" t="str">
        <f t="shared" si="1"/>
        <v>number</v>
      </c>
      <c r="F71" s="4" t="s">
        <v>31</v>
      </c>
      <c r="K71">
        <v>18.764380231193929</v>
      </c>
      <c r="L71">
        <v>21.126717818107206</v>
      </c>
      <c r="M71">
        <v>21.85706248094133</v>
      </c>
      <c r="N71">
        <v>16.903252021036231</v>
      </c>
      <c r="O71">
        <v>19.536781146531677</v>
      </c>
      <c r="P71">
        <v>16.312040778124985</v>
      </c>
      <c r="Q71">
        <v>18.494720951048102</v>
      </c>
      <c r="R71">
        <v>18.970191685537756</v>
      </c>
      <c r="S71">
        <v>15.925946988559939</v>
      </c>
      <c r="T71">
        <v>19.471641706938346</v>
      </c>
      <c r="U71">
        <v>18.597107721278476</v>
      </c>
      <c r="V71">
        <v>18.588655632261418</v>
      </c>
      <c r="W71">
        <v>17.480632596307274</v>
      </c>
      <c r="X71">
        <v>14.069290138191684</v>
      </c>
      <c r="Y71">
        <v>13.085373494189062</v>
      </c>
      <c r="Z71">
        <v>15.077530651076481</v>
      </c>
      <c r="AA71">
        <v>16.60812032013785</v>
      </c>
      <c r="AB71">
        <v>14.808516649769709</v>
      </c>
      <c r="AC71">
        <v>9.9239213159804009</v>
      </c>
      <c r="AD71">
        <v>13.436572470958112</v>
      </c>
      <c r="AE71">
        <v>20.726564768805293</v>
      </c>
      <c r="AF71">
        <v>16.13588059181825</v>
      </c>
      <c r="AG71">
        <v>13.123828373315071</v>
      </c>
      <c r="AH71">
        <v>14.825314239967295</v>
      </c>
      <c r="AI71">
        <v>13.39882285781605</v>
      </c>
      <c r="AJ71">
        <v>14.832046757077707</v>
      </c>
      <c r="AK71">
        <v>13.546905966369172</v>
      </c>
      <c r="AL71">
        <v>6.7515704204484468</v>
      </c>
      <c r="AM71">
        <v>13.73790750568728</v>
      </c>
      <c r="AN71">
        <v>17.080077060665317</v>
      </c>
      <c r="AO71">
        <v>13.465968887951346</v>
      </c>
      <c r="AP71">
        <v>19.342622982751166</v>
      </c>
      <c r="AQ71">
        <v>16.695730650763281</v>
      </c>
      <c r="AR71">
        <v>18.890320323677958</v>
      </c>
      <c r="AS71">
        <v>15.481266724322824</v>
      </c>
      <c r="AT71">
        <v>15.667063420551425</v>
      </c>
      <c r="AU71">
        <v>15.627070719476793</v>
      </c>
      <c r="AV71">
        <v>12.568367556293984</v>
      </c>
      <c r="AW71">
        <v>14.793355210823508</v>
      </c>
      <c r="AX71">
        <v>18.063796834448624</v>
      </c>
      <c r="AY71">
        <v>17.148239739149986</v>
      </c>
      <c r="AZ71">
        <v>19.230115781958752</v>
      </c>
      <c r="BA71">
        <v>21.197688542074498</v>
      </c>
      <c r="BB71">
        <v>19.02107406322726</v>
      </c>
      <c r="BC71">
        <v>10.742550226063702</v>
      </c>
      <c r="BD71">
        <v>9.6098632686310435</v>
      </c>
      <c r="BE71">
        <v>8.665865172986404</v>
      </c>
      <c r="BF71">
        <v>8.0445175274368008</v>
      </c>
      <c r="BG71">
        <v>7.1444794463575017</v>
      </c>
      <c r="BH71">
        <v>8.7453042287726461</v>
      </c>
      <c r="BI71">
        <v>8.2842469027612839</v>
      </c>
      <c r="BJ71">
        <v>7.8739858210149301</v>
      </c>
      <c r="BK71">
        <v>8.3409688722226214</v>
      </c>
      <c r="BM71" t="str">
        <f>VLOOKUP(D71,Data_1!$D$2:$D$1387,1,FALSE)</f>
        <v>Agriculture, forestry, and fishing, value added (% of GDP)</v>
      </c>
      <c r="BU71" s="4" t="s">
        <v>141</v>
      </c>
    </row>
    <row r="72" spans="1:73" x14ac:dyDescent="0.25">
      <c r="A72" t="s">
        <v>284</v>
      </c>
      <c r="B72" t="s">
        <v>272</v>
      </c>
      <c r="C72" t="s">
        <v>149</v>
      </c>
      <c r="D72" t="s">
        <v>30</v>
      </c>
      <c r="E72" s="25" t="str">
        <f t="shared" si="1"/>
        <v>number</v>
      </c>
      <c r="F72" s="4" t="s">
        <v>31</v>
      </c>
      <c r="G72">
        <v>46.40683487787328</v>
      </c>
      <c r="H72">
        <v>45.904052683510145</v>
      </c>
      <c r="I72">
        <v>44.167104146873896</v>
      </c>
      <c r="J72">
        <v>39.801359779727363</v>
      </c>
      <c r="K72">
        <v>39.618460703755368</v>
      </c>
      <c r="L72">
        <v>37.440380886112649</v>
      </c>
      <c r="M72">
        <v>34.759762229600042</v>
      </c>
      <c r="N72">
        <v>35.561158713618099</v>
      </c>
      <c r="O72">
        <v>33.568804151520062</v>
      </c>
      <c r="P72">
        <v>31.866765138948473</v>
      </c>
      <c r="Q72">
        <v>30.880328963437549</v>
      </c>
      <c r="R72">
        <v>29.800471638967057</v>
      </c>
      <c r="S72">
        <v>31.04990114216638</v>
      </c>
      <c r="T72">
        <v>25.466846449383922</v>
      </c>
      <c r="U72">
        <v>28.244458161268067</v>
      </c>
      <c r="V72">
        <v>24.479352101509683</v>
      </c>
      <c r="W72">
        <v>24.265851604067038</v>
      </c>
      <c r="X72">
        <v>25.880637212766501</v>
      </c>
      <c r="Y72">
        <v>26.402385864554816</v>
      </c>
      <c r="Z72">
        <v>25.880273262685172</v>
      </c>
      <c r="AA72">
        <v>26.533998353147187</v>
      </c>
      <c r="AB72">
        <v>24.125313394536978</v>
      </c>
      <c r="AC72">
        <v>21.881957131181629</v>
      </c>
      <c r="AD72">
        <v>24.134470978280156</v>
      </c>
      <c r="AE72">
        <v>26.537578919782284</v>
      </c>
      <c r="AF72">
        <v>28.461544502484426</v>
      </c>
      <c r="AG72">
        <v>29.182352573433008</v>
      </c>
      <c r="AH72">
        <v>32.039321891080185</v>
      </c>
      <c r="AI72">
        <v>32.71644011153478</v>
      </c>
      <c r="AJ72">
        <v>32.498427668364272</v>
      </c>
      <c r="AK72">
        <v>33.293942932801357</v>
      </c>
      <c r="AL72">
        <v>34.009686923710781</v>
      </c>
      <c r="AM72">
        <v>28.215206273403641</v>
      </c>
      <c r="AN72">
        <v>25.263630508538949</v>
      </c>
      <c r="AO72">
        <v>24.727605801392031</v>
      </c>
      <c r="AP72">
        <v>24.602620927533803</v>
      </c>
      <c r="AQ72">
        <v>23.319432621791513</v>
      </c>
      <c r="AR72">
        <v>24.177003348703288</v>
      </c>
      <c r="AS72">
        <v>23.202934902968206</v>
      </c>
      <c r="AT72">
        <v>24.989115713659263</v>
      </c>
      <c r="AU72">
        <v>25.926452280665746</v>
      </c>
      <c r="AV72">
        <v>27.270050386623591</v>
      </c>
      <c r="AW72">
        <v>28.780855021052798</v>
      </c>
      <c r="AX72">
        <v>23.589759715326579</v>
      </c>
      <c r="AY72">
        <v>22.593246265572024</v>
      </c>
      <c r="AZ72">
        <v>22.625212883496484</v>
      </c>
      <c r="BA72">
        <v>21.994806374422065</v>
      </c>
      <c r="BB72">
        <v>22.67704580735322</v>
      </c>
      <c r="BC72">
        <v>21.200218083482358</v>
      </c>
      <c r="BD72">
        <v>24.529427557925644</v>
      </c>
      <c r="BE72">
        <v>26.690849405444698</v>
      </c>
      <c r="BF72">
        <v>22.190251202044962</v>
      </c>
      <c r="BG72">
        <v>20.97862591278292</v>
      </c>
      <c r="BH72">
        <v>21.051436735908009</v>
      </c>
      <c r="BI72">
        <v>22.735623257338041</v>
      </c>
      <c r="BJ72">
        <v>22.426252772330482</v>
      </c>
      <c r="BK72">
        <v>21.575709300599044</v>
      </c>
      <c r="BM72" t="str">
        <f>VLOOKUP(D72,Data_1!$D$2:$D$1387,1,FALSE)</f>
        <v>Agriculture, forestry, and fishing, value added (% of GDP)</v>
      </c>
      <c r="BU72" t="s">
        <v>143</v>
      </c>
    </row>
    <row r="73" spans="1:73" x14ac:dyDescent="0.25">
      <c r="A73" t="s">
        <v>273</v>
      </c>
      <c r="B73" t="s">
        <v>274</v>
      </c>
      <c r="C73" t="s">
        <v>149</v>
      </c>
      <c r="D73" t="s">
        <v>30</v>
      </c>
      <c r="E73" s="25" t="str">
        <f t="shared" si="1"/>
        <v>number</v>
      </c>
      <c r="F73" s="4" t="s">
        <v>31</v>
      </c>
      <c r="G73">
        <v>35.376344086021504</v>
      </c>
      <c r="H73">
        <v>37.892603850050662</v>
      </c>
      <c r="I73">
        <v>35.909090909090907</v>
      </c>
      <c r="J73">
        <v>35.355987055016179</v>
      </c>
      <c r="K73">
        <v>43.519781718963166</v>
      </c>
      <c r="L73">
        <v>43.280632411067202</v>
      </c>
      <c r="M73">
        <v>40.226063829787236</v>
      </c>
      <c r="N73">
        <v>41.764705882352942</v>
      </c>
      <c r="O73">
        <v>45.927036481759117</v>
      </c>
      <c r="P73">
        <v>46.525011066843739</v>
      </c>
      <c r="Q73">
        <v>44.16</v>
      </c>
      <c r="R73">
        <v>46.642984014209596</v>
      </c>
      <c r="S73">
        <v>48.986003998857477</v>
      </c>
      <c r="T73">
        <v>51.137339055793994</v>
      </c>
      <c r="U73">
        <v>47.662313079689575</v>
      </c>
      <c r="V73">
        <v>50.566962917560531</v>
      </c>
      <c r="W73">
        <v>56.203529517154884</v>
      </c>
      <c r="X73">
        <v>60.711903173544272</v>
      </c>
      <c r="Y73">
        <v>59.967401318120615</v>
      </c>
      <c r="Z73">
        <v>57.920283767385428</v>
      </c>
      <c r="AA73">
        <v>53.084294880621265</v>
      </c>
      <c r="AB73">
        <v>57.341152791754865</v>
      </c>
      <c r="AC73">
        <v>59.730599115400082</v>
      </c>
      <c r="AD73">
        <v>49.242869445337654</v>
      </c>
      <c r="AE73">
        <v>44.892551479676314</v>
      </c>
      <c r="AF73">
        <v>47.775389964274055</v>
      </c>
      <c r="AG73">
        <v>50.600536193029498</v>
      </c>
      <c r="AH73">
        <v>49.613012226073913</v>
      </c>
      <c r="AI73">
        <v>48.967481269589491</v>
      </c>
      <c r="AJ73">
        <v>44.847617465929396</v>
      </c>
      <c r="AK73">
        <v>45.510475878969928</v>
      </c>
      <c r="AL73">
        <v>44.779057218035042</v>
      </c>
      <c r="AM73">
        <v>36.930864388832937</v>
      </c>
      <c r="AN73">
        <v>37.790585975024008</v>
      </c>
      <c r="AO73">
        <v>38.778590502728434</v>
      </c>
      <c r="AP73">
        <v>38.955083034210276</v>
      </c>
      <c r="AQ73">
        <v>35.781597630620546</v>
      </c>
      <c r="AR73">
        <v>36.014107308048111</v>
      </c>
      <c r="AS73">
        <v>35.776343793428502</v>
      </c>
      <c r="AT73">
        <v>35.271521959303932</v>
      </c>
      <c r="AU73">
        <v>35.241800124505204</v>
      </c>
      <c r="AV73">
        <v>35.148377061929516</v>
      </c>
      <c r="AW73">
        <v>36.545405901353888</v>
      </c>
      <c r="AX73">
        <v>37.952426093009564</v>
      </c>
      <c r="AY73">
        <v>37.45301293018359</v>
      </c>
      <c r="AZ73">
        <v>28.948945669406967</v>
      </c>
      <c r="BA73">
        <v>27.294114484663041</v>
      </c>
      <c r="BB73">
        <v>29.408096757841427</v>
      </c>
      <c r="BC73">
        <v>30.993384209540348</v>
      </c>
      <c r="BD73">
        <v>28.038737963649051</v>
      </c>
      <c r="BE73">
        <v>23.663704967183964</v>
      </c>
      <c r="BF73">
        <v>22.131154690157224</v>
      </c>
      <c r="BG73">
        <v>20.452495945459269</v>
      </c>
      <c r="BH73">
        <v>19.999699792605405</v>
      </c>
      <c r="BI73">
        <v>20.247175490288658</v>
      </c>
      <c r="BJ73">
        <v>20.976891310242184</v>
      </c>
      <c r="BK73">
        <v>19.696155155240223</v>
      </c>
      <c r="BM73" t="str">
        <f>VLOOKUP(D73,Data_1!$D$2:$D$1387,1,FALSE)</f>
        <v>Agriculture, forestry, and fishing, value added (% of GDP)</v>
      </c>
      <c r="BU73" t="s">
        <v>145</v>
      </c>
    </row>
    <row r="74" spans="1:73" x14ac:dyDescent="0.25">
      <c r="A74" t="s">
        <v>275</v>
      </c>
      <c r="B74" t="s">
        <v>276</v>
      </c>
      <c r="C74" t="s">
        <v>7</v>
      </c>
      <c r="D74" t="s">
        <v>32</v>
      </c>
      <c r="E74" s="25" t="str">
        <f t="shared" si="1"/>
        <v>number</v>
      </c>
      <c r="F74" s="4" t="s">
        <v>33</v>
      </c>
      <c r="Q74">
        <v>-1.9871186466119326</v>
      </c>
      <c r="R74">
        <v>2.0776399683145854</v>
      </c>
      <c r="S74">
        <v>1.0853951292157689</v>
      </c>
      <c r="T74">
        <v>9.1275257777662091</v>
      </c>
      <c r="U74">
        <v>-0.49206148658683446</v>
      </c>
      <c r="V74">
        <v>-8.6526026012807336</v>
      </c>
      <c r="W74">
        <v>3.2475853245639996</v>
      </c>
      <c r="X74">
        <v>-6.553124364024427</v>
      </c>
      <c r="Y74">
        <v>7.1531054078142375</v>
      </c>
      <c r="Z74">
        <v>2.48683849417435</v>
      </c>
      <c r="AA74">
        <v>-4.4701518210885638</v>
      </c>
      <c r="AB74">
        <v>4.0106425236584329</v>
      </c>
      <c r="AC74">
        <v>2.5707944472295452</v>
      </c>
      <c r="AD74">
        <v>3.132949815197378</v>
      </c>
      <c r="AE74">
        <v>1.1173760300768834</v>
      </c>
      <c r="AF74">
        <v>3.2360170837407338</v>
      </c>
      <c r="AG74">
        <v>2.5052053162310415</v>
      </c>
      <c r="AH74">
        <v>2.1970144737345692</v>
      </c>
      <c r="AI74">
        <v>5.213145871535545</v>
      </c>
      <c r="AJ74">
        <v>2.0794921127446457</v>
      </c>
      <c r="AK74">
        <v>0.50943841585736038</v>
      </c>
      <c r="AL74">
        <v>1.7050082270360321</v>
      </c>
      <c r="AM74">
        <v>3.2171096429621571</v>
      </c>
      <c r="AN74">
        <v>-0.45202342842017629</v>
      </c>
      <c r="AO74">
        <v>1.8739282968979438</v>
      </c>
      <c r="AP74">
        <v>2.5009064301382296</v>
      </c>
      <c r="AQ74">
        <v>1.8811682369679801</v>
      </c>
      <c r="AR74">
        <v>2.1378147487459955</v>
      </c>
      <c r="AS74">
        <v>3.4108012441214299</v>
      </c>
      <c r="AT74">
        <v>1.1301838097861179</v>
      </c>
      <c r="AU74">
        <v>4.0208498643843171</v>
      </c>
      <c r="AV74">
        <v>-1.2914891139629532</v>
      </c>
      <c r="AW74">
        <v>1.2954700006537507</v>
      </c>
      <c r="AX74">
        <v>3.0695035019119103</v>
      </c>
      <c r="AY74">
        <v>2.4981739324973802</v>
      </c>
      <c r="AZ74">
        <v>2.1453696050861737</v>
      </c>
      <c r="BA74">
        <v>2.2425131688009969</v>
      </c>
      <c r="BB74">
        <v>2.9462125047986092</v>
      </c>
      <c r="BC74">
        <v>8.5358974767580946</v>
      </c>
      <c r="BD74">
        <v>-3.4421014385890913</v>
      </c>
      <c r="BE74">
        <v>0.6633088354587926</v>
      </c>
      <c r="BF74">
        <v>1.453709992452886</v>
      </c>
      <c r="BG74">
        <v>-6.1225121271464786</v>
      </c>
      <c r="BH74">
        <v>3.2567186191671595</v>
      </c>
      <c r="BI74">
        <v>-0.72284555381531845</v>
      </c>
      <c r="BJ74">
        <v>1.5789608242463373</v>
      </c>
      <c r="BK74">
        <v>-1.0390698856960228</v>
      </c>
      <c r="BM74" t="str">
        <f>VLOOKUP(D74,Data_1!$D$2:$D$1387,1,FALSE)</f>
        <v>Agriculture, forestry, and fishing, value added (annual % growth)</v>
      </c>
      <c r="BU74" s="10" t="s">
        <v>264</v>
      </c>
    </row>
    <row r="75" spans="1:73" x14ac:dyDescent="0.25">
      <c r="A75" t="s">
        <v>277</v>
      </c>
      <c r="B75" t="s">
        <v>278</v>
      </c>
      <c r="C75" t="s">
        <v>7</v>
      </c>
      <c r="D75" t="s">
        <v>32</v>
      </c>
      <c r="E75" s="25" t="str">
        <f t="shared" si="1"/>
        <v>number</v>
      </c>
      <c r="F75" s="4" t="s">
        <v>33</v>
      </c>
      <c r="N75">
        <v>-6.3565850339820287</v>
      </c>
      <c r="O75">
        <v>4.1942628924019942</v>
      </c>
      <c r="P75">
        <v>-1.324157471592315</v>
      </c>
      <c r="Q75">
        <v>16.854538922026904</v>
      </c>
      <c r="R75">
        <v>9.600367290433411</v>
      </c>
      <c r="S75">
        <v>-6.2866742180991224</v>
      </c>
      <c r="T75">
        <v>2.0572422709360865</v>
      </c>
      <c r="U75">
        <v>0.92024578045641192</v>
      </c>
      <c r="V75">
        <v>11.854109713637897</v>
      </c>
      <c r="W75">
        <v>11.218942343864626</v>
      </c>
      <c r="X75">
        <v>2.9319385151423063</v>
      </c>
      <c r="Y75">
        <v>3.1196972381791568</v>
      </c>
      <c r="Z75">
        <v>-6.5438989734414719</v>
      </c>
      <c r="AA75">
        <v>-8.1984515161081504</v>
      </c>
      <c r="AB75">
        <v>6.400925512855494</v>
      </c>
      <c r="AC75">
        <v>4.4308265756732652</v>
      </c>
      <c r="AD75">
        <v>5.7261199440560517</v>
      </c>
      <c r="AE75">
        <v>0.48939276761774408</v>
      </c>
      <c r="AF75">
        <v>0.61688214250972351</v>
      </c>
      <c r="AG75">
        <v>0.83898127222570906</v>
      </c>
      <c r="AH75">
        <v>2.015995649611952</v>
      </c>
      <c r="AI75">
        <v>2.4466779004266073</v>
      </c>
      <c r="AJ75">
        <v>-0.24494280678808877</v>
      </c>
      <c r="AK75">
        <v>12.799259886704732</v>
      </c>
      <c r="AL75">
        <v>-25.115646884396426</v>
      </c>
      <c r="AM75">
        <v>52.979657185282633</v>
      </c>
      <c r="AN75">
        <v>-28.920836827322887</v>
      </c>
      <c r="AO75">
        <v>39.590245417033543</v>
      </c>
      <c r="AP75">
        <v>25.507393285927634</v>
      </c>
      <c r="AQ75">
        <v>0.13395042926917711</v>
      </c>
      <c r="AR75">
        <v>10.339316669604187</v>
      </c>
      <c r="AS75">
        <v>10.115202323945226</v>
      </c>
      <c r="AT75">
        <v>5.2988789471140763</v>
      </c>
      <c r="AU75">
        <v>-5.9826804944688234</v>
      </c>
      <c r="AV75">
        <v>5.8936159932501369</v>
      </c>
      <c r="AW75">
        <v>3.3081103531943796</v>
      </c>
      <c r="AX75">
        <v>3.6441494241077805</v>
      </c>
      <c r="AY75">
        <v>-9.3302522174311946</v>
      </c>
      <c r="AZ75">
        <v>-4.620556745420572</v>
      </c>
      <c r="BA75">
        <v>7.3908362388721116</v>
      </c>
      <c r="BB75">
        <v>3.5153919915861707</v>
      </c>
      <c r="BC75">
        <v>3.9956776184696849</v>
      </c>
      <c r="BD75">
        <v>6.8038160639567877</v>
      </c>
      <c r="BE75">
        <v>4.2869380085766977</v>
      </c>
      <c r="BF75">
        <v>-0.12477687945637683</v>
      </c>
      <c r="BG75">
        <v>6.5830186188109252</v>
      </c>
      <c r="BH75">
        <v>5.8882103251571181</v>
      </c>
      <c r="BI75">
        <v>-2.0172649464496999</v>
      </c>
      <c r="BJ75">
        <v>-2.3300405601726482</v>
      </c>
      <c r="BK75">
        <v>4.9999570105725439</v>
      </c>
      <c r="BM75" t="str">
        <f>VLOOKUP(D75,Data_1!$D$2:$D$1387,1,FALSE)</f>
        <v>Agriculture, forestry, and fishing, value added (annual % growth)</v>
      </c>
      <c r="BU75" s="10" t="s">
        <v>266</v>
      </c>
    </row>
    <row r="76" spans="1:73" x14ac:dyDescent="0.25">
      <c r="A76" t="s">
        <v>279</v>
      </c>
      <c r="B76" t="s">
        <v>280</v>
      </c>
      <c r="C76" t="s">
        <v>7</v>
      </c>
      <c r="D76" t="s">
        <v>32</v>
      </c>
      <c r="E76" s="25" t="str">
        <f t="shared" si="1"/>
        <v>number</v>
      </c>
      <c r="F76" s="4" t="s">
        <v>33</v>
      </c>
      <c r="L76">
        <v>2.5052190679412547</v>
      </c>
      <c r="M76">
        <v>-0.48879510266634441</v>
      </c>
      <c r="N76">
        <v>0.81866007479700897</v>
      </c>
      <c r="O76">
        <v>1.3398308689882157</v>
      </c>
      <c r="P76">
        <v>4.2467992816080056</v>
      </c>
      <c r="Q76">
        <v>2.4212155958119581</v>
      </c>
      <c r="R76">
        <v>4.4652843899607717</v>
      </c>
      <c r="S76">
        <v>-1.1853809903402777</v>
      </c>
      <c r="T76">
        <v>4.580192101344565</v>
      </c>
      <c r="U76">
        <v>4.6576344709967827</v>
      </c>
      <c r="V76">
        <v>7.0076682269908588</v>
      </c>
      <c r="W76">
        <v>1.0552124119222412</v>
      </c>
      <c r="X76">
        <v>0.58354131386739994</v>
      </c>
      <c r="Y76">
        <v>-5.4350867940183889</v>
      </c>
      <c r="Z76">
        <v>-1.8728390816564655</v>
      </c>
      <c r="AA76">
        <v>8.1605763345206555</v>
      </c>
      <c r="AB76">
        <v>-11.682388645774026</v>
      </c>
      <c r="AC76">
        <v>8.3706562396456974</v>
      </c>
      <c r="AD76">
        <v>5.5944049949275438</v>
      </c>
      <c r="AE76">
        <v>3.4919419130902298</v>
      </c>
      <c r="AF76">
        <v>8.7259329391498284</v>
      </c>
      <c r="AG76">
        <v>-2.1936623599782052</v>
      </c>
      <c r="AH76">
        <v>19.310733336242066</v>
      </c>
      <c r="AI76">
        <v>-2.6822567577341516</v>
      </c>
      <c r="AJ76">
        <v>-8.9045945868649596</v>
      </c>
      <c r="AK76">
        <v>5.1719663056098284</v>
      </c>
      <c r="AL76">
        <v>-33.071082163701234</v>
      </c>
      <c r="AM76">
        <v>68.111739697273237</v>
      </c>
      <c r="AN76">
        <v>-18.902975288151254</v>
      </c>
      <c r="AO76">
        <v>32.481289572739229</v>
      </c>
      <c r="AP76">
        <v>-1.3800942150806605</v>
      </c>
      <c r="AQ76">
        <v>-5.9605322506762377</v>
      </c>
      <c r="AR76">
        <v>0.21110776665855724</v>
      </c>
      <c r="AS76">
        <v>8.7838100662629444</v>
      </c>
      <c r="AT76">
        <v>0.16465756290746469</v>
      </c>
      <c r="AU76">
        <v>-4.1107644523967934</v>
      </c>
      <c r="AV76">
        <v>-3.5260528894829264</v>
      </c>
      <c r="AW76">
        <v>2.7548961556046265</v>
      </c>
      <c r="AX76">
        <v>1.5954572447887188</v>
      </c>
      <c r="AY76">
        <v>-3.5521170685405963</v>
      </c>
      <c r="AZ76">
        <v>-1.4254525127427655</v>
      </c>
      <c r="BA76">
        <v>-3.8260339683068594</v>
      </c>
      <c r="BB76">
        <v>-2.655124269694241</v>
      </c>
      <c r="BC76">
        <v>0.63309544598502043</v>
      </c>
      <c r="BD76">
        <v>-5.9775882402906007</v>
      </c>
      <c r="BE76">
        <v>7.778396497319477</v>
      </c>
      <c r="BF76">
        <v>3.3846278530254921</v>
      </c>
      <c r="BG76">
        <v>-3.8431387919883946</v>
      </c>
      <c r="BH76">
        <v>1.0598186079690208</v>
      </c>
      <c r="BI76">
        <v>-7.7362105475446157</v>
      </c>
      <c r="BJ76">
        <v>3.7192069772016936</v>
      </c>
      <c r="BK76">
        <v>9.7881714817146275</v>
      </c>
      <c r="BM76" t="str">
        <f>VLOOKUP(D76,Data_1!$D$2:$D$1387,1,FALSE)</f>
        <v>Agriculture, forestry, and fishing, value added (annual % growth)</v>
      </c>
      <c r="BU76" s="10" t="s">
        <v>255</v>
      </c>
    </row>
    <row r="77" spans="1:73" x14ac:dyDescent="0.25">
      <c r="A77" t="s">
        <v>281</v>
      </c>
      <c r="B77" t="s">
        <v>282</v>
      </c>
      <c r="C77" t="s">
        <v>7</v>
      </c>
      <c r="D77" t="s">
        <v>32</v>
      </c>
      <c r="E77" s="25" t="str">
        <f t="shared" si="1"/>
        <v>number</v>
      </c>
      <c r="F77" s="4" t="s">
        <v>33</v>
      </c>
      <c r="P77">
        <v>-7.5128596590785861</v>
      </c>
      <c r="Q77">
        <v>26.890182639193554</v>
      </c>
      <c r="R77">
        <v>13.024798843974025</v>
      </c>
      <c r="S77">
        <v>-19.140674081344784</v>
      </c>
      <c r="T77">
        <v>18.116270276447736</v>
      </c>
      <c r="U77">
        <v>-5.930638293891235</v>
      </c>
      <c r="V77">
        <v>11.30430478648141</v>
      </c>
      <c r="W77">
        <v>-21.289141262841</v>
      </c>
      <c r="X77">
        <v>10.173625603671169</v>
      </c>
      <c r="Y77">
        <v>0</v>
      </c>
      <c r="Z77">
        <v>1.5767098802382975</v>
      </c>
      <c r="AA77">
        <v>14.190682339974586</v>
      </c>
      <c r="AB77">
        <v>-7.184467236208846</v>
      </c>
      <c r="AC77">
        <v>-15.690375622226384</v>
      </c>
      <c r="AD77">
        <v>23.076929169252409</v>
      </c>
      <c r="AE77">
        <v>23.791837030908809</v>
      </c>
      <c r="AF77">
        <v>-8.2216328164588219</v>
      </c>
      <c r="AG77">
        <v>-4.2774992523612809</v>
      </c>
      <c r="AH77">
        <v>3.1918821517158023</v>
      </c>
      <c r="AI77">
        <v>3.4570642703105676</v>
      </c>
      <c r="AJ77">
        <v>12.13506439378105</v>
      </c>
      <c r="AK77">
        <v>1.0351313771168122</v>
      </c>
      <c r="AL77">
        <v>-23.191556669717968</v>
      </c>
      <c r="AM77">
        <v>27.122074603183449</v>
      </c>
      <c r="AN77">
        <v>7.3131968583429057</v>
      </c>
      <c r="AO77">
        <v>-7.5851864962791922</v>
      </c>
      <c r="AP77">
        <v>19.814038643193328</v>
      </c>
      <c r="AQ77">
        <v>3.2111342508304119</v>
      </c>
      <c r="AR77">
        <v>5.0816699303772594</v>
      </c>
      <c r="AS77">
        <v>4.4632704639585512</v>
      </c>
      <c r="AT77">
        <v>1.9999983459365751</v>
      </c>
      <c r="AU77">
        <v>14.000000891896903</v>
      </c>
      <c r="AV77">
        <v>-24.0000005689934</v>
      </c>
      <c r="AW77">
        <v>-15.000000701882911</v>
      </c>
      <c r="AX77">
        <v>-8.9999970823682247</v>
      </c>
      <c r="AY77">
        <v>-5.000003024706615</v>
      </c>
      <c r="AZ77">
        <v>-3.9999992358634415</v>
      </c>
      <c r="BA77">
        <v>-6.9999999336685335</v>
      </c>
      <c r="BB77">
        <v>-39.300000984270767</v>
      </c>
      <c r="BC77">
        <v>22.008940993111523</v>
      </c>
      <c r="BD77">
        <v>7.2227646009644246</v>
      </c>
      <c r="BE77">
        <v>1.4054243126206671</v>
      </c>
      <c r="BF77">
        <v>7.8360314915930189</v>
      </c>
      <c r="BG77">
        <v>-2.5706651280342783</v>
      </c>
      <c r="BH77">
        <v>22.999648132493022</v>
      </c>
      <c r="BI77">
        <v>-5.2058490806756339</v>
      </c>
      <c r="BJ77">
        <v>-3.8824483802027459</v>
      </c>
      <c r="BK77">
        <v>9.9999980044146497</v>
      </c>
      <c r="BM77" t="str">
        <f>VLOOKUP(D77,Data_1!$D$2:$D$1387,1,FALSE)</f>
        <v>Agriculture, forestry, and fishing, value added (annual % growth)</v>
      </c>
      <c r="BU77" s="10" t="s">
        <v>263</v>
      </c>
    </row>
    <row r="78" spans="1:73" x14ac:dyDescent="0.25">
      <c r="A78" t="s">
        <v>284</v>
      </c>
      <c r="B78" t="s">
        <v>272</v>
      </c>
      <c r="C78" t="s">
        <v>149</v>
      </c>
      <c r="D78" t="s">
        <v>32</v>
      </c>
      <c r="E78" s="25" t="str">
        <f t="shared" si="1"/>
        <v>number</v>
      </c>
      <c r="F78" s="4" t="s">
        <v>33</v>
      </c>
      <c r="BC78">
        <v>-2.9409576784511273</v>
      </c>
      <c r="BD78">
        <v>-4.0504269660332284</v>
      </c>
      <c r="BE78">
        <v>7.1559322898128102</v>
      </c>
      <c r="BF78">
        <v>-2.6572646487393001</v>
      </c>
      <c r="BG78">
        <v>4.1572511935674186</v>
      </c>
      <c r="BH78">
        <v>16.182719555806528</v>
      </c>
      <c r="BI78">
        <v>2.8783411930860154</v>
      </c>
      <c r="BJ78">
        <v>7.5390273092093736</v>
      </c>
      <c r="BK78">
        <v>11.165424200995659</v>
      </c>
      <c r="BM78" t="str">
        <f>VLOOKUP(D78,Data_1!$D$2:$D$1387,1,FALSE)</f>
        <v>Agriculture, forestry, and fishing, value added (annual % growth)</v>
      </c>
      <c r="BU78" s="10" t="s">
        <v>252</v>
      </c>
    </row>
    <row r="79" spans="1:73" x14ac:dyDescent="0.25">
      <c r="A79" t="s">
        <v>273</v>
      </c>
      <c r="B79" t="s">
        <v>274</v>
      </c>
      <c r="C79" t="s">
        <v>149</v>
      </c>
      <c r="D79" t="s">
        <v>32</v>
      </c>
      <c r="E79" s="25" t="str">
        <f t="shared" si="1"/>
        <v>number</v>
      </c>
      <c r="F79" s="4" t="s">
        <v>33</v>
      </c>
      <c r="BA79">
        <v>-1.7176568685499092</v>
      </c>
      <c r="BB79">
        <v>7.4042402041133926</v>
      </c>
      <c r="BC79">
        <v>7.2255424672875534</v>
      </c>
      <c r="BD79">
        <v>5.2765734582344237</v>
      </c>
      <c r="BE79">
        <v>0.8461137519820312</v>
      </c>
      <c r="BF79">
        <v>2.3019498081227709</v>
      </c>
      <c r="BG79">
        <v>5.678065608686552</v>
      </c>
      <c r="BH79">
        <v>0.9428884538592115</v>
      </c>
      <c r="BI79">
        <v>2.2541949495222156</v>
      </c>
      <c r="BJ79">
        <v>2.9071046611556284</v>
      </c>
      <c r="BK79">
        <v>6.1086474572095852</v>
      </c>
      <c r="BM79" t="str">
        <f>VLOOKUP(D79,Data_1!$D$2:$D$1387,1,FALSE)</f>
        <v>Agriculture, forestry, and fishing, value added (annual % growth)</v>
      </c>
      <c r="BU79" s="10" t="s">
        <v>261</v>
      </c>
    </row>
    <row r="80" spans="1:73" x14ac:dyDescent="0.25">
      <c r="A80" t="s">
        <v>275</v>
      </c>
      <c r="B80" t="s">
        <v>276</v>
      </c>
      <c r="C80" t="s">
        <v>7</v>
      </c>
      <c r="D80" t="s">
        <v>34</v>
      </c>
      <c r="E80" s="25" t="str">
        <f t="shared" si="1"/>
        <v>number</v>
      </c>
      <c r="F80" s="4" t="s">
        <v>35</v>
      </c>
      <c r="P80">
        <v>1160019739.8791173</v>
      </c>
      <c r="Q80">
        <v>1136968771.3236001</v>
      </c>
      <c r="R80">
        <v>1160590888.9438744</v>
      </c>
      <c r="S80">
        <v>1173187885.9225931</v>
      </c>
      <c r="T80">
        <v>1280270912.6318083</v>
      </c>
      <c r="U80">
        <v>1273971192.5467734</v>
      </c>
      <c r="V80">
        <v>1163739528.0009041</v>
      </c>
      <c r="W80">
        <v>1201532962.1284118</v>
      </c>
      <c r="X80">
        <v>1122795012.8453906</v>
      </c>
      <c r="Y80">
        <v>1203109723.6279027</v>
      </c>
      <c r="Z80">
        <v>1233029119.362236</v>
      </c>
      <c r="AA80">
        <v>1177910845.7285128</v>
      </c>
      <c r="AB80">
        <v>1225152638.9980853</v>
      </c>
      <c r="AC80">
        <v>1256648795.0115342</v>
      </c>
      <c r="AD80">
        <v>1296018971.1125283</v>
      </c>
      <c r="AE80">
        <v>1310500376.4409888</v>
      </c>
      <c r="AF80">
        <v>1352908392.5051057</v>
      </c>
      <c r="AG80">
        <v>1386801525.4778795</v>
      </c>
      <c r="AH80">
        <v>1417269755.7146003</v>
      </c>
      <c r="AI80">
        <v>1491154095.4731579</v>
      </c>
      <c r="AJ80">
        <v>1522162527.277391</v>
      </c>
      <c r="AK80">
        <v>1529917007.9431272</v>
      </c>
      <c r="AL80">
        <v>1556002218.7953811</v>
      </c>
      <c r="AM80">
        <v>1606060516.2209523</v>
      </c>
      <c r="AN80">
        <v>1598800746.4130275</v>
      </c>
      <c r="AO80">
        <v>1628761126.0110767</v>
      </c>
      <c r="AP80">
        <v>1669494917.7430794</v>
      </c>
      <c r="AQ80">
        <v>1700900925.853457</v>
      </c>
      <c r="AR80">
        <v>1737263036.7079093</v>
      </c>
      <c r="AS80">
        <v>1796517625.9776044</v>
      </c>
      <c r="AT80">
        <v>1816821577.3263571</v>
      </c>
      <c r="AU80">
        <v>1889873245.2543888</v>
      </c>
      <c r="AV80">
        <v>1865465738.02423</v>
      </c>
      <c r="AW80">
        <v>1889632287.0328081</v>
      </c>
      <c r="AX80">
        <v>1947634616.2565382</v>
      </c>
      <c r="AY80">
        <v>1996289916.5401545</v>
      </c>
      <c r="AZ80">
        <v>2039117713.6390071</v>
      </c>
      <c r="BA80">
        <v>2084845196.8947155</v>
      </c>
      <c r="BB80">
        <v>2146269166.7913208</v>
      </c>
      <c r="BC80">
        <v>2329472502.4438982</v>
      </c>
      <c r="BD80">
        <v>2249289695.9257398</v>
      </c>
      <c r="BE80">
        <v>2264209433.2138796</v>
      </c>
      <c r="BF80">
        <v>2297124471.9945707</v>
      </c>
      <c r="BG80">
        <v>2156482747.6210537</v>
      </c>
      <c r="BH80">
        <v>2226713322.7819562</v>
      </c>
      <c r="BI80">
        <v>2210617624.5320134</v>
      </c>
      <c r="BJ80">
        <v>2245522410.7972589</v>
      </c>
      <c r="BK80">
        <v>2222189863.6501093</v>
      </c>
      <c r="BM80" t="str">
        <f>VLOOKUP(D80,Data_1!$D$2:$D$1387,1,FALSE)</f>
        <v>Agriculture, forestry, and fishing, value added (constant 2010 US$)</v>
      </c>
      <c r="BU80" s="10" t="s">
        <v>150</v>
      </c>
    </row>
    <row r="81" spans="1:73" x14ac:dyDescent="0.25">
      <c r="A81" t="s">
        <v>277</v>
      </c>
      <c r="B81" t="s">
        <v>278</v>
      </c>
      <c r="C81" t="s">
        <v>7</v>
      </c>
      <c r="D81" t="s">
        <v>34</v>
      </c>
      <c r="E81" s="25" t="str">
        <f t="shared" si="1"/>
        <v>number</v>
      </c>
      <c r="F81" s="4" t="s">
        <v>35</v>
      </c>
      <c r="M81">
        <v>521673581.78496808</v>
      </c>
      <c r="N81">
        <v>488512956.95898676</v>
      </c>
      <c r="O81">
        <v>509002474.63729322</v>
      </c>
      <c r="P81">
        <v>502262480.33879375</v>
      </c>
      <c r="Q81">
        <v>586916505.57823348</v>
      </c>
      <c r="R81">
        <v>643262645.80192101</v>
      </c>
      <c r="S81">
        <v>602822818.89362943</v>
      </c>
      <c r="T81">
        <v>615224344.74275768</v>
      </c>
      <c r="U81">
        <v>620885920.8155936</v>
      </c>
      <c r="V81">
        <v>694486419.06560493</v>
      </c>
      <c r="W81">
        <v>772400450.00654519</v>
      </c>
      <c r="X81">
        <v>795046756.29141963</v>
      </c>
      <c r="Y81">
        <v>819849807.989676</v>
      </c>
      <c r="Z81">
        <v>766199664.82087767</v>
      </c>
      <c r="AA81">
        <v>703383156.78395486</v>
      </c>
      <c r="AB81">
        <v>748406188.71966732</v>
      </c>
      <c r="AC81">
        <v>781566769.02344167</v>
      </c>
      <c r="AD81">
        <v>826320219.66060746</v>
      </c>
      <c r="AE81">
        <v>830364171.0529896</v>
      </c>
      <c r="AF81">
        <v>835486539.34201443</v>
      </c>
      <c r="AG81">
        <v>842496114.93906057</v>
      </c>
      <c r="AH81">
        <v>859480799.96438169</v>
      </c>
      <c r="AI81">
        <v>880509526.75552011</v>
      </c>
      <c r="AJ81">
        <v>878352782.00664854</v>
      </c>
      <c r="AK81">
        <v>990775437.29778063</v>
      </c>
      <c r="AL81">
        <v>741935777.0487355</v>
      </c>
      <c r="AM81">
        <v>1135010808.2641184</v>
      </c>
      <c r="AN81">
        <v>806756184.43357408</v>
      </c>
      <c r="AO81">
        <v>1126152937.7679217</v>
      </c>
      <c r="AP81">
        <v>1413405196.6054134</v>
      </c>
      <c r="AQ81">
        <v>1415298458.9335792</v>
      </c>
      <c r="AR81">
        <v>1561630648.42275</v>
      </c>
      <c r="AS81">
        <v>1719592748.0634489</v>
      </c>
      <c r="AT81">
        <v>1810711886.1666834</v>
      </c>
      <c r="AU81">
        <v>1702382779.3419609</v>
      </c>
      <c r="AV81">
        <v>1802714683.0915949</v>
      </c>
      <c r="AW81">
        <v>1862350474.1615033</v>
      </c>
      <c r="AX81">
        <v>1930217308.2405281</v>
      </c>
      <c r="AY81">
        <v>1750123165.0371757</v>
      </c>
      <c r="AZ81">
        <v>1669257731.0818825</v>
      </c>
      <c r="BA81">
        <v>1792629836.3908567</v>
      </c>
      <c r="BB81">
        <v>1855647802.0981252</v>
      </c>
      <c r="BC81">
        <v>1929793506.0041847</v>
      </c>
      <c r="BD81">
        <v>2061093106.5668924</v>
      </c>
      <c r="BE81">
        <v>2149450890.3444624</v>
      </c>
      <c r="BF81">
        <v>2146768872.5980432</v>
      </c>
      <c r="BG81">
        <v>2288091067.18401</v>
      </c>
      <c r="BH81">
        <v>2422818681.6509361</v>
      </c>
      <c r="BI81">
        <v>2373944009.6699572</v>
      </c>
      <c r="BJ81">
        <v>2318630151.3688583</v>
      </c>
      <c r="BK81">
        <v>2434560662.1714745</v>
      </c>
      <c r="BM81" t="str">
        <f>VLOOKUP(D81,Data_1!$D$2:$D$1387,1,FALSE)</f>
        <v>Agriculture, forestry, and fishing, value added (constant 2010 US$)</v>
      </c>
      <c r="BU81" t="s">
        <v>259</v>
      </c>
    </row>
    <row r="82" spans="1:73" x14ac:dyDescent="0.25">
      <c r="A82" t="s">
        <v>279</v>
      </c>
      <c r="B82" t="s">
        <v>280</v>
      </c>
      <c r="C82" t="s">
        <v>7</v>
      </c>
      <c r="D82" t="s">
        <v>34</v>
      </c>
      <c r="E82" s="25" t="str">
        <f t="shared" si="1"/>
        <v>number</v>
      </c>
      <c r="F82" s="4" t="s">
        <v>35</v>
      </c>
      <c r="K82">
        <v>1129246232.0985594</v>
      </c>
      <c r="L82">
        <v>1157536324.0291007</v>
      </c>
      <c r="M82">
        <v>1151878343.1656623</v>
      </c>
      <c r="N82">
        <v>1161308311.2713928</v>
      </c>
      <c r="O82">
        <v>1176867878.5099328</v>
      </c>
      <c r="P82">
        <v>1226847095.1199679</v>
      </c>
      <c r="Q82">
        <v>1256551708.3237786</v>
      </c>
      <c r="R82">
        <v>1312660315.6073456</v>
      </c>
      <c r="S82">
        <v>1297100289.7583954</v>
      </c>
      <c r="T82">
        <v>1356509974.776427</v>
      </c>
      <c r="U82">
        <v>1419691250.9641237</v>
      </c>
      <c r="V82">
        <v>1519178503.6793058</v>
      </c>
      <c r="W82">
        <v>1535209063.8093843</v>
      </c>
      <c r="X82">
        <v>1544167642.950949</v>
      </c>
      <c r="Y82">
        <v>1460240791.3114169</v>
      </c>
      <c r="Z82">
        <v>1432892831.0854471</v>
      </c>
      <c r="AA82">
        <v>1549825144.3580492</v>
      </c>
      <c r="AB82">
        <v>1368768547.6642137</v>
      </c>
      <c r="AC82">
        <v>1483343457.5055759</v>
      </c>
      <c r="AD82">
        <v>1566327697.9841986</v>
      </c>
      <c r="AE82">
        <v>1621022951.3664503</v>
      </c>
      <c r="AF82">
        <v>1762472327.0309141</v>
      </c>
      <c r="AG82">
        <v>1723809634.9878049</v>
      </c>
      <c r="AH82">
        <v>2056689916.8247478</v>
      </c>
      <c r="AI82">
        <v>2001524212.5450792</v>
      </c>
      <c r="AJ82">
        <v>1823296595.8599987</v>
      </c>
      <c r="AK82">
        <v>1917596881.449209</v>
      </c>
      <c r="AL82">
        <v>1283426841.2165682</v>
      </c>
      <c r="AM82">
        <v>2157591190.5109334</v>
      </c>
      <c r="AN82">
        <v>1749742260.9493232</v>
      </c>
      <c r="AO82">
        <v>2318081111.5048676</v>
      </c>
      <c r="AP82">
        <v>2286089408.1841111</v>
      </c>
      <c r="AQ82">
        <v>2149826311.7300034</v>
      </c>
      <c r="AR82">
        <v>2154364762.0437346</v>
      </c>
      <c r="AS82">
        <v>2343600070.8761539</v>
      </c>
      <c r="AT82">
        <v>2347458985.6371565</v>
      </c>
      <c r="AU82">
        <v>2250960476.1209903</v>
      </c>
      <c r="AV82">
        <v>2171590419.2116075</v>
      </c>
      <c r="AW82">
        <v>2231415480.1859465</v>
      </c>
      <c r="AX82">
        <v>2267016760.1259098</v>
      </c>
      <c r="AY82">
        <v>2186489670.8428016</v>
      </c>
      <c r="AZ82">
        <v>2155322298.8889117</v>
      </c>
      <c r="BA82">
        <v>2072858935.6069298</v>
      </c>
      <c r="BB82">
        <v>2017821954.9311044</v>
      </c>
      <c r="BC82">
        <v>2030596693.8358591</v>
      </c>
      <c r="BD82">
        <v>1909215984.657397</v>
      </c>
      <c r="BE82">
        <v>2057722373.9342518</v>
      </c>
      <c r="BF82">
        <v>2127368618.5403678</v>
      </c>
      <c r="BG82">
        <v>2045610889.9126554</v>
      </c>
      <c r="BH82">
        <v>2067290654.7705903</v>
      </c>
      <c r="BI82">
        <v>1907360697.0878236</v>
      </c>
      <c r="BJ82">
        <v>1978299389.2143168</v>
      </c>
      <c r="BK82">
        <v>2171938725.8523273</v>
      </c>
      <c r="BM82" t="str">
        <f>VLOOKUP(D82,Data_1!$D$2:$D$1387,1,FALSE)</f>
        <v>Agriculture, forestry, and fishing, value added (constant 2010 US$)</v>
      </c>
      <c r="BU82" t="s">
        <v>254</v>
      </c>
    </row>
    <row r="83" spans="1:73" x14ac:dyDescent="0.25">
      <c r="A83" t="s">
        <v>281</v>
      </c>
      <c r="B83" t="s">
        <v>282</v>
      </c>
      <c r="C83" t="s">
        <v>7</v>
      </c>
      <c r="D83" t="s">
        <v>34</v>
      </c>
      <c r="E83" s="25" t="str">
        <f t="shared" si="1"/>
        <v>number</v>
      </c>
      <c r="F83" s="4" t="s">
        <v>35</v>
      </c>
      <c r="O83">
        <v>1131277759.3184679</v>
      </c>
      <c r="P83">
        <v>1046286448.9065026</v>
      </c>
      <c r="Q83">
        <v>1327634785.9465938</v>
      </c>
      <c r="R83">
        <v>1500556546.1987627</v>
      </c>
      <c r="S83">
        <v>1213339908.2845736</v>
      </c>
      <c r="T83">
        <v>1433151845.4414098</v>
      </c>
      <c r="U83">
        <v>1348156793.2860527</v>
      </c>
      <c r="V83">
        <v>1500556546.1987622</v>
      </c>
      <c r="W83">
        <v>1181100943.3496997</v>
      </c>
      <c r="X83">
        <v>1301261731.3275263</v>
      </c>
      <c r="Y83">
        <v>1301261731.3275263</v>
      </c>
      <c r="Z83">
        <v>1321778853.6131275</v>
      </c>
      <c r="AA83">
        <v>1509348291.9663241</v>
      </c>
      <c r="AB83">
        <v>1400909658.4497256</v>
      </c>
      <c r="AC83">
        <v>1181101670.9109151</v>
      </c>
      <c r="AD83">
        <v>1453663666.9238842</v>
      </c>
      <c r="AE83">
        <v>1799516957.5359476</v>
      </c>
      <c r="AF83">
        <v>1651567280.8174307</v>
      </c>
      <c r="AG83">
        <v>1580921502.7282217</v>
      </c>
      <c r="AH83">
        <v>1631382654.0064409</v>
      </c>
      <c r="AI83">
        <v>1687780600.8501418</v>
      </c>
      <c r="AJ83">
        <v>1892593863.5890512</v>
      </c>
      <c r="AK83">
        <v>1912184696.512449</v>
      </c>
      <c r="AL83">
        <v>1468719298.9910898</v>
      </c>
      <c r="AM83">
        <v>1867066442.9748063</v>
      </c>
      <c r="AN83">
        <v>2003608687.4256146</v>
      </c>
      <c r="AO83">
        <v>1851631231.8287301</v>
      </c>
      <c r="AP83">
        <v>2218514159.6327114</v>
      </c>
      <c r="AQ83">
        <v>2289753627.6722002</v>
      </c>
      <c r="AR83">
        <v>2406111349.249341</v>
      </c>
      <c r="AS83">
        <v>2513502606.4303417</v>
      </c>
      <c r="AT83">
        <v>2563772616.9840217</v>
      </c>
      <c r="AU83">
        <v>2922700806.2279935</v>
      </c>
      <c r="AV83">
        <v>2221252596.1033001</v>
      </c>
      <c r="AW83">
        <v>1888064691.0972128</v>
      </c>
      <c r="AX83">
        <v>1718138923.985239</v>
      </c>
      <c r="AY83">
        <v>1632231925.8173153</v>
      </c>
      <c r="AZ83">
        <v>1566942661.2571039</v>
      </c>
      <c r="BA83">
        <v>1457256676.0084827</v>
      </c>
      <c r="BB83">
        <v>884554787.99379754</v>
      </c>
      <c r="BC83">
        <v>1079235929.3350952</v>
      </c>
      <c r="BD83">
        <v>1157186600</v>
      </c>
      <c r="BE83">
        <v>1173449981.8187885</v>
      </c>
      <c r="BF83">
        <v>1265401891.9322014</v>
      </c>
      <c r="BG83">
        <v>1232872646.7668142</v>
      </c>
      <c r="BH83">
        <v>1516429017.4449351</v>
      </c>
      <c r="BI83">
        <v>1437486011.3811796</v>
      </c>
      <c r="BJ83">
        <v>1381676359.01667</v>
      </c>
      <c r="BK83">
        <v>1519843967.3458059</v>
      </c>
      <c r="BM83" t="str">
        <f>VLOOKUP(D83,Data_1!$D$2:$D$1387,1,FALSE)</f>
        <v>Agriculture, forestry, and fishing, value added (constant 2010 US$)</v>
      </c>
      <c r="BU83" t="s">
        <v>268</v>
      </c>
    </row>
    <row r="84" spans="1:73" x14ac:dyDescent="0.25">
      <c r="A84" t="s">
        <v>284</v>
      </c>
      <c r="B84" t="s">
        <v>272</v>
      </c>
      <c r="C84" t="s">
        <v>149</v>
      </c>
      <c r="D84" t="s">
        <v>34</v>
      </c>
      <c r="E84" s="25" t="str">
        <f t="shared" si="1"/>
        <v>number</v>
      </c>
      <c r="F84" s="4" t="s">
        <v>35</v>
      </c>
      <c r="BB84">
        <v>6554466855.9585485</v>
      </c>
      <c r="BC84">
        <v>6361702759.6767015</v>
      </c>
      <c r="BD84">
        <v>6104026635.5998764</v>
      </c>
      <c r="BE84">
        <v>6540826648.5955429</v>
      </c>
      <c r="BF84">
        <v>6367019574.3270941</v>
      </c>
      <c r="BG84">
        <v>6631712571.5754786</v>
      </c>
      <c r="BH84">
        <v>7704904018.7807016</v>
      </c>
      <c r="BI84">
        <v>7926677445.0410061</v>
      </c>
      <c r="BJ84">
        <v>8524271822.3355865</v>
      </c>
      <c r="BK84">
        <v>9476042931.3452988</v>
      </c>
      <c r="BM84" t="str">
        <f>VLOOKUP(D84,Data_1!$D$2:$D$1387,1,FALSE)</f>
        <v>Agriculture, forestry, and fishing, value added (constant 2010 US$)</v>
      </c>
    </row>
    <row r="85" spans="1:73" x14ac:dyDescent="0.25">
      <c r="A85" t="s">
        <v>273</v>
      </c>
      <c r="B85" t="s">
        <v>274</v>
      </c>
      <c r="C85" t="s">
        <v>149</v>
      </c>
      <c r="D85" t="s">
        <v>34</v>
      </c>
      <c r="E85" s="25" t="str">
        <f t="shared" si="1"/>
        <v>number</v>
      </c>
      <c r="F85" s="4" t="s">
        <v>35</v>
      </c>
      <c r="AZ85">
        <v>7570891646.9409218</v>
      </c>
      <c r="BA85">
        <v>7440849706.5567694</v>
      </c>
      <c r="BB85">
        <v>7991788092.0572987</v>
      </c>
      <c r="BC85">
        <v>8569238134.544528</v>
      </c>
      <c r="BD85">
        <v>9021400279.524807</v>
      </c>
      <c r="BE85">
        <v>9097731587.911211</v>
      </c>
      <c r="BF85">
        <v>9307156802.7426586</v>
      </c>
      <c r="BG85">
        <v>9835623272.3057213</v>
      </c>
      <c r="BH85">
        <v>9928362228.5053825</v>
      </c>
      <c r="BI85">
        <v>10152166868.430622</v>
      </c>
      <c r="BJ85">
        <v>10447300984.671066</v>
      </c>
      <c r="BK85">
        <v>11085489770.618206</v>
      </c>
      <c r="BM85" t="str">
        <f>VLOOKUP(D85,Data_1!$D$2:$D$1387,1,FALSE)</f>
        <v>Agriculture, forestry, and fishing, value added (constant 2010 US$)</v>
      </c>
    </row>
    <row r="86" spans="1:73" x14ac:dyDescent="0.25">
      <c r="A86" t="s">
        <v>275</v>
      </c>
      <c r="B86" t="s">
        <v>276</v>
      </c>
      <c r="C86" t="s">
        <v>7</v>
      </c>
      <c r="D86" t="s">
        <v>36</v>
      </c>
      <c r="E86" s="25" t="str">
        <f t="shared" si="1"/>
        <v>number</v>
      </c>
      <c r="F86" s="4" t="s">
        <v>37</v>
      </c>
      <c r="P86">
        <v>95054344300</v>
      </c>
      <c r="Q86">
        <v>93165501700</v>
      </c>
      <c r="R86">
        <v>95101145400</v>
      </c>
      <c r="S86">
        <v>96133368600</v>
      </c>
      <c r="T86">
        <v>104907966600</v>
      </c>
      <c r="U86">
        <v>104391754900.00002</v>
      </c>
      <c r="V86">
        <v>95359151200</v>
      </c>
      <c r="W86">
        <v>98456021000</v>
      </c>
      <c r="X86">
        <v>92004075500</v>
      </c>
      <c r="Y86">
        <v>98585224000</v>
      </c>
      <c r="Z86">
        <v>101036879300</v>
      </c>
      <c r="AA86">
        <v>96520377400</v>
      </c>
      <c r="AB86">
        <v>100391464700</v>
      </c>
      <c r="AC86">
        <v>102972322900</v>
      </c>
      <c r="AD86">
        <v>106198394100</v>
      </c>
      <c r="AE86">
        <v>107385029500</v>
      </c>
      <c r="AF86">
        <v>110860027400.00002</v>
      </c>
      <c r="AG86">
        <v>113637298700</v>
      </c>
      <c r="AH86">
        <v>116133926600</v>
      </c>
      <c r="AI86">
        <v>122188157600.00002</v>
      </c>
      <c r="AJ86">
        <v>124729050700.00002</v>
      </c>
      <c r="AK86">
        <v>125364468400</v>
      </c>
      <c r="AL86">
        <v>127501942899.99998</v>
      </c>
      <c r="AM86">
        <v>131603820199.99998</v>
      </c>
      <c r="AN86">
        <v>131008940100.00002</v>
      </c>
      <c r="AO86">
        <v>133463953700</v>
      </c>
      <c r="AP86">
        <v>136801762300</v>
      </c>
      <c r="AQ86">
        <v>139375233600.00003</v>
      </c>
      <c r="AR86">
        <v>142354817900</v>
      </c>
      <c r="AS86">
        <v>147210257800</v>
      </c>
      <c r="AT86">
        <v>148874004300</v>
      </c>
      <c r="AU86">
        <v>154860004500.00003</v>
      </c>
      <c r="AV86">
        <v>152860004400</v>
      </c>
      <c r="AW86">
        <v>154840259900</v>
      </c>
      <c r="AX86">
        <v>159593087100</v>
      </c>
      <c r="AY86">
        <v>163580000000.00003</v>
      </c>
      <c r="AZ86">
        <v>167089395600</v>
      </c>
      <c r="BA86">
        <v>170836397300</v>
      </c>
      <c r="BB86">
        <v>175869600600.00003</v>
      </c>
      <c r="BC86">
        <v>190881649399.99997</v>
      </c>
      <c r="BD86">
        <v>184311309400</v>
      </c>
      <c r="BE86">
        <v>185533862600</v>
      </c>
      <c r="BF86">
        <v>188230986900</v>
      </c>
      <c r="BG86">
        <v>176706521900</v>
      </c>
      <c r="BH86">
        <v>182461356100</v>
      </c>
      <c r="BI86">
        <v>181142442300</v>
      </c>
      <c r="BJ86">
        <v>184002610500.00003</v>
      </c>
      <c r="BK86">
        <v>182090694785.39999</v>
      </c>
      <c r="BM86" t="str">
        <f>VLOOKUP(D86,Data_1!$D$2:$D$1387,1,FALSE)</f>
        <v>Agriculture, forestry, and fishing, value added (constant LCU)</v>
      </c>
    </row>
    <row r="87" spans="1:73" x14ac:dyDescent="0.25">
      <c r="A87" t="s">
        <v>277</v>
      </c>
      <c r="B87" t="s">
        <v>278</v>
      </c>
      <c r="C87" t="s">
        <v>7</v>
      </c>
      <c r="D87" t="s">
        <v>36</v>
      </c>
      <c r="E87" s="25" t="str">
        <f t="shared" si="1"/>
        <v>number</v>
      </c>
      <c r="F87" s="4" t="s">
        <v>37</v>
      </c>
      <c r="M87">
        <v>78504935800</v>
      </c>
      <c r="N87">
        <v>73514702800</v>
      </c>
      <c r="O87">
        <v>76598102700</v>
      </c>
      <c r="P87">
        <v>75583823200</v>
      </c>
      <c r="Q87">
        <v>88323128100</v>
      </c>
      <c r="R87">
        <v>96802472800</v>
      </c>
      <c r="S87">
        <v>90716816699.999985</v>
      </c>
      <c r="T87">
        <v>92583081399.999985</v>
      </c>
      <c r="U87">
        <v>93435073300.000015</v>
      </c>
      <c r="V87">
        <v>104510969400</v>
      </c>
      <c r="W87">
        <v>116235994800</v>
      </c>
      <c r="X87">
        <v>119643962700</v>
      </c>
      <c r="Y87">
        <v>123376492100</v>
      </c>
      <c r="Z87">
        <v>115302859100</v>
      </c>
      <c r="AA87">
        <v>105849810100</v>
      </c>
      <c r="AB87">
        <v>112625177600</v>
      </c>
      <c r="AC87">
        <v>117615403900.00002</v>
      </c>
      <c r="AD87">
        <v>124350203000</v>
      </c>
      <c r="AE87">
        <v>124958763900</v>
      </c>
      <c r="AF87">
        <v>125729612199.99998</v>
      </c>
      <c r="AG87">
        <v>126784460100</v>
      </c>
      <c r="AH87">
        <v>129340429300</v>
      </c>
      <c r="AI87">
        <v>132504973000</v>
      </c>
      <c r="AJ87">
        <v>132180411599.99998</v>
      </c>
      <c r="AK87">
        <v>149098526000</v>
      </c>
      <c r="AL87">
        <v>111651466700</v>
      </c>
      <c r="AM87">
        <v>170804031000</v>
      </c>
      <c r="AN87">
        <v>121406075900</v>
      </c>
      <c r="AO87">
        <v>169471039300</v>
      </c>
      <c r="AP87">
        <v>212698683800</v>
      </c>
      <c r="AQ87">
        <v>212983594600</v>
      </c>
      <c r="AR87">
        <v>235004642900</v>
      </c>
      <c r="AS87">
        <v>258775837999.99997</v>
      </c>
      <c r="AT87">
        <v>272488056400</v>
      </c>
      <c r="AU87">
        <v>256185966600</v>
      </c>
      <c r="AV87">
        <v>271284583700.00003</v>
      </c>
      <c r="AW87">
        <v>280258977100</v>
      </c>
      <c r="AX87">
        <v>290472033000</v>
      </c>
      <c r="AY87">
        <v>263370259700.00003</v>
      </c>
      <c r="AZ87">
        <v>251201087400</v>
      </c>
      <c r="BA87">
        <v>269766948400</v>
      </c>
      <c r="BB87">
        <v>279250314100</v>
      </c>
      <c r="BC87">
        <v>290408256400</v>
      </c>
      <c r="BD87">
        <v>310167100000</v>
      </c>
      <c r="BE87">
        <v>323463771300.00006</v>
      </c>
      <c r="BF87">
        <v>323060163300</v>
      </c>
      <c r="BG87">
        <v>344327274000</v>
      </c>
      <c r="BH87">
        <v>364601988100</v>
      </c>
      <c r="BI87">
        <v>357247000000</v>
      </c>
      <c r="BJ87">
        <v>348923000000</v>
      </c>
      <c r="BK87">
        <v>366369000000</v>
      </c>
      <c r="BM87" t="str">
        <f>VLOOKUP(D87,Data_1!$D$2:$D$1387,1,FALSE)</f>
        <v>Agriculture, forestry, and fishing, value added (constant LCU)</v>
      </c>
    </row>
    <row r="88" spans="1:73" x14ac:dyDescent="0.25">
      <c r="A88" t="s">
        <v>279</v>
      </c>
      <c r="B88" t="s">
        <v>280</v>
      </c>
      <c r="C88" t="s">
        <v>7</v>
      </c>
      <c r="D88" t="s">
        <v>36</v>
      </c>
      <c r="E88" s="25" t="str">
        <f t="shared" si="1"/>
        <v>number</v>
      </c>
      <c r="F88" s="4" t="s">
        <v>37</v>
      </c>
      <c r="K88">
        <v>5417107100</v>
      </c>
      <c r="L88">
        <v>5552817500</v>
      </c>
      <c r="M88">
        <v>5525675600</v>
      </c>
      <c r="N88">
        <v>5570912100</v>
      </c>
      <c r="O88">
        <v>5645552900</v>
      </c>
      <c r="P88">
        <v>5885308200</v>
      </c>
      <c r="Q88">
        <v>6027804200</v>
      </c>
      <c r="R88">
        <v>6296962800</v>
      </c>
      <c r="S88">
        <v>6222319800.000001</v>
      </c>
      <c r="T88">
        <v>6507314000</v>
      </c>
      <c r="U88">
        <v>6810400900</v>
      </c>
      <c r="V88">
        <v>7287651200</v>
      </c>
      <c r="W88">
        <v>7364551400</v>
      </c>
      <c r="X88">
        <v>7407526600</v>
      </c>
      <c r="Y88">
        <v>7004921100</v>
      </c>
      <c r="Z88">
        <v>6873730200</v>
      </c>
      <c r="AA88">
        <v>7434666199.999999</v>
      </c>
      <c r="AB88">
        <v>6566119600</v>
      </c>
      <c r="AC88">
        <v>7115746900</v>
      </c>
      <c r="AD88">
        <v>7513830600.000001</v>
      </c>
      <c r="AE88">
        <v>7776209200</v>
      </c>
      <c r="AF88">
        <v>8454755999.999999</v>
      </c>
      <c r="AG88">
        <v>8269287200</v>
      </c>
      <c r="AH88">
        <v>9866147199.9999981</v>
      </c>
      <c r="AI88">
        <v>9601511800</v>
      </c>
      <c r="AJ88">
        <v>8746536100</v>
      </c>
      <c r="AK88">
        <v>9198904000</v>
      </c>
      <c r="AL88">
        <v>6156726900</v>
      </c>
      <c r="AM88">
        <v>10350180700</v>
      </c>
      <c r="AN88">
        <v>8393688599.999999</v>
      </c>
      <c r="AO88">
        <v>11120066900</v>
      </c>
      <c r="AP88">
        <v>10966599500</v>
      </c>
      <c r="AQ88">
        <v>10312931800</v>
      </c>
      <c r="AR88">
        <v>10334703200</v>
      </c>
      <c r="AS88">
        <v>11242483899.999998</v>
      </c>
      <c r="AT88">
        <v>11260995500.000002</v>
      </c>
      <c r="AU88">
        <v>10798082500</v>
      </c>
      <c r="AV88">
        <v>10417336400</v>
      </c>
      <c r="AW88">
        <v>10704323200.000002</v>
      </c>
      <c r="AX88">
        <v>10875106100.000002</v>
      </c>
      <c r="AY88">
        <v>10488809600.000002</v>
      </c>
      <c r="AZ88">
        <v>10339296599.999998</v>
      </c>
      <c r="BA88">
        <v>9943711600.0000019</v>
      </c>
      <c r="BB88">
        <v>9679693700</v>
      </c>
      <c r="BC88">
        <v>9740975400</v>
      </c>
      <c r="BD88">
        <v>9158700000</v>
      </c>
      <c r="BE88">
        <v>9871100000</v>
      </c>
      <c r="BF88">
        <v>10205200000</v>
      </c>
      <c r="BG88">
        <v>9813000000</v>
      </c>
      <c r="BH88">
        <v>9917000000</v>
      </c>
      <c r="BI88">
        <v>9149800000</v>
      </c>
      <c r="BJ88">
        <v>9490100000</v>
      </c>
      <c r="BK88">
        <v>10419007261.7862</v>
      </c>
      <c r="BM88" t="str">
        <f>VLOOKUP(D88,Data_1!$D$2:$D$1387,1,FALSE)</f>
        <v>Agriculture, forestry, and fishing, value added (constant LCU)</v>
      </c>
    </row>
    <row r="89" spans="1:73" x14ac:dyDescent="0.25">
      <c r="A89" t="s">
        <v>281</v>
      </c>
      <c r="B89" t="s">
        <v>282</v>
      </c>
      <c r="C89" t="s">
        <v>7</v>
      </c>
      <c r="D89" t="s">
        <v>36</v>
      </c>
      <c r="E89" s="25" t="str">
        <f t="shared" si="1"/>
        <v>number</v>
      </c>
      <c r="F89" s="4" t="s">
        <v>37</v>
      </c>
      <c r="O89">
        <v>1230874760.8425498</v>
      </c>
      <c r="P89">
        <v>1138400867.4814298</v>
      </c>
      <c r="Q89">
        <v>1444518939.9133501</v>
      </c>
      <c r="R89">
        <v>1632664626.1001699</v>
      </c>
      <c r="S89">
        <v>1320161611.17693</v>
      </c>
      <c r="T89">
        <v>1559325656.7436497</v>
      </c>
      <c r="U89">
        <v>1466847692.2183399</v>
      </c>
      <c r="V89">
        <v>1632664626.1001699</v>
      </c>
      <c r="W89">
        <v>1285084347.5012701</v>
      </c>
      <c r="X89">
        <v>1415824017.7074299</v>
      </c>
      <c r="Y89">
        <v>1415824017.7074299</v>
      </c>
      <c r="Z89">
        <v>1438147454.8814099</v>
      </c>
      <c r="AA89">
        <v>1642230391.78406</v>
      </c>
      <c r="AB89">
        <v>1524244887.3432701</v>
      </c>
      <c r="AC89">
        <v>1285085139.1165297</v>
      </c>
      <c r="AD89">
        <v>1581643326.4350402</v>
      </c>
      <c r="AE89">
        <v>1957945329.0707099</v>
      </c>
      <c r="AF89">
        <v>1796970253.3675098</v>
      </c>
      <c r="AG89">
        <v>1720104864.21456</v>
      </c>
      <c r="AH89">
        <v>1775008584.36622</v>
      </c>
      <c r="AI89">
        <v>1836371771.9312899</v>
      </c>
      <c r="AJ89">
        <v>2059216668.96437</v>
      </c>
      <c r="AK89">
        <v>2080532266.8276401</v>
      </c>
      <c r="AL89">
        <v>1598024447.1345401</v>
      </c>
      <c r="AM89">
        <v>2031441829.8634801</v>
      </c>
      <c r="AN89">
        <v>2180005169.9441199</v>
      </c>
      <c r="AO89">
        <v>2014647712.1753302</v>
      </c>
      <c r="AP89">
        <v>2413830788.3899603</v>
      </c>
      <c r="AQ89">
        <v>2491342135.59304</v>
      </c>
      <c r="AR89">
        <v>2617943919.7602901</v>
      </c>
      <c r="AS89">
        <v>2734789837.4939499</v>
      </c>
      <c r="AT89">
        <v>2789485589.0086703</v>
      </c>
      <c r="AU89">
        <v>3180013596.3492198</v>
      </c>
      <c r="AV89">
        <v>2416810315.1313396</v>
      </c>
      <c r="AW89">
        <v>2054288750.8984601</v>
      </c>
      <c r="AX89">
        <v>1869402823.25418</v>
      </c>
      <c r="AY89">
        <v>1775932625.5475202</v>
      </c>
      <c r="AZ89">
        <v>1704895334.0961699</v>
      </c>
      <c r="BA89">
        <v>1585552661.8403201</v>
      </c>
      <c r="BB89">
        <v>962430450.13094294</v>
      </c>
      <c r="BC89">
        <v>1174251199.9999998</v>
      </c>
      <c r="BD89">
        <v>1259064599.9999998</v>
      </c>
      <c r="BE89">
        <v>1276759800</v>
      </c>
      <c r="BF89">
        <v>1376807100</v>
      </c>
      <c r="BG89">
        <v>1341414000</v>
      </c>
      <c r="BH89">
        <v>1649934500</v>
      </c>
      <c r="BI89">
        <v>1564041400</v>
      </c>
      <c r="BJ89">
        <v>1503318299.9999998</v>
      </c>
      <c r="BK89">
        <v>1653650100</v>
      </c>
      <c r="BM89" t="str">
        <f>VLOOKUP(D89,Data_1!$D$2:$D$1387,1,FALSE)</f>
        <v>Agriculture, forestry, and fishing, value added (constant LCU)</v>
      </c>
    </row>
    <row r="90" spans="1:73" x14ac:dyDescent="0.25">
      <c r="A90" t="s">
        <v>284</v>
      </c>
      <c r="B90" t="s">
        <v>272</v>
      </c>
      <c r="C90" t="s">
        <v>149</v>
      </c>
      <c r="D90" t="s">
        <v>36</v>
      </c>
      <c r="E90" s="25" t="str">
        <f t="shared" si="1"/>
        <v>number</v>
      </c>
      <c r="F90" s="4" t="s">
        <v>37</v>
      </c>
      <c r="BB90">
        <v>2503926416200</v>
      </c>
      <c r="BC90">
        <v>2430287000000</v>
      </c>
      <c r="BD90">
        <v>2331850000000</v>
      </c>
      <c r="BE90">
        <v>2498715607100</v>
      </c>
      <c r="BF90">
        <v>2432318120600</v>
      </c>
      <c r="BG90">
        <v>2533435694700</v>
      </c>
      <c r="BH90">
        <v>2943414488299.9995</v>
      </c>
      <c r="BI90">
        <v>3028136000000</v>
      </c>
      <c r="BJ90">
        <v>3256428000000</v>
      </c>
      <c r="BK90">
        <v>3620021999999.9995</v>
      </c>
      <c r="BM90" t="str">
        <f>VLOOKUP(D90,Data_1!$D$2:$D$1387,1,FALSE)</f>
        <v>Agriculture, forestry, and fishing, value added (constant LCU)</v>
      </c>
    </row>
    <row r="91" spans="1:73" x14ac:dyDescent="0.25">
      <c r="A91" t="s">
        <v>273</v>
      </c>
      <c r="B91" t="s">
        <v>274</v>
      </c>
      <c r="C91" t="s">
        <v>149</v>
      </c>
      <c r="D91" t="s">
        <v>36</v>
      </c>
      <c r="E91" s="25" t="str">
        <f t="shared" si="1"/>
        <v>number</v>
      </c>
      <c r="F91" s="4" t="s">
        <v>37</v>
      </c>
      <c r="AZ91">
        <v>19466398716.204399</v>
      </c>
      <c r="BA91">
        <v>19132032781.596203</v>
      </c>
      <c r="BB91">
        <v>20548614444.675301</v>
      </c>
      <c r="BC91">
        <v>22033363307.814499</v>
      </c>
      <c r="BD91">
        <v>23195969908.070999</v>
      </c>
      <c r="BE91">
        <v>23392234199.368801</v>
      </c>
      <c r="BF91">
        <v>23930711689.636799</v>
      </c>
      <c r="BG91">
        <v>25289513200</v>
      </c>
      <c r="BH91">
        <v>25527965100</v>
      </c>
      <c r="BI91">
        <v>26103415199.999996</v>
      </c>
      <c r="BJ91">
        <v>26862268800</v>
      </c>
      <c r="BK91">
        <v>28503190100</v>
      </c>
      <c r="BM91" t="str">
        <f>VLOOKUP(D91,Data_1!$D$2:$D$1387,1,FALSE)</f>
        <v>Agriculture, forestry, and fishing, value added (constant LCU)</v>
      </c>
    </row>
    <row r="92" spans="1:73" x14ac:dyDescent="0.25">
      <c r="A92" t="s">
        <v>275</v>
      </c>
      <c r="B92" t="s">
        <v>276</v>
      </c>
      <c r="C92" t="s">
        <v>7</v>
      </c>
      <c r="D92" t="s">
        <v>38</v>
      </c>
      <c r="E92" s="25" t="str">
        <f t="shared" si="1"/>
        <v>number</v>
      </c>
      <c r="F92" s="4" t="s">
        <v>39</v>
      </c>
      <c r="L92">
        <v>10078427400</v>
      </c>
      <c r="M92">
        <v>10791783400</v>
      </c>
      <c r="N92">
        <v>11139311299.999998</v>
      </c>
      <c r="O92">
        <v>11742924900</v>
      </c>
      <c r="P92">
        <v>13498864500</v>
      </c>
      <c r="Q92">
        <v>14303662700</v>
      </c>
      <c r="R92">
        <v>15071879999.999998</v>
      </c>
      <c r="S92">
        <v>17596056900</v>
      </c>
      <c r="T92">
        <v>28168435399.999996</v>
      </c>
      <c r="U92">
        <v>29704870100</v>
      </c>
      <c r="V92">
        <v>30948698200</v>
      </c>
      <c r="W92">
        <v>33966566200</v>
      </c>
      <c r="X92">
        <v>34314174099.999996</v>
      </c>
      <c r="Y92">
        <v>38868676800</v>
      </c>
      <c r="Z92">
        <v>45563227800</v>
      </c>
      <c r="AA92">
        <v>57361094000</v>
      </c>
      <c r="AB92">
        <v>74938890499.999985</v>
      </c>
      <c r="AC92">
        <v>96028566300</v>
      </c>
      <c r="AD92">
        <v>106198394100</v>
      </c>
      <c r="AE92">
        <v>118547656600</v>
      </c>
      <c r="AF92">
        <v>145902337500</v>
      </c>
      <c r="AG92">
        <v>173182931000.00003</v>
      </c>
      <c r="AH92">
        <v>204122019900.00003</v>
      </c>
      <c r="AI92">
        <v>240084866400</v>
      </c>
      <c r="AJ92">
        <v>271421820400.00003</v>
      </c>
      <c r="AK92">
        <v>301640035300</v>
      </c>
      <c r="AL92">
        <v>345423103300</v>
      </c>
      <c r="AM92">
        <v>408236803600</v>
      </c>
      <c r="AN92">
        <v>668528075400</v>
      </c>
      <c r="AO92">
        <v>821878111600</v>
      </c>
      <c r="AP92">
        <v>961500161273.90796</v>
      </c>
      <c r="AQ92">
        <v>1053264490400</v>
      </c>
      <c r="AR92">
        <v>1143901857700</v>
      </c>
      <c r="AS92">
        <v>1273252390600</v>
      </c>
      <c r="AT92">
        <v>1389080000000</v>
      </c>
      <c r="AU92">
        <v>1535840000000</v>
      </c>
      <c r="AV92">
        <v>1792516000000</v>
      </c>
      <c r="AW92">
        <v>1814680000000</v>
      </c>
      <c r="AX92">
        <v>2135239314199.9998</v>
      </c>
      <c r="AY92">
        <v>2592122999999.9995</v>
      </c>
      <c r="AZ92">
        <v>2969081000000</v>
      </c>
      <c r="BA92">
        <v>3218949000000</v>
      </c>
      <c r="BB92">
        <v>3589299000000</v>
      </c>
      <c r="BC92">
        <v>4489871000000</v>
      </c>
      <c r="BD92">
        <v>4700903000000</v>
      </c>
      <c r="BE92">
        <v>5200826000000.001</v>
      </c>
      <c r="BF92">
        <v>5611541689100.001</v>
      </c>
      <c r="BG92">
        <v>5683999159100</v>
      </c>
      <c r="BH92">
        <v>6275881442800</v>
      </c>
      <c r="BI92">
        <v>6713461407700</v>
      </c>
      <c r="BJ92">
        <v>6780895621100</v>
      </c>
      <c r="BK92">
        <v>7151237193787</v>
      </c>
      <c r="BM92" t="str">
        <f>VLOOKUP(D92,Data_1!$D$2:$D$1387,1,FALSE)</f>
        <v>Agriculture, forestry, and fishing, value added (current LCU)</v>
      </c>
    </row>
    <row r="93" spans="1:73" x14ac:dyDescent="0.25">
      <c r="A93" t="s">
        <v>277</v>
      </c>
      <c r="B93" t="s">
        <v>278</v>
      </c>
      <c r="C93" t="s">
        <v>7</v>
      </c>
      <c r="D93" t="s">
        <v>38</v>
      </c>
      <c r="E93" s="25" t="str">
        <f t="shared" si="1"/>
        <v>number</v>
      </c>
      <c r="F93" s="4" t="s">
        <v>39</v>
      </c>
      <c r="G93">
        <v>60600000</v>
      </c>
      <c r="H93">
        <v>63600000</v>
      </c>
      <c r="I93">
        <v>67099999.999999993</v>
      </c>
      <c r="J93">
        <v>66900000.000000007</v>
      </c>
      <c r="K93">
        <v>78600000</v>
      </c>
      <c r="L93">
        <v>85400000</v>
      </c>
      <c r="M93">
        <v>86000000</v>
      </c>
      <c r="N93">
        <v>86599999.999999985</v>
      </c>
      <c r="O93">
        <v>92400000.000000015</v>
      </c>
      <c r="P93">
        <v>99200000</v>
      </c>
      <c r="Q93">
        <v>125099999.99999999</v>
      </c>
      <c r="R93">
        <v>138400000</v>
      </c>
      <c r="S93">
        <v>141700000</v>
      </c>
      <c r="T93">
        <v>178400000</v>
      </c>
      <c r="U93">
        <v>184200000</v>
      </c>
      <c r="V93">
        <v>226699999.99999997</v>
      </c>
      <c r="W93">
        <v>285800000</v>
      </c>
      <c r="X93">
        <v>294899999.99999994</v>
      </c>
      <c r="Y93">
        <v>424408200.00000006</v>
      </c>
      <c r="Z93">
        <v>394298899.99999994</v>
      </c>
      <c r="AA93">
        <v>398371399.99999994</v>
      </c>
      <c r="AB93">
        <v>463727199.99999994</v>
      </c>
      <c r="AC93">
        <v>548767400</v>
      </c>
      <c r="AD93">
        <v>642964100</v>
      </c>
      <c r="AE93">
        <v>741672300</v>
      </c>
      <c r="AF93">
        <v>854297600</v>
      </c>
      <c r="AG93">
        <v>1125419500</v>
      </c>
      <c r="AH93">
        <v>1534977700</v>
      </c>
      <c r="AI93">
        <v>1779181800</v>
      </c>
      <c r="AJ93">
        <v>1975095700</v>
      </c>
      <c r="AK93">
        <v>2449124600</v>
      </c>
      <c r="AL93">
        <v>2265097200</v>
      </c>
      <c r="AM93">
        <v>4082669300</v>
      </c>
      <c r="AN93">
        <v>2306662899.9999995</v>
      </c>
      <c r="AO93">
        <v>5737760800</v>
      </c>
      <c r="AP93">
        <v>10970884100</v>
      </c>
      <c r="AQ93">
        <v>13274407900</v>
      </c>
      <c r="AR93">
        <v>17510137900.000004</v>
      </c>
      <c r="AS93">
        <v>26934233100</v>
      </c>
      <c r="AT93">
        <v>37021311000</v>
      </c>
      <c r="AU93">
        <v>43724714000.000008</v>
      </c>
      <c r="AV93">
        <v>104058763000.00002</v>
      </c>
      <c r="AW93">
        <v>113259981900</v>
      </c>
      <c r="AX93">
        <v>131414533399.99998</v>
      </c>
      <c r="AY93">
        <v>142497042300</v>
      </c>
      <c r="AZ93">
        <v>167851794100</v>
      </c>
      <c r="BA93">
        <v>170686000000</v>
      </c>
      <c r="BB93">
        <v>224136000000</v>
      </c>
      <c r="BC93">
        <v>265944100000</v>
      </c>
      <c r="BD93">
        <v>310167100000</v>
      </c>
      <c r="BE93">
        <v>360446046700</v>
      </c>
      <c r="BF93">
        <v>424824003200</v>
      </c>
      <c r="BG93">
        <v>576661478900</v>
      </c>
      <c r="BH93">
        <v>737570531500.00012</v>
      </c>
      <c r="BI93">
        <v>875027999999.99988</v>
      </c>
      <c r="BJ93">
        <v>1011401000000</v>
      </c>
      <c r="BK93">
        <v>1201273000000</v>
      </c>
      <c r="BM93" t="str">
        <f>VLOOKUP(D93,Data_1!$D$2:$D$1387,1,FALSE)</f>
        <v>Agriculture, forestry, and fishing, value added (current LCU)</v>
      </c>
    </row>
    <row r="94" spans="1:73" x14ac:dyDescent="0.25">
      <c r="A94" t="s">
        <v>279</v>
      </c>
      <c r="B94" t="s">
        <v>280</v>
      </c>
      <c r="C94" t="s">
        <v>7</v>
      </c>
      <c r="D94" t="s">
        <v>38</v>
      </c>
      <c r="E94" s="25" t="str">
        <f t="shared" si="1"/>
        <v>number</v>
      </c>
      <c r="F94" s="4" t="s">
        <v>39</v>
      </c>
      <c r="G94">
        <v>62200</v>
      </c>
      <c r="H94">
        <v>59900</v>
      </c>
      <c r="I94">
        <v>65500</v>
      </c>
      <c r="J94">
        <v>70400</v>
      </c>
      <c r="K94">
        <v>108500</v>
      </c>
      <c r="L94">
        <v>119000</v>
      </c>
      <c r="M94">
        <v>123000</v>
      </c>
      <c r="N94">
        <v>128000</v>
      </c>
      <c r="O94">
        <v>133000</v>
      </c>
      <c r="P94">
        <v>136100</v>
      </c>
      <c r="Q94">
        <v>154000</v>
      </c>
      <c r="R94">
        <v>172200</v>
      </c>
      <c r="S94">
        <v>179600</v>
      </c>
      <c r="T94">
        <v>199400</v>
      </c>
      <c r="U94">
        <v>206000</v>
      </c>
      <c r="V94">
        <v>273000</v>
      </c>
      <c r="W94">
        <v>325600</v>
      </c>
      <c r="X94">
        <v>363000</v>
      </c>
      <c r="Y94">
        <v>397200</v>
      </c>
      <c r="Z94">
        <v>428400</v>
      </c>
      <c r="AA94">
        <v>544600</v>
      </c>
      <c r="AB94">
        <v>484000</v>
      </c>
      <c r="AC94">
        <v>593700</v>
      </c>
      <c r="AD94">
        <v>717200.00000000012</v>
      </c>
      <c r="AE94">
        <v>925200</v>
      </c>
      <c r="AF94">
        <v>1577800</v>
      </c>
      <c r="AG94">
        <v>2347000</v>
      </c>
      <c r="AH94">
        <v>5055500</v>
      </c>
      <c r="AI94">
        <v>10562099.999999998</v>
      </c>
      <c r="AJ94">
        <v>20630800.000000004</v>
      </c>
      <c r="AK94">
        <v>34518200</v>
      </c>
      <c r="AL94">
        <v>121132300</v>
      </c>
      <c r="AM94">
        <v>451732000</v>
      </c>
      <c r="AN94">
        <v>289484400</v>
      </c>
      <c r="AO94">
        <v>463496200</v>
      </c>
      <c r="AP94">
        <v>577819800</v>
      </c>
      <c r="AQ94">
        <v>790945800</v>
      </c>
      <c r="AR94">
        <v>1045334700.0000001</v>
      </c>
      <c r="AS94">
        <v>1478753200.0000002</v>
      </c>
      <c r="AT94">
        <v>1808936900</v>
      </c>
      <c r="AU94">
        <v>2295701200</v>
      </c>
      <c r="AV94">
        <v>2833730600</v>
      </c>
      <c r="AW94">
        <v>3623460399.9999995</v>
      </c>
      <c r="AX94">
        <v>4632200000</v>
      </c>
      <c r="AY94">
        <v>5425380500</v>
      </c>
      <c r="AZ94">
        <v>6070161900.000001</v>
      </c>
      <c r="BA94">
        <v>6810968500</v>
      </c>
      <c r="BB94">
        <v>7684339900</v>
      </c>
      <c r="BC94">
        <v>8935887300</v>
      </c>
      <c r="BD94">
        <v>9158700000</v>
      </c>
      <c r="BE94">
        <v>11001600000</v>
      </c>
      <c r="BF94">
        <v>12236700000.000002</v>
      </c>
      <c r="BG94">
        <v>12449299999.999998</v>
      </c>
      <c r="BH94">
        <v>11325500000</v>
      </c>
      <c r="BI94">
        <v>9133900000</v>
      </c>
      <c r="BJ94">
        <v>13459599999.999998</v>
      </c>
      <c r="BK94">
        <v>16620480000</v>
      </c>
      <c r="BM94" t="str">
        <f>VLOOKUP(D94,Data_1!$D$2:$D$1387,1,FALSE)</f>
        <v>Agriculture, forestry, and fishing, value added (current LCU)</v>
      </c>
    </row>
    <row r="95" spans="1:73" x14ac:dyDescent="0.25">
      <c r="A95" t="s">
        <v>281</v>
      </c>
      <c r="B95" t="s">
        <v>282</v>
      </c>
      <c r="C95" t="s">
        <v>7</v>
      </c>
      <c r="D95" t="s">
        <v>38</v>
      </c>
      <c r="E95" s="25" t="str">
        <f t="shared" si="1"/>
        <v>number</v>
      </c>
      <c r="F95" s="4" t="s">
        <v>39</v>
      </c>
      <c r="K95">
        <v>246082799.99999997</v>
      </c>
      <c r="L95">
        <v>270791600</v>
      </c>
      <c r="M95">
        <v>305343600</v>
      </c>
      <c r="N95">
        <v>250100500</v>
      </c>
      <c r="O95">
        <v>341502699.99999994</v>
      </c>
      <c r="P95">
        <v>307352500</v>
      </c>
      <c r="Q95">
        <v>402947500</v>
      </c>
      <c r="R95">
        <v>507970400</v>
      </c>
      <c r="S95">
        <v>527045899.99999994</v>
      </c>
      <c r="T95">
        <v>775392200</v>
      </c>
      <c r="U95">
        <v>812935500.00000012</v>
      </c>
      <c r="V95">
        <v>802727300</v>
      </c>
      <c r="W95">
        <v>762921600</v>
      </c>
      <c r="X95">
        <v>612239300</v>
      </c>
      <c r="Y95">
        <v>677489900</v>
      </c>
      <c r="Z95">
        <v>1007008400.0000001</v>
      </c>
      <c r="AA95">
        <v>1330538600</v>
      </c>
      <c r="AB95">
        <v>1264603000.0000002</v>
      </c>
      <c r="AC95">
        <v>770499900</v>
      </c>
      <c r="AD95">
        <v>853508000.00000012</v>
      </c>
      <c r="AE95">
        <v>1168410200</v>
      </c>
      <c r="AF95">
        <v>1003252200</v>
      </c>
      <c r="AG95">
        <v>884705500</v>
      </c>
      <c r="AH95">
        <v>1158566300</v>
      </c>
      <c r="AI95">
        <v>1110269700.0000002</v>
      </c>
      <c r="AJ95">
        <v>1302819800</v>
      </c>
      <c r="AK95">
        <v>1170653400</v>
      </c>
      <c r="AL95">
        <v>455830400</v>
      </c>
      <c r="AM95">
        <v>901730600</v>
      </c>
      <c r="AN95">
        <v>1176932600</v>
      </c>
      <c r="AO95">
        <v>957601500</v>
      </c>
      <c r="AP95">
        <v>1654402899.9999998</v>
      </c>
      <c r="AQ95">
        <v>1424074300</v>
      </c>
      <c r="AR95">
        <v>1209352300</v>
      </c>
      <c r="AS95">
        <v>1061707300</v>
      </c>
      <c r="AT95">
        <v>1048119899.9999999</v>
      </c>
      <c r="AU95">
        <v>1059106700</v>
      </c>
      <c r="AV95">
        <v>797100500</v>
      </c>
      <c r="AW95">
        <v>847303000</v>
      </c>
      <c r="AX95">
        <v>1048711499.9999999</v>
      </c>
      <c r="AY95">
        <v>986918100</v>
      </c>
      <c r="AZ95">
        <v>1046867600</v>
      </c>
      <c r="BA95">
        <v>1121771100</v>
      </c>
      <c r="BB95">
        <v>839914100</v>
      </c>
      <c r="BC95">
        <v>1038352699.9999999</v>
      </c>
      <c r="BD95">
        <v>1157186600</v>
      </c>
      <c r="BE95">
        <v>1222053400</v>
      </c>
      <c r="BF95">
        <v>1376807100</v>
      </c>
      <c r="BG95">
        <v>1363954000</v>
      </c>
      <c r="BH95">
        <v>1704942500</v>
      </c>
      <c r="BI95">
        <v>1653794200</v>
      </c>
      <c r="BJ95">
        <v>1618000000.0000002</v>
      </c>
      <c r="BK95">
        <v>1838424800</v>
      </c>
      <c r="BM95" t="str">
        <f>VLOOKUP(D95,Data_1!$D$2:$D$1387,1,FALSE)</f>
        <v>Agriculture, forestry, and fishing, value added (current LCU)</v>
      </c>
    </row>
    <row r="96" spans="1:73" x14ac:dyDescent="0.25">
      <c r="A96" t="s">
        <v>284</v>
      </c>
      <c r="B96" t="s">
        <v>272</v>
      </c>
      <c r="C96" t="s">
        <v>149</v>
      </c>
      <c r="D96" t="s">
        <v>38</v>
      </c>
      <c r="E96" s="25" t="str">
        <f t="shared" si="1"/>
        <v>number</v>
      </c>
      <c r="F96" s="4" t="s">
        <v>39</v>
      </c>
      <c r="G96">
        <v>70367141900</v>
      </c>
      <c r="H96">
        <v>72575975400</v>
      </c>
      <c r="I96">
        <v>82357960700</v>
      </c>
      <c r="J96">
        <v>89825919000</v>
      </c>
      <c r="K96">
        <v>89300009000.000015</v>
      </c>
      <c r="L96">
        <v>94199996400</v>
      </c>
      <c r="M96">
        <v>92600008700.000015</v>
      </c>
      <c r="N96">
        <v>112799998000.00002</v>
      </c>
      <c r="O96">
        <v>118799999000</v>
      </c>
      <c r="P96">
        <v>128199999500.00002</v>
      </c>
      <c r="Q96">
        <v>134699999199.99998</v>
      </c>
      <c r="R96">
        <v>138899996699.99997</v>
      </c>
      <c r="S96">
        <v>173599998000</v>
      </c>
      <c r="T96">
        <v>188199993300</v>
      </c>
      <c r="U96">
        <v>235699994600</v>
      </c>
      <c r="V96">
        <v>272699998199.99997</v>
      </c>
      <c r="W96">
        <v>373499985900</v>
      </c>
      <c r="X96">
        <v>461400014800</v>
      </c>
      <c r="Y96">
        <v>513499988000</v>
      </c>
      <c r="Z96">
        <v>556399984600</v>
      </c>
      <c r="AA96">
        <v>608000016400</v>
      </c>
      <c r="AB96">
        <v>599900028900</v>
      </c>
      <c r="AC96">
        <v>570200031200</v>
      </c>
      <c r="AD96">
        <v>721499979800</v>
      </c>
      <c r="AE96">
        <v>831900024800</v>
      </c>
      <c r="AF96">
        <v>902678970400</v>
      </c>
      <c r="AG96">
        <v>884724006900.00012</v>
      </c>
      <c r="AH96">
        <v>978635980800</v>
      </c>
      <c r="AI96">
        <v>1018362986500</v>
      </c>
      <c r="AJ96">
        <v>955236024300.00012</v>
      </c>
      <c r="AK96">
        <v>985515032600</v>
      </c>
      <c r="AL96">
        <v>1003999985700</v>
      </c>
      <c r="AM96">
        <v>882499977200</v>
      </c>
      <c r="AN96">
        <v>1166100004900</v>
      </c>
      <c r="AO96">
        <v>1357720059899.9998</v>
      </c>
      <c r="AP96">
        <v>1527787028500</v>
      </c>
      <c r="AQ96">
        <v>1595482000000</v>
      </c>
      <c r="AR96">
        <v>1798888000000.0002</v>
      </c>
      <c r="AS96">
        <v>1768130000000</v>
      </c>
      <c r="AT96">
        <v>1906736000000</v>
      </c>
      <c r="AU96">
        <v>2127156000000</v>
      </c>
      <c r="AV96">
        <v>2346767000000</v>
      </c>
      <c r="AW96">
        <v>2560402999999.9995</v>
      </c>
      <c r="AX96">
        <v>2063033000000</v>
      </c>
      <c r="AY96">
        <v>2036048000000</v>
      </c>
      <c r="AZ96">
        <v>2105934000000</v>
      </c>
      <c r="BA96">
        <v>2144500000000</v>
      </c>
      <c r="BB96">
        <v>2460015000000</v>
      </c>
      <c r="BC96">
        <v>2430287000000</v>
      </c>
      <c r="BD96">
        <v>3023184000000</v>
      </c>
      <c r="BE96">
        <v>3196689500000</v>
      </c>
      <c r="BF96">
        <v>3035031000000</v>
      </c>
      <c r="BG96">
        <v>3240308000000</v>
      </c>
      <c r="BH96">
        <v>3675791999999.9995</v>
      </c>
      <c r="BI96">
        <v>4455132000000</v>
      </c>
      <c r="BJ96">
        <v>4694128000000</v>
      </c>
      <c r="BK96">
        <v>4779192000000</v>
      </c>
      <c r="BM96" t="str">
        <f>VLOOKUP(D96,Data_1!$D$2:$D$1387,1,FALSE)</f>
        <v>Agriculture, forestry, and fishing, value added (current LCU)</v>
      </c>
    </row>
    <row r="97" spans="1:65" x14ac:dyDescent="0.25">
      <c r="A97" t="s">
        <v>273</v>
      </c>
      <c r="B97" t="s">
        <v>274</v>
      </c>
      <c r="C97" t="s">
        <v>149</v>
      </c>
      <c r="D97" t="s">
        <v>38</v>
      </c>
      <c r="E97" s="25" t="str">
        <f t="shared" si="1"/>
        <v>number</v>
      </c>
      <c r="F97" s="4" t="s">
        <v>39</v>
      </c>
      <c r="G97">
        <v>32900</v>
      </c>
      <c r="H97">
        <v>37400</v>
      </c>
      <c r="I97">
        <v>39500</v>
      </c>
      <c r="J97">
        <v>43700</v>
      </c>
      <c r="K97">
        <v>63800</v>
      </c>
      <c r="L97">
        <v>65700</v>
      </c>
      <c r="M97">
        <v>60500</v>
      </c>
      <c r="N97">
        <v>71000</v>
      </c>
      <c r="O97">
        <v>91899.999999999985</v>
      </c>
      <c r="P97">
        <v>105100</v>
      </c>
      <c r="Q97">
        <v>110400</v>
      </c>
      <c r="R97">
        <v>131300</v>
      </c>
      <c r="S97">
        <v>171500</v>
      </c>
      <c r="T97">
        <v>238300</v>
      </c>
      <c r="U97">
        <v>251800</v>
      </c>
      <c r="V97">
        <v>330000.00000000006</v>
      </c>
      <c r="W97">
        <v>627400</v>
      </c>
      <c r="X97">
        <v>1274100</v>
      </c>
      <c r="Y97">
        <v>1692400</v>
      </c>
      <c r="Z97">
        <v>2482000.0000000005</v>
      </c>
      <c r="AA97">
        <v>3855300</v>
      </c>
      <c r="AB97">
        <v>4957200</v>
      </c>
      <c r="AC97">
        <v>10992700</v>
      </c>
      <c r="AD97">
        <v>13323200</v>
      </c>
      <c r="AE97">
        <v>15400300</v>
      </c>
      <c r="AF97">
        <v>24432000</v>
      </c>
      <c r="AG97">
        <v>37748000</v>
      </c>
      <c r="AH97">
        <v>52153000</v>
      </c>
      <c r="AI97">
        <v>69397400</v>
      </c>
      <c r="AJ97">
        <v>86142899.999999985</v>
      </c>
      <c r="AK97">
        <v>110478000</v>
      </c>
      <c r="AL97">
        <v>125510099.99999999</v>
      </c>
      <c r="AM97">
        <v>143000000</v>
      </c>
      <c r="AN97">
        <v>196699999.99999997</v>
      </c>
      <c r="AO97">
        <v>300600000</v>
      </c>
      <c r="AP97">
        <v>441699999.99999994</v>
      </c>
      <c r="AQ97">
        <v>505000000</v>
      </c>
      <c r="AR97">
        <v>622900000</v>
      </c>
      <c r="AS97">
        <v>736270000</v>
      </c>
      <c r="AT97">
        <v>957710000</v>
      </c>
      <c r="AU97">
        <v>1341680000.0000002</v>
      </c>
      <c r="AV97">
        <v>1717420000</v>
      </c>
      <c r="AW97">
        <v>2417760000.0000005</v>
      </c>
      <c r="AX97">
        <v>3031940000</v>
      </c>
      <c r="AY97">
        <v>3642710000</v>
      </c>
      <c r="AZ97">
        <v>5415033800.000001</v>
      </c>
      <c r="BA97">
        <v>6319801600</v>
      </c>
      <c r="BB97">
        <v>8874951300</v>
      </c>
      <c r="BC97">
        <v>11342832300</v>
      </c>
      <c r="BD97">
        <v>12909623800</v>
      </c>
      <c r="BE97">
        <v>14154757700</v>
      </c>
      <c r="BF97">
        <v>16668160000</v>
      </c>
      <c r="BG97">
        <v>25289513200</v>
      </c>
      <c r="BH97">
        <v>31086042800</v>
      </c>
      <c r="BI97">
        <v>36525710900</v>
      </c>
      <c r="BJ97">
        <v>45116477900</v>
      </c>
      <c r="BK97">
        <v>50554392200</v>
      </c>
      <c r="BM97" t="str">
        <f>VLOOKUP(D97,Data_1!$D$2:$D$1387,1,FALSE)</f>
        <v>Agriculture, forestry, and fishing, value added (current LCU)</v>
      </c>
    </row>
    <row r="98" spans="1:65" x14ac:dyDescent="0.25">
      <c r="A98" t="s">
        <v>275</v>
      </c>
      <c r="B98" t="s">
        <v>276</v>
      </c>
      <c r="C98" t="s">
        <v>7</v>
      </c>
      <c r="D98" t="s">
        <v>40</v>
      </c>
      <c r="E98" s="25" t="str">
        <f t="shared" si="1"/>
        <v>number</v>
      </c>
      <c r="F98" s="4" t="s">
        <v>41</v>
      </c>
      <c r="L98">
        <v>204138239.96255174</v>
      </c>
      <c r="M98">
        <v>218587244.01121178</v>
      </c>
      <c r="N98">
        <v>225626411.03878605</v>
      </c>
      <c r="O98">
        <v>226077750.95660028</v>
      </c>
      <c r="P98">
        <v>243039299.81709877</v>
      </c>
      <c r="Q98">
        <v>258066229.1261577</v>
      </c>
      <c r="R98">
        <v>299013596.45450985</v>
      </c>
      <c r="S98">
        <v>394728082.82144672</v>
      </c>
      <c r="T98">
        <v>585126642.18982875</v>
      </c>
      <c r="U98">
        <v>693028354.73190057</v>
      </c>
      <c r="V98">
        <v>647598915.43746674</v>
      </c>
      <c r="W98">
        <v>691280100.64331162</v>
      </c>
      <c r="X98">
        <v>760323815.22887075</v>
      </c>
      <c r="Y98">
        <v>913607665.88509583</v>
      </c>
      <c r="Z98">
        <v>1078272845.9421525</v>
      </c>
      <c r="AA98">
        <v>1055477975.4067147</v>
      </c>
      <c r="AB98">
        <v>1071364203.4961057</v>
      </c>
      <c r="AC98">
        <v>1115446070.4810731</v>
      </c>
      <c r="AD98">
        <v>920833914.42704964</v>
      </c>
      <c r="AE98">
        <v>894729682.14014816</v>
      </c>
      <c r="AF98">
        <v>1078615472.4747806</v>
      </c>
      <c r="AG98">
        <v>809861444.86276376</v>
      </c>
      <c r="AH98">
        <v>725325324.42467356</v>
      </c>
      <c r="AI98">
        <v>748656765.23094916</v>
      </c>
      <c r="AJ98">
        <v>908283726.27418435</v>
      </c>
      <c r="AK98">
        <v>821746238.61258829</v>
      </c>
      <c r="AL98">
        <v>926580770.89904785</v>
      </c>
      <c r="AM98">
        <v>1066570531.3952866</v>
      </c>
      <c r="AN98">
        <v>1089753576.719342</v>
      </c>
      <c r="AO98">
        <v>963372142.67102063</v>
      </c>
      <c r="AP98">
        <v>1183748607.1398287</v>
      </c>
      <c r="AQ98">
        <v>1034460887.9475989</v>
      </c>
      <c r="AR98">
        <v>1051110167.4505184</v>
      </c>
      <c r="AS98">
        <v>1013126974.3108243</v>
      </c>
      <c r="AT98">
        <v>1026290284.3761216</v>
      </c>
      <c r="AU98">
        <v>1165547088.6062887</v>
      </c>
      <c r="AV98">
        <v>1311861493.2531767</v>
      </c>
      <c r="AW98">
        <v>1465427931.5564046</v>
      </c>
      <c r="AX98">
        <v>1142537069.5405502</v>
      </c>
      <c r="AY98">
        <v>1294103650.5870266</v>
      </c>
      <c r="AZ98">
        <v>1385930375.7262573</v>
      </c>
      <c r="BA98">
        <v>1717801923.6804643</v>
      </c>
      <c r="BB98">
        <v>2101006994.500257</v>
      </c>
      <c r="BC98">
        <v>2295193583.4154053</v>
      </c>
      <c r="BD98">
        <v>2249289695.9257398</v>
      </c>
      <c r="BE98">
        <v>2568160119.1042004</v>
      </c>
      <c r="BF98">
        <v>2556549805.1063833</v>
      </c>
      <c r="BG98">
        <v>2575541522.6835737</v>
      </c>
      <c r="BH98">
        <v>2598911311.7184248</v>
      </c>
      <c r="BI98">
        <v>2288543518.9326038</v>
      </c>
      <c r="BJ98">
        <v>2134680290.1409183</v>
      </c>
      <c r="BK98">
        <v>2294924503.2386537</v>
      </c>
      <c r="BM98" t="str">
        <f>VLOOKUP(D98,Data_1!$D$2:$D$1387,1,FALSE)</f>
        <v>Agriculture, forestry, and fishing, value added (current US$)</v>
      </c>
    </row>
    <row r="99" spans="1:65" x14ac:dyDescent="0.25">
      <c r="A99" t="s">
        <v>277</v>
      </c>
      <c r="B99" t="s">
        <v>278</v>
      </c>
      <c r="C99" t="s">
        <v>7</v>
      </c>
      <c r="D99" t="s">
        <v>40</v>
      </c>
      <c r="E99" s="25" t="str">
        <f t="shared" si="1"/>
        <v>number</v>
      </c>
      <c r="F99" s="4" t="s">
        <v>41</v>
      </c>
      <c r="G99">
        <v>84838303.233935311</v>
      </c>
      <c r="H99">
        <v>89038219.235615283</v>
      </c>
      <c r="I99">
        <v>93938121.237575233</v>
      </c>
      <c r="J99">
        <v>93658126.83746326</v>
      </c>
      <c r="K99">
        <v>110037799.24401511</v>
      </c>
      <c r="L99">
        <v>119557608.84782304</v>
      </c>
      <c r="M99">
        <v>118751726.0425297</v>
      </c>
      <c r="N99">
        <v>103924156.96627863</v>
      </c>
      <c r="O99">
        <v>110884435.37741511</v>
      </c>
      <c r="P99">
        <v>119044761.79047161</v>
      </c>
      <c r="Q99">
        <v>150559634.13166445</v>
      </c>
      <c r="R99">
        <v>172654690.61876249</v>
      </c>
      <c r="S99">
        <v>172952520.4442817</v>
      </c>
      <c r="T99">
        <v>212077983.83262008</v>
      </c>
      <c r="U99">
        <v>213243806.43667516</v>
      </c>
      <c r="V99">
        <v>248302300.10952899</v>
      </c>
      <c r="W99">
        <v>316535607.48698634</v>
      </c>
      <c r="X99">
        <v>349531824.10809523</v>
      </c>
      <c r="Y99">
        <v>519535071.61219251</v>
      </c>
      <c r="Z99">
        <v>485529983.99211907</v>
      </c>
      <c r="AA99">
        <v>444958561.37607503</v>
      </c>
      <c r="AB99">
        <v>439343628.61203212</v>
      </c>
      <c r="AC99">
        <v>467115594.14368403</v>
      </c>
      <c r="AD99">
        <v>454905971.41644263</v>
      </c>
      <c r="AE99">
        <v>431430574.13763016</v>
      </c>
      <c r="AF99">
        <v>459028316.58696473</v>
      </c>
      <c r="AG99">
        <v>509539321.77298868</v>
      </c>
      <c r="AH99">
        <v>599296333.89294493</v>
      </c>
      <c r="AI99">
        <v>644747889.11034608</v>
      </c>
      <c r="AJ99">
        <v>723769907.28865111</v>
      </c>
      <c r="AK99">
        <v>873657689.15207076</v>
      </c>
      <c r="AL99">
        <v>628617434.01881611</v>
      </c>
      <c r="AM99">
        <v>927289293.17706919</v>
      </c>
      <c r="AN99">
        <v>264028993.63582247</v>
      </c>
      <c r="AO99">
        <v>375416999.81025541</v>
      </c>
      <c r="AP99">
        <v>716653107.75059605</v>
      </c>
      <c r="AQ99">
        <v>807239506.93861675</v>
      </c>
      <c r="AR99">
        <v>563521609.00082719</v>
      </c>
      <c r="AS99">
        <v>610918436.0405643</v>
      </c>
      <c r="AT99">
        <v>621749216.54311621</v>
      </c>
      <c r="AU99">
        <v>605628105.20615053</v>
      </c>
      <c r="AV99">
        <v>1356993804.3876569</v>
      </c>
      <c r="AW99">
        <v>1162326314.4931626</v>
      </c>
      <c r="AX99">
        <v>1206689623.0659747</v>
      </c>
      <c r="AY99">
        <v>1203327182.5852563</v>
      </c>
      <c r="AZ99">
        <v>1234081867.6087301</v>
      </c>
      <c r="BA99">
        <v>1219557679.3779244</v>
      </c>
      <c r="BB99">
        <v>1595016321.2064672</v>
      </c>
      <c r="BC99">
        <v>1883898420.94712</v>
      </c>
      <c r="BD99">
        <v>2061093106.5668924</v>
      </c>
      <c r="BE99">
        <v>2302941540.6141882</v>
      </c>
      <c r="BF99">
        <v>1705394503.5446758</v>
      </c>
      <c r="BG99">
        <v>1582464124.346576</v>
      </c>
      <c r="BH99">
        <v>1735885672.440161</v>
      </c>
      <c r="BI99">
        <v>1751436832.7989786</v>
      </c>
      <c r="BJ99">
        <v>1408626680.8726959</v>
      </c>
      <c r="BK99">
        <v>1644965406.7488506</v>
      </c>
      <c r="BM99" t="str">
        <f>VLOOKUP(D99,Data_1!$D$2:$D$1387,1,FALSE)</f>
        <v>Agriculture, forestry, and fishing, value added (current US$)</v>
      </c>
    </row>
    <row r="100" spans="1:65" x14ac:dyDescent="0.25">
      <c r="A100" t="s">
        <v>279</v>
      </c>
      <c r="B100" t="s">
        <v>280</v>
      </c>
      <c r="C100" t="s">
        <v>7</v>
      </c>
      <c r="D100" t="s">
        <v>40</v>
      </c>
      <c r="E100" s="25" t="str">
        <f t="shared" si="1"/>
        <v>number</v>
      </c>
      <c r="F100" s="4" t="s">
        <v>41</v>
      </c>
      <c r="G100">
        <v>88857142.857142851</v>
      </c>
      <c r="H100">
        <v>85571428.571428567</v>
      </c>
      <c r="I100">
        <v>93571428.571428567</v>
      </c>
      <c r="J100">
        <v>100571428.57142857</v>
      </c>
      <c r="K100">
        <v>155000000</v>
      </c>
      <c r="L100">
        <v>170000000</v>
      </c>
      <c r="M100">
        <v>175714285.7142857</v>
      </c>
      <c r="N100">
        <v>182857142.85714287</v>
      </c>
      <c r="O100">
        <v>190000000</v>
      </c>
      <c r="P100">
        <v>194428571.42857143</v>
      </c>
      <c r="Q100">
        <v>220000000</v>
      </c>
      <c r="R100">
        <v>246000000</v>
      </c>
      <c r="S100">
        <v>256571428.57142857</v>
      </c>
      <c r="T100">
        <v>332333333.33333337</v>
      </c>
      <c r="U100">
        <v>343333333.33333337</v>
      </c>
      <c r="V100">
        <v>390000000</v>
      </c>
      <c r="W100">
        <v>407000000</v>
      </c>
      <c r="X100">
        <v>453750000</v>
      </c>
      <c r="Y100">
        <v>496500000</v>
      </c>
      <c r="Z100">
        <v>535500000</v>
      </c>
      <c r="AA100">
        <v>605111111.11111116</v>
      </c>
      <c r="AB100">
        <v>537777777.77777779</v>
      </c>
      <c r="AC100">
        <v>456692307.69230771</v>
      </c>
      <c r="AD100">
        <v>398444444.44444454</v>
      </c>
      <c r="AE100">
        <v>298451612.90322584</v>
      </c>
      <c r="AF100">
        <v>202282051.2820513</v>
      </c>
      <c r="AG100">
        <v>247052631.57894737</v>
      </c>
      <c r="AH100">
        <v>609096385.54216862</v>
      </c>
      <c r="AI100">
        <v>765369565.21739113</v>
      </c>
      <c r="AJ100">
        <v>597994202.89855075</v>
      </c>
      <c r="AK100">
        <v>534337461.30030954</v>
      </c>
      <c r="AL100">
        <v>676716759.77653635</v>
      </c>
      <c r="AM100">
        <v>997641342.75618374</v>
      </c>
      <c r="AN100">
        <v>432453540.48401552</v>
      </c>
      <c r="AO100">
        <v>536391852.79481542</v>
      </c>
      <c r="AP100">
        <v>478367248.94444907</v>
      </c>
      <c r="AQ100">
        <v>601708482.31266642</v>
      </c>
      <c r="AR100">
        <v>561374093.76510394</v>
      </c>
      <c r="AS100">
        <v>619243383.58458972</v>
      </c>
      <c r="AT100">
        <v>581502153.7868073</v>
      </c>
      <c r="AU100">
        <v>635769808.08108783</v>
      </c>
      <c r="AV100">
        <v>644234665.57541037</v>
      </c>
      <c r="AW100">
        <v>765525193.83939314</v>
      </c>
      <c r="AX100">
        <v>969302559.16633534</v>
      </c>
      <c r="AY100">
        <v>1215499159.852134</v>
      </c>
      <c r="AZ100">
        <v>1684705364.8247344</v>
      </c>
      <c r="BA100">
        <v>1701678575.8900685</v>
      </c>
      <c r="BB100">
        <v>2051509704.4611156</v>
      </c>
      <c r="BC100">
        <v>1770850220.9627237</v>
      </c>
      <c r="BD100">
        <v>1909215984.657397</v>
      </c>
      <c r="BE100">
        <v>2263377702.8000083</v>
      </c>
      <c r="BF100">
        <v>2377304606.2984481</v>
      </c>
      <c r="BG100">
        <v>2307177671.9360991</v>
      </c>
      <c r="BH100">
        <v>1840706670.1339228</v>
      </c>
      <c r="BI100">
        <v>1053664332.5988903</v>
      </c>
      <c r="BJ100">
        <v>1305160677.2297964</v>
      </c>
      <c r="BK100">
        <v>1745940438.0482166</v>
      </c>
      <c r="BM100" t="str">
        <f>VLOOKUP(D100,Data_1!$D$2:$D$1387,1,FALSE)</f>
        <v>Agriculture, forestry, and fishing, value added (current US$)</v>
      </c>
    </row>
    <row r="101" spans="1:65" x14ac:dyDescent="0.25">
      <c r="A101" t="s">
        <v>281</v>
      </c>
      <c r="B101" t="s">
        <v>282</v>
      </c>
      <c r="C101" t="s">
        <v>7</v>
      </c>
      <c r="D101" t="s">
        <v>40</v>
      </c>
      <c r="E101" s="25" t="str">
        <f t="shared" si="1"/>
        <v>number</v>
      </c>
      <c r="F101" s="4" t="s">
        <v>41</v>
      </c>
      <c r="K101">
        <v>246082799.99999997</v>
      </c>
      <c r="L101">
        <v>270791600</v>
      </c>
      <c r="M101">
        <v>305343600</v>
      </c>
      <c r="N101">
        <v>250100500</v>
      </c>
      <c r="O101">
        <v>341502699.99999994</v>
      </c>
      <c r="P101">
        <v>307352500</v>
      </c>
      <c r="Q101">
        <v>402947500</v>
      </c>
      <c r="R101">
        <v>507970400</v>
      </c>
      <c r="S101">
        <v>527045899.99999994</v>
      </c>
      <c r="T101">
        <v>775392200</v>
      </c>
      <c r="U101">
        <v>812935500.00000012</v>
      </c>
      <c r="V101">
        <v>802727300</v>
      </c>
      <c r="W101">
        <v>762921600</v>
      </c>
      <c r="X101">
        <v>612239300</v>
      </c>
      <c r="Y101">
        <v>677489900</v>
      </c>
      <c r="Z101">
        <v>1007008400.0000001</v>
      </c>
      <c r="AA101">
        <v>1330538600</v>
      </c>
      <c r="AB101">
        <v>1264603000.0000002</v>
      </c>
      <c r="AC101">
        <v>770499900</v>
      </c>
      <c r="AD101">
        <v>853508000.00000012</v>
      </c>
      <c r="AE101">
        <v>1168410200</v>
      </c>
      <c r="AF101">
        <v>1003252200</v>
      </c>
      <c r="AG101">
        <v>884705500</v>
      </c>
      <c r="AH101">
        <v>1158566300</v>
      </c>
      <c r="AI101">
        <v>1110269700.0000002</v>
      </c>
      <c r="AJ101">
        <v>1302819800</v>
      </c>
      <c r="AK101">
        <v>1170653400</v>
      </c>
      <c r="AL101">
        <v>455830400</v>
      </c>
      <c r="AM101">
        <v>901730600</v>
      </c>
      <c r="AN101">
        <v>1176932600</v>
      </c>
      <c r="AO101">
        <v>957601500</v>
      </c>
      <c r="AP101">
        <v>1654402899.9999998</v>
      </c>
      <c r="AQ101">
        <v>1424074300</v>
      </c>
      <c r="AR101">
        <v>1209352300</v>
      </c>
      <c r="AS101">
        <v>1061707300</v>
      </c>
      <c r="AT101">
        <v>1048119899.9999999</v>
      </c>
      <c r="AU101">
        <v>1059106700</v>
      </c>
      <c r="AV101">
        <v>797100500</v>
      </c>
      <c r="AW101">
        <v>847303000</v>
      </c>
      <c r="AX101">
        <v>1048711499.9999999</v>
      </c>
      <c r="AY101">
        <v>986918100</v>
      </c>
      <c r="AZ101">
        <v>1046867600</v>
      </c>
      <c r="BA101">
        <v>1121771100</v>
      </c>
      <c r="BB101">
        <v>839914100</v>
      </c>
      <c r="BC101">
        <v>1038352699.9999999</v>
      </c>
      <c r="BD101">
        <v>1157186600</v>
      </c>
      <c r="BE101">
        <v>1222053400</v>
      </c>
      <c r="BF101">
        <v>1376807100</v>
      </c>
      <c r="BG101">
        <v>1363954000</v>
      </c>
      <c r="BH101">
        <v>1704942500</v>
      </c>
      <c r="BI101">
        <v>1653794200</v>
      </c>
      <c r="BJ101">
        <v>1618000000.0000002</v>
      </c>
      <c r="BK101">
        <v>1838424800</v>
      </c>
      <c r="BM101" t="str">
        <f>VLOOKUP(D101,Data_1!$D$2:$D$1387,1,FALSE)</f>
        <v>Agriculture, forestry, and fishing, value added (current US$)</v>
      </c>
    </row>
    <row r="102" spans="1:65" x14ac:dyDescent="0.25">
      <c r="A102" t="s">
        <v>284</v>
      </c>
      <c r="B102" t="s">
        <v>272</v>
      </c>
      <c r="C102" t="s">
        <v>149</v>
      </c>
      <c r="D102" t="s">
        <v>40</v>
      </c>
      <c r="E102" s="25" t="str">
        <f t="shared" si="1"/>
        <v>number</v>
      </c>
      <c r="F102" s="4" t="s">
        <v>41</v>
      </c>
      <c r="G102">
        <v>286908232.93311876</v>
      </c>
      <c r="H102">
        <v>296211665.54224068</v>
      </c>
      <c r="I102">
        <v>336132441.3386206</v>
      </c>
      <c r="J102">
        <v>366595704.47689074</v>
      </c>
      <c r="K102">
        <v>364399253.41007078</v>
      </c>
      <c r="L102">
        <v>383428076.70515597</v>
      </c>
      <c r="M102">
        <v>376421422.4419505</v>
      </c>
      <c r="N102">
        <v>455638457.3406468</v>
      </c>
      <c r="O102">
        <v>456992324.99078709</v>
      </c>
      <c r="P102">
        <v>463815346.13757956</v>
      </c>
      <c r="Q102">
        <v>489184018.53597063</v>
      </c>
      <c r="R102">
        <v>551130101.22700834</v>
      </c>
      <c r="S102">
        <v>778862313.65180552</v>
      </c>
      <c r="T102">
        <v>781870870.40676808</v>
      </c>
      <c r="U102">
        <v>1099793780.9623218</v>
      </c>
      <c r="V102">
        <v>1141240542.2880468</v>
      </c>
      <c r="W102">
        <v>1520272069.2837057</v>
      </c>
      <c r="X102">
        <v>2044706186.7205777</v>
      </c>
      <c r="Y102">
        <v>2413953204.5640874</v>
      </c>
      <c r="Z102">
        <v>2633477082.5011029</v>
      </c>
      <c r="AA102">
        <v>2237502889.4331355</v>
      </c>
      <c r="AB102">
        <v>1825588946.1035898</v>
      </c>
      <c r="AC102">
        <v>1496328801.8348529</v>
      </c>
      <c r="AD102">
        <v>1651193310.0007391</v>
      </c>
      <c r="AE102">
        <v>1851699393.8962257</v>
      </c>
      <c r="AF102">
        <v>2606594257.8512235</v>
      </c>
      <c r="AG102">
        <v>2943814520.095057</v>
      </c>
      <c r="AH102">
        <v>3285687074.1538811</v>
      </c>
      <c r="AI102">
        <v>3192277399.992414</v>
      </c>
      <c r="AJ102">
        <v>3508481538.1937003</v>
      </c>
      <c r="AK102">
        <v>3493409883.2747445</v>
      </c>
      <c r="AL102">
        <v>3793090627.2880383</v>
      </c>
      <c r="AM102">
        <v>3116583818.6257648</v>
      </c>
      <c r="AN102">
        <v>2100306436.3468103</v>
      </c>
      <c r="AO102">
        <v>2720072948.0451102</v>
      </c>
      <c r="AP102">
        <v>2986569955.4923406</v>
      </c>
      <c r="AQ102">
        <v>2733537170.1857252</v>
      </c>
      <c r="AR102">
        <v>3049211816.9653859</v>
      </c>
      <c r="AS102">
        <v>2871743681.2884731</v>
      </c>
      <c r="AT102">
        <v>2678089144.2594366</v>
      </c>
      <c r="AU102">
        <v>2901833941.8734488</v>
      </c>
      <c r="AV102">
        <v>3367011091.4359813</v>
      </c>
      <c r="AW102">
        <v>4405371091.5152655</v>
      </c>
      <c r="AX102">
        <v>3905153053.8073401</v>
      </c>
      <c r="AY102">
        <v>3860040066.8779778</v>
      </c>
      <c r="AZ102">
        <v>4027488759.1101842</v>
      </c>
      <c r="BA102">
        <v>4474543198.0683832</v>
      </c>
      <c r="BB102">
        <v>5493492372.6896486</v>
      </c>
      <c r="BC102">
        <v>5146881643.9612923</v>
      </c>
      <c r="BD102">
        <v>6104026635.5998764</v>
      </c>
      <c r="BE102">
        <v>6774569099.1575794</v>
      </c>
      <c r="BF102">
        <v>5944896950.6222095</v>
      </c>
      <c r="BG102">
        <v>6560656003.2395229</v>
      </c>
      <c r="BH102">
        <v>7440272042.7495737</v>
      </c>
      <c r="BI102">
        <v>9010915930.9486961</v>
      </c>
      <c r="BJ102">
        <v>7936650550.8923407</v>
      </c>
      <c r="BK102">
        <v>8059234256.794426</v>
      </c>
      <c r="BM102" t="str">
        <f>VLOOKUP(D102,Data_1!$D$2:$D$1387,1,FALSE)</f>
        <v>Agriculture, forestry, and fishing, value added (current US$)</v>
      </c>
    </row>
    <row r="103" spans="1:65" x14ac:dyDescent="0.25">
      <c r="A103" t="s">
        <v>273</v>
      </c>
      <c r="B103" t="s">
        <v>274</v>
      </c>
      <c r="C103" t="s">
        <v>149</v>
      </c>
      <c r="D103" t="s">
        <v>40</v>
      </c>
      <c r="E103" s="25" t="str">
        <f t="shared" si="1"/>
        <v>number</v>
      </c>
      <c r="F103" s="4" t="s">
        <v>41</v>
      </c>
      <c r="G103">
        <v>460838530.02314001</v>
      </c>
      <c r="H103">
        <v>523871155.7101956</v>
      </c>
      <c r="I103">
        <v>553286381.03082156</v>
      </c>
      <c r="J103">
        <v>612116831.67207348</v>
      </c>
      <c r="K103">
        <v>893662559.74092197</v>
      </c>
      <c r="L103">
        <v>920276335.03101206</v>
      </c>
      <c r="M103">
        <v>702824774.74756384</v>
      </c>
      <c r="N103">
        <v>696180128.27363992</v>
      </c>
      <c r="O103">
        <v>901112025.18799305</v>
      </c>
      <c r="P103">
        <v>1030542696.9233741</v>
      </c>
      <c r="Q103">
        <v>1067394763.9645981</v>
      </c>
      <c r="R103">
        <v>985236460.5023731</v>
      </c>
      <c r="S103">
        <v>1207746478.8732393</v>
      </c>
      <c r="T103">
        <v>1480124223.6024845</v>
      </c>
      <c r="U103">
        <v>1339361702.1276596</v>
      </c>
      <c r="V103">
        <v>1398305084.7457631</v>
      </c>
      <c r="W103">
        <v>1792571428.5714285</v>
      </c>
      <c r="X103">
        <v>2223560209.4240837</v>
      </c>
      <c r="Y103">
        <v>2410826210.8262105</v>
      </c>
      <c r="Z103">
        <v>2574688796.6804986</v>
      </c>
      <c r="AA103">
        <v>2241453358.0550375</v>
      </c>
      <c r="AB103">
        <v>2314285714.2857146</v>
      </c>
      <c r="AC103">
        <v>2423434690.8413873</v>
      </c>
      <c r="AD103">
        <v>2172733202.8701892</v>
      </c>
      <c r="AE103">
        <v>2022114118.2557356</v>
      </c>
      <c r="AF103">
        <v>2736384499.1165328</v>
      </c>
      <c r="AG103">
        <v>2567891156.462585</v>
      </c>
      <c r="AH103">
        <v>2578805480.4697132</v>
      </c>
      <c r="AI103">
        <v>2571656682.4284372</v>
      </c>
      <c r="AJ103">
        <v>2641154597.6342254</v>
      </c>
      <c r="AK103">
        <v>3002119565.2173915</v>
      </c>
      <c r="AL103">
        <v>2872084668.1922193</v>
      </c>
      <c r="AM103">
        <v>2203389830.5084748</v>
      </c>
      <c r="AN103">
        <v>2057531380.7531376</v>
      </c>
      <c r="AO103">
        <v>2507089241.0341949</v>
      </c>
      <c r="AP103">
        <v>2701529051.9877672</v>
      </c>
      <c r="AQ103">
        <v>2465820312.5</v>
      </c>
      <c r="AR103">
        <v>2694204152.249135</v>
      </c>
      <c r="AS103">
        <v>2761702925.7314329</v>
      </c>
      <c r="AT103">
        <v>1757588548.3574967</v>
      </c>
      <c r="AU103">
        <v>1873069942.7614131</v>
      </c>
      <c r="AV103">
        <v>2167364967.1882887</v>
      </c>
      <c r="AW103">
        <v>2789293954.7761889</v>
      </c>
      <c r="AX103">
        <v>3370694830.4613676</v>
      </c>
      <c r="AY103">
        <v>4019320313.3620214</v>
      </c>
      <c r="AZ103">
        <v>5908383851.6093845</v>
      </c>
      <c r="BA103">
        <v>6757700598.8023949</v>
      </c>
      <c r="BB103">
        <v>8389215710.3695993</v>
      </c>
      <c r="BC103">
        <v>8051414182.282794</v>
      </c>
      <c r="BD103">
        <v>9021400279.524807</v>
      </c>
      <c r="BE103">
        <v>9362850707.7655773</v>
      </c>
      <c r="BF103">
        <v>9281746296.9150238</v>
      </c>
      <c r="BG103">
        <v>12941770226.702829</v>
      </c>
      <c r="BH103">
        <v>10720064418.235741</v>
      </c>
      <c r="BI103">
        <v>9957936450.3816795</v>
      </c>
      <c r="BJ103">
        <v>11539331398.025475</v>
      </c>
      <c r="BK103">
        <v>11620096584.379166</v>
      </c>
      <c r="BM103" t="str">
        <f>VLOOKUP(D103,Data_1!$D$2:$D$1387,1,FALSE)</f>
        <v>Agriculture, forestry, and fishing, value added (current US$)</v>
      </c>
    </row>
    <row r="104" spans="1:65" x14ac:dyDescent="0.25">
      <c r="A104" t="s">
        <v>275</v>
      </c>
      <c r="B104" t="s">
        <v>276</v>
      </c>
      <c r="C104" t="s">
        <v>7</v>
      </c>
      <c r="D104" t="s">
        <v>42</v>
      </c>
      <c r="E104" s="25" t="str">
        <f t="shared" si="1"/>
        <v>number</v>
      </c>
      <c r="F104" s="4" t="s">
        <v>43</v>
      </c>
      <c r="AK104">
        <v>367.9442349148303</v>
      </c>
      <c r="AL104">
        <v>363.31663622702837</v>
      </c>
      <c r="AM104">
        <v>363.70613804045854</v>
      </c>
      <c r="AN104">
        <v>352.76834094348357</v>
      </c>
      <c r="AO104">
        <v>346.13368945413072</v>
      </c>
      <c r="AP104">
        <v>343.52346382411372</v>
      </c>
      <c r="AQ104">
        <v>337.95085086988223</v>
      </c>
      <c r="AR104">
        <v>335.41061392654598</v>
      </c>
      <c r="AS104">
        <v>336.65583370463628</v>
      </c>
      <c r="AT104">
        <v>330.97028477958679</v>
      </c>
      <c r="AU104">
        <v>334.01372578915948</v>
      </c>
      <c r="AV104">
        <v>311.87509227562992</v>
      </c>
      <c r="AW104">
        <v>308.06062110816259</v>
      </c>
      <c r="AX104">
        <v>293.8242143910125</v>
      </c>
      <c r="AY104">
        <v>283.83878799768831</v>
      </c>
      <c r="AZ104">
        <v>284.76075816275255</v>
      </c>
      <c r="BA104">
        <v>288.91479171109648</v>
      </c>
      <c r="BB104">
        <v>292.95700126303893</v>
      </c>
      <c r="BC104">
        <v>309.27340238477029</v>
      </c>
      <c r="BD104">
        <v>297.28910844468061</v>
      </c>
      <c r="BE104">
        <v>294.78202600353751</v>
      </c>
      <c r="BF104">
        <v>297.30281777851906</v>
      </c>
      <c r="BG104">
        <v>262.27142485291637</v>
      </c>
      <c r="BH104">
        <v>257.71179229288521</v>
      </c>
      <c r="BI104">
        <v>246.90115635860948</v>
      </c>
      <c r="BJ104">
        <v>243.73805088930544</v>
      </c>
      <c r="BK104">
        <v>232.96931399789173</v>
      </c>
      <c r="BM104" t="str">
        <f>VLOOKUP(D104,Data_1!$D$2:$D$1387,1,FALSE)</f>
        <v>Agriculture, forestry, and fishing, value added per worker (constant 2010 US$)</v>
      </c>
    </row>
    <row r="105" spans="1:65" x14ac:dyDescent="0.25">
      <c r="A105" t="s">
        <v>277</v>
      </c>
      <c r="B105" t="s">
        <v>278</v>
      </c>
      <c r="C105" t="s">
        <v>7</v>
      </c>
      <c r="D105" t="s">
        <v>42</v>
      </c>
      <c r="E105" s="25" t="str">
        <f t="shared" si="1"/>
        <v>number</v>
      </c>
      <c r="F105" s="4" t="s">
        <v>43</v>
      </c>
      <c r="AK105">
        <v>317.63024096432673</v>
      </c>
      <c r="AL105">
        <v>238.43881093149864</v>
      </c>
      <c r="AM105">
        <v>356.6512896881768</v>
      </c>
      <c r="AN105">
        <v>257.5222638651087</v>
      </c>
      <c r="AO105">
        <v>352.43610809373502</v>
      </c>
      <c r="AP105">
        <v>431.54985305347776</v>
      </c>
      <c r="AQ105">
        <v>421.21401339747644</v>
      </c>
      <c r="AR105">
        <v>451.07423816642137</v>
      </c>
      <c r="AS105">
        <v>482.23435146210545</v>
      </c>
      <c r="AT105">
        <v>492.10510602171587</v>
      </c>
      <c r="AU105">
        <v>449.8057751704078</v>
      </c>
      <c r="AV105">
        <v>466.67547861791303</v>
      </c>
      <c r="AW105">
        <v>472.63207011517591</v>
      </c>
      <c r="AX105">
        <v>474.13439469632152</v>
      </c>
      <c r="AY105">
        <v>416.90916725426672</v>
      </c>
      <c r="AZ105">
        <v>387.87010437445127</v>
      </c>
      <c r="BA105">
        <v>406.46297648028872</v>
      </c>
      <c r="BB105">
        <v>402.49151870630755</v>
      </c>
      <c r="BC105">
        <v>402.03604441296238</v>
      </c>
      <c r="BD105">
        <v>413.23335141122442</v>
      </c>
      <c r="BE105">
        <v>414.22721687796309</v>
      </c>
      <c r="BF105">
        <v>396.94381404440492</v>
      </c>
      <c r="BG105">
        <v>407.82941648182685</v>
      </c>
      <c r="BH105">
        <v>417.67373307050337</v>
      </c>
      <c r="BI105">
        <v>396.65893486931969</v>
      </c>
      <c r="BJ105">
        <v>375.43318348623359</v>
      </c>
      <c r="BK105">
        <v>380.43155478983391</v>
      </c>
      <c r="BM105" t="str">
        <f>VLOOKUP(D105,Data_1!$D$2:$D$1387,1,FALSE)</f>
        <v>Agriculture, forestry, and fishing, value added per worker (constant 2010 US$)</v>
      </c>
    </row>
    <row r="106" spans="1:65" x14ac:dyDescent="0.25">
      <c r="A106" t="s">
        <v>279</v>
      </c>
      <c r="B106" t="s">
        <v>280</v>
      </c>
      <c r="C106" t="s">
        <v>7</v>
      </c>
      <c r="D106" t="s">
        <v>42</v>
      </c>
      <c r="E106" s="25" t="str">
        <f t="shared" si="1"/>
        <v>number</v>
      </c>
      <c r="F106" s="4" t="s">
        <v>43</v>
      </c>
      <c r="AK106">
        <v>1024.7671846969449</v>
      </c>
      <c r="AL106">
        <v>652.06533771556053</v>
      </c>
      <c r="AM106">
        <v>1036.8419932644144</v>
      </c>
      <c r="AN106">
        <v>803.65503560464572</v>
      </c>
      <c r="AO106">
        <v>1015.6876047535183</v>
      </c>
      <c r="AP106">
        <v>957.14416005530381</v>
      </c>
      <c r="AQ106">
        <v>856.22546205553408</v>
      </c>
      <c r="AR106">
        <v>809.45154929720161</v>
      </c>
      <c r="AS106">
        <v>859.95651375233035</v>
      </c>
      <c r="AT106">
        <v>843.26884228331494</v>
      </c>
      <c r="AU106">
        <v>778.95345394368371</v>
      </c>
      <c r="AV106">
        <v>721.08850287115968</v>
      </c>
      <c r="AW106">
        <v>714.7321067820244</v>
      </c>
      <c r="AX106">
        <v>702.82071119736634</v>
      </c>
      <c r="AY106">
        <v>659.22555859609633</v>
      </c>
      <c r="AZ106">
        <v>633.55344099981653</v>
      </c>
      <c r="BA106">
        <v>598.75534620829535</v>
      </c>
      <c r="BB106">
        <v>568.47501437711492</v>
      </c>
      <c r="BC106">
        <v>607.55503030558532</v>
      </c>
      <c r="BD106">
        <v>615.19307761412858</v>
      </c>
      <c r="BE106">
        <v>650.95298633028085</v>
      </c>
      <c r="BF106">
        <v>693.31203537874342</v>
      </c>
      <c r="BG106">
        <v>649.18771840897875</v>
      </c>
      <c r="BH106">
        <v>643.68803837407199</v>
      </c>
      <c r="BI106">
        <v>584.55720896389528</v>
      </c>
      <c r="BJ106">
        <v>590.02005036598109</v>
      </c>
      <c r="BK106">
        <v>626.0838008705789</v>
      </c>
      <c r="BM106" t="str">
        <f>VLOOKUP(D106,Data_1!$D$2:$D$1387,1,FALSE)</f>
        <v>Agriculture, forestry, and fishing, value added per worker (constant 2010 US$)</v>
      </c>
    </row>
    <row r="107" spans="1:65" x14ac:dyDescent="0.25">
      <c r="A107" t="s">
        <v>281</v>
      </c>
      <c r="B107" t="s">
        <v>282</v>
      </c>
      <c r="C107" t="s">
        <v>7</v>
      </c>
      <c r="D107" t="s">
        <v>42</v>
      </c>
      <c r="E107" s="25" t="str">
        <f t="shared" si="1"/>
        <v>number</v>
      </c>
      <c r="F107" s="4" t="s">
        <v>43</v>
      </c>
      <c r="AK107">
        <v>806.97386879913097</v>
      </c>
      <c r="AL107">
        <v>622.82399615239365</v>
      </c>
      <c r="AM107">
        <v>727.90093808572135</v>
      </c>
      <c r="AN107">
        <v>763.59109898671045</v>
      </c>
      <c r="AO107">
        <v>707.53214825383122</v>
      </c>
      <c r="AP107">
        <v>823.60542682322091</v>
      </c>
      <c r="AQ107">
        <v>855.48228905588007</v>
      </c>
      <c r="AR107">
        <v>880.57176743577827</v>
      </c>
      <c r="AS107">
        <v>913.88026491054961</v>
      </c>
      <c r="AT107">
        <v>853.78017717408295</v>
      </c>
      <c r="AU107">
        <v>893.24721797855557</v>
      </c>
      <c r="AV107">
        <v>624.48443390739726</v>
      </c>
      <c r="AW107">
        <v>478.31617193831607</v>
      </c>
      <c r="AX107">
        <v>405.89767255264343</v>
      </c>
      <c r="AY107">
        <v>379.72856842350342</v>
      </c>
      <c r="AZ107">
        <v>355.95207413671204</v>
      </c>
      <c r="BA107">
        <v>325.31334112005703</v>
      </c>
      <c r="BB107">
        <v>192.69737873642796</v>
      </c>
      <c r="BC107">
        <v>239.76914143121294</v>
      </c>
      <c r="BD107">
        <v>260.26096215859667</v>
      </c>
      <c r="BE107">
        <v>270.29058760164372</v>
      </c>
      <c r="BF107">
        <v>285.53058989868293</v>
      </c>
      <c r="BG107">
        <v>269.58269990535933</v>
      </c>
      <c r="BH107">
        <v>317.11744331406567</v>
      </c>
      <c r="BI107">
        <v>293.15205859962657</v>
      </c>
      <c r="BJ107">
        <v>273.59350978446781</v>
      </c>
      <c r="BK107">
        <v>287.73262216493657</v>
      </c>
      <c r="BM107" t="str">
        <f>VLOOKUP(D107,Data_1!$D$2:$D$1387,1,FALSE)</f>
        <v>Agriculture, forestry, and fishing, value added per worker (constant 2010 US$)</v>
      </c>
    </row>
    <row r="108" spans="1:65" x14ac:dyDescent="0.25">
      <c r="A108" t="s">
        <v>284</v>
      </c>
      <c r="B108" t="s">
        <v>272</v>
      </c>
      <c r="C108" t="s">
        <v>149</v>
      </c>
      <c r="D108" t="s">
        <v>42</v>
      </c>
      <c r="E108" s="25" t="str">
        <f t="shared" si="1"/>
        <v>number</v>
      </c>
      <c r="F108" s="4" t="s">
        <v>43</v>
      </c>
      <c r="BB108">
        <v>2008.4140676942104</v>
      </c>
      <c r="BC108">
        <v>1964.6805742164913</v>
      </c>
      <c r="BD108">
        <v>1827.1407906015147</v>
      </c>
      <c r="BE108">
        <v>1878.9499735959939</v>
      </c>
      <c r="BF108">
        <v>1881.2696770216824</v>
      </c>
      <c r="BG108">
        <v>1847.9323433990762</v>
      </c>
      <c r="BH108">
        <v>2094.007673968747</v>
      </c>
      <c r="BI108">
        <v>2124.6684034203622</v>
      </c>
      <c r="BJ108">
        <v>2293.4089390162985</v>
      </c>
      <c r="BK108">
        <v>2511.7402588392733</v>
      </c>
      <c r="BM108" t="str">
        <f>VLOOKUP(D108,Data_1!$D$2:$D$1387,1,FALSE)</f>
        <v>Agriculture, forestry, and fishing, value added per worker (constant 2010 US$)</v>
      </c>
    </row>
    <row r="109" spans="1:65" x14ac:dyDescent="0.25">
      <c r="A109" t="s">
        <v>273</v>
      </c>
      <c r="B109" t="s">
        <v>274</v>
      </c>
      <c r="C109" t="s">
        <v>149</v>
      </c>
      <c r="D109" t="s">
        <v>42</v>
      </c>
      <c r="E109" s="25" t="str">
        <f t="shared" si="1"/>
        <v>number</v>
      </c>
      <c r="F109" s="4" t="s">
        <v>43</v>
      </c>
      <c r="AZ109">
        <v>1751.2537262714661</v>
      </c>
      <c r="BA109">
        <v>1706.6280604811352</v>
      </c>
      <c r="BB109">
        <v>1803.7195939093865</v>
      </c>
      <c r="BC109">
        <v>1894.1718864285251</v>
      </c>
      <c r="BD109">
        <v>2011.6137579222448</v>
      </c>
      <c r="BE109">
        <v>1981.092103660912</v>
      </c>
      <c r="BF109">
        <v>1884.535213123459</v>
      </c>
      <c r="BG109">
        <v>1800.2771274626668</v>
      </c>
      <c r="BH109">
        <v>1797.2065243523443</v>
      </c>
      <c r="BI109">
        <v>1883.8010157001936</v>
      </c>
      <c r="BJ109">
        <v>1952.7542521887331</v>
      </c>
      <c r="BK109">
        <v>2048.0308892245548</v>
      </c>
      <c r="BM109" t="str">
        <f>VLOOKUP(D109,Data_1!$D$2:$D$1387,1,FALSE)</f>
        <v>Agriculture, forestry, and fishing, value added per worker (constant 2010 US$)</v>
      </c>
    </row>
    <row r="110" spans="1:65" x14ac:dyDescent="0.25">
      <c r="A110" t="s">
        <v>275</v>
      </c>
      <c r="B110" t="s">
        <v>276</v>
      </c>
      <c r="C110" t="s">
        <v>7</v>
      </c>
      <c r="D110" s="10" t="s">
        <v>261</v>
      </c>
      <c r="E110" s="22" t="str">
        <f t="shared" si="1"/>
        <v>formula</v>
      </c>
      <c r="F110" s="12" t="s">
        <v>262</v>
      </c>
      <c r="G110" s="20">
        <f>100*G122/AVERAGE($AX122:$AZ122)</f>
        <v>226.45550119191202</v>
      </c>
      <c r="H110" s="20">
        <f t="shared" ref="H110:BM110" si="2">100*H122/AVERAGE($AX122:$AZ122)</f>
        <v>222.7225573786053</v>
      </c>
      <c r="I110" s="20">
        <f t="shared" si="2"/>
        <v>218.97024282096626</v>
      </c>
      <c r="J110" s="20">
        <f t="shared" si="2"/>
        <v>215.20404573269408</v>
      </c>
      <c r="K110" s="20">
        <f t="shared" si="2"/>
        <v>211.42822091252714</v>
      </c>
      <c r="L110" s="20">
        <f t="shared" si="2"/>
        <v>207.64944127502415</v>
      </c>
      <c r="M110" s="20">
        <f t="shared" si="2"/>
        <v>203.87010642084601</v>
      </c>
      <c r="N110" s="20">
        <f t="shared" si="2"/>
        <v>200.08578748239003</v>
      </c>
      <c r="O110" s="20">
        <f t="shared" si="2"/>
        <v>196.77183903163294</v>
      </c>
      <c r="P110" s="20">
        <f t="shared" si="2"/>
        <v>192.48844651056274</v>
      </c>
      <c r="Q110" s="20">
        <f t="shared" si="2"/>
        <v>188.22668421969442</v>
      </c>
      <c r="R110" s="20">
        <f t="shared" si="2"/>
        <v>184.88093884549514</v>
      </c>
      <c r="S110" s="20">
        <f t="shared" si="2"/>
        <v>180.66778401382422</v>
      </c>
      <c r="T110" s="20">
        <f t="shared" si="2"/>
        <v>177.67895410234271</v>
      </c>
      <c r="U110" s="20">
        <f t="shared" si="2"/>
        <v>186.72300766644506</v>
      </c>
      <c r="V110" s="20">
        <f t="shared" si="2"/>
        <v>180.94701919556778</v>
      </c>
      <c r="W110" s="20">
        <f t="shared" si="2"/>
        <v>187.69493625971782</v>
      </c>
      <c r="X110" s="20">
        <f t="shared" si="2"/>
        <v>186.65862570152328</v>
      </c>
      <c r="Y110" s="20">
        <f t="shared" si="2"/>
        <v>182.83247693095686</v>
      </c>
      <c r="Z110" s="20">
        <f t="shared" si="2"/>
        <v>179.06402221171632</v>
      </c>
      <c r="AA110" s="20">
        <f t="shared" si="2"/>
        <v>175.34839753129927</v>
      </c>
      <c r="AB110" s="20">
        <f t="shared" si="2"/>
        <v>171.02381114394765</v>
      </c>
      <c r="AC110" s="20">
        <f t="shared" si="2"/>
        <v>168.10222975815816</v>
      </c>
      <c r="AD110" s="20">
        <f t="shared" si="2"/>
        <v>164.60503294562372</v>
      </c>
      <c r="AE110" s="20">
        <f t="shared" si="2"/>
        <v>161.81412640143171</v>
      </c>
      <c r="AF110" s="20">
        <f t="shared" si="2"/>
        <v>158.48981478373585</v>
      </c>
      <c r="AG110" s="20">
        <f t="shared" si="2"/>
        <v>154.66647202249629</v>
      </c>
      <c r="AH110" s="20">
        <f t="shared" si="2"/>
        <v>151.48654477785496</v>
      </c>
      <c r="AI110" s="20">
        <f t="shared" si="2"/>
        <v>147.7802805193547</v>
      </c>
      <c r="AJ110" s="20">
        <f t="shared" si="2"/>
        <v>144.10581014513403</v>
      </c>
      <c r="AK110" s="20">
        <f t="shared" si="2"/>
        <v>141.4963501677731</v>
      </c>
      <c r="AL110" s="20">
        <f t="shared" si="2"/>
        <v>138.87111069786084</v>
      </c>
      <c r="AM110" s="20">
        <f t="shared" si="2"/>
        <v>140.58975138421565</v>
      </c>
      <c r="AN110" s="20">
        <f t="shared" si="2"/>
        <v>136.38188540615295</v>
      </c>
      <c r="AO110" s="20">
        <f t="shared" si="2"/>
        <v>132.24392374850243</v>
      </c>
      <c r="AP110" s="20">
        <f t="shared" si="2"/>
        <v>128.17951248568406</v>
      </c>
      <c r="AQ110" s="20">
        <f t="shared" si="2"/>
        <v>124.20253022372334</v>
      </c>
      <c r="AR110" s="20">
        <f t="shared" si="2"/>
        <v>120.33661425031727</v>
      </c>
      <c r="AS110" s="20">
        <f t="shared" si="2"/>
        <v>116.60640087329637</v>
      </c>
      <c r="AT110" s="20">
        <f t="shared" si="2"/>
        <v>113.02477940557968</v>
      </c>
      <c r="AU110" s="20">
        <f t="shared" si="2"/>
        <v>111.47974751402002</v>
      </c>
      <c r="AV110" s="20">
        <f t="shared" si="2"/>
        <v>108.12716628835031</v>
      </c>
      <c r="AW110" s="20">
        <f t="shared" si="2"/>
        <v>104.9105736044777</v>
      </c>
      <c r="AX110" s="20">
        <f t="shared" si="2"/>
        <v>101.82356339792952</v>
      </c>
      <c r="AY110" s="20">
        <f t="shared" si="2"/>
        <v>100.53537465714854</v>
      </c>
      <c r="AZ110" s="20">
        <f t="shared" si="2"/>
        <v>97.64106194492193</v>
      </c>
      <c r="BA110" s="20">
        <f t="shared" si="2"/>
        <v>94.861308334300858</v>
      </c>
      <c r="BB110" s="20">
        <f t="shared" si="2"/>
        <v>98.336796952154046</v>
      </c>
      <c r="BC110" s="20">
        <f t="shared" si="2"/>
        <v>104.5614760857071</v>
      </c>
      <c r="BD110" s="20">
        <f t="shared" si="2"/>
        <v>101.68183902267225</v>
      </c>
      <c r="BE110" s="20">
        <f t="shared" si="2"/>
        <v>98.91200782091218</v>
      </c>
      <c r="BF110" s="20">
        <f t="shared" si="2"/>
        <v>96.244630151814121</v>
      </c>
      <c r="BG110" s="20">
        <f t="shared" si="2"/>
        <v>93.668567481149054</v>
      </c>
      <c r="BH110" s="20">
        <f t="shared" si="2"/>
        <v>91.17235255801927</v>
      </c>
      <c r="BI110" s="20">
        <f t="shared" si="2"/>
        <v>88.748446136925608</v>
      </c>
      <c r="BJ110" s="20">
        <f t="shared" si="2"/>
        <v>86.393912207756443</v>
      </c>
      <c r="BK110" s="20">
        <f t="shared" si="2"/>
        <v>0</v>
      </c>
      <c r="BL110" s="20"/>
      <c r="BM110" s="20" t="e">
        <f t="shared" si="2"/>
        <v>#VALUE!</v>
      </c>
    </row>
    <row r="111" spans="1:65" x14ac:dyDescent="0.25">
      <c r="A111" t="s">
        <v>277</v>
      </c>
      <c r="B111" t="s">
        <v>278</v>
      </c>
      <c r="C111" t="s">
        <v>7</v>
      </c>
      <c r="D111" s="10" t="s">
        <v>261</v>
      </c>
      <c r="E111" s="22" t="str">
        <f t="shared" si="1"/>
        <v>formula</v>
      </c>
      <c r="F111" s="12" t="s">
        <v>262</v>
      </c>
      <c r="G111" s="20">
        <f t="shared" ref="G111:BM111" si="3">100*G123/AVERAGE($AX123:$AZ123)</f>
        <v>144.8258826057826</v>
      </c>
      <c r="H111" s="20">
        <f t="shared" si="3"/>
        <v>152.48733752802212</v>
      </c>
      <c r="I111" s="20">
        <f t="shared" si="3"/>
        <v>154.35712248502446</v>
      </c>
      <c r="J111" s="20">
        <f t="shared" si="3"/>
        <v>156.00149004198286</v>
      </c>
      <c r="K111" s="20">
        <f t="shared" si="3"/>
        <v>172.65219905095969</v>
      </c>
      <c r="L111" s="20">
        <f t="shared" si="3"/>
        <v>173.47938251336737</v>
      </c>
      <c r="M111" s="20">
        <f t="shared" si="3"/>
        <v>164.41529718495303</v>
      </c>
      <c r="N111" s="20">
        <f t="shared" si="3"/>
        <v>169.75936055032335</v>
      </c>
      <c r="O111" s="20">
        <f t="shared" si="3"/>
        <v>170.04773940386482</v>
      </c>
      <c r="P111" s="20">
        <f t="shared" si="3"/>
        <v>161.16494176327956</v>
      </c>
      <c r="Q111" s="20">
        <f t="shared" si="3"/>
        <v>169.98078436202132</v>
      </c>
      <c r="R111" s="20">
        <f t="shared" si="3"/>
        <v>169.64295698837989</v>
      </c>
      <c r="S111" s="20">
        <f t="shared" si="3"/>
        <v>169.10520748008946</v>
      </c>
      <c r="T111" s="20">
        <f t="shared" si="3"/>
        <v>164.36011957234092</v>
      </c>
      <c r="U111" s="20">
        <f t="shared" si="3"/>
        <v>155.75826861852931</v>
      </c>
      <c r="V111" s="20">
        <f t="shared" si="3"/>
        <v>151.13532449698027</v>
      </c>
      <c r="W111" s="20">
        <f t="shared" si="3"/>
        <v>146.49378514711523</v>
      </c>
      <c r="X111" s="20">
        <f t="shared" si="3"/>
        <v>145.51939572445249</v>
      </c>
      <c r="Y111" s="20">
        <f t="shared" si="3"/>
        <v>141.15631666696038</v>
      </c>
      <c r="Z111" s="20">
        <f t="shared" si="3"/>
        <v>127.07585812609697</v>
      </c>
      <c r="AA111" s="20">
        <f t="shared" si="3"/>
        <v>130.28678315642244</v>
      </c>
      <c r="AB111" s="20">
        <f t="shared" si="3"/>
        <v>133.49139460370989</v>
      </c>
      <c r="AC111" s="20">
        <f t="shared" si="3"/>
        <v>123.75834029792435</v>
      </c>
      <c r="AD111" s="20">
        <f t="shared" si="3"/>
        <v>122.53732571824391</v>
      </c>
      <c r="AE111" s="20">
        <f t="shared" si="3"/>
        <v>117.18156585787591</v>
      </c>
      <c r="AF111" s="20">
        <f t="shared" si="3"/>
        <v>116.22204042672041</v>
      </c>
      <c r="AG111" s="20">
        <f t="shared" si="3"/>
        <v>109.14019161801143</v>
      </c>
      <c r="AH111" s="20">
        <f t="shared" si="3"/>
        <v>102.60914386597484</v>
      </c>
      <c r="AI111" s="20">
        <f t="shared" si="3"/>
        <v>99.710970438769124</v>
      </c>
      <c r="AJ111" s="20">
        <f t="shared" si="3"/>
        <v>98.272130125954092</v>
      </c>
      <c r="AK111" s="20">
        <f t="shared" si="3"/>
        <v>100.47225337022485</v>
      </c>
      <c r="AL111" s="20">
        <f t="shared" si="3"/>
        <v>97.439463217876323</v>
      </c>
      <c r="AM111" s="20">
        <f t="shared" si="3"/>
        <v>97.178382354502119</v>
      </c>
      <c r="AN111" s="20">
        <f t="shared" si="3"/>
        <v>88.355686562957374</v>
      </c>
      <c r="AO111" s="20">
        <f t="shared" si="3"/>
        <v>95.675646612669695</v>
      </c>
      <c r="AP111" s="20">
        <f t="shared" si="3"/>
        <v>97.85350933163501</v>
      </c>
      <c r="AQ111" s="20">
        <f t="shared" si="3"/>
        <v>97.274294101348914</v>
      </c>
      <c r="AR111" s="20">
        <f t="shared" si="3"/>
        <v>100.11619084710397</v>
      </c>
      <c r="AS111" s="20">
        <f t="shared" si="3"/>
        <v>100.76985238287376</v>
      </c>
      <c r="AT111" s="20">
        <f t="shared" si="3"/>
        <v>99.64231281305905</v>
      </c>
      <c r="AU111" s="20">
        <f t="shared" si="3"/>
        <v>100.44303866672161</v>
      </c>
      <c r="AV111" s="20">
        <f t="shared" si="3"/>
        <v>97.785606757951697</v>
      </c>
      <c r="AW111" s="20">
        <f t="shared" si="3"/>
        <v>100.23743938023645</v>
      </c>
      <c r="AX111" s="20">
        <f t="shared" si="3"/>
        <v>97.553976669638516</v>
      </c>
      <c r="AY111" s="20">
        <f t="shared" si="3"/>
        <v>101.15544557210518</v>
      </c>
      <c r="AZ111" s="20">
        <f t="shared" si="3"/>
        <v>101.29057775825629</v>
      </c>
      <c r="BA111" s="20">
        <f t="shared" si="3"/>
        <v>89.343305032722157</v>
      </c>
      <c r="BB111" s="20">
        <f t="shared" si="3"/>
        <v>99.647136513406551</v>
      </c>
      <c r="BC111" s="20">
        <f t="shared" si="3"/>
        <v>98.045300027008977</v>
      </c>
      <c r="BD111" s="20">
        <f t="shared" si="3"/>
        <v>100.55567192590648</v>
      </c>
      <c r="BE111" s="20">
        <f t="shared" si="3"/>
        <v>94.954810027896855</v>
      </c>
      <c r="BF111" s="20">
        <f t="shared" si="3"/>
        <v>96.02522870407897</v>
      </c>
      <c r="BG111" s="20">
        <f t="shared" si="3"/>
        <v>94.488958769538058</v>
      </c>
      <c r="BH111" s="20">
        <f t="shared" si="3"/>
        <v>91.767076317648076</v>
      </c>
      <c r="BI111" s="20">
        <f t="shared" si="3"/>
        <v>89.13123864665755</v>
      </c>
      <c r="BJ111" s="20">
        <f t="shared" si="3"/>
        <v>86.579380700661574</v>
      </c>
      <c r="BK111" s="20">
        <f t="shared" si="3"/>
        <v>0</v>
      </c>
      <c r="BL111" s="20"/>
      <c r="BM111" s="20" t="e">
        <f t="shared" si="3"/>
        <v>#VALUE!</v>
      </c>
    </row>
    <row r="112" spans="1:65" x14ac:dyDescent="0.25">
      <c r="A112" t="s">
        <v>279</v>
      </c>
      <c r="B112" t="s">
        <v>280</v>
      </c>
      <c r="C112" t="s">
        <v>7</v>
      </c>
      <c r="D112" s="10" t="s">
        <v>261</v>
      </c>
      <c r="E112" s="22" t="str">
        <f t="shared" si="1"/>
        <v>formula</v>
      </c>
      <c r="F112" s="12" t="s">
        <v>262</v>
      </c>
      <c r="G112" s="20">
        <f t="shared" ref="G112:BM112" si="4">100*G124/AVERAGE($AX124:$AZ124)</f>
        <v>341.28207128080925</v>
      </c>
      <c r="H112" s="20">
        <f t="shared" si="4"/>
        <v>331.10579628035475</v>
      </c>
      <c r="I112" s="20">
        <f t="shared" si="4"/>
        <v>323.77306010604093</v>
      </c>
      <c r="J112" s="20">
        <f t="shared" si="4"/>
        <v>316.70933738055277</v>
      </c>
      <c r="K112" s="20">
        <f t="shared" si="4"/>
        <v>307.2453720823043</v>
      </c>
      <c r="L112" s="20">
        <f t="shared" si="4"/>
        <v>303.9953526098397</v>
      </c>
      <c r="M112" s="20">
        <f t="shared" si="4"/>
        <v>296.27217518323909</v>
      </c>
      <c r="N112" s="20">
        <f t="shared" si="4"/>
        <v>290.71590058071951</v>
      </c>
      <c r="O112" s="20">
        <f t="shared" si="4"/>
        <v>284.60513754730943</v>
      </c>
      <c r="P112" s="20">
        <f t="shared" si="4"/>
        <v>278.3208426193886</v>
      </c>
      <c r="Q112" s="20">
        <f t="shared" si="4"/>
        <v>281.61176584820629</v>
      </c>
      <c r="R112" s="20">
        <f t="shared" si="4"/>
        <v>287.82857258417789</v>
      </c>
      <c r="S112" s="20">
        <f t="shared" si="4"/>
        <v>264.46991436812095</v>
      </c>
      <c r="T112" s="20">
        <f t="shared" si="4"/>
        <v>257.80468131688787</v>
      </c>
      <c r="U112" s="20">
        <f t="shared" si="4"/>
        <v>247.70296172253157</v>
      </c>
      <c r="V112" s="20">
        <f t="shared" si="4"/>
        <v>249.36965738715784</v>
      </c>
      <c r="W112" s="20">
        <f t="shared" si="4"/>
        <v>227.79010753212006</v>
      </c>
      <c r="X112" s="20">
        <f t="shared" si="4"/>
        <v>208.02768889067573</v>
      </c>
      <c r="Y112" s="20">
        <f t="shared" si="4"/>
        <v>170.34263537443255</v>
      </c>
      <c r="Z112" s="20">
        <f t="shared" si="4"/>
        <v>166.48680894144937</v>
      </c>
      <c r="AA112" s="20">
        <f t="shared" si="4"/>
        <v>156.67864345096135</v>
      </c>
      <c r="AB112" s="20">
        <f t="shared" si="4"/>
        <v>147.55614077994622</v>
      </c>
      <c r="AC112" s="20">
        <f t="shared" si="4"/>
        <v>149.89338268624743</v>
      </c>
      <c r="AD112" s="20">
        <f t="shared" si="4"/>
        <v>144.50006498576735</v>
      </c>
      <c r="AE112" s="20">
        <f t="shared" si="4"/>
        <v>145.56464626309443</v>
      </c>
      <c r="AF112" s="20">
        <f t="shared" si="4"/>
        <v>144.70917440593578</v>
      </c>
      <c r="AG112" s="20">
        <f t="shared" si="4"/>
        <v>146.18875869475141</v>
      </c>
      <c r="AH112" s="20">
        <f t="shared" si="4"/>
        <v>148.86952067028986</v>
      </c>
      <c r="AI112" s="20">
        <f t="shared" si="4"/>
        <v>162.93070403755493</v>
      </c>
      <c r="AJ112" s="20">
        <f t="shared" si="4"/>
        <v>151.42268384715902</v>
      </c>
      <c r="AK112" s="20">
        <f t="shared" si="4"/>
        <v>140.5783092573206</v>
      </c>
      <c r="AL112" s="20">
        <f t="shared" si="4"/>
        <v>138.2371358469876</v>
      </c>
      <c r="AM112" s="20">
        <f t="shared" si="4"/>
        <v>134.82709447763605</v>
      </c>
      <c r="AN112" s="20">
        <f t="shared" si="4"/>
        <v>134.69595798530153</v>
      </c>
      <c r="AO112" s="20">
        <f t="shared" si="4"/>
        <v>121.89460163559887</v>
      </c>
      <c r="AP112" s="20">
        <f t="shared" si="4"/>
        <v>128.67169976421044</v>
      </c>
      <c r="AQ112" s="20">
        <f t="shared" si="4"/>
        <v>122.13331433582439</v>
      </c>
      <c r="AR112" s="20">
        <f t="shared" si="4"/>
        <v>113.87691955973058</v>
      </c>
      <c r="AS112" s="20">
        <f t="shared" si="4"/>
        <v>118.86952853661423</v>
      </c>
      <c r="AT112" s="20">
        <f t="shared" si="4"/>
        <v>112.42521395429679</v>
      </c>
      <c r="AU112" s="20">
        <f t="shared" si="4"/>
        <v>105.73167705557388</v>
      </c>
      <c r="AV112" s="20">
        <f t="shared" si="4"/>
        <v>97.621454990804423</v>
      </c>
      <c r="AW112" s="20">
        <f t="shared" si="4"/>
        <v>105.79253290797107</v>
      </c>
      <c r="AX112" s="20">
        <f t="shared" si="4"/>
        <v>102.56915476566668</v>
      </c>
      <c r="AY112" s="20">
        <f t="shared" si="4"/>
        <v>95.132780960201245</v>
      </c>
      <c r="AZ112" s="20">
        <f t="shared" si="4"/>
        <v>102.29806427413209</v>
      </c>
      <c r="BA112" s="20">
        <f t="shared" si="4"/>
        <v>97.430187838627859</v>
      </c>
      <c r="BB112" s="20">
        <f t="shared" si="4"/>
        <v>98.085095761919149</v>
      </c>
      <c r="BC112" s="20">
        <f t="shared" si="4"/>
        <v>110.91970732463921</v>
      </c>
      <c r="BD112" s="20">
        <f t="shared" si="4"/>
        <v>103.21383329324549</v>
      </c>
      <c r="BE112" s="20">
        <f t="shared" si="4"/>
        <v>106.10795688677861</v>
      </c>
      <c r="BF112" s="20">
        <f t="shared" si="4"/>
        <v>108.68708023230874</v>
      </c>
      <c r="BG112" s="20">
        <f t="shared" si="4"/>
        <v>102.66132874741723</v>
      </c>
      <c r="BH112" s="20">
        <f t="shared" si="4"/>
        <v>102.27872040046184</v>
      </c>
      <c r="BI112" s="20">
        <f t="shared" si="4"/>
        <v>99.231986518807275</v>
      </c>
      <c r="BJ112" s="20">
        <f t="shared" si="4"/>
        <v>96.296526820771717</v>
      </c>
      <c r="BK112" s="20">
        <f t="shared" si="4"/>
        <v>0</v>
      </c>
      <c r="BL112" s="20"/>
      <c r="BM112" s="20" t="e">
        <f t="shared" si="4"/>
        <v>#VALUE!</v>
      </c>
    </row>
    <row r="113" spans="1:65" x14ac:dyDescent="0.25">
      <c r="A113" t="s">
        <v>281</v>
      </c>
      <c r="B113" t="s">
        <v>282</v>
      </c>
      <c r="C113" t="s">
        <v>7</v>
      </c>
      <c r="D113" s="10" t="s">
        <v>261</v>
      </c>
      <c r="E113" s="22" t="str">
        <f t="shared" si="1"/>
        <v>formula</v>
      </c>
      <c r="F113" s="12" t="s">
        <v>262</v>
      </c>
      <c r="G113" s="20">
        <f t="shared" ref="G113:BM113" si="5">100*G125/AVERAGE($AX125:$AZ125)</f>
        <v>160.33549561428961</v>
      </c>
      <c r="H113" s="20">
        <f t="shared" si="5"/>
        <v>159.29354727049187</v>
      </c>
      <c r="I113" s="20">
        <f t="shared" si="5"/>
        <v>158.13749889904497</v>
      </c>
      <c r="J113" s="20">
        <f t="shared" si="5"/>
        <v>156.91504745445926</v>
      </c>
      <c r="K113" s="20">
        <f t="shared" si="5"/>
        <v>154.16106753835203</v>
      </c>
      <c r="L113" s="20">
        <f t="shared" si="5"/>
        <v>154.37360580622931</v>
      </c>
      <c r="M113" s="20">
        <f t="shared" si="5"/>
        <v>153.06077731579239</v>
      </c>
      <c r="N113" s="20">
        <f t="shared" si="5"/>
        <v>151.67771874836771</v>
      </c>
      <c r="O113" s="20">
        <f t="shared" si="5"/>
        <v>150.17745126855232</v>
      </c>
      <c r="P113" s="20">
        <f t="shared" si="5"/>
        <v>148.53841656844628</v>
      </c>
      <c r="Q113" s="20">
        <f t="shared" si="5"/>
        <v>146.74108500104498</v>
      </c>
      <c r="R113" s="20">
        <f t="shared" si="5"/>
        <v>143.62996612162377</v>
      </c>
      <c r="S113" s="20">
        <f t="shared" si="5"/>
        <v>138.83556596973548</v>
      </c>
      <c r="T113" s="20">
        <f t="shared" si="5"/>
        <v>137.06928996658064</v>
      </c>
      <c r="U113" s="20">
        <f t="shared" si="5"/>
        <v>132.71142268457936</v>
      </c>
      <c r="V113" s="20">
        <f t="shared" si="5"/>
        <v>128.65264063893537</v>
      </c>
      <c r="W113" s="20">
        <f t="shared" si="5"/>
        <v>124.82202536132108</v>
      </c>
      <c r="X113" s="20">
        <f t="shared" si="5"/>
        <v>121.07376063227821</v>
      </c>
      <c r="Y113" s="20">
        <f t="shared" si="5"/>
        <v>117.24993866363991</v>
      </c>
      <c r="Z113" s="20">
        <f t="shared" si="5"/>
        <v>115.12134259727578</v>
      </c>
      <c r="AA113" s="20">
        <f t="shared" si="5"/>
        <v>112.74562840025956</v>
      </c>
      <c r="AB113" s="20">
        <f t="shared" si="5"/>
        <v>110.22268002483439</v>
      </c>
      <c r="AC113" s="20">
        <f t="shared" si="5"/>
        <v>107.66129431819665</v>
      </c>
      <c r="AD113" s="20">
        <f t="shared" si="5"/>
        <v>105.17947427729376</v>
      </c>
      <c r="AE113" s="20">
        <f t="shared" si="5"/>
        <v>102.85391371099942</v>
      </c>
      <c r="AF113" s="20">
        <f t="shared" si="5"/>
        <v>100.68475229889445</v>
      </c>
      <c r="AG113" s="20">
        <f t="shared" si="5"/>
        <v>98.843737900934912</v>
      </c>
      <c r="AH113" s="20">
        <f t="shared" si="5"/>
        <v>97.014075087021283</v>
      </c>
      <c r="AI113" s="20">
        <f t="shared" si="5"/>
        <v>95.422196899143373</v>
      </c>
      <c r="AJ113" s="20">
        <f t="shared" si="5"/>
        <v>94.08633371512795</v>
      </c>
      <c r="AK113" s="20">
        <f t="shared" si="5"/>
        <v>93.005593702149099</v>
      </c>
      <c r="AL113" s="20">
        <f t="shared" si="5"/>
        <v>92.15044691812038</v>
      </c>
      <c r="AM113" s="20">
        <f t="shared" si="5"/>
        <v>91.474695276742054</v>
      </c>
      <c r="AN113" s="20">
        <f t="shared" si="5"/>
        <v>91.81005325194711</v>
      </c>
      <c r="AO113" s="20">
        <f t="shared" si="5"/>
        <v>90.451298878402696</v>
      </c>
      <c r="AP113" s="20">
        <f t="shared" si="5"/>
        <v>97.186531708797375</v>
      </c>
      <c r="AQ113" s="20">
        <f t="shared" si="5"/>
        <v>98.406861319543637</v>
      </c>
      <c r="AR113" s="20">
        <f t="shared" si="5"/>
        <v>94.122116697006163</v>
      </c>
      <c r="AS113" s="20">
        <f t="shared" si="5"/>
        <v>96.879483124821974</v>
      </c>
      <c r="AT113" s="20">
        <f t="shared" si="5"/>
        <v>96.976258020663181</v>
      </c>
      <c r="AU113" s="20">
        <f t="shared" si="5"/>
        <v>95.847675214531634</v>
      </c>
      <c r="AV113" s="20">
        <f t="shared" si="5"/>
        <v>96.134380311093082</v>
      </c>
      <c r="AW113" s="20">
        <f t="shared" si="5"/>
        <v>95.119520480365381</v>
      </c>
      <c r="AX113" s="20">
        <f t="shared" si="5"/>
        <v>97.915501543718591</v>
      </c>
      <c r="AY113" s="20">
        <f t="shared" si="5"/>
        <v>99.230087976862634</v>
      </c>
      <c r="AZ113" s="20">
        <f t="shared" si="5"/>
        <v>102.85441047941879</v>
      </c>
      <c r="BA113" s="20">
        <f t="shared" si="5"/>
        <v>98.797720938789155</v>
      </c>
      <c r="BB113" s="20">
        <f t="shared" si="5"/>
        <v>103.20301789726739</v>
      </c>
      <c r="BC113" s="20">
        <f t="shared" si="5"/>
        <v>97.74295418029952</v>
      </c>
      <c r="BD113" s="20">
        <f t="shared" si="5"/>
        <v>93.492474258633678</v>
      </c>
      <c r="BE113" s="20">
        <f t="shared" si="5"/>
        <v>96.117786775608877</v>
      </c>
      <c r="BF113" s="20">
        <f t="shared" si="5"/>
        <v>89.523499871554051</v>
      </c>
      <c r="BG113" s="20">
        <f t="shared" si="5"/>
        <v>87.47976383426024</v>
      </c>
      <c r="BH113" s="20">
        <f t="shared" si="5"/>
        <v>85.452400827389241</v>
      </c>
      <c r="BI113" s="20">
        <f t="shared" si="5"/>
        <v>83.471317991826055</v>
      </c>
      <c r="BJ113" s="20">
        <f t="shared" si="5"/>
        <v>81.543969696868345</v>
      </c>
      <c r="BK113" s="20">
        <f t="shared" si="5"/>
        <v>0</v>
      </c>
      <c r="BL113" s="20"/>
      <c r="BM113" s="20" t="e">
        <f t="shared" si="5"/>
        <v>#VALUE!</v>
      </c>
    </row>
    <row r="114" spans="1:65" x14ac:dyDescent="0.25">
      <c r="A114" t="s">
        <v>284</v>
      </c>
      <c r="B114" t="s">
        <v>272</v>
      </c>
      <c r="C114" t="s">
        <v>149</v>
      </c>
      <c r="D114" s="10" t="s">
        <v>261</v>
      </c>
      <c r="E114" s="22" t="str">
        <f t="shared" si="1"/>
        <v>formula</v>
      </c>
      <c r="F114" s="12" t="s">
        <v>262</v>
      </c>
      <c r="G114" s="20">
        <f t="shared" ref="G114:BM114" si="6">100*G126/AVERAGE($AX126:$AZ126)</f>
        <v>297.87224869125583</v>
      </c>
      <c r="H114" s="20">
        <f t="shared" si="6"/>
        <v>286.48289773255453</v>
      </c>
      <c r="I114" s="20">
        <f t="shared" si="6"/>
        <v>275.31083157756916</v>
      </c>
      <c r="J114" s="20">
        <f t="shared" si="6"/>
        <v>264.6489690212594</v>
      </c>
      <c r="K114" s="20">
        <f t="shared" si="6"/>
        <v>254.61692860123981</v>
      </c>
      <c r="L114" s="20">
        <f t="shared" si="6"/>
        <v>245.23091673043635</v>
      </c>
      <c r="M114" s="20">
        <f t="shared" si="6"/>
        <v>239.13589974227244</v>
      </c>
      <c r="N114" s="20">
        <f t="shared" si="6"/>
        <v>230.33448507474012</v>
      </c>
      <c r="O114" s="20">
        <f t="shared" si="6"/>
        <v>221.46133384075395</v>
      </c>
      <c r="P114" s="20">
        <f t="shared" si="6"/>
        <v>212.40314096374451</v>
      </c>
      <c r="Q114" s="20">
        <f t="shared" si="6"/>
        <v>203.21819244818067</v>
      </c>
      <c r="R114" s="20">
        <f t="shared" si="6"/>
        <v>195.22334203618468</v>
      </c>
      <c r="S114" s="20">
        <f t="shared" si="6"/>
        <v>189.51236186745334</v>
      </c>
      <c r="T114" s="20">
        <f t="shared" si="6"/>
        <v>184.389103229272</v>
      </c>
      <c r="U114" s="20">
        <f t="shared" si="6"/>
        <v>179.89054019166269</v>
      </c>
      <c r="V114" s="20">
        <f t="shared" si="6"/>
        <v>174.08701337742457</v>
      </c>
      <c r="W114" s="20">
        <f t="shared" si="6"/>
        <v>169.87591476000901</v>
      </c>
      <c r="X114" s="20">
        <f t="shared" si="6"/>
        <v>164.91767610101954</v>
      </c>
      <c r="Y114" s="20">
        <f t="shared" si="6"/>
        <v>158.91504675526295</v>
      </c>
      <c r="Z114" s="20">
        <f t="shared" si="6"/>
        <v>154.39794045444555</v>
      </c>
      <c r="AA114" s="20">
        <f t="shared" si="6"/>
        <v>148.93153970139338</v>
      </c>
      <c r="AB114" s="20">
        <f t="shared" si="6"/>
        <v>144.11578903124416</v>
      </c>
      <c r="AC114" s="20">
        <f t="shared" si="6"/>
        <v>141.23920134034466</v>
      </c>
      <c r="AD114" s="20">
        <f t="shared" si="6"/>
        <v>153.38369017290196</v>
      </c>
      <c r="AE114" s="20">
        <f t="shared" si="6"/>
        <v>152.4962372276764</v>
      </c>
      <c r="AF114" s="20">
        <f t="shared" si="6"/>
        <v>146.78554031096218</v>
      </c>
      <c r="AG114" s="20">
        <f t="shared" si="6"/>
        <v>142.6543947297269</v>
      </c>
      <c r="AH114" s="20">
        <f t="shared" si="6"/>
        <v>138.74873796937206</v>
      </c>
      <c r="AI114" s="20">
        <f t="shared" si="6"/>
        <v>133.88538922919128</v>
      </c>
      <c r="AJ114" s="20">
        <f t="shared" si="6"/>
        <v>129.74271118267069</v>
      </c>
      <c r="AK114" s="20">
        <f t="shared" si="6"/>
        <v>126.25890383217707</v>
      </c>
      <c r="AL114" s="20">
        <f t="shared" si="6"/>
        <v>129.37774992950443</v>
      </c>
      <c r="AM114" s="20">
        <f t="shared" si="6"/>
        <v>139.53237330394026</v>
      </c>
      <c r="AN114" s="20">
        <f t="shared" si="6"/>
        <v>139.52402224275346</v>
      </c>
      <c r="AO114" s="20">
        <f t="shared" si="6"/>
        <v>135.13694925198766</v>
      </c>
      <c r="AP114" s="20">
        <f t="shared" si="6"/>
        <v>131.04164221763091</v>
      </c>
      <c r="AQ114" s="20">
        <f t="shared" si="6"/>
        <v>122.97706251588886</v>
      </c>
      <c r="AR114" s="20">
        <f t="shared" si="6"/>
        <v>119.58171599309468</v>
      </c>
      <c r="AS114" s="20">
        <f t="shared" si="6"/>
        <v>112.51384673217871</v>
      </c>
      <c r="AT114" s="20">
        <f t="shared" si="6"/>
        <v>109.90892116481049</v>
      </c>
      <c r="AU114" s="20">
        <f t="shared" si="6"/>
        <v>107.62826044396795</v>
      </c>
      <c r="AV114" s="20">
        <f t="shared" si="6"/>
        <v>105.60562705007581</v>
      </c>
      <c r="AW114" s="20">
        <f t="shared" si="6"/>
        <v>103.73692464803163</v>
      </c>
      <c r="AX114" s="20">
        <f t="shared" si="6"/>
        <v>101.90180107415728</v>
      </c>
      <c r="AY114" s="20">
        <f t="shared" si="6"/>
        <v>100.02026676046974</v>
      </c>
      <c r="AZ114" s="20">
        <f t="shared" si="6"/>
        <v>98.077932165372999</v>
      </c>
      <c r="BA114" s="20">
        <f t="shared" si="6"/>
        <v>99.52362243714073</v>
      </c>
      <c r="BB114" s="20">
        <f t="shared" si="6"/>
        <v>97.420420034230418</v>
      </c>
      <c r="BC114" s="20">
        <f t="shared" si="6"/>
        <v>95.278246092670258</v>
      </c>
      <c r="BD114" s="20">
        <f t="shared" si="6"/>
        <v>93.106767687929008</v>
      </c>
      <c r="BE114" s="20">
        <f t="shared" si="6"/>
        <v>90.905657539222275</v>
      </c>
      <c r="BF114" s="20">
        <f t="shared" si="6"/>
        <v>88.684681533223454</v>
      </c>
      <c r="BG114" s="20">
        <f t="shared" si="6"/>
        <v>86.473413741075177</v>
      </c>
      <c r="BH114" s="20">
        <f t="shared" si="6"/>
        <v>84.304845734567351</v>
      </c>
      <c r="BI114" s="20">
        <f t="shared" si="6"/>
        <v>82.199376312788843</v>
      </c>
      <c r="BJ114" s="20">
        <f t="shared" si="6"/>
        <v>80.161566468113961</v>
      </c>
      <c r="BK114" s="20">
        <f t="shared" si="6"/>
        <v>0</v>
      </c>
      <c r="BL114" s="20"/>
      <c r="BM114" s="20" t="e">
        <f t="shared" si="6"/>
        <v>#VALUE!</v>
      </c>
    </row>
    <row r="115" spans="1:65" x14ac:dyDescent="0.25">
      <c r="A115" t="s">
        <v>273</v>
      </c>
      <c r="B115" t="s">
        <v>274</v>
      </c>
      <c r="C115" t="s">
        <v>149</v>
      </c>
      <c r="D115" s="10" t="s">
        <v>261</v>
      </c>
      <c r="E115" s="22" t="str">
        <f t="shared" si="1"/>
        <v>formula</v>
      </c>
      <c r="F115" s="12" t="s">
        <v>262</v>
      </c>
      <c r="G115" s="20">
        <f t="shared" ref="G115:BM115" si="7">100*G127/AVERAGE($AX127:$AZ127)</f>
        <v>131.17565483666439</v>
      </c>
      <c r="H115" s="20">
        <f t="shared" si="7"/>
        <v>127.12262030919848</v>
      </c>
      <c r="I115" s="20">
        <f t="shared" si="7"/>
        <v>123.32869667116701</v>
      </c>
      <c r="J115" s="20">
        <f t="shared" si="7"/>
        <v>119.88394826639765</v>
      </c>
      <c r="K115" s="20">
        <f t="shared" si="7"/>
        <v>116.81694128219593</v>
      </c>
      <c r="L115" s="20">
        <f t="shared" si="7"/>
        <v>114.14569293524751</v>
      </c>
      <c r="M115" s="20">
        <f t="shared" si="7"/>
        <v>111.78765248464582</v>
      </c>
      <c r="N115" s="20">
        <f t="shared" si="7"/>
        <v>109.5633814035843</v>
      </c>
      <c r="O115" s="20">
        <f t="shared" si="7"/>
        <v>107.26277594417553</v>
      </c>
      <c r="P115" s="20">
        <f t="shared" si="7"/>
        <v>104.77195892867238</v>
      </c>
      <c r="Q115" s="20">
        <f t="shared" si="7"/>
        <v>102.03861937729745</v>
      </c>
      <c r="R115" s="20">
        <f t="shared" si="7"/>
        <v>99.159521235365716</v>
      </c>
      <c r="S115" s="20">
        <f t="shared" si="7"/>
        <v>96.332840303873894</v>
      </c>
      <c r="T115" s="20">
        <f t="shared" si="7"/>
        <v>93.783513696034419</v>
      </c>
      <c r="U115" s="20">
        <f t="shared" si="7"/>
        <v>97.006099020252734</v>
      </c>
      <c r="V115" s="20">
        <f t="shared" si="7"/>
        <v>95.147314318871352</v>
      </c>
      <c r="W115" s="20">
        <f t="shared" si="7"/>
        <v>93.593399040657559</v>
      </c>
      <c r="X115" s="20">
        <f t="shared" si="7"/>
        <v>97.22248581165708</v>
      </c>
      <c r="Y115" s="20">
        <f t="shared" si="7"/>
        <v>95.413838441881339</v>
      </c>
      <c r="Z115" s="20">
        <f t="shared" si="7"/>
        <v>93.194549404456055</v>
      </c>
      <c r="AA115" s="20">
        <f t="shared" si="7"/>
        <v>90.549190415949965</v>
      </c>
      <c r="AB115" s="20">
        <f t="shared" si="7"/>
        <v>96.852998609356519</v>
      </c>
      <c r="AC115" s="20">
        <f t="shared" si="7"/>
        <v>93.538950993969422</v>
      </c>
      <c r="AD115" s="20">
        <f t="shared" si="7"/>
        <v>98.985399811290151</v>
      </c>
      <c r="AE115" s="20">
        <f t="shared" si="7"/>
        <v>99.99888236778034</v>
      </c>
      <c r="AF115" s="20">
        <f t="shared" si="7"/>
        <v>97.03753547186929</v>
      </c>
      <c r="AG115" s="20">
        <f t="shared" si="7"/>
        <v>98.253274109375994</v>
      </c>
      <c r="AH115" s="20">
        <f t="shared" si="7"/>
        <v>99.433715276932901</v>
      </c>
      <c r="AI115" s="20">
        <f t="shared" si="7"/>
        <v>96.781520636033292</v>
      </c>
      <c r="AJ115" s="20">
        <f t="shared" si="7"/>
        <v>97.794246303087931</v>
      </c>
      <c r="AK115" s="20">
        <f t="shared" si="7"/>
        <v>98.643038105454778</v>
      </c>
      <c r="AL115" s="20">
        <f t="shared" si="7"/>
        <v>95.936197573355301</v>
      </c>
      <c r="AM115" s="20">
        <f t="shared" si="7"/>
        <v>93.32555585992634</v>
      </c>
      <c r="AN115" s="20">
        <f t="shared" si="7"/>
        <v>90.846757210885841</v>
      </c>
      <c r="AO115" s="20">
        <f t="shared" si="7"/>
        <v>94.836900124402476</v>
      </c>
      <c r="AP115" s="20">
        <f t="shared" si="7"/>
        <v>98.656859695925007</v>
      </c>
      <c r="AQ115" s="20">
        <f t="shared" si="7"/>
        <v>108.32149732195519</v>
      </c>
      <c r="AR115" s="20">
        <f t="shared" si="7"/>
        <v>111.62813927300033</v>
      </c>
      <c r="AS115" s="20">
        <f t="shared" si="7"/>
        <v>110.39695550542953</v>
      </c>
      <c r="AT115" s="20">
        <f t="shared" si="7"/>
        <v>110.50647349465092</v>
      </c>
      <c r="AU115" s="20">
        <f t="shared" si="7"/>
        <v>110.76004590016144</v>
      </c>
      <c r="AV115" s="20">
        <f t="shared" si="7"/>
        <v>111.18199611328882</v>
      </c>
      <c r="AW115" s="20">
        <f t="shared" si="7"/>
        <v>108.44579236036724</v>
      </c>
      <c r="AX115" s="20">
        <f t="shared" si="7"/>
        <v>100.98606299564912</v>
      </c>
      <c r="AY115" s="20">
        <f t="shared" si="7"/>
        <v>98.38207971022841</v>
      </c>
      <c r="AZ115" s="20">
        <f t="shared" si="7"/>
        <v>100.63185729412248</v>
      </c>
      <c r="BA115" s="20">
        <f t="shared" si="7"/>
        <v>100.36464505477713</v>
      </c>
      <c r="BB115" s="20">
        <f t="shared" si="7"/>
        <v>102.3349904705174</v>
      </c>
      <c r="BC115" s="20">
        <f t="shared" si="7"/>
        <v>101.96063524461526</v>
      </c>
      <c r="BD115" s="20">
        <f t="shared" si="7"/>
        <v>99.862767054705259</v>
      </c>
      <c r="BE115" s="20">
        <f t="shared" si="7"/>
        <v>99.548225888651444</v>
      </c>
      <c r="BF115" s="20">
        <f t="shared" si="7"/>
        <v>96.771800524059074</v>
      </c>
      <c r="BG115" s="20">
        <f t="shared" si="7"/>
        <v>94.519462549105683</v>
      </c>
      <c r="BH115" s="20">
        <f t="shared" si="7"/>
        <v>92.358930592163588</v>
      </c>
      <c r="BI115" s="20">
        <f t="shared" si="7"/>
        <v>90.282044925855786</v>
      </c>
      <c r="BJ115" s="20">
        <f t="shared" si="7"/>
        <v>88.285088745629693</v>
      </c>
      <c r="BK115" s="20">
        <f t="shared" si="7"/>
        <v>0</v>
      </c>
      <c r="BL115" s="20"/>
      <c r="BM115" s="20" t="e">
        <f t="shared" si="7"/>
        <v>#VALUE!</v>
      </c>
    </row>
    <row r="116" spans="1:65" x14ac:dyDescent="0.25">
      <c r="A116" t="s">
        <v>275</v>
      </c>
      <c r="B116" t="s">
        <v>276</v>
      </c>
      <c r="C116" t="s">
        <v>7</v>
      </c>
      <c r="D116" t="s">
        <v>44</v>
      </c>
      <c r="E116" s="25" t="str">
        <f t="shared" si="1"/>
        <v>number</v>
      </c>
      <c r="F116" s="4" t="s">
        <v>45</v>
      </c>
      <c r="G116">
        <v>3.310176428104687</v>
      </c>
      <c r="H116">
        <v>3.3359700106613475</v>
      </c>
      <c r="I116">
        <v>3.3617635932180074</v>
      </c>
      <c r="J116">
        <v>3.387557175774667</v>
      </c>
      <c r="K116">
        <v>3.4133507583313274</v>
      </c>
      <c r="L116">
        <v>3.4391443408879869</v>
      </c>
      <c r="M116">
        <v>3.4649379234446469</v>
      </c>
      <c r="N116">
        <v>3.4907315060013073</v>
      </c>
      <c r="O116">
        <v>3.5251229494101866</v>
      </c>
      <c r="P116">
        <v>3.5423186711146268</v>
      </c>
      <c r="Q116">
        <v>3.5595143928190667</v>
      </c>
      <c r="R116">
        <v>3.5939058362279468</v>
      </c>
      <c r="S116">
        <v>3.6111015579323862</v>
      </c>
      <c r="T116">
        <v>3.6523712900230425</v>
      </c>
      <c r="U116">
        <v>3.9481377033394089</v>
      </c>
      <c r="V116">
        <v>3.9361006981463014</v>
      </c>
      <c r="W116">
        <v>4.200914812394676</v>
      </c>
      <c r="X116">
        <v>4.2989304261099832</v>
      </c>
      <c r="Y116">
        <v>4.3333218695188638</v>
      </c>
      <c r="Z116">
        <v>4.3677133129277435</v>
      </c>
      <c r="AA116">
        <v>4.402104756336624</v>
      </c>
      <c r="AB116">
        <v>4.4193004780410634</v>
      </c>
      <c r="AC116">
        <v>4.4708876431543834</v>
      </c>
      <c r="AD116">
        <v>4.505279086563263</v>
      </c>
      <c r="AE116">
        <v>4.556866251676583</v>
      </c>
      <c r="AF116">
        <v>4.5912576950854627</v>
      </c>
      <c r="AG116">
        <v>4.6084534167899021</v>
      </c>
      <c r="AH116">
        <v>4.6428448601987826</v>
      </c>
      <c r="AI116">
        <v>4.660040581903222</v>
      </c>
      <c r="AJ116">
        <v>4.6772363036076623</v>
      </c>
      <c r="AK116">
        <v>4.7288234687209822</v>
      </c>
      <c r="AL116">
        <v>4.7804106338343022</v>
      </c>
      <c r="AM116">
        <v>4.9867592942875811</v>
      </c>
      <c r="AN116">
        <v>4.9867592942875811</v>
      </c>
      <c r="AO116">
        <v>4.9867592942875811</v>
      </c>
      <c r="AP116">
        <v>4.9867592942875811</v>
      </c>
      <c r="AQ116">
        <v>4.9867592942875811</v>
      </c>
      <c r="AR116">
        <v>4.9867592942875811</v>
      </c>
      <c r="AS116">
        <v>4.9867592942875811</v>
      </c>
      <c r="AT116">
        <v>4.9867592942875811</v>
      </c>
      <c r="AU116">
        <v>5.0727379028097808</v>
      </c>
      <c r="AV116">
        <v>5.0727379028097808</v>
      </c>
      <c r="AW116">
        <v>5.0727379028097808</v>
      </c>
      <c r="AX116">
        <v>5.0727379028097808</v>
      </c>
      <c r="AY116">
        <v>5.1587165113319813</v>
      </c>
      <c r="AZ116">
        <v>5.1587165113319813</v>
      </c>
      <c r="BA116">
        <v>5.1587165113319813</v>
      </c>
      <c r="BB116">
        <v>5.5026309454207789</v>
      </c>
      <c r="BC116">
        <v>6.0185025965539776</v>
      </c>
      <c r="BD116">
        <v>6.0185025965539776</v>
      </c>
      <c r="BE116">
        <v>6.0158646946089256</v>
      </c>
      <c r="BF116">
        <v>6.0158646946089256</v>
      </c>
      <c r="BG116">
        <v>6.0158129941560672</v>
      </c>
      <c r="BH116">
        <v>6.0158129941560672</v>
      </c>
      <c r="BI116">
        <v>6.0158129941560672</v>
      </c>
      <c r="BJ116">
        <v>6.0158129941560672</v>
      </c>
      <c r="BM116" t="str">
        <f>VLOOKUP(D116,Data_1!$D$2:$D$1387,1,FALSE)</f>
        <v>Arable land (% of land area)</v>
      </c>
    </row>
    <row r="117" spans="1:65" x14ac:dyDescent="0.25">
      <c r="A117" t="s">
        <v>277</v>
      </c>
      <c r="B117" t="s">
        <v>278</v>
      </c>
      <c r="C117" t="s">
        <v>7</v>
      </c>
      <c r="D117" t="s">
        <v>44</v>
      </c>
      <c r="E117" s="25" t="str">
        <f t="shared" si="1"/>
        <v>number</v>
      </c>
      <c r="F117" s="4" t="s">
        <v>45</v>
      </c>
      <c r="G117">
        <v>13.788714467543487</v>
      </c>
      <c r="H117">
        <v>14.849384811200677</v>
      </c>
      <c r="I117">
        <v>15.379719983029275</v>
      </c>
      <c r="J117">
        <v>15.910055154857869</v>
      </c>
      <c r="K117">
        <v>18.031395842172255</v>
      </c>
      <c r="L117">
        <v>18.561731014000848</v>
      </c>
      <c r="M117">
        <v>18.031395842172255</v>
      </c>
      <c r="N117">
        <v>19.092066185829445</v>
      </c>
      <c r="O117">
        <v>19.622401357658038</v>
      </c>
      <c r="P117">
        <v>19.092066185829445</v>
      </c>
      <c r="Q117">
        <v>20.683071701315232</v>
      </c>
      <c r="R117">
        <v>21.213406873143828</v>
      </c>
      <c r="S117">
        <v>21.743742044972421</v>
      </c>
      <c r="T117">
        <v>21.743742044972421</v>
      </c>
      <c r="U117">
        <v>21.213406873143828</v>
      </c>
      <c r="V117">
        <v>21.213406873143828</v>
      </c>
      <c r="W117">
        <v>21.213406873143828</v>
      </c>
      <c r="X117">
        <v>21.743742044972421</v>
      </c>
      <c r="Y117">
        <v>21.743742044972421</v>
      </c>
      <c r="Z117">
        <v>20.152736529486639</v>
      </c>
      <c r="AA117">
        <v>21.213406873143828</v>
      </c>
      <c r="AB117">
        <v>22.274077216801018</v>
      </c>
      <c r="AC117">
        <v>21.213406873143828</v>
      </c>
      <c r="AD117">
        <v>21.743742044972421</v>
      </c>
      <c r="AE117">
        <v>21.743742044972421</v>
      </c>
      <c r="AF117">
        <v>22.804412388629615</v>
      </c>
      <c r="AG117">
        <v>22.804412388629615</v>
      </c>
      <c r="AH117">
        <v>22.804412388629615</v>
      </c>
      <c r="AI117">
        <v>23.334747560458212</v>
      </c>
      <c r="AJ117">
        <v>23.865082732286805</v>
      </c>
      <c r="AK117">
        <v>24.925753075943994</v>
      </c>
      <c r="AL117">
        <v>24.395417904115401</v>
      </c>
      <c r="AM117">
        <v>24.395417904115401</v>
      </c>
      <c r="AN117">
        <v>22.274077216801018</v>
      </c>
      <c r="AO117">
        <v>24.395417904115401</v>
      </c>
      <c r="AP117">
        <v>25.456088247772591</v>
      </c>
      <c r="AQ117">
        <v>25.986423419601191</v>
      </c>
      <c r="AR117">
        <v>27.577428935086974</v>
      </c>
      <c r="AS117">
        <v>28.638099278744168</v>
      </c>
      <c r="AT117">
        <v>29.168434450572761</v>
      </c>
      <c r="AU117">
        <v>30.229104794229954</v>
      </c>
      <c r="AV117">
        <v>30.229104794229954</v>
      </c>
      <c r="AW117">
        <v>31.820110309715737</v>
      </c>
      <c r="AX117">
        <v>31.820110309715737</v>
      </c>
      <c r="AY117">
        <v>33.941450997030117</v>
      </c>
      <c r="AZ117">
        <v>35.002121340687317</v>
      </c>
      <c r="BA117">
        <v>31.820110309715737</v>
      </c>
      <c r="BB117">
        <v>36.5931268561731</v>
      </c>
      <c r="BC117">
        <v>37.123462028001697</v>
      </c>
      <c r="BD117">
        <v>39.244802715316077</v>
      </c>
      <c r="BE117">
        <v>38.18413237165889</v>
      </c>
      <c r="BF117">
        <v>39.775137887144673</v>
      </c>
      <c r="BG117">
        <v>40.305473058973277</v>
      </c>
      <c r="BH117">
        <v>40.305473058973277</v>
      </c>
      <c r="BI117">
        <v>40.305473058973277</v>
      </c>
      <c r="BJ117">
        <v>40.305473058973277</v>
      </c>
      <c r="BM117" t="str">
        <f>VLOOKUP(D117,Data_1!$D$2:$D$1387,1,FALSE)</f>
        <v>Arable land (% of land area)</v>
      </c>
    </row>
    <row r="118" spans="1:65" x14ac:dyDescent="0.25">
      <c r="A118" t="s">
        <v>279</v>
      </c>
      <c r="B118" t="s">
        <v>280</v>
      </c>
      <c r="C118" t="s">
        <v>7</v>
      </c>
      <c r="D118" t="s">
        <v>44</v>
      </c>
      <c r="E118" s="25" t="str">
        <f t="shared" si="1"/>
        <v>number</v>
      </c>
      <c r="F118" s="4" t="s">
        <v>45</v>
      </c>
      <c r="G118">
        <v>3.4288865871211613</v>
      </c>
      <c r="H118">
        <v>3.4329221539165178</v>
      </c>
      <c r="I118">
        <v>3.4652066882793688</v>
      </c>
      <c r="J118">
        <v>3.4988364115740058</v>
      </c>
      <c r="K118">
        <v>3.5028719783693618</v>
      </c>
      <c r="L118">
        <v>3.5755121806857777</v>
      </c>
      <c r="M118">
        <v>3.594344825730774</v>
      </c>
      <c r="N118">
        <v>3.6387360604796943</v>
      </c>
      <c r="O118">
        <v>3.6777465395014732</v>
      </c>
      <c r="P118">
        <v>3.7167570185232512</v>
      </c>
      <c r="Q118">
        <v>3.8902863907235767</v>
      </c>
      <c r="R118">
        <v>4.1162781312635355</v>
      </c>
      <c r="S118">
        <v>3.9171901693592868</v>
      </c>
      <c r="T118">
        <v>3.9548554594492793</v>
      </c>
      <c r="U118">
        <v>3.9346776254724976</v>
      </c>
      <c r="V118">
        <v>4.1001358640821106</v>
      </c>
      <c r="W118">
        <v>3.8754893124739369</v>
      </c>
      <c r="X118">
        <v>3.6616042723200475</v>
      </c>
      <c r="Y118">
        <v>3.1020056766972921</v>
      </c>
      <c r="Z118">
        <v>3.1369805889237141</v>
      </c>
      <c r="AA118">
        <v>3.0549240640848008</v>
      </c>
      <c r="AB118">
        <v>2.9769031060412434</v>
      </c>
      <c r="AC118">
        <v>3.1275642664012158</v>
      </c>
      <c r="AD118">
        <v>3.1154575660151469</v>
      </c>
      <c r="AE118">
        <v>3.2392149477394097</v>
      </c>
      <c r="AF118">
        <v>3.3199262836465384</v>
      </c>
      <c r="AG118">
        <v>3.454445176825085</v>
      </c>
      <c r="AH118">
        <v>3.6199034154346976</v>
      </c>
      <c r="AI118">
        <v>4.073232085446401</v>
      </c>
      <c r="AJ118">
        <v>3.8889412017917917</v>
      </c>
      <c r="AK118">
        <v>3.7059955070689674</v>
      </c>
      <c r="AL118">
        <v>3.7382800414318194</v>
      </c>
      <c r="AM118">
        <v>3.7396252303636044</v>
      </c>
      <c r="AN118">
        <v>3.8337884555885875</v>
      </c>
      <c r="AO118">
        <v>3.5634054802997084</v>
      </c>
      <c r="AP118">
        <v>3.8674181788832245</v>
      </c>
      <c r="AQ118">
        <v>3.7772905204535974</v>
      </c>
      <c r="AR118">
        <v>3.6252841711618395</v>
      </c>
      <c r="AS118">
        <v>3.8943219575189336</v>
      </c>
      <c r="AT118">
        <v>3.7880520319078812</v>
      </c>
      <c r="AU118">
        <v>3.6616042723200475</v>
      </c>
      <c r="AV118">
        <v>3.4732778218700813</v>
      </c>
      <c r="AW118">
        <v>3.8660729899514386</v>
      </c>
      <c r="AX118">
        <v>3.8499307227700132</v>
      </c>
      <c r="AY118">
        <v>3.6683302169789744</v>
      </c>
      <c r="AZ118">
        <v>4.0530542514696188</v>
      </c>
      <c r="BA118">
        <v>3.9669621598353486</v>
      </c>
      <c r="BB118">
        <v>4.1055166198092516</v>
      </c>
      <c r="BC118">
        <v>4.7754207078384159</v>
      </c>
      <c r="BD118">
        <v>4.5736423680705958</v>
      </c>
      <c r="BE118">
        <v>4.842680154427689</v>
      </c>
      <c r="BF118">
        <v>5.111717940784783</v>
      </c>
      <c r="BG118">
        <v>4.9771990476062369</v>
      </c>
      <c r="BH118">
        <v>5.111717940784783</v>
      </c>
      <c r="BI118">
        <v>5.111717940784783</v>
      </c>
      <c r="BJ118">
        <v>5.111717940784783</v>
      </c>
      <c r="BM118" t="str">
        <f>VLOOKUP(D118,Data_1!$D$2:$D$1387,1,FALSE)</f>
        <v>Arable land (% of land area)</v>
      </c>
    </row>
    <row r="119" spans="1:65" x14ac:dyDescent="0.25">
      <c r="A119" t="s">
        <v>281</v>
      </c>
      <c r="B119" t="s">
        <v>282</v>
      </c>
      <c r="C119" t="s">
        <v>7</v>
      </c>
      <c r="D119" t="s">
        <v>44</v>
      </c>
      <c r="E119" s="25" t="str">
        <f t="shared" si="1"/>
        <v>number</v>
      </c>
      <c r="F119" s="4" t="s">
        <v>45</v>
      </c>
      <c r="G119">
        <v>4.8726896729998703</v>
      </c>
      <c r="H119">
        <v>5.0019387359441643</v>
      </c>
      <c r="I119">
        <v>5.1311877988884573</v>
      </c>
      <c r="J119">
        <v>5.2604368618327522</v>
      </c>
      <c r="K119">
        <v>5.3379862995993284</v>
      </c>
      <c r="L119">
        <v>5.5189349877213392</v>
      </c>
      <c r="M119">
        <v>5.6481840506656322</v>
      </c>
      <c r="N119">
        <v>5.7774331136099262</v>
      </c>
      <c r="O119">
        <v>5.9066821765542201</v>
      </c>
      <c r="P119">
        <v>6.0359312394985132</v>
      </c>
      <c r="Q119">
        <v>6.165180302442808</v>
      </c>
      <c r="R119">
        <v>6.2427297402093833</v>
      </c>
      <c r="S119">
        <v>6.2427297402093833</v>
      </c>
      <c r="T119">
        <v>6.3719788031536773</v>
      </c>
      <c r="U119">
        <v>6.3719788031536773</v>
      </c>
      <c r="V119">
        <v>6.3719788031536773</v>
      </c>
      <c r="W119">
        <v>6.3719788031536773</v>
      </c>
      <c r="X119">
        <v>6.3719788031536773</v>
      </c>
      <c r="Y119">
        <v>6.3719788031536773</v>
      </c>
      <c r="Z119">
        <v>6.4753780535091119</v>
      </c>
      <c r="AA119">
        <v>6.5787773038645465</v>
      </c>
      <c r="AB119">
        <v>6.682176554219982</v>
      </c>
      <c r="AC119">
        <v>6.7855758045754166</v>
      </c>
      <c r="AD119">
        <v>6.8889750549308513</v>
      </c>
      <c r="AE119">
        <v>6.9923743052862868</v>
      </c>
      <c r="AF119">
        <v>7.0957735556417214</v>
      </c>
      <c r="AG119">
        <v>7.2120977122915857</v>
      </c>
      <c r="AH119">
        <v>7.3154969626470212</v>
      </c>
      <c r="AI119">
        <v>7.4188962130024558</v>
      </c>
      <c r="AJ119">
        <v>7.5222954633578905</v>
      </c>
      <c r="AK119">
        <v>7.6256947137133251</v>
      </c>
      <c r="AL119">
        <v>7.7290939640687606</v>
      </c>
      <c r="AM119">
        <v>7.8324932144241952</v>
      </c>
      <c r="AN119">
        <v>8.0134419025462069</v>
      </c>
      <c r="AO119">
        <v>8.0392917151350645</v>
      </c>
      <c r="AP119">
        <v>8.7889362802119688</v>
      </c>
      <c r="AQ119">
        <v>9.0474344061005567</v>
      </c>
      <c r="AR119">
        <v>8.7889362802119688</v>
      </c>
      <c r="AS119">
        <v>9.1766834690448498</v>
      </c>
      <c r="AT119">
        <v>9.3059325319891428</v>
      </c>
      <c r="AU119">
        <v>9.3059325319891428</v>
      </c>
      <c r="AV119">
        <v>9.4351815949334359</v>
      </c>
      <c r="AW119">
        <v>9.4351815949334359</v>
      </c>
      <c r="AX119">
        <v>9.8229287837663168</v>
      </c>
      <c r="AY119">
        <v>10.081426909654905</v>
      </c>
      <c r="AZ119">
        <v>10.598423161432081</v>
      </c>
      <c r="BA119">
        <v>10.339925035543493</v>
      </c>
      <c r="BB119">
        <v>10.986170350264961</v>
      </c>
      <c r="BC119">
        <v>10.598423161432081</v>
      </c>
      <c r="BD119">
        <v>10.339925035543493</v>
      </c>
      <c r="BE119">
        <v>10.856921287320667</v>
      </c>
      <c r="BF119">
        <v>10.339925035543493</v>
      </c>
      <c r="BG119">
        <v>10.339925035543493</v>
      </c>
      <c r="BH119">
        <v>10.339925035543493</v>
      </c>
      <c r="BI119">
        <v>10.339925035543493</v>
      </c>
      <c r="BJ119">
        <v>10.339925035543493</v>
      </c>
      <c r="BM119" t="str">
        <f>VLOOKUP(D119,Data_1!$D$2:$D$1387,1,FALSE)</f>
        <v>Arable land (% of land area)</v>
      </c>
    </row>
    <row r="120" spans="1:65" x14ac:dyDescent="0.25">
      <c r="A120" t="s">
        <v>284</v>
      </c>
      <c r="B120" t="s">
        <v>272</v>
      </c>
      <c r="C120" t="s">
        <v>149</v>
      </c>
      <c r="D120" t="s">
        <v>44</v>
      </c>
      <c r="E120" s="25" t="str">
        <f t="shared" si="1"/>
        <v>number</v>
      </c>
      <c r="F120" s="4" t="s">
        <v>45</v>
      </c>
      <c r="G120">
        <v>5.2830188679245289</v>
      </c>
      <c r="H120">
        <v>5.2830188679245289</v>
      </c>
      <c r="I120">
        <v>5.2830188679245289</v>
      </c>
      <c r="J120">
        <v>5.2830188679245289</v>
      </c>
      <c r="K120">
        <v>5.2830188679245289</v>
      </c>
      <c r="L120">
        <v>5.2830188679245289</v>
      </c>
      <c r="M120">
        <v>5.3459119496855347</v>
      </c>
      <c r="N120">
        <v>5.3459119496855347</v>
      </c>
      <c r="O120">
        <v>5.3459119496855347</v>
      </c>
      <c r="P120">
        <v>5.3459119496855347</v>
      </c>
      <c r="Q120">
        <v>5.3459119496855347</v>
      </c>
      <c r="R120">
        <v>5.3773584905660377</v>
      </c>
      <c r="S120">
        <v>5.4716981132075473</v>
      </c>
      <c r="T120">
        <v>5.5817610062893079</v>
      </c>
      <c r="U120">
        <v>5.7075471698113205</v>
      </c>
      <c r="V120">
        <v>5.7861635220125791</v>
      </c>
      <c r="W120">
        <v>5.9119496855345917</v>
      </c>
      <c r="X120">
        <v>6.0062893081761004</v>
      </c>
      <c r="Y120">
        <v>6.0534591194968552</v>
      </c>
      <c r="Z120">
        <v>6.1477987421383649</v>
      </c>
      <c r="AA120">
        <v>6.1949685534591197</v>
      </c>
      <c r="AB120">
        <v>6.2578616352201255</v>
      </c>
      <c r="AC120">
        <v>6.3962264150943398</v>
      </c>
      <c r="AD120">
        <v>7.2358490566037741</v>
      </c>
      <c r="AE120">
        <v>7.4842767295597481</v>
      </c>
      <c r="AF120">
        <v>7.4842767295597481</v>
      </c>
      <c r="AG120">
        <v>7.5471698113207548</v>
      </c>
      <c r="AH120">
        <v>7.6100628930817606</v>
      </c>
      <c r="AI120">
        <v>7.6100628930817606</v>
      </c>
      <c r="AJ120">
        <v>7.6415094339622636</v>
      </c>
      <c r="AK120">
        <v>7.7044025157232703</v>
      </c>
      <c r="AL120">
        <v>8.1761006289308167</v>
      </c>
      <c r="AM120">
        <v>9.1257861635220117</v>
      </c>
      <c r="AN120">
        <v>9.433962264150944</v>
      </c>
      <c r="AO120">
        <v>9.433962264150944</v>
      </c>
      <c r="AP120">
        <v>9.433962264150944</v>
      </c>
      <c r="AQ120">
        <v>9.1194968553459113</v>
      </c>
      <c r="AR120">
        <v>9.1194968553459113</v>
      </c>
      <c r="AS120">
        <v>8.8050314465408803</v>
      </c>
      <c r="AT120">
        <v>8.8050314465408803</v>
      </c>
      <c r="AU120">
        <v>8.8050314465408803</v>
      </c>
      <c r="AV120">
        <v>8.8050314465408803</v>
      </c>
      <c r="AW120">
        <v>8.8050314465408803</v>
      </c>
      <c r="AX120">
        <v>8.8050314465408803</v>
      </c>
      <c r="AY120">
        <v>8.8050314465408803</v>
      </c>
      <c r="AZ120">
        <v>8.8050314465408803</v>
      </c>
      <c r="BA120">
        <v>9.1194968553459113</v>
      </c>
      <c r="BB120">
        <v>9.1194968553459113</v>
      </c>
      <c r="BC120">
        <v>9.1194968553459113</v>
      </c>
      <c r="BD120">
        <v>9.1194968553459113</v>
      </c>
      <c r="BE120">
        <v>9.1194968553459113</v>
      </c>
      <c r="BF120">
        <v>9.1194968553459113</v>
      </c>
      <c r="BG120">
        <v>9.1194968553459113</v>
      </c>
      <c r="BH120">
        <v>9.1194968553459113</v>
      </c>
      <c r="BI120">
        <v>9.1194968553459113</v>
      </c>
      <c r="BJ120">
        <v>9.1194968553459113</v>
      </c>
      <c r="BM120" t="str">
        <f>VLOOKUP(D120,Data_1!$D$2:$D$1387,1,FALSE)</f>
        <v>Arable land (% of land area)</v>
      </c>
    </row>
    <row r="121" spans="1:65" x14ac:dyDescent="0.25">
      <c r="A121" t="s">
        <v>273</v>
      </c>
      <c r="B121" t="s">
        <v>274</v>
      </c>
      <c r="C121" t="s">
        <v>149</v>
      </c>
      <c r="D121" t="s">
        <v>44</v>
      </c>
      <c r="E121" s="25" t="str">
        <f t="shared" si="1"/>
        <v>number</v>
      </c>
      <c r="F121" s="4" t="s">
        <v>45</v>
      </c>
      <c r="G121">
        <v>7.4712138525094494</v>
      </c>
      <c r="H121">
        <v>7.4712138525094494</v>
      </c>
      <c r="I121">
        <v>7.4712138525094494</v>
      </c>
      <c r="J121">
        <v>7.4712138525094494</v>
      </c>
      <c r="K121">
        <v>7.4712138525094494</v>
      </c>
      <c r="L121">
        <v>7.4712138525094494</v>
      </c>
      <c r="M121">
        <v>7.4712138525094494</v>
      </c>
      <c r="N121">
        <v>7.4712138525094494</v>
      </c>
      <c r="O121">
        <v>7.4712138525094494</v>
      </c>
      <c r="P121">
        <v>7.4712138525094494</v>
      </c>
      <c r="Q121">
        <v>7.4712138525094494</v>
      </c>
      <c r="R121">
        <v>7.4712138525094494</v>
      </c>
      <c r="S121">
        <v>7.4712138525094494</v>
      </c>
      <c r="T121">
        <v>7.4712138525094494</v>
      </c>
      <c r="U121">
        <v>7.9106970203041218</v>
      </c>
      <c r="V121">
        <v>7.9106970203041218</v>
      </c>
      <c r="W121">
        <v>7.9106970203041218</v>
      </c>
      <c r="X121">
        <v>8.3501801880987969</v>
      </c>
      <c r="Y121">
        <v>8.3501801880987969</v>
      </c>
      <c r="Z121">
        <v>8.3501801880987969</v>
      </c>
      <c r="AA121">
        <v>8.3501801880987969</v>
      </c>
      <c r="AB121">
        <v>9.2291465236881436</v>
      </c>
      <c r="AC121">
        <v>9.2291465236881436</v>
      </c>
      <c r="AD121">
        <v>10.108112859277488</v>
      </c>
      <c r="AE121">
        <v>10.547596027072164</v>
      </c>
      <c r="AF121">
        <v>10.547596027072164</v>
      </c>
      <c r="AG121">
        <v>10.987079194866837</v>
      </c>
      <c r="AH121">
        <v>11.42656236266151</v>
      </c>
      <c r="AI121">
        <v>11.42656236266151</v>
      </c>
      <c r="AJ121">
        <v>11.866045530456184</v>
      </c>
      <c r="AK121">
        <v>12.305528698250857</v>
      </c>
      <c r="AL121">
        <v>12.305528698250857</v>
      </c>
      <c r="AM121">
        <v>12.305528698250857</v>
      </c>
      <c r="AN121">
        <v>12.305528698250857</v>
      </c>
      <c r="AO121">
        <v>13.184495033840204</v>
      </c>
      <c r="AP121">
        <v>14.06346136942955</v>
      </c>
      <c r="AQ121">
        <v>15.821394040608244</v>
      </c>
      <c r="AR121">
        <v>16.700360376197594</v>
      </c>
      <c r="AS121">
        <v>16.920101960094929</v>
      </c>
      <c r="AT121">
        <v>17.359585127889602</v>
      </c>
      <c r="AU121">
        <v>17.843016612463742</v>
      </c>
      <c r="AV121">
        <v>18.374791245495299</v>
      </c>
      <c r="AW121">
        <v>18.392370572207085</v>
      </c>
      <c r="AX121">
        <v>17.579326711786937</v>
      </c>
      <c r="AY121">
        <v>17.579326711786937</v>
      </c>
      <c r="AZ121">
        <v>18.458293047376287</v>
      </c>
      <c r="BA121">
        <v>18.897776215170957</v>
      </c>
      <c r="BB121">
        <v>19.776742550760307</v>
      </c>
      <c r="BC121">
        <v>20.216225718554977</v>
      </c>
      <c r="BD121">
        <v>20.304122352113914</v>
      </c>
      <c r="BE121">
        <v>20.743605519908588</v>
      </c>
      <c r="BF121">
        <v>20.655708886349654</v>
      </c>
      <c r="BG121">
        <v>20.655708886349654</v>
      </c>
      <c r="BH121">
        <v>20.655708886349654</v>
      </c>
      <c r="BI121">
        <v>20.655708886349654</v>
      </c>
      <c r="BJ121">
        <v>20.655708886349654</v>
      </c>
      <c r="BM121" t="str">
        <f>VLOOKUP(D121,Data_1!$D$2:$D$1387,1,FALSE)</f>
        <v>Arable land (% of land area)</v>
      </c>
    </row>
    <row r="122" spans="1:65" x14ac:dyDescent="0.25">
      <c r="A122" t="s">
        <v>275</v>
      </c>
      <c r="B122" t="s">
        <v>276</v>
      </c>
      <c r="C122" t="s">
        <v>7</v>
      </c>
      <c r="D122" t="s">
        <v>46</v>
      </c>
      <c r="E122" s="25" t="str">
        <f t="shared" si="1"/>
        <v>number</v>
      </c>
      <c r="F122" s="4" t="s">
        <v>47</v>
      </c>
      <c r="G122">
        <v>0.36852205235961322</v>
      </c>
      <c r="H122">
        <v>0.3624472513140114</v>
      </c>
      <c r="I122">
        <v>0.35634092731392397</v>
      </c>
      <c r="J122">
        <v>0.35021201159646193</v>
      </c>
      <c r="K122">
        <v>0.34406742820257441</v>
      </c>
      <c r="L122">
        <v>0.33791803629070749</v>
      </c>
      <c r="M122">
        <v>0.33176774084773819</v>
      </c>
      <c r="N122">
        <v>0.32560933456198726</v>
      </c>
      <c r="O122">
        <v>0.32021638505067462</v>
      </c>
      <c r="P122">
        <v>0.31324581204795093</v>
      </c>
      <c r="Q122">
        <v>0.30631043897097449</v>
      </c>
      <c r="R122">
        <v>0.30086574477947547</v>
      </c>
      <c r="S122">
        <v>0.29400947298521957</v>
      </c>
      <c r="T122">
        <v>0.28914560468731709</v>
      </c>
      <c r="U122">
        <v>0.30386343297389395</v>
      </c>
      <c r="V122">
        <v>0.2944638859790551</v>
      </c>
      <c r="W122">
        <v>0.30544509965036976</v>
      </c>
      <c r="X122">
        <v>0.3037586610707031</v>
      </c>
      <c r="Y122">
        <v>0.29753218306446816</v>
      </c>
      <c r="Z122">
        <v>0.29139959339431537</v>
      </c>
      <c r="AA122">
        <v>0.28535297661610382</v>
      </c>
      <c r="AB122">
        <v>0.27831536683102437</v>
      </c>
      <c r="AC122">
        <v>0.27356093533008968</v>
      </c>
      <c r="AD122">
        <v>0.2678697768460726</v>
      </c>
      <c r="AE122">
        <v>0.26332799887116753</v>
      </c>
      <c r="AF122">
        <v>0.25791818487420937</v>
      </c>
      <c r="AG122">
        <v>0.25169627322344224</v>
      </c>
      <c r="AH122">
        <v>0.24652142293991405</v>
      </c>
      <c r="AI122">
        <v>0.24049003883159822</v>
      </c>
      <c r="AJ122">
        <v>0.2345103944576917</v>
      </c>
      <c r="AK122">
        <v>0.23026389330693198</v>
      </c>
      <c r="AL122">
        <v>0.22599171342039595</v>
      </c>
      <c r="AM122">
        <v>0.22878854100758472</v>
      </c>
      <c r="AN122">
        <v>0.22194087602206644</v>
      </c>
      <c r="AO122">
        <v>0.21520696973744749</v>
      </c>
      <c r="AP122">
        <v>0.20859275558798412</v>
      </c>
      <c r="AQ122">
        <v>0.20212081890434624</v>
      </c>
      <c r="AR122">
        <v>0.19582962579457028</v>
      </c>
      <c r="AS122">
        <v>0.1897592681207505</v>
      </c>
      <c r="AT122">
        <v>0.18393072128876325</v>
      </c>
      <c r="AU122">
        <v>0.1814164157380401</v>
      </c>
      <c r="AV122">
        <v>0.17596059723293311</v>
      </c>
      <c r="AW122">
        <v>0.17072607949666016</v>
      </c>
      <c r="AX122">
        <v>0.16570243762890036</v>
      </c>
      <c r="AY122">
        <v>0.16360610543082832</v>
      </c>
      <c r="AZ122">
        <v>0.15889604956878789</v>
      </c>
      <c r="BA122">
        <v>0.15437242130518486</v>
      </c>
      <c r="BB122">
        <v>0.16002825298806506</v>
      </c>
      <c r="BC122">
        <v>0.17015797612353004</v>
      </c>
      <c r="BD122">
        <v>0.16547180265927369</v>
      </c>
      <c r="BE122">
        <v>0.16096432161425692</v>
      </c>
      <c r="BF122">
        <v>0.15662356818649553</v>
      </c>
      <c r="BG122">
        <v>0.15243141609743696</v>
      </c>
      <c r="BH122">
        <v>0.1483692041319043</v>
      </c>
      <c r="BI122">
        <v>0.14442466330897205</v>
      </c>
      <c r="BJ122">
        <v>0.14059301571657187</v>
      </c>
      <c r="BM122" t="str">
        <f>VLOOKUP(D122,Data_1!$D$2:$D$1387,1,FALSE)</f>
        <v>Arable land (hectares per person)</v>
      </c>
    </row>
    <row r="123" spans="1:65" x14ac:dyDescent="0.25">
      <c r="A123" t="s">
        <v>277</v>
      </c>
      <c r="B123" t="s">
        <v>278</v>
      </c>
      <c r="C123" t="s">
        <v>7</v>
      </c>
      <c r="D123" t="s">
        <v>46</v>
      </c>
      <c r="E123" s="25" t="str">
        <f t="shared" si="1"/>
        <v>number</v>
      </c>
      <c r="F123" s="4" t="s">
        <v>47</v>
      </c>
      <c r="G123">
        <v>0.3513491672889601</v>
      </c>
      <c r="H123">
        <v>0.36993594030713667</v>
      </c>
      <c r="I123">
        <v>0.37447205896101304</v>
      </c>
      <c r="J123">
        <v>0.37846131254924725</v>
      </c>
      <c r="K123">
        <v>0.41885611380862664</v>
      </c>
      <c r="L123">
        <v>0.42086286989036403</v>
      </c>
      <c r="M123">
        <v>0.39887330024249151</v>
      </c>
      <c r="N123">
        <v>0.41183805612437507</v>
      </c>
      <c r="O123">
        <v>0.41253766636138878</v>
      </c>
      <c r="P123">
        <v>0.3909879026170775</v>
      </c>
      <c r="Q123">
        <v>0.41237523270122906</v>
      </c>
      <c r="R123">
        <v>0.41155565981632269</v>
      </c>
      <c r="S123">
        <v>0.41025107365707814</v>
      </c>
      <c r="T123">
        <v>0.39873943875381673</v>
      </c>
      <c r="U123">
        <v>0.37787125472905875</v>
      </c>
      <c r="V123">
        <v>0.36665594198036372</v>
      </c>
      <c r="W123">
        <v>0.35539551700540895</v>
      </c>
      <c r="X123">
        <v>0.35303163766210394</v>
      </c>
      <c r="Y123">
        <v>0.34244676038682786</v>
      </c>
      <c r="Z123">
        <v>0.30828741473419136</v>
      </c>
      <c r="AA123">
        <v>0.31607715380108853</v>
      </c>
      <c r="AB123">
        <v>0.32385157604682707</v>
      </c>
      <c r="AC123">
        <v>0.30023908037970637</v>
      </c>
      <c r="AD123">
        <v>0.29727688572154465</v>
      </c>
      <c r="AE123">
        <v>0.28428375401550804</v>
      </c>
      <c r="AF123">
        <v>0.28195593487735898</v>
      </c>
      <c r="AG123">
        <v>0.26477529259824978</v>
      </c>
      <c r="AH123">
        <v>0.24893089967679508</v>
      </c>
      <c r="AI123">
        <v>0.24189989940262821</v>
      </c>
      <c r="AJ123">
        <v>0.23840925714536385</v>
      </c>
      <c r="AK123">
        <v>0.24374678007910464</v>
      </c>
      <c r="AL123">
        <v>0.23638919816475648</v>
      </c>
      <c r="AM123">
        <v>0.23575581314896271</v>
      </c>
      <c r="AN123">
        <v>0.21435185714449029</v>
      </c>
      <c r="AO123">
        <v>0.23211015988555153</v>
      </c>
      <c r="AP123">
        <v>0.23739367854264812</v>
      </c>
      <c r="AQ123">
        <v>0.23598849609058567</v>
      </c>
      <c r="AR123">
        <v>0.24288296852311461</v>
      </c>
      <c r="AS123">
        <v>0.24446875852245256</v>
      </c>
      <c r="AT123">
        <v>0.2417333352554796</v>
      </c>
      <c r="AU123">
        <v>0.24367590489047281</v>
      </c>
      <c r="AV123">
        <v>0.23722894615993342</v>
      </c>
      <c r="AW123">
        <v>0.24317711878399767</v>
      </c>
      <c r="AX123">
        <v>0.23666700904493976</v>
      </c>
      <c r="AY123">
        <v>0.24540421179579824</v>
      </c>
      <c r="AZ123">
        <v>0.24573204394999518</v>
      </c>
      <c r="BA123">
        <v>0.21674783030003175</v>
      </c>
      <c r="BB123">
        <v>0.2417450376050172</v>
      </c>
      <c r="BC123">
        <v>0.23785896485681365</v>
      </c>
      <c r="BD123">
        <v>0.24394915440300202</v>
      </c>
      <c r="BE123">
        <v>0.23036140248629061</v>
      </c>
      <c r="BF123">
        <v>0.23295824984368502</v>
      </c>
      <c r="BG123">
        <v>0.2292312422638226</v>
      </c>
      <c r="BH123">
        <v>0.22262792581428215</v>
      </c>
      <c r="BI123">
        <v>0.21623335493959778</v>
      </c>
      <c r="BJ123">
        <v>0.21004251979167099</v>
      </c>
      <c r="BM123" t="str">
        <f>VLOOKUP(D123,Data_1!$D$2:$D$1387,1,FALSE)</f>
        <v>Arable land (hectares per person)</v>
      </c>
    </row>
    <row r="124" spans="1:65" x14ac:dyDescent="0.25">
      <c r="A124" t="s">
        <v>279</v>
      </c>
      <c r="B124" t="s">
        <v>280</v>
      </c>
      <c r="C124" t="s">
        <v>7</v>
      </c>
      <c r="D124" t="s">
        <v>46</v>
      </c>
      <c r="E124" s="25" t="str">
        <f t="shared" si="1"/>
        <v>number</v>
      </c>
      <c r="F124" s="4" t="s">
        <v>47</v>
      </c>
      <c r="G124">
        <v>0.81171519337227693</v>
      </c>
      <c r="H124">
        <v>0.78751164526673711</v>
      </c>
      <c r="I124">
        <v>0.77007125251670705</v>
      </c>
      <c r="J124">
        <v>0.75327068916883055</v>
      </c>
      <c r="K124">
        <v>0.73076131915327103</v>
      </c>
      <c r="L124">
        <v>0.72303137841933585</v>
      </c>
      <c r="M124">
        <v>0.70466234885164036</v>
      </c>
      <c r="N124">
        <v>0.69144714391430662</v>
      </c>
      <c r="O124">
        <v>0.67691312758376432</v>
      </c>
      <c r="P124">
        <v>0.6619663779538123</v>
      </c>
      <c r="Q124">
        <v>0.66979360537020682</v>
      </c>
      <c r="R124">
        <v>0.68457983912373777</v>
      </c>
      <c r="S124">
        <v>0.62902292779931401</v>
      </c>
      <c r="T124">
        <v>0.61317014386973767</v>
      </c>
      <c r="U124">
        <v>0.58914392050806963</v>
      </c>
      <c r="V124">
        <v>0.59310803789820254</v>
      </c>
      <c r="W124">
        <v>0.54178260958686297</v>
      </c>
      <c r="X124">
        <v>0.49477909894582239</v>
      </c>
      <c r="Y124">
        <v>0.40514787282432868</v>
      </c>
      <c r="Z124">
        <v>0.39597706321539489</v>
      </c>
      <c r="AA124">
        <v>0.37264903746279665</v>
      </c>
      <c r="AB124">
        <v>0.35095181208013249</v>
      </c>
      <c r="AC124">
        <v>0.35651077613239324</v>
      </c>
      <c r="AD124">
        <v>0.3436831526251472</v>
      </c>
      <c r="AE124">
        <v>0.3462151836637043</v>
      </c>
      <c r="AF124">
        <v>0.34418050454519084</v>
      </c>
      <c r="AG124">
        <v>0.34769959080307505</v>
      </c>
      <c r="AH124">
        <v>0.35407559296806662</v>
      </c>
      <c r="AI124">
        <v>0.3875191199988533</v>
      </c>
      <c r="AJ124">
        <v>0.36014811044326123</v>
      </c>
      <c r="AK124">
        <v>0.33435553486448344</v>
      </c>
      <c r="AL124">
        <v>0.32878722000881422</v>
      </c>
      <c r="AM124">
        <v>0.32067667854631493</v>
      </c>
      <c r="AN124">
        <v>0.32036477970312638</v>
      </c>
      <c r="AO124">
        <v>0.28991766185181539</v>
      </c>
      <c r="AP124">
        <v>0.30603650893136947</v>
      </c>
      <c r="AQ124">
        <v>0.29048542307319097</v>
      </c>
      <c r="AR124">
        <v>0.27084817387025661</v>
      </c>
      <c r="AS124">
        <v>0.28272274010778037</v>
      </c>
      <c r="AT124">
        <v>0.26739539508286836</v>
      </c>
      <c r="AU124">
        <v>0.25147529246012956</v>
      </c>
      <c r="AV124">
        <v>0.23218570468046634</v>
      </c>
      <c r="AW124">
        <v>0.25162003378747511</v>
      </c>
      <c r="AX124">
        <v>0.24395345756718564</v>
      </c>
      <c r="AY124">
        <v>0.22626657006431047</v>
      </c>
      <c r="AZ124">
        <v>0.24330868806631045</v>
      </c>
      <c r="BA124">
        <v>0.23173078932897395</v>
      </c>
      <c r="BB124">
        <v>0.23328844136032845</v>
      </c>
      <c r="BC124">
        <v>0.26381465437642132</v>
      </c>
      <c r="BD124">
        <v>0.24548677970658986</v>
      </c>
      <c r="BE124">
        <v>0.25237024734247121</v>
      </c>
      <c r="BF124">
        <v>0.2585045092370124</v>
      </c>
      <c r="BG124">
        <v>0.24417268684324972</v>
      </c>
      <c r="BH124">
        <v>0.24326268003518858</v>
      </c>
      <c r="BI124">
        <v>0.23601623965635538</v>
      </c>
      <c r="BJ124">
        <v>0.22903445702861544</v>
      </c>
      <c r="BM124" t="str">
        <f>VLOOKUP(D124,Data_1!$D$2:$D$1387,1,FALSE)</f>
        <v>Arable land (hectares per person)</v>
      </c>
    </row>
    <row r="125" spans="1:65" x14ac:dyDescent="0.25">
      <c r="A125" t="s">
        <v>281</v>
      </c>
      <c r="B125" t="s">
        <v>282</v>
      </c>
      <c r="C125" t="s">
        <v>7</v>
      </c>
      <c r="D125" t="s">
        <v>46</v>
      </c>
      <c r="E125" s="25" t="str">
        <f t="shared" si="1"/>
        <v>number</v>
      </c>
      <c r="F125" s="4" t="s">
        <v>47</v>
      </c>
      <c r="G125">
        <v>0.48698497141126951</v>
      </c>
      <c r="H125">
        <v>0.48382027489492851</v>
      </c>
      <c r="I125">
        <v>0.48030902380880941</v>
      </c>
      <c r="J125">
        <v>0.47659608750913085</v>
      </c>
      <c r="K125">
        <v>0.46823145916794928</v>
      </c>
      <c r="L125">
        <v>0.46887699895880758</v>
      </c>
      <c r="M125">
        <v>0.46488956160169664</v>
      </c>
      <c r="N125">
        <v>0.46068881532067546</v>
      </c>
      <c r="O125">
        <v>0.45613207189360083</v>
      </c>
      <c r="P125">
        <v>0.45115385254475893</v>
      </c>
      <c r="Q125">
        <v>0.44569484012449556</v>
      </c>
      <c r="R125">
        <v>0.43624547813046322</v>
      </c>
      <c r="S125">
        <v>0.42168350723339998</v>
      </c>
      <c r="T125">
        <v>0.41631881948534211</v>
      </c>
      <c r="U125">
        <v>0.40308272434864939</v>
      </c>
      <c r="V125">
        <v>0.39075503701472664</v>
      </c>
      <c r="W125">
        <v>0.37912035771736013</v>
      </c>
      <c r="X125">
        <v>0.36773580069883227</v>
      </c>
      <c r="Y125">
        <v>0.35612175463283341</v>
      </c>
      <c r="Z125">
        <v>0.34965659674279176</v>
      </c>
      <c r="AA125">
        <v>0.34244087008237417</v>
      </c>
      <c r="AB125">
        <v>0.33477795091546553</v>
      </c>
      <c r="AC125">
        <v>0.32699828652897861</v>
      </c>
      <c r="AD125">
        <v>0.31946028593193998</v>
      </c>
      <c r="AE125">
        <v>0.31239689025930328</v>
      </c>
      <c r="AF125">
        <v>0.30580852375809153</v>
      </c>
      <c r="AG125">
        <v>0.30021683402948129</v>
      </c>
      <c r="AH125">
        <v>0.29465962232341297</v>
      </c>
      <c r="AI125">
        <v>0.28982463085228638</v>
      </c>
      <c r="AJ125">
        <v>0.28576723051192693</v>
      </c>
      <c r="AK125">
        <v>0.28248471254978075</v>
      </c>
      <c r="AL125">
        <v>0.27988738604651858</v>
      </c>
      <c r="AM125">
        <v>0.27783493413936639</v>
      </c>
      <c r="AN125">
        <v>0.27885351267272279</v>
      </c>
      <c r="AO125">
        <v>0.2747265852121481</v>
      </c>
      <c r="AP125">
        <v>0.29518342263789449</v>
      </c>
      <c r="AQ125">
        <v>0.2988899143185092</v>
      </c>
      <c r="AR125">
        <v>0.28587591370986892</v>
      </c>
      <c r="AS125">
        <v>0.29425082786019885</v>
      </c>
      <c r="AT125">
        <v>0.29454476102642629</v>
      </c>
      <c r="AU125">
        <v>0.29111693075419903</v>
      </c>
      <c r="AV125">
        <v>0.29198773651506638</v>
      </c>
      <c r="AW125">
        <v>0.28890531559660493</v>
      </c>
      <c r="AX125">
        <v>0.29739751349069471</v>
      </c>
      <c r="AY125">
        <v>0.30139029022493918</v>
      </c>
      <c r="AZ125">
        <v>0.3123983990877357</v>
      </c>
      <c r="BA125">
        <v>0.30007706729280748</v>
      </c>
      <c r="BB125">
        <v>0.31345721998553083</v>
      </c>
      <c r="BC125">
        <v>0.29687343756776952</v>
      </c>
      <c r="BD125">
        <v>0.28396350870138731</v>
      </c>
      <c r="BE125">
        <v>0.29193733717976994</v>
      </c>
      <c r="BF125">
        <v>0.27190859303209758</v>
      </c>
      <c r="BG125">
        <v>0.26570117943425042</v>
      </c>
      <c r="BH125">
        <v>0.2595434954344677</v>
      </c>
      <c r="BI125">
        <v>0.25352637761321523</v>
      </c>
      <c r="BJ125">
        <v>0.24767246703200832</v>
      </c>
      <c r="BM125" t="str">
        <f>VLOOKUP(D125,Data_1!$D$2:$D$1387,1,FALSE)</f>
        <v>Arable land (hectares per person)</v>
      </c>
    </row>
    <row r="126" spans="1:65" x14ac:dyDescent="0.25">
      <c r="A126" t="s">
        <v>284</v>
      </c>
      <c r="B126" t="s">
        <v>272</v>
      </c>
      <c r="C126" t="s">
        <v>149</v>
      </c>
      <c r="D126" t="s">
        <v>46</v>
      </c>
      <c r="E126" s="25" t="str">
        <f t="shared" si="1"/>
        <v>number</v>
      </c>
      <c r="F126" s="4" t="s">
        <v>47</v>
      </c>
      <c r="G126">
        <v>0.45476631643344101</v>
      </c>
      <c r="H126">
        <v>0.43737801253869041</v>
      </c>
      <c r="I126">
        <v>0.42032144082186851</v>
      </c>
      <c r="J126">
        <v>0.40404380508253435</v>
      </c>
      <c r="K126">
        <v>0.38872772885130263</v>
      </c>
      <c r="L126">
        <v>0.37439795471745879</v>
      </c>
      <c r="M126">
        <v>0.36509259499870395</v>
      </c>
      <c r="N126">
        <v>0.35165533474588456</v>
      </c>
      <c r="O126">
        <v>0.33810855313206856</v>
      </c>
      <c r="P126">
        <v>0.32427926548838842</v>
      </c>
      <c r="Q126">
        <v>0.31025645798817303</v>
      </c>
      <c r="R126">
        <v>0.29805059225790054</v>
      </c>
      <c r="S126">
        <v>0.28933154768100766</v>
      </c>
      <c r="T126">
        <v>0.28150978694546341</v>
      </c>
      <c r="U126">
        <v>0.27464175895411574</v>
      </c>
      <c r="V126">
        <v>0.26578142193638521</v>
      </c>
      <c r="W126">
        <v>0.25935227046358389</v>
      </c>
      <c r="X126">
        <v>0.25178244836416547</v>
      </c>
      <c r="Y126">
        <v>0.24261813833367846</v>
      </c>
      <c r="Z126">
        <v>0.2357218000464209</v>
      </c>
      <c r="AA126">
        <v>0.22737615876719186</v>
      </c>
      <c r="AB126">
        <v>0.220023875354595</v>
      </c>
      <c r="AC126">
        <v>0.21563214301351327</v>
      </c>
      <c r="AD126">
        <v>0.23417332795307985</v>
      </c>
      <c r="AE126">
        <v>0.23281843937691524</v>
      </c>
      <c r="AF126">
        <v>0.22409982724539787</v>
      </c>
      <c r="AG126">
        <v>0.21779274134906812</v>
      </c>
      <c r="AH126">
        <v>0.21182991283461686</v>
      </c>
      <c r="AI126">
        <v>0.20440496068878727</v>
      </c>
      <c r="AJ126">
        <v>0.19808026799363601</v>
      </c>
      <c r="AK126">
        <v>0.19276148370638319</v>
      </c>
      <c r="AL126">
        <v>0.19752307582325909</v>
      </c>
      <c r="AM126">
        <v>0.21302630140755183</v>
      </c>
      <c r="AN126">
        <v>0.21301355170914618</v>
      </c>
      <c r="AO126">
        <v>0.20631573735181372</v>
      </c>
      <c r="AP126">
        <v>0.20006336673702452</v>
      </c>
      <c r="AQ126">
        <v>0.1877510441871435</v>
      </c>
      <c r="AR126">
        <v>0.18256731445746785</v>
      </c>
      <c r="AS126">
        <v>0.17177668564614998</v>
      </c>
      <c r="AT126">
        <v>0.16779970420507856</v>
      </c>
      <c r="AU126">
        <v>0.16431778308080819</v>
      </c>
      <c r="AV126">
        <v>0.16122979639498236</v>
      </c>
      <c r="AW126">
        <v>0.15837681861131245</v>
      </c>
      <c r="AX126">
        <v>0.15557510616056305</v>
      </c>
      <c r="AY126">
        <v>0.1527025376925763</v>
      </c>
      <c r="AZ126">
        <v>0.14973714446452527</v>
      </c>
      <c r="BA126">
        <v>0.15194430287718064</v>
      </c>
      <c r="BB126">
        <v>0.14873331019932007</v>
      </c>
      <c r="BC126">
        <v>0.14546281905137576</v>
      </c>
      <c r="BD126">
        <v>0.14214758831176261</v>
      </c>
      <c r="BE126">
        <v>0.13878711831568336</v>
      </c>
      <c r="BF126">
        <v>0.13539631879819614</v>
      </c>
      <c r="BG126">
        <v>0.13202034096574791</v>
      </c>
      <c r="BH126">
        <v>0.1287095535775708</v>
      </c>
      <c r="BI126">
        <v>0.12549509980582013</v>
      </c>
      <c r="BJ126">
        <v>0.12238394299035205</v>
      </c>
      <c r="BM126" t="str">
        <f>VLOOKUP(D126,Data_1!$D$2:$D$1387,1,FALSE)</f>
        <v>Arable land (hectares per person)</v>
      </c>
    </row>
    <row r="127" spans="1:65" x14ac:dyDescent="0.25">
      <c r="A127" t="s">
        <v>273</v>
      </c>
      <c r="B127" t="s">
        <v>274</v>
      </c>
      <c r="C127" t="s">
        <v>149</v>
      </c>
      <c r="D127" t="s">
        <v>46</v>
      </c>
      <c r="E127" s="25" t="str">
        <f t="shared" si="1"/>
        <v>number</v>
      </c>
      <c r="F127" s="4" t="s">
        <v>47</v>
      </c>
      <c r="G127">
        <v>0.24757741855103421</v>
      </c>
      <c r="H127">
        <v>0.23992782970882359</v>
      </c>
      <c r="I127">
        <v>0.23276727982132236</v>
      </c>
      <c r="J127">
        <v>0.22626575391948853</v>
      </c>
      <c r="K127">
        <v>0.22047716706034809</v>
      </c>
      <c r="L127">
        <v>0.21543552445624073</v>
      </c>
      <c r="M127">
        <v>0.21098502204917588</v>
      </c>
      <c r="N127">
        <v>0.20678699236834358</v>
      </c>
      <c r="O127">
        <v>0.20244489122576451</v>
      </c>
      <c r="P127">
        <v>0.19774378988535862</v>
      </c>
      <c r="Q127">
        <v>0.19258495800458419</v>
      </c>
      <c r="R127">
        <v>0.18715102526285637</v>
      </c>
      <c r="S127">
        <v>0.18181602336057828</v>
      </c>
      <c r="T127">
        <v>0.17700449258226231</v>
      </c>
      <c r="U127">
        <v>0.18308671383455083</v>
      </c>
      <c r="V127">
        <v>0.17957849336038451</v>
      </c>
      <c r="W127">
        <v>0.17664567527225514</v>
      </c>
      <c r="X127">
        <v>0.18349511647062788</v>
      </c>
      <c r="Y127">
        <v>0.18008152385364604</v>
      </c>
      <c r="Z127">
        <v>0.17589289714857248</v>
      </c>
      <c r="AA127">
        <v>0.17090011742637015</v>
      </c>
      <c r="AB127">
        <v>0.18279775621847499</v>
      </c>
      <c r="AC127">
        <v>0.17654291148684861</v>
      </c>
      <c r="AD127">
        <v>0.18682239314936905</v>
      </c>
      <c r="AE127">
        <v>0.18873521298926066</v>
      </c>
      <c r="AF127">
        <v>0.18314604615158267</v>
      </c>
      <c r="AG127">
        <v>0.18544059870313229</v>
      </c>
      <c r="AH127">
        <v>0.18766853175503137</v>
      </c>
      <c r="AI127">
        <v>0.18266285060553439</v>
      </c>
      <c r="AJ127">
        <v>0.18457424191257196</v>
      </c>
      <c r="AK127">
        <v>0.18617622883292639</v>
      </c>
      <c r="AL127">
        <v>0.18106741049158898</v>
      </c>
      <c r="AM127">
        <v>0.17614015522476995</v>
      </c>
      <c r="AN127">
        <v>0.17146173702741929</v>
      </c>
      <c r="AO127">
        <v>0.17899262592146151</v>
      </c>
      <c r="AP127">
        <v>0.18620231533268999</v>
      </c>
      <c r="AQ127">
        <v>0.20444309360563337</v>
      </c>
      <c r="AR127">
        <v>0.21068396108467644</v>
      </c>
      <c r="AS127">
        <v>0.20836025780820594</v>
      </c>
      <c r="AT127">
        <v>0.20856695912858506</v>
      </c>
      <c r="AU127">
        <v>0.20904554489703606</v>
      </c>
      <c r="AV127">
        <v>0.20984192243106259</v>
      </c>
      <c r="AW127">
        <v>0.20467768473298145</v>
      </c>
      <c r="AX127">
        <v>0.1905983912733383</v>
      </c>
      <c r="AY127">
        <v>0.18568370294525455</v>
      </c>
      <c r="AZ127">
        <v>0.18992987291656538</v>
      </c>
      <c r="BA127">
        <v>0.1894255436909576</v>
      </c>
      <c r="BB127">
        <v>0.19314432087023106</v>
      </c>
      <c r="BC127">
        <v>0.19243777284067981</v>
      </c>
      <c r="BD127">
        <v>0.18847831259201578</v>
      </c>
      <c r="BE127">
        <v>0.18788465601742804</v>
      </c>
      <c r="BF127">
        <v>0.18264450512646208</v>
      </c>
      <c r="BG127">
        <v>0.17839350274162347</v>
      </c>
      <c r="BH127">
        <v>0.17431577257696163</v>
      </c>
      <c r="BI127">
        <v>0.17039591418151176</v>
      </c>
      <c r="BJ127">
        <v>0.16662691255788337</v>
      </c>
      <c r="BM127" t="str">
        <f>VLOOKUP(D127,Data_1!$D$2:$D$1387,1,FALSE)</f>
        <v>Arable land (hectares per person)</v>
      </c>
    </row>
    <row r="128" spans="1:65" x14ac:dyDescent="0.25">
      <c r="A128" t="s">
        <v>275</v>
      </c>
      <c r="B128" t="s">
        <v>276</v>
      </c>
      <c r="C128" t="s">
        <v>7</v>
      </c>
      <c r="D128" t="s">
        <v>48</v>
      </c>
      <c r="E128" s="25" t="str">
        <f t="shared" si="1"/>
        <v>number</v>
      </c>
      <c r="F128" s="4" t="s">
        <v>49</v>
      </c>
      <c r="G128">
        <v>1925000</v>
      </c>
      <c r="H128">
        <v>1940000</v>
      </c>
      <c r="I128">
        <v>1955000</v>
      </c>
      <c r="J128">
        <v>1970000</v>
      </c>
      <c r="K128">
        <v>1985000</v>
      </c>
      <c r="L128">
        <v>2000000</v>
      </c>
      <c r="M128">
        <v>2015000</v>
      </c>
      <c r="N128">
        <v>2030000</v>
      </c>
      <c r="O128">
        <v>2050000</v>
      </c>
      <c r="P128">
        <v>2060000</v>
      </c>
      <c r="Q128">
        <v>2070000</v>
      </c>
      <c r="R128">
        <v>2090000</v>
      </c>
      <c r="S128">
        <v>2100000</v>
      </c>
      <c r="T128">
        <v>2124000</v>
      </c>
      <c r="U128">
        <v>2296000</v>
      </c>
      <c r="V128">
        <v>2289000</v>
      </c>
      <c r="W128">
        <v>2443000</v>
      </c>
      <c r="X128">
        <v>2500000</v>
      </c>
      <c r="Y128">
        <v>2520000</v>
      </c>
      <c r="Z128">
        <v>2540000</v>
      </c>
      <c r="AA128">
        <v>2560000</v>
      </c>
      <c r="AB128">
        <v>2570000</v>
      </c>
      <c r="AC128">
        <v>2600000</v>
      </c>
      <c r="AD128">
        <v>2620000</v>
      </c>
      <c r="AE128">
        <v>2650000</v>
      </c>
      <c r="AF128">
        <v>2670000</v>
      </c>
      <c r="AG128">
        <v>2680000</v>
      </c>
      <c r="AH128">
        <v>2700000</v>
      </c>
      <c r="AI128">
        <v>2710000</v>
      </c>
      <c r="AJ128">
        <v>2720000</v>
      </c>
      <c r="AK128">
        <v>2750000</v>
      </c>
      <c r="AL128">
        <v>2780000</v>
      </c>
      <c r="AM128">
        <v>2900000</v>
      </c>
      <c r="AN128">
        <v>2900000</v>
      </c>
      <c r="AO128">
        <v>2900000</v>
      </c>
      <c r="AP128">
        <v>2900000</v>
      </c>
      <c r="AQ128">
        <v>2900000</v>
      </c>
      <c r="AR128">
        <v>2900000</v>
      </c>
      <c r="AS128">
        <v>2900000</v>
      </c>
      <c r="AT128">
        <v>2900000</v>
      </c>
      <c r="AU128">
        <v>2950000</v>
      </c>
      <c r="AV128">
        <v>2950000</v>
      </c>
      <c r="AW128">
        <v>2950000</v>
      </c>
      <c r="AX128">
        <v>2950000</v>
      </c>
      <c r="AY128">
        <v>3000000</v>
      </c>
      <c r="AZ128">
        <v>3000000</v>
      </c>
      <c r="BA128">
        <v>3000000</v>
      </c>
      <c r="BB128">
        <v>3200000</v>
      </c>
      <c r="BC128">
        <v>3500000</v>
      </c>
      <c r="BD128">
        <v>3500000</v>
      </c>
      <c r="BE128">
        <v>3500000</v>
      </c>
      <c r="BF128">
        <v>3500000</v>
      </c>
      <c r="BG128">
        <v>3500000</v>
      </c>
      <c r="BH128">
        <v>3500000</v>
      </c>
      <c r="BI128">
        <v>3500000</v>
      </c>
      <c r="BJ128">
        <v>3500000</v>
      </c>
      <c r="BM128" t="str">
        <f>VLOOKUP(D128,Data_1!$D$2:$D$1387,1,FALSE)</f>
        <v>Arable land (hectares)</v>
      </c>
    </row>
    <row r="129" spans="1:65" x14ac:dyDescent="0.25">
      <c r="A129" t="s">
        <v>277</v>
      </c>
      <c r="B129" t="s">
        <v>278</v>
      </c>
      <c r="C129" t="s">
        <v>7</v>
      </c>
      <c r="D129" t="s">
        <v>48</v>
      </c>
      <c r="E129" s="25" t="str">
        <f t="shared" si="1"/>
        <v>number</v>
      </c>
      <c r="F129" s="4" t="s">
        <v>49</v>
      </c>
      <c r="G129">
        <v>1300000</v>
      </c>
      <c r="H129">
        <v>1400000</v>
      </c>
      <c r="I129">
        <v>1450000</v>
      </c>
      <c r="J129">
        <v>1500000</v>
      </c>
      <c r="K129">
        <v>1700000</v>
      </c>
      <c r="L129">
        <v>1750000</v>
      </c>
      <c r="M129">
        <v>1700000</v>
      </c>
      <c r="N129">
        <v>1800000</v>
      </c>
      <c r="O129">
        <v>1850000</v>
      </c>
      <c r="P129">
        <v>1800000</v>
      </c>
      <c r="Q129">
        <v>1950000</v>
      </c>
      <c r="R129">
        <v>2000000</v>
      </c>
      <c r="S129">
        <v>2050000</v>
      </c>
      <c r="T129">
        <v>2050000</v>
      </c>
      <c r="U129">
        <v>2000000</v>
      </c>
      <c r="V129">
        <v>2000000</v>
      </c>
      <c r="W129">
        <v>2000000</v>
      </c>
      <c r="X129">
        <v>2050000</v>
      </c>
      <c r="Y129">
        <v>2050000</v>
      </c>
      <c r="Z129">
        <v>1900000</v>
      </c>
      <c r="AA129">
        <v>2000000</v>
      </c>
      <c r="AB129">
        <v>2100000</v>
      </c>
      <c r="AC129">
        <v>2000000</v>
      </c>
      <c r="AD129">
        <v>2050000</v>
      </c>
      <c r="AE129">
        <v>2050000</v>
      </c>
      <c r="AF129">
        <v>2150000</v>
      </c>
      <c r="AG129">
        <v>2150000</v>
      </c>
      <c r="AH129">
        <v>2150000</v>
      </c>
      <c r="AI129">
        <v>2200000</v>
      </c>
      <c r="AJ129">
        <v>2250000</v>
      </c>
      <c r="AK129">
        <v>2350000</v>
      </c>
      <c r="AL129">
        <v>2300000</v>
      </c>
      <c r="AM129">
        <v>2300000</v>
      </c>
      <c r="AN129">
        <v>2100000</v>
      </c>
      <c r="AO129">
        <v>2300000</v>
      </c>
      <c r="AP129">
        <v>2400000</v>
      </c>
      <c r="AQ129">
        <v>2450000</v>
      </c>
      <c r="AR129">
        <v>2600000</v>
      </c>
      <c r="AS129">
        <v>2700000</v>
      </c>
      <c r="AT129">
        <v>2750000</v>
      </c>
      <c r="AU129">
        <v>2850000</v>
      </c>
      <c r="AV129">
        <v>2850000</v>
      </c>
      <c r="AW129">
        <v>3000000</v>
      </c>
      <c r="AX129">
        <v>3000000</v>
      </c>
      <c r="AY129">
        <v>3200000</v>
      </c>
      <c r="AZ129">
        <v>3300000</v>
      </c>
      <c r="BA129">
        <v>3000000</v>
      </c>
      <c r="BB129">
        <v>3450000</v>
      </c>
      <c r="BC129">
        <v>3500000</v>
      </c>
      <c r="BD129">
        <v>3700000</v>
      </c>
      <c r="BE129">
        <v>3600000</v>
      </c>
      <c r="BF129">
        <v>3750000</v>
      </c>
      <c r="BG129">
        <v>3800000</v>
      </c>
      <c r="BH129">
        <v>3800000</v>
      </c>
      <c r="BI129">
        <v>3800000</v>
      </c>
      <c r="BJ129">
        <v>3800000</v>
      </c>
      <c r="BM129" t="str">
        <f>VLOOKUP(D129,Data_1!$D$2:$D$1387,1,FALSE)</f>
        <v>Arable land (hectares)</v>
      </c>
    </row>
    <row r="130" spans="1:65" x14ac:dyDescent="0.25">
      <c r="A130" t="s">
        <v>279</v>
      </c>
      <c r="B130" t="s">
        <v>280</v>
      </c>
      <c r="C130" t="s">
        <v>7</v>
      </c>
      <c r="D130" t="s">
        <v>48</v>
      </c>
      <c r="E130" s="25" t="str">
        <f t="shared" si="1"/>
        <v>number</v>
      </c>
      <c r="F130" s="4" t="s">
        <v>49</v>
      </c>
      <c r="G130">
        <v>2549000</v>
      </c>
      <c r="H130">
        <v>2552000</v>
      </c>
      <c r="I130">
        <v>2576000</v>
      </c>
      <c r="J130">
        <v>2601000</v>
      </c>
      <c r="K130">
        <v>2604000</v>
      </c>
      <c r="L130">
        <v>2658000</v>
      </c>
      <c r="M130">
        <v>2672000</v>
      </c>
      <c r="N130">
        <v>2705000</v>
      </c>
      <c r="O130">
        <v>2734000</v>
      </c>
      <c r="P130">
        <v>2763000</v>
      </c>
      <c r="Q130">
        <v>2892000</v>
      </c>
      <c r="R130">
        <v>3060000</v>
      </c>
      <c r="S130">
        <v>2912000</v>
      </c>
      <c r="T130">
        <v>2940000</v>
      </c>
      <c r="U130">
        <v>2925000</v>
      </c>
      <c r="V130">
        <v>3048000</v>
      </c>
      <c r="W130">
        <v>2881000</v>
      </c>
      <c r="X130">
        <v>2722000</v>
      </c>
      <c r="Y130">
        <v>2306000</v>
      </c>
      <c r="Z130">
        <v>2332000</v>
      </c>
      <c r="AA130">
        <v>2271000</v>
      </c>
      <c r="AB130">
        <v>2213000</v>
      </c>
      <c r="AC130">
        <v>2325000</v>
      </c>
      <c r="AD130">
        <v>2316000</v>
      </c>
      <c r="AE130">
        <v>2408000</v>
      </c>
      <c r="AF130">
        <v>2468000</v>
      </c>
      <c r="AG130">
        <v>2568000</v>
      </c>
      <c r="AH130">
        <v>2691000</v>
      </c>
      <c r="AI130">
        <v>3028000</v>
      </c>
      <c r="AJ130">
        <v>2891000</v>
      </c>
      <c r="AK130">
        <v>2755000</v>
      </c>
      <c r="AL130">
        <v>2779000</v>
      </c>
      <c r="AM130">
        <v>2780000</v>
      </c>
      <c r="AN130">
        <v>2850000</v>
      </c>
      <c r="AO130">
        <v>2649000</v>
      </c>
      <c r="AP130">
        <v>2875000</v>
      </c>
      <c r="AQ130">
        <v>2808000</v>
      </c>
      <c r="AR130">
        <v>2695000</v>
      </c>
      <c r="AS130">
        <v>2895000</v>
      </c>
      <c r="AT130">
        <v>2816000</v>
      </c>
      <c r="AU130">
        <v>2722000</v>
      </c>
      <c r="AV130">
        <v>2582000</v>
      </c>
      <c r="AW130">
        <v>2874000</v>
      </c>
      <c r="AX130">
        <v>2862000</v>
      </c>
      <c r="AY130">
        <v>2727000</v>
      </c>
      <c r="AZ130">
        <v>3013000</v>
      </c>
      <c r="BA130">
        <v>2949000</v>
      </c>
      <c r="BB130">
        <v>3052000</v>
      </c>
      <c r="BC130">
        <v>3550000</v>
      </c>
      <c r="BD130">
        <v>3400000</v>
      </c>
      <c r="BE130">
        <v>3600000</v>
      </c>
      <c r="BF130">
        <v>3800000</v>
      </c>
      <c r="BG130">
        <v>3700000</v>
      </c>
      <c r="BH130">
        <v>3800000</v>
      </c>
      <c r="BI130">
        <v>3800000</v>
      </c>
      <c r="BJ130">
        <v>3800000</v>
      </c>
      <c r="BM130" t="str">
        <f>VLOOKUP(D130,Data_1!$D$2:$D$1387,1,FALSE)</f>
        <v>Arable land (hectares)</v>
      </c>
    </row>
    <row r="131" spans="1:65" x14ac:dyDescent="0.25">
      <c r="A131" t="s">
        <v>281</v>
      </c>
      <c r="B131" t="s">
        <v>282</v>
      </c>
      <c r="C131" t="s">
        <v>7</v>
      </c>
      <c r="D131" t="s">
        <v>48</v>
      </c>
      <c r="E131" s="25" t="str">
        <f t="shared" ref="E131:E194" si="8">IF(_xlfn.ISFORMULA(G131),"formula","number")</f>
        <v>number</v>
      </c>
      <c r="F131" s="4" t="s">
        <v>49</v>
      </c>
      <c r="G131">
        <v>1885000</v>
      </c>
      <c r="H131">
        <v>1935000</v>
      </c>
      <c r="I131">
        <v>1985000</v>
      </c>
      <c r="J131">
        <v>2035000</v>
      </c>
      <c r="K131">
        <v>2065000</v>
      </c>
      <c r="L131">
        <v>2135000</v>
      </c>
      <c r="M131">
        <v>2185000</v>
      </c>
      <c r="N131">
        <v>2235000</v>
      </c>
      <c r="O131">
        <v>2285000</v>
      </c>
      <c r="P131">
        <v>2335000</v>
      </c>
      <c r="Q131">
        <v>2385000</v>
      </c>
      <c r="R131">
        <v>2415000</v>
      </c>
      <c r="S131">
        <v>2415000</v>
      </c>
      <c r="T131">
        <v>2465000</v>
      </c>
      <c r="U131">
        <v>2465000</v>
      </c>
      <c r="V131">
        <v>2465000</v>
      </c>
      <c r="W131">
        <v>2465000</v>
      </c>
      <c r="X131">
        <v>2465000</v>
      </c>
      <c r="Y131">
        <v>2465000</v>
      </c>
      <c r="Z131">
        <v>2505000</v>
      </c>
      <c r="AA131">
        <v>2545000</v>
      </c>
      <c r="AB131">
        <v>2585000</v>
      </c>
      <c r="AC131">
        <v>2625000</v>
      </c>
      <c r="AD131">
        <v>2665000</v>
      </c>
      <c r="AE131">
        <v>2705000</v>
      </c>
      <c r="AF131">
        <v>2745000</v>
      </c>
      <c r="AG131">
        <v>2790000</v>
      </c>
      <c r="AH131">
        <v>2830000</v>
      </c>
      <c r="AI131">
        <v>2870000</v>
      </c>
      <c r="AJ131">
        <v>2910000</v>
      </c>
      <c r="AK131">
        <v>2950000</v>
      </c>
      <c r="AL131">
        <v>2990000</v>
      </c>
      <c r="AM131">
        <v>3030000</v>
      </c>
      <c r="AN131">
        <v>3100000</v>
      </c>
      <c r="AO131">
        <v>3110000</v>
      </c>
      <c r="AP131">
        <v>3400000</v>
      </c>
      <c r="AQ131">
        <v>3500000</v>
      </c>
      <c r="AR131">
        <v>3400000</v>
      </c>
      <c r="AS131">
        <v>3550000</v>
      </c>
      <c r="AT131">
        <v>3600000</v>
      </c>
      <c r="AU131">
        <v>3600000</v>
      </c>
      <c r="AV131">
        <v>3650000</v>
      </c>
      <c r="AW131">
        <v>3650000</v>
      </c>
      <c r="AX131">
        <v>3800000</v>
      </c>
      <c r="AY131">
        <v>3900000</v>
      </c>
      <c r="AZ131">
        <v>4100000</v>
      </c>
      <c r="BA131">
        <v>4000000</v>
      </c>
      <c r="BB131">
        <v>4250000</v>
      </c>
      <c r="BC131">
        <v>4100000</v>
      </c>
      <c r="BD131">
        <v>4000000</v>
      </c>
      <c r="BE131">
        <v>4200000</v>
      </c>
      <c r="BF131">
        <v>4000000</v>
      </c>
      <c r="BG131">
        <v>4000000</v>
      </c>
      <c r="BH131">
        <v>4000000</v>
      </c>
      <c r="BI131">
        <v>4000000</v>
      </c>
      <c r="BJ131">
        <v>4000000</v>
      </c>
      <c r="BM131" t="str">
        <f>VLOOKUP(D131,Data_1!$D$2:$D$1387,1,FALSE)</f>
        <v>Arable land (hectares)</v>
      </c>
    </row>
    <row r="132" spans="1:65" x14ac:dyDescent="0.25">
      <c r="A132" t="s">
        <v>284</v>
      </c>
      <c r="B132" t="s">
        <v>272</v>
      </c>
      <c r="C132" t="s">
        <v>149</v>
      </c>
      <c r="D132" t="s">
        <v>48</v>
      </c>
      <c r="E132" s="25" t="str">
        <f t="shared" si="8"/>
        <v>number</v>
      </c>
      <c r="F132" s="4" t="s">
        <v>49</v>
      </c>
      <c r="G132">
        <v>1680000</v>
      </c>
      <c r="H132">
        <v>1680000</v>
      </c>
      <c r="I132">
        <v>1680000</v>
      </c>
      <c r="J132">
        <v>1680000</v>
      </c>
      <c r="K132">
        <v>1680000</v>
      </c>
      <c r="L132">
        <v>1680000</v>
      </c>
      <c r="M132">
        <v>1700000</v>
      </c>
      <c r="N132">
        <v>1700000</v>
      </c>
      <c r="O132">
        <v>1700000</v>
      </c>
      <c r="P132">
        <v>1700000</v>
      </c>
      <c r="Q132">
        <v>1700000</v>
      </c>
      <c r="R132">
        <v>1710000</v>
      </c>
      <c r="S132">
        <v>1740000</v>
      </c>
      <c r="T132">
        <v>1775000</v>
      </c>
      <c r="U132">
        <v>1815000</v>
      </c>
      <c r="V132">
        <v>1840000</v>
      </c>
      <c r="W132">
        <v>1880000</v>
      </c>
      <c r="X132">
        <v>1910000</v>
      </c>
      <c r="Y132">
        <v>1925000</v>
      </c>
      <c r="Z132">
        <v>1955000</v>
      </c>
      <c r="AA132">
        <v>1970000</v>
      </c>
      <c r="AB132">
        <v>1990000</v>
      </c>
      <c r="AC132">
        <v>2034000</v>
      </c>
      <c r="AD132">
        <v>2301000</v>
      </c>
      <c r="AE132">
        <v>2380000</v>
      </c>
      <c r="AF132">
        <v>2380000</v>
      </c>
      <c r="AG132">
        <v>2400000</v>
      </c>
      <c r="AH132">
        <v>2420000</v>
      </c>
      <c r="AI132">
        <v>2420000</v>
      </c>
      <c r="AJ132">
        <v>2430000</v>
      </c>
      <c r="AK132">
        <v>2450000</v>
      </c>
      <c r="AL132">
        <v>2600000</v>
      </c>
      <c r="AM132">
        <v>2902000</v>
      </c>
      <c r="AN132">
        <v>3000000</v>
      </c>
      <c r="AO132">
        <v>3000000</v>
      </c>
      <c r="AP132">
        <v>3000000</v>
      </c>
      <c r="AQ132">
        <v>2900000</v>
      </c>
      <c r="AR132">
        <v>2900000</v>
      </c>
      <c r="AS132">
        <v>2800000</v>
      </c>
      <c r="AT132">
        <v>2800000</v>
      </c>
      <c r="AU132">
        <v>2800000</v>
      </c>
      <c r="AV132">
        <v>2800000</v>
      </c>
      <c r="AW132">
        <v>2800000</v>
      </c>
      <c r="AX132">
        <v>2800000</v>
      </c>
      <c r="AY132">
        <v>2800000</v>
      </c>
      <c r="AZ132">
        <v>2800000</v>
      </c>
      <c r="BA132">
        <v>2900000</v>
      </c>
      <c r="BB132">
        <v>2900000</v>
      </c>
      <c r="BC132">
        <v>2900000</v>
      </c>
      <c r="BD132">
        <v>2900000</v>
      </c>
      <c r="BE132">
        <v>2900000</v>
      </c>
      <c r="BF132">
        <v>2900000</v>
      </c>
      <c r="BG132">
        <v>2900000</v>
      </c>
      <c r="BH132">
        <v>2900000</v>
      </c>
      <c r="BI132">
        <v>2900000</v>
      </c>
      <c r="BJ132">
        <v>2900000</v>
      </c>
      <c r="BM132" t="str">
        <f>VLOOKUP(D132,Data_1!$D$2:$D$1387,1,FALSE)</f>
        <v>Arable land (hectares)</v>
      </c>
    </row>
    <row r="133" spans="1:65" x14ac:dyDescent="0.25">
      <c r="A133" t="s">
        <v>273</v>
      </c>
      <c r="B133" t="s">
        <v>274</v>
      </c>
      <c r="C133" t="s">
        <v>149</v>
      </c>
      <c r="D133" t="s">
        <v>48</v>
      </c>
      <c r="E133" s="25" t="str">
        <f t="shared" si="8"/>
        <v>number</v>
      </c>
      <c r="F133" s="4" t="s">
        <v>49</v>
      </c>
      <c r="G133">
        <v>1700000</v>
      </c>
      <c r="H133">
        <v>1700000</v>
      </c>
      <c r="I133">
        <v>1700000</v>
      </c>
      <c r="J133">
        <v>1700000</v>
      </c>
      <c r="K133">
        <v>1700000</v>
      </c>
      <c r="L133">
        <v>1700000</v>
      </c>
      <c r="M133">
        <v>1700000</v>
      </c>
      <c r="N133">
        <v>1700000</v>
      </c>
      <c r="O133">
        <v>1700000</v>
      </c>
      <c r="P133">
        <v>1700000</v>
      </c>
      <c r="Q133">
        <v>1700000</v>
      </c>
      <c r="R133">
        <v>1700000</v>
      </c>
      <c r="S133">
        <v>1700000</v>
      </c>
      <c r="T133">
        <v>1700000</v>
      </c>
      <c r="U133">
        <v>1800000</v>
      </c>
      <c r="V133">
        <v>1800000</v>
      </c>
      <c r="W133">
        <v>1800000</v>
      </c>
      <c r="X133">
        <v>1900000</v>
      </c>
      <c r="Y133">
        <v>1900000</v>
      </c>
      <c r="Z133">
        <v>1900000</v>
      </c>
      <c r="AA133">
        <v>1900000</v>
      </c>
      <c r="AB133">
        <v>2100000</v>
      </c>
      <c r="AC133">
        <v>2100000</v>
      </c>
      <c r="AD133">
        <v>2300000</v>
      </c>
      <c r="AE133">
        <v>2400000</v>
      </c>
      <c r="AF133">
        <v>2400000</v>
      </c>
      <c r="AG133">
        <v>2500000</v>
      </c>
      <c r="AH133">
        <v>2600000</v>
      </c>
      <c r="AI133">
        <v>2600000</v>
      </c>
      <c r="AJ133">
        <v>2700000</v>
      </c>
      <c r="AK133">
        <v>2800000</v>
      </c>
      <c r="AL133">
        <v>2800000</v>
      </c>
      <c r="AM133">
        <v>2800000</v>
      </c>
      <c r="AN133">
        <v>2800000</v>
      </c>
      <c r="AO133">
        <v>3000000</v>
      </c>
      <c r="AP133">
        <v>3200000</v>
      </c>
      <c r="AQ133">
        <v>3600000</v>
      </c>
      <c r="AR133">
        <v>3800000</v>
      </c>
      <c r="AS133">
        <v>3850000</v>
      </c>
      <c r="AT133">
        <v>3950000</v>
      </c>
      <c r="AU133">
        <v>4060000</v>
      </c>
      <c r="AV133">
        <v>4181000</v>
      </c>
      <c r="AW133">
        <v>4185000</v>
      </c>
      <c r="AX133">
        <v>4000000</v>
      </c>
      <c r="AY133">
        <v>4000000</v>
      </c>
      <c r="AZ133">
        <v>4200000</v>
      </c>
      <c r="BA133">
        <v>4300000</v>
      </c>
      <c r="BB133">
        <v>4500000</v>
      </c>
      <c r="BC133">
        <v>4600000</v>
      </c>
      <c r="BD133">
        <v>4620000</v>
      </c>
      <c r="BE133">
        <v>4720000</v>
      </c>
      <c r="BF133">
        <v>4700000</v>
      </c>
      <c r="BG133">
        <v>4700000</v>
      </c>
      <c r="BH133">
        <v>4700000</v>
      </c>
      <c r="BI133">
        <v>4700000</v>
      </c>
      <c r="BJ133">
        <v>4700000</v>
      </c>
      <c r="BM133" t="str">
        <f>VLOOKUP(D133,Data_1!$D$2:$D$1387,1,FALSE)</f>
        <v>Arable land (hectares)</v>
      </c>
    </row>
    <row r="134" spans="1:65" x14ac:dyDescent="0.25">
      <c r="A134" t="s">
        <v>275</v>
      </c>
      <c r="B134" t="s">
        <v>276</v>
      </c>
      <c r="C134" t="s">
        <v>7</v>
      </c>
      <c r="D134" s="4" t="s">
        <v>150</v>
      </c>
      <c r="E134" s="25" t="str">
        <f t="shared" si="8"/>
        <v>number</v>
      </c>
      <c r="F134" s="3">
        <v>5111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M134" s="10" t="s">
        <v>150</v>
      </c>
    </row>
    <row r="135" spans="1:65" x14ac:dyDescent="0.25">
      <c r="A135" t="s">
        <v>277</v>
      </c>
      <c r="B135" t="s">
        <v>278</v>
      </c>
      <c r="C135" t="s">
        <v>7</v>
      </c>
      <c r="D135" s="4" t="s">
        <v>150</v>
      </c>
      <c r="E135" s="25" t="str">
        <f t="shared" si="8"/>
        <v>number</v>
      </c>
      <c r="F135" s="3">
        <v>5111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M135" s="10" t="s">
        <v>150</v>
      </c>
    </row>
    <row r="136" spans="1:65" x14ac:dyDescent="0.25">
      <c r="A136" t="s">
        <v>279</v>
      </c>
      <c r="B136" t="s">
        <v>280</v>
      </c>
      <c r="C136" t="s">
        <v>7</v>
      </c>
      <c r="D136" s="4" t="s">
        <v>150</v>
      </c>
      <c r="E136" s="25" t="str">
        <f t="shared" si="8"/>
        <v>number</v>
      </c>
      <c r="F136" s="3">
        <v>5111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M136" s="10" t="s">
        <v>150</v>
      </c>
    </row>
    <row r="137" spans="1:65" x14ac:dyDescent="0.25">
      <c r="A137" t="s">
        <v>281</v>
      </c>
      <c r="B137" t="s">
        <v>282</v>
      </c>
      <c r="C137" t="s">
        <v>7</v>
      </c>
      <c r="D137" s="4" t="s">
        <v>150</v>
      </c>
      <c r="E137" s="25" t="str">
        <f t="shared" si="8"/>
        <v>number</v>
      </c>
      <c r="F137" s="3">
        <v>5111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M137" s="10" t="s">
        <v>150</v>
      </c>
    </row>
    <row r="138" spans="1:65" x14ac:dyDescent="0.25">
      <c r="A138" t="s">
        <v>284</v>
      </c>
      <c r="B138" t="s">
        <v>272</v>
      </c>
      <c r="C138" t="s">
        <v>149</v>
      </c>
      <c r="D138" s="4" t="s">
        <v>150</v>
      </c>
      <c r="E138" s="25" t="str">
        <f t="shared" si="8"/>
        <v>number</v>
      </c>
      <c r="F138" s="3">
        <v>5111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M138" s="10" t="s">
        <v>150</v>
      </c>
    </row>
    <row r="139" spans="1:65" x14ac:dyDescent="0.25">
      <c r="A139" t="s">
        <v>273</v>
      </c>
      <c r="B139" t="s">
        <v>274</v>
      </c>
      <c r="C139" t="s">
        <v>149</v>
      </c>
      <c r="D139" s="4" t="s">
        <v>150</v>
      </c>
      <c r="E139" s="25" t="str">
        <f t="shared" si="8"/>
        <v>number</v>
      </c>
      <c r="F139" s="3">
        <v>5111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M139" s="10" t="s">
        <v>150</v>
      </c>
    </row>
    <row r="140" spans="1:65" x14ac:dyDescent="0.25">
      <c r="A140" t="s">
        <v>275</v>
      </c>
      <c r="B140" t="s">
        <v>276</v>
      </c>
      <c r="C140" t="s">
        <v>7</v>
      </c>
      <c r="D140" t="s">
        <v>50</v>
      </c>
      <c r="E140" s="25" t="str">
        <f t="shared" si="8"/>
        <v>number</v>
      </c>
      <c r="F140" s="4">
        <v>5111</v>
      </c>
      <c r="G140">
        <v>8000000</v>
      </c>
      <c r="H140">
        <v>8500000</v>
      </c>
      <c r="I140">
        <v>8500000</v>
      </c>
      <c r="J140">
        <v>8500000</v>
      </c>
      <c r="K140">
        <v>8800000</v>
      </c>
      <c r="L140">
        <v>9630000</v>
      </c>
      <c r="M140">
        <v>9707000</v>
      </c>
      <c r="N140">
        <v>9780000</v>
      </c>
      <c r="O140">
        <v>9400000</v>
      </c>
      <c r="P140">
        <v>8781709</v>
      </c>
      <c r="Q140">
        <v>8043914</v>
      </c>
      <c r="R140">
        <v>8250000</v>
      </c>
      <c r="S140">
        <v>8500000</v>
      </c>
      <c r="T140">
        <v>8700000</v>
      </c>
      <c r="U140">
        <v>8811000</v>
      </c>
      <c r="V140">
        <v>8886000</v>
      </c>
      <c r="W140">
        <v>9128000</v>
      </c>
      <c r="X140">
        <v>10150000</v>
      </c>
      <c r="Y140">
        <v>10000000</v>
      </c>
      <c r="Z140">
        <v>10201000</v>
      </c>
      <c r="AA140">
        <v>10241000</v>
      </c>
      <c r="AB140">
        <v>10281000</v>
      </c>
      <c r="AC140">
        <v>10322000</v>
      </c>
      <c r="AD140">
        <v>10363000</v>
      </c>
      <c r="AE140">
        <v>10194000</v>
      </c>
      <c r="AF140">
        <v>10207000</v>
      </c>
      <c r="AG140">
        <v>10220000</v>
      </c>
      <c r="AH140">
        <v>10232000</v>
      </c>
      <c r="AI140">
        <v>10243000</v>
      </c>
      <c r="AJ140">
        <v>10254000</v>
      </c>
      <c r="AK140">
        <v>10265300</v>
      </c>
      <c r="AL140">
        <v>10276000</v>
      </c>
      <c r="AM140">
        <v>10287000</v>
      </c>
      <c r="AN140">
        <v>10298000</v>
      </c>
      <c r="AO140">
        <v>10309000</v>
      </c>
      <c r="AP140">
        <v>10320340</v>
      </c>
      <c r="AQ140">
        <v>10331000</v>
      </c>
      <c r="AR140">
        <v>10342000</v>
      </c>
      <c r="AS140">
        <v>10353000</v>
      </c>
      <c r="AT140">
        <v>10364000</v>
      </c>
      <c r="AU140">
        <v>8800000</v>
      </c>
      <c r="AV140">
        <v>7877075</v>
      </c>
      <c r="AW140">
        <v>8020450</v>
      </c>
      <c r="AX140">
        <v>8105000</v>
      </c>
      <c r="AY140">
        <v>9500139</v>
      </c>
      <c r="AZ140">
        <v>9573290</v>
      </c>
      <c r="BA140">
        <v>9647000</v>
      </c>
      <c r="BB140">
        <v>9730000</v>
      </c>
      <c r="BC140">
        <v>9805000</v>
      </c>
      <c r="BD140">
        <v>9881130</v>
      </c>
      <c r="BE140">
        <v>9958000</v>
      </c>
      <c r="BF140">
        <v>10037600</v>
      </c>
      <c r="BG140">
        <v>10030000</v>
      </c>
      <c r="BH140">
        <v>10198800</v>
      </c>
      <c r="BI140">
        <v>10280300</v>
      </c>
      <c r="BJ140">
        <v>10301490</v>
      </c>
      <c r="BK140">
        <v>10284429</v>
      </c>
      <c r="BM140" t="str">
        <f>VLOOKUP(D140,Data_1!$D$2:$D$1387,1,FALSE)</f>
        <v>Cattle</v>
      </c>
    </row>
    <row r="141" spans="1:65" x14ac:dyDescent="0.25">
      <c r="A141" t="s">
        <v>277</v>
      </c>
      <c r="B141" t="s">
        <v>278</v>
      </c>
      <c r="C141" t="s">
        <v>7</v>
      </c>
      <c r="D141" t="s">
        <v>50</v>
      </c>
      <c r="E141" s="25" t="str">
        <f t="shared" si="8"/>
        <v>number</v>
      </c>
      <c r="F141" s="4">
        <v>5111</v>
      </c>
      <c r="G141">
        <v>374762</v>
      </c>
      <c r="H141">
        <v>380387</v>
      </c>
      <c r="I141">
        <v>396145</v>
      </c>
      <c r="J141">
        <v>411400</v>
      </c>
      <c r="K141">
        <v>432293</v>
      </c>
      <c r="L141">
        <v>432293</v>
      </c>
      <c r="M141">
        <v>450128</v>
      </c>
      <c r="N141">
        <v>464006</v>
      </c>
      <c r="O141">
        <v>479916</v>
      </c>
      <c r="P141">
        <v>491459</v>
      </c>
      <c r="Q141">
        <v>491517</v>
      </c>
      <c r="R141">
        <v>540865</v>
      </c>
      <c r="S141">
        <v>572905</v>
      </c>
      <c r="T141">
        <v>625987</v>
      </c>
      <c r="U141">
        <v>648533</v>
      </c>
      <c r="V141">
        <v>700471</v>
      </c>
      <c r="W141">
        <v>718544</v>
      </c>
      <c r="X141">
        <v>744074</v>
      </c>
      <c r="Y141">
        <v>789533</v>
      </c>
      <c r="Z141">
        <v>789529</v>
      </c>
      <c r="AA141">
        <v>870576</v>
      </c>
      <c r="AB141">
        <v>887032</v>
      </c>
      <c r="AC141">
        <v>907959</v>
      </c>
      <c r="AD141">
        <v>948519</v>
      </c>
      <c r="AE141">
        <v>1019959</v>
      </c>
      <c r="AF141">
        <v>1010659</v>
      </c>
      <c r="AG141">
        <v>1055185</v>
      </c>
      <c r="AH141">
        <v>859505</v>
      </c>
      <c r="AI141">
        <v>850000</v>
      </c>
      <c r="AJ141">
        <v>838552</v>
      </c>
      <c r="AK141">
        <v>807613</v>
      </c>
      <c r="AL141">
        <v>813576</v>
      </c>
      <c r="AM141">
        <v>796728</v>
      </c>
      <c r="AN141">
        <v>748891</v>
      </c>
      <c r="AO141">
        <v>745830</v>
      </c>
      <c r="AP141">
        <v>700096</v>
      </c>
      <c r="AQ141">
        <v>598175</v>
      </c>
      <c r="AR141">
        <v>715391</v>
      </c>
      <c r="AS141">
        <v>711675</v>
      </c>
      <c r="AT141">
        <v>763724</v>
      </c>
      <c r="AU141">
        <v>749029</v>
      </c>
      <c r="AV141">
        <v>753075</v>
      </c>
      <c r="AW141">
        <v>781747</v>
      </c>
      <c r="AX141">
        <v>765000</v>
      </c>
      <c r="AY141">
        <v>777846</v>
      </c>
      <c r="AZ141">
        <v>799017</v>
      </c>
      <c r="BA141">
        <v>870622</v>
      </c>
      <c r="BB141">
        <v>947498</v>
      </c>
      <c r="BC141">
        <v>982921</v>
      </c>
      <c r="BD141">
        <v>1069854</v>
      </c>
      <c r="BE141">
        <v>1110560</v>
      </c>
      <c r="BF141">
        <v>1164438</v>
      </c>
      <c r="BG141">
        <v>1241744</v>
      </c>
      <c r="BH141">
        <v>1316799</v>
      </c>
      <c r="BI141">
        <v>1398376</v>
      </c>
      <c r="BJ141">
        <v>1470895</v>
      </c>
      <c r="BK141">
        <v>1508299</v>
      </c>
      <c r="BM141" t="str">
        <f>VLOOKUP(D141,Data_1!$D$2:$D$1387,1,FALSE)</f>
        <v>Cattle</v>
      </c>
    </row>
    <row r="142" spans="1:65" x14ac:dyDescent="0.25">
      <c r="A142" t="s">
        <v>279</v>
      </c>
      <c r="B142" t="s">
        <v>280</v>
      </c>
      <c r="C142" t="s">
        <v>7</v>
      </c>
      <c r="D142" t="s">
        <v>50</v>
      </c>
      <c r="E142" s="25" t="str">
        <f t="shared" si="8"/>
        <v>number</v>
      </c>
      <c r="F142" s="4">
        <v>5111</v>
      </c>
      <c r="G142">
        <v>1283000</v>
      </c>
      <c r="H142">
        <v>1271000</v>
      </c>
      <c r="I142">
        <v>1270000</v>
      </c>
      <c r="J142">
        <v>1267000</v>
      </c>
      <c r="K142">
        <v>1302000</v>
      </c>
      <c r="L142">
        <v>1324000</v>
      </c>
      <c r="M142">
        <v>1407000</v>
      </c>
      <c r="N142">
        <v>1433000</v>
      </c>
      <c r="O142">
        <v>1547000</v>
      </c>
      <c r="P142">
        <v>1574000</v>
      </c>
      <c r="Q142">
        <v>1620000</v>
      </c>
      <c r="R142">
        <v>1668000</v>
      </c>
      <c r="S142">
        <v>1705871</v>
      </c>
      <c r="T142">
        <v>1721410</v>
      </c>
      <c r="U142">
        <v>1793983</v>
      </c>
      <c r="V142">
        <v>2009072</v>
      </c>
      <c r="W142">
        <v>2086768</v>
      </c>
      <c r="X142">
        <v>2127170</v>
      </c>
      <c r="Y142">
        <v>2214272</v>
      </c>
      <c r="Z142">
        <v>2181214</v>
      </c>
      <c r="AA142">
        <v>2317933</v>
      </c>
      <c r="AB142">
        <v>2456102</v>
      </c>
      <c r="AC142">
        <v>2334873</v>
      </c>
      <c r="AD142">
        <v>2215377</v>
      </c>
      <c r="AE142">
        <v>2469721</v>
      </c>
      <c r="AF142">
        <v>2520061</v>
      </c>
      <c r="AG142">
        <v>2600810</v>
      </c>
      <c r="AH142">
        <v>2637649</v>
      </c>
      <c r="AI142">
        <v>2672413</v>
      </c>
      <c r="AJ142">
        <v>2878000</v>
      </c>
      <c r="AK142">
        <v>2984000</v>
      </c>
      <c r="AL142">
        <v>3000000</v>
      </c>
      <c r="AM142">
        <v>2800000</v>
      </c>
      <c r="AN142">
        <v>2600000</v>
      </c>
      <c r="AO142">
        <v>2400000</v>
      </c>
      <c r="AP142">
        <v>2200000</v>
      </c>
      <c r="AQ142">
        <v>2700516</v>
      </c>
      <c r="AR142">
        <v>2747176</v>
      </c>
      <c r="AS142">
        <v>2904880</v>
      </c>
      <c r="AT142">
        <v>2620987</v>
      </c>
      <c r="AU142">
        <v>2700000</v>
      </c>
      <c r="AV142">
        <v>2517550</v>
      </c>
      <c r="AW142">
        <v>2375473</v>
      </c>
      <c r="AX142">
        <v>2341970</v>
      </c>
      <c r="AY142">
        <v>2566754</v>
      </c>
      <c r="AZ142">
        <v>2799965</v>
      </c>
      <c r="BA142">
        <v>2457563</v>
      </c>
      <c r="BB142">
        <v>2315327</v>
      </c>
      <c r="BC142">
        <v>3038000</v>
      </c>
      <c r="BD142">
        <v>3100000</v>
      </c>
      <c r="BE142">
        <v>2539797</v>
      </c>
      <c r="BF142">
        <v>3922107</v>
      </c>
      <c r="BG142">
        <v>4026658</v>
      </c>
      <c r="BH142">
        <v>4085000</v>
      </c>
      <c r="BI142">
        <v>3946348</v>
      </c>
      <c r="BJ142">
        <v>3865612</v>
      </c>
      <c r="BK142">
        <v>4077359</v>
      </c>
      <c r="BM142" t="str">
        <f>VLOOKUP(D142,Data_1!$D$2:$D$1387,1,FALSE)</f>
        <v>Cattle</v>
      </c>
    </row>
    <row r="143" spans="1:65" x14ac:dyDescent="0.25">
      <c r="A143" t="s">
        <v>281</v>
      </c>
      <c r="B143" t="s">
        <v>282</v>
      </c>
      <c r="C143" t="s">
        <v>7</v>
      </c>
      <c r="D143" t="s">
        <v>50</v>
      </c>
      <c r="E143" s="25" t="str">
        <f t="shared" si="8"/>
        <v>number</v>
      </c>
      <c r="F143" s="4">
        <v>5111</v>
      </c>
      <c r="G143">
        <v>3553100</v>
      </c>
      <c r="H143">
        <v>3614260</v>
      </c>
      <c r="I143">
        <v>3715000</v>
      </c>
      <c r="J143">
        <v>3501193</v>
      </c>
      <c r="K143">
        <v>3546600</v>
      </c>
      <c r="L143">
        <v>3397210</v>
      </c>
      <c r="M143">
        <v>3939653</v>
      </c>
      <c r="N143">
        <v>4071000</v>
      </c>
      <c r="O143">
        <v>4802000</v>
      </c>
      <c r="P143">
        <v>5190000</v>
      </c>
      <c r="Q143">
        <v>5542000</v>
      </c>
      <c r="R143">
        <v>5601000</v>
      </c>
      <c r="S143">
        <v>5642000</v>
      </c>
      <c r="T143">
        <v>5732000</v>
      </c>
      <c r="U143">
        <v>6132000</v>
      </c>
      <c r="V143">
        <v>6316000</v>
      </c>
      <c r="W143">
        <v>6614000</v>
      </c>
      <c r="X143">
        <v>6027000</v>
      </c>
      <c r="Y143">
        <v>5569000</v>
      </c>
      <c r="Z143">
        <v>5279000</v>
      </c>
      <c r="AA143">
        <v>5286000</v>
      </c>
      <c r="AB143">
        <v>5662000</v>
      </c>
      <c r="AC143">
        <v>5547000</v>
      </c>
      <c r="AD143">
        <v>5465000</v>
      </c>
      <c r="AE143">
        <v>5499000</v>
      </c>
      <c r="AF143">
        <v>5783000</v>
      </c>
      <c r="AG143">
        <v>5918000</v>
      </c>
      <c r="AH143">
        <v>5820000</v>
      </c>
      <c r="AI143">
        <v>5846000</v>
      </c>
      <c r="AJ143">
        <v>6407000</v>
      </c>
      <c r="AK143">
        <v>5349000</v>
      </c>
      <c r="AL143">
        <v>6024000</v>
      </c>
      <c r="AM143">
        <v>4180000</v>
      </c>
      <c r="AN143">
        <v>4300000</v>
      </c>
      <c r="AO143">
        <v>4500000</v>
      </c>
      <c r="AP143">
        <v>5436214</v>
      </c>
      <c r="AQ143">
        <v>5400000</v>
      </c>
      <c r="AR143">
        <v>5668000</v>
      </c>
      <c r="AS143">
        <v>6068760</v>
      </c>
      <c r="AT143">
        <v>6186000</v>
      </c>
      <c r="AU143">
        <v>6270000</v>
      </c>
      <c r="AV143">
        <v>5673000</v>
      </c>
      <c r="AW143">
        <v>5405000</v>
      </c>
      <c r="AX143">
        <v>5227000</v>
      </c>
      <c r="AY143">
        <v>5227000</v>
      </c>
      <c r="AZ143">
        <v>4987000</v>
      </c>
      <c r="BA143">
        <v>5048000</v>
      </c>
      <c r="BB143">
        <v>5012000</v>
      </c>
      <c r="BC143">
        <v>5331000</v>
      </c>
      <c r="BD143">
        <v>5773620</v>
      </c>
      <c r="BE143">
        <v>6058388</v>
      </c>
      <c r="BF143">
        <v>6100000</v>
      </c>
      <c r="BG143">
        <v>6150000</v>
      </c>
      <c r="BH143">
        <v>4868357</v>
      </c>
      <c r="BI143">
        <v>4997047</v>
      </c>
      <c r="BJ143">
        <v>5543885</v>
      </c>
      <c r="BK143">
        <v>5534495</v>
      </c>
      <c r="BM143" t="str">
        <f>VLOOKUP(D143,Data_1!$D$2:$D$1387,1,FALSE)</f>
        <v>Cattle</v>
      </c>
    </row>
    <row r="144" spans="1:65" x14ac:dyDescent="0.25">
      <c r="A144" t="s">
        <v>284</v>
      </c>
      <c r="B144" t="s">
        <v>272</v>
      </c>
      <c r="C144" t="s">
        <v>149</v>
      </c>
      <c r="D144" t="s">
        <v>50</v>
      </c>
      <c r="E144" s="25" t="str">
        <f t="shared" si="8"/>
        <v>number</v>
      </c>
      <c r="F144" s="4">
        <v>5111</v>
      </c>
      <c r="G144">
        <v>282000</v>
      </c>
      <c r="H144">
        <v>291800</v>
      </c>
      <c r="I144">
        <v>304300</v>
      </c>
      <c r="J144">
        <v>310000</v>
      </c>
      <c r="K144">
        <v>318000</v>
      </c>
      <c r="L144">
        <v>322000</v>
      </c>
      <c r="M144">
        <v>346000</v>
      </c>
      <c r="N144">
        <v>358000</v>
      </c>
      <c r="O144">
        <v>396000</v>
      </c>
      <c r="P144">
        <v>408000</v>
      </c>
      <c r="Q144">
        <v>420000</v>
      </c>
      <c r="R144">
        <v>440000</v>
      </c>
      <c r="S144">
        <v>450000</v>
      </c>
      <c r="T144">
        <v>450000</v>
      </c>
      <c r="U144">
        <v>460000</v>
      </c>
      <c r="V144">
        <v>500000</v>
      </c>
      <c r="W144">
        <v>550000</v>
      </c>
      <c r="X144">
        <v>600000</v>
      </c>
      <c r="Y144">
        <v>630000</v>
      </c>
      <c r="Z144">
        <v>666000</v>
      </c>
      <c r="AA144">
        <v>696000</v>
      </c>
      <c r="AB144">
        <v>765000</v>
      </c>
      <c r="AC144">
        <v>780000</v>
      </c>
      <c r="AD144">
        <v>820000</v>
      </c>
      <c r="AE144">
        <v>843000</v>
      </c>
      <c r="AF144">
        <v>885000</v>
      </c>
      <c r="AG144">
        <v>917000</v>
      </c>
      <c r="AH144">
        <v>992000</v>
      </c>
      <c r="AI144">
        <v>1049000</v>
      </c>
      <c r="AJ144">
        <v>1108000</v>
      </c>
      <c r="AK144">
        <v>1145000</v>
      </c>
      <c r="AL144">
        <v>1180000</v>
      </c>
      <c r="AM144">
        <v>1205000</v>
      </c>
      <c r="AN144">
        <v>1231000</v>
      </c>
      <c r="AO144">
        <v>1258000</v>
      </c>
      <c r="AP144">
        <v>1286000</v>
      </c>
      <c r="AQ144">
        <v>1316000</v>
      </c>
      <c r="AR144">
        <v>1280229</v>
      </c>
      <c r="AS144">
        <v>1308030</v>
      </c>
      <c r="AT144">
        <v>1308030</v>
      </c>
      <c r="AU144">
        <v>1336442</v>
      </c>
      <c r="AV144">
        <v>1365478</v>
      </c>
      <c r="AW144">
        <v>1392787</v>
      </c>
      <c r="AX144">
        <v>1420642</v>
      </c>
      <c r="AY144">
        <v>1449054</v>
      </c>
      <c r="AZ144">
        <v>1478035</v>
      </c>
      <c r="BA144">
        <v>1507596</v>
      </c>
      <c r="BB144">
        <v>1537748</v>
      </c>
      <c r="BC144">
        <v>1573116</v>
      </c>
      <c r="BD144">
        <v>1581582</v>
      </c>
      <c r="BE144">
        <v>1582652</v>
      </c>
      <c r="BF144">
        <v>1583725</v>
      </c>
      <c r="BG144">
        <v>1585585</v>
      </c>
      <c r="BH144">
        <v>1587000</v>
      </c>
      <c r="BI144">
        <v>1593133</v>
      </c>
      <c r="BJ144">
        <v>1674511</v>
      </c>
      <c r="BK144">
        <v>1687858</v>
      </c>
      <c r="BM144" t="str">
        <f>VLOOKUP(D144,Data_1!$D$2:$D$1387,1,FALSE)</f>
        <v>Cattle</v>
      </c>
    </row>
    <row r="145" spans="1:65" x14ac:dyDescent="0.25">
      <c r="A145" t="s">
        <v>273</v>
      </c>
      <c r="B145" t="s">
        <v>274</v>
      </c>
      <c r="C145" t="s">
        <v>149</v>
      </c>
      <c r="D145" t="s">
        <v>50</v>
      </c>
      <c r="E145" s="25" t="str">
        <f t="shared" si="8"/>
        <v>number</v>
      </c>
      <c r="F145" s="4">
        <v>5111</v>
      </c>
      <c r="G145">
        <v>500000</v>
      </c>
      <c r="H145">
        <v>550000</v>
      </c>
      <c r="I145">
        <v>600000</v>
      </c>
      <c r="J145">
        <v>700000</v>
      </c>
      <c r="K145">
        <v>750000</v>
      </c>
      <c r="L145">
        <v>750000</v>
      </c>
      <c r="M145">
        <v>800000</v>
      </c>
      <c r="N145">
        <v>850000</v>
      </c>
      <c r="O145">
        <v>900000</v>
      </c>
      <c r="P145">
        <v>903000</v>
      </c>
      <c r="Q145">
        <v>903000</v>
      </c>
      <c r="R145">
        <v>933000</v>
      </c>
      <c r="S145">
        <v>962000</v>
      </c>
      <c r="T145">
        <v>1061000</v>
      </c>
      <c r="U145">
        <v>898000</v>
      </c>
      <c r="V145">
        <v>829000</v>
      </c>
      <c r="W145">
        <v>762000</v>
      </c>
      <c r="X145">
        <v>745000</v>
      </c>
      <c r="Y145">
        <v>780000</v>
      </c>
      <c r="Z145">
        <v>804000</v>
      </c>
      <c r="AA145">
        <v>828000</v>
      </c>
      <c r="AB145">
        <v>924000</v>
      </c>
      <c r="AC145">
        <v>1000000</v>
      </c>
      <c r="AD145">
        <v>1078000</v>
      </c>
      <c r="AE145">
        <v>1132000</v>
      </c>
      <c r="AF145">
        <v>1134870</v>
      </c>
      <c r="AG145">
        <v>1169777</v>
      </c>
      <c r="AH145">
        <v>1144978</v>
      </c>
      <c r="AI145">
        <v>1136421</v>
      </c>
      <c r="AJ145">
        <v>1144787</v>
      </c>
      <c r="AK145">
        <v>1194633</v>
      </c>
      <c r="AL145">
        <v>1159431</v>
      </c>
      <c r="AM145">
        <v>1168640</v>
      </c>
      <c r="AN145">
        <v>1187000</v>
      </c>
      <c r="AO145">
        <v>1216677</v>
      </c>
      <c r="AP145">
        <v>1247861</v>
      </c>
      <c r="AQ145">
        <v>1260300</v>
      </c>
      <c r="AR145">
        <v>1272900</v>
      </c>
      <c r="AS145">
        <v>1288000</v>
      </c>
      <c r="AT145">
        <v>1302000</v>
      </c>
      <c r="AU145">
        <v>1315000</v>
      </c>
      <c r="AV145">
        <v>1330000</v>
      </c>
      <c r="AW145">
        <v>1344000</v>
      </c>
      <c r="AX145">
        <v>1359000</v>
      </c>
      <c r="AY145">
        <v>1373000</v>
      </c>
      <c r="AZ145">
        <v>1359000</v>
      </c>
      <c r="BA145">
        <v>1373000</v>
      </c>
      <c r="BB145">
        <v>1392000</v>
      </c>
      <c r="BC145">
        <v>1438000</v>
      </c>
      <c r="BD145">
        <v>1454000</v>
      </c>
      <c r="BE145">
        <v>1498000</v>
      </c>
      <c r="BF145">
        <v>1543000</v>
      </c>
      <c r="BG145">
        <v>1590000</v>
      </c>
      <c r="BH145">
        <v>1657000</v>
      </c>
      <c r="BI145">
        <v>1734000</v>
      </c>
      <c r="BJ145">
        <v>1734000</v>
      </c>
      <c r="BK145">
        <v>1763984</v>
      </c>
      <c r="BM145" t="str">
        <f>VLOOKUP(D145,Data_1!$D$2:$D$1387,1,FALSE)</f>
        <v>Cattle</v>
      </c>
    </row>
    <row r="146" spans="1:65" x14ac:dyDescent="0.25">
      <c r="A146" t="s">
        <v>275</v>
      </c>
      <c r="B146" t="s">
        <v>276</v>
      </c>
      <c r="C146" t="s">
        <v>7</v>
      </c>
      <c r="D146" t="s">
        <v>51</v>
      </c>
      <c r="E146" s="25" t="str">
        <f t="shared" si="8"/>
        <v>number</v>
      </c>
      <c r="F146" s="4">
        <v>5111</v>
      </c>
      <c r="G146">
        <v>8000000</v>
      </c>
      <c r="H146">
        <v>8500000</v>
      </c>
      <c r="I146">
        <v>8500000</v>
      </c>
      <c r="J146">
        <v>8500000</v>
      </c>
      <c r="K146">
        <v>8800000</v>
      </c>
      <c r="L146">
        <v>9630000</v>
      </c>
      <c r="M146">
        <v>9707000</v>
      </c>
      <c r="N146">
        <v>9780000</v>
      </c>
      <c r="O146">
        <v>9400000</v>
      </c>
      <c r="P146">
        <v>8781709</v>
      </c>
      <c r="Q146">
        <v>8043914</v>
      </c>
      <c r="R146">
        <v>8250000</v>
      </c>
      <c r="S146">
        <v>8500000</v>
      </c>
      <c r="T146">
        <v>8700000</v>
      </c>
      <c r="U146">
        <v>8811000</v>
      </c>
      <c r="V146">
        <v>8886000</v>
      </c>
      <c r="W146">
        <v>9128000</v>
      </c>
      <c r="X146">
        <v>10150000</v>
      </c>
      <c r="Y146">
        <v>10000000</v>
      </c>
      <c r="Z146">
        <v>10201000</v>
      </c>
      <c r="AA146">
        <v>10241000</v>
      </c>
      <c r="AB146">
        <v>10281000</v>
      </c>
      <c r="AC146">
        <v>10322000</v>
      </c>
      <c r="AD146">
        <v>10363000</v>
      </c>
      <c r="AE146">
        <v>10194000</v>
      </c>
      <c r="AF146">
        <v>10207000</v>
      </c>
      <c r="AG146">
        <v>10220000</v>
      </c>
      <c r="AH146">
        <v>10232000</v>
      </c>
      <c r="AI146">
        <v>10243000</v>
      </c>
      <c r="AJ146">
        <v>10254000</v>
      </c>
      <c r="AK146">
        <v>10265300</v>
      </c>
      <c r="AL146">
        <v>10276000</v>
      </c>
      <c r="AM146">
        <v>10287000</v>
      </c>
      <c r="AN146">
        <v>10298000</v>
      </c>
      <c r="AO146">
        <v>10309000</v>
      </c>
      <c r="AP146">
        <v>10320340</v>
      </c>
      <c r="AQ146">
        <v>10331000</v>
      </c>
      <c r="AR146">
        <v>10342000</v>
      </c>
      <c r="AS146">
        <v>10353000</v>
      </c>
      <c r="AT146">
        <v>10364000</v>
      </c>
      <c r="AU146">
        <v>8800000</v>
      </c>
      <c r="AV146">
        <v>7877075</v>
      </c>
      <c r="AW146">
        <v>8020450</v>
      </c>
      <c r="AX146">
        <v>8105000</v>
      </c>
      <c r="AY146">
        <v>9500139</v>
      </c>
      <c r="AZ146">
        <v>9573290</v>
      </c>
      <c r="BA146">
        <v>9647000</v>
      </c>
      <c r="BB146">
        <v>9730000</v>
      </c>
      <c r="BC146">
        <v>9805000</v>
      </c>
      <c r="BD146">
        <v>9881130</v>
      </c>
      <c r="BE146">
        <v>9958000</v>
      </c>
      <c r="BF146">
        <v>10037600</v>
      </c>
      <c r="BG146">
        <v>10030000</v>
      </c>
      <c r="BH146">
        <v>10198800</v>
      </c>
      <c r="BI146">
        <v>10280300</v>
      </c>
      <c r="BJ146">
        <v>10301490</v>
      </c>
      <c r="BK146">
        <v>10284429</v>
      </c>
      <c r="BM146" t="str">
        <f>VLOOKUP(D146,Data_1!$D$2:$D$1387,1,FALSE)</f>
        <v>Cattle and Buffaloes</v>
      </c>
    </row>
    <row r="147" spans="1:65" x14ac:dyDescent="0.25">
      <c r="A147" t="s">
        <v>277</v>
      </c>
      <c r="B147" t="s">
        <v>278</v>
      </c>
      <c r="C147" t="s">
        <v>7</v>
      </c>
      <c r="D147" t="s">
        <v>51</v>
      </c>
      <c r="E147" s="25" t="str">
        <f t="shared" si="8"/>
        <v>number</v>
      </c>
      <c r="F147" s="4">
        <v>5111</v>
      </c>
      <c r="G147">
        <v>374762</v>
      </c>
      <c r="H147">
        <v>380387</v>
      </c>
      <c r="I147">
        <v>396145</v>
      </c>
      <c r="J147">
        <v>411400</v>
      </c>
      <c r="K147">
        <v>432293</v>
      </c>
      <c r="L147">
        <v>432293</v>
      </c>
      <c r="M147">
        <v>450128</v>
      </c>
      <c r="N147">
        <v>464006</v>
      </c>
      <c r="O147">
        <v>479916</v>
      </c>
      <c r="P147">
        <v>491459</v>
      </c>
      <c r="Q147">
        <v>491517</v>
      </c>
      <c r="R147">
        <v>540865</v>
      </c>
      <c r="S147">
        <v>572905</v>
      </c>
      <c r="T147">
        <v>625987</v>
      </c>
      <c r="U147">
        <v>648533</v>
      </c>
      <c r="V147">
        <v>700471</v>
      </c>
      <c r="W147">
        <v>718544</v>
      </c>
      <c r="X147">
        <v>744074</v>
      </c>
      <c r="Y147">
        <v>789533</v>
      </c>
      <c r="Z147">
        <v>789529</v>
      </c>
      <c r="AA147">
        <v>870576</v>
      </c>
      <c r="AB147">
        <v>887032</v>
      </c>
      <c r="AC147">
        <v>907959</v>
      </c>
      <c r="AD147">
        <v>948519</v>
      </c>
      <c r="AE147">
        <v>1019959</v>
      </c>
      <c r="AF147">
        <v>1010659</v>
      </c>
      <c r="AG147">
        <v>1055185</v>
      </c>
      <c r="AH147">
        <v>859505</v>
      </c>
      <c r="AI147">
        <v>850000</v>
      </c>
      <c r="AJ147">
        <v>838552</v>
      </c>
      <c r="AK147">
        <v>807613</v>
      </c>
      <c r="AL147">
        <v>813576</v>
      </c>
      <c r="AM147">
        <v>796728</v>
      </c>
      <c r="AN147">
        <v>748891</v>
      </c>
      <c r="AO147">
        <v>745830</v>
      </c>
      <c r="AP147">
        <v>700096</v>
      </c>
      <c r="AQ147">
        <v>598175</v>
      </c>
      <c r="AR147">
        <v>715391</v>
      </c>
      <c r="AS147">
        <v>711675</v>
      </c>
      <c r="AT147">
        <v>763724</v>
      </c>
      <c r="AU147">
        <v>749029</v>
      </c>
      <c r="AV147">
        <v>753075</v>
      </c>
      <c r="AW147">
        <v>781747</v>
      </c>
      <c r="AX147">
        <v>765000</v>
      </c>
      <c r="AY147">
        <v>777846</v>
      </c>
      <c r="AZ147">
        <v>799017</v>
      </c>
      <c r="BA147">
        <v>870622</v>
      </c>
      <c r="BB147">
        <v>947498</v>
      </c>
      <c r="BC147">
        <v>982921</v>
      </c>
      <c r="BD147">
        <v>1069854</v>
      </c>
      <c r="BE147">
        <v>1110560</v>
      </c>
      <c r="BF147">
        <v>1164438</v>
      </c>
      <c r="BG147">
        <v>1241744</v>
      </c>
      <c r="BH147">
        <v>1316799</v>
      </c>
      <c r="BI147">
        <v>1398376</v>
      </c>
      <c r="BJ147">
        <v>1470895</v>
      </c>
      <c r="BK147">
        <v>1508299</v>
      </c>
      <c r="BM147" t="str">
        <f>VLOOKUP(D147,Data_1!$D$2:$D$1387,1,FALSE)</f>
        <v>Cattle and Buffaloes</v>
      </c>
    </row>
    <row r="148" spans="1:65" x14ac:dyDescent="0.25">
      <c r="A148" t="s">
        <v>279</v>
      </c>
      <c r="B148" t="s">
        <v>280</v>
      </c>
      <c r="C148" t="s">
        <v>7</v>
      </c>
      <c r="D148" t="s">
        <v>51</v>
      </c>
      <c r="E148" s="25" t="str">
        <f t="shared" si="8"/>
        <v>number</v>
      </c>
      <c r="F148" s="4">
        <v>5111</v>
      </c>
      <c r="G148">
        <v>1283000</v>
      </c>
      <c r="H148">
        <v>1271000</v>
      </c>
      <c r="I148">
        <v>1270000</v>
      </c>
      <c r="J148">
        <v>1267000</v>
      </c>
      <c r="K148">
        <v>1302000</v>
      </c>
      <c r="L148">
        <v>1324000</v>
      </c>
      <c r="M148">
        <v>1407000</v>
      </c>
      <c r="N148">
        <v>1433000</v>
      </c>
      <c r="O148">
        <v>1547000</v>
      </c>
      <c r="P148">
        <v>1574000</v>
      </c>
      <c r="Q148">
        <v>1620000</v>
      </c>
      <c r="R148">
        <v>1668000</v>
      </c>
      <c r="S148">
        <v>1705871</v>
      </c>
      <c r="T148">
        <v>1721410</v>
      </c>
      <c r="U148">
        <v>1793983</v>
      </c>
      <c r="V148">
        <v>2009072</v>
      </c>
      <c r="W148">
        <v>2086768</v>
      </c>
      <c r="X148">
        <v>2127170</v>
      </c>
      <c r="Y148">
        <v>2214272</v>
      </c>
      <c r="Z148">
        <v>2181214</v>
      </c>
      <c r="AA148">
        <v>2317933</v>
      </c>
      <c r="AB148">
        <v>2456102</v>
      </c>
      <c r="AC148">
        <v>2334873</v>
      </c>
      <c r="AD148">
        <v>2215377</v>
      </c>
      <c r="AE148">
        <v>2469721</v>
      </c>
      <c r="AF148">
        <v>2520061</v>
      </c>
      <c r="AG148">
        <v>2600810</v>
      </c>
      <c r="AH148">
        <v>2637649</v>
      </c>
      <c r="AI148">
        <v>2672413</v>
      </c>
      <c r="AJ148">
        <v>2878000</v>
      </c>
      <c r="AK148">
        <v>2984000</v>
      </c>
      <c r="AL148">
        <v>3000000</v>
      </c>
      <c r="AM148">
        <v>2800000</v>
      </c>
      <c r="AN148">
        <v>2600000</v>
      </c>
      <c r="AO148">
        <v>2400000</v>
      </c>
      <c r="AP148">
        <v>2200000</v>
      </c>
      <c r="AQ148">
        <v>2700516</v>
      </c>
      <c r="AR148">
        <v>2747176</v>
      </c>
      <c r="AS148">
        <v>2904880</v>
      </c>
      <c r="AT148">
        <v>2620987</v>
      </c>
      <c r="AU148">
        <v>2700000</v>
      </c>
      <c r="AV148">
        <v>2517550</v>
      </c>
      <c r="AW148">
        <v>2375473</v>
      </c>
      <c r="AX148">
        <v>2341970</v>
      </c>
      <c r="AY148">
        <v>2566754</v>
      </c>
      <c r="AZ148">
        <v>2799965</v>
      </c>
      <c r="BA148">
        <v>2457563</v>
      </c>
      <c r="BB148">
        <v>2315327</v>
      </c>
      <c r="BC148">
        <v>3038000</v>
      </c>
      <c r="BD148">
        <v>3100000</v>
      </c>
      <c r="BE148">
        <v>2539797</v>
      </c>
      <c r="BF148">
        <v>3922107</v>
      </c>
      <c r="BG148">
        <v>4026658</v>
      </c>
      <c r="BH148">
        <v>4085000</v>
      </c>
      <c r="BI148">
        <v>3946348</v>
      </c>
      <c r="BJ148">
        <v>3865612</v>
      </c>
      <c r="BK148">
        <v>4077359</v>
      </c>
      <c r="BM148" t="str">
        <f>VLOOKUP(D148,Data_1!$D$2:$D$1387,1,FALSE)</f>
        <v>Cattle and Buffaloes</v>
      </c>
    </row>
    <row r="149" spans="1:65" x14ac:dyDescent="0.25">
      <c r="A149" t="s">
        <v>281</v>
      </c>
      <c r="B149" t="s">
        <v>282</v>
      </c>
      <c r="C149" t="s">
        <v>7</v>
      </c>
      <c r="D149" t="s">
        <v>51</v>
      </c>
      <c r="E149" s="25" t="str">
        <f t="shared" si="8"/>
        <v>number</v>
      </c>
      <c r="F149" s="4">
        <v>5111</v>
      </c>
      <c r="G149">
        <v>3553100</v>
      </c>
      <c r="H149">
        <v>3614260</v>
      </c>
      <c r="I149">
        <v>3715000</v>
      </c>
      <c r="J149">
        <v>3501193</v>
      </c>
      <c r="K149">
        <v>3546600</v>
      </c>
      <c r="L149">
        <v>3397210</v>
      </c>
      <c r="M149">
        <v>3939653</v>
      </c>
      <c r="N149">
        <v>4071000</v>
      </c>
      <c r="O149">
        <v>4802000</v>
      </c>
      <c r="P149">
        <v>5190000</v>
      </c>
      <c r="Q149">
        <v>5542000</v>
      </c>
      <c r="R149">
        <v>5601000</v>
      </c>
      <c r="S149">
        <v>5642000</v>
      </c>
      <c r="T149">
        <v>5732000</v>
      </c>
      <c r="U149">
        <v>6132000</v>
      </c>
      <c r="V149">
        <v>6316000</v>
      </c>
      <c r="W149">
        <v>6614000</v>
      </c>
      <c r="X149">
        <v>6027000</v>
      </c>
      <c r="Y149">
        <v>5569000</v>
      </c>
      <c r="Z149">
        <v>5279000</v>
      </c>
      <c r="AA149">
        <v>5286000</v>
      </c>
      <c r="AB149">
        <v>5662000</v>
      </c>
      <c r="AC149">
        <v>5547000</v>
      </c>
      <c r="AD149">
        <v>5465000</v>
      </c>
      <c r="AE149">
        <v>5499000</v>
      </c>
      <c r="AF149">
        <v>5783000</v>
      </c>
      <c r="AG149">
        <v>5918000</v>
      </c>
      <c r="AH149">
        <v>5820000</v>
      </c>
      <c r="AI149">
        <v>5846000</v>
      </c>
      <c r="AJ149">
        <v>6407000</v>
      </c>
      <c r="AK149">
        <v>5349000</v>
      </c>
      <c r="AL149">
        <v>6024000</v>
      </c>
      <c r="AM149">
        <v>4180000</v>
      </c>
      <c r="AN149">
        <v>4300000</v>
      </c>
      <c r="AO149">
        <v>4500000</v>
      </c>
      <c r="AP149">
        <v>5436214</v>
      </c>
      <c r="AQ149">
        <v>5400000</v>
      </c>
      <c r="AR149">
        <v>5668000</v>
      </c>
      <c r="AS149">
        <v>6068760</v>
      </c>
      <c r="AT149">
        <v>6186000</v>
      </c>
      <c r="AU149">
        <v>6270000</v>
      </c>
      <c r="AV149">
        <v>5673000</v>
      </c>
      <c r="AW149">
        <v>5405000</v>
      </c>
      <c r="AX149">
        <v>5227000</v>
      </c>
      <c r="AY149">
        <v>5227000</v>
      </c>
      <c r="AZ149">
        <v>4987000</v>
      </c>
      <c r="BA149">
        <v>5048000</v>
      </c>
      <c r="BB149">
        <v>5012000</v>
      </c>
      <c r="BC149">
        <v>5331000</v>
      </c>
      <c r="BD149">
        <v>5773620</v>
      </c>
      <c r="BE149">
        <v>6058388</v>
      </c>
      <c r="BF149">
        <v>6100000</v>
      </c>
      <c r="BG149">
        <v>6150000</v>
      </c>
      <c r="BH149">
        <v>4868357</v>
      </c>
      <c r="BI149">
        <v>4997047</v>
      </c>
      <c r="BJ149">
        <v>5543885</v>
      </c>
      <c r="BK149">
        <v>5534495</v>
      </c>
      <c r="BM149" t="str">
        <f>VLOOKUP(D149,Data_1!$D$2:$D$1387,1,FALSE)</f>
        <v>Cattle and Buffaloes</v>
      </c>
    </row>
    <row r="150" spans="1:65" x14ac:dyDescent="0.25">
      <c r="A150" t="s">
        <v>284</v>
      </c>
      <c r="B150" t="s">
        <v>272</v>
      </c>
      <c r="C150" t="s">
        <v>149</v>
      </c>
      <c r="D150" t="s">
        <v>51</v>
      </c>
      <c r="E150" s="25" t="str">
        <f t="shared" si="8"/>
        <v>number</v>
      </c>
      <c r="F150" s="4">
        <v>5111</v>
      </c>
      <c r="G150">
        <v>282000</v>
      </c>
      <c r="H150">
        <v>291800</v>
      </c>
      <c r="I150">
        <v>304300</v>
      </c>
      <c r="J150">
        <v>310000</v>
      </c>
      <c r="K150">
        <v>318000</v>
      </c>
      <c r="L150">
        <v>322000</v>
      </c>
      <c r="M150">
        <v>346000</v>
      </c>
      <c r="N150">
        <v>358000</v>
      </c>
      <c r="O150">
        <v>396000</v>
      </c>
      <c r="P150">
        <v>408000</v>
      </c>
      <c r="Q150">
        <v>420000</v>
      </c>
      <c r="R150">
        <v>440000</v>
      </c>
      <c r="S150">
        <v>450000</v>
      </c>
      <c r="T150">
        <v>450000</v>
      </c>
      <c r="U150">
        <v>460000</v>
      </c>
      <c r="V150">
        <v>500000</v>
      </c>
      <c r="W150">
        <v>550000</v>
      </c>
      <c r="X150">
        <v>600000</v>
      </c>
      <c r="Y150">
        <v>630000</v>
      </c>
      <c r="Z150">
        <v>666000</v>
      </c>
      <c r="AA150">
        <v>696000</v>
      </c>
      <c r="AB150">
        <v>765000</v>
      </c>
      <c r="AC150">
        <v>780000</v>
      </c>
      <c r="AD150">
        <v>820000</v>
      </c>
      <c r="AE150">
        <v>843000</v>
      </c>
      <c r="AF150">
        <v>885000</v>
      </c>
      <c r="AG150">
        <v>917000</v>
      </c>
      <c r="AH150">
        <v>992000</v>
      </c>
      <c r="AI150">
        <v>1049000</v>
      </c>
      <c r="AJ150">
        <v>1108000</v>
      </c>
      <c r="AK150">
        <v>1145000</v>
      </c>
      <c r="AL150">
        <v>1180000</v>
      </c>
      <c r="AM150">
        <v>1205000</v>
      </c>
      <c r="AN150">
        <v>1231000</v>
      </c>
      <c r="AO150">
        <v>1258000</v>
      </c>
      <c r="AP150">
        <v>1286000</v>
      </c>
      <c r="AQ150">
        <v>1316000</v>
      </c>
      <c r="AR150">
        <v>1280229</v>
      </c>
      <c r="AS150">
        <v>1308030</v>
      </c>
      <c r="AT150">
        <v>1308030</v>
      </c>
      <c r="AU150">
        <v>1336442</v>
      </c>
      <c r="AV150">
        <v>1365478</v>
      </c>
      <c r="AW150">
        <v>1392787</v>
      </c>
      <c r="AX150">
        <v>1420642</v>
      </c>
      <c r="AY150">
        <v>1449054</v>
      </c>
      <c r="AZ150">
        <v>1478035</v>
      </c>
      <c r="BA150">
        <v>1507596</v>
      </c>
      <c r="BB150">
        <v>1537748</v>
      </c>
      <c r="BC150">
        <v>1573116</v>
      </c>
      <c r="BD150">
        <v>1581582</v>
      </c>
      <c r="BE150">
        <v>1582652</v>
      </c>
      <c r="BF150">
        <v>1583725</v>
      </c>
      <c r="BG150">
        <v>1585585</v>
      </c>
      <c r="BH150">
        <v>1587000</v>
      </c>
      <c r="BI150">
        <v>1593133</v>
      </c>
      <c r="BJ150">
        <v>1674511</v>
      </c>
      <c r="BK150">
        <v>1687858</v>
      </c>
      <c r="BM150" t="str">
        <f>VLOOKUP(D150,Data_1!$D$2:$D$1387,1,FALSE)</f>
        <v>Cattle and Buffaloes</v>
      </c>
    </row>
    <row r="151" spans="1:65" x14ac:dyDescent="0.25">
      <c r="A151" t="s">
        <v>273</v>
      </c>
      <c r="B151" t="s">
        <v>274</v>
      </c>
      <c r="C151" t="s">
        <v>149</v>
      </c>
      <c r="D151" t="s">
        <v>51</v>
      </c>
      <c r="E151" s="25" t="str">
        <f t="shared" si="8"/>
        <v>number</v>
      </c>
      <c r="F151" s="4">
        <v>5111</v>
      </c>
      <c r="G151">
        <v>500000</v>
      </c>
      <c r="H151">
        <v>550000</v>
      </c>
      <c r="I151">
        <v>600000</v>
      </c>
      <c r="J151">
        <v>700000</v>
      </c>
      <c r="K151">
        <v>750000</v>
      </c>
      <c r="L151">
        <v>750000</v>
      </c>
      <c r="M151">
        <v>800000</v>
      </c>
      <c r="N151">
        <v>850000</v>
      </c>
      <c r="O151">
        <v>900000</v>
      </c>
      <c r="P151">
        <v>903000</v>
      </c>
      <c r="Q151">
        <v>903000</v>
      </c>
      <c r="R151">
        <v>933000</v>
      </c>
      <c r="S151">
        <v>962000</v>
      </c>
      <c r="T151">
        <v>1061000</v>
      </c>
      <c r="U151">
        <v>898000</v>
      </c>
      <c r="V151">
        <v>829000</v>
      </c>
      <c r="W151">
        <v>762000</v>
      </c>
      <c r="X151">
        <v>745000</v>
      </c>
      <c r="Y151">
        <v>780000</v>
      </c>
      <c r="Z151">
        <v>804000</v>
      </c>
      <c r="AA151">
        <v>828000</v>
      </c>
      <c r="AB151">
        <v>924000</v>
      </c>
      <c r="AC151">
        <v>1000000</v>
      </c>
      <c r="AD151">
        <v>1078000</v>
      </c>
      <c r="AE151">
        <v>1132000</v>
      </c>
      <c r="AF151">
        <v>1134870</v>
      </c>
      <c r="AG151">
        <v>1169777</v>
      </c>
      <c r="AH151">
        <v>1144978</v>
      </c>
      <c r="AI151">
        <v>1136421</v>
      </c>
      <c r="AJ151">
        <v>1144787</v>
      </c>
      <c r="AK151">
        <v>1194633</v>
      </c>
      <c r="AL151">
        <v>1159431</v>
      </c>
      <c r="AM151">
        <v>1168640</v>
      </c>
      <c r="AN151">
        <v>1187000</v>
      </c>
      <c r="AO151">
        <v>1216677</v>
      </c>
      <c r="AP151">
        <v>1247861</v>
      </c>
      <c r="AQ151">
        <v>1260300</v>
      </c>
      <c r="AR151">
        <v>1272900</v>
      </c>
      <c r="AS151">
        <v>1288000</v>
      </c>
      <c r="AT151">
        <v>1302000</v>
      </c>
      <c r="AU151">
        <v>1315000</v>
      </c>
      <c r="AV151">
        <v>1330000</v>
      </c>
      <c r="AW151">
        <v>1344000</v>
      </c>
      <c r="AX151">
        <v>1359000</v>
      </c>
      <c r="AY151">
        <v>1373000</v>
      </c>
      <c r="AZ151">
        <v>1359000</v>
      </c>
      <c r="BA151">
        <v>1373000</v>
      </c>
      <c r="BB151">
        <v>1392000</v>
      </c>
      <c r="BC151">
        <v>1438000</v>
      </c>
      <c r="BD151">
        <v>1454000</v>
      </c>
      <c r="BE151">
        <v>1498000</v>
      </c>
      <c r="BF151">
        <v>1543000</v>
      </c>
      <c r="BG151">
        <v>1590000</v>
      </c>
      <c r="BH151">
        <v>1657000</v>
      </c>
      <c r="BI151">
        <v>1734000</v>
      </c>
      <c r="BJ151">
        <v>1734000</v>
      </c>
      <c r="BK151">
        <v>1763984</v>
      </c>
      <c r="BM151" t="str">
        <f>VLOOKUP(D151,Data_1!$D$2:$D$1387,1,FALSE)</f>
        <v>Cattle and Buffaloes</v>
      </c>
    </row>
    <row r="152" spans="1:65" x14ac:dyDescent="0.25">
      <c r="A152" t="s">
        <v>275</v>
      </c>
      <c r="B152" t="s">
        <v>276</v>
      </c>
      <c r="C152" t="s">
        <v>7</v>
      </c>
      <c r="D152" t="s">
        <v>52</v>
      </c>
      <c r="E152" s="25" t="str">
        <f t="shared" si="8"/>
        <v>number</v>
      </c>
      <c r="F152" s="4" t="s">
        <v>53</v>
      </c>
      <c r="G152">
        <v>1584920</v>
      </c>
      <c r="H152">
        <v>1657700</v>
      </c>
      <c r="I152">
        <v>1670300</v>
      </c>
      <c r="J152">
        <v>1784510</v>
      </c>
      <c r="K152">
        <v>1714600</v>
      </c>
      <c r="L152">
        <v>1746795</v>
      </c>
      <c r="M152">
        <v>1855015</v>
      </c>
      <c r="N152">
        <v>1940490</v>
      </c>
      <c r="O152">
        <v>1989965</v>
      </c>
      <c r="P152">
        <v>2056645</v>
      </c>
      <c r="Q152">
        <v>2008805</v>
      </c>
      <c r="R152">
        <v>2032600</v>
      </c>
      <c r="S152">
        <v>2021780</v>
      </c>
      <c r="T152">
        <v>2133205</v>
      </c>
      <c r="U152">
        <v>2094080</v>
      </c>
      <c r="V152">
        <v>2178985</v>
      </c>
      <c r="W152">
        <v>2189893</v>
      </c>
      <c r="X152">
        <v>2038310</v>
      </c>
      <c r="Y152">
        <v>2162612</v>
      </c>
      <c r="Z152">
        <v>2237803</v>
      </c>
      <c r="AA152">
        <v>2133725</v>
      </c>
      <c r="AB152">
        <v>2084520</v>
      </c>
      <c r="AC152">
        <v>2280960</v>
      </c>
      <c r="AD152">
        <v>2273900</v>
      </c>
      <c r="AE152">
        <v>2319560</v>
      </c>
      <c r="AF152">
        <v>2385058</v>
      </c>
      <c r="AG152">
        <v>2337849</v>
      </c>
      <c r="AH152">
        <v>2307600</v>
      </c>
      <c r="AI152">
        <v>2544675</v>
      </c>
      <c r="AJ152">
        <v>2581217</v>
      </c>
      <c r="AK152">
        <v>2497185</v>
      </c>
      <c r="AL152">
        <v>2590969</v>
      </c>
      <c r="AM152">
        <v>2723979</v>
      </c>
      <c r="AN152">
        <v>2517000</v>
      </c>
      <c r="AO152">
        <v>2641975</v>
      </c>
      <c r="AP152">
        <v>2684978</v>
      </c>
      <c r="AQ152">
        <v>2741981</v>
      </c>
      <c r="AR152">
        <v>2609985</v>
      </c>
      <c r="AS152">
        <v>2755989</v>
      </c>
      <c r="AT152">
        <v>2660170</v>
      </c>
      <c r="AU152">
        <v>2853015</v>
      </c>
      <c r="AV152">
        <v>2786949</v>
      </c>
      <c r="AW152">
        <v>3127628</v>
      </c>
      <c r="AX152">
        <v>3389429</v>
      </c>
      <c r="AY152">
        <v>3794618</v>
      </c>
      <c r="AZ152">
        <v>3904368</v>
      </c>
      <c r="BA152">
        <v>4024722</v>
      </c>
      <c r="BB152">
        <v>4355509</v>
      </c>
      <c r="BC152">
        <v>4975421</v>
      </c>
      <c r="BD152">
        <v>5159662</v>
      </c>
      <c r="BE152">
        <v>4739748</v>
      </c>
      <c r="BF152">
        <v>5009947</v>
      </c>
      <c r="BG152">
        <v>3997774</v>
      </c>
      <c r="BH152">
        <v>4350126</v>
      </c>
      <c r="BI152">
        <v>4057872</v>
      </c>
      <c r="BJ152">
        <v>4138400</v>
      </c>
      <c r="BM152" t="str">
        <f>VLOOKUP(D152,Data_1!$D$2:$D$1387,1,FALSE)</f>
        <v>Cereal production (metric tons)</v>
      </c>
    </row>
    <row r="153" spans="1:65" x14ac:dyDescent="0.25">
      <c r="A153" t="s">
        <v>277</v>
      </c>
      <c r="B153" t="s">
        <v>278</v>
      </c>
      <c r="C153" t="s">
        <v>7</v>
      </c>
      <c r="D153" t="s">
        <v>52</v>
      </c>
      <c r="E153" s="25" t="str">
        <f t="shared" si="8"/>
        <v>number</v>
      </c>
      <c r="F153" s="4" t="s">
        <v>53</v>
      </c>
      <c r="G153">
        <v>864554</v>
      </c>
      <c r="H153">
        <v>899751</v>
      </c>
      <c r="I153">
        <v>780781</v>
      </c>
      <c r="J153">
        <v>967017</v>
      </c>
      <c r="K153">
        <v>950943</v>
      </c>
      <c r="L153">
        <v>1021611</v>
      </c>
      <c r="M153">
        <v>1342764</v>
      </c>
      <c r="N153">
        <v>1168730</v>
      </c>
      <c r="O153">
        <v>1145565</v>
      </c>
      <c r="P153">
        <v>995286</v>
      </c>
      <c r="Q153">
        <v>1362665</v>
      </c>
      <c r="R153">
        <v>1451555</v>
      </c>
      <c r="S153">
        <v>1446611</v>
      </c>
      <c r="T153">
        <v>1441544</v>
      </c>
      <c r="U153">
        <v>1177635</v>
      </c>
      <c r="V153">
        <v>1293919</v>
      </c>
      <c r="W153">
        <v>1526407</v>
      </c>
      <c r="X153">
        <v>1542500</v>
      </c>
      <c r="Y153">
        <v>1464500</v>
      </c>
      <c r="Z153">
        <v>1251500</v>
      </c>
      <c r="AA153">
        <v>1307688</v>
      </c>
      <c r="AB153">
        <v>1482700</v>
      </c>
      <c r="AC153">
        <v>1404504</v>
      </c>
      <c r="AD153">
        <v>1457065</v>
      </c>
      <c r="AE153">
        <v>1422875</v>
      </c>
      <c r="AF153">
        <v>1363545</v>
      </c>
      <c r="AG153">
        <v>1255066</v>
      </c>
      <c r="AH153">
        <v>1491655</v>
      </c>
      <c r="AI153">
        <v>1587917</v>
      </c>
      <c r="AJ153">
        <v>1413293</v>
      </c>
      <c r="AK153">
        <v>1679752</v>
      </c>
      <c r="AL153">
        <v>688786</v>
      </c>
      <c r="AM153">
        <v>2137147</v>
      </c>
      <c r="AN153">
        <v>1107716</v>
      </c>
      <c r="AO153">
        <v>1773119</v>
      </c>
      <c r="AP153">
        <v>1943377</v>
      </c>
      <c r="AQ153">
        <v>1474809</v>
      </c>
      <c r="AR153">
        <v>1904024</v>
      </c>
      <c r="AS153">
        <v>2635519</v>
      </c>
      <c r="AT153">
        <v>2631034</v>
      </c>
      <c r="AU153">
        <v>1865675</v>
      </c>
      <c r="AV153">
        <v>1710577</v>
      </c>
      <c r="AW153">
        <v>2143179</v>
      </c>
      <c r="AX153">
        <v>1717993</v>
      </c>
      <c r="AY153">
        <v>1302379</v>
      </c>
      <c r="AZ153">
        <v>2786281</v>
      </c>
      <c r="BA153">
        <v>3440138</v>
      </c>
      <c r="BB153">
        <v>2845840</v>
      </c>
      <c r="BC153">
        <v>3807971</v>
      </c>
      <c r="BD153">
        <v>3610283</v>
      </c>
      <c r="BE153">
        <v>3924971</v>
      </c>
      <c r="BF153">
        <v>3832659</v>
      </c>
      <c r="BG153">
        <v>3892310</v>
      </c>
      <c r="BH153">
        <v>4246674</v>
      </c>
      <c r="BI153">
        <v>3001731</v>
      </c>
      <c r="BJ153">
        <v>2531749</v>
      </c>
      <c r="BM153" t="str">
        <f>VLOOKUP(D153,Data_1!$D$2:$D$1387,1,FALSE)</f>
        <v>Cereal production (metric tons)</v>
      </c>
    </row>
    <row r="154" spans="1:65" x14ac:dyDescent="0.25">
      <c r="A154" t="s">
        <v>279</v>
      </c>
      <c r="B154" t="s">
        <v>280</v>
      </c>
      <c r="C154" t="s">
        <v>7</v>
      </c>
      <c r="D154" t="s">
        <v>52</v>
      </c>
      <c r="E154" s="25" t="str">
        <f t="shared" si="8"/>
        <v>number</v>
      </c>
      <c r="F154" s="4" t="s">
        <v>53</v>
      </c>
      <c r="G154">
        <v>766608</v>
      </c>
      <c r="H154">
        <v>748934</v>
      </c>
      <c r="I154">
        <v>676717</v>
      </c>
      <c r="J154">
        <v>773214</v>
      </c>
      <c r="K154">
        <v>816214</v>
      </c>
      <c r="L154">
        <v>892081</v>
      </c>
      <c r="M154">
        <v>893199</v>
      </c>
      <c r="N154">
        <v>823391</v>
      </c>
      <c r="O154">
        <v>830637</v>
      </c>
      <c r="P154">
        <v>687555</v>
      </c>
      <c r="Q154">
        <v>1065755</v>
      </c>
      <c r="R154">
        <v>1380494</v>
      </c>
      <c r="S154">
        <v>1027462</v>
      </c>
      <c r="T154">
        <v>1236246</v>
      </c>
      <c r="U154">
        <v>1616425</v>
      </c>
      <c r="V154">
        <v>1744399</v>
      </c>
      <c r="W154">
        <v>1736114</v>
      </c>
      <c r="X154">
        <v>1470553</v>
      </c>
      <c r="Y154">
        <v>936139</v>
      </c>
      <c r="Z154">
        <v>984244</v>
      </c>
      <c r="AA154">
        <v>1050738</v>
      </c>
      <c r="AB154">
        <v>797960</v>
      </c>
      <c r="AC154">
        <v>982959</v>
      </c>
      <c r="AD154">
        <v>924702</v>
      </c>
      <c r="AE154">
        <v>1192709</v>
      </c>
      <c r="AF154">
        <v>1318756</v>
      </c>
      <c r="AG154">
        <v>1158112</v>
      </c>
      <c r="AH154">
        <v>2055470</v>
      </c>
      <c r="AI154">
        <v>1966639</v>
      </c>
      <c r="AJ154">
        <v>1209431</v>
      </c>
      <c r="AK154">
        <v>1222667</v>
      </c>
      <c r="AL154">
        <v>608801</v>
      </c>
      <c r="AM154">
        <v>1756388</v>
      </c>
      <c r="AN154">
        <v>1187964</v>
      </c>
      <c r="AO154">
        <v>870488</v>
      </c>
      <c r="AP154">
        <v>1572874</v>
      </c>
      <c r="AQ154">
        <v>1137129</v>
      </c>
      <c r="AR154">
        <v>797593</v>
      </c>
      <c r="AS154">
        <v>1003092</v>
      </c>
      <c r="AT154">
        <v>1208056</v>
      </c>
      <c r="AU154">
        <v>950260</v>
      </c>
      <c r="AV154">
        <v>754966</v>
      </c>
      <c r="AW154">
        <v>1366060</v>
      </c>
      <c r="AX154">
        <v>1380713</v>
      </c>
      <c r="AY154">
        <v>1067154</v>
      </c>
      <c r="AZ154">
        <v>1603978</v>
      </c>
      <c r="BA154">
        <v>1537325</v>
      </c>
      <c r="BB154">
        <v>1396247</v>
      </c>
      <c r="BC154">
        <v>2199691</v>
      </c>
      <c r="BD154">
        <v>3100624</v>
      </c>
      <c r="BE154">
        <v>3373681</v>
      </c>
      <c r="BF154">
        <v>3203354</v>
      </c>
      <c r="BG154">
        <v>2900044</v>
      </c>
      <c r="BH154">
        <v>3655779</v>
      </c>
      <c r="BI154">
        <v>2906948</v>
      </c>
      <c r="BJ154">
        <v>3113107</v>
      </c>
      <c r="BM154" t="str">
        <f>VLOOKUP(D154,Data_1!$D$2:$D$1387,1,FALSE)</f>
        <v>Cereal production (metric tons)</v>
      </c>
    </row>
    <row r="155" spans="1:65" x14ac:dyDescent="0.25">
      <c r="A155" t="s">
        <v>281</v>
      </c>
      <c r="B155" t="s">
        <v>282</v>
      </c>
      <c r="C155" t="s">
        <v>7</v>
      </c>
      <c r="D155" t="s">
        <v>52</v>
      </c>
      <c r="E155" s="25" t="str">
        <f t="shared" si="8"/>
        <v>number</v>
      </c>
      <c r="F155" s="4" t="s">
        <v>53</v>
      </c>
      <c r="G155">
        <v>1266453</v>
      </c>
      <c r="H155">
        <v>1225137</v>
      </c>
      <c r="I155">
        <v>1030933</v>
      </c>
      <c r="J155">
        <v>1028799</v>
      </c>
      <c r="K155">
        <v>1134571</v>
      </c>
      <c r="L155">
        <v>1212978</v>
      </c>
      <c r="M155">
        <v>1901352</v>
      </c>
      <c r="N155">
        <v>1245153</v>
      </c>
      <c r="O155">
        <v>1934407</v>
      </c>
      <c r="P155">
        <v>1438894</v>
      </c>
      <c r="Q155">
        <v>2273966</v>
      </c>
      <c r="R155">
        <v>2704654</v>
      </c>
      <c r="S155">
        <v>1294515</v>
      </c>
      <c r="T155">
        <v>2530387</v>
      </c>
      <c r="U155">
        <v>2196628</v>
      </c>
      <c r="V155">
        <v>2325709</v>
      </c>
      <c r="W155">
        <v>2049240</v>
      </c>
      <c r="X155">
        <v>2123843</v>
      </c>
      <c r="Y155">
        <v>1516968</v>
      </c>
      <c r="Z155">
        <v>1991554</v>
      </c>
      <c r="AA155">
        <v>3316377</v>
      </c>
      <c r="AB155">
        <v>2207545</v>
      </c>
      <c r="AC155">
        <v>1201648</v>
      </c>
      <c r="AD155">
        <v>1419828</v>
      </c>
      <c r="AE155">
        <v>3420543</v>
      </c>
      <c r="AF155">
        <v>3098137</v>
      </c>
      <c r="AG155">
        <v>1507446</v>
      </c>
      <c r="AH155">
        <v>3082449</v>
      </c>
      <c r="AI155">
        <v>2555619</v>
      </c>
      <c r="AJ155">
        <v>2561741</v>
      </c>
      <c r="AK155">
        <v>2069933</v>
      </c>
      <c r="AL155">
        <v>482169</v>
      </c>
      <c r="AM155">
        <v>2566994</v>
      </c>
      <c r="AN155">
        <v>2563154</v>
      </c>
      <c r="AO155">
        <v>1029453</v>
      </c>
      <c r="AP155">
        <v>2521126</v>
      </c>
      <c r="AQ155">
        <v>1967742</v>
      </c>
      <c r="AR155">
        <v>1557967</v>
      </c>
      <c r="AS155">
        <v>1986268</v>
      </c>
      <c r="AT155">
        <v>1961945</v>
      </c>
      <c r="AU155">
        <v>1851556</v>
      </c>
      <c r="AV155">
        <v>855292</v>
      </c>
      <c r="AW155">
        <v>1357412</v>
      </c>
      <c r="AX155">
        <v>2873652</v>
      </c>
      <c r="AY155">
        <v>1610596</v>
      </c>
      <c r="AZ155">
        <v>2487369</v>
      </c>
      <c r="BA155">
        <v>1856506</v>
      </c>
      <c r="BB155">
        <v>692572</v>
      </c>
      <c r="BC155">
        <v>873641</v>
      </c>
      <c r="BD155">
        <v>1388059</v>
      </c>
      <c r="BE155">
        <v>1172387</v>
      </c>
      <c r="BF155">
        <v>1283382</v>
      </c>
      <c r="BG155">
        <v>1153821</v>
      </c>
      <c r="BH155">
        <v>1239901</v>
      </c>
      <c r="BI155">
        <v>800114</v>
      </c>
      <c r="BJ155">
        <v>1048747</v>
      </c>
      <c r="BM155" t="str">
        <f>VLOOKUP(D155,Data_1!$D$2:$D$1387,1,FALSE)</f>
        <v>Cereal production (metric tons)</v>
      </c>
    </row>
    <row r="156" spans="1:65" x14ac:dyDescent="0.25">
      <c r="A156" t="s">
        <v>284</v>
      </c>
      <c r="B156" t="s">
        <v>272</v>
      </c>
      <c r="C156" t="s">
        <v>149</v>
      </c>
      <c r="D156" t="s">
        <v>52</v>
      </c>
      <c r="E156" s="25" t="str">
        <f t="shared" si="8"/>
        <v>number</v>
      </c>
      <c r="F156" s="4" t="s">
        <v>53</v>
      </c>
      <c r="G156">
        <v>294000</v>
      </c>
      <c r="H156">
        <v>451000</v>
      </c>
      <c r="I156">
        <v>440600</v>
      </c>
      <c r="J156">
        <v>478900</v>
      </c>
      <c r="K156">
        <v>481500</v>
      </c>
      <c r="L156">
        <v>524600</v>
      </c>
      <c r="M156">
        <v>620600</v>
      </c>
      <c r="N156">
        <v>625600</v>
      </c>
      <c r="O156">
        <v>617800</v>
      </c>
      <c r="P156">
        <v>591900</v>
      </c>
      <c r="Q156">
        <v>711400</v>
      </c>
      <c r="R156">
        <v>585900</v>
      </c>
      <c r="S156">
        <v>613400</v>
      </c>
      <c r="T156">
        <v>693900</v>
      </c>
      <c r="U156">
        <v>837525</v>
      </c>
      <c r="V156">
        <v>780125</v>
      </c>
      <c r="W156">
        <v>809385</v>
      </c>
      <c r="X156">
        <v>846450</v>
      </c>
      <c r="Y156">
        <v>889850</v>
      </c>
      <c r="Z156">
        <v>859900</v>
      </c>
      <c r="AA156">
        <v>846680</v>
      </c>
      <c r="AB156">
        <v>934475</v>
      </c>
      <c r="AC156">
        <v>818885</v>
      </c>
      <c r="AD156">
        <v>1096250</v>
      </c>
      <c r="AE156">
        <v>1082424</v>
      </c>
      <c r="AF156">
        <v>1043119</v>
      </c>
      <c r="AG156">
        <v>1079837</v>
      </c>
      <c r="AH156">
        <v>1150577</v>
      </c>
      <c r="AI156">
        <v>1194341</v>
      </c>
      <c r="AJ156">
        <v>1241131</v>
      </c>
      <c r="AK156">
        <v>1224938</v>
      </c>
      <c r="AL156">
        <v>1245791</v>
      </c>
      <c r="AM156">
        <v>1267664</v>
      </c>
      <c r="AN156">
        <v>1290241</v>
      </c>
      <c r="AO156">
        <v>1321407</v>
      </c>
      <c r="AP156">
        <v>1354230</v>
      </c>
      <c r="AQ156">
        <v>1221428</v>
      </c>
      <c r="AR156">
        <v>1243200</v>
      </c>
      <c r="AS156">
        <v>1264364</v>
      </c>
      <c r="AT156">
        <v>1285904</v>
      </c>
      <c r="AU156">
        <v>1307824</v>
      </c>
      <c r="AV156">
        <v>1330096</v>
      </c>
      <c r="AW156">
        <v>1334280</v>
      </c>
      <c r="AX156">
        <v>1378128</v>
      </c>
      <c r="AY156">
        <v>1424903</v>
      </c>
      <c r="AZ156">
        <v>1441779</v>
      </c>
      <c r="BA156">
        <v>1224570</v>
      </c>
      <c r="BB156">
        <v>1408447</v>
      </c>
      <c r="BC156">
        <v>1428840</v>
      </c>
      <c r="BD156">
        <v>1961771</v>
      </c>
      <c r="BE156">
        <v>1607414</v>
      </c>
      <c r="BF156">
        <v>2332512</v>
      </c>
      <c r="BG156">
        <v>2712481</v>
      </c>
      <c r="BH156">
        <v>2855919</v>
      </c>
      <c r="BI156">
        <v>2842823</v>
      </c>
      <c r="BJ156">
        <v>2577746</v>
      </c>
      <c r="BM156" t="str">
        <f>VLOOKUP(D156,Data_1!$D$2:$D$1387,1,FALSE)</f>
        <v>Cereal production (metric tons)</v>
      </c>
    </row>
    <row r="157" spans="1:65" x14ac:dyDescent="0.25">
      <c r="A157" t="s">
        <v>273</v>
      </c>
      <c r="B157" t="s">
        <v>274</v>
      </c>
      <c r="C157" t="s">
        <v>149</v>
      </c>
      <c r="D157" t="s">
        <v>52</v>
      </c>
      <c r="E157" s="25" t="str">
        <f t="shared" si="8"/>
        <v>number</v>
      </c>
      <c r="F157" s="4" t="s">
        <v>53</v>
      </c>
      <c r="G157">
        <v>436400</v>
      </c>
      <c r="H157">
        <v>421000</v>
      </c>
      <c r="I157">
        <v>392348</v>
      </c>
      <c r="J157">
        <v>400221</v>
      </c>
      <c r="K157">
        <v>388943</v>
      </c>
      <c r="L157">
        <v>646900</v>
      </c>
      <c r="M157">
        <v>585651</v>
      </c>
      <c r="N157">
        <v>522656</v>
      </c>
      <c r="O157">
        <v>535463</v>
      </c>
      <c r="P157">
        <v>857500</v>
      </c>
      <c r="Q157">
        <v>823100</v>
      </c>
      <c r="R157">
        <v>723500</v>
      </c>
      <c r="S157">
        <v>764100</v>
      </c>
      <c r="T157">
        <v>890100</v>
      </c>
      <c r="U157">
        <v>671500</v>
      </c>
      <c r="V157">
        <v>688800</v>
      </c>
      <c r="W157">
        <v>639000</v>
      </c>
      <c r="X157">
        <v>540000</v>
      </c>
      <c r="Y157">
        <v>780000</v>
      </c>
      <c r="Z157">
        <v>674000</v>
      </c>
      <c r="AA157">
        <v>725000</v>
      </c>
      <c r="AB157">
        <v>628000</v>
      </c>
      <c r="AC157">
        <v>432000</v>
      </c>
      <c r="AD157">
        <v>1072000</v>
      </c>
      <c r="AE157">
        <v>921000</v>
      </c>
      <c r="AF157">
        <v>866700</v>
      </c>
      <c r="AG157">
        <v>1057400</v>
      </c>
      <c r="AH157">
        <v>1146000</v>
      </c>
      <c r="AI157">
        <v>1183700</v>
      </c>
      <c r="AJ157">
        <v>843800</v>
      </c>
      <c r="AK157">
        <v>1436200</v>
      </c>
      <c r="AL157">
        <v>1254200</v>
      </c>
      <c r="AM157">
        <v>1644700</v>
      </c>
      <c r="AN157">
        <v>1593915</v>
      </c>
      <c r="AO157">
        <v>1796920</v>
      </c>
      <c r="AP157">
        <v>1770069</v>
      </c>
      <c r="AQ157">
        <v>1669221</v>
      </c>
      <c r="AR157">
        <v>1787521</v>
      </c>
      <c r="AS157">
        <v>1685992</v>
      </c>
      <c r="AT157">
        <v>1710622</v>
      </c>
      <c r="AU157">
        <v>1626674</v>
      </c>
      <c r="AV157">
        <v>2155214</v>
      </c>
      <c r="AW157">
        <v>2040845</v>
      </c>
      <c r="AX157">
        <v>1830251</v>
      </c>
      <c r="AY157">
        <v>1948026</v>
      </c>
      <c r="AZ157">
        <v>1919027</v>
      </c>
      <c r="BA157">
        <v>1672835</v>
      </c>
      <c r="BB157">
        <v>2296821</v>
      </c>
      <c r="BC157">
        <v>2607164</v>
      </c>
      <c r="BD157">
        <v>2906709</v>
      </c>
      <c r="BE157">
        <v>2618992</v>
      </c>
      <c r="BF157">
        <v>2890743</v>
      </c>
      <c r="BG157">
        <v>2745913</v>
      </c>
      <c r="BH157">
        <v>2780040</v>
      </c>
      <c r="BI157">
        <v>2753199</v>
      </c>
      <c r="BJ157">
        <v>2798257</v>
      </c>
      <c r="BM157" t="str">
        <f>VLOOKUP(D157,Data_1!$D$2:$D$1387,1,FALSE)</f>
        <v>Cereal production (metric tons)</v>
      </c>
    </row>
    <row r="158" spans="1:65" x14ac:dyDescent="0.25">
      <c r="A158" t="s">
        <v>275</v>
      </c>
      <c r="B158" t="s">
        <v>276</v>
      </c>
      <c r="C158" t="s">
        <v>7</v>
      </c>
      <c r="D158" t="s">
        <v>54</v>
      </c>
      <c r="E158" s="25" t="str">
        <f t="shared" si="8"/>
        <v>number</v>
      </c>
      <c r="F158" s="4" t="s">
        <v>55</v>
      </c>
      <c r="G158">
        <v>1784.8</v>
      </c>
      <c r="H158">
        <v>1761.6</v>
      </c>
      <c r="I158">
        <v>1758.2</v>
      </c>
      <c r="J158">
        <v>1806.4</v>
      </c>
      <c r="K158">
        <v>1744.9</v>
      </c>
      <c r="L158">
        <v>1585.5</v>
      </c>
      <c r="M158">
        <v>1652.7</v>
      </c>
      <c r="N158">
        <v>1686.2</v>
      </c>
      <c r="O158">
        <v>1770.3</v>
      </c>
      <c r="P158">
        <v>1857.8</v>
      </c>
      <c r="Q158">
        <v>1792.4</v>
      </c>
      <c r="R158">
        <v>1797.6</v>
      </c>
      <c r="S158">
        <v>1741.8</v>
      </c>
      <c r="T158">
        <v>1809.5</v>
      </c>
      <c r="U158">
        <v>1759</v>
      </c>
      <c r="V158">
        <v>1847.4</v>
      </c>
      <c r="W158">
        <v>1695.8</v>
      </c>
      <c r="X158">
        <v>1621.2</v>
      </c>
      <c r="Y158">
        <v>1687.5</v>
      </c>
      <c r="Z158">
        <v>1681.8</v>
      </c>
      <c r="AA158">
        <v>1621.7</v>
      </c>
      <c r="AB158">
        <v>1593.7</v>
      </c>
      <c r="AC158">
        <v>1729.7</v>
      </c>
      <c r="AD158">
        <v>1742.6</v>
      </c>
      <c r="AE158">
        <v>1749.3</v>
      </c>
      <c r="AF158">
        <v>1782.2</v>
      </c>
      <c r="AG158">
        <v>1884.6</v>
      </c>
      <c r="AH158">
        <v>1823.3</v>
      </c>
      <c r="AI158">
        <v>1955.7</v>
      </c>
      <c r="AJ158">
        <v>1945.3</v>
      </c>
      <c r="AK158">
        <v>1927.7</v>
      </c>
      <c r="AL158">
        <v>1934.4</v>
      </c>
      <c r="AM158">
        <v>1924.7</v>
      </c>
      <c r="AN158">
        <v>1926.6</v>
      </c>
      <c r="AO158">
        <v>1968.3</v>
      </c>
      <c r="AP158">
        <v>2008.2</v>
      </c>
      <c r="AQ158">
        <v>2001.1</v>
      </c>
      <c r="AR158">
        <v>1875.7</v>
      </c>
      <c r="AS158">
        <v>1962.6</v>
      </c>
      <c r="AT158">
        <v>1891.2</v>
      </c>
      <c r="AU158">
        <v>2021.1</v>
      </c>
      <c r="AV158">
        <v>1967.8</v>
      </c>
      <c r="AW158">
        <v>2202.1999999999998</v>
      </c>
      <c r="AX158">
        <v>2353.6999999999998</v>
      </c>
      <c r="AY158">
        <v>2514.9</v>
      </c>
      <c r="AZ158">
        <v>2565.6999999999998</v>
      </c>
      <c r="BA158">
        <v>2620.5</v>
      </c>
      <c r="BB158">
        <v>2811.6</v>
      </c>
      <c r="BC158">
        <v>3183.7</v>
      </c>
      <c r="BD158">
        <v>3271.8</v>
      </c>
      <c r="BE158">
        <v>3337.5</v>
      </c>
      <c r="BF158">
        <v>3362.9</v>
      </c>
      <c r="BG158">
        <v>3465.9</v>
      </c>
      <c r="BH158">
        <v>3636.5</v>
      </c>
      <c r="BI158">
        <v>3772.7</v>
      </c>
      <c r="BJ158">
        <v>3920.3</v>
      </c>
      <c r="BM158" t="str">
        <f>VLOOKUP(D158,Data_1!$D$2:$D$1387,1,FALSE)</f>
        <v>Cereal yield (kg per hectare)</v>
      </c>
    </row>
    <row r="159" spans="1:65" x14ac:dyDescent="0.25">
      <c r="A159" t="s">
        <v>277</v>
      </c>
      <c r="B159" t="s">
        <v>278</v>
      </c>
      <c r="C159" t="s">
        <v>7</v>
      </c>
      <c r="D159" t="s">
        <v>54</v>
      </c>
      <c r="E159" s="25" t="str">
        <f t="shared" si="8"/>
        <v>number</v>
      </c>
      <c r="F159" s="4" t="s">
        <v>55</v>
      </c>
      <c r="G159">
        <v>984.5</v>
      </c>
      <c r="H159">
        <v>1027</v>
      </c>
      <c r="I159">
        <v>876.7</v>
      </c>
      <c r="J159">
        <v>1076.8</v>
      </c>
      <c r="K159">
        <v>856.5</v>
      </c>
      <c r="L159">
        <v>905.2</v>
      </c>
      <c r="M159">
        <v>1381.3</v>
      </c>
      <c r="N159">
        <v>995.3</v>
      </c>
      <c r="O159">
        <v>967.3</v>
      </c>
      <c r="P159">
        <v>888.4</v>
      </c>
      <c r="Q159">
        <v>1133.4000000000001</v>
      </c>
      <c r="R159">
        <v>1149.8</v>
      </c>
      <c r="S159">
        <v>1104</v>
      </c>
      <c r="T159">
        <v>1133.0999999999999</v>
      </c>
      <c r="U159">
        <v>1014.9</v>
      </c>
      <c r="V159">
        <v>1110.2</v>
      </c>
      <c r="W159">
        <v>1298.8</v>
      </c>
      <c r="X159">
        <v>1246.8</v>
      </c>
      <c r="Y159">
        <v>1175</v>
      </c>
      <c r="Z159">
        <v>1187.4000000000001</v>
      </c>
      <c r="AA159">
        <v>1121.9000000000001</v>
      </c>
      <c r="AB159">
        <v>1169.0999999999999</v>
      </c>
      <c r="AC159">
        <v>1146.2</v>
      </c>
      <c r="AD159">
        <v>1180.5999999999999</v>
      </c>
      <c r="AE159">
        <v>1169</v>
      </c>
      <c r="AF159">
        <v>1076.0999999999999</v>
      </c>
      <c r="AG159">
        <v>1001.8</v>
      </c>
      <c r="AH159">
        <v>1156.4000000000001</v>
      </c>
      <c r="AI159">
        <v>1179.4000000000001</v>
      </c>
      <c r="AJ159">
        <v>991.5</v>
      </c>
      <c r="AK159">
        <v>1141</v>
      </c>
      <c r="AL159">
        <v>481.6</v>
      </c>
      <c r="AM159">
        <v>1488.8</v>
      </c>
      <c r="AN159">
        <v>896.4</v>
      </c>
      <c r="AO159">
        <v>1309.2</v>
      </c>
      <c r="AP159">
        <v>1390.6</v>
      </c>
      <c r="AQ159">
        <v>1054.4000000000001</v>
      </c>
      <c r="AR159">
        <v>1322.1</v>
      </c>
      <c r="AS159">
        <v>1745.4</v>
      </c>
      <c r="AT159">
        <v>1675.5</v>
      </c>
      <c r="AU159">
        <v>1175.5</v>
      </c>
      <c r="AV159">
        <v>1045.7</v>
      </c>
      <c r="AW159">
        <v>1209</v>
      </c>
      <c r="AX159">
        <v>1020.6</v>
      </c>
      <c r="AY159">
        <v>777.8</v>
      </c>
      <c r="AZ159">
        <v>1444.7</v>
      </c>
      <c r="BA159">
        <v>2467</v>
      </c>
      <c r="BB159">
        <v>1598.7</v>
      </c>
      <c r="BC159">
        <v>2124.3000000000002</v>
      </c>
      <c r="BD159">
        <v>1906.9</v>
      </c>
      <c r="BE159">
        <v>2094.3000000000002</v>
      </c>
      <c r="BF159">
        <v>2087.1</v>
      </c>
      <c r="BG159">
        <v>2068.8000000000002</v>
      </c>
      <c r="BH159">
        <v>2218.1</v>
      </c>
      <c r="BI159">
        <v>1590.6</v>
      </c>
      <c r="BJ159">
        <v>1347.4</v>
      </c>
      <c r="BM159" t="str">
        <f>VLOOKUP(D159,Data_1!$D$2:$D$1387,1,FALSE)</f>
        <v>Cereal yield (kg per hectare)</v>
      </c>
    </row>
    <row r="160" spans="1:65" x14ac:dyDescent="0.25">
      <c r="A160" t="s">
        <v>279</v>
      </c>
      <c r="B160" t="s">
        <v>280</v>
      </c>
      <c r="C160" t="s">
        <v>7</v>
      </c>
      <c r="D160" t="s">
        <v>54</v>
      </c>
      <c r="E160" s="25" t="str">
        <f t="shared" si="8"/>
        <v>number</v>
      </c>
      <c r="F160" s="4" t="s">
        <v>55</v>
      </c>
      <c r="G160">
        <v>822.2</v>
      </c>
      <c r="H160">
        <v>801.4</v>
      </c>
      <c r="I160">
        <v>706.9</v>
      </c>
      <c r="J160">
        <v>788.9</v>
      </c>
      <c r="K160">
        <v>823.5</v>
      </c>
      <c r="L160">
        <v>878</v>
      </c>
      <c r="M160">
        <v>869.6</v>
      </c>
      <c r="N160">
        <v>785.2</v>
      </c>
      <c r="O160">
        <v>774</v>
      </c>
      <c r="P160">
        <v>624.4</v>
      </c>
      <c r="Q160">
        <v>876.3</v>
      </c>
      <c r="R160">
        <v>1007.1</v>
      </c>
      <c r="S160">
        <v>838.7</v>
      </c>
      <c r="T160">
        <v>967.7</v>
      </c>
      <c r="U160">
        <v>1311.1</v>
      </c>
      <c r="V160">
        <v>1375.7</v>
      </c>
      <c r="W160">
        <v>1504.7</v>
      </c>
      <c r="X160">
        <v>1515.4</v>
      </c>
      <c r="Y160">
        <v>1529.1</v>
      </c>
      <c r="Z160">
        <v>1567.5</v>
      </c>
      <c r="AA160">
        <v>1930.6</v>
      </c>
      <c r="AB160">
        <v>1572.1</v>
      </c>
      <c r="AC160">
        <v>1651.2</v>
      </c>
      <c r="AD160">
        <v>1646.1</v>
      </c>
      <c r="AE160">
        <v>1842.8</v>
      </c>
      <c r="AF160">
        <v>1930.6</v>
      </c>
      <c r="AG160">
        <v>1610.3</v>
      </c>
      <c r="AH160">
        <v>2457.4</v>
      </c>
      <c r="AI160">
        <v>1717.3</v>
      </c>
      <c r="AJ160">
        <v>1351.9</v>
      </c>
      <c r="AK160">
        <v>1640.6</v>
      </c>
      <c r="AL160">
        <v>763.1</v>
      </c>
      <c r="AM160">
        <v>2302.9</v>
      </c>
      <c r="AN160">
        <v>1417.5</v>
      </c>
      <c r="AO160">
        <v>1331.4</v>
      </c>
      <c r="AP160">
        <v>1911.7</v>
      </c>
      <c r="AQ160">
        <v>1413.4</v>
      </c>
      <c r="AR160">
        <v>1211.2</v>
      </c>
      <c r="AS160">
        <v>1323.6</v>
      </c>
      <c r="AT160">
        <v>1682.3</v>
      </c>
      <c r="AU160">
        <v>1402.1</v>
      </c>
      <c r="AV160">
        <v>1419.2</v>
      </c>
      <c r="AW160">
        <v>1701.9</v>
      </c>
      <c r="AX160">
        <v>1814.4</v>
      </c>
      <c r="AY160">
        <v>1898.7</v>
      </c>
      <c r="AZ160">
        <v>1816</v>
      </c>
      <c r="BA160">
        <v>2252.6</v>
      </c>
      <c r="BB160">
        <v>2179.8000000000002</v>
      </c>
      <c r="BC160">
        <v>2066.4</v>
      </c>
      <c r="BD160">
        <v>2533.5</v>
      </c>
      <c r="BE160">
        <v>2731.4</v>
      </c>
      <c r="BF160">
        <v>2689.3</v>
      </c>
      <c r="BG160">
        <v>2532.4</v>
      </c>
      <c r="BH160">
        <v>2755.3</v>
      </c>
      <c r="BI160">
        <v>3007</v>
      </c>
      <c r="BJ160">
        <v>2418</v>
      </c>
      <c r="BM160" t="str">
        <f>VLOOKUP(D160,Data_1!$D$2:$D$1387,1,FALSE)</f>
        <v>Cereal yield (kg per hectare)</v>
      </c>
    </row>
    <row r="161" spans="1:65" x14ac:dyDescent="0.25">
      <c r="A161" t="s">
        <v>281</v>
      </c>
      <c r="B161" t="s">
        <v>282</v>
      </c>
      <c r="C161" t="s">
        <v>7</v>
      </c>
      <c r="D161" t="s">
        <v>54</v>
      </c>
      <c r="E161" s="25" t="str">
        <f t="shared" si="8"/>
        <v>number</v>
      </c>
      <c r="F161" s="4" t="s">
        <v>55</v>
      </c>
      <c r="G161">
        <v>919.7</v>
      </c>
      <c r="H161">
        <v>905.9</v>
      </c>
      <c r="I161">
        <v>822.5</v>
      </c>
      <c r="J161">
        <v>820.5</v>
      </c>
      <c r="K161">
        <v>930.8</v>
      </c>
      <c r="L161">
        <v>937.8</v>
      </c>
      <c r="M161">
        <v>1294.5</v>
      </c>
      <c r="N161">
        <v>1020.2</v>
      </c>
      <c r="O161">
        <v>1145.3</v>
      </c>
      <c r="P161">
        <v>942.3</v>
      </c>
      <c r="Q161">
        <v>1391.9</v>
      </c>
      <c r="R161">
        <v>1637</v>
      </c>
      <c r="S161">
        <v>961.3</v>
      </c>
      <c r="T161">
        <v>1485.5</v>
      </c>
      <c r="U161">
        <v>1360.2</v>
      </c>
      <c r="V161">
        <v>1394.1</v>
      </c>
      <c r="W161">
        <v>1475.9</v>
      </c>
      <c r="X161">
        <v>1378.9</v>
      </c>
      <c r="Y161">
        <v>1144.2</v>
      </c>
      <c r="Z161">
        <v>1186.0999999999999</v>
      </c>
      <c r="AA161">
        <v>1749.6</v>
      </c>
      <c r="AB161">
        <v>1139.5999999999999</v>
      </c>
      <c r="AC161">
        <v>633.6</v>
      </c>
      <c r="AD161">
        <v>790.4</v>
      </c>
      <c r="AE161">
        <v>1868.8</v>
      </c>
      <c r="AF161">
        <v>1694.3</v>
      </c>
      <c r="AG161">
        <v>853.8</v>
      </c>
      <c r="AH161">
        <v>1591.4</v>
      </c>
      <c r="AI161">
        <v>1509.6</v>
      </c>
      <c r="AJ161">
        <v>1625.4</v>
      </c>
      <c r="AK161">
        <v>1336</v>
      </c>
      <c r="AL161">
        <v>412.1</v>
      </c>
      <c r="AM161">
        <v>1502</v>
      </c>
      <c r="AN161">
        <v>1134.5999999999999</v>
      </c>
      <c r="AO161">
        <v>548.20000000000005</v>
      </c>
      <c r="AP161">
        <v>1258.7</v>
      </c>
      <c r="AQ161">
        <v>1054.3</v>
      </c>
      <c r="AR161">
        <v>1016.6</v>
      </c>
      <c r="AS161">
        <v>1069</v>
      </c>
      <c r="AT161">
        <v>1159.5999999999999</v>
      </c>
      <c r="AU161">
        <v>1194</v>
      </c>
      <c r="AV161">
        <v>539.20000000000005</v>
      </c>
      <c r="AW161">
        <v>795.4</v>
      </c>
      <c r="AX161">
        <v>1206</v>
      </c>
      <c r="AY161">
        <v>653.79999999999995</v>
      </c>
      <c r="AZ161">
        <v>934.3</v>
      </c>
      <c r="BA161">
        <v>806.8</v>
      </c>
      <c r="BB161">
        <v>309.7</v>
      </c>
      <c r="BC161">
        <v>452.3</v>
      </c>
      <c r="BD161">
        <v>733.7</v>
      </c>
      <c r="BE161">
        <v>587.6</v>
      </c>
      <c r="BF161">
        <v>696</v>
      </c>
      <c r="BG161">
        <v>669.7</v>
      </c>
      <c r="BH161">
        <v>836.3</v>
      </c>
      <c r="BI161">
        <v>558.6</v>
      </c>
      <c r="BJ161">
        <v>580</v>
      </c>
      <c r="BM161" t="str">
        <f>VLOOKUP(D161,Data_1!$D$2:$D$1387,1,FALSE)</f>
        <v>Cereal yield (kg per hectare)</v>
      </c>
    </row>
    <row r="162" spans="1:65" x14ac:dyDescent="0.25">
      <c r="A162" t="s">
        <v>284</v>
      </c>
      <c r="B162" t="s">
        <v>272</v>
      </c>
      <c r="C162" t="s">
        <v>149</v>
      </c>
      <c r="D162" t="s">
        <v>54</v>
      </c>
      <c r="E162" s="25" t="str">
        <f t="shared" si="8"/>
        <v>number</v>
      </c>
      <c r="F162" s="4" t="s">
        <v>55</v>
      </c>
      <c r="G162">
        <v>624.20000000000005</v>
      </c>
      <c r="H162">
        <v>785.7</v>
      </c>
      <c r="I162">
        <v>751.9</v>
      </c>
      <c r="J162">
        <v>774.9</v>
      </c>
      <c r="K162">
        <v>785.5</v>
      </c>
      <c r="L162">
        <v>840.7</v>
      </c>
      <c r="M162">
        <v>888.9</v>
      </c>
      <c r="N162">
        <v>877.8</v>
      </c>
      <c r="O162">
        <v>845.1</v>
      </c>
      <c r="P162">
        <v>828.6</v>
      </c>
      <c r="Q162">
        <v>1000.3</v>
      </c>
      <c r="R162">
        <v>823.8</v>
      </c>
      <c r="S162">
        <v>840.6</v>
      </c>
      <c r="T162">
        <v>885.1</v>
      </c>
      <c r="U162">
        <v>820.5</v>
      </c>
      <c r="V162">
        <v>749.3</v>
      </c>
      <c r="W162">
        <v>753.7</v>
      </c>
      <c r="X162">
        <v>753.3</v>
      </c>
      <c r="Y162">
        <v>762.6</v>
      </c>
      <c r="Z162">
        <v>927.4</v>
      </c>
      <c r="AA162">
        <v>897.8</v>
      </c>
      <c r="AB162">
        <v>949</v>
      </c>
      <c r="AC162">
        <v>784.7</v>
      </c>
      <c r="AD162">
        <v>970.8</v>
      </c>
      <c r="AE162">
        <v>986.7</v>
      </c>
      <c r="AF162">
        <v>851.5</v>
      </c>
      <c r="AG162">
        <v>847.6</v>
      </c>
      <c r="AH162">
        <v>885.1</v>
      </c>
      <c r="AI162">
        <v>882.7</v>
      </c>
      <c r="AJ162">
        <v>1112.5</v>
      </c>
      <c r="AK162">
        <v>1052.8</v>
      </c>
      <c r="AL162">
        <v>1050.8</v>
      </c>
      <c r="AM162">
        <v>1235.4000000000001</v>
      </c>
      <c r="AN162">
        <v>1131</v>
      </c>
      <c r="AO162">
        <v>1141.7</v>
      </c>
      <c r="AP162">
        <v>1388.8</v>
      </c>
      <c r="AQ162">
        <v>1286.8</v>
      </c>
      <c r="AR162">
        <v>1498.6</v>
      </c>
      <c r="AS162">
        <v>1645.7</v>
      </c>
      <c r="AT162">
        <v>1682.3</v>
      </c>
      <c r="AU162">
        <v>1719.9</v>
      </c>
      <c r="AV162">
        <v>1750.9</v>
      </c>
      <c r="AW162">
        <v>1827</v>
      </c>
      <c r="AX162">
        <v>1853.9</v>
      </c>
      <c r="AY162">
        <v>1836.3</v>
      </c>
      <c r="AZ162">
        <v>1827.9</v>
      </c>
      <c r="BA162">
        <v>1569.4</v>
      </c>
      <c r="BB162">
        <v>1735</v>
      </c>
      <c r="BC162">
        <v>1711.5</v>
      </c>
      <c r="BD162">
        <v>2270.5</v>
      </c>
      <c r="BE162">
        <v>1882.9</v>
      </c>
      <c r="BF162">
        <v>2080.8000000000002</v>
      </c>
      <c r="BG162">
        <v>2177.8000000000002</v>
      </c>
      <c r="BH162">
        <v>2135.1999999999998</v>
      </c>
      <c r="BI162">
        <v>2156.4</v>
      </c>
      <c r="BJ162">
        <v>2133.9</v>
      </c>
      <c r="BM162" t="str">
        <f>VLOOKUP(D162,Data_1!$D$2:$D$1387,1,FALSE)</f>
        <v>Cereal yield (kg per hectare)</v>
      </c>
    </row>
    <row r="163" spans="1:65" x14ac:dyDescent="0.25">
      <c r="A163" t="s">
        <v>273</v>
      </c>
      <c r="B163" t="s">
        <v>274</v>
      </c>
      <c r="C163" t="s">
        <v>149</v>
      </c>
      <c r="D163" t="s">
        <v>54</v>
      </c>
      <c r="E163" s="25" t="str">
        <f t="shared" si="8"/>
        <v>number</v>
      </c>
      <c r="F163" s="4" t="s">
        <v>55</v>
      </c>
      <c r="G163">
        <v>816.4</v>
      </c>
      <c r="H163">
        <v>809.6</v>
      </c>
      <c r="I163">
        <v>788.2</v>
      </c>
      <c r="J163">
        <v>777.6</v>
      </c>
      <c r="K163">
        <v>809.2</v>
      </c>
      <c r="L163">
        <v>1088.7</v>
      </c>
      <c r="M163">
        <v>916.1</v>
      </c>
      <c r="N163">
        <v>859.3</v>
      </c>
      <c r="O163">
        <v>824.8</v>
      </c>
      <c r="P163">
        <v>858.2</v>
      </c>
      <c r="Q163">
        <v>860.7</v>
      </c>
      <c r="R163">
        <v>867.1</v>
      </c>
      <c r="S163">
        <v>863.7</v>
      </c>
      <c r="T163">
        <v>957.1</v>
      </c>
      <c r="U163">
        <v>834.3</v>
      </c>
      <c r="V163">
        <v>816.7</v>
      </c>
      <c r="W163">
        <v>832</v>
      </c>
      <c r="X163">
        <v>837.2</v>
      </c>
      <c r="Y163">
        <v>844.2</v>
      </c>
      <c r="Z163">
        <v>717.8</v>
      </c>
      <c r="AA163">
        <v>860</v>
      </c>
      <c r="AB163">
        <v>764</v>
      </c>
      <c r="AC163">
        <v>517.4</v>
      </c>
      <c r="AD163">
        <v>840.1</v>
      </c>
      <c r="AE163">
        <v>890.7</v>
      </c>
      <c r="AF163">
        <v>984.8</v>
      </c>
      <c r="AG163">
        <v>938.6</v>
      </c>
      <c r="AH163">
        <v>1095.8</v>
      </c>
      <c r="AI163">
        <v>1012.9</v>
      </c>
      <c r="AJ163">
        <v>989.2</v>
      </c>
      <c r="AK163">
        <v>1220.8</v>
      </c>
      <c r="AL163">
        <v>1042.0999999999999</v>
      </c>
      <c r="AM163">
        <v>1340.2</v>
      </c>
      <c r="AN163">
        <v>1327.5</v>
      </c>
      <c r="AO163">
        <v>1354.1</v>
      </c>
      <c r="AP163">
        <v>1389.2</v>
      </c>
      <c r="AQ163">
        <v>1321.7</v>
      </c>
      <c r="AR163">
        <v>1333.8</v>
      </c>
      <c r="AS163">
        <v>1297</v>
      </c>
      <c r="AT163">
        <v>1309.2</v>
      </c>
      <c r="AU163">
        <v>1186.0999999999999</v>
      </c>
      <c r="AV163">
        <v>1349</v>
      </c>
      <c r="AW163">
        <v>1396.4</v>
      </c>
      <c r="AX163">
        <v>1373.3</v>
      </c>
      <c r="AY163">
        <v>1432.3</v>
      </c>
      <c r="AZ163">
        <v>1334.5</v>
      </c>
      <c r="BA163">
        <v>1317</v>
      </c>
      <c r="BB163">
        <v>1598.1</v>
      </c>
      <c r="BC163">
        <v>1659.8</v>
      </c>
      <c r="BD163">
        <v>1814.3</v>
      </c>
      <c r="BE163">
        <v>1594.2</v>
      </c>
      <c r="BF163">
        <v>1768.1</v>
      </c>
      <c r="BG163">
        <v>1688.8</v>
      </c>
      <c r="BH163">
        <v>1703.4</v>
      </c>
      <c r="BI163">
        <v>1830.3</v>
      </c>
      <c r="BJ163">
        <v>1842.4</v>
      </c>
      <c r="BM163" t="str">
        <f>VLOOKUP(D163,Data_1!$D$2:$D$1387,1,FALSE)</f>
        <v>Cereal yield (kg per hectare)</v>
      </c>
    </row>
    <row r="164" spans="1:65" x14ac:dyDescent="0.25">
      <c r="A164" t="s">
        <v>275</v>
      </c>
      <c r="B164" t="s">
        <v>276</v>
      </c>
      <c r="C164" t="s">
        <v>7</v>
      </c>
      <c r="D164" s="10" t="s">
        <v>264</v>
      </c>
      <c r="E164" s="25" t="str">
        <f t="shared" si="8"/>
        <v>formula</v>
      </c>
      <c r="F164" s="4" t="s">
        <v>265</v>
      </c>
      <c r="G164" s="20">
        <f>100*G158/AVERAGE($AX158:$AY158)</f>
        <v>73.318818551534321</v>
      </c>
      <c r="H164" s="20">
        <f t="shared" ref="H164:BM164" si="9">100*H158/AVERAGE($AX158:$AY158)</f>
        <v>72.365772501335087</v>
      </c>
      <c r="I164" s="20">
        <f t="shared" si="9"/>
        <v>72.226101959495537</v>
      </c>
      <c r="J164" s="20">
        <f t="shared" si="9"/>
        <v>74.206137287926708</v>
      </c>
      <c r="K164" s="20">
        <f t="shared" si="9"/>
        <v>71.679743663476145</v>
      </c>
      <c r="L164" s="20">
        <f t="shared" si="9"/>
        <v>65.13166002546933</v>
      </c>
      <c r="M164" s="20">
        <f t="shared" si="9"/>
        <v>67.892207205356769</v>
      </c>
      <c r="N164" s="20">
        <f t="shared" si="9"/>
        <v>69.26837283818756</v>
      </c>
      <c r="O164" s="20">
        <f t="shared" si="9"/>
        <v>72.723164770159798</v>
      </c>
      <c r="P164" s="20">
        <f t="shared" si="9"/>
        <v>76.317627243971572</v>
      </c>
      <c r="Q164" s="20">
        <f t="shared" si="9"/>
        <v>73.631023292116822</v>
      </c>
      <c r="R164" s="20">
        <f t="shared" si="9"/>
        <v>73.844637061989062</v>
      </c>
      <c r="S164" s="20">
        <f t="shared" si="9"/>
        <v>71.552396992975389</v>
      </c>
      <c r="T164" s="20">
        <f t="shared" si="9"/>
        <v>74.333483958427465</v>
      </c>
      <c r="U164" s="20">
        <f t="shared" si="9"/>
        <v>72.258965616398953</v>
      </c>
      <c r="V164" s="20">
        <f t="shared" si="9"/>
        <v>75.890399704227079</v>
      </c>
      <c r="W164" s="20">
        <f t="shared" si="9"/>
        <v>69.662736721028622</v>
      </c>
      <c r="X164" s="20">
        <f t="shared" si="9"/>
        <v>66.598200714784539</v>
      </c>
      <c r="Y164" s="20">
        <f t="shared" si="9"/>
        <v>69.321776280655627</v>
      </c>
      <c r="Z164" s="20">
        <f t="shared" si="9"/>
        <v>69.08762272521875</v>
      </c>
      <c r="AA164" s="20">
        <f t="shared" si="9"/>
        <v>66.618740500349176</v>
      </c>
      <c r="AB164" s="20">
        <f t="shared" si="9"/>
        <v>65.468512508729404</v>
      </c>
      <c r="AC164" s="20">
        <f t="shared" si="9"/>
        <v>71.055334182311128</v>
      </c>
      <c r="AD164" s="20">
        <f t="shared" si="9"/>
        <v>71.585260649878805</v>
      </c>
      <c r="AE164" s="20">
        <f t="shared" si="9"/>
        <v>71.860493776444969</v>
      </c>
      <c r="AF164" s="20">
        <f t="shared" si="9"/>
        <v>73.212011666598201</v>
      </c>
      <c r="AG164" s="20">
        <f t="shared" si="9"/>
        <v>77.418559750236199</v>
      </c>
      <c r="AH164" s="20">
        <f t="shared" si="9"/>
        <v>74.900382040011493</v>
      </c>
      <c r="AI164" s="20">
        <f t="shared" si="9"/>
        <v>80.339317257527824</v>
      </c>
      <c r="AJ164" s="20">
        <f t="shared" si="9"/>
        <v>79.912089717783346</v>
      </c>
      <c r="AK164" s="20">
        <f t="shared" si="9"/>
        <v>79.189089265908052</v>
      </c>
      <c r="AL164" s="20">
        <f t="shared" si="9"/>
        <v>79.464322392474216</v>
      </c>
      <c r="AM164" s="20">
        <f t="shared" si="9"/>
        <v>79.065850552520232</v>
      </c>
      <c r="AN164" s="20">
        <f t="shared" si="9"/>
        <v>79.143901737665857</v>
      </c>
      <c r="AO164" s="20">
        <f t="shared" si="9"/>
        <v>80.856919853756722</v>
      </c>
      <c r="AP164" s="20">
        <f t="shared" si="9"/>
        <v>82.495994741814883</v>
      </c>
      <c r="AQ164" s="20">
        <f t="shared" si="9"/>
        <v>82.204329786797018</v>
      </c>
      <c r="AR164" s="20">
        <f t="shared" si="9"/>
        <v>77.05295156718563</v>
      </c>
      <c r="AS164" s="20">
        <f t="shared" si="9"/>
        <v>80.622766298319846</v>
      </c>
      <c r="AT164" s="20">
        <f t="shared" si="9"/>
        <v>77.689684919689427</v>
      </c>
      <c r="AU164" s="20">
        <f t="shared" si="9"/>
        <v>83.025921209382574</v>
      </c>
      <c r="AV164" s="20">
        <f t="shared" si="9"/>
        <v>80.836380068192085</v>
      </c>
      <c r="AW164" s="20">
        <f t="shared" si="9"/>
        <v>90.465431540894699</v>
      </c>
      <c r="AX164" s="20">
        <f t="shared" si="9"/>
        <v>96.688986566980219</v>
      </c>
      <c r="AY164" s="20">
        <f t="shared" si="9"/>
        <v>103.31101343301975</v>
      </c>
      <c r="AZ164" s="20">
        <f t="shared" si="9"/>
        <v>105.39785564638703</v>
      </c>
      <c r="BA164" s="20">
        <f t="shared" si="9"/>
        <v>107.64901614427144</v>
      </c>
      <c r="BB164" s="20">
        <f t="shared" si="9"/>
        <v>115.49932218707636</v>
      </c>
      <c r="BC164" s="20">
        <f t="shared" si="9"/>
        <v>130.78503060428048</v>
      </c>
      <c r="BD164" s="20">
        <f t="shared" si="9"/>
        <v>134.40414082076981</v>
      </c>
      <c r="BE164" s="20">
        <f t="shared" si="9"/>
        <v>137.10306864396335</v>
      </c>
      <c r="BF164" s="20">
        <f t="shared" si="9"/>
        <v>138.14648975064699</v>
      </c>
      <c r="BG164" s="20">
        <f t="shared" si="9"/>
        <v>142.37768557696256</v>
      </c>
      <c r="BH164" s="20">
        <f t="shared" si="9"/>
        <v>149.3858604116173</v>
      </c>
      <c r="BI164" s="20">
        <f t="shared" si="9"/>
        <v>154.98089799942488</v>
      </c>
      <c r="BJ164" s="20">
        <f t="shared" si="9"/>
        <v>161.04424269810622</v>
      </c>
      <c r="BK164" s="20">
        <f t="shared" si="9"/>
        <v>0</v>
      </c>
      <c r="BL164" s="20"/>
      <c r="BM164" s="20" t="e">
        <f t="shared" si="9"/>
        <v>#VALUE!</v>
      </c>
    </row>
    <row r="165" spans="1:65" x14ac:dyDescent="0.25">
      <c r="A165" t="s">
        <v>277</v>
      </c>
      <c r="B165" t="s">
        <v>278</v>
      </c>
      <c r="C165" t="s">
        <v>7</v>
      </c>
      <c r="D165" s="10" t="s">
        <v>264</v>
      </c>
      <c r="E165" s="25" t="str">
        <f t="shared" si="8"/>
        <v>formula</v>
      </c>
      <c r="F165" s="4" t="s">
        <v>265</v>
      </c>
      <c r="G165" s="20">
        <f t="shared" ref="G165:BM165" si="10">100*G159/AVERAGE($AX159:$AY159)</f>
        <v>109.48620996441281</v>
      </c>
      <c r="H165" s="20">
        <f t="shared" si="10"/>
        <v>114.21263345195729</v>
      </c>
      <c r="I165" s="20">
        <f t="shared" si="10"/>
        <v>97.497775800711736</v>
      </c>
      <c r="J165" s="20">
        <f t="shared" si="10"/>
        <v>119.7508896797153</v>
      </c>
      <c r="K165" s="20">
        <f t="shared" si="10"/>
        <v>95.25133451957295</v>
      </c>
      <c r="L165" s="20">
        <f t="shared" si="10"/>
        <v>100.66725978647686</v>
      </c>
      <c r="M165" s="20">
        <f t="shared" si="10"/>
        <v>153.61432384341637</v>
      </c>
      <c r="N165" s="20">
        <f t="shared" si="10"/>
        <v>110.68727758007117</v>
      </c>
      <c r="O165" s="20">
        <f t="shared" si="10"/>
        <v>107.57339857651245</v>
      </c>
      <c r="P165" s="20">
        <f t="shared" si="10"/>
        <v>98.798932384341626</v>
      </c>
      <c r="Q165" s="20">
        <f t="shared" si="10"/>
        <v>126.04537366548044</v>
      </c>
      <c r="R165" s="20">
        <f t="shared" si="10"/>
        <v>127.86921708185052</v>
      </c>
      <c r="S165" s="20">
        <f t="shared" si="10"/>
        <v>122.77580071174377</v>
      </c>
      <c r="T165" s="20">
        <f t="shared" si="10"/>
        <v>126.01201067615656</v>
      </c>
      <c r="U165" s="20">
        <f t="shared" si="10"/>
        <v>112.86699288256227</v>
      </c>
      <c r="V165" s="20">
        <f t="shared" si="10"/>
        <v>123.4653024911032</v>
      </c>
      <c r="W165" s="20">
        <f t="shared" si="10"/>
        <v>144.43950177935943</v>
      </c>
      <c r="X165" s="20">
        <f t="shared" si="10"/>
        <v>138.65658362989322</v>
      </c>
      <c r="Y165" s="20">
        <f t="shared" si="10"/>
        <v>130.67170818505338</v>
      </c>
      <c r="Z165" s="20">
        <f t="shared" si="10"/>
        <v>132.05071174377224</v>
      </c>
      <c r="AA165" s="20">
        <f t="shared" si="10"/>
        <v>124.76645907473311</v>
      </c>
      <c r="AB165" s="20">
        <f t="shared" si="10"/>
        <v>130.01556939501776</v>
      </c>
      <c r="AC165" s="20">
        <f t="shared" si="10"/>
        <v>127.4688612099644</v>
      </c>
      <c r="AD165" s="20">
        <f t="shared" si="10"/>
        <v>131.29448398576511</v>
      </c>
      <c r="AE165" s="20">
        <f t="shared" si="10"/>
        <v>130.0044483985765</v>
      </c>
      <c r="AF165" s="20">
        <f t="shared" si="10"/>
        <v>119.67304270462631</v>
      </c>
      <c r="AG165" s="20">
        <f t="shared" si="10"/>
        <v>111.41014234875445</v>
      </c>
      <c r="AH165" s="20">
        <f t="shared" si="10"/>
        <v>128.60320284697511</v>
      </c>
      <c r="AI165" s="20">
        <f t="shared" si="10"/>
        <v>131.16103202846975</v>
      </c>
      <c r="AJ165" s="20">
        <f t="shared" si="10"/>
        <v>110.26467971530249</v>
      </c>
      <c r="AK165" s="20">
        <f t="shared" si="10"/>
        <v>126.89056939501779</v>
      </c>
      <c r="AL165" s="20">
        <f t="shared" si="10"/>
        <v>53.558718861209961</v>
      </c>
      <c r="AM165" s="20">
        <f t="shared" si="10"/>
        <v>165.5693950177936</v>
      </c>
      <c r="AN165" s="20">
        <f t="shared" si="10"/>
        <v>99.688612099644118</v>
      </c>
      <c r="AO165" s="20">
        <f t="shared" si="10"/>
        <v>145.59608540925265</v>
      </c>
      <c r="AP165" s="20">
        <f t="shared" si="10"/>
        <v>154.64857651245552</v>
      </c>
      <c r="AQ165" s="20">
        <f t="shared" si="10"/>
        <v>117.25978647686834</v>
      </c>
      <c r="AR165" s="20">
        <f t="shared" si="10"/>
        <v>147.03069395017792</v>
      </c>
      <c r="AS165" s="20">
        <f t="shared" si="10"/>
        <v>194.10587188612098</v>
      </c>
      <c r="AT165" s="20">
        <f t="shared" si="10"/>
        <v>186.33229537366546</v>
      </c>
      <c r="AU165" s="20">
        <f t="shared" si="10"/>
        <v>130.72731316725978</v>
      </c>
      <c r="AV165" s="20">
        <f t="shared" si="10"/>
        <v>116.29225978647686</v>
      </c>
      <c r="AW165" s="20">
        <f t="shared" si="10"/>
        <v>134.45284697508896</v>
      </c>
      <c r="AX165" s="20">
        <f t="shared" si="10"/>
        <v>113.5008896797153</v>
      </c>
      <c r="AY165" s="20">
        <f t="shared" si="10"/>
        <v>86.4991103202847</v>
      </c>
      <c r="AZ165" s="20">
        <f t="shared" si="10"/>
        <v>160.66503558718861</v>
      </c>
      <c r="BA165" s="20">
        <f t="shared" si="10"/>
        <v>274.35498220640568</v>
      </c>
      <c r="BB165" s="20">
        <f t="shared" si="10"/>
        <v>177.79137010676155</v>
      </c>
      <c r="BC165" s="20">
        <f t="shared" si="10"/>
        <v>236.24332740213526</v>
      </c>
      <c r="BD165" s="20">
        <f t="shared" si="10"/>
        <v>212.06628113879003</v>
      </c>
      <c r="BE165" s="20">
        <f t="shared" si="10"/>
        <v>232.90702846975091</v>
      </c>
      <c r="BF165" s="20">
        <f t="shared" si="10"/>
        <v>232.10631672597864</v>
      </c>
      <c r="BG165" s="20">
        <f t="shared" si="10"/>
        <v>230.07117437722422</v>
      </c>
      <c r="BH165" s="20">
        <f t="shared" si="10"/>
        <v>246.67482206405694</v>
      </c>
      <c r="BI165" s="20">
        <f t="shared" si="10"/>
        <v>176.89056939501779</v>
      </c>
      <c r="BJ165" s="20">
        <f t="shared" si="10"/>
        <v>149.84430604982205</v>
      </c>
      <c r="BK165" s="20">
        <f t="shared" si="10"/>
        <v>0</v>
      </c>
      <c r="BL165" s="20"/>
      <c r="BM165" s="20" t="e">
        <f t="shared" si="10"/>
        <v>#VALUE!</v>
      </c>
    </row>
    <row r="166" spans="1:65" x14ac:dyDescent="0.25">
      <c r="A166" t="s">
        <v>279</v>
      </c>
      <c r="B166" t="s">
        <v>280</v>
      </c>
      <c r="C166" t="s">
        <v>7</v>
      </c>
      <c r="D166" s="10" t="s">
        <v>264</v>
      </c>
      <c r="E166" s="25" t="str">
        <f t="shared" si="8"/>
        <v>formula</v>
      </c>
      <c r="F166" s="4" t="s">
        <v>265</v>
      </c>
      <c r="G166" s="20">
        <f t="shared" ref="G166:BM166" si="11">100*G160/AVERAGE($AX160:$AY160)</f>
        <v>44.286445288303568</v>
      </c>
      <c r="H166" s="20">
        <f t="shared" si="11"/>
        <v>43.166087635668305</v>
      </c>
      <c r="I166" s="20">
        <f t="shared" si="11"/>
        <v>38.076001184993665</v>
      </c>
      <c r="J166" s="20">
        <f t="shared" si="11"/>
        <v>42.492795777113457</v>
      </c>
      <c r="K166" s="20">
        <f t="shared" si="11"/>
        <v>44.356467641593277</v>
      </c>
      <c r="L166" s="20">
        <f t="shared" si="11"/>
        <v>47.292020144892405</v>
      </c>
      <c r="M166" s="20">
        <f t="shared" si="11"/>
        <v>46.839568015943549</v>
      </c>
      <c r="N166" s="20">
        <f t="shared" si="11"/>
        <v>42.293501386981227</v>
      </c>
      <c r="O166" s="20">
        <f t="shared" si="11"/>
        <v>41.69023188171608</v>
      </c>
      <c r="P166" s="20">
        <f t="shared" si="11"/>
        <v>33.632274918531685</v>
      </c>
      <c r="Q166" s="20">
        <f t="shared" si="11"/>
        <v>47.200452452128943</v>
      </c>
      <c r="R166" s="20">
        <f t="shared" si="11"/>
        <v>54.245778460046857</v>
      </c>
      <c r="S166" s="20">
        <f t="shared" si="11"/>
        <v>45.175190541595967</v>
      </c>
      <c r="T166" s="20">
        <f t="shared" si="11"/>
        <v>52.123562521881979</v>
      </c>
      <c r="U166" s="20">
        <f t="shared" si="11"/>
        <v>70.620236460100713</v>
      </c>
      <c r="V166" s="20">
        <f t="shared" si="11"/>
        <v>74.09980878511216</v>
      </c>
      <c r="W166" s="20">
        <f t="shared" si="11"/>
        <v>81.048180765398172</v>
      </c>
      <c r="X166" s="20">
        <f t="shared" si="11"/>
        <v>81.624518596321124</v>
      </c>
      <c r="Y166" s="20">
        <f t="shared" si="11"/>
        <v>82.36244647329724</v>
      </c>
      <c r="Z166" s="20">
        <f t="shared" si="11"/>
        <v>84.430799062777723</v>
      </c>
      <c r="AA166" s="20">
        <f t="shared" si="11"/>
        <v>103.9885809700789</v>
      </c>
      <c r="AB166" s="20">
        <f t="shared" si="11"/>
        <v>84.678570466725901</v>
      </c>
      <c r="AC166" s="20">
        <f t="shared" si="11"/>
        <v>88.939161347660971</v>
      </c>
      <c r="AD166" s="20">
        <f t="shared" si="11"/>
        <v>88.664458269370598</v>
      </c>
      <c r="AE166" s="20">
        <f t="shared" si="11"/>
        <v>99.259378955589654</v>
      </c>
      <c r="AF166" s="20">
        <f t="shared" si="11"/>
        <v>103.9885809700789</v>
      </c>
      <c r="AG166" s="20">
        <f t="shared" si="11"/>
        <v>86.736150386469518</v>
      </c>
      <c r="AH166" s="20">
        <f t="shared" si="11"/>
        <v>132.36379305701433</v>
      </c>
      <c r="AI166" s="20">
        <f t="shared" si="11"/>
        <v>92.499528695698999</v>
      </c>
      <c r="AJ166" s="20">
        <f t="shared" si="11"/>
        <v>72.817861086423733</v>
      </c>
      <c r="AK166" s="20">
        <f t="shared" si="11"/>
        <v>88.368209851606466</v>
      </c>
      <c r="AL166" s="20">
        <f t="shared" si="11"/>
        <v>41.103121381056255</v>
      </c>
      <c r="AM166" s="20">
        <f t="shared" si="11"/>
        <v>124.04190568527645</v>
      </c>
      <c r="AN166" s="20">
        <f t="shared" si="11"/>
        <v>76.351296760119567</v>
      </c>
      <c r="AO166" s="20">
        <f t="shared" si="11"/>
        <v>71.713662438393783</v>
      </c>
      <c r="AP166" s="20">
        <f t="shared" si="11"/>
        <v>102.97056367994398</v>
      </c>
      <c r="AQ166" s="20">
        <f t="shared" si="11"/>
        <v>76.130457030513583</v>
      </c>
      <c r="AR166" s="20">
        <f t="shared" si="11"/>
        <v>65.23928792653038</v>
      </c>
      <c r="AS166" s="20">
        <f t="shared" si="11"/>
        <v>71.293528318655561</v>
      </c>
      <c r="AT166" s="20">
        <f t="shared" si="11"/>
        <v>90.61431149174544</v>
      </c>
      <c r="AU166" s="20">
        <f t="shared" si="11"/>
        <v>75.521801190380003</v>
      </c>
      <c r="AV166" s="20">
        <f t="shared" si="11"/>
        <v>76.442864452883029</v>
      </c>
      <c r="AW166" s="20">
        <f t="shared" si="11"/>
        <v>91.670033125959435</v>
      </c>
      <c r="AX166" s="20">
        <f t="shared" si="11"/>
        <v>97.729659852953048</v>
      </c>
      <c r="AY166" s="20">
        <f t="shared" si="11"/>
        <v>102.27034014704694</v>
      </c>
      <c r="AZ166" s="20">
        <f t="shared" si="11"/>
        <v>97.815841210848063</v>
      </c>
      <c r="BA166" s="20">
        <f t="shared" si="11"/>
        <v>121.33257924645174</v>
      </c>
      <c r="BB166" s="20">
        <f t="shared" si="11"/>
        <v>117.41132746222833</v>
      </c>
      <c r="BC166" s="20">
        <f t="shared" si="11"/>
        <v>111.30322372141875</v>
      </c>
      <c r="BD166" s="20">
        <f t="shared" si="11"/>
        <v>136.46279389189624</v>
      </c>
      <c r="BE166" s="20">
        <f t="shared" si="11"/>
        <v>147.12235059653656</v>
      </c>
      <c r="BF166" s="20">
        <f t="shared" si="11"/>
        <v>144.85470361692384</v>
      </c>
      <c r="BG166" s="20">
        <f t="shared" si="11"/>
        <v>136.40354420834342</v>
      </c>
      <c r="BH166" s="20">
        <f t="shared" si="11"/>
        <v>148.40968463009344</v>
      </c>
      <c r="BI166" s="20">
        <f t="shared" si="11"/>
        <v>161.96708949395384</v>
      </c>
      <c r="BJ166" s="20">
        <f t="shared" si="11"/>
        <v>130.24157711884948</v>
      </c>
      <c r="BK166" s="20">
        <f t="shared" si="11"/>
        <v>0</v>
      </c>
      <c r="BL166" s="20"/>
      <c r="BM166" s="20" t="e">
        <f t="shared" si="11"/>
        <v>#VALUE!</v>
      </c>
    </row>
    <row r="167" spans="1:65" x14ac:dyDescent="0.25">
      <c r="A167" t="s">
        <v>281</v>
      </c>
      <c r="B167" t="s">
        <v>282</v>
      </c>
      <c r="C167" t="s">
        <v>7</v>
      </c>
      <c r="D167" s="10" t="s">
        <v>264</v>
      </c>
      <c r="E167" s="25" t="str">
        <f t="shared" si="8"/>
        <v>formula</v>
      </c>
      <c r="F167" s="4" t="s">
        <v>265</v>
      </c>
      <c r="G167" s="20">
        <f t="shared" ref="G167:BM167" si="12">100*G161/AVERAGE($AX161:$AY161)</f>
        <v>98.903107861060334</v>
      </c>
      <c r="H167" s="20">
        <f t="shared" si="12"/>
        <v>97.419077320141952</v>
      </c>
      <c r="I167" s="20">
        <f t="shared" si="12"/>
        <v>88.450371007635226</v>
      </c>
      <c r="J167" s="20">
        <f t="shared" si="12"/>
        <v>88.235294117647058</v>
      </c>
      <c r="K167" s="20">
        <f t="shared" si="12"/>
        <v>100.09678460049467</v>
      </c>
      <c r="L167" s="20">
        <f t="shared" si="12"/>
        <v>100.84955371545328</v>
      </c>
      <c r="M167" s="20">
        <f t="shared" si="12"/>
        <v>139.20851704484355</v>
      </c>
      <c r="N167" s="20">
        <f t="shared" si="12"/>
        <v>109.71072158296592</v>
      </c>
      <c r="O167" s="20">
        <f t="shared" si="12"/>
        <v>123.16378105172599</v>
      </c>
      <c r="P167" s="20">
        <f t="shared" si="12"/>
        <v>101.33347671792666</v>
      </c>
      <c r="Q167" s="20">
        <f t="shared" si="12"/>
        <v>149.68276158726746</v>
      </c>
      <c r="R167" s="20">
        <f t="shared" si="12"/>
        <v>176.04043445531778</v>
      </c>
      <c r="S167" s="20">
        <f t="shared" si="12"/>
        <v>103.37670717281428</v>
      </c>
      <c r="T167" s="20">
        <f t="shared" si="12"/>
        <v>159.74836003871386</v>
      </c>
      <c r="U167" s="20">
        <f t="shared" si="12"/>
        <v>146.27379288095494</v>
      </c>
      <c r="V167" s="20">
        <f t="shared" si="12"/>
        <v>149.91934616625443</v>
      </c>
      <c r="W167" s="20">
        <f t="shared" si="12"/>
        <v>158.71599096677062</v>
      </c>
      <c r="X167" s="20">
        <f t="shared" si="12"/>
        <v>148.28476180234435</v>
      </c>
      <c r="Y167" s="20">
        <f t="shared" si="12"/>
        <v>123.04548876223249</v>
      </c>
      <c r="Z167" s="20">
        <f t="shared" si="12"/>
        <v>127.55134960748467</v>
      </c>
      <c r="AA167" s="20">
        <f t="shared" si="12"/>
        <v>188.1492633616518</v>
      </c>
      <c r="AB167" s="20">
        <f t="shared" si="12"/>
        <v>122.55081191525969</v>
      </c>
      <c r="AC167" s="20">
        <f t="shared" si="12"/>
        <v>68.136358748252505</v>
      </c>
      <c r="AD167" s="20">
        <f t="shared" si="12"/>
        <v>84.998386923325086</v>
      </c>
      <c r="AE167" s="20">
        <f t="shared" si="12"/>
        <v>200.96784600494678</v>
      </c>
      <c r="AF167" s="20">
        <f t="shared" si="12"/>
        <v>182.20238735347888</v>
      </c>
      <c r="AG167" s="20">
        <f t="shared" si="12"/>
        <v>91.8163243359501</v>
      </c>
      <c r="AH167" s="20">
        <f t="shared" si="12"/>
        <v>171.13668136358748</v>
      </c>
      <c r="AI167" s="20">
        <f t="shared" si="12"/>
        <v>162.34003656307129</v>
      </c>
      <c r="AJ167" s="20">
        <f t="shared" si="12"/>
        <v>174.79298849338639</v>
      </c>
      <c r="AK167" s="20">
        <f t="shared" si="12"/>
        <v>143.67136251209809</v>
      </c>
      <c r="AL167" s="20">
        <f t="shared" si="12"/>
        <v>44.31659318206259</v>
      </c>
      <c r="AM167" s="20">
        <f t="shared" si="12"/>
        <v>161.52274438111624</v>
      </c>
      <c r="AN167" s="20">
        <f t="shared" si="12"/>
        <v>122.01311969028927</v>
      </c>
      <c r="AO167" s="20">
        <f t="shared" si="12"/>
        <v>58.952575545757618</v>
      </c>
      <c r="AP167" s="20">
        <f t="shared" si="12"/>
        <v>135.35864071405527</v>
      </c>
      <c r="AQ167" s="20">
        <f t="shared" si="12"/>
        <v>113.37778255726423</v>
      </c>
      <c r="AR167" s="20">
        <f t="shared" si="12"/>
        <v>109.3235831809872</v>
      </c>
      <c r="AS167" s="20">
        <f t="shared" si="12"/>
        <v>114.95859769867728</v>
      </c>
      <c r="AT167" s="20">
        <f t="shared" si="12"/>
        <v>124.7015808151414</v>
      </c>
      <c r="AU167" s="20">
        <f t="shared" si="12"/>
        <v>128.40090332293795</v>
      </c>
      <c r="AV167" s="20">
        <f t="shared" si="12"/>
        <v>57.984729540810847</v>
      </c>
      <c r="AW167" s="20">
        <f t="shared" si="12"/>
        <v>85.536079148295514</v>
      </c>
      <c r="AX167" s="20">
        <f t="shared" si="12"/>
        <v>129.69136466286699</v>
      </c>
      <c r="AY167" s="20">
        <f t="shared" si="12"/>
        <v>70.308635337133012</v>
      </c>
      <c r="AZ167" s="20">
        <f t="shared" si="12"/>
        <v>100.47316915797398</v>
      </c>
      <c r="BA167" s="20">
        <f t="shared" si="12"/>
        <v>86.762017421228094</v>
      </c>
      <c r="BB167" s="20">
        <f t="shared" si="12"/>
        <v>33.304656414668244</v>
      </c>
      <c r="BC167" s="20">
        <f t="shared" si="12"/>
        <v>48.639638670824823</v>
      </c>
      <c r="BD167" s="20">
        <f t="shared" si="12"/>
        <v>78.900957092160453</v>
      </c>
      <c r="BE167" s="20">
        <f t="shared" si="12"/>
        <v>63.189590278524577</v>
      </c>
      <c r="BF167" s="20">
        <f t="shared" si="12"/>
        <v>74.846757715883427</v>
      </c>
      <c r="BG167" s="20">
        <f t="shared" si="12"/>
        <v>72.018496612538982</v>
      </c>
      <c r="BH167" s="20">
        <f t="shared" si="12"/>
        <v>89.934401548553609</v>
      </c>
      <c r="BI167" s="20">
        <f t="shared" si="12"/>
        <v>60.070975373696101</v>
      </c>
      <c r="BJ167" s="20">
        <f t="shared" si="12"/>
        <v>62.372298096569523</v>
      </c>
      <c r="BK167" s="20">
        <f t="shared" si="12"/>
        <v>0</v>
      </c>
      <c r="BL167" s="20"/>
      <c r="BM167" s="20" t="e">
        <f t="shared" si="12"/>
        <v>#VALUE!</v>
      </c>
    </row>
    <row r="168" spans="1:65" x14ac:dyDescent="0.25">
      <c r="A168" t="s">
        <v>284</v>
      </c>
      <c r="B168" t="s">
        <v>272</v>
      </c>
      <c r="C168" t="s">
        <v>149</v>
      </c>
      <c r="D168" s="10" t="s">
        <v>264</v>
      </c>
      <c r="E168" s="25" t="str">
        <f t="shared" si="8"/>
        <v>formula</v>
      </c>
      <c r="F168" s="4" t="s">
        <v>265</v>
      </c>
      <c r="G168" s="20">
        <f t="shared" ref="G168:BM168" si="13">100*G162/AVERAGE($AX162:$AY162)</f>
        <v>33.830144707603928</v>
      </c>
      <c r="H168" s="20">
        <f t="shared" si="13"/>
        <v>42.58305782884397</v>
      </c>
      <c r="I168" s="20">
        <f t="shared" si="13"/>
        <v>40.751178797897133</v>
      </c>
      <c r="J168" s="20">
        <f t="shared" si="13"/>
        <v>41.997723700612433</v>
      </c>
      <c r="K168" s="20">
        <f t="shared" si="13"/>
        <v>42.572218307950791</v>
      </c>
      <c r="L168" s="20">
        <f t="shared" si="13"/>
        <v>45.56392607446751</v>
      </c>
      <c r="M168" s="20">
        <f t="shared" si="13"/>
        <v>48.176250609723056</v>
      </c>
      <c r="N168" s="20">
        <f t="shared" si="13"/>
        <v>47.574657200151755</v>
      </c>
      <c r="O168" s="20">
        <f t="shared" si="13"/>
        <v>45.802395534117395</v>
      </c>
      <c r="P168" s="20">
        <f t="shared" si="13"/>
        <v>44.908135060430332</v>
      </c>
      <c r="Q168" s="20">
        <f t="shared" si="13"/>
        <v>54.213863747222376</v>
      </c>
      <c r="R168" s="20">
        <f t="shared" si="13"/>
        <v>44.647986558994091</v>
      </c>
      <c r="S168" s="20">
        <f t="shared" si="13"/>
        <v>45.558506314020924</v>
      </c>
      <c r="T168" s="20">
        <f t="shared" si="13"/>
        <v>47.970299712752698</v>
      </c>
      <c r="U168" s="20">
        <f t="shared" si="13"/>
        <v>44.469134464256683</v>
      </c>
      <c r="V168" s="20">
        <f t="shared" si="13"/>
        <v>40.610265026285838</v>
      </c>
      <c r="W168" s="20">
        <f t="shared" si="13"/>
        <v>40.848734485935722</v>
      </c>
      <c r="X168" s="20">
        <f t="shared" si="13"/>
        <v>40.827055444149373</v>
      </c>
      <c r="Y168" s="20">
        <f t="shared" si="13"/>
        <v>41.331093165682077</v>
      </c>
      <c r="Z168" s="20">
        <f t="shared" si="13"/>
        <v>50.262858381659534</v>
      </c>
      <c r="AA168" s="20">
        <f t="shared" si="13"/>
        <v>48.65860928946941</v>
      </c>
      <c r="AB168" s="20">
        <f t="shared" si="13"/>
        <v>51.433526638122601</v>
      </c>
      <c r="AC168" s="20">
        <f t="shared" si="13"/>
        <v>42.528860224378086</v>
      </c>
      <c r="AD168" s="20">
        <f t="shared" si="13"/>
        <v>52.615034415478839</v>
      </c>
      <c r="AE168" s="20">
        <f t="shared" si="13"/>
        <v>53.476776326486373</v>
      </c>
      <c r="AF168" s="20">
        <f t="shared" si="13"/>
        <v>46.14926020269904</v>
      </c>
      <c r="AG168" s="20">
        <f t="shared" si="13"/>
        <v>45.937889545282104</v>
      </c>
      <c r="AH168" s="20">
        <f t="shared" si="13"/>
        <v>47.970299712752698</v>
      </c>
      <c r="AI168" s="20">
        <f t="shared" si="13"/>
        <v>47.840225462034581</v>
      </c>
      <c r="AJ168" s="20">
        <f t="shared" si="13"/>
        <v>60.294834968294403</v>
      </c>
      <c r="AK168" s="20">
        <f t="shared" si="13"/>
        <v>57.059237981681214</v>
      </c>
      <c r="AL168" s="20">
        <f t="shared" si="13"/>
        <v>56.950842772749446</v>
      </c>
      <c r="AM168" s="20">
        <f t="shared" si="13"/>
        <v>66.95572055715138</v>
      </c>
      <c r="AN168" s="20">
        <f t="shared" si="13"/>
        <v>61.297490650913232</v>
      </c>
      <c r="AO168" s="20">
        <f t="shared" si="13"/>
        <v>61.877405018698177</v>
      </c>
      <c r="AP168" s="20">
        <f t="shared" si="13"/>
        <v>75.269633082217766</v>
      </c>
      <c r="AQ168" s="20">
        <f t="shared" si="13"/>
        <v>69.741477426697742</v>
      </c>
      <c r="AR168" s="20">
        <f t="shared" si="13"/>
        <v>81.220530052571675</v>
      </c>
      <c r="AS168" s="20">
        <f t="shared" si="13"/>
        <v>89.192997669503015</v>
      </c>
      <c r="AT168" s="20">
        <f t="shared" si="13"/>
        <v>91.176629992954318</v>
      </c>
      <c r="AU168" s="20">
        <f t="shared" si="13"/>
        <v>93.214459920871505</v>
      </c>
      <c r="AV168" s="20">
        <f t="shared" si="13"/>
        <v>94.894585659313861</v>
      </c>
      <c r="AW168" s="20">
        <f t="shared" si="13"/>
        <v>99.019023359167534</v>
      </c>
      <c r="AX168" s="20">
        <f t="shared" si="13"/>
        <v>100.47693891929977</v>
      </c>
      <c r="AY168" s="20">
        <f t="shared" si="13"/>
        <v>99.523061080700245</v>
      </c>
      <c r="AZ168" s="20">
        <f t="shared" si="13"/>
        <v>99.067801203186818</v>
      </c>
      <c r="BA168" s="20">
        <f t="shared" si="13"/>
        <v>85.057720448756172</v>
      </c>
      <c r="BB168" s="20">
        <f t="shared" si="13"/>
        <v>94.032843748306334</v>
      </c>
      <c r="BC168" s="20">
        <f t="shared" si="13"/>
        <v>92.759200043358092</v>
      </c>
      <c r="BD168" s="20">
        <f t="shared" si="13"/>
        <v>123.05566093978646</v>
      </c>
      <c r="BE168" s="20">
        <f t="shared" si="13"/>
        <v>102.04866944881037</v>
      </c>
      <c r="BF168" s="20">
        <f t="shared" si="13"/>
        <v>112.77437537260855</v>
      </c>
      <c r="BG168" s="20">
        <f t="shared" si="13"/>
        <v>118.03154300579916</v>
      </c>
      <c r="BH168" s="20">
        <f t="shared" si="13"/>
        <v>115.72272505555253</v>
      </c>
      <c r="BI168" s="20">
        <f t="shared" si="13"/>
        <v>116.87171427022926</v>
      </c>
      <c r="BJ168" s="20">
        <f t="shared" si="13"/>
        <v>115.6522681697469</v>
      </c>
      <c r="BK168" s="20">
        <f t="shared" si="13"/>
        <v>0</v>
      </c>
      <c r="BL168" s="20"/>
      <c r="BM168" s="20" t="e">
        <f t="shared" si="13"/>
        <v>#VALUE!</v>
      </c>
    </row>
    <row r="169" spans="1:65" x14ac:dyDescent="0.25">
      <c r="A169" t="s">
        <v>273</v>
      </c>
      <c r="B169" t="s">
        <v>274</v>
      </c>
      <c r="C169" t="s">
        <v>149</v>
      </c>
      <c r="D169" s="10" t="s">
        <v>264</v>
      </c>
      <c r="E169" s="25" t="str">
        <f t="shared" si="8"/>
        <v>formula</v>
      </c>
      <c r="F169" s="4" t="s">
        <v>265</v>
      </c>
      <c r="G169" s="20">
        <f t="shared" ref="G169:BM169" si="14">100*G163/AVERAGE($AX163:$AY163)</f>
        <v>58.197889934416885</v>
      </c>
      <c r="H169" s="20">
        <f t="shared" si="14"/>
        <v>57.713145138294841</v>
      </c>
      <c r="I169" s="20">
        <f t="shared" si="14"/>
        <v>56.187624750499005</v>
      </c>
      <c r="J169" s="20">
        <f t="shared" si="14"/>
        <v>55.43199315654406</v>
      </c>
      <c r="K169" s="20">
        <f t="shared" si="14"/>
        <v>57.684630738522955</v>
      </c>
      <c r="L169" s="20">
        <f t="shared" si="14"/>
        <v>77.609067579127455</v>
      </c>
      <c r="M169" s="20">
        <f t="shared" si="14"/>
        <v>65.305104077559164</v>
      </c>
      <c r="N169" s="20">
        <f t="shared" si="14"/>
        <v>61.256059309951524</v>
      </c>
      <c r="O169" s="20">
        <f t="shared" si="14"/>
        <v>58.796692329626467</v>
      </c>
      <c r="P169" s="20">
        <f t="shared" si="14"/>
        <v>61.177644710578846</v>
      </c>
      <c r="Q169" s="20">
        <f t="shared" si="14"/>
        <v>61.355859709153123</v>
      </c>
      <c r="R169" s="20">
        <f t="shared" si="14"/>
        <v>61.81209010550328</v>
      </c>
      <c r="S169" s="20">
        <f t="shared" si="14"/>
        <v>61.569717707442258</v>
      </c>
      <c r="T169" s="20">
        <f t="shared" si="14"/>
        <v>68.22783005417736</v>
      </c>
      <c r="U169" s="20">
        <f t="shared" si="14"/>
        <v>59.473909324208726</v>
      </c>
      <c r="V169" s="20">
        <f t="shared" si="14"/>
        <v>58.219275734245798</v>
      </c>
      <c r="W169" s="20">
        <f t="shared" si="14"/>
        <v>59.30995152552039</v>
      </c>
      <c r="X169" s="20">
        <f t="shared" si="14"/>
        <v>59.680638722554889</v>
      </c>
      <c r="Y169" s="20">
        <f t="shared" si="14"/>
        <v>60.179640718562879</v>
      </c>
      <c r="Z169" s="20">
        <f t="shared" si="14"/>
        <v>51.169090390647277</v>
      </c>
      <c r="AA169" s="20">
        <f t="shared" si="14"/>
        <v>61.305959509552324</v>
      </c>
      <c r="AB169" s="20">
        <f t="shared" si="14"/>
        <v>54.462503564299972</v>
      </c>
      <c r="AC169" s="20">
        <f t="shared" si="14"/>
        <v>36.883376104932992</v>
      </c>
      <c r="AD169" s="20">
        <f t="shared" si="14"/>
        <v>59.887368120901058</v>
      </c>
      <c r="AE169" s="20">
        <f t="shared" si="14"/>
        <v>63.494439692044487</v>
      </c>
      <c r="AF169" s="20">
        <f t="shared" si="14"/>
        <v>70.202452238380388</v>
      </c>
      <c r="AG169" s="20">
        <f t="shared" si="14"/>
        <v>66.909039064727693</v>
      </c>
      <c r="AH169" s="20">
        <f t="shared" si="14"/>
        <v>78.115198175078419</v>
      </c>
      <c r="AI169" s="20">
        <f t="shared" si="14"/>
        <v>72.205588822355296</v>
      </c>
      <c r="AJ169" s="20">
        <f t="shared" si="14"/>
        <v>70.516110635871115</v>
      </c>
      <c r="AK169" s="20">
        <f t="shared" si="14"/>
        <v>87.025948103792416</v>
      </c>
      <c r="AL169" s="20">
        <f t="shared" si="14"/>
        <v>74.287140005702867</v>
      </c>
      <c r="AM169" s="20">
        <f t="shared" si="14"/>
        <v>95.537496435700035</v>
      </c>
      <c r="AN169" s="20">
        <f t="shared" si="14"/>
        <v>94.632164242942693</v>
      </c>
      <c r="AO169" s="20">
        <f t="shared" si="14"/>
        <v>96.528371827773029</v>
      </c>
      <c r="AP169" s="20">
        <f t="shared" si="14"/>
        <v>99.030510407755926</v>
      </c>
      <c r="AQ169" s="20">
        <f t="shared" si="14"/>
        <v>94.218705446250354</v>
      </c>
      <c r="AR169" s="20">
        <f t="shared" si="14"/>
        <v>95.08126603934987</v>
      </c>
      <c r="AS169" s="20">
        <f t="shared" si="14"/>
        <v>92.457941260336469</v>
      </c>
      <c r="AT169" s="20">
        <f t="shared" si="14"/>
        <v>93.327630453378958</v>
      </c>
      <c r="AU169" s="20">
        <f t="shared" si="14"/>
        <v>84.552323923581397</v>
      </c>
      <c r="AV169" s="20">
        <f t="shared" si="14"/>
        <v>96.164813230681503</v>
      </c>
      <c r="AW169" s="20">
        <f t="shared" si="14"/>
        <v>99.543769603649849</v>
      </c>
      <c r="AX169" s="20">
        <f t="shared" si="14"/>
        <v>97.897063016823495</v>
      </c>
      <c r="AY169" s="20">
        <f t="shared" si="14"/>
        <v>102.10293698317651</v>
      </c>
      <c r="AZ169" s="20">
        <f t="shared" si="14"/>
        <v>95.131166238950669</v>
      </c>
      <c r="BA169" s="20">
        <f t="shared" si="14"/>
        <v>93.883661248930707</v>
      </c>
      <c r="BB169" s="20">
        <f t="shared" si="14"/>
        <v>113.92215568862275</v>
      </c>
      <c r="BC169" s="20">
        <f t="shared" si="14"/>
        <v>118.32050185343599</v>
      </c>
      <c r="BD169" s="20">
        <f t="shared" si="14"/>
        <v>129.3341887653265</v>
      </c>
      <c r="BE169" s="20">
        <f t="shared" si="14"/>
        <v>113.64414029084688</v>
      </c>
      <c r="BF169" s="20">
        <f t="shared" si="14"/>
        <v>126.04077559167379</v>
      </c>
      <c r="BG169" s="20">
        <f t="shared" si="14"/>
        <v>120.38779583689764</v>
      </c>
      <c r="BH169" s="20">
        <f t="shared" si="14"/>
        <v>121.42857142857143</v>
      </c>
      <c r="BI169" s="20">
        <f t="shared" si="14"/>
        <v>130.47476475620189</v>
      </c>
      <c r="BJ169" s="20">
        <f t="shared" si="14"/>
        <v>131.33732534930141</v>
      </c>
      <c r="BK169" s="20">
        <f t="shared" si="14"/>
        <v>0</v>
      </c>
      <c r="BL169" s="20"/>
      <c r="BM169" s="20" t="e">
        <f t="shared" si="14"/>
        <v>#VALUE!</v>
      </c>
    </row>
    <row r="170" spans="1:65" x14ac:dyDescent="0.25">
      <c r="A170" t="s">
        <v>275</v>
      </c>
      <c r="B170" t="s">
        <v>276</v>
      </c>
      <c r="C170" t="s">
        <v>7</v>
      </c>
      <c r="D170" t="s">
        <v>56</v>
      </c>
      <c r="E170" s="25" t="str">
        <f t="shared" si="8"/>
        <v>number</v>
      </c>
      <c r="F170" s="4" t="s">
        <v>57</v>
      </c>
      <c r="AK170">
        <v>78.337997436523395</v>
      </c>
      <c r="AL170">
        <v>78.271003723144503</v>
      </c>
      <c r="AM170">
        <v>78.217002868652301</v>
      </c>
      <c r="AN170">
        <v>77.749000549316406</v>
      </c>
      <c r="AO170">
        <v>78.161003112792997</v>
      </c>
      <c r="AP170">
        <v>78.277000427246094</v>
      </c>
      <c r="AQ170">
        <v>78.554000854492202</v>
      </c>
      <c r="AR170">
        <v>78.295997619628906</v>
      </c>
      <c r="AS170">
        <v>78.105003356933594</v>
      </c>
      <c r="AT170">
        <v>77.772003173828097</v>
      </c>
      <c r="AU170">
        <v>77.355003356933594</v>
      </c>
      <c r="AV170">
        <v>78.861000061035199</v>
      </c>
      <c r="AW170">
        <v>77.989997863769503</v>
      </c>
      <c r="AX170">
        <v>80.700996398925795</v>
      </c>
      <c r="AY170">
        <v>81.963996887207003</v>
      </c>
      <c r="AZ170">
        <v>80.481002807617202</v>
      </c>
      <c r="BA170">
        <v>78.280998229980497</v>
      </c>
      <c r="BB170">
        <v>76.753997802734403</v>
      </c>
      <c r="BC170">
        <v>76.210998535156307</v>
      </c>
      <c r="BD170">
        <v>73.961997985839801</v>
      </c>
      <c r="BE170">
        <v>71.705001831054702</v>
      </c>
      <c r="BF170">
        <v>68.873001098632798</v>
      </c>
      <c r="BG170">
        <v>71.447998046875</v>
      </c>
      <c r="BH170">
        <v>73.286003112792997</v>
      </c>
      <c r="BI170">
        <v>74.500999450683594</v>
      </c>
      <c r="BJ170">
        <v>74.347000122070298</v>
      </c>
      <c r="BK170">
        <v>74.408996582031307</v>
      </c>
      <c r="BM170" t="str">
        <f>VLOOKUP(D170,Data_1!$D$2:$D$1387,1,FALSE)</f>
        <v>Employment in agriculture (% of total employment) (modeled ILO estimate)</v>
      </c>
    </row>
    <row r="171" spans="1:65" x14ac:dyDescent="0.25">
      <c r="A171" t="s">
        <v>277</v>
      </c>
      <c r="B171" t="s">
        <v>278</v>
      </c>
      <c r="C171" t="s">
        <v>7</v>
      </c>
      <c r="D171" t="s">
        <v>56</v>
      </c>
      <c r="E171" s="25" t="str">
        <f t="shared" si="8"/>
        <v>number</v>
      </c>
      <c r="F171" s="4" t="s">
        <v>57</v>
      </c>
      <c r="AK171">
        <v>83.978996276855497</v>
      </c>
      <c r="AL171">
        <v>82.897003173828097</v>
      </c>
      <c r="AM171">
        <v>84.850997924804702</v>
      </c>
      <c r="AN171">
        <v>82.930000305175795</v>
      </c>
      <c r="AO171">
        <v>84.069999694824205</v>
      </c>
      <c r="AP171">
        <v>84.730003356933594</v>
      </c>
      <c r="AQ171">
        <v>84.855003356933594</v>
      </c>
      <c r="AR171">
        <v>84.950996398925795</v>
      </c>
      <c r="AS171">
        <v>85.029998779296903</v>
      </c>
      <c r="AT171">
        <v>85.175003051757798</v>
      </c>
      <c r="AU171">
        <v>85.414001464843807</v>
      </c>
      <c r="AV171">
        <v>85.041000366210895</v>
      </c>
      <c r="AW171">
        <v>84.535003662109403</v>
      </c>
      <c r="AX171">
        <v>84.919998168945298</v>
      </c>
      <c r="AY171">
        <v>84.999000549316406</v>
      </c>
      <c r="AZ171">
        <v>84.257003784179702</v>
      </c>
      <c r="BA171">
        <v>83.519996643066406</v>
      </c>
      <c r="BB171">
        <v>84.269996643066406</v>
      </c>
      <c r="BC171">
        <v>84.655998229980497</v>
      </c>
      <c r="BD171">
        <v>84.747001647949205</v>
      </c>
      <c r="BE171">
        <v>84.956001281738295</v>
      </c>
      <c r="BF171">
        <v>85.143997192382798</v>
      </c>
      <c r="BG171">
        <v>84.964996337890597</v>
      </c>
      <c r="BH171">
        <v>85.008003234863295</v>
      </c>
      <c r="BI171">
        <v>84.847000122070298</v>
      </c>
      <c r="BJ171">
        <v>84.692001342773395</v>
      </c>
      <c r="BK171">
        <v>84.693000793457003</v>
      </c>
      <c r="BM171" t="str">
        <f>VLOOKUP(D171,Data_1!$D$2:$D$1387,1,FALSE)</f>
        <v>Employment in agriculture (% of total employment) (modeled ILO estimate)</v>
      </c>
    </row>
    <row r="172" spans="1:65" x14ac:dyDescent="0.25">
      <c r="A172" t="s">
        <v>279</v>
      </c>
      <c r="B172" t="s">
        <v>280</v>
      </c>
      <c r="C172" t="s">
        <v>7</v>
      </c>
      <c r="D172" t="s">
        <v>56</v>
      </c>
      <c r="E172" s="25" t="str">
        <f t="shared" si="8"/>
        <v>number</v>
      </c>
      <c r="F172" s="4" t="s">
        <v>57</v>
      </c>
      <c r="AK172">
        <v>66.271003723144503</v>
      </c>
      <c r="AL172">
        <v>68.383003234863295</v>
      </c>
      <c r="AM172">
        <v>70.746002197265597</v>
      </c>
      <c r="AN172">
        <v>71.015998840332003</v>
      </c>
      <c r="AO172">
        <v>71.360000610351605</v>
      </c>
      <c r="AP172">
        <v>70.704002380371094</v>
      </c>
      <c r="AQ172">
        <v>70.914001464843807</v>
      </c>
      <c r="AR172">
        <v>71.814002990722699</v>
      </c>
      <c r="AS172">
        <v>71.808998107910199</v>
      </c>
      <c r="AT172">
        <v>71.611999511718807</v>
      </c>
      <c r="AU172">
        <v>72.029998779296903</v>
      </c>
      <c r="AV172">
        <v>72.732002258300795</v>
      </c>
      <c r="AW172">
        <v>73.057998657226605</v>
      </c>
      <c r="AX172">
        <v>73.114997863769503</v>
      </c>
      <c r="AY172">
        <v>72.790000915527301</v>
      </c>
      <c r="AZ172">
        <v>72.765998840332003</v>
      </c>
      <c r="BA172">
        <v>72.113998413085895</v>
      </c>
      <c r="BB172">
        <v>71.432998657226605</v>
      </c>
      <c r="BC172">
        <v>67.794998168945298</v>
      </c>
      <c r="BD172">
        <v>63.374000549316399</v>
      </c>
      <c r="BE172">
        <v>60.667999267578097</v>
      </c>
      <c r="BF172">
        <v>56.022998809814503</v>
      </c>
      <c r="BG172">
        <v>55.575000762939503</v>
      </c>
      <c r="BH172">
        <v>54.702999114990199</v>
      </c>
      <c r="BI172">
        <v>53.666000366210902</v>
      </c>
      <c r="BJ172">
        <v>53.320999145507798</v>
      </c>
      <c r="BK172">
        <v>53.284000396728501</v>
      </c>
      <c r="BM172" t="str">
        <f>VLOOKUP(D172,Data_1!$D$2:$D$1387,1,FALSE)</f>
        <v>Employment in agriculture (% of total employment) (modeled ILO estimate)</v>
      </c>
    </row>
    <row r="173" spans="1:65" x14ac:dyDescent="0.25">
      <c r="A173" t="s">
        <v>281</v>
      </c>
      <c r="B173" t="s">
        <v>282</v>
      </c>
      <c r="C173" t="s">
        <v>7</v>
      </c>
      <c r="D173" t="s">
        <v>56</v>
      </c>
      <c r="E173" s="25" t="str">
        <f t="shared" si="8"/>
        <v>number</v>
      </c>
      <c r="F173" s="4" t="s">
        <v>57</v>
      </c>
      <c r="AK173">
        <v>59.279998779296903</v>
      </c>
      <c r="AL173">
        <v>57.388999938964801</v>
      </c>
      <c r="AM173">
        <v>61.0200004577637</v>
      </c>
      <c r="AN173">
        <v>61.056999206542997</v>
      </c>
      <c r="AO173">
        <v>59.787998199462898</v>
      </c>
      <c r="AP173">
        <v>60.666000366210902</v>
      </c>
      <c r="AQ173">
        <v>59.727001190185497</v>
      </c>
      <c r="AR173">
        <v>60.216999053955099</v>
      </c>
      <c r="AS173">
        <v>60.0260009765625</v>
      </c>
      <c r="AT173">
        <v>61.9939994812012</v>
      </c>
      <c r="AU173">
        <v>64.245002746582003</v>
      </c>
      <c r="AV173">
        <v>66.500999450683594</v>
      </c>
      <c r="AW173">
        <v>70.513999938964801</v>
      </c>
      <c r="AX173">
        <v>72.446998596191406</v>
      </c>
      <c r="AY173">
        <v>72.593002319335895</v>
      </c>
      <c r="AZ173">
        <v>73.168998718261705</v>
      </c>
      <c r="BA173">
        <v>73.211997985839801</v>
      </c>
      <c r="BB173">
        <v>73.668998718261705</v>
      </c>
      <c r="BC173">
        <v>71.101997375488295</v>
      </c>
      <c r="BD173">
        <v>68.969001770019503</v>
      </c>
      <c r="BE173">
        <v>65.892997741699205</v>
      </c>
      <c r="BF173">
        <v>65.636001586914105</v>
      </c>
      <c r="BG173">
        <v>65.990997314453097</v>
      </c>
      <c r="BH173">
        <v>67.247001647949205</v>
      </c>
      <c r="BI173">
        <v>67.209999084472699</v>
      </c>
      <c r="BJ173">
        <v>67.430000305175795</v>
      </c>
      <c r="BK173">
        <v>68.455001831054702</v>
      </c>
      <c r="BM173" t="str">
        <f>VLOOKUP(D173,Data_1!$D$2:$D$1387,1,FALSE)</f>
        <v>Employment in agriculture (% of total employment) (modeled ILO estimate)</v>
      </c>
    </row>
    <row r="174" spans="1:65" x14ac:dyDescent="0.25">
      <c r="A174" t="s">
        <v>284</v>
      </c>
      <c r="B174" t="s">
        <v>272</v>
      </c>
      <c r="C174" t="s">
        <v>149</v>
      </c>
      <c r="D174" t="s">
        <v>56</v>
      </c>
      <c r="E174" s="25" t="str">
        <f t="shared" si="8"/>
        <v>number</v>
      </c>
      <c r="F174" s="4" t="s">
        <v>57</v>
      </c>
      <c r="AK174">
        <v>51.8489990234375</v>
      </c>
      <c r="AL174">
        <v>51.7820014953613</v>
      </c>
      <c r="AM174">
        <v>51.909000396728501</v>
      </c>
      <c r="AN174">
        <v>51.6510009765625</v>
      </c>
      <c r="AO174">
        <v>51.685001373291001</v>
      </c>
      <c r="AP174">
        <v>51.110000610351598</v>
      </c>
      <c r="AQ174">
        <v>50.527999877929702</v>
      </c>
      <c r="AR174">
        <v>50.323001861572301</v>
      </c>
      <c r="AS174">
        <v>49.394001007080099</v>
      </c>
      <c r="AT174">
        <v>50.146999359130902</v>
      </c>
      <c r="AU174">
        <v>51.132999420166001</v>
      </c>
      <c r="AV174">
        <v>51.7369995117188</v>
      </c>
      <c r="AW174">
        <v>52.755001068115199</v>
      </c>
      <c r="AX174">
        <v>50.9679985046387</v>
      </c>
      <c r="AY174">
        <v>50.5460014343262</v>
      </c>
      <c r="AZ174">
        <v>50.305999755859403</v>
      </c>
      <c r="BA174">
        <v>49.922000885009801</v>
      </c>
      <c r="BB174">
        <v>50.0460014343262</v>
      </c>
      <c r="BC174">
        <v>48.8549995422363</v>
      </c>
      <c r="BD174">
        <v>49.542999267578097</v>
      </c>
      <c r="BE174">
        <v>50.667999267578097</v>
      </c>
      <c r="BF174">
        <v>48.298999786377003</v>
      </c>
      <c r="BG174">
        <v>50.172000885009801</v>
      </c>
      <c r="BH174">
        <v>50.375</v>
      </c>
      <c r="BI174">
        <v>50.013999938964801</v>
      </c>
      <c r="BJ174">
        <v>48.884998321533203</v>
      </c>
      <c r="BK174">
        <v>48.320999145507798</v>
      </c>
      <c r="BM174" t="str">
        <f>VLOOKUP(D174,Data_1!$D$2:$D$1387,1,FALSE)</f>
        <v>Employment in agriculture (% of total employment) (modeled ILO estimate)</v>
      </c>
    </row>
    <row r="175" spans="1:65" x14ac:dyDescent="0.25">
      <c r="A175" t="s">
        <v>273</v>
      </c>
      <c r="B175" t="s">
        <v>274</v>
      </c>
      <c r="C175" t="s">
        <v>149</v>
      </c>
      <c r="D175" t="s">
        <v>56</v>
      </c>
      <c r="E175" s="25" t="str">
        <f t="shared" si="8"/>
        <v>number</v>
      </c>
      <c r="F175" s="4" t="s">
        <v>57</v>
      </c>
      <c r="AK175">
        <v>56.013999938964801</v>
      </c>
      <c r="AL175">
        <v>55.629001617431598</v>
      </c>
      <c r="AM175">
        <v>54.4140014648438</v>
      </c>
      <c r="AN175">
        <v>54.235000610351598</v>
      </c>
      <c r="AO175">
        <v>53.930999755859403</v>
      </c>
      <c r="AP175">
        <v>53.674999237060497</v>
      </c>
      <c r="AQ175">
        <v>52.224998474121101</v>
      </c>
      <c r="AR175">
        <v>51.541999816894503</v>
      </c>
      <c r="AS175">
        <v>50.396999359130902</v>
      </c>
      <c r="AT175">
        <v>50.251998901367202</v>
      </c>
      <c r="AU175">
        <v>49.936000823974602</v>
      </c>
      <c r="AV175">
        <v>49.798999786377003</v>
      </c>
      <c r="AW175">
        <v>49.659000396728501</v>
      </c>
      <c r="AX175">
        <v>49.6510009765625</v>
      </c>
      <c r="AY175">
        <v>49.040000915527301</v>
      </c>
      <c r="AZ175">
        <v>45.075000762939503</v>
      </c>
      <c r="BA175">
        <v>44.2560005187988</v>
      </c>
      <c r="BB175">
        <v>43.793998718261697</v>
      </c>
      <c r="BC175">
        <v>43.534000396728501</v>
      </c>
      <c r="BD175">
        <v>41.998001098632798</v>
      </c>
      <c r="BE175">
        <v>41.395999908447301</v>
      </c>
      <c r="BF175">
        <v>42.8619995117188</v>
      </c>
      <c r="BG175">
        <v>45.379001617431598</v>
      </c>
      <c r="BH175">
        <v>44.720001220703097</v>
      </c>
      <c r="BI175">
        <v>42.527999877929702</v>
      </c>
      <c r="BJ175">
        <v>41.240001678466797</v>
      </c>
      <c r="BK175">
        <v>40.648998260497997</v>
      </c>
      <c r="BM175" t="str">
        <f>VLOOKUP(D175,Data_1!$D$2:$D$1387,1,FALSE)</f>
        <v>Employment in agriculture (% of total employment) (modeled ILO estimate)</v>
      </c>
    </row>
    <row r="176" spans="1:65" x14ac:dyDescent="0.25">
      <c r="A176" t="s">
        <v>275</v>
      </c>
      <c r="B176" t="s">
        <v>276</v>
      </c>
      <c r="C176" t="s">
        <v>7</v>
      </c>
      <c r="D176" t="s">
        <v>58</v>
      </c>
      <c r="E176" s="25" t="str">
        <f t="shared" si="8"/>
        <v>number</v>
      </c>
      <c r="F176" s="4" t="s">
        <v>59</v>
      </c>
      <c r="AK176">
        <v>80.047996520996094</v>
      </c>
      <c r="AL176">
        <v>79.833999633789105</v>
      </c>
      <c r="AM176">
        <v>79.785003662109403</v>
      </c>
      <c r="AN176">
        <v>79.370002746582003</v>
      </c>
      <c r="AO176">
        <v>79.797996520996094</v>
      </c>
      <c r="AP176">
        <v>79.849998474121094</v>
      </c>
      <c r="AQ176">
        <v>80.148002624511705</v>
      </c>
      <c r="AR176">
        <v>79.807998657226605</v>
      </c>
      <c r="AS176">
        <v>79.596000671386705</v>
      </c>
      <c r="AT176">
        <v>79.2239990234375</v>
      </c>
      <c r="AU176">
        <v>78.712997436523395</v>
      </c>
      <c r="AV176">
        <v>80.405998229980497</v>
      </c>
      <c r="AW176">
        <v>79.344001770019503</v>
      </c>
      <c r="AX176">
        <v>81.762001037597699</v>
      </c>
      <c r="AY176">
        <v>82.484001159667997</v>
      </c>
      <c r="AZ176">
        <v>80.648002624511705</v>
      </c>
      <c r="BA176">
        <v>77.710998535156307</v>
      </c>
      <c r="BB176">
        <v>75.586997985839801</v>
      </c>
      <c r="BC176">
        <v>74.790000915527301</v>
      </c>
      <c r="BD176">
        <v>72.113998413085895</v>
      </c>
      <c r="BE176">
        <v>69.291999816894503</v>
      </c>
      <c r="BF176">
        <v>66.019996643066406</v>
      </c>
      <c r="BG176">
        <v>68.880996704101605</v>
      </c>
      <c r="BH176">
        <v>70.884002685546903</v>
      </c>
      <c r="BI176">
        <v>72.1719970703125</v>
      </c>
      <c r="BJ176">
        <v>71.958000183105497</v>
      </c>
      <c r="BK176">
        <v>71.984001159667997</v>
      </c>
      <c r="BM176" t="str">
        <f>VLOOKUP(D176,Data_1!$D$2:$D$1387,1,FALSE)</f>
        <v>Employment in agriculture, female (% of female employment) (modeled ILO estimate)</v>
      </c>
    </row>
    <row r="177" spans="1:65" x14ac:dyDescent="0.25">
      <c r="A177" t="s">
        <v>277</v>
      </c>
      <c r="B177" t="s">
        <v>278</v>
      </c>
      <c r="C177" t="s">
        <v>7</v>
      </c>
      <c r="D177" t="s">
        <v>58</v>
      </c>
      <c r="E177" s="25" t="str">
        <f t="shared" si="8"/>
        <v>number</v>
      </c>
      <c r="F177" s="4" t="s">
        <v>59</v>
      </c>
      <c r="AK177">
        <v>88.061996459960895</v>
      </c>
      <c r="AL177">
        <v>86.814002990722699</v>
      </c>
      <c r="AM177">
        <v>89.086997985839801</v>
      </c>
      <c r="AN177">
        <v>86.790000915527301</v>
      </c>
      <c r="AO177">
        <v>88.426002502441406</v>
      </c>
      <c r="AP177">
        <v>89.251998901367202</v>
      </c>
      <c r="AQ177">
        <v>89.415000915527301</v>
      </c>
      <c r="AR177">
        <v>89.4530029296875</v>
      </c>
      <c r="AS177">
        <v>89.518997192382798</v>
      </c>
      <c r="AT177">
        <v>89.668998718261705</v>
      </c>
      <c r="AU177">
        <v>89.804000854492202</v>
      </c>
      <c r="AV177">
        <v>89.343002319335895</v>
      </c>
      <c r="AW177">
        <v>88.865997314453097</v>
      </c>
      <c r="AX177">
        <v>89.339996337890597</v>
      </c>
      <c r="AY177">
        <v>89.361999511718807</v>
      </c>
      <c r="AZ177">
        <v>88.518997192382798</v>
      </c>
      <c r="BA177">
        <v>87.7969970703125</v>
      </c>
      <c r="BB177">
        <v>88.670997619628906</v>
      </c>
      <c r="BC177">
        <v>89.110000610351605</v>
      </c>
      <c r="BD177">
        <v>89.320999145507798</v>
      </c>
      <c r="BE177">
        <v>89.832000732421903</v>
      </c>
      <c r="BF177">
        <v>90.038002014160199</v>
      </c>
      <c r="BG177">
        <v>89.916999816894503</v>
      </c>
      <c r="BH177">
        <v>89.956001281738295</v>
      </c>
      <c r="BI177">
        <v>89.808998107910199</v>
      </c>
      <c r="BJ177">
        <v>89.672996520996094</v>
      </c>
      <c r="BK177">
        <v>89.640998840332003</v>
      </c>
      <c r="BM177" t="str">
        <f>VLOOKUP(D177,Data_1!$D$2:$D$1387,1,FALSE)</f>
        <v>Employment in agriculture, female (% of female employment) (modeled ILO estimate)</v>
      </c>
    </row>
    <row r="178" spans="1:65" x14ac:dyDescent="0.25">
      <c r="A178" t="s">
        <v>279</v>
      </c>
      <c r="B178" t="s">
        <v>280</v>
      </c>
      <c r="C178" t="s">
        <v>7</v>
      </c>
      <c r="D178" t="s">
        <v>58</v>
      </c>
      <c r="E178" s="25" t="str">
        <f t="shared" si="8"/>
        <v>number</v>
      </c>
      <c r="F178" s="4" t="s">
        <v>59</v>
      </c>
      <c r="AK178">
        <v>74.613998413085895</v>
      </c>
      <c r="AL178">
        <v>76.521003723144503</v>
      </c>
      <c r="AM178">
        <v>78.519996643066406</v>
      </c>
      <c r="AN178">
        <v>78.734001159667997</v>
      </c>
      <c r="AO178">
        <v>78.981002807617202</v>
      </c>
      <c r="AP178">
        <v>78.471000671386705</v>
      </c>
      <c r="AQ178">
        <v>78.767997741699205</v>
      </c>
      <c r="AR178">
        <v>79.513999938964801</v>
      </c>
      <c r="AS178">
        <v>79.490997314453097</v>
      </c>
      <c r="AT178">
        <v>79.161003112792997</v>
      </c>
      <c r="AU178">
        <v>79.695999145507798</v>
      </c>
      <c r="AV178">
        <v>80.383003234863295</v>
      </c>
      <c r="AW178">
        <v>80.587997436523395</v>
      </c>
      <c r="AX178">
        <v>80.680000305175795</v>
      </c>
      <c r="AY178">
        <v>80.566001892089801</v>
      </c>
      <c r="AZ178">
        <v>80.556999206542997</v>
      </c>
      <c r="BA178">
        <v>80.071998596191406</v>
      </c>
      <c r="BB178">
        <v>79.613998413085895</v>
      </c>
      <c r="BC178">
        <v>76.448997497558594</v>
      </c>
      <c r="BD178">
        <v>72.366996765136705</v>
      </c>
      <c r="BE178">
        <v>69.857002258300795</v>
      </c>
      <c r="BF178">
        <v>65.610000610351605</v>
      </c>
      <c r="BG178">
        <v>65.074996948242202</v>
      </c>
      <c r="BH178">
        <v>64.305000305175795</v>
      </c>
      <c r="BI178">
        <v>63.191001892089801</v>
      </c>
      <c r="BJ178">
        <v>62.865001678466797</v>
      </c>
      <c r="BK178">
        <v>62.8429985046387</v>
      </c>
      <c r="BM178" t="str">
        <f>VLOOKUP(D178,Data_1!$D$2:$D$1387,1,FALSE)</f>
        <v>Employment in agriculture, female (% of female employment) (modeled ILO estimate)</v>
      </c>
    </row>
    <row r="179" spans="1:65" x14ac:dyDescent="0.25">
      <c r="A179" t="s">
        <v>281</v>
      </c>
      <c r="B179" t="s">
        <v>282</v>
      </c>
      <c r="C179" t="s">
        <v>7</v>
      </c>
      <c r="D179" t="s">
        <v>58</v>
      </c>
      <c r="E179" s="25" t="str">
        <f t="shared" si="8"/>
        <v>number</v>
      </c>
      <c r="F179" s="4" t="s">
        <v>59</v>
      </c>
      <c r="AK179">
        <v>69.550003051757798</v>
      </c>
      <c r="AL179">
        <v>67.388000488281307</v>
      </c>
      <c r="AM179">
        <v>70.961997985839801</v>
      </c>
      <c r="AN179">
        <v>70.911003112792997</v>
      </c>
      <c r="AO179">
        <v>69.665000915527301</v>
      </c>
      <c r="AP179">
        <v>70.380996704101605</v>
      </c>
      <c r="AQ179">
        <v>69.441001892089801</v>
      </c>
      <c r="AR179">
        <v>69.904998779296903</v>
      </c>
      <c r="AS179">
        <v>69.737998962402301</v>
      </c>
      <c r="AT179">
        <v>71.335998535156307</v>
      </c>
      <c r="AU179">
        <v>73.339996337890597</v>
      </c>
      <c r="AV179">
        <v>75.255996704101605</v>
      </c>
      <c r="AW179">
        <v>78.735000610351605</v>
      </c>
      <c r="AX179">
        <v>80.149002075195298</v>
      </c>
      <c r="AY179">
        <v>80.219001770019503</v>
      </c>
      <c r="AZ179">
        <v>80.689002990722699</v>
      </c>
      <c r="BA179">
        <v>80.573997497558594</v>
      </c>
      <c r="BB179">
        <v>80.817001342773395</v>
      </c>
      <c r="BC179">
        <v>78.024002075195298</v>
      </c>
      <c r="BD179">
        <v>75.382003784179702</v>
      </c>
      <c r="BE179">
        <v>71.807998657226605</v>
      </c>
      <c r="BF179">
        <v>71.100997924804702</v>
      </c>
      <c r="BG179">
        <v>70.9010009765625</v>
      </c>
      <c r="BH179">
        <v>71.649002075195298</v>
      </c>
      <c r="BI179">
        <v>71.582000732421903</v>
      </c>
      <c r="BJ179">
        <v>71.771003723144503</v>
      </c>
      <c r="BK179">
        <v>72.886001586914105</v>
      </c>
      <c r="BM179" t="str">
        <f>VLOOKUP(D179,Data_1!$D$2:$D$1387,1,FALSE)</f>
        <v>Employment in agriculture, female (% of female employment) (modeled ILO estimate)</v>
      </c>
    </row>
    <row r="180" spans="1:65" x14ac:dyDescent="0.25">
      <c r="A180" t="s">
        <v>284</v>
      </c>
      <c r="B180" t="s">
        <v>272</v>
      </c>
      <c r="C180" t="s">
        <v>149</v>
      </c>
      <c r="D180" t="s">
        <v>58</v>
      </c>
      <c r="E180" s="25" t="str">
        <f t="shared" si="8"/>
        <v>number</v>
      </c>
      <c r="F180" s="4" t="s">
        <v>59</v>
      </c>
      <c r="AK180">
        <v>48.298000335693402</v>
      </c>
      <c r="AL180">
        <v>48.368000030517599</v>
      </c>
      <c r="AM180">
        <v>48.390998840332003</v>
      </c>
      <c r="AN180">
        <v>47.001998901367202</v>
      </c>
      <c r="AO180">
        <v>47.127998352050803</v>
      </c>
      <c r="AP180">
        <v>46.666000366210902</v>
      </c>
      <c r="AQ180">
        <v>45.823001861572301</v>
      </c>
      <c r="AR180">
        <v>45.634998321533203</v>
      </c>
      <c r="AS180">
        <v>44.622001647949197</v>
      </c>
      <c r="AT180">
        <v>45.544998168945298</v>
      </c>
      <c r="AU180">
        <v>46.744998931884801</v>
      </c>
      <c r="AV180">
        <v>47.724998474121101</v>
      </c>
      <c r="AW180">
        <v>49.011001586914098</v>
      </c>
      <c r="AX180">
        <v>46.784000396728501</v>
      </c>
      <c r="AY180">
        <v>46.180999755859403</v>
      </c>
      <c r="AZ180">
        <v>45.977001190185497</v>
      </c>
      <c r="BA180">
        <v>45.490001678466797</v>
      </c>
      <c r="BB180">
        <v>45.6380004882813</v>
      </c>
      <c r="BC180">
        <v>44.3489990234375</v>
      </c>
      <c r="BD180">
        <v>44.990001678466797</v>
      </c>
      <c r="BE180">
        <v>46.6710014343262</v>
      </c>
      <c r="BF180">
        <v>43.465000152587898</v>
      </c>
      <c r="BG180">
        <v>43.556999206542997</v>
      </c>
      <c r="BH180">
        <v>43.216999053955099</v>
      </c>
      <c r="BI180">
        <v>42.266998291015597</v>
      </c>
      <c r="BJ180">
        <v>41.062999725341797</v>
      </c>
      <c r="BK180">
        <v>40.563999176025398</v>
      </c>
      <c r="BM180" t="str">
        <f>VLOOKUP(D180,Data_1!$D$2:$D$1387,1,FALSE)</f>
        <v>Employment in agriculture, female (% of female employment) (modeled ILO estimate)</v>
      </c>
    </row>
    <row r="181" spans="1:65" x14ac:dyDescent="0.25">
      <c r="A181" t="s">
        <v>273</v>
      </c>
      <c r="B181" t="s">
        <v>274</v>
      </c>
      <c r="C181" t="s">
        <v>149</v>
      </c>
      <c r="D181" t="s">
        <v>58</v>
      </c>
      <c r="E181" s="25" t="str">
        <f t="shared" si="8"/>
        <v>number</v>
      </c>
      <c r="F181" s="4" t="s">
        <v>59</v>
      </c>
      <c r="AK181">
        <v>53.692001342773402</v>
      </c>
      <c r="AL181">
        <v>53.208000183105497</v>
      </c>
      <c r="AM181">
        <v>51.583999633789098</v>
      </c>
      <c r="AN181">
        <v>51.1640014648438</v>
      </c>
      <c r="AO181">
        <v>51.099998474121101</v>
      </c>
      <c r="AP181">
        <v>51.013999938964801</v>
      </c>
      <c r="AQ181">
        <v>49.308998107910199</v>
      </c>
      <c r="AR181">
        <v>48.790000915527301</v>
      </c>
      <c r="AS181">
        <v>47.762001037597699</v>
      </c>
      <c r="AT181">
        <v>46.808998107910199</v>
      </c>
      <c r="AU181">
        <v>46.441001892089801</v>
      </c>
      <c r="AV181">
        <v>46.5</v>
      </c>
      <c r="AW181">
        <v>46.383998870849602</v>
      </c>
      <c r="AX181">
        <v>46.305000305175803</v>
      </c>
      <c r="AY181">
        <v>45.814998626708999</v>
      </c>
      <c r="AZ181">
        <v>41.179000854492202</v>
      </c>
      <c r="BA181">
        <v>40.426998138427699</v>
      </c>
      <c r="BB181">
        <v>40.115001678466797</v>
      </c>
      <c r="BC181">
        <v>39.944000244140597</v>
      </c>
      <c r="BD181">
        <v>38.101001739502003</v>
      </c>
      <c r="BE181">
        <v>37.449001312255902</v>
      </c>
      <c r="BF181">
        <v>38.985000610351598</v>
      </c>
      <c r="BG181">
        <v>41.834999084472699</v>
      </c>
      <c r="BH181">
        <v>40.854000091552699</v>
      </c>
      <c r="BI181">
        <v>38.7039985656738</v>
      </c>
      <c r="BJ181">
        <v>37.446998596191399</v>
      </c>
      <c r="BK181">
        <v>36.741001129150398</v>
      </c>
      <c r="BM181" t="str">
        <f>VLOOKUP(D181,Data_1!$D$2:$D$1387,1,FALSE)</f>
        <v>Employment in agriculture, female (% of female employment) (modeled ILO estimate)</v>
      </c>
    </row>
    <row r="182" spans="1:65" x14ac:dyDescent="0.25">
      <c r="A182" t="s">
        <v>275</v>
      </c>
      <c r="B182" t="s">
        <v>276</v>
      </c>
      <c r="C182" t="s">
        <v>7</v>
      </c>
      <c r="D182" t="s">
        <v>60</v>
      </c>
      <c r="E182" s="25" t="str">
        <f t="shared" si="8"/>
        <v>number</v>
      </c>
      <c r="F182" s="4" t="s">
        <v>61</v>
      </c>
      <c r="AK182">
        <v>76.711997985839801</v>
      </c>
      <c r="AL182">
        <v>76.783996582031307</v>
      </c>
      <c r="AM182">
        <v>76.7239990234375</v>
      </c>
      <c r="AN182">
        <v>76.200996398925795</v>
      </c>
      <c r="AO182">
        <v>76.597999572753906</v>
      </c>
      <c r="AP182">
        <v>76.775001525878906</v>
      </c>
      <c r="AQ182">
        <v>77.031997680664105</v>
      </c>
      <c r="AR182">
        <v>76.851997375488295</v>
      </c>
      <c r="AS182">
        <v>76.680999755859403</v>
      </c>
      <c r="AT182">
        <v>76.384002685546903</v>
      </c>
      <c r="AU182">
        <v>76.057998657226605</v>
      </c>
      <c r="AV182">
        <v>77.386001586914105</v>
      </c>
      <c r="AW182">
        <v>76.694999694824205</v>
      </c>
      <c r="AX182">
        <v>79.685997009277301</v>
      </c>
      <c r="AY182">
        <v>81.464996337890597</v>
      </c>
      <c r="AZ182">
        <v>80.319999694824205</v>
      </c>
      <c r="BA182">
        <v>78.832000732421903</v>
      </c>
      <c r="BB182">
        <v>77.885002136230497</v>
      </c>
      <c r="BC182">
        <v>77.591003417968807</v>
      </c>
      <c r="BD182">
        <v>75.761001586914105</v>
      </c>
      <c r="BE182">
        <v>74.060997009277301</v>
      </c>
      <c r="BF182">
        <v>71.666999816894503</v>
      </c>
      <c r="BG182">
        <v>73.940002441406307</v>
      </c>
      <c r="BH182">
        <v>75.595001220703097</v>
      </c>
      <c r="BI182">
        <v>76.713996887207003</v>
      </c>
      <c r="BJ182">
        <v>76.623001098632798</v>
      </c>
      <c r="BK182">
        <v>76.721000671386705</v>
      </c>
      <c r="BM182" t="str">
        <f>VLOOKUP(D182,Data_1!$D$2:$D$1387,1,FALSE)</f>
        <v>Employment in agriculture, male (% of male employment) (modeled ILO estimate)</v>
      </c>
    </row>
    <row r="183" spans="1:65" x14ac:dyDescent="0.25">
      <c r="A183" t="s">
        <v>277</v>
      </c>
      <c r="B183" t="s">
        <v>278</v>
      </c>
      <c r="C183" t="s">
        <v>7</v>
      </c>
      <c r="D183" t="s">
        <v>60</v>
      </c>
      <c r="E183" s="25" t="str">
        <f t="shared" si="8"/>
        <v>number</v>
      </c>
      <c r="F183" s="4" t="s">
        <v>61</v>
      </c>
      <c r="AK183">
        <v>79.882003784179702</v>
      </c>
      <c r="AL183">
        <v>78.987998962402301</v>
      </c>
      <c r="AM183">
        <v>80.649002075195298</v>
      </c>
      <c r="AN183">
        <v>79.123001098632798</v>
      </c>
      <c r="AO183">
        <v>79.794998168945298</v>
      </c>
      <c r="AP183">
        <v>80.286003112792997</v>
      </c>
      <c r="AQ183">
        <v>80.369003295898395</v>
      </c>
      <c r="AR183">
        <v>80.513999938964801</v>
      </c>
      <c r="AS183">
        <v>80.622001647949205</v>
      </c>
      <c r="AT183">
        <v>80.777999877929702</v>
      </c>
      <c r="AU183">
        <v>81.138000488281307</v>
      </c>
      <c r="AV183">
        <v>80.877998352050795</v>
      </c>
      <c r="AW183">
        <v>80.372001647949205</v>
      </c>
      <c r="AX183">
        <v>80.699996948242202</v>
      </c>
      <c r="AY183">
        <v>80.859001159667997</v>
      </c>
      <c r="AZ183">
        <v>80.239997863769503</v>
      </c>
      <c r="BA183">
        <v>79.517997741699205</v>
      </c>
      <c r="BB183">
        <v>80.177001953125</v>
      </c>
      <c r="BC183">
        <v>80.542999267578097</v>
      </c>
      <c r="BD183">
        <v>80.551002502441406</v>
      </c>
      <c r="BE183">
        <v>80.511001586914105</v>
      </c>
      <c r="BF183">
        <v>80.708999633789105</v>
      </c>
      <c r="BG183">
        <v>80.507003784179702</v>
      </c>
      <c r="BH183">
        <v>80.538002014160199</v>
      </c>
      <c r="BI183">
        <v>80.349998474121094</v>
      </c>
      <c r="BJ183">
        <v>80.163002014160199</v>
      </c>
      <c r="BK183">
        <v>80.208999633789105</v>
      </c>
      <c r="BM183" t="str">
        <f>VLOOKUP(D183,Data_1!$D$2:$D$1387,1,FALSE)</f>
        <v>Employment in agriculture, male (% of male employment) (modeled ILO estimate)</v>
      </c>
    </row>
    <row r="184" spans="1:65" x14ac:dyDescent="0.25">
      <c r="A184" t="s">
        <v>279</v>
      </c>
      <c r="B184" t="s">
        <v>280</v>
      </c>
      <c r="C184" t="s">
        <v>7</v>
      </c>
      <c r="D184" t="s">
        <v>60</v>
      </c>
      <c r="E184" s="25" t="str">
        <f t="shared" si="8"/>
        <v>number</v>
      </c>
      <c r="F184" s="4" t="s">
        <v>61</v>
      </c>
      <c r="AK184">
        <v>58.976001739502003</v>
      </c>
      <c r="AL184">
        <v>61.2630004882813</v>
      </c>
      <c r="AM184">
        <v>63.923000335693402</v>
      </c>
      <c r="AN184">
        <v>64.226997375488295</v>
      </c>
      <c r="AO184">
        <v>64.627998352050795</v>
      </c>
      <c r="AP184">
        <v>63.808998107910199</v>
      </c>
      <c r="AQ184">
        <v>63.918998718261697</v>
      </c>
      <c r="AR184">
        <v>64.943000793457003</v>
      </c>
      <c r="AS184">
        <v>64.955001831054702</v>
      </c>
      <c r="AT184">
        <v>64.458999633789105</v>
      </c>
      <c r="AU184">
        <v>64.833999633789105</v>
      </c>
      <c r="AV184">
        <v>65.612998962402301</v>
      </c>
      <c r="AW184">
        <v>66.111999511718807</v>
      </c>
      <c r="AX184">
        <v>66.189002990722699</v>
      </c>
      <c r="AY184">
        <v>65.7239990234375</v>
      </c>
      <c r="AZ184">
        <v>65.731002807617202</v>
      </c>
      <c r="BA184">
        <v>64.972999572753906</v>
      </c>
      <c r="BB184">
        <v>64.128997802734403</v>
      </c>
      <c r="BC184">
        <v>60.090999603271499</v>
      </c>
      <c r="BD184">
        <v>55.366001129150398</v>
      </c>
      <c r="BE184">
        <v>52.471000671386697</v>
      </c>
      <c r="BF184">
        <v>47.470001220703097</v>
      </c>
      <c r="BG184">
        <v>47.074001312255902</v>
      </c>
      <c r="BH184">
        <v>46.0859985351563</v>
      </c>
      <c r="BI184">
        <v>45.091999053955099</v>
      </c>
      <c r="BJ184">
        <v>44.696998596191399</v>
      </c>
      <c r="BK184">
        <v>44.6310005187988</v>
      </c>
      <c r="BM184" t="str">
        <f>VLOOKUP(D184,Data_1!$D$2:$D$1387,1,FALSE)</f>
        <v>Employment in agriculture, male (% of male employment) (modeled ILO estimate)</v>
      </c>
    </row>
    <row r="185" spans="1:65" x14ac:dyDescent="0.25">
      <c r="A185" t="s">
        <v>281</v>
      </c>
      <c r="B185" t="s">
        <v>282</v>
      </c>
      <c r="C185" t="s">
        <v>7</v>
      </c>
      <c r="D185" t="s">
        <v>60</v>
      </c>
      <c r="E185" s="25" t="str">
        <f t="shared" si="8"/>
        <v>number</v>
      </c>
      <c r="F185" s="4" t="s">
        <v>61</v>
      </c>
      <c r="AK185">
        <v>50.275001525878899</v>
      </c>
      <c r="AL185">
        <v>48.573001861572301</v>
      </c>
      <c r="AM185">
        <v>52.195999145507798</v>
      </c>
      <c r="AN185">
        <v>52.234001159667997</v>
      </c>
      <c r="AO185">
        <v>50.853000640869098</v>
      </c>
      <c r="AP185">
        <v>51.780998229980497</v>
      </c>
      <c r="AQ185">
        <v>50.678001403808601</v>
      </c>
      <c r="AR185">
        <v>51.367000579833999</v>
      </c>
      <c r="AS185">
        <v>51.331001281738303</v>
      </c>
      <c r="AT185">
        <v>53.507999420166001</v>
      </c>
      <c r="AU185">
        <v>55.881999969482401</v>
      </c>
      <c r="AV185">
        <v>58.349998474121101</v>
      </c>
      <c r="AW185">
        <v>62.778999328613303</v>
      </c>
      <c r="AX185">
        <v>65.133003234863295</v>
      </c>
      <c r="AY185">
        <v>65.332000732421903</v>
      </c>
      <c r="AZ185">
        <v>66.008003234863295</v>
      </c>
      <c r="BA185">
        <v>66.200996398925795</v>
      </c>
      <c r="BB185">
        <v>66.857002258300795</v>
      </c>
      <c r="BC185">
        <v>64.518997192382798</v>
      </c>
      <c r="BD185">
        <v>62.872001647949197</v>
      </c>
      <c r="BE185">
        <v>60.269001007080099</v>
      </c>
      <c r="BF185">
        <v>60.208000183105497</v>
      </c>
      <c r="BG185">
        <v>61.106998443603501</v>
      </c>
      <c r="BH185">
        <v>62.865001678466797</v>
      </c>
      <c r="BI185">
        <v>62.856998443603501</v>
      </c>
      <c r="BJ185">
        <v>63.117000579833999</v>
      </c>
      <c r="BK185">
        <v>64.059997558593807</v>
      </c>
      <c r="BM185" t="str">
        <f>VLOOKUP(D185,Data_1!$D$2:$D$1387,1,FALSE)</f>
        <v>Employment in agriculture, male (% of male employment) (modeled ILO estimate)</v>
      </c>
    </row>
    <row r="186" spans="1:65" x14ac:dyDescent="0.25">
      <c r="A186" t="s">
        <v>284</v>
      </c>
      <c r="B186" t="s">
        <v>272</v>
      </c>
      <c r="C186" t="s">
        <v>149</v>
      </c>
      <c r="D186" t="s">
        <v>60</v>
      </c>
      <c r="E186" s="25" t="str">
        <f t="shared" si="8"/>
        <v>number</v>
      </c>
      <c r="F186" s="4" t="s">
        <v>61</v>
      </c>
      <c r="AK186">
        <v>53.562000274658203</v>
      </c>
      <c r="AL186">
        <v>53.439998626708999</v>
      </c>
      <c r="AM186">
        <v>53.633998870849602</v>
      </c>
      <c r="AN186">
        <v>53.956001281738303</v>
      </c>
      <c r="AO186">
        <v>53.985000610351598</v>
      </c>
      <c r="AP186">
        <v>53.368000030517599</v>
      </c>
      <c r="AQ186">
        <v>52.929000854492202</v>
      </c>
      <c r="AR186">
        <v>52.730998992919901</v>
      </c>
      <c r="AS186">
        <v>51.875</v>
      </c>
      <c r="AT186">
        <v>52.569000244140597</v>
      </c>
      <c r="AU186">
        <v>53.476001739502003</v>
      </c>
      <c r="AV186">
        <v>53.909999847412102</v>
      </c>
      <c r="AW186">
        <v>54.813999176025398</v>
      </c>
      <c r="AX186">
        <v>53.305999755859403</v>
      </c>
      <c r="AY186">
        <v>53.022998809814503</v>
      </c>
      <c r="AZ186">
        <v>52.803001403808601</v>
      </c>
      <c r="BA186">
        <v>52.518001556396499</v>
      </c>
      <c r="BB186">
        <v>52.669998168945298</v>
      </c>
      <c r="BC186">
        <v>51.581001281738303</v>
      </c>
      <c r="BD186">
        <v>52.345001220703097</v>
      </c>
      <c r="BE186">
        <v>53.1710014343262</v>
      </c>
      <c r="BF186">
        <v>51.375999450683601</v>
      </c>
      <c r="BG186">
        <v>54.458999633789098</v>
      </c>
      <c r="BH186">
        <v>55.097000122070298</v>
      </c>
      <c r="BI186">
        <v>55.219001770019503</v>
      </c>
      <c r="BJ186">
        <v>54.242000579833999</v>
      </c>
      <c r="BK186">
        <v>53.668998718261697</v>
      </c>
      <c r="BM186" t="str">
        <f>VLOOKUP(D186,Data_1!$D$2:$D$1387,1,FALSE)</f>
        <v>Employment in agriculture, male (% of male employment) (modeled ILO estimate)</v>
      </c>
    </row>
    <row r="187" spans="1:65" x14ac:dyDescent="0.25">
      <c r="A187" t="s">
        <v>273</v>
      </c>
      <c r="B187" t="s">
        <v>274</v>
      </c>
      <c r="C187" t="s">
        <v>149</v>
      </c>
      <c r="D187" t="s">
        <v>60</v>
      </c>
      <c r="E187" s="25" t="str">
        <f t="shared" si="8"/>
        <v>number</v>
      </c>
      <c r="F187" s="4" t="s">
        <v>61</v>
      </c>
      <c r="AK187">
        <v>58.088001251220703</v>
      </c>
      <c r="AL187">
        <v>57.806999206542997</v>
      </c>
      <c r="AM187">
        <v>56.977001190185497</v>
      </c>
      <c r="AN187">
        <v>57.0320014953613</v>
      </c>
      <c r="AO187">
        <v>56.523998260497997</v>
      </c>
      <c r="AP187">
        <v>56.116001129150398</v>
      </c>
      <c r="AQ187">
        <v>54.905998229980497</v>
      </c>
      <c r="AR187">
        <v>54.076999664306598</v>
      </c>
      <c r="AS187">
        <v>52.825000762939503</v>
      </c>
      <c r="AT187">
        <v>53.4869995117188</v>
      </c>
      <c r="AU187">
        <v>53.230998992919901</v>
      </c>
      <c r="AV187">
        <v>52.923999786377003</v>
      </c>
      <c r="AW187">
        <v>52.779998779296903</v>
      </c>
      <c r="AX187">
        <v>52.858001708984403</v>
      </c>
      <c r="AY187">
        <v>52.152000427246101</v>
      </c>
      <c r="AZ187">
        <v>48.861000061035199</v>
      </c>
      <c r="BA187">
        <v>47.999000549316399</v>
      </c>
      <c r="BB187">
        <v>47.408000946044901</v>
      </c>
      <c r="BC187">
        <v>47.077999114990199</v>
      </c>
      <c r="BD187">
        <v>45.852001190185497</v>
      </c>
      <c r="BE187">
        <v>45.294998168945298</v>
      </c>
      <c r="BF187">
        <v>46.681999206542997</v>
      </c>
      <c r="BG187">
        <v>48.860000610351598</v>
      </c>
      <c r="BH187">
        <v>48.5130004882813</v>
      </c>
      <c r="BI187">
        <v>46.277999877929702</v>
      </c>
      <c r="BJ187">
        <v>44.957000732421903</v>
      </c>
      <c r="BK187">
        <v>44.4679985046387</v>
      </c>
      <c r="BM187" t="str">
        <f>VLOOKUP(D187,Data_1!$D$2:$D$1387,1,FALSE)</f>
        <v>Employment in agriculture, male (% of male employment) (modeled ILO estimate)</v>
      </c>
    </row>
    <row r="188" spans="1:65" x14ac:dyDescent="0.25">
      <c r="A188" t="s">
        <v>275</v>
      </c>
      <c r="B188" t="s">
        <v>276</v>
      </c>
      <c r="C188" t="s">
        <v>7</v>
      </c>
      <c r="D188" s="10" t="s">
        <v>266</v>
      </c>
      <c r="E188" s="22" t="str">
        <f t="shared" si="8"/>
        <v>formula</v>
      </c>
      <c r="F188" s="21" t="s">
        <v>267</v>
      </c>
      <c r="G188" s="20">
        <f>100*G200/AVERAGE($AX200:$AZ200)</f>
        <v>0</v>
      </c>
      <c r="H188" s="20">
        <f t="shared" ref="H188:BM188" si="15">100*H200/AVERAGE($AX200:$AZ200)</f>
        <v>0</v>
      </c>
      <c r="I188" s="20">
        <f t="shared" si="15"/>
        <v>0</v>
      </c>
      <c r="J188" s="20">
        <f t="shared" si="15"/>
        <v>0</v>
      </c>
      <c r="K188" s="20">
        <f t="shared" si="15"/>
        <v>0</v>
      </c>
      <c r="L188" s="20">
        <f t="shared" si="15"/>
        <v>0</v>
      </c>
      <c r="M188" s="20">
        <f t="shared" si="15"/>
        <v>0</v>
      </c>
      <c r="N188" s="20">
        <f t="shared" si="15"/>
        <v>0</v>
      </c>
      <c r="O188" s="20">
        <f t="shared" si="15"/>
        <v>0</v>
      </c>
      <c r="P188" s="20">
        <f t="shared" si="15"/>
        <v>0</v>
      </c>
      <c r="Q188" s="20">
        <f t="shared" si="15"/>
        <v>0</v>
      </c>
      <c r="R188" s="20">
        <f t="shared" si="15"/>
        <v>0</v>
      </c>
      <c r="S188" s="20">
        <f t="shared" si="15"/>
        <v>0</v>
      </c>
      <c r="T188" s="20">
        <f t="shared" si="15"/>
        <v>0</v>
      </c>
      <c r="U188" s="20">
        <f t="shared" si="15"/>
        <v>0</v>
      </c>
      <c r="V188" s="20">
        <f t="shared" si="15"/>
        <v>0</v>
      </c>
      <c r="W188" s="20">
        <f t="shared" si="15"/>
        <v>0</v>
      </c>
      <c r="X188" s="20">
        <f t="shared" si="15"/>
        <v>0</v>
      </c>
      <c r="Y188" s="20">
        <f t="shared" si="15"/>
        <v>0</v>
      </c>
      <c r="Z188" s="20">
        <f t="shared" si="15"/>
        <v>0</v>
      </c>
      <c r="AA188" s="20">
        <f t="shared" si="15"/>
        <v>0</v>
      </c>
      <c r="AB188" s="20">
        <f t="shared" si="15"/>
        <v>0</v>
      </c>
      <c r="AC188" s="20">
        <f t="shared" si="15"/>
        <v>0</v>
      </c>
      <c r="AD188" s="20">
        <f t="shared" si="15"/>
        <v>0</v>
      </c>
      <c r="AE188" s="20">
        <f t="shared" si="15"/>
        <v>0</v>
      </c>
      <c r="AF188" s="20">
        <f t="shared" si="15"/>
        <v>0</v>
      </c>
      <c r="AG188" s="20">
        <f t="shared" si="15"/>
        <v>0</v>
      </c>
      <c r="AH188" s="20">
        <f t="shared" si="15"/>
        <v>0</v>
      </c>
      <c r="AI188" s="20">
        <f t="shared" si="15"/>
        <v>0</v>
      </c>
      <c r="AJ188" s="20">
        <f t="shared" si="15"/>
        <v>0</v>
      </c>
      <c r="AK188" s="20">
        <f t="shared" si="15"/>
        <v>0</v>
      </c>
      <c r="AL188" s="20">
        <f t="shared" si="15"/>
        <v>0</v>
      </c>
      <c r="AM188" s="20">
        <f t="shared" si="15"/>
        <v>0</v>
      </c>
      <c r="AN188" s="20">
        <f t="shared" si="15"/>
        <v>0</v>
      </c>
      <c r="AO188" s="20">
        <f t="shared" si="15"/>
        <v>0</v>
      </c>
      <c r="AP188" s="20">
        <f t="shared" si="15"/>
        <v>0</v>
      </c>
      <c r="AQ188" s="20">
        <f t="shared" si="15"/>
        <v>0</v>
      </c>
      <c r="AR188" s="20">
        <f t="shared" si="15"/>
        <v>0</v>
      </c>
      <c r="AS188" s="20">
        <f t="shared" si="15"/>
        <v>0</v>
      </c>
      <c r="AT188" s="20">
        <f t="shared" si="15"/>
        <v>0</v>
      </c>
      <c r="AU188" s="20">
        <f t="shared" si="15"/>
        <v>0</v>
      </c>
      <c r="AV188" s="20">
        <f t="shared" si="15"/>
        <v>62.08182112034676</v>
      </c>
      <c r="AW188" s="20">
        <f t="shared" si="15"/>
        <v>63.67958893487171</v>
      </c>
      <c r="AX188" s="20">
        <f t="shared" si="15"/>
        <v>65.307503311934852</v>
      </c>
      <c r="AY188" s="20">
        <f t="shared" si="15"/>
        <v>161.58021581589162</v>
      </c>
      <c r="AZ188" s="20">
        <f t="shared" si="15"/>
        <v>73.112280872173557</v>
      </c>
      <c r="BA188" s="20">
        <f t="shared" si="15"/>
        <v>94.61414912164642</v>
      </c>
      <c r="BB188" s="20">
        <f t="shared" si="15"/>
        <v>122.81003018005873</v>
      </c>
      <c r="BC188" s="20">
        <f t="shared" si="15"/>
        <v>67.190515030095128</v>
      </c>
      <c r="BD188" s="20">
        <f t="shared" si="15"/>
        <v>71.62866325595796</v>
      </c>
      <c r="BE188" s="20">
        <f t="shared" si="15"/>
        <v>93.65847916334198</v>
      </c>
      <c r="BF188" s="20">
        <f t="shared" si="15"/>
        <v>87.029968362203263</v>
      </c>
      <c r="BG188" s="20">
        <f t="shared" si="15"/>
        <v>85.001716897719191</v>
      </c>
      <c r="BH188" s="20">
        <f t="shared" si="15"/>
        <v>165.30476222573591</v>
      </c>
      <c r="BI188" s="20">
        <f t="shared" si="15"/>
        <v>103.3094205519084</v>
      </c>
      <c r="BJ188" s="20">
        <f t="shared" si="15"/>
        <v>153.40747231432258</v>
      </c>
      <c r="BK188" s="20">
        <f t="shared" si="15"/>
        <v>0</v>
      </c>
      <c r="BL188" s="20"/>
      <c r="BM188" s="20" t="e">
        <f t="shared" si="15"/>
        <v>#VALUE!</v>
      </c>
    </row>
    <row r="189" spans="1:65" x14ac:dyDescent="0.25">
      <c r="A189" t="s">
        <v>277</v>
      </c>
      <c r="B189" t="s">
        <v>278</v>
      </c>
      <c r="C189" t="s">
        <v>7</v>
      </c>
      <c r="D189" s="10" t="s">
        <v>266</v>
      </c>
      <c r="E189" s="22" t="str">
        <f t="shared" si="8"/>
        <v>formula</v>
      </c>
      <c r="F189" s="21" t="s">
        <v>267</v>
      </c>
      <c r="G189" s="20">
        <f t="shared" ref="G189:BM189" si="16">100*G201/AVERAGE($AX201:$AZ201)</f>
        <v>0</v>
      </c>
      <c r="H189" s="20">
        <f t="shared" si="16"/>
        <v>0</v>
      </c>
      <c r="I189" s="20">
        <f t="shared" si="16"/>
        <v>0</v>
      </c>
      <c r="J189" s="20">
        <f t="shared" si="16"/>
        <v>0</v>
      </c>
      <c r="K189" s="20">
        <f t="shared" si="16"/>
        <v>0</v>
      </c>
      <c r="L189" s="20">
        <f t="shared" si="16"/>
        <v>0</v>
      </c>
      <c r="M189" s="20">
        <f t="shared" si="16"/>
        <v>0</v>
      </c>
      <c r="N189" s="20">
        <f t="shared" si="16"/>
        <v>0</v>
      </c>
      <c r="O189" s="20">
        <f t="shared" si="16"/>
        <v>0</v>
      </c>
      <c r="P189" s="20">
        <f t="shared" si="16"/>
        <v>0</v>
      </c>
      <c r="Q189" s="20">
        <f t="shared" si="16"/>
        <v>0</v>
      </c>
      <c r="R189" s="20">
        <f t="shared" si="16"/>
        <v>0</v>
      </c>
      <c r="S189" s="20">
        <f t="shared" si="16"/>
        <v>0</v>
      </c>
      <c r="T189" s="20">
        <f t="shared" si="16"/>
        <v>0</v>
      </c>
      <c r="U189" s="20">
        <f t="shared" si="16"/>
        <v>0</v>
      </c>
      <c r="V189" s="20">
        <f t="shared" si="16"/>
        <v>0</v>
      </c>
      <c r="W189" s="20">
        <f t="shared" si="16"/>
        <v>0</v>
      </c>
      <c r="X189" s="20">
        <f t="shared" si="16"/>
        <v>0</v>
      </c>
      <c r="Y189" s="20">
        <f t="shared" si="16"/>
        <v>0</v>
      </c>
      <c r="Z189" s="20">
        <f t="shared" si="16"/>
        <v>0</v>
      </c>
      <c r="AA189" s="20">
        <f t="shared" si="16"/>
        <v>0</v>
      </c>
      <c r="AB189" s="20">
        <f t="shared" si="16"/>
        <v>0</v>
      </c>
      <c r="AC189" s="20">
        <f t="shared" si="16"/>
        <v>0</v>
      </c>
      <c r="AD189" s="20">
        <f t="shared" si="16"/>
        <v>0</v>
      </c>
      <c r="AE189" s="20">
        <f t="shared" si="16"/>
        <v>0</v>
      </c>
      <c r="AF189" s="20">
        <f t="shared" si="16"/>
        <v>0</v>
      </c>
      <c r="AG189" s="20">
        <f t="shared" si="16"/>
        <v>0</v>
      </c>
      <c r="AH189" s="20">
        <f t="shared" si="16"/>
        <v>0</v>
      </c>
      <c r="AI189" s="20">
        <f t="shared" si="16"/>
        <v>0</v>
      </c>
      <c r="AJ189" s="20">
        <f t="shared" si="16"/>
        <v>0</v>
      </c>
      <c r="AK189" s="20">
        <f t="shared" si="16"/>
        <v>0</v>
      </c>
      <c r="AL189" s="20">
        <f t="shared" si="16"/>
        <v>0</v>
      </c>
      <c r="AM189" s="20">
        <f t="shared" si="16"/>
        <v>0</v>
      </c>
      <c r="AN189" s="20">
        <f t="shared" si="16"/>
        <v>0</v>
      </c>
      <c r="AO189" s="20">
        <f t="shared" si="16"/>
        <v>0</v>
      </c>
      <c r="AP189" s="20">
        <f t="shared" si="16"/>
        <v>0</v>
      </c>
      <c r="AQ189" s="20">
        <f t="shared" si="16"/>
        <v>0</v>
      </c>
      <c r="AR189" s="20">
        <f t="shared" si="16"/>
        <v>0</v>
      </c>
      <c r="AS189" s="20">
        <f t="shared" si="16"/>
        <v>0</v>
      </c>
      <c r="AT189" s="20">
        <f t="shared" si="16"/>
        <v>0</v>
      </c>
      <c r="AU189" s="20">
        <f t="shared" si="16"/>
        <v>0</v>
      </c>
      <c r="AV189" s="20">
        <f t="shared" si="16"/>
        <v>87.631666876636615</v>
      </c>
      <c r="AW189" s="20">
        <f t="shared" si="16"/>
        <v>91.65334405472646</v>
      </c>
      <c r="AX189" s="20">
        <f t="shared" si="16"/>
        <v>101.47025556290497</v>
      </c>
      <c r="AY189" s="20">
        <f t="shared" si="16"/>
        <v>89.926708970590965</v>
      </c>
      <c r="AZ189" s="20">
        <f t="shared" si="16"/>
        <v>108.60303546650405</v>
      </c>
      <c r="BA189" s="20">
        <f t="shared" si="16"/>
        <v>123.03678917660616</v>
      </c>
      <c r="BB189" s="20">
        <f t="shared" si="16"/>
        <v>102.83996770856581</v>
      </c>
      <c r="BC189" s="20">
        <f t="shared" si="16"/>
        <v>90.970252618490306</v>
      </c>
      <c r="BD189" s="20">
        <f t="shared" si="16"/>
        <v>104.33241657563906</v>
      </c>
      <c r="BE189" s="20">
        <f t="shared" si="16"/>
        <v>87.068645179269964</v>
      </c>
      <c r="BF189" s="20">
        <f t="shared" si="16"/>
        <v>72.660582391496987</v>
      </c>
      <c r="BG189" s="20">
        <f t="shared" si="16"/>
        <v>80.497375743861454</v>
      </c>
      <c r="BH189" s="20">
        <f t="shared" si="16"/>
        <v>111.13351786361577</v>
      </c>
      <c r="BI189" s="20">
        <f t="shared" si="16"/>
        <v>89.515239462147562</v>
      </c>
      <c r="BJ189" s="20">
        <f t="shared" si="16"/>
        <v>63.720157800206266</v>
      </c>
      <c r="BK189" s="20">
        <f t="shared" si="16"/>
        <v>0</v>
      </c>
      <c r="BL189" s="20"/>
      <c r="BM189" s="20" t="e">
        <f t="shared" si="16"/>
        <v>#VALUE!</v>
      </c>
    </row>
    <row r="190" spans="1:65" x14ac:dyDescent="0.25">
      <c r="A190" t="s">
        <v>279</v>
      </c>
      <c r="B190" t="s">
        <v>280</v>
      </c>
      <c r="C190" t="s">
        <v>7</v>
      </c>
      <c r="D190" s="10" t="s">
        <v>266</v>
      </c>
      <c r="E190" s="22" t="str">
        <f t="shared" si="8"/>
        <v>formula</v>
      </c>
      <c r="F190" s="21" t="s">
        <v>267</v>
      </c>
      <c r="G190" s="20">
        <f t="shared" ref="G190:BM190" si="17">100*G202/AVERAGE($AX202:$AZ202)</f>
        <v>0</v>
      </c>
      <c r="H190" s="20">
        <f t="shared" si="17"/>
        <v>0</v>
      </c>
      <c r="I190" s="20">
        <f t="shared" si="17"/>
        <v>0</v>
      </c>
      <c r="J190" s="20">
        <f t="shared" si="17"/>
        <v>0</v>
      </c>
      <c r="K190" s="20">
        <f t="shared" si="17"/>
        <v>0</v>
      </c>
      <c r="L190" s="20">
        <f t="shared" si="17"/>
        <v>0</v>
      </c>
      <c r="M190" s="20">
        <f t="shared" si="17"/>
        <v>0</v>
      </c>
      <c r="N190" s="20">
        <f t="shared" si="17"/>
        <v>0</v>
      </c>
      <c r="O190" s="20">
        <f t="shared" si="17"/>
        <v>0</v>
      </c>
      <c r="P190" s="20">
        <f t="shared" si="17"/>
        <v>0</v>
      </c>
      <c r="Q190" s="20">
        <f t="shared" si="17"/>
        <v>0</v>
      </c>
      <c r="R190" s="20">
        <f t="shared" si="17"/>
        <v>0</v>
      </c>
      <c r="S190" s="20">
        <f t="shared" si="17"/>
        <v>0</v>
      </c>
      <c r="T190" s="20">
        <f t="shared" si="17"/>
        <v>0</v>
      </c>
      <c r="U190" s="20">
        <f t="shared" si="17"/>
        <v>0</v>
      </c>
      <c r="V190" s="20">
        <f t="shared" si="17"/>
        <v>0</v>
      </c>
      <c r="W190" s="20">
        <f t="shared" si="17"/>
        <v>0</v>
      </c>
      <c r="X190" s="20">
        <f t="shared" si="17"/>
        <v>0</v>
      </c>
      <c r="Y190" s="20">
        <f t="shared" si="17"/>
        <v>0</v>
      </c>
      <c r="Z190" s="20">
        <f t="shared" si="17"/>
        <v>0</v>
      </c>
      <c r="AA190" s="20">
        <f t="shared" si="17"/>
        <v>0</v>
      </c>
      <c r="AB190" s="20">
        <f t="shared" si="17"/>
        <v>0</v>
      </c>
      <c r="AC190" s="20">
        <f t="shared" si="17"/>
        <v>0</v>
      </c>
      <c r="AD190" s="20">
        <f t="shared" si="17"/>
        <v>0</v>
      </c>
      <c r="AE190" s="20">
        <f t="shared" si="17"/>
        <v>0</v>
      </c>
      <c r="AF190" s="20">
        <f t="shared" si="17"/>
        <v>0</v>
      </c>
      <c r="AG190" s="20">
        <f t="shared" si="17"/>
        <v>0</v>
      </c>
      <c r="AH190" s="20">
        <f t="shared" si="17"/>
        <v>0</v>
      </c>
      <c r="AI190" s="20">
        <f t="shared" si="17"/>
        <v>0</v>
      </c>
      <c r="AJ190" s="20">
        <f t="shared" si="17"/>
        <v>0</v>
      </c>
      <c r="AK190" s="20">
        <f t="shared" si="17"/>
        <v>0</v>
      </c>
      <c r="AL190" s="20">
        <f t="shared" si="17"/>
        <v>0</v>
      </c>
      <c r="AM190" s="20">
        <f t="shared" si="17"/>
        <v>0</v>
      </c>
      <c r="AN190" s="20">
        <f t="shared" si="17"/>
        <v>0</v>
      </c>
      <c r="AO190" s="20">
        <f t="shared" si="17"/>
        <v>0</v>
      </c>
      <c r="AP190" s="20">
        <f t="shared" si="17"/>
        <v>0</v>
      </c>
      <c r="AQ190" s="20">
        <f t="shared" si="17"/>
        <v>0</v>
      </c>
      <c r="AR190" s="20">
        <f t="shared" si="17"/>
        <v>0</v>
      </c>
      <c r="AS190" s="20">
        <f t="shared" si="17"/>
        <v>0</v>
      </c>
      <c r="AT190" s="20">
        <f t="shared" si="17"/>
        <v>0</v>
      </c>
      <c r="AU190" s="20">
        <f t="shared" si="17"/>
        <v>0</v>
      </c>
      <c r="AV190" s="20">
        <f t="shared" si="17"/>
        <v>93.60825254071483</v>
      </c>
      <c r="AW190" s="20">
        <f t="shared" si="17"/>
        <v>93.960723620379824</v>
      </c>
      <c r="AX190" s="20">
        <f t="shared" si="17"/>
        <v>107.35745018644231</v>
      </c>
      <c r="AY190" s="20">
        <f t="shared" si="17"/>
        <v>100.46197497775643</v>
      </c>
      <c r="AZ190" s="20">
        <f t="shared" si="17"/>
        <v>92.180574835801252</v>
      </c>
      <c r="BA190" s="20">
        <f t="shared" si="17"/>
        <v>116.08020255503466</v>
      </c>
      <c r="BB190" s="20">
        <f t="shared" si="17"/>
        <v>138.77712189572418</v>
      </c>
      <c r="BC190" s="20">
        <f t="shared" si="17"/>
        <v>92.542017223956378</v>
      </c>
      <c r="BD190" s="20">
        <f t="shared" si="17"/>
        <v>104.73286574991313</v>
      </c>
      <c r="BE190" s="20">
        <f t="shared" si="17"/>
        <v>165.66836194260298</v>
      </c>
      <c r="BF190" s="20">
        <f t="shared" si="17"/>
        <v>135.07754872969713</v>
      </c>
      <c r="BG190" s="20">
        <f t="shared" si="17"/>
        <v>175.80979616003336</v>
      </c>
      <c r="BH190" s="20">
        <f t="shared" si="17"/>
        <v>181.17584176827268</v>
      </c>
      <c r="BI190" s="20">
        <f t="shared" si="17"/>
        <v>200.74612520562752</v>
      </c>
      <c r="BJ190" s="20">
        <f t="shared" si="17"/>
        <v>321.64238824139534</v>
      </c>
      <c r="BK190" s="20">
        <f t="shared" si="17"/>
        <v>0</v>
      </c>
      <c r="BL190" s="20"/>
      <c r="BM190" s="20" t="e">
        <f t="shared" si="17"/>
        <v>#VALUE!</v>
      </c>
    </row>
    <row r="191" spans="1:65" x14ac:dyDescent="0.25">
      <c r="A191" t="s">
        <v>281</v>
      </c>
      <c r="B191" t="s">
        <v>282</v>
      </c>
      <c r="C191" t="s">
        <v>7</v>
      </c>
      <c r="D191" s="10" t="s">
        <v>266</v>
      </c>
      <c r="E191" s="22" t="str">
        <f t="shared" si="8"/>
        <v>formula</v>
      </c>
      <c r="F191" s="21" t="s">
        <v>267</v>
      </c>
      <c r="G191" s="20">
        <f t="shared" ref="G191:BM191" si="18">100*G203/AVERAGE($AX203:$AZ203)</f>
        <v>0</v>
      </c>
      <c r="H191" s="20">
        <f t="shared" si="18"/>
        <v>0</v>
      </c>
      <c r="I191" s="20">
        <f t="shared" si="18"/>
        <v>0</v>
      </c>
      <c r="J191" s="20">
        <f t="shared" si="18"/>
        <v>0</v>
      </c>
      <c r="K191" s="20">
        <f t="shared" si="18"/>
        <v>0</v>
      </c>
      <c r="L191" s="20">
        <f t="shared" si="18"/>
        <v>0</v>
      </c>
      <c r="M191" s="20">
        <f t="shared" si="18"/>
        <v>0</v>
      </c>
      <c r="N191" s="20">
        <f t="shared" si="18"/>
        <v>0</v>
      </c>
      <c r="O191" s="20">
        <f t="shared" si="18"/>
        <v>0</v>
      </c>
      <c r="P191" s="20">
        <f t="shared" si="18"/>
        <v>0</v>
      </c>
      <c r="Q191" s="20">
        <f t="shared" si="18"/>
        <v>0</v>
      </c>
      <c r="R191" s="20">
        <f t="shared" si="18"/>
        <v>0</v>
      </c>
      <c r="S191" s="20">
        <f t="shared" si="18"/>
        <v>0</v>
      </c>
      <c r="T191" s="20">
        <f t="shared" si="18"/>
        <v>0</v>
      </c>
      <c r="U191" s="20">
        <f t="shared" si="18"/>
        <v>0</v>
      </c>
      <c r="V191" s="20">
        <f t="shared" si="18"/>
        <v>0</v>
      </c>
      <c r="W191" s="20">
        <f t="shared" si="18"/>
        <v>0</v>
      </c>
      <c r="X191" s="20">
        <f t="shared" si="18"/>
        <v>0</v>
      </c>
      <c r="Y191" s="20">
        <f t="shared" si="18"/>
        <v>0</v>
      </c>
      <c r="Z191" s="20">
        <f t="shared" si="18"/>
        <v>0</v>
      </c>
      <c r="AA191" s="20">
        <f t="shared" si="18"/>
        <v>0</v>
      </c>
      <c r="AB191" s="20">
        <f t="shared" si="18"/>
        <v>0</v>
      </c>
      <c r="AC191" s="20">
        <f t="shared" si="18"/>
        <v>0</v>
      </c>
      <c r="AD191" s="20">
        <f t="shared" si="18"/>
        <v>0</v>
      </c>
      <c r="AE191" s="20">
        <f t="shared" si="18"/>
        <v>0</v>
      </c>
      <c r="AF191" s="20">
        <f t="shared" si="18"/>
        <v>0</v>
      </c>
      <c r="AG191" s="20">
        <f t="shared" si="18"/>
        <v>0</v>
      </c>
      <c r="AH191" s="20">
        <f t="shared" si="18"/>
        <v>0</v>
      </c>
      <c r="AI191" s="20">
        <f t="shared" si="18"/>
        <v>0</v>
      </c>
      <c r="AJ191" s="20">
        <f t="shared" si="18"/>
        <v>0</v>
      </c>
      <c r="AK191" s="20">
        <f t="shared" si="18"/>
        <v>0</v>
      </c>
      <c r="AL191" s="20">
        <f t="shared" si="18"/>
        <v>0</v>
      </c>
      <c r="AM191" s="20">
        <f t="shared" si="18"/>
        <v>0</v>
      </c>
      <c r="AN191" s="20">
        <f t="shared" si="18"/>
        <v>0</v>
      </c>
      <c r="AO191" s="20">
        <f t="shared" si="18"/>
        <v>0</v>
      </c>
      <c r="AP191" s="20">
        <f t="shared" si="18"/>
        <v>0</v>
      </c>
      <c r="AQ191" s="20">
        <f t="shared" si="18"/>
        <v>0</v>
      </c>
      <c r="AR191" s="20">
        <f t="shared" si="18"/>
        <v>0</v>
      </c>
      <c r="AS191" s="20">
        <f t="shared" si="18"/>
        <v>0</v>
      </c>
      <c r="AT191" s="20">
        <f t="shared" si="18"/>
        <v>0</v>
      </c>
      <c r="AU191" s="20">
        <f t="shared" si="18"/>
        <v>0</v>
      </c>
      <c r="AV191" s="20">
        <f t="shared" si="18"/>
        <v>139.31328696815368</v>
      </c>
      <c r="AW191" s="20">
        <f t="shared" si="18"/>
        <v>156.12154034635424</v>
      </c>
      <c r="AX191" s="20">
        <f t="shared" si="18"/>
        <v>88.674033358509732</v>
      </c>
      <c r="AY191" s="20">
        <f t="shared" si="18"/>
        <v>85.065593416927854</v>
      </c>
      <c r="AZ191" s="20">
        <f t="shared" si="18"/>
        <v>126.26037322456239</v>
      </c>
      <c r="BA191" s="20">
        <f t="shared" si="18"/>
        <v>105.49649932082025</v>
      </c>
      <c r="BB191" s="20">
        <f t="shared" si="18"/>
        <v>85.825077164626975</v>
      </c>
      <c r="BC191" s="20">
        <f t="shared" si="18"/>
        <v>112.29721950510032</v>
      </c>
      <c r="BD191" s="20">
        <f t="shared" si="18"/>
        <v>132.99811121966752</v>
      </c>
      <c r="BE191" s="20">
        <f t="shared" si="18"/>
        <v>103.59646126700915</v>
      </c>
      <c r="BF191" s="20">
        <f t="shared" si="18"/>
        <v>71.214844050081638</v>
      </c>
      <c r="BG191" s="20">
        <f t="shared" si="18"/>
        <v>74.043926895906807</v>
      </c>
      <c r="BH191" s="20">
        <f t="shared" si="18"/>
        <v>99.3105633465522</v>
      </c>
      <c r="BI191" s="20">
        <f t="shared" si="18"/>
        <v>89.35999609571887</v>
      </c>
      <c r="BJ191" s="20">
        <f t="shared" si="18"/>
        <v>89.35999609571887</v>
      </c>
      <c r="BK191" s="20">
        <f t="shared" si="18"/>
        <v>0</v>
      </c>
      <c r="BL191" s="20"/>
      <c r="BM191" s="20" t="e">
        <f t="shared" si="18"/>
        <v>#VALUE!</v>
      </c>
    </row>
    <row r="192" spans="1:65" x14ac:dyDescent="0.25">
      <c r="A192" t="s">
        <v>284</v>
      </c>
      <c r="B192" t="s">
        <v>272</v>
      </c>
      <c r="C192" t="s">
        <v>149</v>
      </c>
      <c r="D192" s="10" t="s">
        <v>266</v>
      </c>
      <c r="E192" s="22" t="str">
        <f t="shared" si="8"/>
        <v>formula</v>
      </c>
      <c r="F192" s="21" t="s">
        <v>267</v>
      </c>
      <c r="G192" s="20">
        <f t="shared" ref="G192:BM192" si="19">100*G204/AVERAGE($AX204:$AZ204)</f>
        <v>0</v>
      </c>
      <c r="H192" s="20">
        <f t="shared" si="19"/>
        <v>0</v>
      </c>
      <c r="I192" s="20">
        <f t="shared" si="19"/>
        <v>0</v>
      </c>
      <c r="J192" s="20">
        <f t="shared" si="19"/>
        <v>0</v>
      </c>
      <c r="K192" s="20">
        <f t="shared" si="19"/>
        <v>0</v>
      </c>
      <c r="L192" s="20">
        <f t="shared" si="19"/>
        <v>0</v>
      </c>
      <c r="M192" s="20">
        <f t="shared" si="19"/>
        <v>0</v>
      </c>
      <c r="N192" s="20">
        <f t="shared" si="19"/>
        <v>0</v>
      </c>
      <c r="O192" s="20">
        <f t="shared" si="19"/>
        <v>0</v>
      </c>
      <c r="P192" s="20">
        <f t="shared" si="19"/>
        <v>0</v>
      </c>
      <c r="Q192" s="20">
        <f t="shared" si="19"/>
        <v>0</v>
      </c>
      <c r="R192" s="20">
        <f t="shared" si="19"/>
        <v>0</v>
      </c>
      <c r="S192" s="20">
        <f t="shared" si="19"/>
        <v>0</v>
      </c>
      <c r="T192" s="20">
        <f t="shared" si="19"/>
        <v>0</v>
      </c>
      <c r="U192" s="20">
        <f t="shared" si="19"/>
        <v>0</v>
      </c>
      <c r="V192" s="20">
        <f t="shared" si="19"/>
        <v>0</v>
      </c>
      <c r="W192" s="20">
        <f t="shared" si="19"/>
        <v>0</v>
      </c>
      <c r="X192" s="20">
        <f t="shared" si="19"/>
        <v>0</v>
      </c>
      <c r="Y192" s="20">
        <f t="shared" si="19"/>
        <v>0</v>
      </c>
      <c r="Z192" s="20">
        <f t="shared" si="19"/>
        <v>0</v>
      </c>
      <c r="AA192" s="20">
        <f t="shared" si="19"/>
        <v>0</v>
      </c>
      <c r="AB192" s="20">
        <f t="shared" si="19"/>
        <v>0</v>
      </c>
      <c r="AC192" s="20">
        <f t="shared" si="19"/>
        <v>0</v>
      </c>
      <c r="AD192" s="20">
        <f t="shared" si="19"/>
        <v>0</v>
      </c>
      <c r="AE192" s="20">
        <f t="shared" si="19"/>
        <v>0</v>
      </c>
      <c r="AF192" s="20">
        <f t="shared" si="19"/>
        <v>0</v>
      </c>
      <c r="AG192" s="20">
        <f t="shared" si="19"/>
        <v>0</v>
      </c>
      <c r="AH192" s="20">
        <f t="shared" si="19"/>
        <v>0</v>
      </c>
      <c r="AI192" s="20">
        <f t="shared" si="19"/>
        <v>0</v>
      </c>
      <c r="AJ192" s="20">
        <f t="shared" si="19"/>
        <v>0</v>
      </c>
      <c r="AK192" s="20">
        <f t="shared" si="19"/>
        <v>0</v>
      </c>
      <c r="AL192" s="20">
        <f t="shared" si="19"/>
        <v>0</v>
      </c>
      <c r="AM192" s="20">
        <f t="shared" si="19"/>
        <v>0</v>
      </c>
      <c r="AN192" s="20">
        <f t="shared" si="19"/>
        <v>0</v>
      </c>
      <c r="AO192" s="20">
        <f t="shared" si="19"/>
        <v>0</v>
      </c>
      <c r="AP192" s="20">
        <f t="shared" si="19"/>
        <v>0</v>
      </c>
      <c r="AQ192" s="20">
        <f t="shared" si="19"/>
        <v>0</v>
      </c>
      <c r="AR192" s="20">
        <f t="shared" si="19"/>
        <v>0</v>
      </c>
      <c r="AS192" s="20">
        <f t="shared" si="19"/>
        <v>0</v>
      </c>
      <c r="AT192" s="20">
        <f t="shared" si="19"/>
        <v>0</v>
      </c>
      <c r="AU192" s="20">
        <f t="shared" si="19"/>
        <v>0</v>
      </c>
      <c r="AV192" s="20">
        <f t="shared" si="19"/>
        <v>137.3090361033089</v>
      </c>
      <c r="AW192" s="20">
        <f t="shared" si="19"/>
        <v>129.90076991584152</v>
      </c>
      <c r="AX192" s="20">
        <f t="shared" si="19"/>
        <v>120.48787685562365</v>
      </c>
      <c r="AY192" s="20">
        <f t="shared" si="19"/>
        <v>78.706899731767862</v>
      </c>
      <c r="AZ192" s="20">
        <f t="shared" si="19"/>
        <v>100.8052234126085</v>
      </c>
      <c r="BA192" s="20">
        <f t="shared" si="19"/>
        <v>106.19463430314975</v>
      </c>
      <c r="BB192" s="20">
        <f t="shared" si="19"/>
        <v>80.61639786817139</v>
      </c>
      <c r="BC192" s="20">
        <f t="shared" si="19"/>
        <v>67.760880337862389</v>
      </c>
      <c r="BD192" s="20">
        <f t="shared" si="19"/>
        <v>142.03194617403489</v>
      </c>
      <c r="BE192" s="20">
        <f t="shared" si="19"/>
        <v>85.88865594816275</v>
      </c>
      <c r="BF192" s="20">
        <f t="shared" si="19"/>
        <v>119.15753495345052</v>
      </c>
      <c r="BG192" s="20">
        <f t="shared" si="19"/>
        <v>166.35543474695666</v>
      </c>
      <c r="BH192" s="20">
        <f t="shared" si="19"/>
        <v>187.63111973291632</v>
      </c>
      <c r="BI192" s="20">
        <f t="shared" si="19"/>
        <v>224.14052191831505</v>
      </c>
      <c r="BJ192" s="20">
        <f t="shared" si="19"/>
        <v>228.78254104664143</v>
      </c>
      <c r="BK192" s="20">
        <f t="shared" si="19"/>
        <v>0</v>
      </c>
      <c r="BL192" s="20"/>
      <c r="BM192" s="20" t="e">
        <f t="shared" si="19"/>
        <v>#VALUE!</v>
      </c>
    </row>
    <row r="193" spans="1:65" x14ac:dyDescent="0.25">
      <c r="A193" t="s">
        <v>273</v>
      </c>
      <c r="B193" t="s">
        <v>274</v>
      </c>
      <c r="C193" t="s">
        <v>149</v>
      </c>
      <c r="D193" s="10" t="s">
        <v>266</v>
      </c>
      <c r="E193" s="22" t="str">
        <f t="shared" si="8"/>
        <v>formula</v>
      </c>
      <c r="F193" s="21" t="s">
        <v>267</v>
      </c>
      <c r="G193" s="20">
        <f t="shared" ref="G193:BM193" si="20">100*G205/AVERAGE($AX205:$AZ205)</f>
        <v>0</v>
      </c>
      <c r="H193" s="20">
        <f t="shared" si="20"/>
        <v>0</v>
      </c>
      <c r="I193" s="20">
        <f t="shared" si="20"/>
        <v>0</v>
      </c>
      <c r="J193" s="20">
        <f t="shared" si="20"/>
        <v>0</v>
      </c>
      <c r="K193" s="20">
        <f t="shared" si="20"/>
        <v>0</v>
      </c>
      <c r="L193" s="20">
        <f t="shared" si="20"/>
        <v>0</v>
      </c>
      <c r="M193" s="20">
        <f t="shared" si="20"/>
        <v>0</v>
      </c>
      <c r="N193" s="20">
        <f t="shared" si="20"/>
        <v>0</v>
      </c>
      <c r="O193" s="20">
        <f t="shared" si="20"/>
        <v>0</v>
      </c>
      <c r="P193" s="20">
        <f t="shared" si="20"/>
        <v>0</v>
      </c>
      <c r="Q193" s="20">
        <f t="shared" si="20"/>
        <v>0</v>
      </c>
      <c r="R193" s="20">
        <f t="shared" si="20"/>
        <v>0</v>
      </c>
      <c r="S193" s="20">
        <f t="shared" si="20"/>
        <v>0</v>
      </c>
      <c r="T193" s="20">
        <f t="shared" si="20"/>
        <v>0</v>
      </c>
      <c r="U193" s="20">
        <f t="shared" si="20"/>
        <v>0</v>
      </c>
      <c r="V193" s="20">
        <f t="shared" si="20"/>
        <v>0</v>
      </c>
      <c r="W193" s="20">
        <f t="shared" si="20"/>
        <v>0</v>
      </c>
      <c r="X193" s="20">
        <f t="shared" si="20"/>
        <v>0</v>
      </c>
      <c r="Y193" s="20">
        <f t="shared" si="20"/>
        <v>0</v>
      </c>
      <c r="Z193" s="20">
        <f t="shared" si="20"/>
        <v>0</v>
      </c>
      <c r="AA193" s="20">
        <f t="shared" si="20"/>
        <v>0</v>
      </c>
      <c r="AB193" s="20">
        <f t="shared" si="20"/>
        <v>0</v>
      </c>
      <c r="AC193" s="20">
        <f t="shared" si="20"/>
        <v>0</v>
      </c>
      <c r="AD193" s="20">
        <f t="shared" si="20"/>
        <v>0</v>
      </c>
      <c r="AE193" s="20">
        <f t="shared" si="20"/>
        <v>0</v>
      </c>
      <c r="AF193" s="20">
        <f t="shared" si="20"/>
        <v>0</v>
      </c>
      <c r="AG193" s="20">
        <f t="shared" si="20"/>
        <v>0</v>
      </c>
      <c r="AH193" s="20">
        <f t="shared" si="20"/>
        <v>0</v>
      </c>
      <c r="AI193" s="20">
        <f t="shared" si="20"/>
        <v>0</v>
      </c>
      <c r="AJ193" s="20">
        <f t="shared" si="20"/>
        <v>0</v>
      </c>
      <c r="AK193" s="20">
        <f t="shared" si="20"/>
        <v>0</v>
      </c>
      <c r="AL193" s="20">
        <f t="shared" si="20"/>
        <v>0</v>
      </c>
      <c r="AM193" s="20">
        <f t="shared" si="20"/>
        <v>0</v>
      </c>
      <c r="AN193" s="20">
        <f t="shared" si="20"/>
        <v>0</v>
      </c>
      <c r="AO193" s="20">
        <f t="shared" si="20"/>
        <v>0</v>
      </c>
      <c r="AP193" s="20">
        <f t="shared" si="20"/>
        <v>0</v>
      </c>
      <c r="AQ193" s="20">
        <f t="shared" si="20"/>
        <v>0</v>
      </c>
      <c r="AR193" s="20">
        <f t="shared" si="20"/>
        <v>0</v>
      </c>
      <c r="AS193" s="20">
        <f t="shared" si="20"/>
        <v>0</v>
      </c>
      <c r="AT193" s="20">
        <f t="shared" si="20"/>
        <v>0</v>
      </c>
      <c r="AU193" s="20">
        <f t="shared" si="20"/>
        <v>0</v>
      </c>
      <c r="AV193" s="20">
        <f t="shared" si="20"/>
        <v>28.621571801278922</v>
      </c>
      <c r="AW193" s="20">
        <f t="shared" si="20"/>
        <v>52.260219711866007</v>
      </c>
      <c r="AX193" s="20">
        <f t="shared" si="20"/>
        <v>100.87238083339676</v>
      </c>
      <c r="AY193" s="20">
        <f t="shared" si="20"/>
        <v>45.839793532391866</v>
      </c>
      <c r="AZ193" s="20">
        <f t="shared" si="20"/>
        <v>153.2878256342114</v>
      </c>
      <c r="BA193" s="20">
        <f t="shared" si="20"/>
        <v>135.71406261892554</v>
      </c>
      <c r="BB193" s="20">
        <f t="shared" si="20"/>
        <v>111.18126653965105</v>
      </c>
      <c r="BC193" s="20">
        <f t="shared" si="20"/>
        <v>145.0334404500577</v>
      </c>
      <c r="BD193" s="20">
        <f t="shared" si="20"/>
        <v>142.89878076081851</v>
      </c>
      <c r="BE193" s="20">
        <f t="shared" si="20"/>
        <v>101.10169231975615</v>
      </c>
      <c r="BF193" s="20">
        <f t="shared" si="20"/>
        <v>265.60265698066769</v>
      </c>
      <c r="BG193" s="20">
        <f t="shared" si="20"/>
        <v>193.01924101487447</v>
      </c>
      <c r="BH193" s="20">
        <f t="shared" si="20"/>
        <v>119.98871263749167</v>
      </c>
      <c r="BI193" s="20">
        <f t="shared" si="20"/>
        <v>179.61793244596313</v>
      </c>
      <c r="BJ193" s="20">
        <f t="shared" si="20"/>
        <v>159.52970845515833</v>
      </c>
      <c r="BK193" s="20">
        <f t="shared" si="20"/>
        <v>0</v>
      </c>
      <c r="BL193" s="20"/>
      <c r="BM193" s="20" t="e">
        <f t="shared" si="20"/>
        <v>#VALUE!</v>
      </c>
    </row>
    <row r="194" spans="1:65" x14ac:dyDescent="0.25">
      <c r="A194" t="s">
        <v>275</v>
      </c>
      <c r="B194" t="s">
        <v>276</v>
      </c>
      <c r="C194" t="s">
        <v>7</v>
      </c>
      <c r="D194" t="s">
        <v>62</v>
      </c>
      <c r="E194" s="25" t="str">
        <f t="shared" si="8"/>
        <v>number</v>
      </c>
      <c r="F194" s="4" t="s">
        <v>63</v>
      </c>
      <c r="BM194" t="str">
        <f>VLOOKUP(D194,Data_1!$D$2:$D$1387,1,FALSE)</f>
        <v>Fertilizer consumption (% of fertilizer production)</v>
      </c>
    </row>
    <row r="195" spans="1:65" x14ac:dyDescent="0.25">
      <c r="A195" t="s">
        <v>277</v>
      </c>
      <c r="B195" t="s">
        <v>278</v>
      </c>
      <c r="C195" t="s">
        <v>7</v>
      </c>
      <c r="D195" t="s">
        <v>62</v>
      </c>
      <c r="E195" s="25" t="str">
        <f t="shared" ref="E195:E258" si="21">IF(_xlfn.ISFORMULA(G195),"formula","number")</f>
        <v>number</v>
      </c>
      <c r="F195" s="4" t="s">
        <v>63</v>
      </c>
      <c r="AZ195">
        <v>83233.561643835623</v>
      </c>
      <c r="BA195">
        <v>96273.846153846156</v>
      </c>
      <c r="BB195">
        <v>66100.549450549457</v>
      </c>
      <c r="BC195">
        <v>59977.777777777781</v>
      </c>
      <c r="BM195" t="str">
        <f>VLOOKUP(D195,Data_1!$D$2:$D$1387,1,FALSE)</f>
        <v>Fertilizer consumption (% of fertilizer production)</v>
      </c>
    </row>
    <row r="196" spans="1:65" x14ac:dyDescent="0.25">
      <c r="A196" t="s">
        <v>279</v>
      </c>
      <c r="B196" t="s">
        <v>280</v>
      </c>
      <c r="C196" t="s">
        <v>7</v>
      </c>
      <c r="D196" t="s">
        <v>62</v>
      </c>
      <c r="E196" s="25" t="str">
        <f t="shared" si="21"/>
        <v>number</v>
      </c>
      <c r="F196" s="4" t="s">
        <v>63</v>
      </c>
      <c r="BM196" t="str">
        <f>VLOOKUP(D196,Data_1!$D$2:$D$1387,1,FALSE)</f>
        <v>Fertilizer consumption (% of fertilizer production)</v>
      </c>
    </row>
    <row r="197" spans="1:65" x14ac:dyDescent="0.25">
      <c r="A197" t="s">
        <v>281</v>
      </c>
      <c r="B197" t="s">
        <v>282</v>
      </c>
      <c r="C197" t="s">
        <v>7</v>
      </c>
      <c r="D197" t="s">
        <v>62</v>
      </c>
      <c r="E197" s="25" t="str">
        <f t="shared" si="21"/>
        <v>number</v>
      </c>
      <c r="F197" s="4" t="s">
        <v>63</v>
      </c>
      <c r="AV197">
        <v>131.16255661801711</v>
      </c>
      <c r="AW197">
        <v>176.76636848922084</v>
      </c>
      <c r="AX197">
        <v>135.29918681353118</v>
      </c>
      <c r="AY197">
        <v>145.10419689030738</v>
      </c>
      <c r="AZ197">
        <v>210.44274179476199</v>
      </c>
      <c r="BA197">
        <v>171.10917721518987</v>
      </c>
      <c r="BB197">
        <v>147.90348101265823</v>
      </c>
      <c r="BC197">
        <v>186.69303797468356</v>
      </c>
      <c r="BD197">
        <v>215.7151898734177</v>
      </c>
      <c r="BE197">
        <v>218.63333333333333</v>
      </c>
      <c r="BF197">
        <v>208.57142857142858</v>
      </c>
      <c r="BG197">
        <v>121.24600638977637</v>
      </c>
      <c r="BH197">
        <v>130.6803594351733</v>
      </c>
      <c r="BI197">
        <v>144.70774091627172</v>
      </c>
      <c r="BJ197">
        <v>144.70774091627172</v>
      </c>
      <c r="BM197" t="str">
        <f>VLOOKUP(D197,Data_1!$D$2:$D$1387,1,FALSE)</f>
        <v>Fertilizer consumption (% of fertilizer production)</v>
      </c>
    </row>
    <row r="198" spans="1:65" x14ac:dyDescent="0.25">
      <c r="A198" t="s">
        <v>284</v>
      </c>
      <c r="B198" t="s">
        <v>272</v>
      </c>
      <c r="C198" t="s">
        <v>149</v>
      </c>
      <c r="D198" t="s">
        <v>62</v>
      </c>
      <c r="E198" s="25" t="str">
        <f t="shared" si="21"/>
        <v>number</v>
      </c>
      <c r="F198" s="4" t="s">
        <v>63</v>
      </c>
      <c r="BM198" t="str">
        <f>VLOOKUP(D198,Data_1!$D$2:$D$1387,1,FALSE)</f>
        <v>Fertilizer consumption (% of fertilizer production)</v>
      </c>
    </row>
    <row r="199" spans="1:65" x14ac:dyDescent="0.25">
      <c r="A199" t="s">
        <v>273</v>
      </c>
      <c r="B199" t="s">
        <v>274</v>
      </c>
      <c r="C199" t="s">
        <v>149</v>
      </c>
      <c r="D199" t="s">
        <v>62</v>
      </c>
      <c r="E199" s="25" t="str">
        <f t="shared" si="21"/>
        <v>number</v>
      </c>
      <c r="F199" s="4" t="s">
        <v>63</v>
      </c>
      <c r="BM199" t="str">
        <f>VLOOKUP(D199,Data_1!$D$2:$D$1387,1,FALSE)</f>
        <v>Fertilizer consumption (% of fertilizer production)</v>
      </c>
    </row>
    <row r="200" spans="1:65" x14ac:dyDescent="0.25">
      <c r="A200" t="s">
        <v>275</v>
      </c>
      <c r="B200" t="s">
        <v>276</v>
      </c>
      <c r="C200" t="s">
        <v>7</v>
      </c>
      <c r="D200" t="s">
        <v>64</v>
      </c>
      <c r="E200" s="25" t="str">
        <f t="shared" si="21"/>
        <v>number</v>
      </c>
      <c r="F200" s="4" t="s">
        <v>65</v>
      </c>
      <c r="AV200">
        <v>2.0942372881355933</v>
      </c>
      <c r="AW200">
        <v>2.148135593220339</v>
      </c>
      <c r="AX200">
        <v>2.2030508474576269</v>
      </c>
      <c r="AY200">
        <v>5.4506666666666668</v>
      </c>
      <c r="AZ200">
        <v>2.4663333333333335</v>
      </c>
      <c r="BA200">
        <v>3.1916666666666669</v>
      </c>
      <c r="BB200">
        <v>4.1428124999999998</v>
      </c>
      <c r="BC200">
        <v>2.2665714285714285</v>
      </c>
      <c r="BD200">
        <v>2.4162857142857144</v>
      </c>
      <c r="BE200">
        <v>3.1594285714285713</v>
      </c>
      <c r="BF200">
        <v>2.9358256835937517</v>
      </c>
      <c r="BG200">
        <v>2.8674056570870543</v>
      </c>
      <c r="BH200">
        <v>5.5763086635044665</v>
      </c>
      <c r="BI200">
        <v>3.4849886300223232</v>
      </c>
      <c r="BJ200">
        <v>5.1749714006696426</v>
      </c>
      <c r="BM200" t="str">
        <f>VLOOKUP(D200,Data_1!$D$2:$D$1387,1,FALSE)</f>
        <v>Fertilizer consumption (kilograms per hectare of arable land)</v>
      </c>
    </row>
    <row r="201" spans="1:65" x14ac:dyDescent="0.25">
      <c r="A201" t="s">
        <v>277</v>
      </c>
      <c r="B201" t="s">
        <v>278</v>
      </c>
      <c r="C201" t="s">
        <v>7</v>
      </c>
      <c r="D201" t="s">
        <v>64</v>
      </c>
      <c r="E201" s="25" t="str">
        <f t="shared" si="21"/>
        <v>number</v>
      </c>
      <c r="F201" s="4" t="s">
        <v>65</v>
      </c>
      <c r="AV201">
        <v>29.713684210526317</v>
      </c>
      <c r="AW201">
        <v>31.077333333333332</v>
      </c>
      <c r="AX201">
        <v>34.405999999999999</v>
      </c>
      <c r="AY201">
        <v>30.491875</v>
      </c>
      <c r="AZ201">
        <v>36.824545454545458</v>
      </c>
      <c r="BA201">
        <v>41.718666666666664</v>
      </c>
      <c r="BB201">
        <v>34.870434782608697</v>
      </c>
      <c r="BC201">
        <v>30.845714285714287</v>
      </c>
      <c r="BD201">
        <v>35.376486486486485</v>
      </c>
      <c r="BE201">
        <v>29.522777777777776</v>
      </c>
      <c r="BF201">
        <v>24.637367708333333</v>
      </c>
      <c r="BG201">
        <v>27.294626336348685</v>
      </c>
      <c r="BH201">
        <v>37.68256810238487</v>
      </c>
      <c r="BI201">
        <v>30.352356085526317</v>
      </c>
      <c r="BJ201">
        <v>21.605895610608552</v>
      </c>
      <c r="BM201" t="str">
        <f>VLOOKUP(D201,Data_1!$D$2:$D$1387,1,FALSE)</f>
        <v>Fertilizer consumption (kilograms per hectare of arable land)</v>
      </c>
    </row>
    <row r="202" spans="1:65" x14ac:dyDescent="0.25">
      <c r="A202" t="s">
        <v>279</v>
      </c>
      <c r="B202" t="s">
        <v>280</v>
      </c>
      <c r="C202" t="s">
        <v>7</v>
      </c>
      <c r="D202" t="s">
        <v>64</v>
      </c>
      <c r="E202" s="25" t="str">
        <f t="shared" si="21"/>
        <v>number</v>
      </c>
      <c r="F202" s="4" t="s">
        <v>65</v>
      </c>
      <c r="AV202">
        <v>26.074748257164988</v>
      </c>
      <c r="AW202">
        <v>26.172929714683367</v>
      </c>
      <c r="AX202">
        <v>29.90461215932914</v>
      </c>
      <c r="AY202">
        <v>27.983865053171982</v>
      </c>
      <c r="AZ202">
        <v>25.677066047129106</v>
      </c>
      <c r="BA202">
        <v>32.334350627331297</v>
      </c>
      <c r="BB202">
        <v>38.656618610747053</v>
      </c>
      <c r="BC202">
        <v>25.77774647887324</v>
      </c>
      <c r="BD202">
        <v>29.173529411764704</v>
      </c>
      <c r="BE202">
        <v>46.147222222222226</v>
      </c>
      <c r="BF202">
        <v>37.626095805921054</v>
      </c>
      <c r="BG202">
        <v>48.972137088260133</v>
      </c>
      <c r="BH202">
        <v>50.466858809621712</v>
      </c>
      <c r="BI202">
        <v>55.91819670024671</v>
      </c>
      <c r="BJ202">
        <v>89.59406969572369</v>
      </c>
      <c r="BM202" t="str">
        <f>VLOOKUP(D202,Data_1!$D$2:$D$1387,1,FALSE)</f>
        <v>Fertilizer consumption (kilograms per hectare of arable land)</v>
      </c>
    </row>
    <row r="203" spans="1:65" x14ac:dyDescent="0.25">
      <c r="A203" t="s">
        <v>281</v>
      </c>
      <c r="B203" t="s">
        <v>282</v>
      </c>
      <c r="C203" t="s">
        <v>7</v>
      </c>
      <c r="D203" t="s">
        <v>64</v>
      </c>
      <c r="E203" s="25" t="str">
        <f t="shared" si="21"/>
        <v>number</v>
      </c>
      <c r="F203" s="4" t="s">
        <v>65</v>
      </c>
      <c r="AV203">
        <v>35.701369863013696</v>
      </c>
      <c r="AW203">
        <v>40.008767123287669</v>
      </c>
      <c r="AX203">
        <v>22.72421052631579</v>
      </c>
      <c r="AY203">
        <v>21.79948717948718</v>
      </c>
      <c r="AZ203">
        <v>32.356341463414637</v>
      </c>
      <c r="BA203">
        <v>27.035250000000001</v>
      </c>
      <c r="BB203">
        <v>21.994117647058822</v>
      </c>
      <c r="BC203">
        <v>28.778048780487804</v>
      </c>
      <c r="BD203">
        <v>34.082999999999998</v>
      </c>
      <c r="BE203">
        <v>26.548333333333332</v>
      </c>
      <c r="BF203">
        <v>18.25</v>
      </c>
      <c r="BG203">
        <v>18.975000000000001</v>
      </c>
      <c r="BH203">
        <v>25.45</v>
      </c>
      <c r="BI203">
        <v>22.9</v>
      </c>
      <c r="BJ203">
        <v>22.9</v>
      </c>
      <c r="BM203" t="str">
        <f>VLOOKUP(D203,Data_1!$D$2:$D$1387,1,FALSE)</f>
        <v>Fertilizer consumption (kilograms per hectare of arable land)</v>
      </c>
    </row>
    <row r="204" spans="1:65" x14ac:dyDescent="0.25">
      <c r="A204" t="s">
        <v>284</v>
      </c>
      <c r="B204" t="s">
        <v>272</v>
      </c>
      <c r="C204" t="s">
        <v>149</v>
      </c>
      <c r="D204" t="s">
        <v>64</v>
      </c>
      <c r="E204" s="25" t="str">
        <f t="shared" si="21"/>
        <v>number</v>
      </c>
      <c r="F204" s="4" t="s">
        <v>65</v>
      </c>
      <c r="AV204">
        <v>31.018928571428571</v>
      </c>
      <c r="AW204">
        <v>29.345357142857143</v>
      </c>
      <c r="AX204">
        <v>27.21892857142857</v>
      </c>
      <c r="AY204">
        <v>17.780357142857142</v>
      </c>
      <c r="AZ204">
        <v>22.772500000000001</v>
      </c>
      <c r="BA204">
        <v>23.99</v>
      </c>
      <c r="BB204">
        <v>18.211724137931036</v>
      </c>
      <c r="BC204">
        <v>15.307586206896552</v>
      </c>
      <c r="BD204">
        <v>32.085862068965518</v>
      </c>
      <c r="BE204">
        <v>19.402758620689657</v>
      </c>
      <c r="BF204">
        <v>26.918396417025861</v>
      </c>
      <c r="BG204">
        <v>37.580682920258617</v>
      </c>
      <c r="BH204">
        <v>42.386986799568966</v>
      </c>
      <c r="BI204">
        <v>50.634678071120689</v>
      </c>
      <c r="BJ204">
        <v>51.683337823275863</v>
      </c>
      <c r="BM204" t="str">
        <f>VLOOKUP(D204,Data_1!$D$2:$D$1387,1,FALSE)</f>
        <v>Fertilizer consumption (kilograms per hectare of arable land)</v>
      </c>
    </row>
    <row r="205" spans="1:65" x14ac:dyDescent="0.25">
      <c r="A205" t="s">
        <v>273</v>
      </c>
      <c r="B205" t="s">
        <v>274</v>
      </c>
      <c r="C205" t="s">
        <v>149</v>
      </c>
      <c r="D205" t="s">
        <v>64</v>
      </c>
      <c r="E205" s="25" t="str">
        <f t="shared" si="21"/>
        <v>number</v>
      </c>
      <c r="F205" s="4" t="s">
        <v>65</v>
      </c>
      <c r="AV205">
        <v>3.7455154269313562</v>
      </c>
      <c r="AW205">
        <v>6.8389486260454007</v>
      </c>
      <c r="AX205">
        <v>13.2005</v>
      </c>
      <c r="AY205">
        <v>5.9987500000000002</v>
      </c>
      <c r="AZ205">
        <v>20.059761904761906</v>
      </c>
      <c r="BA205">
        <v>17.760000000000002</v>
      </c>
      <c r="BB205">
        <v>14.549555555555555</v>
      </c>
      <c r="BC205">
        <v>18.979565217391304</v>
      </c>
      <c r="BD205">
        <v>18.700216450216452</v>
      </c>
      <c r="BE205">
        <v>13.230508474576272</v>
      </c>
      <c r="BF205">
        <v>34.757659574468086</v>
      </c>
      <c r="BG205">
        <v>25.259148936170213</v>
      </c>
      <c r="BH205">
        <v>15.702127659574469</v>
      </c>
      <c r="BI205">
        <v>23.505408494015956</v>
      </c>
      <c r="BJ205">
        <v>20.876595744680852</v>
      </c>
      <c r="BM205" t="str">
        <f>VLOOKUP(D205,Data_1!$D$2:$D$1387,1,FALSE)</f>
        <v>Fertilizer consumption (kilograms per hectare of arable land)</v>
      </c>
    </row>
    <row r="206" spans="1:65" x14ac:dyDescent="0.25">
      <c r="A206" t="s">
        <v>275</v>
      </c>
      <c r="B206" t="s">
        <v>276</v>
      </c>
      <c r="C206" t="s">
        <v>7</v>
      </c>
      <c r="D206" t="s">
        <v>66</v>
      </c>
      <c r="E206" s="25" t="str">
        <f t="shared" si="21"/>
        <v>number</v>
      </c>
      <c r="F206" s="4" t="s">
        <v>67</v>
      </c>
      <c r="H206">
        <v>81.896163572546484</v>
      </c>
      <c r="I206">
        <v>76.915128627987627</v>
      </c>
      <c r="J206">
        <v>77.611232218082463</v>
      </c>
      <c r="K206">
        <v>79.444903442328524</v>
      </c>
      <c r="L206">
        <v>79.274070272628478</v>
      </c>
      <c r="M206">
        <v>77.457034286622374</v>
      </c>
      <c r="N206">
        <v>81.104702288598247</v>
      </c>
      <c r="O206">
        <v>76.283350994834848</v>
      </c>
      <c r="P206">
        <v>78.882826594292794</v>
      </c>
      <c r="Q206">
        <v>78.500510054756589</v>
      </c>
      <c r="R206">
        <v>80.776288630692719</v>
      </c>
      <c r="S206">
        <v>75.994084466186095</v>
      </c>
      <c r="T206">
        <v>69.236991504646738</v>
      </c>
      <c r="U206">
        <v>75.365079564135684</v>
      </c>
      <c r="V206">
        <v>73.874498149059235</v>
      </c>
      <c r="W206">
        <v>81.229806835795273</v>
      </c>
      <c r="X206">
        <v>83.071909827785248</v>
      </c>
      <c r="Y206">
        <v>80.382671706454147</v>
      </c>
      <c r="Z206">
        <v>79.885293311898252</v>
      </c>
      <c r="AA206">
        <v>74.892560033019194</v>
      </c>
      <c r="AB206">
        <v>76.364411760563655</v>
      </c>
      <c r="AC206">
        <v>79.476775871544035</v>
      </c>
      <c r="AD206">
        <v>82.894516375054977</v>
      </c>
      <c r="AE206">
        <v>79.224996437223481</v>
      </c>
      <c r="AJ206">
        <v>72.801934479450779</v>
      </c>
      <c r="AK206">
        <v>66.123144877563362</v>
      </c>
      <c r="AL206">
        <v>68.02690233438085</v>
      </c>
      <c r="AM206">
        <v>66.2939320159103</v>
      </c>
      <c r="AN206">
        <v>78.12111711710476</v>
      </c>
      <c r="AO206">
        <v>69.130014001866499</v>
      </c>
      <c r="AP206">
        <v>57.532915764875881</v>
      </c>
      <c r="AQ206">
        <v>54.380706171196138</v>
      </c>
      <c r="AR206">
        <v>42.079977490949624</v>
      </c>
      <c r="AS206">
        <v>35.935468016274342</v>
      </c>
      <c r="AT206">
        <v>38.272231042314061</v>
      </c>
      <c r="AU206">
        <v>47.906357041284572</v>
      </c>
      <c r="AV206">
        <v>61.429676151874936</v>
      </c>
      <c r="AW206">
        <v>53.266168820566627</v>
      </c>
      <c r="AX206">
        <v>37.284735983523781</v>
      </c>
      <c r="AY206">
        <v>31.975415342271273</v>
      </c>
      <c r="AZ206">
        <v>34.666801291877455</v>
      </c>
      <c r="BA206">
        <v>31.465880093770803</v>
      </c>
      <c r="BB206">
        <v>21.041111158898115</v>
      </c>
      <c r="BC206">
        <v>28.844794964024334</v>
      </c>
      <c r="BD206">
        <v>26.685440951210225</v>
      </c>
      <c r="BE206">
        <v>33.206611778693855</v>
      </c>
      <c r="BF206">
        <v>32.847321284070155</v>
      </c>
      <c r="BG206">
        <v>25.672118815423861</v>
      </c>
      <c r="BH206">
        <v>25.069459585427182</v>
      </c>
      <c r="BI206">
        <v>30.098904563892464</v>
      </c>
      <c r="BJ206">
        <v>39.173628551447216</v>
      </c>
      <c r="BK206">
        <v>46.214989254201917</v>
      </c>
      <c r="BM206" t="str">
        <f>VLOOKUP(D206,Data_1!$D$2:$D$1387,1,FALSE)</f>
        <v>Food exports (% of merchandise exports)</v>
      </c>
    </row>
    <row r="207" spans="1:65" x14ac:dyDescent="0.25">
      <c r="A207" t="s">
        <v>277</v>
      </c>
      <c r="B207" t="s">
        <v>278</v>
      </c>
      <c r="C207" t="s">
        <v>7</v>
      </c>
      <c r="D207" t="s">
        <v>66</v>
      </c>
      <c r="E207" s="25" t="str">
        <f t="shared" si="21"/>
        <v>number</v>
      </c>
      <c r="F207" s="4" t="s">
        <v>67</v>
      </c>
      <c r="L207">
        <v>89.809889174689133</v>
      </c>
      <c r="M207">
        <v>93.623752574878779</v>
      </c>
      <c r="N207">
        <v>92.771115063269576</v>
      </c>
      <c r="O207">
        <v>91.225733239976819</v>
      </c>
      <c r="P207">
        <v>88.209856270452065</v>
      </c>
      <c r="Q207">
        <v>91.334555354540484</v>
      </c>
      <c r="R207">
        <v>91.895678437561997</v>
      </c>
      <c r="S207">
        <v>92.694759979649675</v>
      </c>
      <c r="T207">
        <v>91.371439332956783</v>
      </c>
      <c r="U207">
        <v>92.42378101831973</v>
      </c>
      <c r="V207">
        <v>94.214872560540954</v>
      </c>
      <c r="W207">
        <v>94.348509113995746</v>
      </c>
      <c r="X207">
        <v>94.891187147228777</v>
      </c>
      <c r="Y207">
        <v>94.570341669845732</v>
      </c>
      <c r="Z207">
        <v>90.862258508536328</v>
      </c>
      <c r="AA207">
        <v>91.055591827429197</v>
      </c>
      <c r="AB207">
        <v>93.873616874378243</v>
      </c>
      <c r="AC207">
        <v>95.530234530678698</v>
      </c>
      <c r="AD207">
        <v>96.023690686373811</v>
      </c>
      <c r="AE207">
        <v>91.158191847343218</v>
      </c>
      <c r="AF207">
        <v>94.320814843394103</v>
      </c>
      <c r="AG207">
        <v>93.495006517253344</v>
      </c>
      <c r="AH207">
        <v>94.319397497309495</v>
      </c>
      <c r="AJ207">
        <v>92.852882533173272</v>
      </c>
      <c r="AK207">
        <v>93.496257845128937</v>
      </c>
      <c r="AN207">
        <v>85.971176626757625</v>
      </c>
      <c r="AO207">
        <v>90.370396619299271</v>
      </c>
      <c r="AP207">
        <v>86.803185076366447</v>
      </c>
      <c r="AQ207">
        <v>86.852073831025294</v>
      </c>
      <c r="AR207">
        <v>91.544878742283061</v>
      </c>
      <c r="AS207">
        <v>88.913824752798988</v>
      </c>
      <c r="AT207">
        <v>89.235124425121143</v>
      </c>
      <c r="AU207">
        <v>86.904448036690212</v>
      </c>
      <c r="AV207">
        <v>85.106363185352436</v>
      </c>
      <c r="AW207">
        <v>86.268476528980415</v>
      </c>
      <c r="AX207">
        <v>78.317293629171374</v>
      </c>
      <c r="AY207">
        <v>79.53871828412467</v>
      </c>
      <c r="AZ207">
        <v>82.895084324850885</v>
      </c>
      <c r="BA207">
        <v>85.572146331291847</v>
      </c>
      <c r="BB207">
        <v>85.786330312522622</v>
      </c>
      <c r="BC207">
        <v>86.685998934839574</v>
      </c>
      <c r="BD207">
        <v>76.419721452864039</v>
      </c>
      <c r="BE207">
        <v>75.730581004965643</v>
      </c>
      <c r="BF207">
        <v>74.993279620580921</v>
      </c>
      <c r="BG207">
        <v>75.958859586493574</v>
      </c>
      <c r="BH207">
        <v>69.215762770432278</v>
      </c>
      <c r="BI207">
        <v>77.239733067474447</v>
      </c>
      <c r="BM207" t="str">
        <f>VLOOKUP(D207,Data_1!$D$2:$D$1387,1,FALSE)</f>
        <v>Food exports (% of merchandise exports)</v>
      </c>
    </row>
    <row r="208" spans="1:65" x14ac:dyDescent="0.25">
      <c r="A208" t="s">
        <v>279</v>
      </c>
      <c r="B208" t="s">
        <v>280</v>
      </c>
      <c r="C208" t="s">
        <v>7</v>
      </c>
      <c r="D208" t="s">
        <v>66</v>
      </c>
      <c r="E208" s="25" t="str">
        <f t="shared" si="21"/>
        <v>number</v>
      </c>
      <c r="F208" s="4" t="s">
        <v>67</v>
      </c>
      <c r="L208">
        <v>1.563116865496766</v>
      </c>
      <c r="M208">
        <v>2.8812325984970735</v>
      </c>
      <c r="P208">
        <v>0.59601394577373201</v>
      </c>
      <c r="Q208">
        <v>0.97519232660012933</v>
      </c>
      <c r="R208">
        <v>0.76390742151221969</v>
      </c>
      <c r="S208">
        <v>1.1996831363704019</v>
      </c>
      <c r="T208">
        <v>1.6009447267323129</v>
      </c>
      <c r="U208">
        <v>1.417373193161279</v>
      </c>
      <c r="V208">
        <v>0.91881762051933979</v>
      </c>
      <c r="W208">
        <v>1.5317911173082759</v>
      </c>
      <c r="X208">
        <v>1.8118836440235537</v>
      </c>
      <c r="Y208">
        <v>0.35613652382483457</v>
      </c>
      <c r="AM208">
        <v>3.9106804504409043</v>
      </c>
      <c r="AO208">
        <v>2.6777377148515562</v>
      </c>
      <c r="AP208">
        <v>6.3729984205999468</v>
      </c>
      <c r="AQ208">
        <v>4.7567927357435931</v>
      </c>
      <c r="AR208">
        <v>7.1264301103538239</v>
      </c>
      <c r="AS208">
        <v>8.0110471493806443</v>
      </c>
      <c r="AT208">
        <v>9.3937534652437265</v>
      </c>
      <c r="AU208">
        <v>9.4690718900557282</v>
      </c>
      <c r="AV208">
        <v>9.4815980904562238</v>
      </c>
      <c r="AW208">
        <v>10.515633537639642</v>
      </c>
      <c r="AX208">
        <v>15.563120756563512</v>
      </c>
      <c r="AY208">
        <v>13.20647070824103</v>
      </c>
      <c r="AZ208">
        <v>5.9956067519553855</v>
      </c>
      <c r="BA208">
        <v>7.3605856058126058</v>
      </c>
      <c r="BB208">
        <v>5.5884968487653941</v>
      </c>
      <c r="BC208">
        <v>7.5345143019767704</v>
      </c>
      <c r="BD208">
        <v>5.9031447171756355</v>
      </c>
      <c r="BE208">
        <v>6.8925696263027021</v>
      </c>
      <c r="BF208">
        <v>11.149715132737088</v>
      </c>
      <c r="BG208">
        <v>10.35636921121869</v>
      </c>
      <c r="BH208">
        <v>7.3566211550958407</v>
      </c>
      <c r="BI208">
        <v>8.8925159066952961</v>
      </c>
      <c r="BK208">
        <v>7.4556704260041267</v>
      </c>
      <c r="BM208" t="str">
        <f>VLOOKUP(D208,Data_1!$D$2:$D$1387,1,FALSE)</f>
        <v>Food exports (% of merchandise exports)</v>
      </c>
    </row>
    <row r="209" spans="1:65" x14ac:dyDescent="0.25">
      <c r="A209" t="s">
        <v>281</v>
      </c>
      <c r="B209" t="s">
        <v>282</v>
      </c>
      <c r="C209" t="s">
        <v>7</v>
      </c>
      <c r="D209" t="s">
        <v>66</v>
      </c>
      <c r="E209" s="25" t="str">
        <f t="shared" si="21"/>
        <v>number</v>
      </c>
      <c r="F209" s="4" t="s">
        <v>67</v>
      </c>
      <c r="AD209">
        <v>36.186407061812531</v>
      </c>
      <c r="AE209">
        <v>40.416373601525301</v>
      </c>
      <c r="AF209">
        <v>44.432346224261053</v>
      </c>
      <c r="AJ209">
        <v>44.076843006060436</v>
      </c>
      <c r="AK209">
        <v>48.17871384519313</v>
      </c>
      <c r="AL209">
        <v>42.913616964153704</v>
      </c>
      <c r="AM209">
        <v>42.392563314393335</v>
      </c>
      <c r="AN209">
        <v>54.92651122513842</v>
      </c>
      <c r="AO209">
        <v>43.241608214712791</v>
      </c>
      <c r="AP209">
        <v>51.240872875782607</v>
      </c>
      <c r="AQ209">
        <v>46.090421674201046</v>
      </c>
      <c r="AS209">
        <v>50.735839310893738</v>
      </c>
      <c r="AT209">
        <v>47.208592967842485</v>
      </c>
      <c r="AU209">
        <v>56.619683772151816</v>
      </c>
      <c r="AV209">
        <v>25.813664059087323</v>
      </c>
      <c r="AX209">
        <v>30.899809944400257</v>
      </c>
      <c r="AY209">
        <v>30.120217975179269</v>
      </c>
      <c r="AZ209">
        <v>14.884094627774481</v>
      </c>
      <c r="BA209">
        <v>16.937569295943142</v>
      </c>
      <c r="BB209">
        <v>18.082803376033034</v>
      </c>
      <c r="BC209">
        <v>19.345537924806912</v>
      </c>
      <c r="BD209">
        <v>20.099149750575343</v>
      </c>
      <c r="BE209">
        <v>26.306699075281021</v>
      </c>
      <c r="BF209">
        <v>31.291548424685228</v>
      </c>
      <c r="BG209">
        <v>37.062201088361817</v>
      </c>
      <c r="BH209">
        <v>42.723413373059557</v>
      </c>
      <c r="BI209">
        <v>52.303359594701035</v>
      </c>
      <c r="BJ209">
        <v>53.387241759126489</v>
      </c>
      <c r="BM209" t="str">
        <f>VLOOKUP(D209,Data_1!$D$2:$D$1387,1,FALSE)</f>
        <v>Food exports (% of merchandise exports)</v>
      </c>
    </row>
    <row r="210" spans="1:65" x14ac:dyDescent="0.25">
      <c r="A210" t="s">
        <v>284</v>
      </c>
      <c r="B210" t="s">
        <v>272</v>
      </c>
      <c r="C210" t="s">
        <v>149</v>
      </c>
      <c r="D210" t="s">
        <v>66</v>
      </c>
      <c r="E210" s="25" t="str">
        <f t="shared" si="21"/>
        <v>number</v>
      </c>
      <c r="F210" s="4" t="s">
        <v>67</v>
      </c>
      <c r="H210">
        <v>75.441437237301272</v>
      </c>
      <c r="I210">
        <v>73.098559230782158</v>
      </c>
      <c r="J210">
        <v>70.47915112732791</v>
      </c>
      <c r="K210">
        <v>64.248897420728241</v>
      </c>
      <c r="L210">
        <v>67.300879195226344</v>
      </c>
      <c r="M210">
        <v>62.060252267201278</v>
      </c>
      <c r="N210">
        <v>65.58021952345878</v>
      </c>
      <c r="O210">
        <v>60.790050772144369</v>
      </c>
      <c r="P210">
        <v>67.734909180130714</v>
      </c>
      <c r="Q210">
        <v>65.964897013196023</v>
      </c>
      <c r="R210">
        <v>58.169309887482093</v>
      </c>
      <c r="S210">
        <v>51.911798401488326</v>
      </c>
      <c r="T210">
        <v>63.045070068958864</v>
      </c>
      <c r="U210">
        <v>62.489148060740348</v>
      </c>
      <c r="V210">
        <v>66.767524505513947</v>
      </c>
      <c r="W210">
        <v>71.209937672125406</v>
      </c>
      <c r="X210">
        <v>74.088855232264478</v>
      </c>
      <c r="Y210">
        <v>68.398824217850859</v>
      </c>
      <c r="AA210">
        <v>64.728591627598547</v>
      </c>
      <c r="AB210">
        <v>60.267490519566394</v>
      </c>
      <c r="AC210">
        <v>58.487582099087078</v>
      </c>
      <c r="AE210">
        <v>67.992525401134344</v>
      </c>
      <c r="AO210">
        <v>63.261809166432833</v>
      </c>
      <c r="AP210">
        <v>62.756367456514162</v>
      </c>
      <c r="AQ210">
        <v>58.472010533443012</v>
      </c>
      <c r="AR210">
        <v>59.402302330730826</v>
      </c>
      <c r="AS210">
        <v>55.342150615808485</v>
      </c>
      <c r="AT210">
        <v>50.329270064686668</v>
      </c>
      <c r="AU210">
        <v>53.630028081540971</v>
      </c>
      <c r="AV210">
        <v>58.817609300022376</v>
      </c>
      <c r="AW210">
        <v>55.010856532700849</v>
      </c>
      <c r="AX210">
        <v>45.384219303541663</v>
      </c>
      <c r="AY210">
        <v>38.334175064183647</v>
      </c>
      <c r="AZ210">
        <v>35.163166574637202</v>
      </c>
      <c r="BA210">
        <v>39.625698740329504</v>
      </c>
      <c r="BB210">
        <v>40.559958426323853</v>
      </c>
      <c r="BC210">
        <v>48.172420529280629</v>
      </c>
      <c r="BD210">
        <v>49.516819304801778</v>
      </c>
      <c r="BE210">
        <v>50.656875782200849</v>
      </c>
      <c r="BF210">
        <v>46.755257346149847</v>
      </c>
      <c r="BG210">
        <v>38.45150766468992</v>
      </c>
      <c r="BH210">
        <v>51.984881496388589</v>
      </c>
      <c r="BI210">
        <v>68.764940998854712</v>
      </c>
      <c r="BM210" t="str">
        <f>VLOOKUP(D210,Data_1!$D$2:$D$1387,1,FALSE)</f>
        <v>Food exports (% of merchandise exports)</v>
      </c>
    </row>
    <row r="211" spans="1:65" x14ac:dyDescent="0.25">
      <c r="A211" t="s">
        <v>273</v>
      </c>
      <c r="B211" t="s">
        <v>274</v>
      </c>
      <c r="C211" t="s">
        <v>149</v>
      </c>
      <c r="D211" t="s">
        <v>66</v>
      </c>
      <c r="E211" s="25" t="str">
        <f t="shared" si="21"/>
        <v>number</v>
      </c>
      <c r="F211" s="4" t="s">
        <v>67</v>
      </c>
      <c r="H211">
        <v>72.914689742226358</v>
      </c>
      <c r="I211">
        <v>76.727621974971953</v>
      </c>
      <c r="J211">
        <v>72.475762653442047</v>
      </c>
      <c r="K211">
        <v>73.829160451361275</v>
      </c>
      <c r="L211">
        <v>70.516450519516837</v>
      </c>
      <c r="M211">
        <v>75.068564032081269</v>
      </c>
      <c r="N211">
        <v>71.27149158137037</v>
      </c>
      <c r="O211">
        <v>63.123680825046655</v>
      </c>
      <c r="P211">
        <v>77.747114324699169</v>
      </c>
      <c r="Q211">
        <v>73.136721899470061</v>
      </c>
      <c r="R211">
        <v>67.177512620232633</v>
      </c>
      <c r="S211">
        <v>64.614673909850424</v>
      </c>
      <c r="T211">
        <v>74.225604927094636</v>
      </c>
      <c r="U211">
        <v>77.774535042124995</v>
      </c>
      <c r="V211">
        <v>70.252432896049797</v>
      </c>
      <c r="W211">
        <v>75.532425888470073</v>
      </c>
      <c r="X211">
        <v>76.665056097654144</v>
      </c>
      <c r="Y211">
        <v>81.923583862050037</v>
      </c>
      <c r="Z211">
        <v>78.422993102805393</v>
      </c>
      <c r="AA211">
        <v>51.331559058070809</v>
      </c>
      <c r="AB211">
        <v>61.617712761828649</v>
      </c>
      <c r="AC211">
        <v>63.238516569308814</v>
      </c>
      <c r="AD211">
        <v>89.598224032285941</v>
      </c>
      <c r="AL211">
        <v>50.941562195048441</v>
      </c>
      <c r="AP211">
        <v>58.435200962989484</v>
      </c>
      <c r="AQ211">
        <v>56.170570260500774</v>
      </c>
      <c r="AR211">
        <v>63.143498966717019</v>
      </c>
      <c r="AS211">
        <v>55.402057759928489</v>
      </c>
      <c r="AT211">
        <v>47.576591304845337</v>
      </c>
      <c r="AU211">
        <v>48.499641672037583</v>
      </c>
      <c r="AW211">
        <v>40.070129564196556</v>
      </c>
      <c r="AY211">
        <v>51.740043494396168</v>
      </c>
      <c r="AZ211">
        <v>61.037000818089545</v>
      </c>
      <c r="BA211">
        <v>62.533889385625521</v>
      </c>
      <c r="BB211">
        <v>63.461009053836626</v>
      </c>
      <c r="BC211">
        <v>61.036467911870076</v>
      </c>
      <c r="BD211">
        <v>60.668281380890576</v>
      </c>
      <c r="BE211">
        <v>27.543042604512113</v>
      </c>
      <c r="BF211">
        <v>30.322556259484024</v>
      </c>
      <c r="BG211">
        <v>32.047456732340088</v>
      </c>
      <c r="BJ211">
        <v>51.289317442723437</v>
      </c>
      <c r="BK211">
        <v>40.290471080144599</v>
      </c>
      <c r="BM211" t="str">
        <f>VLOOKUP(D211,Data_1!$D$2:$D$1387,1,FALSE)</f>
        <v>Food exports (% of merchandise exports)</v>
      </c>
    </row>
    <row r="212" spans="1:65" x14ac:dyDescent="0.25">
      <c r="A212" t="s">
        <v>275</v>
      </c>
      <c r="B212" t="s">
        <v>276</v>
      </c>
      <c r="C212" t="s">
        <v>7</v>
      </c>
      <c r="D212" t="s">
        <v>68</v>
      </c>
      <c r="E212" s="25" t="str">
        <f t="shared" si="21"/>
        <v>number</v>
      </c>
      <c r="F212" s="4" t="s">
        <v>69</v>
      </c>
      <c r="H212">
        <v>13.977391406239455</v>
      </c>
      <c r="I212">
        <v>13.522132751940418</v>
      </c>
      <c r="J212">
        <v>13.399003703722521</v>
      </c>
      <c r="K212">
        <v>19.662164451983134</v>
      </c>
      <c r="L212">
        <v>14.641042689483738</v>
      </c>
      <c r="M212">
        <v>11.431959032060195</v>
      </c>
      <c r="N212">
        <v>11.237000816633158</v>
      </c>
      <c r="O212">
        <v>13.467222400688602</v>
      </c>
      <c r="P212">
        <v>12.422282982577331</v>
      </c>
      <c r="Q212">
        <v>15.106782939885591</v>
      </c>
      <c r="R212">
        <v>13.752361754396848</v>
      </c>
      <c r="S212">
        <v>18.422238174519624</v>
      </c>
      <c r="T212">
        <v>21.812791024544943</v>
      </c>
      <c r="U212">
        <v>14.211426602895866</v>
      </c>
      <c r="V212">
        <v>14.042546705688189</v>
      </c>
      <c r="W212">
        <v>14.545098475022488</v>
      </c>
      <c r="X212">
        <v>16.91565802507381</v>
      </c>
      <c r="Y212">
        <v>15.100543706348654</v>
      </c>
      <c r="Z212">
        <v>8.5442687455166872</v>
      </c>
      <c r="AA212">
        <v>14.086171012078145</v>
      </c>
      <c r="AB212">
        <v>16.201049700640098</v>
      </c>
      <c r="AC212">
        <v>20.009686489781526</v>
      </c>
      <c r="AD212">
        <v>12.080547630758504</v>
      </c>
      <c r="AE212">
        <v>12.581870922471419</v>
      </c>
      <c r="AJ212">
        <v>11.180048958825742</v>
      </c>
      <c r="AK212">
        <v>11.234765993835989</v>
      </c>
      <c r="AL212">
        <v>13.39229775036784</v>
      </c>
      <c r="AM212">
        <v>13.978498380012885</v>
      </c>
      <c r="AN212">
        <v>15.314139858544372</v>
      </c>
      <c r="AO212">
        <v>16.259324063552299</v>
      </c>
      <c r="AP212">
        <v>11.413626961565097</v>
      </c>
      <c r="AQ212">
        <v>15.183948381838963</v>
      </c>
      <c r="AR212">
        <v>14.409975041934905</v>
      </c>
      <c r="AS212">
        <v>13.672837486119438</v>
      </c>
      <c r="AT212">
        <v>13.174511201066979</v>
      </c>
      <c r="AU212">
        <v>14.385691651985692</v>
      </c>
      <c r="AV212">
        <v>15.947518259986051</v>
      </c>
      <c r="AW212">
        <v>18.31832413334644</v>
      </c>
      <c r="AX212">
        <v>14.585109783526212</v>
      </c>
      <c r="AY212">
        <v>15.363501617390677</v>
      </c>
      <c r="AZ212">
        <v>14.509568174882951</v>
      </c>
      <c r="BA212">
        <v>14.613397125060242</v>
      </c>
      <c r="BB212">
        <v>10.59822452229886</v>
      </c>
      <c r="BC212">
        <v>10.681895043607938</v>
      </c>
      <c r="BD212">
        <v>13.635716818954469</v>
      </c>
      <c r="BE212">
        <v>17.795374138543174</v>
      </c>
      <c r="BF212">
        <v>15.645418111671017</v>
      </c>
      <c r="BG212">
        <v>17.196389428719325</v>
      </c>
      <c r="BH212">
        <v>15.952463263001473</v>
      </c>
      <c r="BI212">
        <v>14.019870409499999</v>
      </c>
      <c r="BJ212">
        <v>15.442323549071451</v>
      </c>
      <c r="BK212">
        <v>20.155163510759348</v>
      </c>
      <c r="BM212" t="str">
        <f>VLOOKUP(D212,Data_1!$D$2:$D$1387,1,FALSE)</f>
        <v>Food imports (% of merchandise imports)</v>
      </c>
    </row>
    <row r="213" spans="1:65" x14ac:dyDescent="0.25">
      <c r="A213" t="s">
        <v>277</v>
      </c>
      <c r="B213" t="s">
        <v>278</v>
      </c>
      <c r="C213" t="s">
        <v>7</v>
      </c>
      <c r="D213" t="s">
        <v>68</v>
      </c>
      <c r="E213" s="25" t="str">
        <f t="shared" si="21"/>
        <v>number</v>
      </c>
      <c r="F213" s="4" t="s">
        <v>69</v>
      </c>
      <c r="L213">
        <v>19.423528639600928</v>
      </c>
      <c r="M213">
        <v>16.912401536498322</v>
      </c>
      <c r="N213">
        <v>13.601035303072681</v>
      </c>
      <c r="O213">
        <v>12.293940699301062</v>
      </c>
      <c r="P213">
        <v>18.113666883627875</v>
      </c>
      <c r="Q213">
        <v>12.304213775384188</v>
      </c>
      <c r="R213">
        <v>12.045209409944261</v>
      </c>
      <c r="S213">
        <v>14.327327279609559</v>
      </c>
      <c r="T213">
        <v>12.251520273362614</v>
      </c>
      <c r="U213">
        <v>9.4052615032381635</v>
      </c>
      <c r="V213">
        <v>10.389978562914944</v>
      </c>
      <c r="W213">
        <v>8.1176512396390343</v>
      </c>
      <c r="X213">
        <v>5.1048475201885601</v>
      </c>
      <c r="Y213">
        <v>6.3657089842948285</v>
      </c>
      <c r="Z213">
        <v>7.5116695515978789</v>
      </c>
      <c r="AA213">
        <v>10.95025817853254</v>
      </c>
      <c r="AB213">
        <v>7.5946618458821611</v>
      </c>
      <c r="AC213">
        <v>8.1933930050036849</v>
      </c>
      <c r="AD213">
        <v>7.5619951083520505</v>
      </c>
      <c r="AE213">
        <v>7.6448935069738875</v>
      </c>
      <c r="AF213">
        <v>6.603160725298177</v>
      </c>
      <c r="AG213">
        <v>7.6322621148546972</v>
      </c>
      <c r="AH213">
        <v>9.2347545616032001</v>
      </c>
      <c r="AJ213">
        <v>8.6778978890746448</v>
      </c>
      <c r="AK213">
        <v>8.1581235612514647</v>
      </c>
      <c r="AN213">
        <v>16.694579590577778</v>
      </c>
      <c r="AO213">
        <v>13.919772188014147</v>
      </c>
      <c r="AS213">
        <v>12.153562964203275</v>
      </c>
      <c r="AT213">
        <v>9.8334512397847913</v>
      </c>
      <c r="AU213">
        <v>11.627775717915004</v>
      </c>
      <c r="AV213">
        <v>23.51098497201636</v>
      </c>
      <c r="AW213">
        <v>17.337646517453447</v>
      </c>
      <c r="AX213">
        <v>17.363507598223922</v>
      </c>
      <c r="AY213">
        <v>18.222117313174948</v>
      </c>
      <c r="AZ213">
        <v>15.144107272033674</v>
      </c>
      <c r="BA213">
        <v>10.613577243560766</v>
      </c>
      <c r="BB213">
        <v>12.032709631821811</v>
      </c>
      <c r="BC213">
        <v>13.124449733556723</v>
      </c>
      <c r="BD213">
        <v>13.610353745291931</v>
      </c>
      <c r="BE213">
        <v>13.178956196239438</v>
      </c>
      <c r="BF213">
        <v>7.5356241452861887</v>
      </c>
      <c r="BG213">
        <v>11.351066254891855</v>
      </c>
      <c r="BH213">
        <v>9.7425874949157265</v>
      </c>
      <c r="BI213">
        <v>11.406167861829532</v>
      </c>
      <c r="BM213" t="str">
        <f>VLOOKUP(D213,Data_1!$D$2:$D$1387,1,FALSE)</f>
        <v>Food imports (% of merchandise imports)</v>
      </c>
    </row>
    <row r="214" spans="1:65" x14ac:dyDescent="0.25">
      <c r="A214" t="s">
        <v>279</v>
      </c>
      <c r="B214" t="s">
        <v>280</v>
      </c>
      <c r="C214" t="s">
        <v>7</v>
      </c>
      <c r="D214" t="s">
        <v>68</v>
      </c>
      <c r="E214" s="25" t="str">
        <f t="shared" si="21"/>
        <v>number</v>
      </c>
      <c r="F214" s="4" t="s">
        <v>69</v>
      </c>
      <c r="L214">
        <v>10.317078605744896</v>
      </c>
      <c r="M214">
        <v>8.4096883981412667</v>
      </c>
      <c r="P214">
        <v>10.597146339337876</v>
      </c>
      <c r="Q214">
        <v>13.572514522509863</v>
      </c>
      <c r="R214">
        <v>10.523332067406203</v>
      </c>
      <c r="S214">
        <v>8.5501076204408246</v>
      </c>
      <c r="T214">
        <v>10.208862892349222</v>
      </c>
      <c r="U214">
        <v>7.7616628330573034</v>
      </c>
      <c r="V214">
        <v>8.1642872280022214</v>
      </c>
      <c r="W214">
        <v>7.5926845164410368</v>
      </c>
      <c r="X214">
        <v>8.1190504582096548</v>
      </c>
      <c r="Y214">
        <v>8.5748741973935108</v>
      </c>
      <c r="AO214">
        <v>9.8499657763331996</v>
      </c>
      <c r="AP214">
        <v>10.961557670926254</v>
      </c>
      <c r="AQ214">
        <v>8.502714741310573</v>
      </c>
      <c r="AR214">
        <v>11.751806127654394</v>
      </c>
      <c r="AS214">
        <v>10.03199558850525</v>
      </c>
      <c r="AT214">
        <v>8.0799129810391559</v>
      </c>
      <c r="AU214">
        <v>9.1436751319098519</v>
      </c>
      <c r="AV214">
        <v>13.09349060540303</v>
      </c>
      <c r="AW214">
        <v>12.744655710866251</v>
      </c>
      <c r="AX214">
        <v>6.6275695395126633</v>
      </c>
      <c r="AY214">
        <v>6.2132317797559082</v>
      </c>
      <c r="AZ214">
        <v>7.591732874482493</v>
      </c>
      <c r="BA214">
        <v>5.2225741077016021</v>
      </c>
      <c r="BB214">
        <v>5.6041101054296325</v>
      </c>
      <c r="BC214">
        <v>6.4700989457274076</v>
      </c>
      <c r="BD214">
        <v>4.7080038340988732</v>
      </c>
      <c r="BE214">
        <v>5.0904583267060062</v>
      </c>
      <c r="BF214">
        <v>5.5528585733739728</v>
      </c>
      <c r="BG214">
        <v>4.3664961566187444</v>
      </c>
      <c r="BH214">
        <v>4.844186803819273</v>
      </c>
      <c r="BI214">
        <v>5.6435313012168402</v>
      </c>
      <c r="BK214">
        <v>5.5722709302576421</v>
      </c>
      <c r="BM214" t="str">
        <f>VLOOKUP(D214,Data_1!$D$2:$D$1387,1,FALSE)</f>
        <v>Food imports (% of merchandise imports)</v>
      </c>
    </row>
    <row r="215" spans="1:65" x14ac:dyDescent="0.25">
      <c r="A215" t="s">
        <v>281</v>
      </c>
      <c r="B215" t="s">
        <v>282</v>
      </c>
      <c r="C215" t="s">
        <v>7</v>
      </c>
      <c r="D215" t="s">
        <v>68</v>
      </c>
      <c r="E215" s="25" t="str">
        <f t="shared" si="21"/>
        <v>number</v>
      </c>
      <c r="F215" s="4" t="s">
        <v>69</v>
      </c>
      <c r="AD215">
        <v>8.1193692164775442</v>
      </c>
      <c r="AE215">
        <v>4.9590446094450398</v>
      </c>
      <c r="AF215">
        <v>3.2745765298466742</v>
      </c>
      <c r="AJ215">
        <v>3.678250248663935</v>
      </c>
      <c r="AK215">
        <v>2.234604297270292</v>
      </c>
      <c r="AL215">
        <v>17.824342324409937</v>
      </c>
      <c r="AM215">
        <v>11.174775887371634</v>
      </c>
      <c r="AN215">
        <v>4.8341330264346327</v>
      </c>
      <c r="AO215">
        <v>6.0012557445725614</v>
      </c>
      <c r="AP215">
        <v>10.356067988704289</v>
      </c>
      <c r="AQ215">
        <v>7.1462669434250881</v>
      </c>
      <c r="AS215">
        <v>8.7880566849072039</v>
      </c>
      <c r="AU215">
        <v>3.8785341370814637</v>
      </c>
      <c r="AV215">
        <v>11.110647855468764</v>
      </c>
      <c r="AX215">
        <v>18.748692318398316</v>
      </c>
      <c r="AY215">
        <v>9.5884720997806898</v>
      </c>
      <c r="AZ215">
        <v>17.671852833752965</v>
      </c>
      <c r="BA215">
        <v>10.970410997298249</v>
      </c>
      <c r="BB215">
        <v>16.853809586273734</v>
      </c>
      <c r="BC215">
        <v>22.382000505302138</v>
      </c>
      <c r="BD215">
        <v>18.1321357134699</v>
      </c>
      <c r="BE215">
        <v>14.982623638558731</v>
      </c>
      <c r="BF215">
        <v>19.072520775092393</v>
      </c>
      <c r="BG215">
        <v>14.264697479635648</v>
      </c>
      <c r="BH215">
        <v>15.139231460310928</v>
      </c>
      <c r="BI215">
        <v>16.742427279669695</v>
      </c>
      <c r="BJ215">
        <v>20.126078510257749</v>
      </c>
      <c r="BM215" t="str">
        <f>VLOOKUP(D215,Data_1!$D$2:$D$1387,1,FALSE)</f>
        <v>Food imports (% of merchandise imports)</v>
      </c>
    </row>
    <row r="216" spans="1:65" x14ac:dyDescent="0.25">
      <c r="A216" t="s">
        <v>284</v>
      </c>
      <c r="B216" t="s">
        <v>272</v>
      </c>
      <c r="C216" t="s">
        <v>149</v>
      </c>
      <c r="D216" t="s">
        <v>68</v>
      </c>
      <c r="E216" s="25" t="str">
        <f t="shared" si="21"/>
        <v>number</v>
      </c>
      <c r="F216" s="4" t="s">
        <v>69</v>
      </c>
      <c r="H216">
        <v>18.85974343208618</v>
      </c>
      <c r="I216">
        <v>17.683606732305819</v>
      </c>
      <c r="J216">
        <v>17.713385363198761</v>
      </c>
      <c r="K216">
        <v>18.344238520215292</v>
      </c>
      <c r="L216">
        <v>20.699993895151781</v>
      </c>
      <c r="M216">
        <v>15.837201996260514</v>
      </c>
      <c r="N216">
        <v>16.626457508847377</v>
      </c>
      <c r="O216">
        <v>14.829220547087175</v>
      </c>
      <c r="P216">
        <v>15.900929252011583</v>
      </c>
      <c r="Q216">
        <v>16.070609265523984</v>
      </c>
      <c r="R216">
        <v>17.341550807380415</v>
      </c>
      <c r="S216">
        <v>20.086812302955977</v>
      </c>
      <c r="T216">
        <v>17.251013593186336</v>
      </c>
      <c r="U216">
        <v>14.704815982992056</v>
      </c>
      <c r="V216">
        <v>13.365522640171237</v>
      </c>
      <c r="W216">
        <v>14.006684161429451</v>
      </c>
      <c r="X216">
        <v>13.327140591441857</v>
      </c>
      <c r="Y216">
        <v>15.010089709645474</v>
      </c>
      <c r="AA216">
        <v>20.299866064843002</v>
      </c>
      <c r="AB216">
        <v>19.317028490673096</v>
      </c>
      <c r="AC216">
        <v>20.589079260718496</v>
      </c>
      <c r="AE216">
        <v>17.156466288920473</v>
      </c>
      <c r="AO216">
        <v>20.883742995407104</v>
      </c>
      <c r="AP216">
        <v>18.592242721632811</v>
      </c>
      <c r="AQ216">
        <v>19.201473619890489</v>
      </c>
      <c r="AR216">
        <v>20.753752906652995</v>
      </c>
      <c r="AS216">
        <v>19.196295354687422</v>
      </c>
      <c r="AT216">
        <v>17.184532848035857</v>
      </c>
      <c r="AU216">
        <v>21.085003399156008</v>
      </c>
      <c r="AV216">
        <v>22.582395305538601</v>
      </c>
      <c r="AW216">
        <v>22.490581824356138</v>
      </c>
      <c r="AX216">
        <v>17.197659130956232</v>
      </c>
      <c r="AY216">
        <v>14.620574415229006</v>
      </c>
      <c r="AZ216">
        <v>17.283224484832733</v>
      </c>
      <c r="BA216">
        <v>17.405836609463233</v>
      </c>
      <c r="BB216">
        <v>19.610866716511108</v>
      </c>
      <c r="BC216">
        <v>23.173990750646134</v>
      </c>
      <c r="BD216">
        <v>19.244632523760124</v>
      </c>
      <c r="BE216">
        <v>25.127365838952532</v>
      </c>
      <c r="BF216">
        <v>20.010477876452235</v>
      </c>
      <c r="BG216">
        <v>14.580925558764605</v>
      </c>
      <c r="BH216">
        <v>16.841644090956319</v>
      </c>
      <c r="BI216">
        <v>19.83433853490309</v>
      </c>
      <c r="BM216" t="str">
        <f>VLOOKUP(D216,Data_1!$D$2:$D$1387,1,FALSE)</f>
        <v>Food imports (% of merchandise imports)</v>
      </c>
    </row>
    <row r="217" spans="1:65" x14ac:dyDescent="0.25">
      <c r="A217" t="s">
        <v>273</v>
      </c>
      <c r="B217" t="s">
        <v>274</v>
      </c>
      <c r="C217" t="s">
        <v>149</v>
      </c>
      <c r="D217" t="s">
        <v>68</v>
      </c>
      <c r="E217" s="25" t="str">
        <f t="shared" si="21"/>
        <v>number</v>
      </c>
      <c r="F217" s="4" t="s">
        <v>69</v>
      </c>
      <c r="H217">
        <v>20.827324261830732</v>
      </c>
      <c r="I217">
        <v>15.731504890010939</v>
      </c>
      <c r="J217">
        <v>18.296640375259422</v>
      </c>
      <c r="K217">
        <v>12.784996378010341</v>
      </c>
      <c r="L217">
        <v>17.673866783122584</v>
      </c>
      <c r="M217">
        <v>19.341776088080916</v>
      </c>
      <c r="N217">
        <v>19.120677727267761</v>
      </c>
      <c r="O217">
        <v>17.678557056567865</v>
      </c>
      <c r="P217">
        <v>20.853793912351595</v>
      </c>
      <c r="Q217">
        <v>16.375752393405428</v>
      </c>
      <c r="R217">
        <v>20.322964333984658</v>
      </c>
      <c r="S217">
        <v>23.44187447604136</v>
      </c>
      <c r="T217">
        <v>17.291961523560179</v>
      </c>
      <c r="U217">
        <v>13.424449295432476</v>
      </c>
      <c r="V217">
        <v>14.371437617790969</v>
      </c>
      <c r="W217">
        <v>9.0825370827907932</v>
      </c>
      <c r="X217">
        <v>11.658838410630185</v>
      </c>
      <c r="Y217">
        <v>9.7627161248606917</v>
      </c>
      <c r="Z217">
        <v>10.092930153256766</v>
      </c>
      <c r="AA217">
        <v>8.8158458960314299</v>
      </c>
      <c r="AB217">
        <v>11.162767187502165</v>
      </c>
      <c r="AC217">
        <v>14.663707397259218</v>
      </c>
      <c r="AD217">
        <v>7.717260803940647</v>
      </c>
      <c r="AL217">
        <v>11.189002770678904</v>
      </c>
      <c r="AP217">
        <v>7.9057535118487312</v>
      </c>
      <c r="AQ217">
        <v>5.8452830982112953</v>
      </c>
      <c r="AR217">
        <v>10.230048392363209</v>
      </c>
      <c r="AS217">
        <v>11.727358249836152</v>
      </c>
      <c r="AT217">
        <v>12.759171137238805</v>
      </c>
      <c r="AU217">
        <v>18.199526223375553</v>
      </c>
      <c r="AV217">
        <v>19.563697906256383</v>
      </c>
      <c r="AW217">
        <v>16.102033014238355</v>
      </c>
      <c r="AY217">
        <v>13.89610014448702</v>
      </c>
      <c r="AZ217">
        <v>13.447549135442458</v>
      </c>
      <c r="BA217">
        <v>14.39833828757566</v>
      </c>
      <c r="BB217">
        <v>14.756253595487051</v>
      </c>
      <c r="BC217">
        <v>16.334723631313448</v>
      </c>
      <c r="BD217">
        <v>15.326813930456193</v>
      </c>
      <c r="BE217">
        <v>15.38827462317821</v>
      </c>
      <c r="BF217">
        <v>13.832988876665889</v>
      </c>
      <c r="BG217">
        <v>16.790251577694619</v>
      </c>
      <c r="BJ217">
        <v>14.603072809334558</v>
      </c>
      <c r="BK217">
        <v>18.290368625131823</v>
      </c>
      <c r="BM217" t="str">
        <f>VLOOKUP(D217,Data_1!$D$2:$D$1387,1,FALSE)</f>
        <v>Food imports (% of merchandise imports)</v>
      </c>
    </row>
    <row r="218" spans="1:65" x14ac:dyDescent="0.25">
      <c r="A218" t="s">
        <v>275</v>
      </c>
      <c r="B218" t="s">
        <v>276</v>
      </c>
      <c r="C218" t="s">
        <v>7</v>
      </c>
      <c r="D218" t="s">
        <v>70</v>
      </c>
      <c r="E218" s="25" t="str">
        <f t="shared" si="21"/>
        <v>number</v>
      </c>
      <c r="F218" s="4" t="s">
        <v>71</v>
      </c>
      <c r="G218">
        <v>46.02</v>
      </c>
      <c r="H218">
        <v>47.2</v>
      </c>
      <c r="I218">
        <v>48.72</v>
      </c>
      <c r="J218">
        <v>50.77</v>
      </c>
      <c r="K218">
        <v>49.69</v>
      </c>
      <c r="L218">
        <v>53.1</v>
      </c>
      <c r="M218">
        <v>55.34</v>
      </c>
      <c r="N218">
        <v>56.39</v>
      </c>
      <c r="O218">
        <v>58.68</v>
      </c>
      <c r="P218">
        <v>59.86</v>
      </c>
      <c r="Q218">
        <v>59.31</v>
      </c>
      <c r="R218">
        <v>60.93</v>
      </c>
      <c r="S218">
        <v>61.28</v>
      </c>
      <c r="T218">
        <v>68.72</v>
      </c>
      <c r="U218">
        <v>67.510000000000005</v>
      </c>
      <c r="V218">
        <v>68.81</v>
      </c>
      <c r="W218">
        <v>63.21</v>
      </c>
      <c r="X218">
        <v>69.73</v>
      </c>
      <c r="Y218">
        <v>65.78</v>
      </c>
      <c r="Z218">
        <v>69.27</v>
      </c>
      <c r="AA218">
        <v>69.34</v>
      </c>
      <c r="AB218">
        <v>70.13</v>
      </c>
      <c r="AC218">
        <v>73.83</v>
      </c>
      <c r="AD218">
        <v>76.23</v>
      </c>
      <c r="AE218">
        <v>76.47</v>
      </c>
      <c r="AF218">
        <v>78.02</v>
      </c>
      <c r="AG218">
        <v>77.540000000000006</v>
      </c>
      <c r="AH218">
        <v>78.75</v>
      </c>
      <c r="AI218">
        <v>80.930000000000007</v>
      </c>
      <c r="AJ218">
        <v>81.42</v>
      </c>
      <c r="AK218">
        <v>82.77</v>
      </c>
      <c r="AL218">
        <v>84.11</v>
      </c>
      <c r="AM218">
        <v>87.63</v>
      </c>
      <c r="AN218">
        <v>84.28</v>
      </c>
      <c r="AO218">
        <v>87.35</v>
      </c>
      <c r="AP218">
        <v>89.04</v>
      </c>
      <c r="AQ218">
        <v>90.89</v>
      </c>
      <c r="AR218">
        <v>89.23</v>
      </c>
      <c r="AS218">
        <v>90.88</v>
      </c>
      <c r="AT218">
        <v>88.86</v>
      </c>
      <c r="AU218">
        <v>87.84</v>
      </c>
      <c r="AV218">
        <v>86.06</v>
      </c>
      <c r="AW218">
        <v>88.48</v>
      </c>
      <c r="AX218">
        <v>91.96</v>
      </c>
      <c r="AY218">
        <v>102.8</v>
      </c>
      <c r="AZ218">
        <v>105.24</v>
      </c>
      <c r="BA218">
        <v>107.55</v>
      </c>
      <c r="BB218">
        <v>110.87</v>
      </c>
      <c r="BC218">
        <v>116.44</v>
      </c>
      <c r="BD218">
        <v>118.98</v>
      </c>
      <c r="BE218">
        <v>120.57</v>
      </c>
      <c r="BF218">
        <v>126.8</v>
      </c>
      <c r="BG218">
        <v>119.99</v>
      </c>
      <c r="BH218">
        <v>123.75</v>
      </c>
      <c r="BI218">
        <v>120.05</v>
      </c>
      <c r="BJ218">
        <v>121.29</v>
      </c>
      <c r="BM218" t="str">
        <f>VLOOKUP(D218,Data_1!$D$2:$D$1387,1,FALSE)</f>
        <v>Food production index (2004-2006 = 100)</v>
      </c>
    </row>
    <row r="219" spans="1:65" x14ac:dyDescent="0.25">
      <c r="A219" t="s">
        <v>277</v>
      </c>
      <c r="B219" t="s">
        <v>278</v>
      </c>
      <c r="C219" t="s">
        <v>7</v>
      </c>
      <c r="D219" t="s">
        <v>70</v>
      </c>
      <c r="E219" s="25" t="str">
        <f t="shared" si="21"/>
        <v>number</v>
      </c>
      <c r="F219" s="4" t="s">
        <v>71</v>
      </c>
      <c r="G219">
        <v>22.8</v>
      </c>
      <c r="H219">
        <v>23.98</v>
      </c>
      <c r="I219">
        <v>23.67</v>
      </c>
      <c r="J219">
        <v>25.36</v>
      </c>
      <c r="K219">
        <v>26.15</v>
      </c>
      <c r="L219">
        <v>27.05</v>
      </c>
      <c r="M219">
        <v>31.6</v>
      </c>
      <c r="N219">
        <v>29.99</v>
      </c>
      <c r="O219">
        <v>31.1</v>
      </c>
      <c r="P219">
        <v>29</v>
      </c>
      <c r="Q219">
        <v>34.51</v>
      </c>
      <c r="R219">
        <v>36</v>
      </c>
      <c r="S219">
        <v>38.42</v>
      </c>
      <c r="T219">
        <v>38.64</v>
      </c>
      <c r="U219">
        <v>37.51</v>
      </c>
      <c r="V219">
        <v>40.21</v>
      </c>
      <c r="W219">
        <v>43.2</v>
      </c>
      <c r="X219">
        <v>44.18</v>
      </c>
      <c r="Y219">
        <v>43.33</v>
      </c>
      <c r="Z219">
        <v>43.09</v>
      </c>
      <c r="AA219">
        <v>45.9</v>
      </c>
      <c r="AB219">
        <v>48.27</v>
      </c>
      <c r="AC219">
        <v>44.67</v>
      </c>
      <c r="AD219">
        <v>45.9</v>
      </c>
      <c r="AE219">
        <v>45.44</v>
      </c>
      <c r="AF219">
        <v>48.04</v>
      </c>
      <c r="AG219">
        <v>47.42</v>
      </c>
      <c r="AH219">
        <v>49.18</v>
      </c>
      <c r="AI219">
        <v>48.05</v>
      </c>
      <c r="AJ219">
        <v>46.21</v>
      </c>
      <c r="AK219">
        <v>50.53</v>
      </c>
      <c r="AL219">
        <v>39</v>
      </c>
      <c r="AM219">
        <v>51.77</v>
      </c>
      <c r="AN219">
        <v>43.62</v>
      </c>
      <c r="AO219">
        <v>51.55</v>
      </c>
      <c r="AP219">
        <v>61.28</v>
      </c>
      <c r="AQ219">
        <v>58.62</v>
      </c>
      <c r="AR219">
        <v>70.81</v>
      </c>
      <c r="AS219">
        <v>83.49</v>
      </c>
      <c r="AT219">
        <v>99.74</v>
      </c>
      <c r="AU219">
        <v>110.63</v>
      </c>
      <c r="AV219">
        <v>82.69</v>
      </c>
      <c r="AW219">
        <v>95.15</v>
      </c>
      <c r="AX219">
        <v>98.41</v>
      </c>
      <c r="AY219">
        <v>85.86</v>
      </c>
      <c r="AZ219">
        <v>115.73</v>
      </c>
      <c r="BA219">
        <v>135.05000000000001</v>
      </c>
      <c r="BB219">
        <v>135.69999999999999</v>
      </c>
      <c r="BC219">
        <v>154.86000000000001</v>
      </c>
      <c r="BD219">
        <v>156.22</v>
      </c>
      <c r="BE219">
        <v>164.99</v>
      </c>
      <c r="BF219">
        <v>180.33</v>
      </c>
      <c r="BG219">
        <v>192.35</v>
      </c>
      <c r="BH219">
        <v>163.59</v>
      </c>
      <c r="BI219">
        <v>150.41</v>
      </c>
      <c r="BJ219">
        <v>147.18</v>
      </c>
      <c r="BM219" t="str">
        <f>VLOOKUP(D219,Data_1!$D$2:$D$1387,1,FALSE)</f>
        <v>Food production index (2004-2006 = 100)</v>
      </c>
    </row>
    <row r="220" spans="1:65" x14ac:dyDescent="0.25">
      <c r="A220" t="s">
        <v>279</v>
      </c>
      <c r="B220" t="s">
        <v>280</v>
      </c>
      <c r="C220" t="s">
        <v>7</v>
      </c>
      <c r="D220" t="s">
        <v>70</v>
      </c>
      <c r="E220" s="25" t="str">
        <f t="shared" si="21"/>
        <v>number</v>
      </c>
      <c r="F220" s="4" t="s">
        <v>71</v>
      </c>
      <c r="G220">
        <v>28.15</v>
      </c>
      <c r="H220">
        <v>27.85</v>
      </c>
      <c r="I220">
        <v>27.59</v>
      </c>
      <c r="J220">
        <v>29.21</v>
      </c>
      <c r="K220">
        <v>30.5</v>
      </c>
      <c r="L220">
        <v>33.61</v>
      </c>
      <c r="M220">
        <v>34.409999999999997</v>
      </c>
      <c r="N220">
        <v>35.08</v>
      </c>
      <c r="O220">
        <v>35.83</v>
      </c>
      <c r="P220">
        <v>34.97</v>
      </c>
      <c r="Q220">
        <v>40.200000000000003</v>
      </c>
      <c r="R220">
        <v>46.57</v>
      </c>
      <c r="S220">
        <v>42.07</v>
      </c>
      <c r="T220">
        <v>44.83</v>
      </c>
      <c r="U220">
        <v>52.9</v>
      </c>
      <c r="V220">
        <v>59.98</v>
      </c>
      <c r="W220">
        <v>57.36</v>
      </c>
      <c r="X220">
        <v>53.35</v>
      </c>
      <c r="Y220">
        <v>46.7</v>
      </c>
      <c r="Z220">
        <v>48.86</v>
      </c>
      <c r="AA220">
        <v>49.61</v>
      </c>
      <c r="AB220">
        <v>47.8</v>
      </c>
      <c r="AC220">
        <v>50.12</v>
      </c>
      <c r="AD220">
        <v>49.6</v>
      </c>
      <c r="AE220">
        <v>55.08</v>
      </c>
      <c r="AF220">
        <v>57.43</v>
      </c>
      <c r="AG220">
        <v>57.54</v>
      </c>
      <c r="AH220">
        <v>71.180000000000007</v>
      </c>
      <c r="AI220">
        <v>72</v>
      </c>
      <c r="AJ220">
        <v>67.75</v>
      </c>
      <c r="AK220">
        <v>79.069999999999993</v>
      </c>
      <c r="AL220">
        <v>69</v>
      </c>
      <c r="AM220">
        <v>88.18</v>
      </c>
      <c r="AN220">
        <v>78.12</v>
      </c>
      <c r="AO220">
        <v>72.59</v>
      </c>
      <c r="AP220">
        <v>83.55</v>
      </c>
      <c r="AQ220">
        <v>77.430000000000007</v>
      </c>
      <c r="AR220">
        <v>75.09</v>
      </c>
      <c r="AS220">
        <v>84.3</v>
      </c>
      <c r="AT220">
        <v>85.61</v>
      </c>
      <c r="AU220">
        <v>85.66</v>
      </c>
      <c r="AV220">
        <v>87.21</v>
      </c>
      <c r="AW220">
        <v>96.63</v>
      </c>
      <c r="AX220">
        <v>97.01</v>
      </c>
      <c r="AY220">
        <v>98.09</v>
      </c>
      <c r="AZ220">
        <v>104.91</v>
      </c>
      <c r="BA220">
        <v>105.39</v>
      </c>
      <c r="BB220">
        <v>110.56</v>
      </c>
      <c r="BC220">
        <v>141.88999999999999</v>
      </c>
      <c r="BD220">
        <v>165.17</v>
      </c>
      <c r="BE220">
        <v>174.44</v>
      </c>
      <c r="BF220">
        <v>176.25</v>
      </c>
      <c r="BG220">
        <v>179.29</v>
      </c>
      <c r="BH220">
        <v>186.77</v>
      </c>
      <c r="BI220">
        <v>180.4</v>
      </c>
      <c r="BJ220">
        <v>179.77</v>
      </c>
      <c r="BM220" t="str">
        <f>VLOOKUP(D220,Data_1!$D$2:$D$1387,1,FALSE)</f>
        <v>Food production index (2004-2006 = 100)</v>
      </c>
    </row>
    <row r="221" spans="1:65" x14ac:dyDescent="0.25">
      <c r="A221" t="s">
        <v>281</v>
      </c>
      <c r="B221" t="s">
        <v>282</v>
      </c>
      <c r="C221" t="s">
        <v>7</v>
      </c>
      <c r="D221" t="s">
        <v>70</v>
      </c>
      <c r="E221" s="25" t="str">
        <f t="shared" si="21"/>
        <v>number</v>
      </c>
      <c r="F221" s="4" t="s">
        <v>71</v>
      </c>
      <c r="G221">
        <v>39.58</v>
      </c>
      <c r="H221">
        <v>42.59</v>
      </c>
      <c r="I221">
        <v>40.659999999999997</v>
      </c>
      <c r="J221">
        <v>39.61</v>
      </c>
      <c r="K221">
        <v>39.880000000000003</v>
      </c>
      <c r="L221">
        <v>46.98</v>
      </c>
      <c r="M221">
        <v>51.82</v>
      </c>
      <c r="N221">
        <v>44.43</v>
      </c>
      <c r="O221">
        <v>56.38</v>
      </c>
      <c r="P221">
        <v>53.82</v>
      </c>
      <c r="Q221">
        <v>68.459999999999994</v>
      </c>
      <c r="R221">
        <v>78.53</v>
      </c>
      <c r="S221">
        <v>63.91</v>
      </c>
      <c r="T221">
        <v>77.260000000000005</v>
      </c>
      <c r="U221">
        <v>71.39</v>
      </c>
      <c r="V221">
        <v>77.819999999999993</v>
      </c>
      <c r="W221">
        <v>79.33</v>
      </c>
      <c r="X221">
        <v>78.61</v>
      </c>
      <c r="Y221">
        <v>66.88</v>
      </c>
      <c r="Z221">
        <v>67.040000000000006</v>
      </c>
      <c r="AA221">
        <v>82.04</v>
      </c>
      <c r="AB221">
        <v>74.33</v>
      </c>
      <c r="AC221">
        <v>61.61</v>
      </c>
      <c r="AD221">
        <v>67.569999999999993</v>
      </c>
      <c r="AE221">
        <v>91.27</v>
      </c>
      <c r="AF221">
        <v>87.47</v>
      </c>
      <c r="AG221">
        <v>73.37</v>
      </c>
      <c r="AH221">
        <v>94.66</v>
      </c>
      <c r="AI221">
        <v>87.41</v>
      </c>
      <c r="AJ221">
        <v>88.83</v>
      </c>
      <c r="AK221">
        <v>83.63</v>
      </c>
      <c r="AL221">
        <v>56.97</v>
      </c>
      <c r="AM221">
        <v>77.94</v>
      </c>
      <c r="AN221">
        <v>85.83</v>
      </c>
      <c r="AO221">
        <v>66.92</v>
      </c>
      <c r="AP221">
        <v>84.09</v>
      </c>
      <c r="AQ221">
        <v>84.48</v>
      </c>
      <c r="AR221">
        <v>82.36</v>
      </c>
      <c r="AS221">
        <v>90.18</v>
      </c>
      <c r="AT221">
        <v>94.53</v>
      </c>
      <c r="AU221">
        <v>99.91</v>
      </c>
      <c r="AV221">
        <v>77.81</v>
      </c>
      <c r="AW221">
        <v>88.49</v>
      </c>
      <c r="AX221">
        <v>109.29</v>
      </c>
      <c r="AY221">
        <v>89.34</v>
      </c>
      <c r="AZ221">
        <v>101.37</v>
      </c>
      <c r="BA221">
        <v>99.22</v>
      </c>
      <c r="BB221">
        <v>84.22</v>
      </c>
      <c r="BC221">
        <v>84.03</v>
      </c>
      <c r="BD221">
        <v>91.92</v>
      </c>
      <c r="BE221">
        <v>88.43</v>
      </c>
      <c r="BF221">
        <v>94.08</v>
      </c>
      <c r="BG221">
        <v>92.05</v>
      </c>
      <c r="BH221">
        <v>91.23</v>
      </c>
      <c r="BI221">
        <v>83.42</v>
      </c>
      <c r="BJ221">
        <v>88.75</v>
      </c>
      <c r="BM221" t="str">
        <f>VLOOKUP(D221,Data_1!$D$2:$D$1387,1,FALSE)</f>
        <v>Food production index (2004-2006 = 100)</v>
      </c>
    </row>
    <row r="222" spans="1:65" x14ac:dyDescent="0.25">
      <c r="A222" t="s">
        <v>284</v>
      </c>
      <c r="B222" t="s">
        <v>272</v>
      </c>
      <c r="C222" t="s">
        <v>149</v>
      </c>
      <c r="D222" t="s">
        <v>70</v>
      </c>
      <c r="E222" s="25" t="str">
        <f t="shared" si="21"/>
        <v>number</v>
      </c>
      <c r="F222" s="4" t="s">
        <v>71</v>
      </c>
      <c r="G222">
        <v>16.89</v>
      </c>
      <c r="H222">
        <v>19.59</v>
      </c>
      <c r="I222">
        <v>19.61</v>
      </c>
      <c r="J222">
        <v>21.19</v>
      </c>
      <c r="K222">
        <v>21.3</v>
      </c>
      <c r="L222">
        <v>22.64</v>
      </c>
      <c r="M222">
        <v>23.87</v>
      </c>
      <c r="N222">
        <v>24.61</v>
      </c>
      <c r="O222">
        <v>26.24</v>
      </c>
      <c r="P222">
        <v>26.79</v>
      </c>
      <c r="Q222">
        <v>29.27</v>
      </c>
      <c r="R222">
        <v>28.4</v>
      </c>
      <c r="S222">
        <v>30.42</v>
      </c>
      <c r="T222">
        <v>34.21</v>
      </c>
      <c r="U222">
        <v>38.26</v>
      </c>
      <c r="V222">
        <v>37.57</v>
      </c>
      <c r="W222">
        <v>38.56</v>
      </c>
      <c r="X222">
        <v>41.04</v>
      </c>
      <c r="Y222">
        <v>43.68</v>
      </c>
      <c r="Z222">
        <v>45.86</v>
      </c>
      <c r="AA222">
        <v>47.84</v>
      </c>
      <c r="AB222">
        <v>47.15</v>
      </c>
      <c r="AC222">
        <v>46.35</v>
      </c>
      <c r="AD222">
        <v>53.87</v>
      </c>
      <c r="AE222">
        <v>53.38</v>
      </c>
      <c r="AF222">
        <v>55.63</v>
      </c>
      <c r="AG222">
        <v>57.51</v>
      </c>
      <c r="AH222">
        <v>61.71</v>
      </c>
      <c r="AI222">
        <v>61.99</v>
      </c>
      <c r="AJ222">
        <v>65.989999999999995</v>
      </c>
      <c r="AK222">
        <v>65.91</v>
      </c>
      <c r="AL222">
        <v>68.37</v>
      </c>
      <c r="AM222">
        <v>68.84</v>
      </c>
      <c r="AN222">
        <v>70.34</v>
      </c>
      <c r="AO222">
        <v>78.069999999999993</v>
      </c>
      <c r="AP222">
        <v>81.45</v>
      </c>
      <c r="AQ222">
        <v>82.47</v>
      </c>
      <c r="AR222">
        <v>85.67</v>
      </c>
      <c r="AS222">
        <v>86.92</v>
      </c>
      <c r="AT222">
        <v>92.69</v>
      </c>
      <c r="AU222">
        <v>90.47</v>
      </c>
      <c r="AV222">
        <v>93.29</v>
      </c>
      <c r="AW222">
        <v>93.96</v>
      </c>
      <c r="AX222">
        <v>98.02</v>
      </c>
      <c r="AY222">
        <v>97.89</v>
      </c>
      <c r="AZ222">
        <v>104.09</v>
      </c>
      <c r="BA222">
        <v>100.86</v>
      </c>
      <c r="BB222">
        <v>107.81</v>
      </c>
      <c r="BC222">
        <v>101.84</v>
      </c>
      <c r="BD222">
        <v>109.23</v>
      </c>
      <c r="BE222">
        <v>114.42</v>
      </c>
      <c r="BF222">
        <v>122.07</v>
      </c>
      <c r="BG222">
        <v>125.16</v>
      </c>
      <c r="BH222">
        <v>130.79</v>
      </c>
      <c r="BI222">
        <v>131.65</v>
      </c>
      <c r="BJ222">
        <v>129.74</v>
      </c>
      <c r="BM222" t="str">
        <f>VLOOKUP(D222,Data_1!$D$2:$D$1387,1,FALSE)</f>
        <v>Food production index (2004-2006 = 100)</v>
      </c>
    </row>
    <row r="223" spans="1:65" x14ac:dyDescent="0.25">
      <c r="A223" t="s">
        <v>273</v>
      </c>
      <c r="B223" t="s">
        <v>274</v>
      </c>
      <c r="C223" t="s">
        <v>149</v>
      </c>
      <c r="D223" t="s">
        <v>70</v>
      </c>
      <c r="E223" s="25" t="str">
        <f t="shared" si="21"/>
        <v>number</v>
      </c>
      <c r="F223" s="4" t="s">
        <v>71</v>
      </c>
      <c r="G223">
        <v>27.64</v>
      </c>
      <c r="H223">
        <v>28.01</v>
      </c>
      <c r="I223">
        <v>28.62</v>
      </c>
      <c r="J223">
        <v>32.44</v>
      </c>
      <c r="K223">
        <v>29.32</v>
      </c>
      <c r="L223">
        <v>29.47</v>
      </c>
      <c r="M223">
        <v>32.159999999999997</v>
      </c>
      <c r="N223">
        <v>31.19</v>
      </c>
      <c r="O223">
        <v>33.81</v>
      </c>
      <c r="P223">
        <v>34.75</v>
      </c>
      <c r="Q223">
        <v>36.11</v>
      </c>
      <c r="R223">
        <v>35.31</v>
      </c>
      <c r="S223">
        <v>35.65</v>
      </c>
      <c r="T223">
        <v>40.29</v>
      </c>
      <c r="U223">
        <v>37.53</v>
      </c>
      <c r="V223">
        <v>33.090000000000003</v>
      </c>
      <c r="W223">
        <v>29.45</v>
      </c>
      <c r="X223">
        <v>29.14</v>
      </c>
      <c r="Y223">
        <v>30.36</v>
      </c>
      <c r="Z223">
        <v>30.55</v>
      </c>
      <c r="AA223">
        <v>30.09</v>
      </c>
      <c r="AB223">
        <v>28.13</v>
      </c>
      <c r="AC223">
        <v>28.61</v>
      </c>
      <c r="AD223">
        <v>35.93</v>
      </c>
      <c r="AE223">
        <v>35.53</v>
      </c>
      <c r="AF223">
        <v>38.700000000000003</v>
      </c>
      <c r="AG223">
        <v>39.54</v>
      </c>
      <c r="AH223">
        <v>40.44</v>
      </c>
      <c r="AI223">
        <v>44.85</v>
      </c>
      <c r="AJ223">
        <v>37.03</v>
      </c>
      <c r="AK223">
        <v>54.84</v>
      </c>
      <c r="AL223">
        <v>54.04</v>
      </c>
      <c r="AM223">
        <v>58.08</v>
      </c>
      <c r="AN223">
        <v>55.15</v>
      </c>
      <c r="AO223">
        <v>63.27</v>
      </c>
      <c r="AP223">
        <v>68.44</v>
      </c>
      <c r="AQ223">
        <v>66.91</v>
      </c>
      <c r="AR223">
        <v>72.81</v>
      </c>
      <c r="AS223">
        <v>77.760000000000005</v>
      </c>
      <c r="AT223">
        <v>78.739999999999995</v>
      </c>
      <c r="AU223">
        <v>82.04</v>
      </c>
      <c r="AV223">
        <v>90.16</v>
      </c>
      <c r="AW223">
        <v>93.94</v>
      </c>
      <c r="AX223">
        <v>97.45</v>
      </c>
      <c r="AY223">
        <v>99.71</v>
      </c>
      <c r="AZ223">
        <v>102.84</v>
      </c>
      <c r="BA223">
        <v>100.56</v>
      </c>
      <c r="BB223">
        <v>112.74</v>
      </c>
      <c r="BC223">
        <v>124.09</v>
      </c>
      <c r="BD223">
        <v>127.03</v>
      </c>
      <c r="BE223">
        <v>132.09</v>
      </c>
      <c r="BF223">
        <v>139.18</v>
      </c>
      <c r="BG223">
        <v>144.05000000000001</v>
      </c>
      <c r="BH223">
        <v>150.5</v>
      </c>
      <c r="BI223">
        <v>151.03</v>
      </c>
      <c r="BJ223">
        <v>153.13999999999999</v>
      </c>
      <c r="BM223" t="str">
        <f>VLOOKUP(D223,Data_1!$D$2:$D$1387,1,FALSE)</f>
        <v>Food production index (2004-2006 = 100)</v>
      </c>
    </row>
    <row r="224" spans="1:65" x14ac:dyDescent="0.25">
      <c r="A224" t="s">
        <v>275</v>
      </c>
      <c r="B224" t="s">
        <v>276</v>
      </c>
      <c r="C224" t="s">
        <v>7</v>
      </c>
      <c r="D224" s="10" t="s">
        <v>255</v>
      </c>
      <c r="E224" s="25" t="str">
        <f t="shared" si="21"/>
        <v>formula</v>
      </c>
      <c r="F224" s="12" t="s">
        <v>257</v>
      </c>
      <c r="G224" s="20">
        <f>G218/G446</f>
        <v>121.18248933391889</v>
      </c>
      <c r="H224" s="20" t="e">
        <f>IF(#REF!&lt;&gt;0,#REF!/#REF!,0)</f>
        <v>#REF!</v>
      </c>
      <c r="I224" s="20" t="e">
        <f>IF(#REF!&lt;&gt;0,#REF!/#REF!,0)</f>
        <v>#REF!</v>
      </c>
      <c r="J224" s="20" t="e">
        <f>IF(#REF!&lt;&gt;0,#REF!/#REF!,0)</f>
        <v>#REF!</v>
      </c>
      <c r="K224" s="20" t="e">
        <f>IF(#REF!&lt;&gt;0,#REF!/#REF!,0)</f>
        <v>#REF!</v>
      </c>
      <c r="L224" s="20" t="e">
        <f>IF(#REF!&lt;&gt;0,#REF!/#REF!,0)</f>
        <v>#REF!</v>
      </c>
      <c r="M224" s="20" t="e">
        <f>IF(#REF!&lt;&gt;0,#REF!/#REF!,0)</f>
        <v>#REF!</v>
      </c>
      <c r="N224" s="20" t="e">
        <f>IF(#REF!&lt;&gt;0,#REF!/#REF!,0)</f>
        <v>#REF!</v>
      </c>
      <c r="O224" s="20" t="e">
        <f>IF(#REF!&lt;&gt;0,#REF!/#REF!,0)</f>
        <v>#REF!</v>
      </c>
      <c r="P224" s="20" t="e">
        <f>IF(#REF!&lt;&gt;0,#REF!/#REF!,0)</f>
        <v>#REF!</v>
      </c>
      <c r="Q224" s="20" t="e">
        <f>IF(#REF!&lt;&gt;0,#REF!/#REF!,0)</f>
        <v>#REF!</v>
      </c>
      <c r="R224" s="20" t="e">
        <f>IF(#REF!&lt;&gt;0,#REF!/#REF!,0)</f>
        <v>#REF!</v>
      </c>
      <c r="S224" s="20" t="e">
        <f>IF(#REF!&lt;&gt;0,#REF!/#REF!,0)</f>
        <v>#REF!</v>
      </c>
      <c r="T224" s="20" t="e">
        <f>IF(#REF!&lt;&gt;0,#REF!/#REF!,0)</f>
        <v>#REF!</v>
      </c>
      <c r="U224" s="20" t="e">
        <f>IF(#REF!&lt;&gt;0,#REF!/#REF!,0)</f>
        <v>#REF!</v>
      </c>
      <c r="V224" s="20" t="e">
        <f>IF(#REF!&lt;&gt;0,#REF!/#REF!,0)</f>
        <v>#REF!</v>
      </c>
      <c r="W224" s="20" t="e">
        <f>IF(#REF!&lt;&gt;0,#REF!/#REF!,0)</f>
        <v>#REF!</v>
      </c>
      <c r="X224" s="20" t="e">
        <f>IF(#REF!&lt;&gt;0,#REF!/#REF!,0)</f>
        <v>#REF!</v>
      </c>
      <c r="Y224" s="20" t="e">
        <f>IF(#REF!&lt;&gt;0,#REF!/#REF!,0)</f>
        <v>#REF!</v>
      </c>
      <c r="Z224" s="20" t="e">
        <f>IF(#REF!&lt;&gt;0,#REF!/#REF!,0)</f>
        <v>#REF!</v>
      </c>
      <c r="AA224" s="20" t="e">
        <f>IF(#REF!&lt;&gt;0,#REF!/#REF!,0)</f>
        <v>#REF!</v>
      </c>
      <c r="AB224" s="20" t="e">
        <f>IF(#REF!&lt;&gt;0,#REF!/#REF!,0)</f>
        <v>#REF!</v>
      </c>
      <c r="AC224" s="20" t="e">
        <f>IF(#REF!&lt;&gt;0,#REF!/#REF!,0)</f>
        <v>#REF!</v>
      </c>
      <c r="AD224" s="20" t="e">
        <f>IF(#REF!&lt;&gt;0,#REF!/#REF!,0)</f>
        <v>#REF!</v>
      </c>
      <c r="AE224" s="20" t="e">
        <f>IF(#REF!&lt;&gt;0,#REF!/#REF!,0)</f>
        <v>#REF!</v>
      </c>
      <c r="AF224" s="20" t="e">
        <f>IF(#REF!&lt;&gt;0,#REF!/#REF!,0)</f>
        <v>#REF!</v>
      </c>
      <c r="AG224" s="20" t="e">
        <f>IF(#REF!&lt;&gt;0,#REF!/#REF!,0)</f>
        <v>#REF!</v>
      </c>
      <c r="AH224" s="20" t="e">
        <f>IF(#REF!&lt;&gt;0,#REF!/#REF!,0)</f>
        <v>#REF!</v>
      </c>
      <c r="AI224" s="20" t="e">
        <f>IF(#REF!&lt;&gt;0,#REF!/#REF!,0)</f>
        <v>#REF!</v>
      </c>
      <c r="AJ224" s="20" t="e">
        <f>IF(#REF!&lt;&gt;0,#REF!/#REF!,0)</f>
        <v>#REF!</v>
      </c>
      <c r="AK224" s="20" t="e">
        <f>IF(#REF!&lt;&gt;0,#REF!/#REF!,0)</f>
        <v>#REF!</v>
      </c>
      <c r="AL224" s="20" t="e">
        <f>IF(#REF!&lt;&gt;0,#REF!/#REF!,0)</f>
        <v>#REF!</v>
      </c>
      <c r="AM224" s="20" t="e">
        <f>IF(#REF!&lt;&gt;0,#REF!/#REF!,0)</f>
        <v>#REF!</v>
      </c>
      <c r="AN224" s="20" t="e">
        <f>IF(#REF!&lt;&gt;0,#REF!/#REF!,0)</f>
        <v>#REF!</v>
      </c>
      <c r="AO224" s="20" t="e">
        <f>IF(#REF!&lt;&gt;0,#REF!/#REF!,0)</f>
        <v>#REF!</v>
      </c>
      <c r="AP224" s="20" t="e">
        <f>IF(#REF!&lt;&gt;0,#REF!/#REF!,0)</f>
        <v>#REF!</v>
      </c>
      <c r="AQ224" s="20" t="e">
        <f>IF(#REF!&lt;&gt;0,#REF!/#REF!,0)</f>
        <v>#REF!</v>
      </c>
      <c r="AR224" s="20" t="e">
        <f>IF(#REF!&lt;&gt;0,#REF!/#REF!,0)</f>
        <v>#REF!</v>
      </c>
      <c r="AS224" s="20" t="e">
        <f>IF(#REF!&lt;&gt;0,#REF!/#REF!,0)</f>
        <v>#REF!</v>
      </c>
      <c r="AT224" s="20" t="e">
        <f>IF(#REF!&lt;&gt;0,#REF!/#REF!,0)</f>
        <v>#REF!</v>
      </c>
      <c r="AU224" s="20" t="e">
        <f>IF(#REF!&lt;&gt;0,#REF!/#REF!,0)</f>
        <v>#REF!</v>
      </c>
      <c r="AV224" s="20" t="e">
        <f>IF(#REF!&lt;&gt;0,#REF!/#REF!,0)</f>
        <v>#REF!</v>
      </c>
      <c r="AW224" s="20" t="e">
        <f>IF(#REF!&lt;&gt;0,#REF!/#REF!,0)</f>
        <v>#REF!</v>
      </c>
      <c r="AX224" s="20" t="e">
        <f>IF(#REF!&lt;&gt;0,#REF!/#REF!,0)</f>
        <v>#REF!</v>
      </c>
      <c r="AY224" s="20" t="e">
        <f>IF(#REF!&lt;&gt;0,#REF!/#REF!,0)</f>
        <v>#REF!</v>
      </c>
      <c r="AZ224" s="20" t="e">
        <f>IF(#REF!&lt;&gt;0,#REF!/#REF!,0)</f>
        <v>#REF!</v>
      </c>
      <c r="BA224" s="20" t="e">
        <f>IF(#REF!&lt;&gt;0,#REF!/#REF!,0)</f>
        <v>#REF!</v>
      </c>
      <c r="BB224" s="20" t="e">
        <f>IF(#REF!&lt;&gt;0,#REF!/#REF!,0)</f>
        <v>#REF!</v>
      </c>
      <c r="BC224" s="20" t="e">
        <f>IF(#REF!&lt;&gt;0,#REF!/#REF!,0)</f>
        <v>#REF!</v>
      </c>
      <c r="BD224" s="20" t="e">
        <f>IF(#REF!&lt;&gt;0,#REF!/#REF!,0)</f>
        <v>#REF!</v>
      </c>
      <c r="BE224" s="20" t="e">
        <f>IF(#REF!&lt;&gt;0,#REF!/#REF!,0)</f>
        <v>#REF!</v>
      </c>
      <c r="BF224" s="20" t="e">
        <f>IF(#REF!&lt;&gt;0,#REF!/#REF!,0)</f>
        <v>#REF!</v>
      </c>
      <c r="BG224" s="20" t="e">
        <f>IF(#REF!&lt;&gt;0,#REF!/#REF!,0)</f>
        <v>#REF!</v>
      </c>
      <c r="BH224" s="20" t="e">
        <f>IF(#REF!&lt;&gt;0,#REF!/#REF!,0)</f>
        <v>#REF!</v>
      </c>
      <c r="BI224" s="20" t="e">
        <f>IF(#REF!&lt;&gt;0,#REF!/#REF!,0)</f>
        <v>#REF!</v>
      </c>
      <c r="BJ224" s="20" t="e">
        <f>IF(#REF!&lt;&gt;0,#REF!/#REF!,0)</f>
        <v>#REF!</v>
      </c>
      <c r="BK224" s="20" t="e">
        <f>IF(#REF!&lt;&gt;0,#REF!/#REF!,0)</f>
        <v>#REF!</v>
      </c>
      <c r="BL224" s="20"/>
      <c r="BM224" t="str">
        <f>VLOOKUP(D224,Data_1!$D$2:$D$1387,1,FALSE)</f>
        <v>Food production index pc</v>
      </c>
    </row>
    <row r="225" spans="1:65" x14ac:dyDescent="0.25">
      <c r="A225" t="s">
        <v>277</v>
      </c>
      <c r="B225" t="s">
        <v>278</v>
      </c>
      <c r="C225" t="s">
        <v>7</v>
      </c>
      <c r="D225" s="10" t="s">
        <v>255</v>
      </c>
      <c r="E225" s="25" t="str">
        <f t="shared" si="21"/>
        <v>formula</v>
      </c>
      <c r="F225" s="12" t="s">
        <v>257</v>
      </c>
      <c r="G225" s="20" t="e">
        <f>IF(#REF!&lt;&gt;0,#REF!/#REF!,0)</f>
        <v>#REF!</v>
      </c>
      <c r="H225" s="20" t="e">
        <f>IF(#REF!&lt;&gt;0,#REF!/#REF!,0)</f>
        <v>#REF!</v>
      </c>
      <c r="I225" s="20" t="e">
        <f>IF(#REF!&lt;&gt;0,#REF!/#REF!,0)</f>
        <v>#REF!</v>
      </c>
      <c r="J225" s="20" t="e">
        <f>IF(#REF!&lt;&gt;0,#REF!/#REF!,0)</f>
        <v>#REF!</v>
      </c>
      <c r="K225" s="20" t="e">
        <f>IF(#REF!&lt;&gt;0,#REF!/#REF!,0)</f>
        <v>#REF!</v>
      </c>
      <c r="L225" s="20" t="e">
        <f>IF(#REF!&lt;&gt;0,#REF!/#REF!,0)</f>
        <v>#REF!</v>
      </c>
      <c r="M225" s="20" t="e">
        <f>IF(#REF!&lt;&gt;0,#REF!/#REF!,0)</f>
        <v>#REF!</v>
      </c>
      <c r="N225" s="20" t="e">
        <f>IF(#REF!&lt;&gt;0,#REF!/#REF!,0)</f>
        <v>#REF!</v>
      </c>
      <c r="O225" s="20" t="e">
        <f>IF(#REF!&lt;&gt;0,#REF!/#REF!,0)</f>
        <v>#REF!</v>
      </c>
      <c r="P225" s="20" t="e">
        <f>IF(#REF!&lt;&gt;0,#REF!/#REF!,0)</f>
        <v>#REF!</v>
      </c>
      <c r="Q225" s="20" t="e">
        <f>IF(#REF!&lt;&gt;0,#REF!/#REF!,0)</f>
        <v>#REF!</v>
      </c>
      <c r="R225" s="20" t="e">
        <f>IF(#REF!&lt;&gt;0,#REF!/#REF!,0)</f>
        <v>#REF!</v>
      </c>
      <c r="S225" s="20" t="e">
        <f>IF(#REF!&lt;&gt;0,#REF!/#REF!,0)</f>
        <v>#REF!</v>
      </c>
      <c r="T225" s="20" t="e">
        <f>IF(#REF!&lt;&gt;0,#REF!/#REF!,0)</f>
        <v>#REF!</v>
      </c>
      <c r="U225" s="20" t="e">
        <f>IF(#REF!&lt;&gt;0,#REF!/#REF!,0)</f>
        <v>#REF!</v>
      </c>
      <c r="V225" s="20" t="e">
        <f>IF(#REF!&lt;&gt;0,#REF!/#REF!,0)</f>
        <v>#REF!</v>
      </c>
      <c r="W225" s="20" t="e">
        <f>IF(#REF!&lt;&gt;0,#REF!/#REF!,0)</f>
        <v>#REF!</v>
      </c>
      <c r="X225" s="20" t="e">
        <f>IF(#REF!&lt;&gt;0,#REF!/#REF!,0)</f>
        <v>#REF!</v>
      </c>
      <c r="Y225" s="20" t="e">
        <f>IF(#REF!&lt;&gt;0,#REF!/#REF!,0)</f>
        <v>#REF!</v>
      </c>
      <c r="Z225" s="20" t="e">
        <f>IF(#REF!&lt;&gt;0,#REF!/#REF!,0)</f>
        <v>#REF!</v>
      </c>
      <c r="AA225" s="20" t="e">
        <f>IF(#REF!&lt;&gt;0,#REF!/#REF!,0)</f>
        <v>#REF!</v>
      </c>
      <c r="AB225" s="20" t="e">
        <f>IF(#REF!&lt;&gt;0,#REF!/#REF!,0)</f>
        <v>#REF!</v>
      </c>
      <c r="AC225" s="20" t="e">
        <f>IF(#REF!&lt;&gt;0,#REF!/#REF!,0)</f>
        <v>#REF!</v>
      </c>
      <c r="AD225" s="20" t="e">
        <f>IF(#REF!&lt;&gt;0,#REF!/#REF!,0)</f>
        <v>#REF!</v>
      </c>
      <c r="AE225" s="20" t="e">
        <f>IF(#REF!&lt;&gt;0,#REF!/#REF!,0)</f>
        <v>#REF!</v>
      </c>
      <c r="AF225" s="20" t="e">
        <f>IF(#REF!&lt;&gt;0,#REF!/#REF!,0)</f>
        <v>#REF!</v>
      </c>
      <c r="AG225" s="20" t="e">
        <f>IF(#REF!&lt;&gt;0,#REF!/#REF!,0)</f>
        <v>#REF!</v>
      </c>
      <c r="AH225" s="20" t="e">
        <f>IF(#REF!&lt;&gt;0,#REF!/#REF!,0)</f>
        <v>#REF!</v>
      </c>
      <c r="AI225" s="20" t="e">
        <f>IF(#REF!&lt;&gt;0,#REF!/#REF!,0)</f>
        <v>#REF!</v>
      </c>
      <c r="AJ225" s="20" t="e">
        <f>IF(#REF!&lt;&gt;0,#REF!/#REF!,0)</f>
        <v>#REF!</v>
      </c>
      <c r="AK225" s="20" t="e">
        <f>IF(#REF!&lt;&gt;0,#REF!/#REF!,0)</f>
        <v>#REF!</v>
      </c>
      <c r="AL225" s="20" t="e">
        <f>IF(#REF!&lt;&gt;0,#REF!/#REF!,0)</f>
        <v>#REF!</v>
      </c>
      <c r="AM225" s="20" t="e">
        <f>IF(#REF!&lt;&gt;0,#REF!/#REF!,0)</f>
        <v>#REF!</v>
      </c>
      <c r="AN225" s="20" t="e">
        <f>IF(#REF!&lt;&gt;0,#REF!/#REF!,0)</f>
        <v>#REF!</v>
      </c>
      <c r="AO225" s="20" t="e">
        <f>IF(#REF!&lt;&gt;0,#REF!/#REF!,0)</f>
        <v>#REF!</v>
      </c>
      <c r="AP225" s="20" t="e">
        <f>IF(#REF!&lt;&gt;0,#REF!/#REF!,0)</f>
        <v>#REF!</v>
      </c>
      <c r="AQ225" s="20" t="e">
        <f>IF(#REF!&lt;&gt;0,#REF!/#REF!,0)</f>
        <v>#REF!</v>
      </c>
      <c r="AR225" s="20" t="e">
        <f>IF(#REF!&lt;&gt;0,#REF!/#REF!,0)</f>
        <v>#REF!</v>
      </c>
      <c r="AS225" s="20" t="e">
        <f>IF(#REF!&lt;&gt;0,#REF!/#REF!,0)</f>
        <v>#REF!</v>
      </c>
      <c r="AT225" s="20" t="e">
        <f>IF(#REF!&lt;&gt;0,#REF!/#REF!,0)</f>
        <v>#REF!</v>
      </c>
      <c r="AU225" s="20" t="e">
        <f>IF(#REF!&lt;&gt;0,#REF!/#REF!,0)</f>
        <v>#REF!</v>
      </c>
      <c r="AV225" s="20" t="e">
        <f>IF(#REF!&lt;&gt;0,#REF!/#REF!,0)</f>
        <v>#REF!</v>
      </c>
      <c r="AW225" s="20" t="e">
        <f>IF(#REF!&lt;&gt;0,#REF!/#REF!,0)</f>
        <v>#REF!</v>
      </c>
      <c r="AX225" s="20" t="e">
        <f>IF(#REF!&lt;&gt;0,#REF!/#REF!,0)</f>
        <v>#REF!</v>
      </c>
      <c r="AY225" s="20" t="e">
        <f>IF(#REF!&lt;&gt;0,#REF!/#REF!,0)</f>
        <v>#REF!</v>
      </c>
      <c r="AZ225" s="20" t="e">
        <f>IF(#REF!&lt;&gt;0,#REF!/#REF!,0)</f>
        <v>#REF!</v>
      </c>
      <c r="BA225" s="20" t="e">
        <f>IF(#REF!&lt;&gt;0,#REF!/#REF!,0)</f>
        <v>#REF!</v>
      </c>
      <c r="BB225" s="20" t="e">
        <f>IF(#REF!&lt;&gt;0,#REF!/#REF!,0)</f>
        <v>#REF!</v>
      </c>
      <c r="BC225" s="20" t="e">
        <f>IF(#REF!&lt;&gt;0,#REF!/#REF!,0)</f>
        <v>#REF!</v>
      </c>
      <c r="BD225" s="20" t="e">
        <f>IF(#REF!&lt;&gt;0,#REF!/#REF!,0)</f>
        <v>#REF!</v>
      </c>
      <c r="BE225" s="20" t="e">
        <f>IF(#REF!&lt;&gt;0,#REF!/#REF!,0)</f>
        <v>#REF!</v>
      </c>
      <c r="BF225" s="20" t="e">
        <f>IF(#REF!&lt;&gt;0,#REF!/#REF!,0)</f>
        <v>#REF!</v>
      </c>
      <c r="BG225" s="20" t="e">
        <f>IF(#REF!&lt;&gt;0,#REF!/#REF!,0)</f>
        <v>#REF!</v>
      </c>
      <c r="BH225" s="20" t="e">
        <f>IF(#REF!&lt;&gt;0,#REF!/#REF!,0)</f>
        <v>#REF!</v>
      </c>
      <c r="BI225" s="20" t="e">
        <f>IF(#REF!&lt;&gt;0,#REF!/#REF!,0)</f>
        <v>#REF!</v>
      </c>
      <c r="BJ225" s="20" t="e">
        <f>IF(#REF!&lt;&gt;0,#REF!/#REF!,0)</f>
        <v>#REF!</v>
      </c>
      <c r="BK225" s="20" t="e">
        <f>IF(#REF!&lt;&gt;0,#REF!/#REF!,0)</f>
        <v>#REF!</v>
      </c>
      <c r="BL225" s="20"/>
      <c r="BM225" t="str">
        <f>VLOOKUP(D225,Data_1!$D$2:$D$1387,1,FALSE)</f>
        <v>Food production index pc</v>
      </c>
    </row>
    <row r="226" spans="1:65" x14ac:dyDescent="0.25">
      <c r="A226" t="s">
        <v>279</v>
      </c>
      <c r="B226" t="s">
        <v>280</v>
      </c>
      <c r="C226" t="s">
        <v>7</v>
      </c>
      <c r="D226" s="10" t="s">
        <v>255</v>
      </c>
      <c r="E226" s="25" t="str">
        <f t="shared" si="21"/>
        <v>formula</v>
      </c>
      <c r="F226" s="12" t="s">
        <v>257</v>
      </c>
      <c r="G226" s="20">
        <f>IF(G88&lt;&gt;0,#REF!/G88,0)</f>
        <v>0</v>
      </c>
      <c r="H226" s="20">
        <f>IF(H88&lt;&gt;0,#REF!/H88,0)</f>
        <v>0</v>
      </c>
      <c r="I226" s="20">
        <f>IF(I88&lt;&gt;0,#REF!/I88,0)</f>
        <v>0</v>
      </c>
      <c r="J226" s="20">
        <f>IF(J88&lt;&gt;0,#REF!/J88,0)</f>
        <v>0</v>
      </c>
      <c r="K226" s="20" t="e">
        <f>IF(K88&lt;&gt;0,#REF!/K88,0)</f>
        <v>#REF!</v>
      </c>
      <c r="L226" s="20" t="e">
        <f>IF(L88&lt;&gt;0,#REF!/L88,0)</f>
        <v>#REF!</v>
      </c>
      <c r="M226" s="20" t="e">
        <f>IF(M88&lt;&gt;0,#REF!/M88,0)</f>
        <v>#REF!</v>
      </c>
      <c r="N226" s="20" t="e">
        <f>IF(N88&lt;&gt;0,#REF!/N88,0)</f>
        <v>#REF!</v>
      </c>
      <c r="O226" s="20" t="e">
        <f>IF(O88&lt;&gt;0,#REF!/O88,0)</f>
        <v>#REF!</v>
      </c>
      <c r="P226" s="20" t="e">
        <f>IF(P88&lt;&gt;0,#REF!/P88,0)</f>
        <v>#REF!</v>
      </c>
      <c r="Q226" s="20" t="e">
        <f>IF(Q88&lt;&gt;0,#REF!/Q88,0)</f>
        <v>#REF!</v>
      </c>
      <c r="R226" s="20" t="e">
        <f>IF(R88&lt;&gt;0,#REF!/R88,0)</f>
        <v>#REF!</v>
      </c>
      <c r="S226" s="20" t="e">
        <f>IF(S88&lt;&gt;0,#REF!/S88,0)</f>
        <v>#REF!</v>
      </c>
      <c r="T226" s="20" t="e">
        <f>IF(T88&lt;&gt;0,#REF!/T88,0)</f>
        <v>#REF!</v>
      </c>
      <c r="U226" s="20" t="e">
        <f>IF(U88&lt;&gt;0,#REF!/U88,0)</f>
        <v>#REF!</v>
      </c>
      <c r="V226" s="20" t="e">
        <f>IF(V88&lt;&gt;0,#REF!/V88,0)</f>
        <v>#REF!</v>
      </c>
      <c r="W226" s="20" t="e">
        <f>IF(W88&lt;&gt;0,#REF!/W88,0)</f>
        <v>#REF!</v>
      </c>
      <c r="X226" s="20" t="e">
        <f>IF(X88&lt;&gt;0,#REF!/X88,0)</f>
        <v>#REF!</v>
      </c>
      <c r="Y226" s="20" t="e">
        <f>IF(Y88&lt;&gt;0,#REF!/Y88,0)</f>
        <v>#REF!</v>
      </c>
      <c r="Z226" s="20" t="e">
        <f>IF(Z88&lt;&gt;0,#REF!/Z88,0)</f>
        <v>#REF!</v>
      </c>
      <c r="AA226" s="20" t="e">
        <f>IF(AA88&lt;&gt;0,#REF!/AA88,0)</f>
        <v>#REF!</v>
      </c>
      <c r="AB226" s="20" t="e">
        <f>IF(AB88&lt;&gt;0,#REF!/AB88,0)</f>
        <v>#REF!</v>
      </c>
      <c r="AC226" s="20" t="e">
        <f>IF(AC88&lt;&gt;0,#REF!/AC88,0)</f>
        <v>#REF!</v>
      </c>
      <c r="AD226" s="20" t="e">
        <f>IF(AD88&lt;&gt;0,#REF!/AD88,0)</f>
        <v>#REF!</v>
      </c>
      <c r="AE226" s="20" t="e">
        <f>IF(AE88&lt;&gt;0,#REF!/AE88,0)</f>
        <v>#REF!</v>
      </c>
      <c r="AF226" s="20" t="e">
        <f>IF(AF88&lt;&gt;0,#REF!/AF88,0)</f>
        <v>#REF!</v>
      </c>
      <c r="AG226" s="20" t="e">
        <f>IF(AG88&lt;&gt;0,#REF!/AG88,0)</f>
        <v>#REF!</v>
      </c>
      <c r="AH226" s="20" t="e">
        <f>IF(AH88&lt;&gt;0,#REF!/AH88,0)</f>
        <v>#REF!</v>
      </c>
      <c r="AI226" s="20" t="e">
        <f>IF(AI88&lt;&gt;0,#REF!/AI88,0)</f>
        <v>#REF!</v>
      </c>
      <c r="AJ226" s="20" t="e">
        <f>IF(AJ88&lt;&gt;0,#REF!/AJ88,0)</f>
        <v>#REF!</v>
      </c>
      <c r="AK226" s="20" t="e">
        <f>IF(AK88&lt;&gt;0,#REF!/AK88,0)</f>
        <v>#REF!</v>
      </c>
      <c r="AL226" s="20" t="e">
        <f>IF(AL88&lt;&gt;0,#REF!/AL88,0)</f>
        <v>#REF!</v>
      </c>
      <c r="AM226" s="20" t="e">
        <f>IF(AM88&lt;&gt;0,#REF!/AM88,0)</f>
        <v>#REF!</v>
      </c>
      <c r="AN226" s="20" t="e">
        <f>IF(AN88&lt;&gt;0,#REF!/AN88,0)</f>
        <v>#REF!</v>
      </c>
      <c r="AO226" s="20" t="e">
        <f>IF(AO88&lt;&gt;0,#REF!/AO88,0)</f>
        <v>#REF!</v>
      </c>
      <c r="AP226" s="20" t="e">
        <f>IF(AP88&lt;&gt;0,#REF!/AP88,0)</f>
        <v>#REF!</v>
      </c>
      <c r="AQ226" s="20" t="e">
        <f>IF(AQ88&lt;&gt;0,#REF!/AQ88,0)</f>
        <v>#REF!</v>
      </c>
      <c r="AR226" s="20" t="e">
        <f>IF(AR88&lt;&gt;0,#REF!/AR88,0)</f>
        <v>#REF!</v>
      </c>
      <c r="AS226" s="20" t="e">
        <f>IF(AS88&lt;&gt;0,#REF!/AS88,0)</f>
        <v>#REF!</v>
      </c>
      <c r="AT226" s="20" t="e">
        <f>IF(AT88&lt;&gt;0,#REF!/AT88,0)</f>
        <v>#REF!</v>
      </c>
      <c r="AU226" s="20" t="e">
        <f>IF(AU88&lt;&gt;0,#REF!/AU88,0)</f>
        <v>#REF!</v>
      </c>
      <c r="AV226" s="20" t="e">
        <f>IF(AV88&lt;&gt;0,#REF!/AV88,0)</f>
        <v>#REF!</v>
      </c>
      <c r="AW226" s="20" t="e">
        <f>IF(AW88&lt;&gt;0,#REF!/AW88,0)</f>
        <v>#REF!</v>
      </c>
      <c r="AX226" s="20" t="e">
        <f>IF(AX88&lt;&gt;0,#REF!/AX88,0)</f>
        <v>#REF!</v>
      </c>
      <c r="AY226" s="20" t="e">
        <f>IF(AY88&lt;&gt;0,#REF!/AY88,0)</f>
        <v>#REF!</v>
      </c>
      <c r="AZ226" s="20" t="e">
        <f>IF(AZ88&lt;&gt;0,#REF!/AZ88,0)</f>
        <v>#REF!</v>
      </c>
      <c r="BA226" s="20" t="e">
        <f>IF(BA88&lt;&gt;0,#REF!/BA88,0)</f>
        <v>#REF!</v>
      </c>
      <c r="BB226" s="20" t="e">
        <f>IF(BB88&lt;&gt;0,#REF!/BB88,0)</f>
        <v>#REF!</v>
      </c>
      <c r="BC226" s="20" t="e">
        <f>IF(BC88&lt;&gt;0,#REF!/BC88,0)</f>
        <v>#REF!</v>
      </c>
      <c r="BD226" s="20" t="e">
        <f>IF(BD88&lt;&gt;0,#REF!/BD88,0)</f>
        <v>#REF!</v>
      </c>
      <c r="BE226" s="20" t="e">
        <f>IF(BE88&lt;&gt;0,#REF!/BE88,0)</f>
        <v>#REF!</v>
      </c>
      <c r="BF226" s="20" t="e">
        <f>IF(BF88&lt;&gt;0,#REF!/BF88,0)</f>
        <v>#REF!</v>
      </c>
      <c r="BG226" s="20" t="e">
        <f>IF(BG88&lt;&gt;0,#REF!/BG88,0)</f>
        <v>#REF!</v>
      </c>
      <c r="BH226" s="20" t="e">
        <f>IF(BH88&lt;&gt;0,#REF!/BH88,0)</f>
        <v>#REF!</v>
      </c>
      <c r="BI226" s="20" t="e">
        <f>IF(BI88&lt;&gt;0,#REF!/BI88,0)</f>
        <v>#REF!</v>
      </c>
      <c r="BJ226" s="20" t="e">
        <f>IF(BJ88&lt;&gt;0,#REF!/BJ88,0)</f>
        <v>#REF!</v>
      </c>
      <c r="BK226" s="20" t="e">
        <f>IF(BK88&lt;&gt;0,#REF!/BK88,0)</f>
        <v>#REF!</v>
      </c>
      <c r="BL226" s="20"/>
      <c r="BM226" t="str">
        <f>VLOOKUP(D226,Data_1!$D$2:$D$1387,1,FALSE)</f>
        <v>Food production index pc</v>
      </c>
    </row>
    <row r="227" spans="1:65" x14ac:dyDescent="0.25">
      <c r="A227" t="s">
        <v>281</v>
      </c>
      <c r="B227" t="s">
        <v>282</v>
      </c>
      <c r="C227" t="s">
        <v>7</v>
      </c>
      <c r="D227" s="10" t="s">
        <v>255</v>
      </c>
      <c r="E227" s="25" t="str">
        <f t="shared" si="21"/>
        <v>formula</v>
      </c>
      <c r="F227" s="12" t="s">
        <v>257</v>
      </c>
      <c r="G227" s="20">
        <f>IF(G89&lt;&gt;0,#REF!/G89,0)</f>
        <v>0</v>
      </c>
      <c r="H227" s="20">
        <f>IF(H89&lt;&gt;0,#REF!/H89,0)</f>
        <v>0</v>
      </c>
      <c r="I227" s="20">
        <f>IF(I89&lt;&gt;0,#REF!/I89,0)</f>
        <v>0</v>
      </c>
      <c r="J227" s="20">
        <f>IF(J89&lt;&gt;0,#REF!/J89,0)</f>
        <v>0</v>
      </c>
      <c r="K227" s="20">
        <f>IF(K89&lt;&gt;0,#REF!/K89,0)</f>
        <v>0</v>
      </c>
      <c r="L227" s="20">
        <f>IF(L89&lt;&gt;0,#REF!/L89,0)</f>
        <v>0</v>
      </c>
      <c r="M227" s="20">
        <f>IF(M89&lt;&gt;0,#REF!/M89,0)</f>
        <v>0</v>
      </c>
      <c r="N227" s="20">
        <f>IF(N89&lt;&gt;0,#REF!/N89,0)</f>
        <v>0</v>
      </c>
      <c r="O227" s="20" t="e">
        <f>IF(O89&lt;&gt;0,#REF!/O89,0)</f>
        <v>#REF!</v>
      </c>
      <c r="P227" s="20" t="e">
        <f>IF(P89&lt;&gt;0,#REF!/P89,0)</f>
        <v>#REF!</v>
      </c>
      <c r="Q227" s="20" t="e">
        <f>IF(Q89&lt;&gt;0,#REF!/Q89,0)</f>
        <v>#REF!</v>
      </c>
      <c r="R227" s="20" t="e">
        <f>IF(R89&lt;&gt;0,#REF!/R89,0)</f>
        <v>#REF!</v>
      </c>
      <c r="S227" s="20" t="e">
        <f>IF(S89&lt;&gt;0,#REF!/S89,0)</f>
        <v>#REF!</v>
      </c>
      <c r="T227" s="20" t="e">
        <f>IF(T89&lt;&gt;0,#REF!/T89,0)</f>
        <v>#REF!</v>
      </c>
      <c r="U227" s="20" t="e">
        <f>IF(U89&lt;&gt;0,#REF!/U89,0)</f>
        <v>#REF!</v>
      </c>
      <c r="V227" s="20" t="e">
        <f>IF(V89&lt;&gt;0,#REF!/V89,0)</f>
        <v>#REF!</v>
      </c>
      <c r="W227" s="20" t="e">
        <f>IF(W89&lt;&gt;0,#REF!/W89,0)</f>
        <v>#REF!</v>
      </c>
      <c r="X227" s="20" t="e">
        <f>IF(X89&lt;&gt;0,#REF!/X89,0)</f>
        <v>#REF!</v>
      </c>
      <c r="Y227" s="20" t="e">
        <f>IF(Y89&lt;&gt;0,#REF!/Y89,0)</f>
        <v>#REF!</v>
      </c>
      <c r="Z227" s="20" t="e">
        <f>IF(Z89&lt;&gt;0,#REF!/Z89,0)</f>
        <v>#REF!</v>
      </c>
      <c r="AA227" s="20" t="e">
        <f>IF(AA89&lt;&gt;0,#REF!/AA89,0)</f>
        <v>#REF!</v>
      </c>
      <c r="AB227" s="20" t="e">
        <f>IF(AB89&lt;&gt;0,#REF!/AB89,0)</f>
        <v>#REF!</v>
      </c>
      <c r="AC227" s="20" t="e">
        <f>IF(AC89&lt;&gt;0,#REF!/AC89,0)</f>
        <v>#REF!</v>
      </c>
      <c r="AD227" s="20" t="e">
        <f>IF(AD89&lt;&gt;0,#REF!/AD89,0)</f>
        <v>#REF!</v>
      </c>
      <c r="AE227" s="20" t="e">
        <f>IF(AE89&lt;&gt;0,#REF!/AE89,0)</f>
        <v>#REF!</v>
      </c>
      <c r="AF227" s="20" t="e">
        <f>IF(AF89&lt;&gt;0,#REF!/AF89,0)</f>
        <v>#REF!</v>
      </c>
      <c r="AG227" s="20" t="e">
        <f>IF(AG89&lt;&gt;0,#REF!/AG89,0)</f>
        <v>#REF!</v>
      </c>
      <c r="AH227" s="20" t="e">
        <f>IF(AH89&lt;&gt;0,#REF!/AH89,0)</f>
        <v>#REF!</v>
      </c>
      <c r="AI227" s="20" t="e">
        <f>IF(AI89&lt;&gt;0,#REF!/AI89,0)</f>
        <v>#REF!</v>
      </c>
      <c r="AJ227" s="20" t="e">
        <f>IF(AJ89&lt;&gt;0,#REF!/AJ89,0)</f>
        <v>#REF!</v>
      </c>
      <c r="AK227" s="20" t="e">
        <f>IF(AK89&lt;&gt;0,#REF!/AK89,0)</f>
        <v>#REF!</v>
      </c>
      <c r="AL227" s="20" t="e">
        <f>IF(AL89&lt;&gt;0,#REF!/AL89,0)</f>
        <v>#REF!</v>
      </c>
      <c r="AM227" s="20" t="e">
        <f>IF(AM89&lt;&gt;0,#REF!/AM89,0)</f>
        <v>#REF!</v>
      </c>
      <c r="AN227" s="20" t="e">
        <f>IF(AN89&lt;&gt;0,#REF!/AN89,0)</f>
        <v>#REF!</v>
      </c>
      <c r="AO227" s="20" t="e">
        <f>IF(AO89&lt;&gt;0,#REF!/AO89,0)</f>
        <v>#REF!</v>
      </c>
      <c r="AP227" s="20" t="e">
        <f>IF(AP89&lt;&gt;0,#REF!/AP89,0)</f>
        <v>#REF!</v>
      </c>
      <c r="AQ227" s="20" t="e">
        <f>IF(AQ89&lt;&gt;0,#REF!/AQ89,0)</f>
        <v>#REF!</v>
      </c>
      <c r="AR227" s="20" t="e">
        <f>IF(AR89&lt;&gt;0,#REF!/AR89,0)</f>
        <v>#REF!</v>
      </c>
      <c r="AS227" s="20" t="e">
        <f>IF(AS89&lt;&gt;0,#REF!/AS89,0)</f>
        <v>#REF!</v>
      </c>
      <c r="AT227" s="20" t="e">
        <f>IF(AT89&lt;&gt;0,#REF!/AT89,0)</f>
        <v>#REF!</v>
      </c>
      <c r="AU227" s="20" t="e">
        <f>IF(AU89&lt;&gt;0,#REF!/AU89,0)</f>
        <v>#REF!</v>
      </c>
      <c r="AV227" s="20" t="e">
        <f>IF(AV89&lt;&gt;0,#REF!/AV89,0)</f>
        <v>#REF!</v>
      </c>
      <c r="AW227" s="20" t="e">
        <f>IF(AW89&lt;&gt;0,#REF!/AW89,0)</f>
        <v>#REF!</v>
      </c>
      <c r="AX227" s="20" t="e">
        <f>IF(AX89&lt;&gt;0,#REF!/AX89,0)</f>
        <v>#REF!</v>
      </c>
      <c r="AY227" s="20" t="e">
        <f>IF(AY89&lt;&gt;0,#REF!/AY89,0)</f>
        <v>#REF!</v>
      </c>
      <c r="AZ227" s="20" t="e">
        <f>IF(AZ89&lt;&gt;0,#REF!/AZ89,0)</f>
        <v>#REF!</v>
      </c>
      <c r="BA227" s="20" t="e">
        <f>IF(BA89&lt;&gt;0,#REF!/BA89,0)</f>
        <v>#REF!</v>
      </c>
      <c r="BB227" s="20" t="e">
        <f>IF(BB89&lt;&gt;0,#REF!/BB89,0)</f>
        <v>#REF!</v>
      </c>
      <c r="BC227" s="20" t="e">
        <f>IF(BC89&lt;&gt;0,#REF!/BC89,0)</f>
        <v>#REF!</v>
      </c>
      <c r="BD227" s="20" t="e">
        <f>IF(BD89&lt;&gt;0,#REF!/BD89,0)</f>
        <v>#REF!</v>
      </c>
      <c r="BE227" s="20" t="e">
        <f>IF(BE89&lt;&gt;0,#REF!/BE89,0)</f>
        <v>#REF!</v>
      </c>
      <c r="BF227" s="20" t="e">
        <f>IF(BF89&lt;&gt;0,#REF!/BF89,0)</f>
        <v>#REF!</v>
      </c>
      <c r="BG227" s="20" t="e">
        <f>IF(BG89&lt;&gt;0,#REF!/BG89,0)</f>
        <v>#REF!</v>
      </c>
      <c r="BH227" s="20" t="e">
        <f>IF(BH89&lt;&gt;0,#REF!/BH89,0)</f>
        <v>#REF!</v>
      </c>
      <c r="BI227" s="20" t="e">
        <f>IF(BI89&lt;&gt;0,#REF!/BI89,0)</f>
        <v>#REF!</v>
      </c>
      <c r="BJ227" s="20" t="e">
        <f>IF(BJ89&lt;&gt;0,#REF!/BJ89,0)</f>
        <v>#REF!</v>
      </c>
      <c r="BK227" s="20" t="e">
        <f>IF(BK89&lt;&gt;0,#REF!/BK89,0)</f>
        <v>#REF!</v>
      </c>
      <c r="BL227" s="20"/>
      <c r="BM227" t="str">
        <f>VLOOKUP(D227,Data_1!$D$2:$D$1387,1,FALSE)</f>
        <v>Food production index pc</v>
      </c>
    </row>
    <row r="228" spans="1:65" x14ac:dyDescent="0.25">
      <c r="A228" t="s">
        <v>284</v>
      </c>
      <c r="B228" t="s">
        <v>272</v>
      </c>
      <c r="C228" t="s">
        <v>149</v>
      </c>
      <c r="D228" s="10" t="s">
        <v>255</v>
      </c>
      <c r="E228" s="25" t="str">
        <f t="shared" si="21"/>
        <v>formula</v>
      </c>
      <c r="F228" s="12" t="s">
        <v>257</v>
      </c>
      <c r="G228" s="20" t="e">
        <f>IF(#REF!&lt;&gt;0,#REF!/#REF!,0)</f>
        <v>#REF!</v>
      </c>
      <c r="H228" s="20" t="e">
        <f>IF(#REF!&lt;&gt;0,#REF!/#REF!,0)</f>
        <v>#REF!</v>
      </c>
      <c r="I228" s="20" t="e">
        <f>IF(#REF!&lt;&gt;0,#REF!/#REF!,0)</f>
        <v>#REF!</v>
      </c>
      <c r="J228" s="20" t="e">
        <f>IF(#REF!&lt;&gt;0,#REF!/#REF!,0)</f>
        <v>#REF!</v>
      </c>
      <c r="K228" s="20" t="e">
        <f>IF(#REF!&lt;&gt;0,#REF!/#REF!,0)</f>
        <v>#REF!</v>
      </c>
      <c r="L228" s="20" t="e">
        <f>IF(#REF!&lt;&gt;0,#REF!/#REF!,0)</f>
        <v>#REF!</v>
      </c>
      <c r="M228" s="20" t="e">
        <f>IF(#REF!&lt;&gt;0,#REF!/#REF!,0)</f>
        <v>#REF!</v>
      </c>
      <c r="N228" s="20" t="e">
        <f>IF(#REF!&lt;&gt;0,#REF!/#REF!,0)</f>
        <v>#REF!</v>
      </c>
      <c r="O228" s="20" t="e">
        <f>IF(#REF!&lt;&gt;0,#REF!/#REF!,0)</f>
        <v>#REF!</v>
      </c>
      <c r="P228" s="20" t="e">
        <f>IF(#REF!&lt;&gt;0,#REF!/#REF!,0)</f>
        <v>#REF!</v>
      </c>
      <c r="Q228" s="20" t="e">
        <f>IF(#REF!&lt;&gt;0,#REF!/#REF!,0)</f>
        <v>#REF!</v>
      </c>
      <c r="R228" s="20" t="e">
        <f>IF(#REF!&lt;&gt;0,#REF!/#REF!,0)</f>
        <v>#REF!</v>
      </c>
      <c r="S228" s="20" t="e">
        <f>IF(#REF!&lt;&gt;0,#REF!/#REF!,0)</f>
        <v>#REF!</v>
      </c>
      <c r="T228" s="20" t="e">
        <f>IF(#REF!&lt;&gt;0,#REF!/#REF!,0)</f>
        <v>#REF!</v>
      </c>
      <c r="U228" s="20" t="e">
        <f>IF(#REF!&lt;&gt;0,#REF!/#REF!,0)</f>
        <v>#REF!</v>
      </c>
      <c r="V228" s="20" t="e">
        <f>IF(#REF!&lt;&gt;0,#REF!/#REF!,0)</f>
        <v>#REF!</v>
      </c>
      <c r="W228" s="20" t="e">
        <f>IF(#REF!&lt;&gt;0,#REF!/#REF!,0)</f>
        <v>#REF!</v>
      </c>
      <c r="X228" s="20" t="e">
        <f>IF(#REF!&lt;&gt;0,#REF!/#REF!,0)</f>
        <v>#REF!</v>
      </c>
      <c r="Y228" s="20" t="e">
        <f>IF(#REF!&lt;&gt;0,#REF!/#REF!,0)</f>
        <v>#REF!</v>
      </c>
      <c r="Z228" s="20" t="e">
        <f>IF(#REF!&lt;&gt;0,#REF!/#REF!,0)</f>
        <v>#REF!</v>
      </c>
      <c r="AA228" s="20" t="e">
        <f>IF(#REF!&lt;&gt;0,#REF!/#REF!,0)</f>
        <v>#REF!</v>
      </c>
      <c r="AB228" s="20" t="e">
        <f>IF(#REF!&lt;&gt;0,#REF!/#REF!,0)</f>
        <v>#REF!</v>
      </c>
      <c r="AC228" s="20" t="e">
        <f>IF(#REF!&lt;&gt;0,#REF!/#REF!,0)</f>
        <v>#REF!</v>
      </c>
      <c r="AD228" s="20" t="e">
        <f>IF(#REF!&lt;&gt;0,#REF!/#REF!,0)</f>
        <v>#REF!</v>
      </c>
      <c r="AE228" s="20" t="e">
        <f>IF(#REF!&lt;&gt;0,#REF!/#REF!,0)</f>
        <v>#REF!</v>
      </c>
      <c r="AF228" s="20" t="e">
        <f>IF(#REF!&lt;&gt;0,#REF!/#REF!,0)</f>
        <v>#REF!</v>
      </c>
      <c r="AG228" s="20" t="e">
        <f>IF(#REF!&lt;&gt;0,#REF!/#REF!,0)</f>
        <v>#REF!</v>
      </c>
      <c r="AH228" s="20" t="e">
        <f>IF(#REF!&lt;&gt;0,#REF!/#REF!,0)</f>
        <v>#REF!</v>
      </c>
      <c r="AI228" s="20" t="e">
        <f>IF(#REF!&lt;&gt;0,#REF!/#REF!,0)</f>
        <v>#REF!</v>
      </c>
      <c r="AJ228" s="20" t="e">
        <f>IF(#REF!&lt;&gt;0,#REF!/#REF!,0)</f>
        <v>#REF!</v>
      </c>
      <c r="AK228" s="20" t="e">
        <f>IF(#REF!&lt;&gt;0,#REF!/#REF!,0)</f>
        <v>#REF!</v>
      </c>
      <c r="AL228" s="20" t="e">
        <f>IF(#REF!&lt;&gt;0,#REF!/#REF!,0)</f>
        <v>#REF!</v>
      </c>
      <c r="AM228" s="20" t="e">
        <f>IF(#REF!&lt;&gt;0,#REF!/#REF!,0)</f>
        <v>#REF!</v>
      </c>
      <c r="AN228" s="20" t="e">
        <f>IF(#REF!&lt;&gt;0,#REF!/#REF!,0)</f>
        <v>#REF!</v>
      </c>
      <c r="AO228" s="20" t="e">
        <f>IF(#REF!&lt;&gt;0,#REF!/#REF!,0)</f>
        <v>#REF!</v>
      </c>
      <c r="AP228" s="20" t="e">
        <f>IF(#REF!&lt;&gt;0,#REF!/#REF!,0)</f>
        <v>#REF!</v>
      </c>
      <c r="AQ228" s="20" t="e">
        <f>IF(#REF!&lt;&gt;0,#REF!/#REF!,0)</f>
        <v>#REF!</v>
      </c>
      <c r="AR228" s="20" t="e">
        <f>IF(#REF!&lt;&gt;0,#REF!/#REF!,0)</f>
        <v>#REF!</v>
      </c>
      <c r="AS228" s="20" t="e">
        <f>IF(#REF!&lt;&gt;0,#REF!/#REF!,0)</f>
        <v>#REF!</v>
      </c>
      <c r="AT228" s="20" t="e">
        <f>IF(#REF!&lt;&gt;0,#REF!/#REF!,0)</f>
        <v>#REF!</v>
      </c>
      <c r="AU228" s="20" t="e">
        <f>IF(#REF!&lt;&gt;0,#REF!/#REF!,0)</f>
        <v>#REF!</v>
      </c>
      <c r="AV228" s="20" t="e">
        <f>IF(#REF!&lt;&gt;0,#REF!/#REF!,0)</f>
        <v>#REF!</v>
      </c>
      <c r="AW228" s="20" t="e">
        <f>IF(#REF!&lt;&gt;0,#REF!/#REF!,0)</f>
        <v>#REF!</v>
      </c>
      <c r="AX228" s="20" t="e">
        <f>IF(#REF!&lt;&gt;0,#REF!/#REF!,0)</f>
        <v>#REF!</v>
      </c>
      <c r="AY228" s="20" t="e">
        <f>IF(#REF!&lt;&gt;0,#REF!/#REF!,0)</f>
        <v>#REF!</v>
      </c>
      <c r="AZ228" s="20" t="e">
        <f>IF(#REF!&lt;&gt;0,#REF!/#REF!,0)</f>
        <v>#REF!</v>
      </c>
      <c r="BA228" s="20" t="e">
        <f>IF(#REF!&lt;&gt;0,#REF!/#REF!,0)</f>
        <v>#REF!</v>
      </c>
      <c r="BB228" s="20" t="e">
        <f>IF(#REF!&lt;&gt;0,#REF!/#REF!,0)</f>
        <v>#REF!</v>
      </c>
      <c r="BC228" s="20" t="e">
        <f>IF(#REF!&lt;&gt;0,#REF!/#REF!,0)</f>
        <v>#REF!</v>
      </c>
      <c r="BD228" s="20" t="e">
        <f>IF(#REF!&lt;&gt;0,#REF!/#REF!,0)</f>
        <v>#REF!</v>
      </c>
      <c r="BE228" s="20" t="e">
        <f>IF(#REF!&lt;&gt;0,#REF!/#REF!,0)</f>
        <v>#REF!</v>
      </c>
      <c r="BF228" s="20" t="e">
        <f>IF(#REF!&lt;&gt;0,#REF!/#REF!,0)</f>
        <v>#REF!</v>
      </c>
      <c r="BG228" s="20" t="e">
        <f>IF(#REF!&lt;&gt;0,#REF!/#REF!,0)</f>
        <v>#REF!</v>
      </c>
      <c r="BH228" s="20" t="e">
        <f>IF(#REF!&lt;&gt;0,#REF!/#REF!,0)</f>
        <v>#REF!</v>
      </c>
      <c r="BI228" s="20" t="e">
        <f>IF(#REF!&lt;&gt;0,#REF!/#REF!,0)</f>
        <v>#REF!</v>
      </c>
      <c r="BJ228" s="20" t="e">
        <f>IF(#REF!&lt;&gt;0,#REF!/#REF!,0)</f>
        <v>#REF!</v>
      </c>
      <c r="BK228" s="20" t="e">
        <f>IF(#REF!&lt;&gt;0,#REF!/#REF!,0)</f>
        <v>#REF!</v>
      </c>
      <c r="BL228" s="20"/>
      <c r="BM228" t="str">
        <f>VLOOKUP(D228,Data_1!$D$2:$D$1387,1,FALSE)</f>
        <v>Food production index pc</v>
      </c>
    </row>
    <row r="229" spans="1:65" x14ac:dyDescent="0.25">
      <c r="A229" t="s">
        <v>273</v>
      </c>
      <c r="B229" t="s">
        <v>274</v>
      </c>
      <c r="C229" t="s">
        <v>149</v>
      </c>
      <c r="D229" s="10" t="s">
        <v>255</v>
      </c>
      <c r="E229" s="25" t="str">
        <f t="shared" si="21"/>
        <v>formula</v>
      </c>
      <c r="F229" s="12" t="s">
        <v>257</v>
      </c>
      <c r="G229" s="20" t="e">
        <f>IF(#REF!&lt;&gt;0,#REF!/#REF!,0)</f>
        <v>#REF!</v>
      </c>
      <c r="H229" s="20" t="e">
        <f>IF(#REF!&lt;&gt;0,#REF!/#REF!,0)</f>
        <v>#REF!</v>
      </c>
      <c r="I229" s="20" t="e">
        <f>IF(#REF!&lt;&gt;0,#REF!/#REF!,0)</f>
        <v>#REF!</v>
      </c>
      <c r="J229" s="20" t="e">
        <f>IF(#REF!&lt;&gt;0,#REF!/#REF!,0)</f>
        <v>#REF!</v>
      </c>
      <c r="K229" s="20" t="e">
        <f>IF(#REF!&lt;&gt;0,#REF!/#REF!,0)</f>
        <v>#REF!</v>
      </c>
      <c r="L229" s="20" t="e">
        <f>IF(#REF!&lt;&gt;0,#REF!/#REF!,0)</f>
        <v>#REF!</v>
      </c>
      <c r="M229" s="20" t="e">
        <f>IF(#REF!&lt;&gt;0,#REF!/#REF!,0)</f>
        <v>#REF!</v>
      </c>
      <c r="N229" s="20" t="e">
        <f>IF(#REF!&lt;&gt;0,#REF!/#REF!,0)</f>
        <v>#REF!</v>
      </c>
      <c r="O229" s="20" t="e">
        <f>IF(#REF!&lt;&gt;0,#REF!/#REF!,0)</f>
        <v>#REF!</v>
      </c>
      <c r="P229" s="20" t="e">
        <f>IF(#REF!&lt;&gt;0,#REF!/#REF!,0)</f>
        <v>#REF!</v>
      </c>
      <c r="Q229" s="20" t="e">
        <f>IF(#REF!&lt;&gt;0,#REF!/#REF!,0)</f>
        <v>#REF!</v>
      </c>
      <c r="R229" s="20" t="e">
        <f>IF(#REF!&lt;&gt;0,#REF!/#REF!,0)</f>
        <v>#REF!</v>
      </c>
      <c r="S229" s="20" t="e">
        <f>IF(#REF!&lt;&gt;0,#REF!/#REF!,0)</f>
        <v>#REF!</v>
      </c>
      <c r="T229" s="20" t="e">
        <f>IF(#REF!&lt;&gt;0,#REF!/#REF!,0)</f>
        <v>#REF!</v>
      </c>
      <c r="U229" s="20" t="e">
        <f>IF(#REF!&lt;&gt;0,#REF!/#REF!,0)</f>
        <v>#REF!</v>
      </c>
      <c r="V229" s="20" t="e">
        <f>IF(#REF!&lt;&gt;0,#REF!/#REF!,0)</f>
        <v>#REF!</v>
      </c>
      <c r="W229" s="20" t="e">
        <f>IF(#REF!&lt;&gt;0,#REF!/#REF!,0)</f>
        <v>#REF!</v>
      </c>
      <c r="X229" s="20" t="e">
        <f>IF(#REF!&lt;&gt;0,#REF!/#REF!,0)</f>
        <v>#REF!</v>
      </c>
      <c r="Y229" s="20" t="e">
        <f>IF(#REF!&lt;&gt;0,#REF!/#REF!,0)</f>
        <v>#REF!</v>
      </c>
      <c r="Z229" s="20" t="e">
        <f>IF(#REF!&lt;&gt;0,#REF!/#REF!,0)</f>
        <v>#REF!</v>
      </c>
      <c r="AA229" s="20" t="e">
        <f>IF(#REF!&lt;&gt;0,#REF!/#REF!,0)</f>
        <v>#REF!</v>
      </c>
      <c r="AB229" s="20" t="e">
        <f>IF(#REF!&lt;&gt;0,#REF!/#REF!,0)</f>
        <v>#REF!</v>
      </c>
      <c r="AC229" s="20" t="e">
        <f>IF(#REF!&lt;&gt;0,#REF!/#REF!,0)</f>
        <v>#REF!</v>
      </c>
      <c r="AD229" s="20" t="e">
        <f>IF(#REF!&lt;&gt;0,#REF!/#REF!,0)</f>
        <v>#REF!</v>
      </c>
      <c r="AE229" s="20" t="e">
        <f>IF(#REF!&lt;&gt;0,#REF!/#REF!,0)</f>
        <v>#REF!</v>
      </c>
      <c r="AF229" s="20" t="e">
        <f>IF(#REF!&lt;&gt;0,#REF!/#REF!,0)</f>
        <v>#REF!</v>
      </c>
      <c r="AG229" s="20" t="e">
        <f>IF(#REF!&lt;&gt;0,#REF!/#REF!,0)</f>
        <v>#REF!</v>
      </c>
      <c r="AH229" s="20" t="e">
        <f>IF(#REF!&lt;&gt;0,#REF!/#REF!,0)</f>
        <v>#REF!</v>
      </c>
      <c r="AI229" s="20" t="e">
        <f>IF(#REF!&lt;&gt;0,#REF!/#REF!,0)</f>
        <v>#REF!</v>
      </c>
      <c r="AJ229" s="20" t="e">
        <f>IF(#REF!&lt;&gt;0,#REF!/#REF!,0)</f>
        <v>#REF!</v>
      </c>
      <c r="AK229" s="20" t="e">
        <f>IF(#REF!&lt;&gt;0,#REF!/#REF!,0)</f>
        <v>#REF!</v>
      </c>
      <c r="AL229" s="20" t="e">
        <f>IF(#REF!&lt;&gt;0,#REF!/#REF!,0)</f>
        <v>#REF!</v>
      </c>
      <c r="AM229" s="20" t="e">
        <f>IF(#REF!&lt;&gt;0,#REF!/#REF!,0)</f>
        <v>#REF!</v>
      </c>
      <c r="AN229" s="20" t="e">
        <f>IF(#REF!&lt;&gt;0,#REF!/#REF!,0)</f>
        <v>#REF!</v>
      </c>
      <c r="AO229" s="20" t="e">
        <f>IF(#REF!&lt;&gt;0,#REF!/#REF!,0)</f>
        <v>#REF!</v>
      </c>
      <c r="AP229" s="20" t="e">
        <f>IF(#REF!&lt;&gt;0,#REF!/#REF!,0)</f>
        <v>#REF!</v>
      </c>
      <c r="AQ229" s="20" t="e">
        <f>IF(#REF!&lt;&gt;0,#REF!/#REF!,0)</f>
        <v>#REF!</v>
      </c>
      <c r="AR229" s="20" t="e">
        <f>IF(#REF!&lt;&gt;0,#REF!/#REF!,0)</f>
        <v>#REF!</v>
      </c>
      <c r="AS229" s="20" t="e">
        <f>IF(#REF!&lt;&gt;0,#REF!/#REF!,0)</f>
        <v>#REF!</v>
      </c>
      <c r="AT229" s="20" t="e">
        <f>IF(#REF!&lt;&gt;0,#REF!/#REF!,0)</f>
        <v>#REF!</v>
      </c>
      <c r="AU229" s="20" t="e">
        <f>IF(#REF!&lt;&gt;0,#REF!/#REF!,0)</f>
        <v>#REF!</v>
      </c>
      <c r="AV229" s="20" t="e">
        <f>IF(#REF!&lt;&gt;0,#REF!/#REF!,0)</f>
        <v>#REF!</v>
      </c>
      <c r="AW229" s="20" t="e">
        <f>IF(#REF!&lt;&gt;0,#REF!/#REF!,0)</f>
        <v>#REF!</v>
      </c>
      <c r="AX229" s="20" t="e">
        <f>IF(#REF!&lt;&gt;0,#REF!/#REF!,0)</f>
        <v>#REF!</v>
      </c>
      <c r="AY229" s="20" t="e">
        <f>IF(#REF!&lt;&gt;0,#REF!/#REF!,0)</f>
        <v>#REF!</v>
      </c>
      <c r="AZ229" s="20" t="e">
        <f>IF(#REF!&lt;&gt;0,#REF!/#REF!,0)</f>
        <v>#REF!</v>
      </c>
      <c r="BA229" s="20" t="e">
        <f>IF(#REF!&lt;&gt;0,#REF!/#REF!,0)</f>
        <v>#REF!</v>
      </c>
      <c r="BB229" s="20" t="e">
        <f>IF(#REF!&lt;&gt;0,#REF!/#REF!,0)</f>
        <v>#REF!</v>
      </c>
      <c r="BC229" s="20" t="e">
        <f>IF(#REF!&lt;&gt;0,#REF!/#REF!,0)</f>
        <v>#REF!</v>
      </c>
      <c r="BD229" s="20" t="e">
        <f>IF(#REF!&lt;&gt;0,#REF!/#REF!,0)</f>
        <v>#REF!</v>
      </c>
      <c r="BE229" s="20" t="e">
        <f>IF(#REF!&lt;&gt;0,#REF!/#REF!,0)</f>
        <v>#REF!</v>
      </c>
      <c r="BF229" s="20" t="e">
        <f>IF(#REF!&lt;&gt;0,#REF!/#REF!,0)</f>
        <v>#REF!</v>
      </c>
      <c r="BG229" s="20" t="e">
        <f>IF(#REF!&lt;&gt;0,#REF!/#REF!,0)</f>
        <v>#REF!</v>
      </c>
      <c r="BH229" s="20" t="e">
        <f>IF(#REF!&lt;&gt;0,#REF!/#REF!,0)</f>
        <v>#REF!</v>
      </c>
      <c r="BI229" s="20" t="e">
        <f>IF(#REF!&lt;&gt;0,#REF!/#REF!,0)</f>
        <v>#REF!</v>
      </c>
      <c r="BJ229" s="20" t="e">
        <f>IF(#REF!&lt;&gt;0,#REF!/#REF!,0)</f>
        <v>#REF!</v>
      </c>
      <c r="BK229" s="20" t="e">
        <f>IF(#REF!&lt;&gt;0,#REF!/#REF!,0)</f>
        <v>#REF!</v>
      </c>
      <c r="BL229" s="20"/>
      <c r="BM229" t="str">
        <f>VLOOKUP(D229,Data_1!$D$2:$D$1387,1,FALSE)</f>
        <v>Food production index pc</v>
      </c>
    </row>
    <row r="230" spans="1:65" x14ac:dyDescent="0.25">
      <c r="A230" t="s">
        <v>275</v>
      </c>
      <c r="B230" t="s">
        <v>276</v>
      </c>
      <c r="C230" t="s">
        <v>7</v>
      </c>
      <c r="D230" s="10" t="s">
        <v>263</v>
      </c>
      <c r="E230" s="25" t="str">
        <f t="shared" si="21"/>
        <v>formula</v>
      </c>
      <c r="F230" s="22" t="s">
        <v>258</v>
      </c>
      <c r="G230" s="20" t="e">
        <f>#REF!/#REF!</f>
        <v>#REF!</v>
      </c>
      <c r="H230" s="20" t="e">
        <f>#REF!/#REF!</f>
        <v>#REF!</v>
      </c>
      <c r="I230" s="20" t="e">
        <f>#REF!/#REF!</f>
        <v>#REF!</v>
      </c>
      <c r="J230" s="20" t="e">
        <f>#REF!/#REF!</f>
        <v>#REF!</v>
      </c>
      <c r="K230" s="20" t="e">
        <f>#REF!/#REF!</f>
        <v>#REF!</v>
      </c>
      <c r="L230" s="20" t="e">
        <f>#REF!/#REF!</f>
        <v>#REF!</v>
      </c>
      <c r="M230" s="20" t="e">
        <f>#REF!/#REF!</f>
        <v>#REF!</v>
      </c>
      <c r="N230" s="20" t="e">
        <f>#REF!/#REF!</f>
        <v>#REF!</v>
      </c>
      <c r="O230" s="20" t="e">
        <f>#REF!/#REF!</f>
        <v>#REF!</v>
      </c>
      <c r="P230" s="20" t="e">
        <f>#REF!/#REF!</f>
        <v>#REF!</v>
      </c>
      <c r="Q230" s="20" t="e">
        <f>#REF!/#REF!</f>
        <v>#REF!</v>
      </c>
      <c r="R230" s="20" t="e">
        <f>#REF!/#REF!</f>
        <v>#REF!</v>
      </c>
      <c r="S230" s="20" t="e">
        <f>#REF!/#REF!</f>
        <v>#REF!</v>
      </c>
      <c r="T230" s="20" t="e">
        <f>#REF!/#REF!</f>
        <v>#REF!</v>
      </c>
      <c r="U230" s="20" t="e">
        <f>#REF!/#REF!</f>
        <v>#REF!</v>
      </c>
      <c r="V230" s="20" t="e">
        <f>#REF!/#REF!</f>
        <v>#REF!</v>
      </c>
      <c r="W230" s="20" t="e">
        <f>#REF!/#REF!</f>
        <v>#REF!</v>
      </c>
      <c r="X230" s="20" t="e">
        <f>#REF!/#REF!</f>
        <v>#REF!</v>
      </c>
      <c r="Y230" s="20" t="e">
        <f>#REF!/#REF!</f>
        <v>#REF!</v>
      </c>
      <c r="Z230" s="20" t="e">
        <f>#REF!/#REF!</f>
        <v>#REF!</v>
      </c>
      <c r="AA230" s="20" t="e">
        <f>#REF!/#REF!</f>
        <v>#REF!</v>
      </c>
      <c r="AB230" s="20" t="e">
        <f>#REF!/#REF!</f>
        <v>#REF!</v>
      </c>
      <c r="AC230" s="20" t="e">
        <f>#REF!/#REF!</f>
        <v>#REF!</v>
      </c>
      <c r="AD230" s="20" t="e">
        <f>#REF!/#REF!</f>
        <v>#REF!</v>
      </c>
      <c r="AE230" s="20" t="e">
        <f>#REF!/#REF!</f>
        <v>#REF!</v>
      </c>
      <c r="AF230" s="20" t="e">
        <f>#REF!/#REF!</f>
        <v>#REF!</v>
      </c>
      <c r="AG230" s="20" t="e">
        <f>#REF!/#REF!</f>
        <v>#REF!</v>
      </c>
      <c r="AH230" s="20" t="e">
        <f>#REF!/#REF!</f>
        <v>#REF!</v>
      </c>
      <c r="AI230" s="20" t="e">
        <f>#REF!/#REF!</f>
        <v>#REF!</v>
      </c>
      <c r="AJ230" s="20" t="e">
        <f>#REF!/#REF!</f>
        <v>#REF!</v>
      </c>
      <c r="AK230" s="20" t="e">
        <f>#REF!/#REF!</f>
        <v>#REF!</v>
      </c>
      <c r="AL230" s="20" t="e">
        <f>#REF!/#REF!</f>
        <v>#REF!</v>
      </c>
      <c r="AM230" s="20" t="e">
        <f>#REF!/#REF!</f>
        <v>#REF!</v>
      </c>
      <c r="AN230" s="20" t="e">
        <f>#REF!/#REF!</f>
        <v>#REF!</v>
      </c>
      <c r="AO230" s="20" t="e">
        <f>#REF!/#REF!</f>
        <v>#REF!</v>
      </c>
      <c r="AP230" s="20" t="e">
        <f>#REF!/#REF!</f>
        <v>#REF!</v>
      </c>
      <c r="AQ230" s="20" t="e">
        <f>#REF!/#REF!</f>
        <v>#REF!</v>
      </c>
      <c r="AR230" s="20" t="e">
        <f>#REF!/#REF!</f>
        <v>#REF!</v>
      </c>
      <c r="AS230" s="20" t="e">
        <f>#REF!/#REF!</f>
        <v>#REF!</v>
      </c>
      <c r="AT230" s="20" t="e">
        <f>#REF!/#REF!</f>
        <v>#REF!</v>
      </c>
      <c r="AU230" s="20" t="e">
        <f>#REF!/#REF!</f>
        <v>#REF!</v>
      </c>
      <c r="AV230" s="20" t="e">
        <f>#REF!/#REF!</f>
        <v>#REF!</v>
      </c>
      <c r="AW230" s="20" t="e">
        <f>#REF!/#REF!</f>
        <v>#REF!</v>
      </c>
      <c r="AX230" s="20" t="e">
        <f>#REF!/#REF!</f>
        <v>#REF!</v>
      </c>
      <c r="AY230" s="20" t="e">
        <f>#REF!/#REF!</f>
        <v>#REF!</v>
      </c>
      <c r="AZ230" s="20" t="e">
        <f>#REF!/#REF!</f>
        <v>#REF!</v>
      </c>
      <c r="BA230" s="20" t="e">
        <f>#REF!/#REF!</f>
        <v>#REF!</v>
      </c>
      <c r="BB230" s="20" t="e">
        <f>#REF!/#REF!</f>
        <v>#REF!</v>
      </c>
      <c r="BC230" s="20" t="e">
        <f>#REF!/#REF!</f>
        <v>#REF!</v>
      </c>
      <c r="BD230" s="20" t="e">
        <f>#REF!/#REF!</f>
        <v>#REF!</v>
      </c>
      <c r="BE230" s="20" t="e">
        <f>#REF!/#REF!</f>
        <v>#REF!</v>
      </c>
      <c r="BF230" s="20" t="e">
        <f>#REF!/#REF!</f>
        <v>#REF!</v>
      </c>
      <c r="BG230" s="20" t="e">
        <f>#REF!/#REF!</f>
        <v>#REF!</v>
      </c>
      <c r="BH230" s="20" t="e">
        <f>#REF!/#REF!</f>
        <v>#REF!</v>
      </c>
      <c r="BI230" s="20" t="e">
        <f>#REF!/#REF!</f>
        <v>#REF!</v>
      </c>
      <c r="BJ230" s="20" t="e">
        <f>#REF!/#REF!</f>
        <v>#REF!</v>
      </c>
      <c r="BK230" s="20" t="e">
        <f>#REF!/#REF!</f>
        <v>#REF!</v>
      </c>
      <c r="BL230" s="20"/>
      <c r="BM230" t="str">
        <f>VLOOKUP(D230,Data_1!$D$2:$D$1387,1,FALSE)</f>
        <v>Food production index rural pop</v>
      </c>
    </row>
    <row r="231" spans="1:65" x14ac:dyDescent="0.25">
      <c r="A231" t="s">
        <v>277</v>
      </c>
      <c r="B231" t="s">
        <v>278</v>
      </c>
      <c r="C231" t="s">
        <v>7</v>
      </c>
      <c r="D231" s="10" t="s">
        <v>263</v>
      </c>
      <c r="E231" s="25" t="str">
        <f t="shared" si="21"/>
        <v>formula</v>
      </c>
      <c r="F231" s="22" t="s">
        <v>258</v>
      </c>
      <c r="G231" s="20" t="e">
        <f>#REF!/G123</f>
        <v>#REF!</v>
      </c>
      <c r="H231" s="20" t="e">
        <f>#REF!/H123</f>
        <v>#REF!</v>
      </c>
      <c r="I231" s="20" t="e">
        <f>#REF!/I123</f>
        <v>#REF!</v>
      </c>
      <c r="J231" s="20" t="e">
        <f>#REF!/J123</f>
        <v>#REF!</v>
      </c>
      <c r="K231" s="20" t="e">
        <f>#REF!/K123</f>
        <v>#REF!</v>
      </c>
      <c r="L231" s="20" t="e">
        <f>#REF!/L123</f>
        <v>#REF!</v>
      </c>
      <c r="M231" s="20" t="e">
        <f>#REF!/M123</f>
        <v>#REF!</v>
      </c>
      <c r="N231" s="20" t="e">
        <f>#REF!/N123</f>
        <v>#REF!</v>
      </c>
      <c r="O231" s="20" t="e">
        <f>#REF!/O123</f>
        <v>#REF!</v>
      </c>
      <c r="P231" s="20" t="e">
        <f>#REF!/P123</f>
        <v>#REF!</v>
      </c>
      <c r="Q231" s="20" t="e">
        <f>#REF!/Q123</f>
        <v>#REF!</v>
      </c>
      <c r="R231" s="20" t="e">
        <f>#REF!/R123</f>
        <v>#REF!</v>
      </c>
      <c r="S231" s="20" t="e">
        <f>#REF!/S123</f>
        <v>#REF!</v>
      </c>
      <c r="T231" s="20" t="e">
        <f>#REF!/T123</f>
        <v>#REF!</v>
      </c>
      <c r="U231" s="20" t="e">
        <f>#REF!/U123</f>
        <v>#REF!</v>
      </c>
      <c r="V231" s="20" t="e">
        <f>#REF!/V123</f>
        <v>#REF!</v>
      </c>
      <c r="W231" s="20" t="e">
        <f>#REF!/W123</f>
        <v>#REF!</v>
      </c>
      <c r="X231" s="20" t="e">
        <f>#REF!/X123</f>
        <v>#REF!</v>
      </c>
      <c r="Y231" s="20" t="e">
        <f>#REF!/Y123</f>
        <v>#REF!</v>
      </c>
      <c r="Z231" s="20" t="e">
        <f>#REF!/Z123</f>
        <v>#REF!</v>
      </c>
      <c r="AA231" s="20" t="e">
        <f>#REF!/AA123</f>
        <v>#REF!</v>
      </c>
      <c r="AB231" s="20" t="e">
        <f>#REF!/AB123</f>
        <v>#REF!</v>
      </c>
      <c r="AC231" s="20" t="e">
        <f>#REF!/AC123</f>
        <v>#REF!</v>
      </c>
      <c r="AD231" s="20" t="e">
        <f>#REF!/AD123</f>
        <v>#REF!</v>
      </c>
      <c r="AE231" s="20" t="e">
        <f>#REF!/AE123</f>
        <v>#REF!</v>
      </c>
      <c r="AF231" s="20" t="e">
        <f>#REF!/AF123</f>
        <v>#REF!</v>
      </c>
      <c r="AG231" s="20" t="e">
        <f>#REF!/AG123</f>
        <v>#REF!</v>
      </c>
      <c r="AH231" s="20" t="e">
        <f>#REF!/AH123</f>
        <v>#REF!</v>
      </c>
      <c r="AI231" s="20" t="e">
        <f>#REF!/AI123</f>
        <v>#REF!</v>
      </c>
      <c r="AJ231" s="20" t="e">
        <f>#REF!/AJ123</f>
        <v>#REF!</v>
      </c>
      <c r="AK231" s="20" t="e">
        <f>#REF!/AK123</f>
        <v>#REF!</v>
      </c>
      <c r="AL231" s="20" t="e">
        <f>#REF!/AL123</f>
        <v>#REF!</v>
      </c>
      <c r="AM231" s="20" t="e">
        <f>#REF!/AM123</f>
        <v>#REF!</v>
      </c>
      <c r="AN231" s="20" t="e">
        <f>#REF!/AN123</f>
        <v>#REF!</v>
      </c>
      <c r="AO231" s="20" t="e">
        <f>#REF!/AO123</f>
        <v>#REF!</v>
      </c>
      <c r="AP231" s="20" t="e">
        <f>#REF!/AP123</f>
        <v>#REF!</v>
      </c>
      <c r="AQ231" s="20" t="e">
        <f>#REF!/AQ123</f>
        <v>#REF!</v>
      </c>
      <c r="AR231" s="20" t="e">
        <f>#REF!/AR123</f>
        <v>#REF!</v>
      </c>
      <c r="AS231" s="20" t="e">
        <f>#REF!/AS123</f>
        <v>#REF!</v>
      </c>
      <c r="AT231" s="20" t="e">
        <f>#REF!/AT123</f>
        <v>#REF!</v>
      </c>
      <c r="AU231" s="20" t="e">
        <f>#REF!/AU123</f>
        <v>#REF!</v>
      </c>
      <c r="AV231" s="20" t="e">
        <f>#REF!/AV123</f>
        <v>#REF!</v>
      </c>
      <c r="AW231" s="20" t="e">
        <f>#REF!/AW123</f>
        <v>#REF!</v>
      </c>
      <c r="AX231" s="20" t="e">
        <f>#REF!/AX123</f>
        <v>#REF!</v>
      </c>
      <c r="AY231" s="20" t="e">
        <f>#REF!/AY123</f>
        <v>#REF!</v>
      </c>
      <c r="AZ231" s="20" t="e">
        <f>#REF!/AZ123</f>
        <v>#REF!</v>
      </c>
      <c r="BA231" s="20" t="e">
        <f>#REF!/BA123</f>
        <v>#REF!</v>
      </c>
      <c r="BB231" s="20" t="e">
        <f>#REF!/BB123</f>
        <v>#REF!</v>
      </c>
      <c r="BC231" s="20" t="e">
        <f>#REF!/BC123</f>
        <v>#REF!</v>
      </c>
      <c r="BD231" s="20" t="e">
        <f>#REF!/BD123</f>
        <v>#REF!</v>
      </c>
      <c r="BE231" s="20" t="e">
        <f>#REF!/BE123</f>
        <v>#REF!</v>
      </c>
      <c r="BF231" s="20" t="e">
        <f>#REF!/BF123</f>
        <v>#REF!</v>
      </c>
      <c r="BG231" s="20" t="e">
        <f>#REF!/BG123</f>
        <v>#REF!</v>
      </c>
      <c r="BH231" s="20" t="e">
        <f>#REF!/BH123</f>
        <v>#REF!</v>
      </c>
      <c r="BI231" s="20" t="e">
        <f>#REF!/BI123</f>
        <v>#REF!</v>
      </c>
      <c r="BJ231" s="20" t="e">
        <f>#REF!/BJ123</f>
        <v>#REF!</v>
      </c>
      <c r="BK231" s="20" t="e">
        <f>#REF!/BK123</f>
        <v>#REF!</v>
      </c>
      <c r="BL231" s="20"/>
      <c r="BM231" t="str">
        <f>VLOOKUP(D231,Data_1!$D$2:$D$1387,1,FALSE)</f>
        <v>Food production index rural pop</v>
      </c>
    </row>
    <row r="232" spans="1:65" x14ac:dyDescent="0.25">
      <c r="A232" t="s">
        <v>279</v>
      </c>
      <c r="B232" t="s">
        <v>280</v>
      </c>
      <c r="C232" t="s">
        <v>7</v>
      </c>
      <c r="D232" s="10" t="s">
        <v>263</v>
      </c>
      <c r="E232" s="25" t="str">
        <f t="shared" si="21"/>
        <v>formula</v>
      </c>
      <c r="F232" s="22" t="s">
        <v>258</v>
      </c>
      <c r="G232" s="20" t="e">
        <f>#REF!/G124</f>
        <v>#REF!</v>
      </c>
      <c r="H232" s="20" t="e">
        <f>#REF!/H124</f>
        <v>#REF!</v>
      </c>
      <c r="I232" s="20" t="e">
        <f>#REF!/I124</f>
        <v>#REF!</v>
      </c>
      <c r="J232" s="20" t="e">
        <f>#REF!/J124</f>
        <v>#REF!</v>
      </c>
      <c r="K232" s="20" t="e">
        <f>#REF!/K124</f>
        <v>#REF!</v>
      </c>
      <c r="L232" s="20" t="e">
        <f>#REF!/L124</f>
        <v>#REF!</v>
      </c>
      <c r="M232" s="20" t="e">
        <f>#REF!/M124</f>
        <v>#REF!</v>
      </c>
      <c r="N232" s="20" t="e">
        <f>#REF!/N124</f>
        <v>#REF!</v>
      </c>
      <c r="O232" s="20" t="e">
        <f>#REF!/O124</f>
        <v>#REF!</v>
      </c>
      <c r="P232" s="20" t="e">
        <f>#REF!/P124</f>
        <v>#REF!</v>
      </c>
      <c r="Q232" s="20" t="e">
        <f>#REF!/Q124</f>
        <v>#REF!</v>
      </c>
      <c r="R232" s="20" t="e">
        <f>#REF!/R124</f>
        <v>#REF!</v>
      </c>
      <c r="S232" s="20" t="e">
        <f>#REF!/S124</f>
        <v>#REF!</v>
      </c>
      <c r="T232" s="20" t="e">
        <f>#REF!/T124</f>
        <v>#REF!</v>
      </c>
      <c r="U232" s="20" t="e">
        <f>#REF!/U124</f>
        <v>#REF!</v>
      </c>
      <c r="V232" s="20" t="e">
        <f>#REF!/V124</f>
        <v>#REF!</v>
      </c>
      <c r="W232" s="20" t="e">
        <f>#REF!/W124</f>
        <v>#REF!</v>
      </c>
      <c r="X232" s="20" t="e">
        <f>#REF!/X124</f>
        <v>#REF!</v>
      </c>
      <c r="Y232" s="20" t="e">
        <f>#REF!/Y124</f>
        <v>#REF!</v>
      </c>
      <c r="Z232" s="20" t="e">
        <f>#REF!/Z124</f>
        <v>#REF!</v>
      </c>
      <c r="AA232" s="20" t="e">
        <f>#REF!/AA124</f>
        <v>#REF!</v>
      </c>
      <c r="AB232" s="20" t="e">
        <f>#REF!/AB124</f>
        <v>#REF!</v>
      </c>
      <c r="AC232" s="20" t="e">
        <f>#REF!/AC124</f>
        <v>#REF!</v>
      </c>
      <c r="AD232" s="20" t="e">
        <f>#REF!/AD124</f>
        <v>#REF!</v>
      </c>
      <c r="AE232" s="20" t="e">
        <f>#REF!/AE124</f>
        <v>#REF!</v>
      </c>
      <c r="AF232" s="20" t="e">
        <f>#REF!/AF124</f>
        <v>#REF!</v>
      </c>
      <c r="AG232" s="20" t="e">
        <f>#REF!/AG124</f>
        <v>#REF!</v>
      </c>
      <c r="AH232" s="20" t="e">
        <f>#REF!/AH124</f>
        <v>#REF!</v>
      </c>
      <c r="AI232" s="20" t="e">
        <f>#REF!/AI124</f>
        <v>#REF!</v>
      </c>
      <c r="AJ232" s="20" t="e">
        <f>#REF!/AJ124</f>
        <v>#REF!</v>
      </c>
      <c r="AK232" s="20" t="e">
        <f>#REF!/AK124</f>
        <v>#REF!</v>
      </c>
      <c r="AL232" s="20" t="e">
        <f>#REF!/AL124</f>
        <v>#REF!</v>
      </c>
      <c r="AM232" s="20" t="e">
        <f>#REF!/AM124</f>
        <v>#REF!</v>
      </c>
      <c r="AN232" s="20" t="e">
        <f>#REF!/AN124</f>
        <v>#REF!</v>
      </c>
      <c r="AO232" s="20" t="e">
        <f>#REF!/AO124</f>
        <v>#REF!</v>
      </c>
      <c r="AP232" s="20" t="e">
        <f>#REF!/AP124</f>
        <v>#REF!</v>
      </c>
      <c r="AQ232" s="20" t="e">
        <f>#REF!/AQ124</f>
        <v>#REF!</v>
      </c>
      <c r="AR232" s="20" t="e">
        <f>#REF!/AR124</f>
        <v>#REF!</v>
      </c>
      <c r="AS232" s="20" t="e">
        <f>#REF!/AS124</f>
        <v>#REF!</v>
      </c>
      <c r="AT232" s="20" t="e">
        <f>#REF!/AT124</f>
        <v>#REF!</v>
      </c>
      <c r="AU232" s="20" t="e">
        <f>#REF!/AU124</f>
        <v>#REF!</v>
      </c>
      <c r="AV232" s="20" t="e">
        <f>#REF!/AV124</f>
        <v>#REF!</v>
      </c>
      <c r="AW232" s="20" t="e">
        <f>#REF!/AW124</f>
        <v>#REF!</v>
      </c>
      <c r="AX232" s="20" t="e">
        <f>#REF!/AX124</f>
        <v>#REF!</v>
      </c>
      <c r="AY232" s="20" t="e">
        <f>#REF!/AY124</f>
        <v>#REF!</v>
      </c>
      <c r="AZ232" s="20" t="e">
        <f>#REF!/AZ124</f>
        <v>#REF!</v>
      </c>
      <c r="BA232" s="20" t="e">
        <f>#REF!/BA124</f>
        <v>#REF!</v>
      </c>
      <c r="BB232" s="20" t="e">
        <f>#REF!/BB124</f>
        <v>#REF!</v>
      </c>
      <c r="BC232" s="20" t="e">
        <f>#REF!/BC124</f>
        <v>#REF!</v>
      </c>
      <c r="BD232" s="20" t="e">
        <f>#REF!/BD124</f>
        <v>#REF!</v>
      </c>
      <c r="BE232" s="20" t="e">
        <f>#REF!/BE124</f>
        <v>#REF!</v>
      </c>
      <c r="BF232" s="20" t="e">
        <f>#REF!/BF124</f>
        <v>#REF!</v>
      </c>
      <c r="BG232" s="20" t="e">
        <f>#REF!/BG124</f>
        <v>#REF!</v>
      </c>
      <c r="BH232" s="20" t="e">
        <f>#REF!/BH124</f>
        <v>#REF!</v>
      </c>
      <c r="BI232" s="20" t="e">
        <f>#REF!/BI124</f>
        <v>#REF!</v>
      </c>
      <c r="BJ232" s="20" t="e">
        <f>#REF!/BJ124</f>
        <v>#REF!</v>
      </c>
      <c r="BK232" s="20" t="e">
        <f>#REF!/BK124</f>
        <v>#REF!</v>
      </c>
      <c r="BL232" s="20"/>
      <c r="BM232" t="str">
        <f>VLOOKUP(D232,Data_1!$D$2:$D$1387,1,FALSE)</f>
        <v>Food production index rural pop</v>
      </c>
    </row>
    <row r="233" spans="1:65" x14ac:dyDescent="0.25">
      <c r="A233" t="s">
        <v>281</v>
      </c>
      <c r="B233" t="s">
        <v>282</v>
      </c>
      <c r="C233" t="s">
        <v>7</v>
      </c>
      <c r="D233" s="10" t="s">
        <v>263</v>
      </c>
      <c r="E233" s="25" t="str">
        <f t="shared" si="21"/>
        <v>formula</v>
      </c>
      <c r="F233" s="22" t="s">
        <v>258</v>
      </c>
      <c r="G233" s="20" t="e">
        <f>#REF!/G125</f>
        <v>#REF!</v>
      </c>
      <c r="H233" s="20" t="e">
        <f>#REF!/H125</f>
        <v>#REF!</v>
      </c>
      <c r="I233" s="20" t="e">
        <f>#REF!/I125</f>
        <v>#REF!</v>
      </c>
      <c r="J233" s="20" t="e">
        <f>#REF!/J125</f>
        <v>#REF!</v>
      </c>
      <c r="K233" s="20" t="e">
        <f>#REF!/K125</f>
        <v>#REF!</v>
      </c>
      <c r="L233" s="20" t="e">
        <f>#REF!/L125</f>
        <v>#REF!</v>
      </c>
      <c r="M233" s="20" t="e">
        <f>#REF!/M125</f>
        <v>#REF!</v>
      </c>
      <c r="N233" s="20" t="e">
        <f>#REF!/N125</f>
        <v>#REF!</v>
      </c>
      <c r="O233" s="20" t="e">
        <f>#REF!/O125</f>
        <v>#REF!</v>
      </c>
      <c r="P233" s="20" t="e">
        <f>#REF!/P125</f>
        <v>#REF!</v>
      </c>
      <c r="Q233" s="20" t="e">
        <f>#REF!/Q125</f>
        <v>#REF!</v>
      </c>
      <c r="R233" s="20" t="e">
        <f>#REF!/R125</f>
        <v>#REF!</v>
      </c>
      <c r="S233" s="20" t="e">
        <f>#REF!/S125</f>
        <v>#REF!</v>
      </c>
      <c r="T233" s="20" t="e">
        <f>#REF!/T125</f>
        <v>#REF!</v>
      </c>
      <c r="U233" s="20" t="e">
        <f>#REF!/U125</f>
        <v>#REF!</v>
      </c>
      <c r="V233" s="20" t="e">
        <f>#REF!/V125</f>
        <v>#REF!</v>
      </c>
      <c r="W233" s="20" t="e">
        <f>#REF!/W125</f>
        <v>#REF!</v>
      </c>
      <c r="X233" s="20" t="e">
        <f>#REF!/X125</f>
        <v>#REF!</v>
      </c>
      <c r="Y233" s="20" t="e">
        <f>#REF!/Y125</f>
        <v>#REF!</v>
      </c>
      <c r="Z233" s="20" t="e">
        <f>#REF!/Z125</f>
        <v>#REF!</v>
      </c>
      <c r="AA233" s="20" t="e">
        <f>#REF!/AA125</f>
        <v>#REF!</v>
      </c>
      <c r="AB233" s="20" t="e">
        <f>#REF!/AB125</f>
        <v>#REF!</v>
      </c>
      <c r="AC233" s="20" t="e">
        <f>#REF!/AC125</f>
        <v>#REF!</v>
      </c>
      <c r="AD233" s="20" t="e">
        <f>#REF!/AD125</f>
        <v>#REF!</v>
      </c>
      <c r="AE233" s="20" t="e">
        <f>#REF!/AE125</f>
        <v>#REF!</v>
      </c>
      <c r="AF233" s="20" t="e">
        <f>#REF!/AF125</f>
        <v>#REF!</v>
      </c>
      <c r="AG233" s="20" t="e">
        <f>#REF!/AG125</f>
        <v>#REF!</v>
      </c>
      <c r="AH233" s="20" t="e">
        <f>#REF!/AH125</f>
        <v>#REF!</v>
      </c>
      <c r="AI233" s="20" t="e">
        <f>#REF!/AI125</f>
        <v>#REF!</v>
      </c>
      <c r="AJ233" s="20" t="e">
        <f>#REF!/AJ125</f>
        <v>#REF!</v>
      </c>
      <c r="AK233" s="20" t="e">
        <f>#REF!/AK125</f>
        <v>#REF!</v>
      </c>
      <c r="AL233" s="20" t="e">
        <f>#REF!/AL125</f>
        <v>#REF!</v>
      </c>
      <c r="AM233" s="20" t="e">
        <f>#REF!/AM125</f>
        <v>#REF!</v>
      </c>
      <c r="AN233" s="20" t="e">
        <f>#REF!/AN125</f>
        <v>#REF!</v>
      </c>
      <c r="AO233" s="20" t="e">
        <f>#REF!/AO125</f>
        <v>#REF!</v>
      </c>
      <c r="AP233" s="20" t="e">
        <f>#REF!/AP125</f>
        <v>#REF!</v>
      </c>
      <c r="AQ233" s="20" t="e">
        <f>#REF!/AQ125</f>
        <v>#REF!</v>
      </c>
      <c r="AR233" s="20" t="e">
        <f>#REF!/AR125</f>
        <v>#REF!</v>
      </c>
      <c r="AS233" s="20" t="e">
        <f>#REF!/AS125</f>
        <v>#REF!</v>
      </c>
      <c r="AT233" s="20" t="e">
        <f>#REF!/AT125</f>
        <v>#REF!</v>
      </c>
      <c r="AU233" s="20" t="e">
        <f>#REF!/AU125</f>
        <v>#REF!</v>
      </c>
      <c r="AV233" s="20" t="e">
        <f>#REF!/AV125</f>
        <v>#REF!</v>
      </c>
      <c r="AW233" s="20" t="e">
        <f>#REF!/AW125</f>
        <v>#REF!</v>
      </c>
      <c r="AX233" s="20" t="e">
        <f>#REF!/AX125</f>
        <v>#REF!</v>
      </c>
      <c r="AY233" s="20" t="e">
        <f>#REF!/AY125</f>
        <v>#REF!</v>
      </c>
      <c r="AZ233" s="20" t="e">
        <f>#REF!/AZ125</f>
        <v>#REF!</v>
      </c>
      <c r="BA233" s="20" t="e">
        <f>#REF!/BA125</f>
        <v>#REF!</v>
      </c>
      <c r="BB233" s="20" t="e">
        <f>#REF!/BB125</f>
        <v>#REF!</v>
      </c>
      <c r="BC233" s="20" t="e">
        <f>#REF!/BC125</f>
        <v>#REF!</v>
      </c>
      <c r="BD233" s="20" t="e">
        <f>#REF!/BD125</f>
        <v>#REF!</v>
      </c>
      <c r="BE233" s="20" t="e">
        <f>#REF!/BE125</f>
        <v>#REF!</v>
      </c>
      <c r="BF233" s="20" t="e">
        <f>#REF!/BF125</f>
        <v>#REF!</v>
      </c>
      <c r="BG233" s="20" t="e">
        <f>#REF!/BG125</f>
        <v>#REF!</v>
      </c>
      <c r="BH233" s="20" t="e">
        <f>#REF!/BH125</f>
        <v>#REF!</v>
      </c>
      <c r="BI233" s="20" t="e">
        <f>#REF!/BI125</f>
        <v>#REF!</v>
      </c>
      <c r="BJ233" s="20" t="e">
        <f>#REF!/BJ125</f>
        <v>#REF!</v>
      </c>
      <c r="BK233" s="20" t="e">
        <f>#REF!/BK125</f>
        <v>#REF!</v>
      </c>
      <c r="BL233" s="20"/>
      <c r="BM233" t="str">
        <f>VLOOKUP(D233,Data_1!$D$2:$D$1387,1,FALSE)</f>
        <v>Food production index rural pop</v>
      </c>
    </row>
    <row r="234" spans="1:65" x14ac:dyDescent="0.25">
      <c r="A234" t="s">
        <v>284</v>
      </c>
      <c r="B234" t="s">
        <v>272</v>
      </c>
      <c r="C234" t="s">
        <v>149</v>
      </c>
      <c r="D234" s="10" t="s">
        <v>263</v>
      </c>
      <c r="E234" s="25" t="str">
        <f t="shared" si="21"/>
        <v>formula</v>
      </c>
      <c r="F234" s="22" t="s">
        <v>258</v>
      </c>
      <c r="G234" s="20" t="e">
        <f>#REF!/#REF!</f>
        <v>#REF!</v>
      </c>
      <c r="H234" s="20" t="e">
        <f>#REF!/#REF!</f>
        <v>#REF!</v>
      </c>
      <c r="I234" s="20" t="e">
        <f>#REF!/#REF!</f>
        <v>#REF!</v>
      </c>
      <c r="J234" s="20" t="e">
        <f>#REF!/#REF!</f>
        <v>#REF!</v>
      </c>
      <c r="K234" s="20" t="e">
        <f>#REF!/#REF!</f>
        <v>#REF!</v>
      </c>
      <c r="L234" s="20" t="e">
        <f>#REF!/#REF!</f>
        <v>#REF!</v>
      </c>
      <c r="M234" s="20" t="e">
        <f>#REF!/#REF!</f>
        <v>#REF!</v>
      </c>
      <c r="N234" s="20" t="e">
        <f>#REF!/#REF!</f>
        <v>#REF!</v>
      </c>
      <c r="O234" s="20" t="e">
        <f>#REF!/#REF!</f>
        <v>#REF!</v>
      </c>
      <c r="P234" s="20" t="e">
        <f>#REF!/#REF!</f>
        <v>#REF!</v>
      </c>
      <c r="Q234" s="20" t="e">
        <f>#REF!/#REF!</f>
        <v>#REF!</v>
      </c>
      <c r="R234" s="20" t="e">
        <f>#REF!/#REF!</f>
        <v>#REF!</v>
      </c>
      <c r="S234" s="20" t="e">
        <f>#REF!/#REF!</f>
        <v>#REF!</v>
      </c>
      <c r="T234" s="20" t="e">
        <f>#REF!/#REF!</f>
        <v>#REF!</v>
      </c>
      <c r="U234" s="20" t="e">
        <f>#REF!/#REF!</f>
        <v>#REF!</v>
      </c>
      <c r="V234" s="20" t="e">
        <f>#REF!/#REF!</f>
        <v>#REF!</v>
      </c>
      <c r="W234" s="20" t="e">
        <f>#REF!/#REF!</f>
        <v>#REF!</v>
      </c>
      <c r="X234" s="20" t="e">
        <f>#REF!/#REF!</f>
        <v>#REF!</v>
      </c>
      <c r="Y234" s="20" t="e">
        <f>#REF!/#REF!</f>
        <v>#REF!</v>
      </c>
      <c r="Z234" s="20" t="e">
        <f>#REF!/#REF!</f>
        <v>#REF!</v>
      </c>
      <c r="AA234" s="20" t="e">
        <f>#REF!/#REF!</f>
        <v>#REF!</v>
      </c>
      <c r="AB234" s="20" t="e">
        <f>#REF!/#REF!</f>
        <v>#REF!</v>
      </c>
      <c r="AC234" s="20" t="e">
        <f>#REF!/#REF!</f>
        <v>#REF!</v>
      </c>
      <c r="AD234" s="20" t="e">
        <f>#REF!/#REF!</f>
        <v>#REF!</v>
      </c>
      <c r="AE234" s="20" t="e">
        <f>#REF!/#REF!</f>
        <v>#REF!</v>
      </c>
      <c r="AF234" s="20" t="e">
        <f>#REF!/#REF!</f>
        <v>#REF!</v>
      </c>
      <c r="AG234" s="20" t="e">
        <f>#REF!/#REF!</f>
        <v>#REF!</v>
      </c>
      <c r="AH234" s="20" t="e">
        <f>#REF!/#REF!</f>
        <v>#REF!</v>
      </c>
      <c r="AI234" s="20" t="e">
        <f>#REF!/#REF!</f>
        <v>#REF!</v>
      </c>
      <c r="AJ234" s="20" t="e">
        <f>#REF!/#REF!</f>
        <v>#REF!</v>
      </c>
      <c r="AK234" s="20" t="e">
        <f>#REF!/#REF!</f>
        <v>#REF!</v>
      </c>
      <c r="AL234" s="20" t="e">
        <f>#REF!/#REF!</f>
        <v>#REF!</v>
      </c>
      <c r="AM234" s="20" t="e">
        <f>#REF!/#REF!</f>
        <v>#REF!</v>
      </c>
      <c r="AN234" s="20" t="e">
        <f>#REF!/#REF!</f>
        <v>#REF!</v>
      </c>
      <c r="AO234" s="20" t="e">
        <f>#REF!/#REF!</f>
        <v>#REF!</v>
      </c>
      <c r="AP234" s="20" t="e">
        <f>#REF!/#REF!</f>
        <v>#REF!</v>
      </c>
      <c r="AQ234" s="20" t="e">
        <f>#REF!/#REF!</f>
        <v>#REF!</v>
      </c>
      <c r="AR234" s="20" t="e">
        <f>#REF!/#REF!</f>
        <v>#REF!</v>
      </c>
      <c r="AS234" s="20" t="e">
        <f>#REF!/#REF!</f>
        <v>#REF!</v>
      </c>
      <c r="AT234" s="20" t="e">
        <f>#REF!/#REF!</f>
        <v>#REF!</v>
      </c>
      <c r="AU234" s="20" t="e">
        <f>#REF!/#REF!</f>
        <v>#REF!</v>
      </c>
      <c r="AV234" s="20" t="e">
        <f>#REF!/#REF!</f>
        <v>#REF!</v>
      </c>
      <c r="AW234" s="20" t="e">
        <f>#REF!/#REF!</f>
        <v>#REF!</v>
      </c>
      <c r="AX234" s="20" t="e">
        <f>#REF!/#REF!</f>
        <v>#REF!</v>
      </c>
      <c r="AY234" s="20" t="e">
        <f>#REF!/#REF!</f>
        <v>#REF!</v>
      </c>
      <c r="AZ234" s="20" t="e">
        <f>#REF!/#REF!</f>
        <v>#REF!</v>
      </c>
      <c r="BA234" s="20" t="e">
        <f>#REF!/#REF!</f>
        <v>#REF!</v>
      </c>
      <c r="BB234" s="20" t="e">
        <f>#REF!/#REF!</f>
        <v>#REF!</v>
      </c>
      <c r="BC234" s="20" t="e">
        <f>#REF!/#REF!</f>
        <v>#REF!</v>
      </c>
      <c r="BD234" s="20" t="e">
        <f>#REF!/#REF!</f>
        <v>#REF!</v>
      </c>
      <c r="BE234" s="20" t="e">
        <f>#REF!/#REF!</f>
        <v>#REF!</v>
      </c>
      <c r="BF234" s="20" t="e">
        <f>#REF!/#REF!</f>
        <v>#REF!</v>
      </c>
      <c r="BG234" s="20" t="e">
        <f>#REF!/#REF!</f>
        <v>#REF!</v>
      </c>
      <c r="BH234" s="20" t="e">
        <f>#REF!/#REF!</f>
        <v>#REF!</v>
      </c>
      <c r="BI234" s="20" t="e">
        <f>#REF!/#REF!</f>
        <v>#REF!</v>
      </c>
      <c r="BJ234" s="20" t="e">
        <f>#REF!/#REF!</f>
        <v>#REF!</v>
      </c>
      <c r="BK234" s="20" t="e">
        <f>#REF!/#REF!</f>
        <v>#REF!</v>
      </c>
      <c r="BL234" s="20"/>
      <c r="BM234" t="str">
        <f>VLOOKUP(D234,Data_1!$D$2:$D$1387,1,FALSE)</f>
        <v>Food production index rural pop</v>
      </c>
    </row>
    <row r="235" spans="1:65" x14ac:dyDescent="0.25">
      <c r="A235" t="s">
        <v>273</v>
      </c>
      <c r="B235" t="s">
        <v>274</v>
      </c>
      <c r="C235" t="s">
        <v>149</v>
      </c>
      <c r="D235" s="10" t="s">
        <v>263</v>
      </c>
      <c r="E235" s="25" t="str">
        <f t="shared" si="21"/>
        <v>formula</v>
      </c>
      <c r="F235" s="22" t="s">
        <v>258</v>
      </c>
      <c r="G235" s="20" t="e">
        <f>#REF!/G127</f>
        <v>#REF!</v>
      </c>
      <c r="H235" s="20" t="e">
        <f>#REF!/H127</f>
        <v>#REF!</v>
      </c>
      <c r="I235" s="20" t="e">
        <f>#REF!/I127</f>
        <v>#REF!</v>
      </c>
      <c r="J235" s="20" t="e">
        <f>#REF!/J127</f>
        <v>#REF!</v>
      </c>
      <c r="K235" s="20" t="e">
        <f>#REF!/K127</f>
        <v>#REF!</v>
      </c>
      <c r="L235" s="20" t="e">
        <f>#REF!/L127</f>
        <v>#REF!</v>
      </c>
      <c r="M235" s="20" t="e">
        <f>#REF!/M127</f>
        <v>#REF!</v>
      </c>
      <c r="N235" s="20" t="e">
        <f>#REF!/N127</f>
        <v>#REF!</v>
      </c>
      <c r="O235" s="20" t="e">
        <f>#REF!/O127</f>
        <v>#REF!</v>
      </c>
      <c r="P235" s="20" t="e">
        <f>#REF!/P127</f>
        <v>#REF!</v>
      </c>
      <c r="Q235" s="20" t="e">
        <f>#REF!/Q127</f>
        <v>#REF!</v>
      </c>
      <c r="R235" s="20" t="e">
        <f>#REF!/R127</f>
        <v>#REF!</v>
      </c>
      <c r="S235" s="20" t="e">
        <f>#REF!/S127</f>
        <v>#REF!</v>
      </c>
      <c r="T235" s="20" t="e">
        <f>#REF!/T127</f>
        <v>#REF!</v>
      </c>
      <c r="U235" s="20" t="e">
        <f>#REF!/U127</f>
        <v>#REF!</v>
      </c>
      <c r="V235" s="20" t="e">
        <f>#REF!/V127</f>
        <v>#REF!</v>
      </c>
      <c r="W235" s="20" t="e">
        <f>#REF!/W127</f>
        <v>#REF!</v>
      </c>
      <c r="X235" s="20" t="e">
        <f>#REF!/X127</f>
        <v>#REF!</v>
      </c>
      <c r="Y235" s="20" t="e">
        <f>#REF!/Y127</f>
        <v>#REF!</v>
      </c>
      <c r="Z235" s="20" t="e">
        <f>#REF!/Z127</f>
        <v>#REF!</v>
      </c>
      <c r="AA235" s="20" t="e">
        <f>#REF!/AA127</f>
        <v>#REF!</v>
      </c>
      <c r="AB235" s="20" t="e">
        <f>#REF!/AB127</f>
        <v>#REF!</v>
      </c>
      <c r="AC235" s="20" t="e">
        <f>#REF!/AC127</f>
        <v>#REF!</v>
      </c>
      <c r="AD235" s="20" t="e">
        <f>#REF!/AD127</f>
        <v>#REF!</v>
      </c>
      <c r="AE235" s="20" t="e">
        <f>#REF!/AE127</f>
        <v>#REF!</v>
      </c>
      <c r="AF235" s="20" t="e">
        <f>#REF!/AF127</f>
        <v>#REF!</v>
      </c>
      <c r="AG235" s="20" t="e">
        <f>#REF!/AG127</f>
        <v>#REF!</v>
      </c>
      <c r="AH235" s="20" t="e">
        <f>#REF!/AH127</f>
        <v>#REF!</v>
      </c>
      <c r="AI235" s="20" t="e">
        <f>#REF!/AI127</f>
        <v>#REF!</v>
      </c>
      <c r="AJ235" s="20" t="e">
        <f>#REF!/AJ127</f>
        <v>#REF!</v>
      </c>
      <c r="AK235" s="20" t="e">
        <f>#REF!/AK127</f>
        <v>#REF!</v>
      </c>
      <c r="AL235" s="20" t="e">
        <f>#REF!/AL127</f>
        <v>#REF!</v>
      </c>
      <c r="AM235" s="20" t="e">
        <f>#REF!/AM127</f>
        <v>#REF!</v>
      </c>
      <c r="AN235" s="20" t="e">
        <f>#REF!/AN127</f>
        <v>#REF!</v>
      </c>
      <c r="AO235" s="20" t="e">
        <f>#REF!/AO127</f>
        <v>#REF!</v>
      </c>
      <c r="AP235" s="20" t="e">
        <f>#REF!/AP127</f>
        <v>#REF!</v>
      </c>
      <c r="AQ235" s="20" t="e">
        <f>#REF!/AQ127</f>
        <v>#REF!</v>
      </c>
      <c r="AR235" s="20" t="e">
        <f>#REF!/AR127</f>
        <v>#REF!</v>
      </c>
      <c r="AS235" s="20" t="e">
        <f>#REF!/AS127</f>
        <v>#REF!</v>
      </c>
      <c r="AT235" s="20" t="e">
        <f>#REF!/AT127</f>
        <v>#REF!</v>
      </c>
      <c r="AU235" s="20" t="e">
        <f>#REF!/AU127</f>
        <v>#REF!</v>
      </c>
      <c r="AV235" s="20" t="e">
        <f>#REF!/AV127</f>
        <v>#REF!</v>
      </c>
      <c r="AW235" s="20" t="e">
        <f>#REF!/AW127</f>
        <v>#REF!</v>
      </c>
      <c r="AX235" s="20" t="e">
        <f>#REF!/AX127</f>
        <v>#REF!</v>
      </c>
      <c r="AY235" s="20" t="e">
        <f>#REF!/AY127</f>
        <v>#REF!</v>
      </c>
      <c r="AZ235" s="20" t="e">
        <f>#REF!/AZ127</f>
        <v>#REF!</v>
      </c>
      <c r="BA235" s="20" t="e">
        <f>#REF!/BA127</f>
        <v>#REF!</v>
      </c>
      <c r="BB235" s="20" t="e">
        <f>#REF!/BB127</f>
        <v>#REF!</v>
      </c>
      <c r="BC235" s="20" t="e">
        <f>#REF!/BC127</f>
        <v>#REF!</v>
      </c>
      <c r="BD235" s="20" t="e">
        <f>#REF!/BD127</f>
        <v>#REF!</v>
      </c>
      <c r="BE235" s="20" t="e">
        <f>#REF!/BE127</f>
        <v>#REF!</v>
      </c>
      <c r="BF235" s="20" t="e">
        <f>#REF!/BF127</f>
        <v>#REF!</v>
      </c>
      <c r="BG235" s="20" t="e">
        <f>#REF!/BG127</f>
        <v>#REF!</v>
      </c>
      <c r="BH235" s="20" t="e">
        <f>#REF!/BH127</f>
        <v>#REF!</v>
      </c>
      <c r="BI235" s="20" t="e">
        <f>#REF!/BI127</f>
        <v>#REF!</v>
      </c>
      <c r="BJ235" s="20" t="e">
        <f>#REF!/BJ127</f>
        <v>#REF!</v>
      </c>
      <c r="BK235" s="20" t="e">
        <f>#REF!/BK127</f>
        <v>#REF!</v>
      </c>
      <c r="BL235" s="20"/>
      <c r="BM235" t="str">
        <f>VLOOKUP(D235,Data_1!$D$2:$D$1387,1,FALSE)</f>
        <v>Food production index rural pop</v>
      </c>
    </row>
    <row r="236" spans="1:65" x14ac:dyDescent="0.25">
      <c r="A236" t="s">
        <v>275</v>
      </c>
      <c r="B236" t="s">
        <v>276</v>
      </c>
      <c r="C236" t="s">
        <v>7</v>
      </c>
      <c r="D236" t="s">
        <v>72</v>
      </c>
      <c r="E236" s="25" t="str">
        <f t="shared" si="21"/>
        <v>number</v>
      </c>
      <c r="F236" s="4" t="s">
        <v>73</v>
      </c>
      <c r="AJ236">
        <v>23.544382157719159</v>
      </c>
      <c r="AK236">
        <v>23.429342107808576</v>
      </c>
      <c r="AL236">
        <v>23.314303737167695</v>
      </c>
      <c r="AM236">
        <v>23.199263687257108</v>
      </c>
      <c r="AN236">
        <v>23.084225316616227</v>
      </c>
      <c r="AO236">
        <v>22.969185266705644</v>
      </c>
      <c r="AP236">
        <v>22.854145216795061</v>
      </c>
      <c r="AQ236">
        <v>22.739106846154179</v>
      </c>
      <c r="AR236">
        <v>22.624066796243593</v>
      </c>
      <c r="AS236">
        <v>22.509028425602708</v>
      </c>
      <c r="AT236">
        <v>22.393988375692128</v>
      </c>
      <c r="AU236">
        <v>22.330364205385699</v>
      </c>
      <c r="AV236">
        <v>22.266740035079273</v>
      </c>
      <c r="AW236">
        <v>22.203115864772844</v>
      </c>
      <c r="AX236">
        <v>22.139491694466418</v>
      </c>
      <c r="AY236">
        <v>22.075867524159989</v>
      </c>
      <c r="AZ236">
        <v>21.977851910444681</v>
      </c>
      <c r="BA236">
        <v>21.879836296729373</v>
      </c>
      <c r="BB236">
        <v>21.781820683014068</v>
      </c>
      <c r="BC236">
        <v>21.68380506929876</v>
      </c>
      <c r="BD236">
        <v>21.585789455583452</v>
      </c>
      <c r="BE236">
        <v>21.548827336089172</v>
      </c>
      <c r="BF236">
        <v>21.52132624034239</v>
      </c>
      <c r="BG236">
        <v>21.493640426263322</v>
      </c>
      <c r="BH236">
        <v>21.466139566861465</v>
      </c>
      <c r="BI236">
        <v>21.43863870745961</v>
      </c>
      <c r="BJ236">
        <v>21.411137848057752</v>
      </c>
      <c r="BM236" t="str">
        <f>VLOOKUP(D236,Data_1!$D$2:$D$1387,1,FALSE)</f>
        <v>Forest area (% of land area)</v>
      </c>
    </row>
    <row r="237" spans="1:65" x14ac:dyDescent="0.25">
      <c r="A237" t="s">
        <v>277</v>
      </c>
      <c r="B237" t="s">
        <v>278</v>
      </c>
      <c r="C237" t="s">
        <v>7</v>
      </c>
      <c r="D237" t="s">
        <v>72</v>
      </c>
      <c r="E237" s="25" t="str">
        <f t="shared" si="21"/>
        <v>number</v>
      </c>
      <c r="F237" s="4" t="s">
        <v>73</v>
      </c>
      <c r="AJ237">
        <v>41.323716588884174</v>
      </c>
      <c r="AK237">
        <v>40.974757081631843</v>
      </c>
      <c r="AL237">
        <v>40.625794984852355</v>
      </c>
      <c r="AM237">
        <v>40.276835477600024</v>
      </c>
      <c r="AN237">
        <v>39.927873380820429</v>
      </c>
      <c r="AO237">
        <v>39.578913873568098</v>
      </c>
      <c r="AP237">
        <v>39.229954366315759</v>
      </c>
      <c r="AQ237">
        <v>38.880992269536272</v>
      </c>
      <c r="AR237">
        <v>38.53203276228394</v>
      </c>
      <c r="AS237">
        <v>38.183070665504346</v>
      </c>
      <c r="AT237">
        <v>37.834111158252014</v>
      </c>
      <c r="AU237">
        <v>37.484089944845145</v>
      </c>
      <c r="AV237">
        <v>37.134068731438269</v>
      </c>
      <c r="AW237">
        <v>36.7840475180314</v>
      </c>
      <c r="AX237">
        <v>36.434026304624524</v>
      </c>
      <c r="AY237">
        <v>36.084005091217648</v>
      </c>
      <c r="AZ237">
        <v>35.733983877810779</v>
      </c>
      <c r="BA237">
        <v>35.383962664403903</v>
      </c>
      <c r="BB237">
        <v>35.033941450997034</v>
      </c>
      <c r="BC237">
        <v>34.683920237590158</v>
      </c>
      <c r="BD237">
        <v>34.333899024183282</v>
      </c>
      <c r="BE237">
        <v>34.142978362324989</v>
      </c>
      <c r="BF237">
        <v>33.952057700466689</v>
      </c>
      <c r="BG237">
        <v>33.761137038608403</v>
      </c>
      <c r="BH237">
        <v>33.570216376750103</v>
      </c>
      <c r="BI237">
        <v>33.379295714891811</v>
      </c>
      <c r="BJ237">
        <v>33.188375053033518</v>
      </c>
      <c r="BM237" t="str">
        <f>VLOOKUP(D237,Data_1!$D$2:$D$1387,1,FALSE)</f>
        <v>Forest area (% of land area)</v>
      </c>
    </row>
    <row r="238" spans="1:65" x14ac:dyDescent="0.25">
      <c r="A238" t="s">
        <v>279</v>
      </c>
      <c r="B238" t="s">
        <v>280</v>
      </c>
      <c r="C238" t="s">
        <v>7</v>
      </c>
      <c r="D238" t="s">
        <v>72</v>
      </c>
      <c r="E238" s="25" t="str">
        <f t="shared" si="21"/>
        <v>number</v>
      </c>
      <c r="F238" s="4" t="s">
        <v>73</v>
      </c>
      <c r="AJ238">
        <v>71.025975598272765</v>
      </c>
      <c r="AK238">
        <v>70.801865020379623</v>
      </c>
      <c r="AL238">
        <v>70.577759697130716</v>
      </c>
      <c r="AM238">
        <v>70.353649119237545</v>
      </c>
      <c r="AN238">
        <v>70.129543795988653</v>
      </c>
      <c r="AO238">
        <v>69.905433218095482</v>
      </c>
      <c r="AP238">
        <v>69.68132264020231</v>
      </c>
      <c r="AQ238">
        <v>69.457217316953418</v>
      </c>
      <c r="AR238">
        <v>69.233106739060247</v>
      </c>
      <c r="AS238">
        <v>69.009001415811355</v>
      </c>
      <c r="AT238">
        <v>68.784890837918184</v>
      </c>
      <c r="AU238">
        <v>68.560780260025027</v>
      </c>
      <c r="AV238">
        <v>68.33667493677612</v>
      </c>
      <c r="AW238">
        <v>68.112564358882949</v>
      </c>
      <c r="AX238">
        <v>67.888459035634057</v>
      </c>
      <c r="AY238">
        <v>67.664348457740886</v>
      </c>
      <c r="AZ238">
        <v>67.440237879847714</v>
      </c>
      <c r="BA238">
        <v>67.216132556598822</v>
      </c>
      <c r="BB238">
        <v>66.992021978705665</v>
      </c>
      <c r="BC238">
        <v>66.767916655456759</v>
      </c>
      <c r="BD238">
        <v>66.543806077563588</v>
      </c>
      <c r="BE238">
        <v>66.319695499670431</v>
      </c>
      <c r="BF238">
        <v>66.095590176421524</v>
      </c>
      <c r="BG238">
        <v>65.871479598528353</v>
      </c>
      <c r="BH238">
        <v>65.647374275279461</v>
      </c>
      <c r="BI238">
        <v>65.423263697386304</v>
      </c>
      <c r="BJ238">
        <v>65.199153119493133</v>
      </c>
      <c r="BM238" t="str">
        <f>VLOOKUP(D238,Data_1!$D$2:$D$1387,1,FALSE)</f>
        <v>Forest area (% of land area)</v>
      </c>
    </row>
    <row r="239" spans="1:65" x14ac:dyDescent="0.25">
      <c r="A239" t="s">
        <v>281</v>
      </c>
      <c r="B239" t="s">
        <v>282</v>
      </c>
      <c r="C239" t="s">
        <v>7</v>
      </c>
      <c r="D239" t="s">
        <v>72</v>
      </c>
      <c r="E239" s="25" t="str">
        <f t="shared" si="21"/>
        <v>number</v>
      </c>
      <c r="F239" s="4" t="s">
        <v>73</v>
      </c>
      <c r="AJ239">
        <v>57.293524621946489</v>
      </c>
      <c r="AK239">
        <v>56.448235750290806</v>
      </c>
      <c r="AL239">
        <v>55.60294687863513</v>
      </c>
      <c r="AM239">
        <v>54.757658006979447</v>
      </c>
      <c r="AN239">
        <v>53.912369135323765</v>
      </c>
      <c r="AO239">
        <v>53.067080263668089</v>
      </c>
      <c r="AP239">
        <v>52.221791392012406</v>
      </c>
      <c r="AQ239">
        <v>51.376502520356723</v>
      </c>
      <c r="AR239">
        <v>50.531213648701048</v>
      </c>
      <c r="AS239">
        <v>49.685924777045365</v>
      </c>
      <c r="AT239">
        <v>48.840635905389682</v>
      </c>
      <c r="AU239">
        <v>47.995347033734006</v>
      </c>
      <c r="AV239">
        <v>47.150058162078324</v>
      </c>
      <c r="AW239">
        <v>46.304769290422641</v>
      </c>
      <c r="AX239">
        <v>45.459480418766965</v>
      </c>
      <c r="AY239">
        <v>44.614191547111282</v>
      </c>
      <c r="AZ239">
        <v>43.7689026754556</v>
      </c>
      <c r="BA239">
        <v>42.923613803799924</v>
      </c>
      <c r="BB239">
        <v>42.078324932144241</v>
      </c>
      <c r="BC239">
        <v>41.233036060488558</v>
      </c>
      <c r="BD239">
        <v>40.387747188832876</v>
      </c>
      <c r="BE239">
        <v>39.580198033798631</v>
      </c>
      <c r="BF239">
        <v>38.77265140316014</v>
      </c>
      <c r="BG239">
        <v>37.965102248125888</v>
      </c>
      <c r="BH239">
        <v>37.157555617487397</v>
      </c>
      <c r="BI239">
        <v>36.350006462453152</v>
      </c>
      <c r="BJ239">
        <v>35.542457307418893</v>
      </c>
      <c r="BM239" t="str">
        <f>VLOOKUP(D239,Data_1!$D$2:$D$1387,1,FALSE)</f>
        <v>Forest area (% of land area)</v>
      </c>
    </row>
    <row r="240" spans="1:65" x14ac:dyDescent="0.25">
      <c r="A240" t="s">
        <v>284</v>
      </c>
      <c r="B240" t="s">
        <v>272</v>
      </c>
      <c r="C240" t="s">
        <v>149</v>
      </c>
      <c r="D240" t="s">
        <v>72</v>
      </c>
      <c r="E240" s="25" t="str">
        <f t="shared" si="21"/>
        <v>number</v>
      </c>
      <c r="F240" s="4" t="s">
        <v>73</v>
      </c>
      <c r="AJ240">
        <v>32.144654088050309</v>
      </c>
      <c r="AK240">
        <v>32.177986193003143</v>
      </c>
      <c r="AL240">
        <v>32.211321368907228</v>
      </c>
      <c r="AM240">
        <v>32.244653473860062</v>
      </c>
      <c r="AN240">
        <v>32.277988649764147</v>
      </c>
      <c r="AO240">
        <v>32.311320754716981</v>
      </c>
      <c r="AP240">
        <v>32.344652859669807</v>
      </c>
      <c r="AQ240">
        <v>32.3779880355739</v>
      </c>
      <c r="AR240">
        <v>32.411320140526726</v>
      </c>
      <c r="AS240">
        <v>32.444655316430811</v>
      </c>
      <c r="AT240">
        <v>32.477987421383645</v>
      </c>
      <c r="AU240">
        <v>32.526416322720124</v>
      </c>
      <c r="AV240">
        <v>32.574842153105344</v>
      </c>
      <c r="AW240">
        <v>32.623271054441823</v>
      </c>
      <c r="AX240">
        <v>32.671696884827043</v>
      </c>
      <c r="AY240">
        <v>32.720125786163521</v>
      </c>
      <c r="AZ240">
        <v>32.718866696147799</v>
      </c>
      <c r="BA240">
        <v>32.717610677083329</v>
      </c>
      <c r="BB240">
        <v>32.716351587067614</v>
      </c>
      <c r="BC240">
        <v>32.715095568003143</v>
      </c>
      <c r="BD240">
        <v>32.713836477987421</v>
      </c>
      <c r="BE240">
        <v>32.712577387971699</v>
      </c>
      <c r="BF240">
        <v>32.711321368907228</v>
      </c>
      <c r="BG240">
        <v>32.710062278891513</v>
      </c>
      <c r="BH240">
        <v>32.708806259827043</v>
      </c>
      <c r="BI240">
        <v>32.70754716981132</v>
      </c>
      <c r="BJ240">
        <v>32.706288079795598</v>
      </c>
      <c r="BM240" t="str">
        <f>VLOOKUP(D240,Data_1!$D$2:$D$1387,1,FALSE)</f>
        <v>Forest area (% of land area)</v>
      </c>
    </row>
    <row r="241" spans="1:65" x14ac:dyDescent="0.25">
      <c r="A241" t="s">
        <v>273</v>
      </c>
      <c r="B241" t="s">
        <v>274</v>
      </c>
      <c r="C241" t="s">
        <v>149</v>
      </c>
      <c r="D241" t="s">
        <v>72</v>
      </c>
      <c r="E241" s="25" t="str">
        <f t="shared" si="21"/>
        <v>number</v>
      </c>
      <c r="F241" s="4" t="s">
        <v>73</v>
      </c>
      <c r="AJ241">
        <v>37.914212885646478</v>
      </c>
      <c r="AK241">
        <v>38.038147997330142</v>
      </c>
      <c r="AL241">
        <v>38.1620831090138</v>
      </c>
      <c r="AM241">
        <v>38.28601392886965</v>
      </c>
      <c r="AN241">
        <v>38.409949040553307</v>
      </c>
      <c r="AO241">
        <v>38.533884152236972</v>
      </c>
      <c r="AP241">
        <v>38.657819263920629</v>
      </c>
      <c r="AQ241">
        <v>38.781754375604287</v>
      </c>
      <c r="AR241">
        <v>38.905685195460137</v>
      </c>
      <c r="AS241">
        <v>39.029620307143794</v>
      </c>
      <c r="AT241">
        <v>39.153555418827459</v>
      </c>
      <c r="AU241">
        <v>39.280125712786763</v>
      </c>
      <c r="AV241">
        <v>39.406696006746067</v>
      </c>
      <c r="AW241">
        <v>39.533270592533185</v>
      </c>
      <c r="AX241">
        <v>39.659840886492489</v>
      </c>
      <c r="AY241">
        <v>39.786411180451786</v>
      </c>
      <c r="AZ241">
        <v>39.911226116836602</v>
      </c>
      <c r="BA241">
        <v>40.036036761393603</v>
      </c>
      <c r="BB241">
        <v>40.160851697778412</v>
      </c>
      <c r="BC241">
        <v>40.285662342335414</v>
      </c>
      <c r="BD241">
        <v>40.410477278720222</v>
      </c>
      <c r="BE241">
        <v>40.535292215105031</v>
      </c>
      <c r="BF241">
        <v>40.66010285966204</v>
      </c>
      <c r="BG241">
        <v>40.784917796046848</v>
      </c>
      <c r="BH241">
        <v>40.90972844060385</v>
      </c>
      <c r="BI241">
        <v>41.034543376988665</v>
      </c>
      <c r="BJ241">
        <v>41.159358313373474</v>
      </c>
      <c r="BM241" t="str">
        <f>VLOOKUP(D241,Data_1!$D$2:$D$1387,1,FALSE)</f>
        <v>Forest area (% of land area)</v>
      </c>
    </row>
    <row r="242" spans="1:65" x14ac:dyDescent="0.25">
      <c r="A242" t="s">
        <v>275</v>
      </c>
      <c r="B242" t="s">
        <v>276</v>
      </c>
      <c r="C242" t="s">
        <v>7</v>
      </c>
      <c r="D242" t="s">
        <v>74</v>
      </c>
      <c r="E242" s="25" t="str">
        <f t="shared" si="21"/>
        <v>number</v>
      </c>
      <c r="F242" s="4" t="s">
        <v>75</v>
      </c>
      <c r="AJ242">
        <v>136920</v>
      </c>
      <c r="AK242">
        <v>136250.99609375</v>
      </c>
      <c r="AL242">
        <v>135582.001953125</v>
      </c>
      <c r="AM242">
        <v>134912.998046875</v>
      </c>
      <c r="AN242">
        <v>134244.00390625</v>
      </c>
      <c r="AO242">
        <v>133575</v>
      </c>
      <c r="AP242">
        <v>132905.99609375</v>
      </c>
      <c r="AQ242">
        <v>132237.001953125</v>
      </c>
      <c r="AR242">
        <v>131567.998046875</v>
      </c>
      <c r="AS242">
        <v>130899.00390625</v>
      </c>
      <c r="AT242">
        <v>130230</v>
      </c>
      <c r="AU242">
        <v>129860</v>
      </c>
      <c r="AV242">
        <v>129490</v>
      </c>
      <c r="AW242">
        <v>129120</v>
      </c>
      <c r="AX242">
        <v>128750</v>
      </c>
      <c r="AY242">
        <v>128380</v>
      </c>
      <c r="AZ242">
        <v>127810</v>
      </c>
      <c r="BA242">
        <v>127240</v>
      </c>
      <c r="BB242">
        <v>126670</v>
      </c>
      <c r="BC242">
        <v>126100</v>
      </c>
      <c r="BD242">
        <v>125530</v>
      </c>
      <c r="BE242">
        <v>125370</v>
      </c>
      <c r="BF242">
        <v>125210</v>
      </c>
      <c r="BG242">
        <v>125050</v>
      </c>
      <c r="BH242">
        <v>124890</v>
      </c>
      <c r="BI242">
        <v>124730</v>
      </c>
      <c r="BJ242">
        <v>124570</v>
      </c>
      <c r="BM242" t="str">
        <f>VLOOKUP(D242,Data_1!$D$2:$D$1387,1,FALSE)</f>
        <v>Forest area (sq. km)</v>
      </c>
    </row>
    <row r="243" spans="1:65" x14ac:dyDescent="0.25">
      <c r="A243" t="s">
        <v>277</v>
      </c>
      <c r="B243" t="s">
        <v>278</v>
      </c>
      <c r="C243" t="s">
        <v>7</v>
      </c>
      <c r="D243" t="s">
        <v>74</v>
      </c>
      <c r="E243" s="25" t="str">
        <f t="shared" si="21"/>
        <v>number</v>
      </c>
      <c r="F243" s="4" t="s">
        <v>75</v>
      </c>
      <c r="AJ243">
        <v>38960</v>
      </c>
      <c r="AK243">
        <v>38631.0009765625</v>
      </c>
      <c r="AL243">
        <v>38301.999511718801</v>
      </c>
      <c r="AM243">
        <v>37973.000488281301</v>
      </c>
      <c r="AN243">
        <v>37643.9990234375</v>
      </c>
      <c r="AO243">
        <v>37315</v>
      </c>
      <c r="AP243">
        <v>36986.0009765625</v>
      </c>
      <c r="AQ243">
        <v>36656.999511718801</v>
      </c>
      <c r="AR243">
        <v>36328.000488281301</v>
      </c>
      <c r="AS243">
        <v>35998.9990234375</v>
      </c>
      <c r="AT243">
        <v>35670</v>
      </c>
      <c r="AU243">
        <v>35340</v>
      </c>
      <c r="AV243">
        <v>35010</v>
      </c>
      <c r="AW243">
        <v>34680</v>
      </c>
      <c r="AX243">
        <v>34350</v>
      </c>
      <c r="AY243">
        <v>34020</v>
      </c>
      <c r="AZ243">
        <v>33690</v>
      </c>
      <c r="BA243">
        <v>33360</v>
      </c>
      <c r="BB243">
        <v>33030</v>
      </c>
      <c r="BC243">
        <v>32700</v>
      </c>
      <c r="BD243">
        <v>32370</v>
      </c>
      <c r="BE243">
        <v>32190</v>
      </c>
      <c r="BF243">
        <v>32010</v>
      </c>
      <c r="BG243">
        <v>31830</v>
      </c>
      <c r="BH243">
        <v>31650</v>
      </c>
      <c r="BI243">
        <v>31470</v>
      </c>
      <c r="BJ243">
        <v>31290</v>
      </c>
      <c r="BM243" t="str">
        <f>VLOOKUP(D243,Data_1!$D$2:$D$1387,1,FALSE)</f>
        <v>Forest area (sq. km)</v>
      </c>
    </row>
    <row r="244" spans="1:65" x14ac:dyDescent="0.25">
      <c r="A244" t="s">
        <v>279</v>
      </c>
      <c r="B244" t="s">
        <v>280</v>
      </c>
      <c r="C244" t="s">
        <v>7</v>
      </c>
      <c r="D244" t="s">
        <v>74</v>
      </c>
      <c r="E244" s="25" t="str">
        <f t="shared" si="21"/>
        <v>number</v>
      </c>
      <c r="F244" s="4" t="s">
        <v>75</v>
      </c>
      <c r="AJ244">
        <v>528000</v>
      </c>
      <c r="AK244">
        <v>526333.984375</v>
      </c>
      <c r="AL244">
        <v>524668.0078125</v>
      </c>
      <c r="AM244">
        <v>523001.9921875</v>
      </c>
      <c r="AN244">
        <v>521336.015625</v>
      </c>
      <c r="AO244">
        <v>519670</v>
      </c>
      <c r="AP244">
        <v>518003.984375</v>
      </c>
      <c r="AQ244">
        <v>516338.0078125</v>
      </c>
      <c r="AR244">
        <v>514671.9921875</v>
      </c>
      <c r="AS244">
        <v>513006.015625</v>
      </c>
      <c r="AT244">
        <v>511340</v>
      </c>
      <c r="AU244">
        <v>509673.984375</v>
      </c>
      <c r="AV244">
        <v>508008.0078125</v>
      </c>
      <c r="AW244">
        <v>506341.9921875</v>
      </c>
      <c r="AX244">
        <v>504676.015625</v>
      </c>
      <c r="AY244">
        <v>503010</v>
      </c>
      <c r="AZ244">
        <v>501343.984375</v>
      </c>
      <c r="BA244">
        <v>499678.0078125</v>
      </c>
      <c r="BB244">
        <v>498011.9921875</v>
      </c>
      <c r="BC244">
        <v>496346.015625</v>
      </c>
      <c r="BD244">
        <v>494680</v>
      </c>
      <c r="BE244">
        <v>493013.984375</v>
      </c>
      <c r="BF244">
        <v>491348.0078125</v>
      </c>
      <c r="BG244">
        <v>489681.9921875</v>
      </c>
      <c r="BH244">
        <v>488016.015625</v>
      </c>
      <c r="BI244">
        <v>486350</v>
      </c>
      <c r="BJ244">
        <v>484683.984375</v>
      </c>
      <c r="BM244" t="str">
        <f>VLOOKUP(D244,Data_1!$D$2:$D$1387,1,FALSE)</f>
        <v>Forest area (sq. km)</v>
      </c>
    </row>
    <row r="245" spans="1:65" x14ac:dyDescent="0.25">
      <c r="A245" t="s">
        <v>281</v>
      </c>
      <c r="B245" t="s">
        <v>282</v>
      </c>
      <c r="C245" t="s">
        <v>7</v>
      </c>
      <c r="D245" t="s">
        <v>74</v>
      </c>
      <c r="E245" s="25" t="str">
        <f t="shared" si="21"/>
        <v>number</v>
      </c>
      <c r="F245" s="4" t="s">
        <v>75</v>
      </c>
      <c r="AJ245">
        <v>221640</v>
      </c>
      <c r="AK245">
        <v>218370</v>
      </c>
      <c r="AL245">
        <v>215100</v>
      </c>
      <c r="AM245">
        <v>211830</v>
      </c>
      <c r="AN245">
        <v>208560</v>
      </c>
      <c r="AO245">
        <v>205290</v>
      </c>
      <c r="AP245">
        <v>202020</v>
      </c>
      <c r="AQ245">
        <v>198750</v>
      </c>
      <c r="AR245">
        <v>195480</v>
      </c>
      <c r="AS245">
        <v>192210</v>
      </c>
      <c r="AT245">
        <v>188940</v>
      </c>
      <c r="AU245">
        <v>185670</v>
      </c>
      <c r="AV245">
        <v>182400</v>
      </c>
      <c r="AW245">
        <v>179130</v>
      </c>
      <c r="AX245">
        <v>175860</v>
      </c>
      <c r="AY245">
        <v>172590</v>
      </c>
      <c r="AZ245">
        <v>169320</v>
      </c>
      <c r="BA245">
        <v>166050</v>
      </c>
      <c r="BB245">
        <v>162780</v>
      </c>
      <c r="BC245">
        <v>159510</v>
      </c>
      <c r="BD245">
        <v>156240</v>
      </c>
      <c r="BE245">
        <v>153115.99609375</v>
      </c>
      <c r="BF245">
        <v>149992.001953125</v>
      </c>
      <c r="BG245">
        <v>146867.998046875</v>
      </c>
      <c r="BH245">
        <v>143744.00390625</v>
      </c>
      <c r="BI245">
        <v>140620</v>
      </c>
      <c r="BJ245">
        <v>137495.99609375</v>
      </c>
      <c r="BM245" t="str">
        <f>VLOOKUP(D245,Data_1!$D$2:$D$1387,1,FALSE)</f>
        <v>Forest area (sq. km)</v>
      </c>
    </row>
    <row r="246" spans="1:65" x14ac:dyDescent="0.25">
      <c r="A246" t="s">
        <v>284</v>
      </c>
      <c r="B246" t="s">
        <v>272</v>
      </c>
      <c r="C246" t="s">
        <v>149</v>
      </c>
      <c r="D246" t="s">
        <v>74</v>
      </c>
      <c r="E246" s="25" t="str">
        <f t="shared" si="21"/>
        <v>number</v>
      </c>
      <c r="F246" s="4" t="s">
        <v>75</v>
      </c>
      <c r="AJ246">
        <v>102220</v>
      </c>
      <c r="AK246">
        <v>102325.99609375</v>
      </c>
      <c r="AL246">
        <v>102432.001953125</v>
      </c>
      <c r="AM246">
        <v>102537.998046875</v>
      </c>
      <c r="AN246">
        <v>102644.00390625</v>
      </c>
      <c r="AO246">
        <v>102750</v>
      </c>
      <c r="AP246">
        <v>102855.99609375</v>
      </c>
      <c r="AQ246">
        <v>102962.001953125</v>
      </c>
      <c r="AR246">
        <v>103067.998046875</v>
      </c>
      <c r="AS246">
        <v>103174.00390625</v>
      </c>
      <c r="AT246">
        <v>103280</v>
      </c>
      <c r="AU246">
        <v>103434.00390625</v>
      </c>
      <c r="AV246">
        <v>103587.998046875</v>
      </c>
      <c r="AW246">
        <v>103742.001953125</v>
      </c>
      <c r="AX246">
        <v>103895.99609375</v>
      </c>
      <c r="AY246">
        <v>104050</v>
      </c>
      <c r="AZ246">
        <v>104045.99609375</v>
      </c>
      <c r="BA246">
        <v>104042.001953125</v>
      </c>
      <c r="BB246">
        <v>104037.998046875</v>
      </c>
      <c r="BC246">
        <v>104034.00390625</v>
      </c>
      <c r="BD246">
        <v>104030</v>
      </c>
      <c r="BE246">
        <v>104025.99609375</v>
      </c>
      <c r="BF246">
        <v>104022.001953125</v>
      </c>
      <c r="BG246">
        <v>104017.998046875</v>
      </c>
      <c r="BH246">
        <v>104014.00390625</v>
      </c>
      <c r="BI246">
        <v>104010</v>
      </c>
      <c r="BJ246">
        <v>104005.99609375</v>
      </c>
      <c r="BM246" t="str">
        <f>VLOOKUP(D246,Data_1!$D$2:$D$1387,1,FALSE)</f>
        <v>Forest area (sq. km)</v>
      </c>
    </row>
    <row r="247" spans="1:65" x14ac:dyDescent="0.25">
      <c r="A247" t="s">
        <v>273</v>
      </c>
      <c r="B247" t="s">
        <v>274</v>
      </c>
      <c r="C247" t="s">
        <v>149</v>
      </c>
      <c r="D247" t="s">
        <v>74</v>
      </c>
      <c r="E247" s="25" t="str">
        <f t="shared" si="21"/>
        <v>number</v>
      </c>
      <c r="F247" s="4" t="s">
        <v>75</v>
      </c>
      <c r="AJ247">
        <v>86270</v>
      </c>
      <c r="AK247">
        <v>86552.001953125</v>
      </c>
      <c r="AL247">
        <v>86834.00390625</v>
      </c>
      <c r="AM247">
        <v>87115.99609375</v>
      </c>
      <c r="AN247">
        <v>87397.998046875</v>
      </c>
      <c r="AO247">
        <v>87680</v>
      </c>
      <c r="AP247">
        <v>87962.001953125</v>
      </c>
      <c r="AQ247">
        <v>88244.00390625</v>
      </c>
      <c r="AR247">
        <v>88525.99609375</v>
      </c>
      <c r="AS247">
        <v>88807.998046875</v>
      </c>
      <c r="AT247">
        <v>89090</v>
      </c>
      <c r="AU247">
        <v>89377.998046875</v>
      </c>
      <c r="AV247">
        <v>89665.99609375</v>
      </c>
      <c r="AW247">
        <v>89954.00390625</v>
      </c>
      <c r="AX247">
        <v>90242.001953125</v>
      </c>
      <c r="AY247">
        <v>90530</v>
      </c>
      <c r="AZ247">
        <v>90814.00390625</v>
      </c>
      <c r="BA247">
        <v>91097.998046875</v>
      </c>
      <c r="BB247">
        <v>91382.001953125</v>
      </c>
      <c r="BC247">
        <v>91665.99609375</v>
      </c>
      <c r="BD247">
        <v>91950</v>
      </c>
      <c r="BE247">
        <v>92234.00390625</v>
      </c>
      <c r="BF247">
        <v>92517.998046875</v>
      </c>
      <c r="BG247">
        <v>92802.001953125</v>
      </c>
      <c r="BH247">
        <v>93085.99609375</v>
      </c>
      <c r="BI247">
        <v>93370</v>
      </c>
      <c r="BJ247">
        <v>93654.00390625</v>
      </c>
      <c r="BM247" t="str">
        <f>VLOOKUP(D247,Data_1!$D$2:$D$1387,1,FALSE)</f>
        <v>Forest area (sq. km)</v>
      </c>
    </row>
    <row r="248" spans="1:65" x14ac:dyDescent="0.25">
      <c r="A248" t="s">
        <v>275</v>
      </c>
      <c r="B248" t="s">
        <v>276</v>
      </c>
      <c r="C248" t="s">
        <v>7</v>
      </c>
      <c r="D248" t="s">
        <v>76</v>
      </c>
      <c r="E248" s="25" t="str">
        <f t="shared" si="21"/>
        <v>number</v>
      </c>
      <c r="F248" s="4" t="s">
        <v>77</v>
      </c>
      <c r="G248">
        <v>3726375268.6373577</v>
      </c>
      <c r="H248">
        <v>3811003848.3310657</v>
      </c>
      <c r="I248">
        <v>3775584316.6824999</v>
      </c>
      <c r="J248">
        <v>3925192556.8432684</v>
      </c>
      <c r="K248">
        <v>3907440721.8503184</v>
      </c>
      <c r="L248">
        <v>3988111883.3203473</v>
      </c>
      <c r="M248">
        <v>4208597265.3940835</v>
      </c>
      <c r="N248">
        <v>4495993370.4131994</v>
      </c>
      <c r="O248">
        <v>4663299272.3758783</v>
      </c>
      <c r="P248">
        <v>4909356186.804985</v>
      </c>
      <c r="Q248">
        <v>5102262712.0858936</v>
      </c>
      <c r="R248">
        <v>5037330218.2514677</v>
      </c>
      <c r="S248">
        <v>4905428818.0913925</v>
      </c>
      <c r="T248">
        <v>5003874857.5060501</v>
      </c>
      <c r="U248">
        <v>5066858211.7378378</v>
      </c>
      <c r="V248">
        <v>4911363508.3333454</v>
      </c>
      <c r="W248">
        <v>5027468159.2959213</v>
      </c>
      <c r="X248">
        <v>4893646711.950613</v>
      </c>
      <c r="Y248">
        <v>5375898481.8532801</v>
      </c>
      <c r="Z248">
        <v>5419215903.00879</v>
      </c>
      <c r="AA248">
        <v>4893617620.9877539</v>
      </c>
      <c r="AB248">
        <v>4805033640.5286407</v>
      </c>
      <c r="AC248">
        <v>4848380152.6470118</v>
      </c>
      <c r="AD248">
        <v>4931029463.2278452</v>
      </c>
      <c r="AE248">
        <v>4988026106.7578917</v>
      </c>
      <c r="AF248">
        <v>5085746813.9228106</v>
      </c>
      <c r="AG248">
        <v>5145661260.6640816</v>
      </c>
      <c r="AH248">
        <v>5320789571.2669201</v>
      </c>
      <c r="AI248">
        <v>5537818872.7708826</v>
      </c>
      <c r="AJ248">
        <v>5711154233.1506796</v>
      </c>
      <c r="AK248">
        <v>5350806992.5670023</v>
      </c>
      <c r="AL248">
        <v>5414275712.0595369</v>
      </c>
      <c r="AM248">
        <v>5527789241.1419716</v>
      </c>
      <c r="AN248">
        <v>5523830887.643836</v>
      </c>
      <c r="AO248">
        <v>5618410647.9123621</v>
      </c>
      <c r="AP248">
        <v>5739145519.7967186</v>
      </c>
      <c r="AQ248">
        <v>5951120435.2312708</v>
      </c>
      <c r="AR248">
        <v>6185138512.8632574</v>
      </c>
      <c r="AS248">
        <v>6473311272.4087906</v>
      </c>
      <c r="AT248">
        <v>6781445103.0306568</v>
      </c>
      <c r="AU248">
        <v>7189540561.3230247</v>
      </c>
      <c r="AV248">
        <v>6278353422.6090984</v>
      </c>
      <c r="AW248">
        <v>6892683532.6352453</v>
      </c>
      <c r="AX248">
        <v>7255032154.3726664</v>
      </c>
      <c r="AY248">
        <v>7588974026.8779573</v>
      </c>
      <c r="AZ248">
        <v>7970138367.7565479</v>
      </c>
      <c r="BA248">
        <v>8467521105.2624969</v>
      </c>
      <c r="BB248">
        <v>9071129493.6532536</v>
      </c>
      <c r="BC248">
        <v>8707027002.4922962</v>
      </c>
      <c r="BD248">
        <v>8729936135.744873</v>
      </c>
      <c r="BE248">
        <v>8856903643.1491547</v>
      </c>
      <c r="BF248">
        <v>9125047117.6740932</v>
      </c>
      <c r="BG248">
        <v>9330835548.9467487</v>
      </c>
      <c r="BH248">
        <v>9640232448.0849934</v>
      </c>
      <c r="BI248">
        <v>9940681351.0480804</v>
      </c>
      <c r="BJ248">
        <v>10356200860.880678</v>
      </c>
      <c r="BK248">
        <v>10788136744.328768</v>
      </c>
      <c r="BM248" t="str">
        <f>VLOOKUP(D248,Data_1!$D$2:$D$1387,1,FALSE)</f>
        <v>GDP (constant 2010 US$)</v>
      </c>
    </row>
    <row r="249" spans="1:65" x14ac:dyDescent="0.25">
      <c r="A249" t="s">
        <v>277</v>
      </c>
      <c r="B249" t="s">
        <v>278</v>
      </c>
      <c r="C249" t="s">
        <v>7</v>
      </c>
      <c r="D249" t="s">
        <v>76</v>
      </c>
      <c r="E249" s="25" t="str">
        <f t="shared" si="21"/>
        <v>number</v>
      </c>
      <c r="F249" s="4" t="s">
        <v>77</v>
      </c>
      <c r="G249">
        <v>939424097.27902877</v>
      </c>
      <c r="H249">
        <v>945702876.73262823</v>
      </c>
      <c r="I249">
        <v>932547407.17950487</v>
      </c>
      <c r="J249">
        <v>957363456.70414722</v>
      </c>
      <c r="K249">
        <v>1087722788.7913015</v>
      </c>
      <c r="L249">
        <v>1231835576.1671958</v>
      </c>
      <c r="M249">
        <v>1321532298.8676076</v>
      </c>
      <c r="N249">
        <v>1296118186.5241246</v>
      </c>
      <c r="O249">
        <v>1372360522.8900626</v>
      </c>
      <c r="P249">
        <v>1378938219.1250124</v>
      </c>
      <c r="Q249">
        <v>1602582191.6488302</v>
      </c>
      <c r="R249">
        <v>1702444681.1578698</v>
      </c>
      <c r="S249">
        <v>1741612171.7068686</v>
      </c>
      <c r="T249">
        <v>1866589627.5219009</v>
      </c>
      <c r="U249">
        <v>1980205649.4029043</v>
      </c>
      <c r="V249">
        <v>2079171005.8098161</v>
      </c>
      <c r="W249">
        <v>2181425288.0819373</v>
      </c>
      <c r="X249">
        <v>2394006666.3698525</v>
      </c>
      <c r="Y249">
        <v>2499250879.9780984</v>
      </c>
      <c r="Z249">
        <v>2509416493.2847886</v>
      </c>
      <c r="AA249">
        <v>2376665369.0990639</v>
      </c>
      <c r="AB249">
        <v>2436164088.9194865</v>
      </c>
      <c r="AC249">
        <v>2526757943.3930044</v>
      </c>
      <c r="AD249">
        <v>2662199852.8773642</v>
      </c>
      <c r="AE249">
        <v>2783888536.9936347</v>
      </c>
      <c r="AF249">
        <v>2777908674.3213854</v>
      </c>
      <c r="AG249">
        <v>2823056334.5465083</v>
      </c>
      <c r="AH249">
        <v>2912753057.2469196</v>
      </c>
      <c r="AI249">
        <v>2951920547.795918</v>
      </c>
      <c r="AJ249">
        <v>3119952558.5982013</v>
      </c>
      <c r="AK249">
        <v>3392331649.9066029</v>
      </c>
      <c r="AL249">
        <v>3143572711.7413034</v>
      </c>
      <c r="AM249">
        <v>3448242757.665628</v>
      </c>
      <c r="AN249">
        <v>3095136432.6548462</v>
      </c>
      <c r="AO249">
        <v>3612916160.697258</v>
      </c>
      <c r="AP249">
        <v>3877261729.4418712</v>
      </c>
      <c r="AQ249">
        <v>4024303743.7859945</v>
      </c>
      <c r="AR249">
        <v>4181060581.4334416</v>
      </c>
      <c r="AS249">
        <v>4308260071.4880438</v>
      </c>
      <c r="AT249">
        <v>4376161603.6500244</v>
      </c>
      <c r="AU249">
        <v>4158449146.0042648</v>
      </c>
      <c r="AV249">
        <v>4229142782.0531645</v>
      </c>
      <c r="AW249">
        <v>4470442420.4929743</v>
      </c>
      <c r="AX249">
        <v>4712762648.7922192</v>
      </c>
      <c r="AY249">
        <v>4866809938.6856117</v>
      </c>
      <c r="AZ249">
        <v>5095550005.415761</v>
      </c>
      <c r="BA249">
        <v>5584722806.0685759</v>
      </c>
      <c r="BB249">
        <v>6011380928.0155649</v>
      </c>
      <c r="BC249">
        <v>6512015360.8259068</v>
      </c>
      <c r="BD249">
        <v>6959655570.8909817</v>
      </c>
      <c r="BE249">
        <v>7297481087.6974506</v>
      </c>
      <c r="BF249">
        <v>7435096950.0959215</v>
      </c>
      <c r="BG249">
        <v>7821721991.3786392</v>
      </c>
      <c r="BH249">
        <v>8267560145.1822643</v>
      </c>
      <c r="BI249">
        <v>8499051829.1649675</v>
      </c>
      <c r="BJ249">
        <v>8710171729.4618053</v>
      </c>
      <c r="BK249">
        <v>9058581256.6824837</v>
      </c>
      <c r="BM249" t="str">
        <f>VLOOKUP(D249,Data_1!$D$2:$D$1387,1,FALSE)</f>
        <v>GDP (constant 2010 US$)</v>
      </c>
    </row>
    <row r="250" spans="1:65" x14ac:dyDescent="0.25">
      <c r="A250" t="s">
        <v>279</v>
      </c>
      <c r="B250" t="s">
        <v>280</v>
      </c>
      <c r="C250" t="s">
        <v>7</v>
      </c>
      <c r="D250" t="s">
        <v>76</v>
      </c>
      <c r="E250" s="25" t="str">
        <f t="shared" si="21"/>
        <v>number</v>
      </c>
      <c r="F250" s="4" t="s">
        <v>77</v>
      </c>
      <c r="G250">
        <v>4655503637.6143894</v>
      </c>
      <c r="H250">
        <v>4539542515.26964</v>
      </c>
      <c r="I250">
        <v>4688094181.9015636</v>
      </c>
      <c r="J250">
        <v>5260700256.4049082</v>
      </c>
      <c r="K250">
        <v>6136473014.9465275</v>
      </c>
      <c r="L250">
        <v>5794652456.6925821</v>
      </c>
      <c r="M250">
        <v>6253571345.1877146</v>
      </c>
      <c r="N250">
        <v>6331636551.2497101</v>
      </c>
      <c r="O250">
        <v>6303972629.2968645</v>
      </c>
      <c r="P250">
        <v>6606381313.7103643</v>
      </c>
      <c r="Q250">
        <v>6600697212.8994579</v>
      </c>
      <c r="R250">
        <v>7208546517.687768</v>
      </c>
      <c r="S250">
        <v>7139196785.5579395</v>
      </c>
      <c r="T250">
        <v>7598115674.0530729</v>
      </c>
      <c r="U250">
        <v>7425689437.3684092</v>
      </c>
      <c r="V250">
        <v>7887639740.6766567</v>
      </c>
      <c r="W250">
        <v>7527629234.329073</v>
      </c>
      <c r="X250">
        <v>7569314523.3578596</v>
      </c>
      <c r="Y250">
        <v>7340423672.6355495</v>
      </c>
      <c r="Z250">
        <v>7563251214.2752876</v>
      </c>
      <c r="AA250">
        <v>8029749327.7188263</v>
      </c>
      <c r="AB250">
        <v>7803889933.5014868</v>
      </c>
      <c r="AC250">
        <v>7650411665.3811646</v>
      </c>
      <c r="AD250">
        <v>7624642408.9554071</v>
      </c>
      <c r="AE250">
        <v>7747804048.2791643</v>
      </c>
      <c r="AF250">
        <v>7803889933.5014858</v>
      </c>
      <c r="AG250">
        <v>8012695628.6089468</v>
      </c>
      <c r="AH250">
        <v>8515952929.8951426</v>
      </c>
      <c r="AI250">
        <v>8428791999.3329268</v>
      </c>
      <c r="AJ250">
        <v>8388243438.7442369</v>
      </c>
      <c r="AK250">
        <v>8385212482.5415325</v>
      </c>
      <c r="AL250">
        <v>8240070980.3839798</v>
      </c>
      <c r="AM250">
        <v>8800171186.758667</v>
      </c>
      <c r="AN250">
        <v>8041117529.340642</v>
      </c>
      <c r="AO250">
        <v>8274122490.6714458</v>
      </c>
      <c r="AP250">
        <v>8788652644.305933</v>
      </c>
      <c r="AQ250">
        <v>9123852515.061182</v>
      </c>
      <c r="AR250">
        <v>9088657605.6367378</v>
      </c>
      <c r="AS250">
        <v>9511297429.6971073</v>
      </c>
      <c r="AT250">
        <v>9881983406.64151</v>
      </c>
      <c r="AU250">
        <v>10407395447.249378</v>
      </c>
      <c r="AV250">
        <v>10876354172.312435</v>
      </c>
      <c r="AW250">
        <v>11631714139.792791</v>
      </c>
      <c r="AX250">
        <v>12449702236.768044</v>
      </c>
      <c r="AY250">
        <v>13350512768.130743</v>
      </c>
      <c r="AZ250">
        <v>14405696504.137917</v>
      </c>
      <c r="BA250">
        <v>15608923120.218468</v>
      </c>
      <c r="BB250">
        <v>16822344541.493818</v>
      </c>
      <c r="BC250">
        <v>18373423318.25478</v>
      </c>
      <c r="BD250">
        <v>20265556273.581955</v>
      </c>
      <c r="BE250">
        <v>21393258426.966293</v>
      </c>
      <c r="BF250">
        <v>23018636259.406723</v>
      </c>
      <c r="BG250">
        <v>24183235704.905045</v>
      </c>
      <c r="BH250">
        <v>25318838464.905876</v>
      </c>
      <c r="BI250">
        <v>26058118446.561455</v>
      </c>
      <c r="BJ250">
        <v>27037168289.174709</v>
      </c>
      <c r="BK250">
        <v>27957288778.637089</v>
      </c>
      <c r="BM250" t="str">
        <f>VLOOKUP(D250,Data_1!$D$2:$D$1387,1,FALSE)</f>
        <v>GDP (constant 2010 US$)</v>
      </c>
    </row>
    <row r="251" spans="1:65" x14ac:dyDescent="0.25">
      <c r="A251" t="s">
        <v>281</v>
      </c>
      <c r="B251" t="s">
        <v>282</v>
      </c>
      <c r="C251" t="s">
        <v>7</v>
      </c>
      <c r="D251" t="s">
        <v>76</v>
      </c>
      <c r="E251" s="25" t="str">
        <f t="shared" si="21"/>
        <v>number</v>
      </c>
      <c r="F251" s="4" t="s">
        <v>77</v>
      </c>
      <c r="G251">
        <v>3993932820.3231449</v>
      </c>
      <c r="H251">
        <v>4051224623.8873348</v>
      </c>
      <c r="I251">
        <v>4304197046.1416035</v>
      </c>
      <c r="J251">
        <v>4256585229.6686468</v>
      </c>
      <c r="K251">
        <v>4465607851.9546537</v>
      </c>
      <c r="L251">
        <v>4533624866.0091562</v>
      </c>
      <c r="M251">
        <v>4912953663.4111528</v>
      </c>
      <c r="N251">
        <v>5009745481.5751648</v>
      </c>
      <c r="O251">
        <v>5632368464.7376585</v>
      </c>
      <c r="P251">
        <v>6903320904.6244774</v>
      </c>
      <c r="Q251">
        <v>7518930527.4761457</v>
      </c>
      <c r="R251">
        <v>8145240502.3339834</v>
      </c>
      <c r="S251">
        <v>8357400778.8276739</v>
      </c>
      <c r="T251">
        <v>8911091418.8692379</v>
      </c>
      <c r="U251">
        <v>8738998350.5572681</v>
      </c>
      <c r="V251">
        <v>8779620614.8450546</v>
      </c>
      <c r="W251">
        <v>8177276902.9524078</v>
      </c>
      <c r="X251">
        <v>7955924355.8240147</v>
      </c>
      <c r="Y251">
        <v>8218233998.1839151</v>
      </c>
      <c r="Z251">
        <v>9403359545.5445786</v>
      </c>
      <c r="AA251">
        <v>10581170279.709335</v>
      </c>
      <c r="AB251">
        <v>10859909746.198042</v>
      </c>
      <c r="AC251">
        <v>11032072488.289488</v>
      </c>
      <c r="AD251">
        <v>10821651138.620972</v>
      </c>
      <c r="AE251">
        <v>11573148556.339228</v>
      </c>
      <c r="AF251">
        <v>11816072315.67407</v>
      </c>
      <c r="AG251">
        <v>11952044255.925894</v>
      </c>
      <c r="AH251">
        <v>12854707399.501053</v>
      </c>
      <c r="AI251">
        <v>13523122161.295036</v>
      </c>
      <c r="AJ251">
        <v>14468192711.756468</v>
      </c>
      <c r="AK251">
        <v>15268541602.372967</v>
      </c>
      <c r="AL251">
        <v>13891995573.630842</v>
      </c>
      <c r="AM251">
        <v>14038064143.173063</v>
      </c>
      <c r="AN251">
        <v>15334507266.306253</v>
      </c>
      <c r="AO251">
        <v>15358739736.794182</v>
      </c>
      <c r="AP251">
        <v>16950012184.515331</v>
      </c>
      <c r="AQ251">
        <v>17404373223.586571</v>
      </c>
      <c r="AR251">
        <v>17906526273.964256</v>
      </c>
      <c r="AS251">
        <v>17760082959.855946</v>
      </c>
      <c r="AT251">
        <v>17216768344.461655</v>
      </c>
      <c r="AU251">
        <v>17464623536.883518</v>
      </c>
      <c r="AV251">
        <v>15911315829.776592</v>
      </c>
      <c r="AW251">
        <v>13207175846.192204</v>
      </c>
      <c r="AX251">
        <v>12440164050.118019</v>
      </c>
      <c r="AY251">
        <v>11729695852.247213</v>
      </c>
      <c r="AZ251">
        <v>11323673010.894564</v>
      </c>
      <c r="BA251">
        <v>10909982202.481787</v>
      </c>
      <c r="BB251">
        <v>8982303273.3156128</v>
      </c>
      <c r="BC251">
        <v>10061936649.768066</v>
      </c>
      <c r="BD251">
        <v>12041655200</v>
      </c>
      <c r="BE251">
        <v>13750837257.696098</v>
      </c>
      <c r="BF251">
        <v>16042473245.945377</v>
      </c>
      <c r="BG251">
        <v>16361637090.030809</v>
      </c>
      <c r="BH251">
        <v>16750541640.397795</v>
      </c>
      <c r="BI251">
        <v>17048679958.727383</v>
      </c>
      <c r="BJ251">
        <v>17177545688.224976</v>
      </c>
      <c r="BK251">
        <v>17985583516.626476</v>
      </c>
      <c r="BM251" t="str">
        <f>VLOOKUP(D251,Data_1!$D$2:$D$1387,1,FALSE)</f>
        <v>GDP (constant 2010 US$)</v>
      </c>
    </row>
    <row r="252" spans="1:65" x14ac:dyDescent="0.25">
      <c r="A252" t="s">
        <v>284</v>
      </c>
      <c r="B252" t="s">
        <v>272</v>
      </c>
      <c r="C252" t="s">
        <v>149</v>
      </c>
      <c r="D252" t="s">
        <v>76</v>
      </c>
      <c r="E252" s="25" t="str">
        <f t="shared" si="21"/>
        <v>number</v>
      </c>
      <c r="F252" s="4" t="s">
        <v>77</v>
      </c>
      <c r="G252">
        <v>4715565889.2015009</v>
      </c>
      <c r="H252">
        <v>4773425622.8136644</v>
      </c>
      <c r="I252">
        <v>5465111982.5067778</v>
      </c>
      <c r="J252">
        <v>6427686955.9959402</v>
      </c>
      <c r="K252">
        <v>6227808113.903862</v>
      </c>
      <c r="L252">
        <v>6948823859.8854179</v>
      </c>
      <c r="M252">
        <v>7268341328.2222195</v>
      </c>
      <c r="N252">
        <v>8180390870.0919971</v>
      </c>
      <c r="O252">
        <v>8960736251.5163994</v>
      </c>
      <c r="P252">
        <v>9890415491.0154419</v>
      </c>
      <c r="Q252">
        <v>10825716247.204304</v>
      </c>
      <c r="R252">
        <v>11284361249.494692</v>
      </c>
      <c r="S252">
        <v>11954561754.756927</v>
      </c>
      <c r="T252">
        <v>12471881171.712868</v>
      </c>
      <c r="U252">
        <v>13501171352.864378</v>
      </c>
      <c r="V252">
        <v>15245036303.578279</v>
      </c>
      <c r="W252">
        <v>16360128257.203764</v>
      </c>
      <c r="X252">
        <v>18144928866.112434</v>
      </c>
      <c r="Y252">
        <v>18579392397.290253</v>
      </c>
      <c r="Z252">
        <v>16543518824.529251</v>
      </c>
      <c r="AA252">
        <v>17122624520.234053</v>
      </c>
      <c r="AB252">
        <v>17157010577.457832</v>
      </c>
      <c r="AC252">
        <v>16487845912.236464</v>
      </c>
      <c r="AD252">
        <v>16042466089.275526</v>
      </c>
      <c r="AE252">
        <v>16764573290.762077</v>
      </c>
      <c r="AF252">
        <v>17310989203.665257</v>
      </c>
      <c r="AG252">
        <v>17250578540.989307</v>
      </c>
      <c r="AH252">
        <v>17446628599.72216</v>
      </c>
      <c r="AI252">
        <v>17960956073.572304</v>
      </c>
      <c r="AJ252">
        <v>17764120445.2383</v>
      </c>
      <c r="AK252">
        <v>17771390441.50491</v>
      </c>
      <c r="AL252">
        <v>17727928620.248394</v>
      </c>
      <c r="AM252">
        <v>17693804999.107735</v>
      </c>
      <c r="AN252">
        <v>17837338328.031208</v>
      </c>
      <c r="AO252">
        <v>19108381522.873772</v>
      </c>
      <c r="AP252">
        <v>20585330895.840729</v>
      </c>
      <c r="AQ252">
        <v>21355953697.800972</v>
      </c>
      <c r="AR252">
        <v>22408947356.075909</v>
      </c>
      <c r="AS252">
        <v>22771418229.273064</v>
      </c>
      <c r="AT252">
        <v>22300414201.688637</v>
      </c>
      <c r="AU252">
        <v>22327480641.485733</v>
      </c>
      <c r="AV252">
        <v>21955138165.969894</v>
      </c>
      <c r="AW252">
        <v>21656650171.274227</v>
      </c>
      <c r="AX252">
        <v>21923410906.13168</v>
      </c>
      <c r="AY252">
        <v>22300767039.179634</v>
      </c>
      <c r="AZ252">
        <v>22638811513.374863</v>
      </c>
      <c r="BA252">
        <v>23038394863.978493</v>
      </c>
      <c r="BB252">
        <v>23624224724.040226</v>
      </c>
      <c r="BC252">
        <v>24392355457.338409</v>
      </c>
      <c r="BD252">
        <v>24884505034.556419</v>
      </c>
      <c r="BE252">
        <v>23792758395.886761</v>
      </c>
      <c r="BF252">
        <v>26340131049.779045</v>
      </c>
      <c r="BG252">
        <v>28681616270.221504</v>
      </c>
      <c r="BH252">
        <v>31203899801.826061</v>
      </c>
      <c r="BI252">
        <v>33963218673.858929</v>
      </c>
      <c r="BJ252">
        <v>36670680111.011848</v>
      </c>
      <c r="BK252">
        <v>39495088684.862846</v>
      </c>
      <c r="BM252" t="str">
        <f>VLOOKUP(D252,Data_1!$D$2:$D$1387,1,FALSE)</f>
        <v>GDP (constant 2010 US$)</v>
      </c>
    </row>
    <row r="253" spans="1:65" x14ac:dyDescent="0.25">
      <c r="A253" t="s">
        <v>273</v>
      </c>
      <c r="B253" t="s">
        <v>274</v>
      </c>
      <c r="C253" t="s">
        <v>149</v>
      </c>
      <c r="D253" t="s">
        <v>76</v>
      </c>
      <c r="E253" s="25" t="str">
        <f t="shared" si="21"/>
        <v>number</v>
      </c>
      <c r="F253" s="4" t="s">
        <v>77</v>
      </c>
      <c r="G253">
        <v>7247030227.9840288</v>
      </c>
      <c r="H253">
        <v>7544822194.2898312</v>
      </c>
      <c r="I253">
        <v>7877245113.6443329</v>
      </c>
      <c r="J253">
        <v>8051279256.5679121</v>
      </c>
      <c r="K253">
        <v>8161501178.5740271</v>
      </c>
      <c r="L253">
        <v>7813960759.6384668</v>
      </c>
      <c r="M253">
        <v>8054268499.8706865</v>
      </c>
      <c r="N253">
        <v>8083977501.1491766</v>
      </c>
      <c r="O253">
        <v>8569515333.8899002</v>
      </c>
      <c r="P253">
        <v>9402769808.2073841</v>
      </c>
      <c r="Q253">
        <v>9893229993.224287</v>
      </c>
      <c r="R253">
        <v>9647120523.0357342</v>
      </c>
      <c r="S253">
        <v>9925399836.8859043</v>
      </c>
      <c r="T253">
        <v>10605539531.31918</v>
      </c>
      <c r="U253">
        <v>9287098201.0214081</v>
      </c>
      <c r="V253">
        <v>8959246657.1827164</v>
      </c>
      <c r="W253">
        <v>9162989534.3807964</v>
      </c>
      <c r="X253">
        <v>9939638626.2968712</v>
      </c>
      <c r="Y253">
        <v>9689662537.655405</v>
      </c>
      <c r="Z253">
        <v>9735368282.6930943</v>
      </c>
      <c r="AA253">
        <v>9394331814.2387295</v>
      </c>
      <c r="AB253">
        <v>8743901121.0839443</v>
      </c>
      <c r="AC253">
        <v>8344852426.1423903</v>
      </c>
      <c r="AD253">
        <v>9066479335.8860207</v>
      </c>
      <c r="AE253">
        <v>9528109763.8025417</v>
      </c>
      <c r="AF253">
        <v>10023491500.083681</v>
      </c>
      <c r="AG253">
        <v>10504107781.560165</v>
      </c>
      <c r="AH253">
        <v>11095296694.799208</v>
      </c>
      <c r="AI253">
        <v>11659589360.417274</v>
      </c>
      <c r="AJ253">
        <v>12047715856.156914</v>
      </c>
      <c r="AK253">
        <v>12684055279.611771</v>
      </c>
      <c r="AL253">
        <v>13176122962.221863</v>
      </c>
      <c r="AM253">
        <v>13815165000.183468</v>
      </c>
      <c r="AN253">
        <v>14271065388.71818</v>
      </c>
      <c r="AO253">
        <v>14857951398.965317</v>
      </c>
      <c r="AP253">
        <v>15541782824.230227</v>
      </c>
      <c r="AQ253">
        <v>16193971605.235222</v>
      </c>
      <c r="AR253">
        <v>16955151553.299774</v>
      </c>
      <c r="AS253">
        <v>17701177689.238991</v>
      </c>
      <c r="AT253">
        <v>18356121284.033123</v>
      </c>
      <c r="AU253">
        <v>19090366135.394455</v>
      </c>
      <c r="AV253">
        <v>19949432554.081326</v>
      </c>
      <c r="AW253">
        <v>20986803043.689518</v>
      </c>
      <c r="AX253">
        <v>22162064012.000103</v>
      </c>
      <c r="AY253">
        <v>23469626664.748234</v>
      </c>
      <c r="AZ253">
        <v>24971662216.256042</v>
      </c>
      <c r="BA253">
        <v>26057135212.324558</v>
      </c>
      <c r="BB253">
        <v>28441310733.845646</v>
      </c>
      <c r="BC253">
        <v>29819146303.344189</v>
      </c>
      <c r="BD253">
        <v>32174772955.974846</v>
      </c>
      <c r="BE253">
        <v>36694403096.188141</v>
      </c>
      <c r="BF253">
        <v>40104336702.770683</v>
      </c>
      <c r="BG253">
        <v>43036976358.671928</v>
      </c>
      <c r="BH253">
        <v>44283946425.92218</v>
      </c>
      <c r="BI253">
        <v>45248542333.655403</v>
      </c>
      <c r="BJ253">
        <v>46808618404.899353</v>
      </c>
      <c r="BK253">
        <v>50620453224.933403</v>
      </c>
      <c r="BM253" t="str">
        <f>VLOOKUP(D253,Data_1!$D$2:$D$1387,1,FALSE)</f>
        <v>GDP (constant 2010 US$)</v>
      </c>
    </row>
    <row r="254" spans="1:65" x14ac:dyDescent="0.25">
      <c r="A254" t="s">
        <v>275</v>
      </c>
      <c r="B254" t="s">
        <v>276</v>
      </c>
      <c r="C254" t="s">
        <v>7</v>
      </c>
      <c r="D254" t="s">
        <v>78</v>
      </c>
      <c r="E254" s="25" t="str">
        <f t="shared" si="21"/>
        <v>number</v>
      </c>
      <c r="F254" s="4" t="s">
        <v>79</v>
      </c>
      <c r="G254">
        <v>256187826200</v>
      </c>
      <c r="H254">
        <v>262006030300</v>
      </c>
      <c r="I254">
        <v>259570942000</v>
      </c>
      <c r="J254">
        <v>269856489500.00003</v>
      </c>
      <c r="K254">
        <v>268636053100</v>
      </c>
      <c r="L254">
        <v>274182185200</v>
      </c>
      <c r="M254">
        <v>289340527200</v>
      </c>
      <c r="N254">
        <v>309098972900</v>
      </c>
      <c r="O254">
        <v>320601232400</v>
      </c>
      <c r="P254">
        <v>337517614000</v>
      </c>
      <c r="Q254">
        <v>350779913100</v>
      </c>
      <c r="R254">
        <v>346315812400.00006</v>
      </c>
      <c r="S254">
        <v>337247607900.00006</v>
      </c>
      <c r="T254">
        <v>344015760599.99994</v>
      </c>
      <c r="U254">
        <v>348345858200</v>
      </c>
      <c r="V254">
        <v>337655617100</v>
      </c>
      <c r="W254">
        <v>345637797100.00006</v>
      </c>
      <c r="X254">
        <v>336437589600</v>
      </c>
      <c r="Y254">
        <v>369592337500.00006</v>
      </c>
      <c r="Z254">
        <v>372570404700</v>
      </c>
      <c r="AA254">
        <v>336435589600</v>
      </c>
      <c r="AB254">
        <v>330345452200</v>
      </c>
      <c r="AC254">
        <v>333325519400</v>
      </c>
      <c r="AD254">
        <v>339007649000</v>
      </c>
      <c r="AE254">
        <v>342926161000.00006</v>
      </c>
      <c r="AF254">
        <v>349644447200</v>
      </c>
      <c r="AG254">
        <v>353763557800</v>
      </c>
      <c r="AH254">
        <v>365803606900</v>
      </c>
      <c r="AI254">
        <v>380724343799.99994</v>
      </c>
      <c r="AJ254">
        <v>392641127800.00006</v>
      </c>
      <c r="AK254">
        <v>367867300800</v>
      </c>
      <c r="AL254">
        <v>372230767200</v>
      </c>
      <c r="AM254">
        <v>380034807900</v>
      </c>
      <c r="AN254">
        <v>379762671600</v>
      </c>
      <c r="AO254">
        <v>386265018100</v>
      </c>
      <c r="AP254">
        <v>394565525200</v>
      </c>
      <c r="AQ254">
        <v>409138773700.00006</v>
      </c>
      <c r="AR254">
        <v>425227486800</v>
      </c>
      <c r="AS254">
        <v>445039327400</v>
      </c>
      <c r="AT254">
        <v>466223489100</v>
      </c>
      <c r="AU254">
        <v>494280000000</v>
      </c>
      <c r="AV254">
        <v>431636000000</v>
      </c>
      <c r="AW254">
        <v>473871117000.00006</v>
      </c>
      <c r="AX254">
        <v>498782538700</v>
      </c>
      <c r="AY254">
        <v>521741000000</v>
      </c>
      <c r="AZ254">
        <v>547946000000</v>
      </c>
      <c r="BA254">
        <v>582141000000</v>
      </c>
      <c r="BB254">
        <v>623639000000</v>
      </c>
      <c r="BC254">
        <v>598607000000</v>
      </c>
      <c r="BD254">
        <v>600182000000</v>
      </c>
      <c r="BE254">
        <v>608911000000</v>
      </c>
      <c r="BF254">
        <v>627345829800</v>
      </c>
      <c r="BG254">
        <v>641493758300</v>
      </c>
      <c r="BH254">
        <v>662764755800.00012</v>
      </c>
      <c r="BI254">
        <v>683420579700</v>
      </c>
      <c r="BJ254">
        <v>711987493200</v>
      </c>
      <c r="BK254">
        <v>741683030300</v>
      </c>
      <c r="BM254" t="str">
        <f>VLOOKUP(D254,Data_1!$D$2:$D$1387,1,FALSE)</f>
        <v>GDP (constant LCU)</v>
      </c>
    </row>
    <row r="255" spans="1:65" x14ac:dyDescent="0.25">
      <c r="A255" t="s">
        <v>277</v>
      </c>
      <c r="B255" t="s">
        <v>278</v>
      </c>
      <c r="C255" t="s">
        <v>7</v>
      </c>
      <c r="D255" t="s">
        <v>78</v>
      </c>
      <c r="E255" s="25" t="str">
        <f t="shared" si="21"/>
        <v>number</v>
      </c>
      <c r="F255" s="4" t="s">
        <v>79</v>
      </c>
      <c r="G255">
        <v>141370832300</v>
      </c>
      <c r="H255">
        <v>142315705100</v>
      </c>
      <c r="I255">
        <v>140335981900</v>
      </c>
      <c r="J255">
        <v>144070467300</v>
      </c>
      <c r="K255">
        <v>163687812999.99997</v>
      </c>
      <c r="L255">
        <v>185374870799.99997</v>
      </c>
      <c r="M255">
        <v>198873034600.00003</v>
      </c>
      <c r="N255">
        <v>195048548700.00003</v>
      </c>
      <c r="O255">
        <v>206522006300</v>
      </c>
      <c r="P255">
        <v>207511862100</v>
      </c>
      <c r="Q255">
        <v>241167305500</v>
      </c>
      <c r="R255">
        <v>256195282000</v>
      </c>
      <c r="S255">
        <v>262089468400</v>
      </c>
      <c r="T255">
        <v>280896913300</v>
      </c>
      <c r="U255">
        <v>297994613500</v>
      </c>
      <c r="V255">
        <v>312887583400</v>
      </c>
      <c r="W255">
        <v>328275492900</v>
      </c>
      <c r="X255">
        <v>360266163000</v>
      </c>
      <c r="Y255">
        <v>376104017400.00006</v>
      </c>
      <c r="Z255">
        <v>377633806999.99994</v>
      </c>
      <c r="AA255">
        <v>357656528400</v>
      </c>
      <c r="AB255">
        <v>366610294400</v>
      </c>
      <c r="AC255">
        <v>380243464600</v>
      </c>
      <c r="AD255">
        <v>400625670600</v>
      </c>
      <c r="AE255">
        <v>418938199100</v>
      </c>
      <c r="AF255">
        <v>418038309300</v>
      </c>
      <c r="AG255">
        <v>424832431700</v>
      </c>
      <c r="AH255">
        <v>438330595500</v>
      </c>
      <c r="AI255">
        <v>444224781900</v>
      </c>
      <c r="AJ255">
        <v>469511364699.99994</v>
      </c>
      <c r="AK255">
        <v>510500795300</v>
      </c>
      <c r="AL255">
        <v>473065883600</v>
      </c>
      <c r="AM255">
        <v>518914673400</v>
      </c>
      <c r="AN255">
        <v>465776867800</v>
      </c>
      <c r="AO255">
        <v>543695830400</v>
      </c>
      <c r="AP255">
        <v>583476322700</v>
      </c>
      <c r="AQ255">
        <v>605604190199.99988</v>
      </c>
      <c r="AR255">
        <v>629194009400</v>
      </c>
      <c r="AS255">
        <v>648335840899.99988</v>
      </c>
      <c r="AT255">
        <v>658554118400.00012</v>
      </c>
      <c r="AU255">
        <v>625791289100</v>
      </c>
      <c r="AV255">
        <v>636429741100</v>
      </c>
      <c r="AW255">
        <v>672742127400.00012</v>
      </c>
      <c r="AX255">
        <v>709208098900</v>
      </c>
      <c r="AY255">
        <v>732390167200</v>
      </c>
      <c r="AZ255">
        <v>766812505000</v>
      </c>
      <c r="BA255">
        <v>840426505500</v>
      </c>
      <c r="BB255">
        <v>904632878300</v>
      </c>
      <c r="BC255">
        <v>979971702000.00012</v>
      </c>
      <c r="BD255">
        <v>1047335600000</v>
      </c>
      <c r="BE255">
        <v>1098173847200</v>
      </c>
      <c r="BF255">
        <v>1118883204200</v>
      </c>
      <c r="BG255">
        <v>1177065130800</v>
      </c>
      <c r="BH255">
        <v>1244157843300</v>
      </c>
      <c r="BI255">
        <v>1278994262900</v>
      </c>
      <c r="BJ255">
        <v>1310765000000</v>
      </c>
      <c r="BK255">
        <v>1363196000000</v>
      </c>
      <c r="BM255" t="str">
        <f>VLOOKUP(D255,Data_1!$D$2:$D$1387,1,FALSE)</f>
        <v>GDP (constant LCU)</v>
      </c>
    </row>
    <row r="256" spans="1:65" x14ac:dyDescent="0.25">
      <c r="A256" t="s">
        <v>279</v>
      </c>
      <c r="B256" t="s">
        <v>280</v>
      </c>
      <c r="C256" t="s">
        <v>7</v>
      </c>
      <c r="D256" t="s">
        <v>78</v>
      </c>
      <c r="E256" s="25" t="str">
        <f t="shared" si="21"/>
        <v>number</v>
      </c>
      <c r="F256" s="4" t="s">
        <v>79</v>
      </c>
      <c r="G256">
        <v>22332916500</v>
      </c>
      <c r="H256">
        <v>21776639400</v>
      </c>
      <c r="I256">
        <v>22489256600.000004</v>
      </c>
      <c r="J256">
        <v>25236105200</v>
      </c>
      <c r="K256">
        <v>29437274700.000004</v>
      </c>
      <c r="L256">
        <v>27797527300</v>
      </c>
      <c r="M256">
        <v>29999007100</v>
      </c>
      <c r="N256">
        <v>30373493699.999996</v>
      </c>
      <c r="O256">
        <v>30240787100</v>
      </c>
      <c r="P256">
        <v>31691471800</v>
      </c>
      <c r="Q256">
        <v>31664204600</v>
      </c>
      <c r="R256">
        <v>34580118500</v>
      </c>
      <c r="S256">
        <v>34247440900</v>
      </c>
      <c r="T256">
        <v>36448920700</v>
      </c>
      <c r="U256">
        <v>35621774800</v>
      </c>
      <c r="V256">
        <v>37837796600</v>
      </c>
      <c r="W256">
        <v>36110790200.000008</v>
      </c>
      <c r="X256">
        <v>36310758700</v>
      </c>
      <c r="Y256">
        <v>35212746400.000008</v>
      </c>
      <c r="Z256">
        <v>36281672400</v>
      </c>
      <c r="AA256">
        <v>38519510500</v>
      </c>
      <c r="AB256">
        <v>37436040400</v>
      </c>
      <c r="AC256">
        <v>36699789800</v>
      </c>
      <c r="AD256">
        <v>36576172100</v>
      </c>
      <c r="AE256">
        <v>37166990800</v>
      </c>
      <c r="AF256">
        <v>37436040400</v>
      </c>
      <c r="AG256">
        <v>38437702200</v>
      </c>
      <c r="AH256">
        <v>40851877800.000008</v>
      </c>
      <c r="AI256">
        <v>40433758100</v>
      </c>
      <c r="AJ256">
        <v>40239242599.999992</v>
      </c>
      <c r="AK256">
        <v>40224702800</v>
      </c>
      <c r="AL256">
        <v>39528444500</v>
      </c>
      <c r="AM256">
        <v>42215301200.000008</v>
      </c>
      <c r="AN256">
        <v>38574044900</v>
      </c>
      <c r="AO256">
        <v>39691793000</v>
      </c>
      <c r="AP256">
        <v>42160045600</v>
      </c>
      <c r="AQ256">
        <v>43768032900</v>
      </c>
      <c r="AR256">
        <v>43599199400</v>
      </c>
      <c r="AS256">
        <v>45626644900</v>
      </c>
      <c r="AT256">
        <v>47404862600</v>
      </c>
      <c r="AU256">
        <v>49925316700</v>
      </c>
      <c r="AV256">
        <v>52174958599.999992</v>
      </c>
      <c r="AW256">
        <v>55798495900.000008</v>
      </c>
      <c r="AX256">
        <v>59722466599.999992</v>
      </c>
      <c r="AY256">
        <v>64043744799.999992</v>
      </c>
      <c r="AZ256">
        <v>69105566700</v>
      </c>
      <c r="BA256">
        <v>74877565100.000015</v>
      </c>
      <c r="BB256">
        <v>80698469000</v>
      </c>
      <c r="BC256">
        <v>88139149000</v>
      </c>
      <c r="BD256">
        <v>97215900000</v>
      </c>
      <c r="BE256">
        <v>102625600000.00002</v>
      </c>
      <c r="BF256">
        <v>110422700000</v>
      </c>
      <c r="BG256">
        <v>116009400000</v>
      </c>
      <c r="BH256">
        <v>121457000000</v>
      </c>
      <c r="BI256">
        <v>125003399999.99998</v>
      </c>
      <c r="BJ256">
        <v>129700000000.00002</v>
      </c>
      <c r="BK256">
        <v>134113910000</v>
      </c>
      <c r="BM256" t="str">
        <f>VLOOKUP(D256,Data_1!$D$2:$D$1387,1,FALSE)</f>
        <v>GDP (constant LCU)</v>
      </c>
    </row>
    <row r="257" spans="1:65" x14ac:dyDescent="0.25">
      <c r="A257" t="s">
        <v>281</v>
      </c>
      <c r="B257" t="s">
        <v>282</v>
      </c>
      <c r="C257" t="s">
        <v>7</v>
      </c>
      <c r="D257" t="s">
        <v>78</v>
      </c>
      <c r="E257" s="25" t="str">
        <f t="shared" si="21"/>
        <v>number</v>
      </c>
      <c r="F257" s="4" t="s">
        <v>79</v>
      </c>
      <c r="G257">
        <v>4260911623.9474297</v>
      </c>
      <c r="H257">
        <v>4322033160.7247601</v>
      </c>
      <c r="I257">
        <v>4591915800.9726095</v>
      </c>
      <c r="J257">
        <v>4541121320.60114</v>
      </c>
      <c r="K257">
        <v>4764116288.4770298</v>
      </c>
      <c r="L257">
        <v>4836679974.1595497</v>
      </c>
      <c r="M257">
        <v>5241365419.5240002</v>
      </c>
      <c r="N257">
        <v>5344627392.5395298</v>
      </c>
      <c r="O257">
        <v>6008870289.3640308</v>
      </c>
      <c r="P257">
        <v>7364780933.8900795</v>
      </c>
      <c r="Q257">
        <v>8021541654.6701393</v>
      </c>
      <c r="R257">
        <v>8689718004.178709</v>
      </c>
      <c r="S257">
        <v>8916060366.1863708</v>
      </c>
      <c r="T257">
        <v>9506763062.0902805</v>
      </c>
      <c r="U257">
        <v>9323166244.5774803</v>
      </c>
      <c r="V257">
        <v>9366503948.5103397</v>
      </c>
      <c r="W257">
        <v>8723895913.0032806</v>
      </c>
      <c r="X257">
        <v>8487746812.9857616</v>
      </c>
      <c r="Y257">
        <v>8767590830.0201702</v>
      </c>
      <c r="Z257">
        <v>10031937389.604401</v>
      </c>
      <c r="AA257">
        <v>11288480169.311602</v>
      </c>
      <c r="AB257">
        <v>11585852280.0219</v>
      </c>
      <c r="AC257">
        <v>11769523428.7341</v>
      </c>
      <c r="AD257">
        <v>11545036234.015402</v>
      </c>
      <c r="AE257">
        <v>12346768317.797199</v>
      </c>
      <c r="AF257">
        <v>12605930581.2724</v>
      </c>
      <c r="AG257">
        <v>12750991714.449598</v>
      </c>
      <c r="AH257">
        <v>13713994362.215</v>
      </c>
      <c r="AI257">
        <v>14427090039.151199</v>
      </c>
      <c r="AJ257">
        <v>15435334863.2556</v>
      </c>
      <c r="AK257">
        <v>16289183950.022499</v>
      </c>
      <c r="AL257">
        <v>14820621197.8099</v>
      </c>
      <c r="AM257">
        <v>14976453880.495201</v>
      </c>
      <c r="AN257">
        <v>16359559160.843403</v>
      </c>
      <c r="AO257">
        <v>16385411477.3004</v>
      </c>
      <c r="AP257">
        <v>18083054270.604504</v>
      </c>
      <c r="AQ257">
        <v>18567787569.8218</v>
      </c>
      <c r="AR257">
        <v>19103507589.564602</v>
      </c>
      <c r="AS257">
        <v>18947275112.103203</v>
      </c>
      <c r="AT257">
        <v>18367642037.5522</v>
      </c>
      <c r="AU257">
        <v>18632065381.1478</v>
      </c>
      <c r="AV257">
        <v>16974925123.029102</v>
      </c>
      <c r="AW257">
        <v>14090023947.3745</v>
      </c>
      <c r="AX257">
        <v>13271740409.662701</v>
      </c>
      <c r="AY257">
        <v>12513780188.762499</v>
      </c>
      <c r="AZ257">
        <v>12080616306.9104</v>
      </c>
      <c r="BA257">
        <v>11639271884.361101</v>
      </c>
      <c r="BB257">
        <v>9582735150.7617302</v>
      </c>
      <c r="BC257">
        <v>10734537800</v>
      </c>
      <c r="BD257">
        <v>12846592800</v>
      </c>
      <c r="BE257">
        <v>14670027000.000002</v>
      </c>
      <c r="BF257">
        <v>17114849900.000002</v>
      </c>
      <c r="BG257">
        <v>17455348600</v>
      </c>
      <c r="BH257">
        <v>17870249900</v>
      </c>
      <c r="BI257">
        <v>18188317599.999996</v>
      </c>
      <c r="BJ257">
        <v>18325797500</v>
      </c>
      <c r="BK257">
        <v>19187849500</v>
      </c>
      <c r="BM257" t="str">
        <f>VLOOKUP(D257,Data_1!$D$2:$D$1387,1,FALSE)</f>
        <v>GDP (constant LCU)</v>
      </c>
    </row>
    <row r="258" spans="1:65" x14ac:dyDescent="0.25">
      <c r="A258" t="s">
        <v>284</v>
      </c>
      <c r="B258" t="s">
        <v>272</v>
      </c>
      <c r="C258" t="s">
        <v>149</v>
      </c>
      <c r="D258" t="s">
        <v>78</v>
      </c>
      <c r="E258" s="25" t="str">
        <f t="shared" si="21"/>
        <v>number</v>
      </c>
      <c r="F258" s="4" t="s">
        <v>79</v>
      </c>
      <c r="G258">
        <v>2216140612800</v>
      </c>
      <c r="H258">
        <v>2243332535999.9995</v>
      </c>
      <c r="I258">
        <v>2568399403700</v>
      </c>
      <c r="J258">
        <v>3020773846500</v>
      </c>
      <c r="K258">
        <v>2926838223500</v>
      </c>
      <c r="L258">
        <v>3265688812100.0005</v>
      </c>
      <c r="M258">
        <v>3415850140500.0005</v>
      </c>
      <c r="N258">
        <v>3844479509300</v>
      </c>
      <c r="O258">
        <v>4211212820300</v>
      </c>
      <c r="P258">
        <v>4648127491399.999</v>
      </c>
      <c r="Q258">
        <v>5087684066300</v>
      </c>
      <c r="R258">
        <v>5303230162000</v>
      </c>
      <c r="S258">
        <v>5618199477100</v>
      </c>
      <c r="T258">
        <v>5861320365800</v>
      </c>
      <c r="U258">
        <v>6345048475300</v>
      </c>
      <c r="V258">
        <v>7164600154000</v>
      </c>
      <c r="W258">
        <v>7688651905900</v>
      </c>
      <c r="X258">
        <v>8527441821699.999</v>
      </c>
      <c r="Y258">
        <v>8731623525200</v>
      </c>
      <c r="Z258">
        <v>7774838652900.001</v>
      </c>
      <c r="AA258">
        <v>8046996795000</v>
      </c>
      <c r="AB258">
        <v>8063156963200</v>
      </c>
      <c r="AC258">
        <v>7748674454400</v>
      </c>
      <c r="AD258">
        <v>7539362499700</v>
      </c>
      <c r="AE258">
        <v>7878726031800</v>
      </c>
      <c r="AF258">
        <v>8135521191599.999</v>
      </c>
      <c r="AG258">
        <v>8107130426600</v>
      </c>
      <c r="AH258">
        <v>8199266663800</v>
      </c>
      <c r="AI258">
        <v>8440981450500</v>
      </c>
      <c r="AJ258">
        <v>8348476024799.999</v>
      </c>
      <c r="AK258">
        <v>8351892652700</v>
      </c>
      <c r="AL258">
        <v>8331467212900</v>
      </c>
      <c r="AM258">
        <v>8315430379900</v>
      </c>
      <c r="AN258">
        <v>8382885707000</v>
      </c>
      <c r="AO258">
        <v>8980228743000.002</v>
      </c>
      <c r="AP258">
        <v>9674340025800.002</v>
      </c>
      <c r="AQ258">
        <v>10036504086000</v>
      </c>
      <c r="AR258">
        <v>10531371948299.998</v>
      </c>
      <c r="AS258">
        <v>10701719779700</v>
      </c>
      <c r="AT258">
        <v>10480365401700</v>
      </c>
      <c r="AU258">
        <v>10493085621900</v>
      </c>
      <c r="AV258">
        <v>10318098504500</v>
      </c>
      <c r="AW258">
        <v>10177820246700</v>
      </c>
      <c r="AX258">
        <v>10303187872199.998</v>
      </c>
      <c r="AY258">
        <v>10480531222200</v>
      </c>
      <c r="AZ258">
        <v>10639399554400.002</v>
      </c>
      <c r="BA258">
        <v>10827188870100.002</v>
      </c>
      <c r="BB258">
        <v>11102507119400</v>
      </c>
      <c r="BC258">
        <v>11463500000000</v>
      </c>
      <c r="BD258">
        <v>11694791999999.998</v>
      </c>
      <c r="BE258">
        <v>11181711677999.998</v>
      </c>
      <c r="BF258">
        <v>12378882097600</v>
      </c>
      <c r="BG258">
        <v>13479293079700.002</v>
      </c>
      <c r="BH258">
        <v>14664672544800</v>
      </c>
      <c r="BI258">
        <v>15961449805400</v>
      </c>
      <c r="BJ258">
        <v>17233856000000</v>
      </c>
      <c r="BK258">
        <v>18561223000000</v>
      </c>
      <c r="BM258" t="str">
        <f>VLOOKUP(D258,Data_1!$D$2:$D$1387,1,FALSE)</f>
        <v>GDP (constant LCU)</v>
      </c>
    </row>
    <row r="259" spans="1:65" x14ac:dyDescent="0.25">
      <c r="A259" t="s">
        <v>273</v>
      </c>
      <c r="B259" t="s">
        <v>274</v>
      </c>
      <c r="C259" t="s">
        <v>149</v>
      </c>
      <c r="D259" t="s">
        <v>78</v>
      </c>
      <c r="E259" s="25" t="str">
        <f t="shared" ref="E259:E322" si="22">IF(_xlfn.ISFORMULA(G259),"formula","number")</f>
        <v>number</v>
      </c>
      <c r="F259" s="4" t="s">
        <v>79</v>
      </c>
      <c r="G259">
        <v>20821522167.2085</v>
      </c>
      <c r="H259">
        <v>21677111537.280399</v>
      </c>
      <c r="I259">
        <v>22632199479.028</v>
      </c>
      <c r="J259">
        <v>23132218887.080399</v>
      </c>
      <c r="K259">
        <v>23448898702.1446</v>
      </c>
      <c r="L259">
        <v>22450376506.262897</v>
      </c>
      <c r="M259">
        <v>23140807314.854797</v>
      </c>
      <c r="N259">
        <v>23226164572.824699</v>
      </c>
      <c r="O259">
        <v>24621168654.412701</v>
      </c>
      <c r="P259">
        <v>27015201239.088898</v>
      </c>
      <c r="Q259">
        <v>28424347785.080799</v>
      </c>
      <c r="R259">
        <v>27717247962.4109</v>
      </c>
      <c r="S259">
        <v>28516775316.337601</v>
      </c>
      <c r="T259">
        <v>30470892144.739502</v>
      </c>
      <c r="U259">
        <v>26682863873.661701</v>
      </c>
      <c r="V259">
        <v>25740910001.131798</v>
      </c>
      <c r="W259">
        <v>26326285900.022003</v>
      </c>
      <c r="X259">
        <v>28557684938.628101</v>
      </c>
      <c r="Y259">
        <v>27839475892.000702</v>
      </c>
      <c r="Z259">
        <v>27970793570.212704</v>
      </c>
      <c r="AA259">
        <v>26990957945.913898</v>
      </c>
      <c r="AB259">
        <v>25122198375.481899</v>
      </c>
      <c r="AC259">
        <v>23975687185.913902</v>
      </c>
      <c r="AD259">
        <v>26049001388.421497</v>
      </c>
      <c r="AE259">
        <v>27375316842.551399</v>
      </c>
      <c r="AF259">
        <v>28798603551.550999</v>
      </c>
      <c r="AG259">
        <v>30179467470.131302</v>
      </c>
      <c r="AH259">
        <v>31878018831.830101</v>
      </c>
      <c r="AI259">
        <v>33499294288.994598</v>
      </c>
      <c r="AJ259">
        <v>34614424788.039299</v>
      </c>
      <c r="AK259">
        <v>36442698576.683304</v>
      </c>
      <c r="AL259">
        <v>37856463641.670906</v>
      </c>
      <c r="AM259">
        <v>39692502341.746407</v>
      </c>
      <c r="AN259">
        <v>41002354756.775604</v>
      </c>
      <c r="AO259">
        <v>42688543400.6147</v>
      </c>
      <c r="AP259">
        <v>44653266981.428009</v>
      </c>
      <c r="AQ259">
        <v>46527077733.377602</v>
      </c>
      <c r="AR259">
        <v>48714032204.832802</v>
      </c>
      <c r="AS259">
        <v>50857448092.183998</v>
      </c>
      <c r="AT259">
        <v>52739173729.896805</v>
      </c>
      <c r="AU259">
        <v>54848740679.092697</v>
      </c>
      <c r="AV259">
        <v>57316933844.718399</v>
      </c>
      <c r="AW259">
        <v>60297414395.438202</v>
      </c>
      <c r="AX259">
        <v>63674069595.445694</v>
      </c>
      <c r="AY259">
        <v>67430842218.537491</v>
      </c>
      <c r="AZ259">
        <v>71746357063.623901</v>
      </c>
      <c r="BA259">
        <v>74865041454.130997</v>
      </c>
      <c r="BB259">
        <v>81715042338.655609</v>
      </c>
      <c r="BC259">
        <v>85673716850.913406</v>
      </c>
      <c r="BD259">
        <v>92441693666.577988</v>
      </c>
      <c r="BE259">
        <v>105427092677.14799</v>
      </c>
      <c r="BF259">
        <v>115224210385.31</v>
      </c>
      <c r="BG259">
        <v>123650009600</v>
      </c>
      <c r="BH259">
        <v>127232693000</v>
      </c>
      <c r="BI259">
        <v>130004084100</v>
      </c>
      <c r="BJ259">
        <v>134486355800</v>
      </c>
      <c r="BK259">
        <v>145438180300</v>
      </c>
      <c r="BM259" t="str">
        <f>VLOOKUP(D259,Data_1!$D$2:$D$1387,1,FALSE)</f>
        <v>GDP (constant LCU)</v>
      </c>
    </row>
    <row r="260" spans="1:65" x14ac:dyDescent="0.25">
      <c r="A260" t="s">
        <v>275</v>
      </c>
      <c r="B260" t="s">
        <v>276</v>
      </c>
      <c r="C260" t="s">
        <v>7</v>
      </c>
      <c r="D260" t="s">
        <v>80</v>
      </c>
      <c r="E260" s="25" t="str">
        <f t="shared" si="22"/>
        <v>number</v>
      </c>
      <c r="F260" s="4" t="s">
        <v>81</v>
      </c>
      <c r="G260">
        <v>34518044700</v>
      </c>
      <c r="H260">
        <v>36499038200.000008</v>
      </c>
      <c r="I260">
        <v>37489360900</v>
      </c>
      <c r="J260">
        <v>39619026900</v>
      </c>
      <c r="K260">
        <v>41153528800</v>
      </c>
      <c r="L260">
        <v>44446602700</v>
      </c>
      <c r="M260">
        <v>47219865200</v>
      </c>
      <c r="N260">
        <v>50934149000</v>
      </c>
      <c r="O260">
        <v>54871037800</v>
      </c>
      <c r="P260">
        <v>61754793100.000008</v>
      </c>
      <c r="Q260">
        <v>66484299799.999992</v>
      </c>
      <c r="R260">
        <v>67623325500.000008</v>
      </c>
      <c r="S260">
        <v>73689662300</v>
      </c>
      <c r="T260">
        <v>92310282400</v>
      </c>
      <c r="U260">
        <v>97857007500.000015</v>
      </c>
      <c r="V260">
        <v>104270152200</v>
      </c>
      <c r="W260">
        <v>115907814699.99998</v>
      </c>
      <c r="X260">
        <v>120488718100</v>
      </c>
      <c r="Y260">
        <v>147354524100</v>
      </c>
      <c r="Z260">
        <v>170803653100</v>
      </c>
      <c r="AA260">
        <v>195367007199.99997</v>
      </c>
      <c r="AB260">
        <v>246647564100</v>
      </c>
      <c r="AC260">
        <v>302310819700</v>
      </c>
      <c r="AD260">
        <v>339006450200.00006</v>
      </c>
      <c r="AE260">
        <v>378657526400</v>
      </c>
      <c r="AF260">
        <v>440742764700</v>
      </c>
      <c r="AG260">
        <v>548642098000</v>
      </c>
      <c r="AH260">
        <v>687373742200</v>
      </c>
      <c r="AI260">
        <v>801096300300</v>
      </c>
      <c r="AJ260">
        <v>920836554400</v>
      </c>
      <c r="AK260">
        <v>973894125000</v>
      </c>
      <c r="AL260">
        <v>1127498261699.9998</v>
      </c>
      <c r="AM260">
        <v>1290211766700</v>
      </c>
      <c r="AN260">
        <v>1826316836300.0002</v>
      </c>
      <c r="AO260">
        <v>2695794846400</v>
      </c>
      <c r="AP260">
        <v>3244963173000</v>
      </c>
      <c r="AQ260">
        <v>3610228989300</v>
      </c>
      <c r="AR260">
        <v>4068756176300</v>
      </c>
      <c r="AS260">
        <v>4672005918900</v>
      </c>
      <c r="AT260">
        <v>5248416400000.001</v>
      </c>
      <c r="AU260">
        <v>5968616000000</v>
      </c>
      <c r="AV260">
        <v>6008369999999.999</v>
      </c>
      <c r="AW260">
        <v>6778643079000</v>
      </c>
      <c r="AX260">
        <v>8155573018500</v>
      </c>
      <c r="AY260">
        <v>10093833954500.002</v>
      </c>
      <c r="AZ260">
        <v>11816688416900</v>
      </c>
      <c r="BA260">
        <v>13759733236100</v>
      </c>
      <c r="BB260">
        <v>16080899330499.998</v>
      </c>
      <c r="BC260">
        <v>16726271599600</v>
      </c>
      <c r="BD260">
        <v>18245130026900</v>
      </c>
      <c r="BE260">
        <v>20033884666600</v>
      </c>
      <c r="BF260">
        <v>21773586927800</v>
      </c>
      <c r="BG260">
        <v>23397022128899.996</v>
      </c>
      <c r="BH260">
        <v>25774532941300</v>
      </c>
      <c r="BI260">
        <v>28584819276000.004</v>
      </c>
      <c r="BJ260">
        <v>31769182612500.004</v>
      </c>
      <c r="BK260">
        <v>35834653639700</v>
      </c>
      <c r="BM260" t="str">
        <f>VLOOKUP(D260,Data_1!$D$2:$D$1387,1,FALSE)</f>
        <v>GDP (current LCU)</v>
      </c>
    </row>
    <row r="261" spans="1:65" x14ac:dyDescent="0.25">
      <c r="A261" t="s">
        <v>277</v>
      </c>
      <c r="B261" t="s">
        <v>278</v>
      </c>
      <c r="C261" t="s">
        <v>7</v>
      </c>
      <c r="D261" t="s">
        <v>80</v>
      </c>
      <c r="E261" s="25" t="str">
        <f t="shared" si="22"/>
        <v>number</v>
      </c>
      <c r="F261" s="4" t="s">
        <v>81</v>
      </c>
      <c r="G261">
        <v>124700000</v>
      </c>
      <c r="H261">
        <v>130800000</v>
      </c>
      <c r="I261">
        <v>136300000</v>
      </c>
      <c r="J261">
        <v>139100000</v>
      </c>
      <c r="K261">
        <v>163900000</v>
      </c>
      <c r="L261">
        <v>186000000</v>
      </c>
      <c r="M261">
        <v>195400000</v>
      </c>
      <c r="N261">
        <v>204300000</v>
      </c>
      <c r="O261">
        <v>221500000</v>
      </c>
      <c r="P261">
        <v>242099999.99999997</v>
      </c>
      <c r="Q261">
        <v>303600000</v>
      </c>
      <c r="R261">
        <v>325500000</v>
      </c>
      <c r="S261">
        <v>364000000</v>
      </c>
      <c r="T261">
        <v>461500000</v>
      </c>
      <c r="U261">
        <v>529700000.00000006</v>
      </c>
      <c r="V261">
        <v>612000000</v>
      </c>
      <c r="W261">
        <v>728000000</v>
      </c>
      <c r="X261">
        <v>800700000</v>
      </c>
      <c r="Y261">
        <v>864500000</v>
      </c>
      <c r="Z261">
        <v>1005100000</v>
      </c>
      <c r="AA261">
        <v>1108100000</v>
      </c>
      <c r="AB261">
        <v>1245599999.9999998</v>
      </c>
      <c r="AC261">
        <v>1436999900</v>
      </c>
      <c r="AD261">
        <v>1707399900</v>
      </c>
      <c r="AE261">
        <v>1944900000.0000002</v>
      </c>
      <c r="AF261">
        <v>2202900000</v>
      </c>
      <c r="AG261">
        <v>2613099999.9999995</v>
      </c>
      <c r="AH261">
        <v>3534400000</v>
      </c>
      <c r="AI261">
        <v>4388199899.999999</v>
      </c>
      <c r="AJ261">
        <v>5132437500</v>
      </c>
      <c r="AK261">
        <v>6177200099.999999</v>
      </c>
      <c r="AL261">
        <v>6484199900</v>
      </c>
      <c r="AM261">
        <v>9116600300</v>
      </c>
      <c r="AN261">
        <v>10324700200</v>
      </c>
      <c r="AO261">
        <v>21358327799.999996</v>
      </c>
      <c r="AP261">
        <v>34919211000</v>
      </c>
      <c r="AQ261">
        <v>43794767900</v>
      </c>
      <c r="AR261">
        <v>54395379700</v>
      </c>
      <c r="AS261">
        <v>78297014300</v>
      </c>
      <c r="AT261">
        <v>103815004200</v>
      </c>
      <c r="AU261">
        <v>123926872099.99998</v>
      </c>
      <c r="AV261">
        <v>268065523100</v>
      </c>
      <c r="AW261">
        <v>312677106900</v>
      </c>
      <c r="AX261">
        <v>378564071400</v>
      </c>
      <c r="AY261">
        <v>432929897700</v>
      </c>
      <c r="AZ261">
        <v>543784717300</v>
      </c>
      <c r="BA261">
        <v>620421900000</v>
      </c>
      <c r="BB261">
        <v>747723000000</v>
      </c>
      <c r="BC261">
        <v>873982300000</v>
      </c>
      <c r="BD261">
        <v>1047335600000</v>
      </c>
      <c r="BE261">
        <v>1252750177400</v>
      </c>
      <c r="BF261">
        <v>1501732514000</v>
      </c>
      <c r="BG261">
        <v>2011120439900</v>
      </c>
      <c r="BH261">
        <v>2569690528700</v>
      </c>
      <c r="BI261">
        <v>3184094000000</v>
      </c>
      <c r="BJ261">
        <v>3900950000000</v>
      </c>
      <c r="BK261">
        <v>4603121000000</v>
      </c>
      <c r="BM261" t="str">
        <f>VLOOKUP(D261,Data_1!$D$2:$D$1387,1,FALSE)</f>
        <v>GDP (current LCU)</v>
      </c>
    </row>
    <row r="262" spans="1:65" x14ac:dyDescent="0.25">
      <c r="A262" t="s">
        <v>279</v>
      </c>
      <c r="B262" t="s">
        <v>280</v>
      </c>
      <c r="C262" t="s">
        <v>7</v>
      </c>
      <c r="D262" t="s">
        <v>80</v>
      </c>
      <c r="E262" s="25" t="str">
        <f t="shared" si="22"/>
        <v>number</v>
      </c>
      <c r="F262" s="4" t="s">
        <v>81</v>
      </c>
      <c r="G262">
        <v>487400</v>
      </c>
      <c r="H262">
        <v>485200</v>
      </c>
      <c r="I262">
        <v>503100</v>
      </c>
      <c r="J262">
        <v>587600</v>
      </c>
      <c r="K262">
        <v>758000</v>
      </c>
      <c r="L262">
        <v>885000</v>
      </c>
      <c r="M262">
        <v>957600</v>
      </c>
      <c r="N262">
        <v>1124100</v>
      </c>
      <c r="O262">
        <v>1375999.9999999998</v>
      </c>
      <c r="P262">
        <v>1277700</v>
      </c>
      <c r="Q262">
        <v>1180900</v>
      </c>
      <c r="R262">
        <v>1337500</v>
      </c>
      <c r="S262">
        <v>1588100</v>
      </c>
      <c r="T262">
        <v>1873100</v>
      </c>
      <c r="U262">
        <v>1571200</v>
      </c>
      <c r="V262">
        <v>1922700.0000000002</v>
      </c>
      <c r="W262">
        <v>1986400</v>
      </c>
      <c r="X262">
        <v>2250700</v>
      </c>
      <c r="Y262">
        <v>2660400</v>
      </c>
      <c r="Z262">
        <v>3063600</v>
      </c>
      <c r="AA262">
        <v>3485399.9999999995</v>
      </c>
      <c r="AB262">
        <v>3595300</v>
      </c>
      <c r="AC262">
        <v>4181199.9999999995</v>
      </c>
      <c r="AD262">
        <v>4931000.0000000009</v>
      </c>
      <c r="AE262">
        <v>7071900.0000000009</v>
      </c>
      <c r="AF262">
        <v>12963200.000000002</v>
      </c>
      <c r="AG262">
        <v>21564000</v>
      </c>
      <c r="AH262">
        <v>30823000</v>
      </c>
      <c r="AI262">
        <v>55181200</v>
      </c>
      <c r="AJ262">
        <v>113340000</v>
      </c>
      <c r="AK262">
        <v>218275799.99999997</v>
      </c>
      <c r="AL262">
        <v>569564000</v>
      </c>
      <c r="AM262">
        <v>1482122099.9999998</v>
      </c>
      <c r="AN262">
        <v>2447760000</v>
      </c>
      <c r="AO262">
        <v>3289686700</v>
      </c>
      <c r="AP262">
        <v>4345083200</v>
      </c>
      <c r="AQ262">
        <v>5656664100.000001</v>
      </c>
      <c r="AR262">
        <v>6587519599.999999</v>
      </c>
      <c r="AS262">
        <v>8129497000</v>
      </c>
      <c r="AT262">
        <v>11201004800</v>
      </c>
      <c r="AU262">
        <v>14784761399.999998</v>
      </c>
      <c r="AV262">
        <v>18447049600</v>
      </c>
      <c r="AW262">
        <v>23201878000</v>
      </c>
      <c r="AX262">
        <v>29729908100</v>
      </c>
      <c r="AY262">
        <v>37189302500</v>
      </c>
      <c r="AZ262">
        <v>45964238300</v>
      </c>
      <c r="BA262">
        <v>56262974300</v>
      </c>
      <c r="BB262">
        <v>67088703200</v>
      </c>
      <c r="BC262">
        <v>77348348100</v>
      </c>
      <c r="BD262">
        <v>97215900000</v>
      </c>
      <c r="BE262">
        <v>114032500000</v>
      </c>
      <c r="BF262">
        <v>131273500000</v>
      </c>
      <c r="BG262">
        <v>151330500000</v>
      </c>
      <c r="BH262">
        <v>167052400000</v>
      </c>
      <c r="BI262">
        <v>183381100000.00003</v>
      </c>
      <c r="BJ262">
        <v>216098000000</v>
      </c>
      <c r="BK262">
        <v>246251778468.22598</v>
      </c>
      <c r="BM262" t="str">
        <f>VLOOKUP(D262,Data_1!$D$2:$D$1387,1,FALSE)</f>
        <v>GDP (current LCU)</v>
      </c>
    </row>
    <row r="263" spans="1:65" x14ac:dyDescent="0.25">
      <c r="A263" t="s">
        <v>281</v>
      </c>
      <c r="B263" t="s">
        <v>282</v>
      </c>
      <c r="C263" t="s">
        <v>7</v>
      </c>
      <c r="D263" t="s">
        <v>80</v>
      </c>
      <c r="E263" s="25" t="str">
        <f t="shared" si="22"/>
        <v>number</v>
      </c>
      <c r="F263" s="4" t="s">
        <v>81</v>
      </c>
      <c r="G263">
        <v>1096646600</v>
      </c>
      <c r="H263">
        <v>1117601600</v>
      </c>
      <c r="I263">
        <v>1159511700</v>
      </c>
      <c r="J263">
        <v>1217138000</v>
      </c>
      <c r="K263">
        <v>1311435800</v>
      </c>
      <c r="L263">
        <v>1281749499.9999998</v>
      </c>
      <c r="M263">
        <v>1397002000</v>
      </c>
      <c r="N263">
        <v>1479599899.9999998</v>
      </c>
      <c r="O263">
        <v>1747998800</v>
      </c>
      <c r="P263">
        <v>1884206300.0000002</v>
      </c>
      <c r="Q263">
        <v>2178716300</v>
      </c>
      <c r="R263">
        <v>2677729400</v>
      </c>
      <c r="S263">
        <v>3309353600</v>
      </c>
      <c r="T263">
        <v>3982161400</v>
      </c>
      <c r="U263">
        <v>4371300700</v>
      </c>
      <c r="V263">
        <v>4318372000</v>
      </c>
      <c r="W263">
        <v>4364382100</v>
      </c>
      <c r="X263">
        <v>4351600500</v>
      </c>
      <c r="Y263">
        <v>5177459400</v>
      </c>
      <c r="Z263">
        <v>6678868200</v>
      </c>
      <c r="AA263">
        <v>8011373800</v>
      </c>
      <c r="AB263">
        <v>8539700699.999999</v>
      </c>
      <c r="AC263">
        <v>7764067000</v>
      </c>
      <c r="AD263">
        <v>6352125900</v>
      </c>
      <c r="AE263">
        <v>5637259300</v>
      </c>
      <c r="AF263">
        <v>6217523700</v>
      </c>
      <c r="AG263">
        <v>6741215100</v>
      </c>
      <c r="AH263">
        <v>7814784100</v>
      </c>
      <c r="AI263">
        <v>8286322700.000001</v>
      </c>
      <c r="AJ263">
        <v>8783816700</v>
      </c>
      <c r="AK263">
        <v>8641481700</v>
      </c>
      <c r="AL263">
        <v>6751472200</v>
      </c>
      <c r="AM263">
        <v>6563813300</v>
      </c>
      <c r="AN263">
        <v>6890675000</v>
      </c>
      <c r="AO263">
        <v>7111270700</v>
      </c>
      <c r="AP263">
        <v>8553146600</v>
      </c>
      <c r="AQ263">
        <v>8529571600</v>
      </c>
      <c r="AR263">
        <v>6401968200</v>
      </c>
      <c r="AS263">
        <v>6858013100</v>
      </c>
      <c r="AT263">
        <v>6689957599.999999</v>
      </c>
      <c r="AU263">
        <v>6777384699.999999</v>
      </c>
      <c r="AV263">
        <v>6342116400</v>
      </c>
      <c r="AW263">
        <v>5727591800</v>
      </c>
      <c r="AX263">
        <v>5805598400</v>
      </c>
      <c r="AY263">
        <v>5755215199.999999</v>
      </c>
      <c r="AZ263">
        <v>5443896500</v>
      </c>
      <c r="BA263">
        <v>5291950100</v>
      </c>
      <c r="BB263">
        <v>4415702800</v>
      </c>
      <c r="BC263">
        <v>9665793299.9999981</v>
      </c>
      <c r="BD263">
        <v>12041655200</v>
      </c>
      <c r="BE263">
        <v>14101920300</v>
      </c>
      <c r="BF263">
        <v>17114849900.000002</v>
      </c>
      <c r="BG263">
        <v>19091020000</v>
      </c>
      <c r="BH263">
        <v>19495519600</v>
      </c>
      <c r="BI263">
        <v>19963120600</v>
      </c>
      <c r="BJ263">
        <v>20548678100.000004</v>
      </c>
      <c r="BK263">
        <v>22040902300</v>
      </c>
      <c r="BM263" t="str">
        <f>VLOOKUP(D263,Data_1!$D$2:$D$1387,1,FALSE)</f>
        <v>GDP (current LCU)</v>
      </c>
    </row>
    <row r="264" spans="1:65" x14ac:dyDescent="0.25">
      <c r="A264" t="s">
        <v>284</v>
      </c>
      <c r="B264" t="s">
        <v>272</v>
      </c>
      <c r="C264" t="s">
        <v>149</v>
      </c>
      <c r="D264" t="s">
        <v>80</v>
      </c>
      <c r="E264" s="25" t="str">
        <f t="shared" si="22"/>
        <v>number</v>
      </c>
      <c r="F264" s="4" t="s">
        <v>81</v>
      </c>
      <c r="G264">
        <v>151630987300</v>
      </c>
      <c r="H264">
        <v>158103633900</v>
      </c>
      <c r="I264">
        <v>186469007400</v>
      </c>
      <c r="J264">
        <v>225685553200</v>
      </c>
      <c r="K264">
        <v>225399996400</v>
      </c>
      <c r="L264">
        <v>251599994900</v>
      </c>
      <c r="M264">
        <v>266400006100</v>
      </c>
      <c r="N264">
        <v>317200007199.99994</v>
      </c>
      <c r="O264">
        <v>353900003299.99994</v>
      </c>
      <c r="P264">
        <v>402300010499.99994</v>
      </c>
      <c r="Q264">
        <v>436200013800</v>
      </c>
      <c r="R264">
        <v>466099994599.99994</v>
      </c>
      <c r="S264">
        <v>559100002300.00012</v>
      </c>
      <c r="T264">
        <v>738999992300</v>
      </c>
      <c r="U264">
        <v>834499969000</v>
      </c>
      <c r="V264">
        <v>1114000064500</v>
      </c>
      <c r="W264">
        <v>1539199991800</v>
      </c>
      <c r="X264">
        <v>1782800056300.0002</v>
      </c>
      <c r="Y264">
        <v>1944899944399.9998</v>
      </c>
      <c r="Z264">
        <v>2149899960300</v>
      </c>
      <c r="AA264">
        <v>2291399917600</v>
      </c>
      <c r="AB264">
        <v>2486599942100</v>
      </c>
      <c r="AC264">
        <v>2605799964700</v>
      </c>
      <c r="AD264">
        <v>2989499875300</v>
      </c>
      <c r="AE264">
        <v>3134800003100</v>
      </c>
      <c r="AF264">
        <v>3171574087700</v>
      </c>
      <c r="AG264">
        <v>3031708991500</v>
      </c>
      <c r="AH264">
        <v>3054484062200</v>
      </c>
      <c r="AI264">
        <v>3112694972400</v>
      </c>
      <c r="AJ264">
        <v>2939329970200</v>
      </c>
      <c r="AK264">
        <v>2960043016200</v>
      </c>
      <c r="AL264">
        <v>2952100053000</v>
      </c>
      <c r="AM264">
        <v>3127745970200</v>
      </c>
      <c r="AN264">
        <v>4615726170100</v>
      </c>
      <c r="AO264">
        <v>5490705694700</v>
      </c>
      <c r="AP264">
        <v>6209854767100</v>
      </c>
      <c r="AQ264">
        <v>6841856000000</v>
      </c>
      <c r="AR264">
        <v>7440492000000</v>
      </c>
      <c r="AS264">
        <v>7620286000000.001</v>
      </c>
      <c r="AT264">
        <v>7630266000000</v>
      </c>
      <c r="AU264">
        <v>8204578000000</v>
      </c>
      <c r="AV264">
        <v>8605657000000</v>
      </c>
      <c r="AW264">
        <v>8896202000000</v>
      </c>
      <c r="AX264">
        <v>8745460000000</v>
      </c>
      <c r="AY264">
        <v>9011755000000</v>
      </c>
      <c r="AZ264">
        <v>9307908000000</v>
      </c>
      <c r="BA264">
        <v>9750029000000</v>
      </c>
      <c r="BB264">
        <v>10848040000000</v>
      </c>
      <c r="BC264">
        <v>11463500000000</v>
      </c>
      <c r="BD264">
        <v>12324723000000</v>
      </c>
      <c r="BE264">
        <v>11976724500000</v>
      </c>
      <c r="BF264">
        <v>13677317000000</v>
      </c>
      <c r="BG264">
        <v>15445759000000</v>
      </c>
      <c r="BH264">
        <v>17461003000000</v>
      </c>
      <c r="BI264">
        <v>19595381000000</v>
      </c>
      <c r="BJ264">
        <v>20931397000000.004</v>
      </c>
      <c r="BK264">
        <v>22150799000000</v>
      </c>
      <c r="BM264" t="str">
        <f>VLOOKUP(D264,Data_1!$D$2:$D$1387,1,FALSE)</f>
        <v>GDP (current LCU)</v>
      </c>
    </row>
    <row r="265" spans="1:65" x14ac:dyDescent="0.25">
      <c r="A265" t="s">
        <v>273</v>
      </c>
      <c r="B265" t="s">
        <v>274</v>
      </c>
      <c r="C265" t="s">
        <v>149</v>
      </c>
      <c r="D265" t="s">
        <v>80</v>
      </c>
      <c r="E265" s="25" t="str">
        <f t="shared" si="22"/>
        <v>number</v>
      </c>
      <c r="F265" s="4" t="s">
        <v>81</v>
      </c>
      <c r="G265">
        <v>93000</v>
      </c>
      <c r="H265">
        <v>98700</v>
      </c>
      <c r="I265">
        <v>110000</v>
      </c>
      <c r="J265">
        <v>123600</v>
      </c>
      <c r="K265">
        <v>146600</v>
      </c>
      <c r="L265">
        <v>151799.99999999997</v>
      </c>
      <c r="M265">
        <v>150400</v>
      </c>
      <c r="N265">
        <v>170000</v>
      </c>
      <c r="O265">
        <v>200100</v>
      </c>
      <c r="P265">
        <v>225900</v>
      </c>
      <c r="Q265">
        <v>250000</v>
      </c>
      <c r="R265">
        <v>281500</v>
      </c>
      <c r="S265">
        <v>350099.99999999994</v>
      </c>
      <c r="T265">
        <v>466000</v>
      </c>
      <c r="U265">
        <v>528300</v>
      </c>
      <c r="V265">
        <v>652600</v>
      </c>
      <c r="W265">
        <v>1116300</v>
      </c>
      <c r="X265">
        <v>2098600</v>
      </c>
      <c r="Y265">
        <v>2822200</v>
      </c>
      <c r="Z265">
        <v>4285200</v>
      </c>
      <c r="AA265">
        <v>7262600</v>
      </c>
      <c r="AB265">
        <v>8645100</v>
      </c>
      <c r="AC265">
        <v>18403800</v>
      </c>
      <c r="AD265">
        <v>27056100</v>
      </c>
      <c r="AE265">
        <v>34304800</v>
      </c>
      <c r="AF265">
        <v>51139299.999999993</v>
      </c>
      <c r="AG265">
        <v>74599999.999999985</v>
      </c>
      <c r="AH265">
        <v>105119600.00000001</v>
      </c>
      <c r="AI265">
        <v>141721400</v>
      </c>
      <c r="AJ265">
        <v>192079100</v>
      </c>
      <c r="AK265">
        <v>242752900</v>
      </c>
      <c r="AL265">
        <v>280287500</v>
      </c>
      <c r="AM265">
        <v>387209999.99999994</v>
      </c>
      <c r="AN265">
        <v>520500000</v>
      </c>
      <c r="AO265">
        <v>775170000</v>
      </c>
      <c r="AP265">
        <v>1133869999.9999998</v>
      </c>
      <c r="AQ265">
        <v>1411340000</v>
      </c>
      <c r="AR265">
        <v>1729599999.9999998</v>
      </c>
      <c r="AS265">
        <v>2057980000</v>
      </c>
      <c r="AT265">
        <v>2715250000</v>
      </c>
      <c r="AU265">
        <v>3807070000</v>
      </c>
      <c r="AV265">
        <v>4886200000</v>
      </c>
      <c r="AW265">
        <v>6615770000.000001</v>
      </c>
      <c r="AX265">
        <v>7988791000</v>
      </c>
      <c r="AY265">
        <v>9726080000</v>
      </c>
      <c r="AZ265">
        <v>18705461200</v>
      </c>
      <c r="BA265">
        <v>23154448200</v>
      </c>
      <c r="BB265">
        <v>30178598000.000004</v>
      </c>
      <c r="BC265">
        <v>36597591999.999992</v>
      </c>
      <c r="BD265">
        <v>46042100100.000008</v>
      </c>
      <c r="BE265">
        <v>59816320900</v>
      </c>
      <c r="BF265">
        <v>75315365300.000015</v>
      </c>
      <c r="BG265">
        <v>123650009600</v>
      </c>
      <c r="BH265">
        <v>155432547100</v>
      </c>
      <c r="BI265">
        <v>180399043400</v>
      </c>
      <c r="BJ265">
        <v>215077044700</v>
      </c>
      <c r="BK265">
        <v>256671374699.99997</v>
      </c>
      <c r="BM265" t="str">
        <f>VLOOKUP(D265,Data_1!$D$2:$D$1387,1,FALSE)</f>
        <v>GDP (current LCU)</v>
      </c>
    </row>
    <row r="266" spans="1:65" x14ac:dyDescent="0.25">
      <c r="A266" t="s">
        <v>275</v>
      </c>
      <c r="B266" t="s">
        <v>276</v>
      </c>
      <c r="C266" t="s">
        <v>7</v>
      </c>
      <c r="D266" t="s">
        <v>82</v>
      </c>
      <c r="E266" s="25" t="str">
        <f t="shared" si="22"/>
        <v>number</v>
      </c>
      <c r="F266" s="4" t="s">
        <v>83</v>
      </c>
      <c r="G266">
        <v>699161943.85710287</v>
      </c>
      <c r="H266">
        <v>739286906.85155344</v>
      </c>
      <c r="I266">
        <v>759345862.97133076</v>
      </c>
      <c r="J266">
        <v>802482182.92419243</v>
      </c>
      <c r="K266">
        <v>833563472.16235185</v>
      </c>
      <c r="L266">
        <v>900264583.68820524</v>
      </c>
      <c r="M266">
        <v>956436931.14234734</v>
      </c>
      <c r="N266">
        <v>1031669636.3611614</v>
      </c>
      <c r="O266">
        <v>1056391054.5386014</v>
      </c>
      <c r="P266">
        <v>1111859569.7715023</v>
      </c>
      <c r="Q266">
        <v>1199507629.9917893</v>
      </c>
      <c r="R266">
        <v>1341590681.5851088</v>
      </c>
      <c r="S266">
        <v>1653062347.3625412</v>
      </c>
      <c r="T266">
        <v>1917508190.0468938</v>
      </c>
      <c r="U266">
        <v>2283049233.2875834</v>
      </c>
      <c r="V266">
        <v>2181844193.9254036</v>
      </c>
      <c r="W266">
        <v>2358930406.4289637</v>
      </c>
      <c r="X266">
        <v>2669755115.5056915</v>
      </c>
      <c r="Y266">
        <v>3463565881.4248624</v>
      </c>
      <c r="Z266">
        <v>4042139901.3669782</v>
      </c>
      <c r="AA266">
        <v>3594868208.4188461</v>
      </c>
      <c r="AB266">
        <v>3526198070.09621</v>
      </c>
      <c r="AC266">
        <v>3511573991.8974214</v>
      </c>
      <c r="AD266">
        <v>2939485471.5009737</v>
      </c>
      <c r="AE266">
        <v>2857889712.4808016</v>
      </c>
      <c r="AF266">
        <v>3258288890.5856738</v>
      </c>
      <c r="AG266">
        <v>2565634382.2868891</v>
      </c>
      <c r="AH266">
        <v>2442507588.3849649</v>
      </c>
      <c r="AI266">
        <v>2498059014.7729487</v>
      </c>
      <c r="AJ266">
        <v>3081479800.2876873</v>
      </c>
      <c r="AK266">
        <v>2653141958.5258479</v>
      </c>
      <c r="AL266">
        <v>3024459564.3215685</v>
      </c>
      <c r="AM266">
        <v>3370842210.9095469</v>
      </c>
      <c r="AN266">
        <v>2977040722.4705739</v>
      </c>
      <c r="AO266">
        <v>3159901231.9746795</v>
      </c>
      <c r="AP266">
        <v>3995028592.7872233</v>
      </c>
      <c r="AQ266">
        <v>3545776697.1210904</v>
      </c>
      <c r="AR266">
        <v>3738704467.5187821</v>
      </c>
      <c r="AS266">
        <v>3717515282.5331903</v>
      </c>
      <c r="AT266">
        <v>3877673539.090838</v>
      </c>
      <c r="AU266">
        <v>4529575347.5680485</v>
      </c>
      <c r="AV266">
        <v>4397254607.6116409</v>
      </c>
      <c r="AW266">
        <v>5474030080.2445107</v>
      </c>
      <c r="AX266">
        <v>4363934494.3740501</v>
      </c>
      <c r="AY266">
        <v>5039293030.8236685</v>
      </c>
      <c r="AZ266">
        <v>5515884348.5490398</v>
      </c>
      <c r="BA266">
        <v>7342923489.0961618</v>
      </c>
      <c r="BB266">
        <v>9413002920.9700832</v>
      </c>
      <c r="BC266">
        <v>8550363974.7924261</v>
      </c>
      <c r="BD266">
        <v>8729936135.744873</v>
      </c>
      <c r="BE266">
        <v>9892702357.566906</v>
      </c>
      <c r="BF266">
        <v>9919780071.2876415</v>
      </c>
      <c r="BG266">
        <v>10601690871.761122</v>
      </c>
      <c r="BH266">
        <v>10673516672.666443</v>
      </c>
      <c r="BI266">
        <v>9744243531.2011909</v>
      </c>
      <c r="BJ266">
        <v>10001193315.196615</v>
      </c>
      <c r="BK266">
        <v>11499803806.572941</v>
      </c>
      <c r="BM266" t="str">
        <f>VLOOKUP(D266,Data_1!$D$2:$D$1387,1,FALSE)</f>
        <v>GDP (current US$)</v>
      </c>
    </row>
    <row r="267" spans="1:65" x14ac:dyDescent="0.25">
      <c r="A267" t="s">
        <v>277</v>
      </c>
      <c r="B267" t="s">
        <v>278</v>
      </c>
      <c r="C267" t="s">
        <v>7</v>
      </c>
      <c r="D267" t="s">
        <v>82</v>
      </c>
      <c r="E267" s="25" t="str">
        <f t="shared" si="22"/>
        <v>number</v>
      </c>
      <c r="F267" s="4" t="s">
        <v>83</v>
      </c>
      <c r="G267">
        <v>174576508.4698306</v>
      </c>
      <c r="H267">
        <v>183116337.67324653</v>
      </c>
      <c r="I267">
        <v>190816183.67632645</v>
      </c>
      <c r="J267">
        <v>194736105.27789444</v>
      </c>
      <c r="K267">
        <v>229455410.89178213</v>
      </c>
      <c r="L267">
        <v>260394792.10415789</v>
      </c>
      <c r="M267">
        <v>269814968.24081749</v>
      </c>
      <c r="N267">
        <v>245169806.79227167</v>
      </c>
      <c r="O267">
        <v>265810632.42529699</v>
      </c>
      <c r="P267">
        <v>290531621.26485056</v>
      </c>
      <c r="Q267">
        <v>365386929.83511853</v>
      </c>
      <c r="R267">
        <v>406062874.25149703</v>
      </c>
      <c r="S267">
        <v>444281703.89356768</v>
      </c>
      <c r="T267">
        <v>548621017.59391344</v>
      </c>
      <c r="U267">
        <v>613220652.92891884</v>
      </c>
      <c r="V267">
        <v>670317634.17305589</v>
      </c>
      <c r="W267">
        <v>806290840.62465382</v>
      </c>
      <c r="X267">
        <v>949034016.83062696</v>
      </c>
      <c r="Y267">
        <v>1058269065.9811482</v>
      </c>
      <c r="Z267">
        <v>1237655461.1501045</v>
      </c>
      <c r="AA267">
        <v>1237685691.9468334</v>
      </c>
      <c r="AB267">
        <v>1180104216.0113688</v>
      </c>
      <c r="AC267">
        <v>1223186840.3132448</v>
      </c>
      <c r="AD267">
        <v>1208008985.4252157</v>
      </c>
      <c r="AE267">
        <v>1131347798.2665348</v>
      </c>
      <c r="AF267">
        <v>1183654827.7900167</v>
      </c>
      <c r="AG267">
        <v>1183094127.7674649</v>
      </c>
      <c r="AH267">
        <v>1379924257.2131338</v>
      </c>
      <c r="AI267">
        <v>1590215582.5330672</v>
      </c>
      <c r="AJ267">
        <v>1880771556.3047383</v>
      </c>
      <c r="AK267">
        <v>2203545856.6689253</v>
      </c>
      <c r="AL267">
        <v>1799517081.5641217</v>
      </c>
      <c r="AM267">
        <v>2070636935.5864449</v>
      </c>
      <c r="AN267">
        <v>1181802596.0349801</v>
      </c>
      <c r="AO267">
        <v>1397457932.3069673</v>
      </c>
      <c r="AP267">
        <v>2281034131.3649278</v>
      </c>
      <c r="AQ267">
        <v>2663234933.8976665</v>
      </c>
      <c r="AR267">
        <v>1750584265.2875352</v>
      </c>
      <c r="AS267">
        <v>1775921718.1053393</v>
      </c>
      <c r="AT267">
        <v>1743506531.3265195</v>
      </c>
      <c r="AU267">
        <v>1716502862.2954042</v>
      </c>
      <c r="AV267">
        <v>3495748397.6302533</v>
      </c>
      <c r="AW267">
        <v>3208837077.2506866</v>
      </c>
      <c r="AX267">
        <v>3476094498.8751664</v>
      </c>
      <c r="AY267">
        <v>3655909664.1423011</v>
      </c>
      <c r="AZ267">
        <v>3998020176.6736393</v>
      </c>
      <c r="BA267">
        <v>4432937045.7989683</v>
      </c>
      <c r="BB267">
        <v>5321012192.3361855</v>
      </c>
      <c r="BC267">
        <v>6191127665.1963034</v>
      </c>
      <c r="BD267">
        <v>6959655570.8909817</v>
      </c>
      <c r="BE267">
        <v>8004000737.3071671</v>
      </c>
      <c r="BF267">
        <v>6028487928.8335085</v>
      </c>
      <c r="BG267">
        <v>5518880768.5795546</v>
      </c>
      <c r="BH267">
        <v>6047813437.3180437</v>
      </c>
      <c r="BI267">
        <v>6373212640.8460436</v>
      </c>
      <c r="BJ267">
        <v>5433040159.8874664</v>
      </c>
      <c r="BK267">
        <v>6303292264.1890526</v>
      </c>
      <c r="BM267" t="str">
        <f>VLOOKUP(D267,Data_1!$D$2:$D$1387,1,FALSE)</f>
        <v>GDP (current US$)</v>
      </c>
    </row>
    <row r="268" spans="1:65" x14ac:dyDescent="0.25">
      <c r="A268" t="s">
        <v>279</v>
      </c>
      <c r="B268" t="s">
        <v>280</v>
      </c>
      <c r="C268" t="s">
        <v>7</v>
      </c>
      <c r="D268" t="s">
        <v>82</v>
      </c>
      <c r="E268" s="25" t="str">
        <f t="shared" si="22"/>
        <v>number</v>
      </c>
      <c r="F268" s="4" t="s">
        <v>83</v>
      </c>
      <c r="G268">
        <v>696285714.28571427</v>
      </c>
      <c r="H268">
        <v>693142857.14285719</v>
      </c>
      <c r="I268">
        <v>718714285.71428573</v>
      </c>
      <c r="J268">
        <v>839428571.42857146</v>
      </c>
      <c r="K268">
        <v>1082857142.8571429</v>
      </c>
      <c r="L268">
        <v>1264285714.2857144</v>
      </c>
      <c r="M268">
        <v>1368000000</v>
      </c>
      <c r="N268">
        <v>1605857142.8571429</v>
      </c>
      <c r="O268">
        <v>1965714285.7142854</v>
      </c>
      <c r="P268">
        <v>1825285714.2857144</v>
      </c>
      <c r="Q268">
        <v>1687000000</v>
      </c>
      <c r="R268">
        <v>1910714285.7142859</v>
      </c>
      <c r="S268">
        <v>2268714285.7142859</v>
      </c>
      <c r="T268">
        <v>3121833333.3333335</v>
      </c>
      <c r="U268">
        <v>2618666666.666667</v>
      </c>
      <c r="V268">
        <v>2746714285.7142859</v>
      </c>
      <c r="W268">
        <v>2483000000</v>
      </c>
      <c r="X268">
        <v>2813375000</v>
      </c>
      <c r="Y268">
        <v>3325500000</v>
      </c>
      <c r="Z268">
        <v>3829500000</v>
      </c>
      <c r="AA268">
        <v>3872666666.666666</v>
      </c>
      <c r="AB268">
        <v>3994777777.7777777</v>
      </c>
      <c r="AC268">
        <v>3216307692.3076921</v>
      </c>
      <c r="AD268">
        <v>2739444444.4444451</v>
      </c>
      <c r="AE268">
        <v>2281258064.5161295</v>
      </c>
      <c r="AF268">
        <v>1661948717.9487183</v>
      </c>
      <c r="AG268">
        <v>2269894736.8421054</v>
      </c>
      <c r="AH268">
        <v>3713614457.8313251</v>
      </c>
      <c r="AI268">
        <v>3998637681.1594205</v>
      </c>
      <c r="AJ268">
        <v>3285217391.3043475</v>
      </c>
      <c r="AK268">
        <v>3378882352.9411759</v>
      </c>
      <c r="AL268">
        <v>3181921787.7094975</v>
      </c>
      <c r="AM268">
        <v>3273237853.3568902</v>
      </c>
      <c r="AN268">
        <v>3656647744.2485809</v>
      </c>
      <c r="AO268">
        <v>3807067121.8608956</v>
      </c>
      <c r="AP268">
        <v>3597220962.0001655</v>
      </c>
      <c r="AQ268">
        <v>4303281932.2936487</v>
      </c>
      <c r="AR268">
        <v>3537683046.0233064</v>
      </c>
      <c r="AS268">
        <v>3404311976.5494137</v>
      </c>
      <c r="AT268">
        <v>3600683039.7325449</v>
      </c>
      <c r="AU268">
        <v>4094480988.1193051</v>
      </c>
      <c r="AV268">
        <v>4193845678.1703267</v>
      </c>
      <c r="AW268">
        <v>4901839731.2657137</v>
      </c>
      <c r="AX268">
        <v>6221077674.7787142</v>
      </c>
      <c r="AY268">
        <v>8331870169.1497707</v>
      </c>
      <c r="AZ268">
        <v>12756858899.281174</v>
      </c>
      <c r="BA268">
        <v>14056957976.264833</v>
      </c>
      <c r="BB268">
        <v>17910858637.904797</v>
      </c>
      <c r="BC268">
        <v>15328342303.957512</v>
      </c>
      <c r="BD268">
        <v>20265556273.581955</v>
      </c>
      <c r="BE268">
        <v>23460098339.745308</v>
      </c>
      <c r="BF268">
        <v>25503370699.201523</v>
      </c>
      <c r="BG268">
        <v>28045460442.187588</v>
      </c>
      <c r="BH268">
        <v>27150630607.203224</v>
      </c>
      <c r="BI268">
        <v>21154394545.895008</v>
      </c>
      <c r="BJ268">
        <v>20954754378.139362</v>
      </c>
      <c r="BK268">
        <v>25868142073.451962</v>
      </c>
      <c r="BM268" t="str">
        <f>VLOOKUP(D268,Data_1!$D$2:$D$1387,1,FALSE)</f>
        <v>GDP (current US$)</v>
      </c>
    </row>
    <row r="269" spans="1:65" x14ac:dyDescent="0.25">
      <c r="A269" t="s">
        <v>281</v>
      </c>
      <c r="B269" t="s">
        <v>282</v>
      </c>
      <c r="C269" t="s">
        <v>7</v>
      </c>
      <c r="D269" t="s">
        <v>82</v>
      </c>
      <c r="E269" s="25" t="str">
        <f t="shared" si="22"/>
        <v>number</v>
      </c>
      <c r="F269" s="4" t="s">
        <v>83</v>
      </c>
      <c r="G269">
        <v>1096646600</v>
      </c>
      <c r="H269">
        <v>1117601600</v>
      </c>
      <c r="I269">
        <v>1159511700</v>
      </c>
      <c r="J269">
        <v>1217138000</v>
      </c>
      <c r="K269">
        <v>1311435800</v>
      </c>
      <c r="L269">
        <v>1281749499.9999998</v>
      </c>
      <c r="M269">
        <v>1397002000</v>
      </c>
      <c r="N269">
        <v>1479599899.9999998</v>
      </c>
      <c r="O269">
        <v>1747998800</v>
      </c>
      <c r="P269">
        <v>1884206300.0000002</v>
      </c>
      <c r="Q269">
        <v>2178716300</v>
      </c>
      <c r="R269">
        <v>2677729400</v>
      </c>
      <c r="S269">
        <v>3309353600</v>
      </c>
      <c r="T269">
        <v>3982161400</v>
      </c>
      <c r="U269">
        <v>4371300700</v>
      </c>
      <c r="V269">
        <v>4318372000</v>
      </c>
      <c r="W269">
        <v>4364382100</v>
      </c>
      <c r="X269">
        <v>4351600500</v>
      </c>
      <c r="Y269">
        <v>5177459400</v>
      </c>
      <c r="Z269">
        <v>6678868200</v>
      </c>
      <c r="AA269">
        <v>8011373800</v>
      </c>
      <c r="AB269">
        <v>8539700699.999999</v>
      </c>
      <c r="AC269">
        <v>7764067000</v>
      </c>
      <c r="AD269">
        <v>6352125900</v>
      </c>
      <c r="AE269">
        <v>5637259300</v>
      </c>
      <c r="AF269">
        <v>6217523700</v>
      </c>
      <c r="AG269">
        <v>6741215100</v>
      </c>
      <c r="AH269">
        <v>7814784100</v>
      </c>
      <c r="AI269">
        <v>8286322700.000001</v>
      </c>
      <c r="AJ269">
        <v>8783816700</v>
      </c>
      <c r="AK269">
        <v>8641481700</v>
      </c>
      <c r="AL269">
        <v>6751472200</v>
      </c>
      <c r="AM269">
        <v>6563813300</v>
      </c>
      <c r="AN269">
        <v>6890675000</v>
      </c>
      <c r="AO269">
        <v>7111270700</v>
      </c>
      <c r="AP269">
        <v>8553146600</v>
      </c>
      <c r="AQ269">
        <v>8529571600</v>
      </c>
      <c r="AR269">
        <v>6401968200</v>
      </c>
      <c r="AS269">
        <v>6858013100</v>
      </c>
      <c r="AT269">
        <v>6689957599.999999</v>
      </c>
      <c r="AU269">
        <v>6777384699.999999</v>
      </c>
      <c r="AV269">
        <v>6342116400</v>
      </c>
      <c r="AW269">
        <v>5727591800</v>
      </c>
      <c r="AX269">
        <v>5805598400</v>
      </c>
      <c r="AY269">
        <v>5755215199.999999</v>
      </c>
      <c r="AZ269">
        <v>5443896500</v>
      </c>
      <c r="BA269">
        <v>5291950100</v>
      </c>
      <c r="BB269">
        <v>4415702800</v>
      </c>
      <c r="BC269">
        <v>9665793299.9999981</v>
      </c>
      <c r="BD269">
        <v>12041655200</v>
      </c>
      <c r="BE269">
        <v>14101920300</v>
      </c>
      <c r="BF269">
        <v>17114849900.000002</v>
      </c>
      <c r="BG269">
        <v>19091020000</v>
      </c>
      <c r="BH269">
        <v>19495519600</v>
      </c>
      <c r="BI269">
        <v>19963120600</v>
      </c>
      <c r="BJ269">
        <v>20548678100.000004</v>
      </c>
      <c r="BK269">
        <v>22040902300</v>
      </c>
      <c r="BM269" t="str">
        <f>VLOOKUP(D269,Data_1!$D$2:$D$1387,1,FALSE)</f>
        <v>GDP (current US$)</v>
      </c>
    </row>
    <row r="270" spans="1:65" x14ac:dyDescent="0.25">
      <c r="A270" t="s">
        <v>284</v>
      </c>
      <c r="B270" t="s">
        <v>272</v>
      </c>
      <c r="C270" t="s">
        <v>149</v>
      </c>
      <c r="D270" t="s">
        <v>82</v>
      </c>
      <c r="E270" s="25" t="str">
        <f t="shared" si="22"/>
        <v>number</v>
      </c>
      <c r="F270" s="4" t="s">
        <v>83</v>
      </c>
      <c r="G270">
        <v>618245639.22138166</v>
      </c>
      <c r="H270">
        <v>645284344.68411791</v>
      </c>
      <c r="I270">
        <v>761047045.83040154</v>
      </c>
      <c r="J270">
        <v>921063266.44552112</v>
      </c>
      <c r="K270">
        <v>919771356.42609656</v>
      </c>
      <c r="L270">
        <v>1024103034.2919849</v>
      </c>
      <c r="M270">
        <v>1082922892.1520207</v>
      </c>
      <c r="N270">
        <v>1281281245.6703236</v>
      </c>
      <c r="O270">
        <v>1361360157.2699862</v>
      </c>
      <c r="P270">
        <v>1455482990.2414262</v>
      </c>
      <c r="Q270">
        <v>1584128262.0893281</v>
      </c>
      <c r="R270">
        <v>1849400599.7755799</v>
      </c>
      <c r="S270">
        <v>2508421234.8557048</v>
      </c>
      <c r="T270">
        <v>3070151901.0638347</v>
      </c>
      <c r="U270">
        <v>3893839190.2680612</v>
      </c>
      <c r="V270">
        <v>4662053707.7762966</v>
      </c>
      <c r="W270">
        <v>6265067857.8653431</v>
      </c>
      <c r="X270">
        <v>7900524897.8644047</v>
      </c>
      <c r="Y270">
        <v>9142935857.9476643</v>
      </c>
      <c r="Z270">
        <v>10175615441.812651</v>
      </c>
      <c r="AA270">
        <v>8432588483.8526268</v>
      </c>
      <c r="AB270">
        <v>7567109766.6112919</v>
      </c>
      <c r="AC270">
        <v>6838185418.5364218</v>
      </c>
      <c r="AD270">
        <v>6841638714.5453997</v>
      </c>
      <c r="AE270">
        <v>6977650069.3357792</v>
      </c>
      <c r="AF270">
        <v>9158302205.3623695</v>
      </c>
      <c r="AG270">
        <v>10087653189.328686</v>
      </c>
      <c r="AH270">
        <v>10255170459.985992</v>
      </c>
      <c r="AI270">
        <v>9757410614.0811996</v>
      </c>
      <c r="AJ270">
        <v>10795850106.9547</v>
      </c>
      <c r="AK270">
        <v>10492628915.492674</v>
      </c>
      <c r="AL270">
        <v>11152971316.074015</v>
      </c>
      <c r="AM270">
        <v>11045759468.941166</v>
      </c>
      <c r="AN270">
        <v>8313557450.2521324</v>
      </c>
      <c r="AO270">
        <v>11000146839.497032</v>
      </c>
      <c r="AP270">
        <v>12139234938.786329</v>
      </c>
      <c r="AQ270">
        <v>11722142706.127819</v>
      </c>
      <c r="AR270">
        <v>12612033728.85717</v>
      </c>
      <c r="AS270">
        <v>12376639822.926493</v>
      </c>
      <c r="AT270">
        <v>10717022462.685905</v>
      </c>
      <c r="AU270">
        <v>11192560827.296247</v>
      </c>
      <c r="AV270">
        <v>12346919216.135941</v>
      </c>
      <c r="AW270">
        <v>15306602560.253325</v>
      </c>
      <c r="AX270">
        <v>16554441846.51915</v>
      </c>
      <c r="AY270">
        <v>17084928927.455517</v>
      </c>
      <c r="AZ270">
        <v>17800887796.49873</v>
      </c>
      <c r="BA270">
        <v>20343635319.617382</v>
      </c>
      <c r="BB270">
        <v>24224903099.628342</v>
      </c>
      <c r="BC270">
        <v>24277493862.062496</v>
      </c>
      <c r="BD270">
        <v>24884505034.556419</v>
      </c>
      <c r="BE270">
        <v>25381616734.069263</v>
      </c>
      <c r="BF270">
        <v>26790579775.294983</v>
      </c>
      <c r="BG270">
        <v>31273049200.242966</v>
      </c>
      <c r="BH270">
        <v>35343298113.513077</v>
      </c>
      <c r="BI270">
        <v>39633467835.725044</v>
      </c>
      <c r="BJ270">
        <v>35389998638.937057</v>
      </c>
      <c r="BK270">
        <v>37353276059.251793</v>
      </c>
      <c r="BM270" t="str">
        <f>VLOOKUP(D270,Data_1!$D$2:$D$1387,1,FALSE)</f>
        <v>GDP (current US$)</v>
      </c>
    </row>
    <row r="271" spans="1:65" x14ac:dyDescent="0.25">
      <c r="A271" t="s">
        <v>273</v>
      </c>
      <c r="B271" t="s">
        <v>274</v>
      </c>
      <c r="C271" t="s">
        <v>149</v>
      </c>
      <c r="D271" t="s">
        <v>82</v>
      </c>
      <c r="E271" s="25" t="str">
        <f t="shared" si="22"/>
        <v>number</v>
      </c>
      <c r="F271" s="4" t="s">
        <v>83</v>
      </c>
      <c r="G271">
        <v>1302674264.1991496</v>
      </c>
      <c r="H271">
        <v>1382515590.0694201</v>
      </c>
      <c r="I271">
        <v>1540797516.794693</v>
      </c>
      <c r="J271">
        <v>1731296118.8711278</v>
      </c>
      <c r="K271">
        <v>2053462872.3827455</v>
      </c>
      <c r="L271">
        <v>2126300573.176676</v>
      </c>
      <c r="M271">
        <v>1747187539.2071671</v>
      </c>
      <c r="N271">
        <v>1666910166.2889972</v>
      </c>
      <c r="O271">
        <v>1962051319.261343</v>
      </c>
      <c r="P271">
        <v>2215029450.380497</v>
      </c>
      <c r="Q271">
        <v>2417107708.2531657</v>
      </c>
      <c r="R271">
        <v>2112292944.6414168</v>
      </c>
      <c r="S271">
        <v>2465492957.7464781</v>
      </c>
      <c r="T271">
        <v>2894409937.8881984</v>
      </c>
      <c r="U271">
        <v>2810106382.9787235</v>
      </c>
      <c r="V271">
        <v>2765254237.2881355</v>
      </c>
      <c r="W271">
        <v>3189428571.4285712</v>
      </c>
      <c r="X271">
        <v>3662478184.9912739</v>
      </c>
      <c r="Y271">
        <v>4020227920.2279201</v>
      </c>
      <c r="Z271">
        <v>4445228215.7676344</v>
      </c>
      <c r="AA271">
        <v>4222441614.9743247</v>
      </c>
      <c r="AB271">
        <v>4035994397.7591038</v>
      </c>
      <c r="AC271">
        <v>4057275042.8290339</v>
      </c>
      <c r="AD271">
        <v>4412279843.4442272</v>
      </c>
      <c r="AE271">
        <v>4504342149.4347095</v>
      </c>
      <c r="AF271">
        <v>5727602644.7147217</v>
      </c>
      <c r="AG271">
        <v>5074829931.9727879</v>
      </c>
      <c r="AH271">
        <v>5197840979.1341648</v>
      </c>
      <c r="AI271">
        <v>5251764264.2680206</v>
      </c>
      <c r="AJ271">
        <v>5889174825.4870014</v>
      </c>
      <c r="AK271">
        <v>6596546195.652174</v>
      </c>
      <c r="AL271">
        <v>6413901601.8306637</v>
      </c>
      <c r="AM271">
        <v>5966255778.1201839</v>
      </c>
      <c r="AN271">
        <v>5444560669.4560671</v>
      </c>
      <c r="AO271">
        <v>6465137614.6788988</v>
      </c>
      <c r="AP271">
        <v>6934984709.4801207</v>
      </c>
      <c r="AQ271">
        <v>6891308593.75</v>
      </c>
      <c r="AR271">
        <v>7480968858.1314869</v>
      </c>
      <c r="AS271">
        <v>7719354838.7096777</v>
      </c>
      <c r="AT271">
        <v>4983024408.148284</v>
      </c>
      <c r="AU271">
        <v>5314909953.9299173</v>
      </c>
      <c r="AV271">
        <v>6166330136.2948008</v>
      </c>
      <c r="AW271">
        <v>7632406552.838026</v>
      </c>
      <c r="AX271">
        <v>8881368538.0767097</v>
      </c>
      <c r="AY271">
        <v>10731634116.738386</v>
      </c>
      <c r="AZ271">
        <v>20409668521.549374</v>
      </c>
      <c r="BA271">
        <v>24758819717.707443</v>
      </c>
      <c r="BB271">
        <v>28526891010.492489</v>
      </c>
      <c r="BC271">
        <v>25977847813.742184</v>
      </c>
      <c r="BD271">
        <v>32174772955.974846</v>
      </c>
      <c r="BE271">
        <v>39566292432.861488</v>
      </c>
      <c r="BF271">
        <v>41939728978.728149</v>
      </c>
      <c r="BG271">
        <v>63277216928.509293</v>
      </c>
      <c r="BH271">
        <v>53601126663.90786</v>
      </c>
      <c r="BI271">
        <v>49181854798.25518</v>
      </c>
      <c r="BJ271">
        <v>55009730600.030693</v>
      </c>
      <c r="BK271">
        <v>58996776237.7603</v>
      </c>
      <c r="BM271" t="str">
        <f>VLOOKUP(D271,Data_1!$D$2:$D$1387,1,FALSE)</f>
        <v>GDP (current US$)</v>
      </c>
    </row>
    <row r="272" spans="1:65" x14ac:dyDescent="0.25">
      <c r="A272" t="s">
        <v>275</v>
      </c>
      <c r="B272" t="s">
        <v>276</v>
      </c>
      <c r="C272" t="s">
        <v>7</v>
      </c>
      <c r="D272" t="s">
        <v>84</v>
      </c>
      <c r="E272" s="25" t="str">
        <f t="shared" si="22"/>
        <v>number</v>
      </c>
      <c r="F272" s="4" t="s">
        <v>85</v>
      </c>
      <c r="G272">
        <v>13.473725591103047</v>
      </c>
      <c r="H272">
        <v>13.930609978025382</v>
      </c>
      <c r="I272">
        <v>14.442818834474933</v>
      </c>
      <c r="J272">
        <v>14.68151719212222</v>
      </c>
      <c r="K272">
        <v>15.319436213083643</v>
      </c>
      <c r="L272">
        <v>16.210609258795856</v>
      </c>
      <c r="M272">
        <v>16.319824138344906</v>
      </c>
      <c r="N272">
        <v>16.478265366633316</v>
      </c>
      <c r="O272">
        <v>17.115042693142186</v>
      </c>
      <c r="P272">
        <v>18.296761572864167</v>
      </c>
      <c r="Q272">
        <v>18.953280195678339</v>
      </c>
      <c r="R272">
        <v>19.526490872987928</v>
      </c>
      <c r="S272">
        <v>21.850314301369426</v>
      </c>
      <c r="T272">
        <v>26.833155038885742</v>
      </c>
      <c r="U272">
        <v>28.091910725063418</v>
      </c>
      <c r="V272">
        <v>30.880621236376289</v>
      </c>
      <c r="W272">
        <v>33.534473275926331</v>
      </c>
      <c r="X272">
        <v>35.813096343738636</v>
      </c>
      <c r="Y272">
        <v>39.869474864315869</v>
      </c>
      <c r="Z272">
        <v>45.844664778871525</v>
      </c>
      <c r="AA272">
        <v>58.069661248466197</v>
      </c>
      <c r="AB272">
        <v>74.663526456139294</v>
      </c>
      <c r="AC272">
        <v>90.695371972770715</v>
      </c>
      <c r="AD272">
        <v>99.999646379660319</v>
      </c>
      <c r="AE272">
        <v>110.41955075570917</v>
      </c>
      <c r="AF272">
        <v>126.0545586322127</v>
      </c>
      <c r="AG272">
        <v>155.08722871624173</v>
      </c>
      <c r="AH272">
        <v>187.90786346398926</v>
      </c>
      <c r="AI272">
        <v>210.41373196793205</v>
      </c>
      <c r="AJ272">
        <v>234.52371369232802</v>
      </c>
      <c r="AK272">
        <v>264.74060697487249</v>
      </c>
      <c r="AL272">
        <v>302.903027114412</v>
      </c>
      <c r="AM272">
        <v>339.49831433322242</v>
      </c>
      <c r="AN272">
        <v>480.91004537266383</v>
      </c>
      <c r="AO272">
        <v>697.91327717440015</v>
      </c>
      <c r="AP272">
        <v>822.4142672766892</v>
      </c>
      <c r="AQ272">
        <v>882.39717703880865</v>
      </c>
      <c r="AR272">
        <v>956.84223212355141</v>
      </c>
      <c r="AS272">
        <v>1049.7961935621963</v>
      </c>
      <c r="AT272">
        <v>1125.7297246287544</v>
      </c>
      <c r="AU272">
        <v>1207.5374281783604</v>
      </c>
      <c r="AV272">
        <v>1391.9992771687253</v>
      </c>
      <c r="AW272">
        <v>1430.4824319984878</v>
      </c>
      <c r="AX272">
        <v>1635.0959357471186</v>
      </c>
      <c r="AY272">
        <v>1934.6445754694382</v>
      </c>
      <c r="AZ272">
        <v>2156.5425090976119</v>
      </c>
      <c r="BA272">
        <v>2363.642697576704</v>
      </c>
      <c r="BB272">
        <v>2578.558962877562</v>
      </c>
      <c r="BC272">
        <v>2794.1991322520453</v>
      </c>
      <c r="BD272">
        <v>3039.9328915062429</v>
      </c>
      <c r="BE272">
        <v>3290.1170559572747</v>
      </c>
      <c r="BF272">
        <v>3470.7470574470062</v>
      </c>
      <c r="BG272">
        <v>3647.2719845168285</v>
      </c>
      <c r="BH272">
        <v>3888.941395229815</v>
      </c>
      <c r="BI272">
        <v>4182.6102586123225</v>
      </c>
      <c r="BJ272">
        <v>4462.0422291007744</v>
      </c>
      <c r="BK272">
        <v>4831.5320933263638</v>
      </c>
      <c r="BM272" t="str">
        <f>VLOOKUP(D272,Data_1!$D$2:$D$1387,1,FALSE)</f>
        <v>GDP deflator (base year varies by country)</v>
      </c>
    </row>
    <row r="273" spans="1:65" x14ac:dyDescent="0.25">
      <c r="A273" t="s">
        <v>277</v>
      </c>
      <c r="B273" t="s">
        <v>278</v>
      </c>
      <c r="C273" t="s">
        <v>7</v>
      </c>
      <c r="D273" t="s">
        <v>84</v>
      </c>
      <c r="E273" s="25" t="str">
        <f t="shared" si="22"/>
        <v>number</v>
      </c>
      <c r="F273" s="4" t="s">
        <v>85</v>
      </c>
      <c r="G273">
        <v>8.8207728547128328E-2</v>
      </c>
      <c r="H273">
        <v>9.1908338512669177E-2</v>
      </c>
      <c r="I273">
        <v>9.7124057675474884E-2</v>
      </c>
      <c r="J273">
        <v>9.6549974888573156E-2</v>
      </c>
      <c r="K273">
        <v>0.10012962907629538</v>
      </c>
      <c r="L273">
        <v>0.10033722434831767</v>
      </c>
      <c r="M273">
        <v>9.8253642276347086E-2</v>
      </c>
      <c r="N273">
        <v>0.1047431531081164</v>
      </c>
      <c r="O273">
        <v>0.10725249283034879</v>
      </c>
      <c r="P273">
        <v>0.11666802926347022</v>
      </c>
      <c r="Q273">
        <v>0.12588771076185531</v>
      </c>
      <c r="R273">
        <v>0.12705152001979489</v>
      </c>
      <c r="S273">
        <v>0.13888387130629168</v>
      </c>
      <c r="T273">
        <v>0.16429514820161606</v>
      </c>
      <c r="U273">
        <v>0.17775489086147528</v>
      </c>
      <c r="V273">
        <v>0.19559740701426634</v>
      </c>
      <c r="W273">
        <v>0.22176495527241963</v>
      </c>
      <c r="X273">
        <v>0.22225234624657217</v>
      </c>
      <c r="Y273">
        <v>0.22985662476467869</v>
      </c>
      <c r="Z273">
        <v>0.26615731467071757</v>
      </c>
      <c r="AA273">
        <v>0.30982238880334667</v>
      </c>
      <c r="AB273">
        <v>0.33976132668030168</v>
      </c>
      <c r="AC273">
        <v>0.3779157391992688</v>
      </c>
      <c r="AD273">
        <v>0.42618334902077037</v>
      </c>
      <c r="AE273">
        <v>0.46424508535583675</v>
      </c>
      <c r="AF273">
        <v>0.52696127388150837</v>
      </c>
      <c r="AG273">
        <v>0.61508957532820097</v>
      </c>
      <c r="AH273">
        <v>0.80633203255372576</v>
      </c>
      <c r="AI273">
        <v>0.98783320489936821</v>
      </c>
      <c r="AJ273">
        <v>1.0931444659022118</v>
      </c>
      <c r="AK273">
        <v>1.2100275174634971</v>
      </c>
      <c r="AL273">
        <v>1.3706758666796406</v>
      </c>
      <c r="AM273">
        <v>1.7568592231679991</v>
      </c>
      <c r="AN273">
        <v>2.2166622934210043</v>
      </c>
      <c r="AO273">
        <v>3.928359683076208</v>
      </c>
      <c r="AP273">
        <v>5.9846834638316677</v>
      </c>
      <c r="AQ273">
        <v>7.2315827084249271</v>
      </c>
      <c r="AR273">
        <v>8.645247552797187</v>
      </c>
      <c r="AS273">
        <v>12.076613594477593</v>
      </c>
      <c r="AT273">
        <v>15.764080931150392</v>
      </c>
      <c r="AU273">
        <v>19.803227411207502</v>
      </c>
      <c r="AV273">
        <v>42.120206801881658</v>
      </c>
      <c r="AW273">
        <v>46.478003110705735</v>
      </c>
      <c r="AX273">
        <v>53.378419111000376</v>
      </c>
      <c r="AY273">
        <v>59.111921089155771</v>
      </c>
      <c r="AZ273">
        <v>70.914951667357073</v>
      </c>
      <c r="BA273">
        <v>73.822267139336432</v>
      </c>
      <c r="BB273">
        <v>82.654855680807501</v>
      </c>
      <c r="BC273">
        <v>89.184442593220908</v>
      </c>
      <c r="BD273">
        <v>100</v>
      </c>
      <c r="BE273">
        <v>114.07576137367697</v>
      </c>
      <c r="BF273">
        <v>134.21709329113907</v>
      </c>
      <c r="BG273">
        <v>170.85889194025557</v>
      </c>
      <c r="BH273">
        <v>206.54055613105822</v>
      </c>
      <c r="BI273">
        <v>248.95295407974422</v>
      </c>
      <c r="BJ273">
        <v>297.6086483847219</v>
      </c>
      <c r="BK273">
        <v>337.67125196963605</v>
      </c>
      <c r="BM273" t="str">
        <f>VLOOKUP(D273,Data_1!$D$2:$D$1387,1,FALSE)</f>
        <v>GDP deflator (base year varies by country)</v>
      </c>
    </row>
    <row r="274" spans="1:65" x14ac:dyDescent="0.25">
      <c r="A274" t="s">
        <v>279</v>
      </c>
      <c r="B274" t="s">
        <v>280</v>
      </c>
      <c r="C274" t="s">
        <v>7</v>
      </c>
      <c r="D274" t="s">
        <v>84</v>
      </c>
      <c r="E274" s="25" t="str">
        <f t="shared" si="22"/>
        <v>number</v>
      </c>
      <c r="F274" s="4" t="s">
        <v>85</v>
      </c>
      <c r="G274">
        <v>2.1824287929433669E-3</v>
      </c>
      <c r="H274">
        <v>2.2280756506442402E-3</v>
      </c>
      <c r="I274">
        <v>2.2370681652500684E-3</v>
      </c>
      <c r="J274">
        <v>2.3284100115417176E-3</v>
      </c>
      <c r="K274">
        <v>2.5749666289590317E-3</v>
      </c>
      <c r="L274">
        <v>3.1837364181669494E-3</v>
      </c>
      <c r="M274">
        <v>3.1921056480565986E-3</v>
      </c>
      <c r="N274">
        <v>3.7009242700321962E-3</v>
      </c>
      <c r="O274">
        <v>4.5501461170632017E-3</v>
      </c>
      <c r="P274">
        <v>4.0316840065471498E-3</v>
      </c>
      <c r="Q274">
        <v>3.7294478573448833E-3</v>
      </c>
      <c r="R274">
        <v>3.8678294292137836E-3</v>
      </c>
      <c r="S274">
        <v>4.6371347997566734E-3</v>
      </c>
      <c r="T274">
        <v>5.1389724689433671E-3</v>
      </c>
      <c r="U274">
        <v>4.4107852818158853E-3</v>
      </c>
      <c r="V274">
        <v>5.0814269666009044E-3</v>
      </c>
      <c r="W274">
        <v>5.5008488847746112E-3</v>
      </c>
      <c r="X274">
        <v>6.1984383708291943E-3</v>
      </c>
      <c r="Y274">
        <v>7.5552186977383834E-3</v>
      </c>
      <c r="Z274">
        <v>8.443932700301875E-3</v>
      </c>
      <c r="AA274">
        <v>9.0484015885923565E-3</v>
      </c>
      <c r="AB274">
        <v>9.6038468854734958E-3</v>
      </c>
      <c r="AC274">
        <v>1.1392980784865421E-2</v>
      </c>
      <c r="AD274">
        <v>1.348145450135828E-2</v>
      </c>
      <c r="AE274">
        <v>1.9027367693162829E-2</v>
      </c>
      <c r="AF274">
        <v>3.462759378793704E-2</v>
      </c>
      <c r="AG274">
        <v>5.6101168295122489E-2</v>
      </c>
      <c r="AH274">
        <v>7.5450632039244944E-2</v>
      </c>
      <c r="AI274">
        <v>0.13647309226989712</v>
      </c>
      <c r="AJ274">
        <v>0.28166534128552412</v>
      </c>
      <c r="AK274">
        <v>0.54264117521335664</v>
      </c>
      <c r="AL274">
        <v>1.4408965675337919</v>
      </c>
      <c r="AM274">
        <v>3.5108646814534619</v>
      </c>
      <c r="AN274">
        <v>6.345614016745234</v>
      </c>
      <c r="AO274">
        <v>8.2880778401721482</v>
      </c>
      <c r="AP274">
        <v>10.306163425971247</v>
      </c>
      <c r="AQ274">
        <v>12.924190842490436</v>
      </c>
      <c r="AR274">
        <v>15.109267350445887</v>
      </c>
      <c r="AS274">
        <v>17.817433251595492</v>
      </c>
      <c r="AT274">
        <v>23.62838786078456</v>
      </c>
      <c r="AU274">
        <v>29.61375586026077</v>
      </c>
      <c r="AV274">
        <v>35.35613653558319</v>
      </c>
      <c r="AW274">
        <v>41.581547362103713</v>
      </c>
      <c r="AX274">
        <v>49.780107541639957</v>
      </c>
      <c r="AY274">
        <v>58.068594546020371</v>
      </c>
      <c r="AZ274">
        <v>66.513076290278079</v>
      </c>
      <c r="BA274">
        <v>75.139962450515085</v>
      </c>
      <c r="BB274">
        <v>83.135038410703928</v>
      </c>
      <c r="BC274">
        <v>87.757085219872039</v>
      </c>
      <c r="BD274">
        <v>100</v>
      </c>
      <c r="BE274">
        <v>111.11506290828017</v>
      </c>
      <c r="BF274">
        <v>118.88271161636148</v>
      </c>
      <c r="BG274">
        <v>130.4467569007339</v>
      </c>
      <c r="BH274">
        <v>137.54036407946845</v>
      </c>
      <c r="BI274">
        <v>146.70088973579922</v>
      </c>
      <c r="BJ274">
        <v>166.61372397841171</v>
      </c>
      <c r="BK274">
        <v>183.61389841532915</v>
      </c>
      <c r="BM274" t="str">
        <f>VLOOKUP(D274,Data_1!$D$2:$D$1387,1,FALSE)</f>
        <v>GDP deflator (base year varies by country)</v>
      </c>
    </row>
    <row r="275" spans="1:65" x14ac:dyDescent="0.25">
      <c r="A275" t="s">
        <v>281</v>
      </c>
      <c r="B275" t="s">
        <v>282</v>
      </c>
      <c r="C275" t="s">
        <v>7</v>
      </c>
      <c r="D275" t="s">
        <v>84</v>
      </c>
      <c r="E275" s="25" t="str">
        <f t="shared" si="22"/>
        <v>number</v>
      </c>
      <c r="F275" s="4" t="s">
        <v>85</v>
      </c>
      <c r="G275">
        <v>25.73737023402601</v>
      </c>
      <c r="H275">
        <v>25.858237510898451</v>
      </c>
      <c r="I275">
        <v>25.251153336792566</v>
      </c>
      <c r="J275">
        <v>26.802587160099893</v>
      </c>
      <c r="K275">
        <v>27.527367524003775</v>
      </c>
      <c r="L275">
        <v>26.500605929023124</v>
      </c>
      <c r="M275">
        <v>26.653398269011934</v>
      </c>
      <c r="N275">
        <v>27.683873754517425</v>
      </c>
      <c r="O275">
        <v>29.090306760224731</v>
      </c>
      <c r="P275">
        <v>25.584010127572959</v>
      </c>
      <c r="Q275">
        <v>27.160817630754959</v>
      </c>
      <c r="R275">
        <v>30.814917109074592</v>
      </c>
      <c r="S275">
        <v>37.116769784898793</v>
      </c>
      <c r="T275">
        <v>41.887668536512678</v>
      </c>
      <c r="U275">
        <v>46.886439491974372</v>
      </c>
      <c r="V275">
        <v>46.104416586369979</v>
      </c>
      <c r="W275">
        <v>50.027902023621486</v>
      </c>
      <c r="X275">
        <v>51.269207198102364</v>
      </c>
      <c r="Y275">
        <v>59.052247081061481</v>
      </c>
      <c r="Z275">
        <v>66.576055457851837</v>
      </c>
      <c r="AA275">
        <v>70.969463380724989</v>
      </c>
      <c r="AB275">
        <v>73.708006054293122</v>
      </c>
      <c r="AC275">
        <v>65.967556350198649</v>
      </c>
      <c r="AD275">
        <v>55.020406789929233</v>
      </c>
      <c r="AE275">
        <v>45.657771773964491</v>
      </c>
      <c r="AF275">
        <v>49.322211160173026</v>
      </c>
      <c r="AG275">
        <v>52.868163127741376</v>
      </c>
      <c r="AH275">
        <v>56.984011321540336</v>
      </c>
      <c r="AI275">
        <v>57.435856278107188</v>
      </c>
      <c r="AJ275">
        <v>56.907198825405523</v>
      </c>
      <c r="AK275">
        <v>53.050427366486119</v>
      </c>
      <c r="AL275">
        <v>45.554583103424108</v>
      </c>
      <c r="AM275">
        <v>43.827553253767739</v>
      </c>
      <c r="AN275">
        <v>42.120175319227592</v>
      </c>
      <c r="AO275">
        <v>43.400012931329982</v>
      </c>
      <c r="AP275">
        <v>47.299236467502311</v>
      </c>
      <c r="AQ275">
        <v>45.937468682930756</v>
      </c>
      <c r="AR275">
        <v>33.512003855758465</v>
      </c>
      <c r="AS275">
        <v>36.195247387415705</v>
      </c>
      <c r="AT275">
        <v>36.42251730691693</v>
      </c>
      <c r="AU275">
        <v>36.374843912137926</v>
      </c>
      <c r="AV275">
        <v>37.361675259444546</v>
      </c>
      <c r="AW275">
        <v>40.649979172443246</v>
      </c>
      <c r="AX275">
        <v>43.744062352011817</v>
      </c>
      <c r="AY275">
        <v>45.991020404595574</v>
      </c>
      <c r="AZ275">
        <v>45.063069314484906</v>
      </c>
      <c r="BA275">
        <v>45.466332882131859</v>
      </c>
      <c r="BB275">
        <v>46.079775038434576</v>
      </c>
      <c r="BC275">
        <v>90.043870356486124</v>
      </c>
      <c r="BD275">
        <v>93.73423278427569</v>
      </c>
      <c r="BE275">
        <v>96.127432485298073</v>
      </c>
      <c r="BF275">
        <v>100</v>
      </c>
      <c r="BG275">
        <v>109.37060288787357</v>
      </c>
      <c r="BH275">
        <v>109.0948347622156</v>
      </c>
      <c r="BI275">
        <v>109.75792835286757</v>
      </c>
      <c r="BJ275">
        <v>112.12978916742915</v>
      </c>
      <c r="BK275">
        <v>114.8690597140654</v>
      </c>
      <c r="BM275" t="str">
        <f>VLOOKUP(D275,Data_1!$D$2:$D$1387,1,FALSE)</f>
        <v>GDP deflator (base year varies by country)</v>
      </c>
    </row>
    <row r="276" spans="1:65" x14ac:dyDescent="0.25">
      <c r="A276" t="s">
        <v>284</v>
      </c>
      <c r="B276" t="s">
        <v>272</v>
      </c>
      <c r="C276" t="s">
        <v>149</v>
      </c>
      <c r="D276" t="s">
        <v>84</v>
      </c>
      <c r="E276" s="25" t="str">
        <f t="shared" si="22"/>
        <v>number</v>
      </c>
      <c r="F276" s="4" t="s">
        <v>85</v>
      </c>
      <c r="G276">
        <v>6.842119422576741</v>
      </c>
      <c r="H276">
        <v>7.0477127827829094</v>
      </c>
      <c r="I276">
        <v>7.2601250074803545</v>
      </c>
      <c r="J276">
        <v>7.4711171596473243</v>
      </c>
      <c r="K276">
        <v>7.7011429805115768</v>
      </c>
      <c r="L276">
        <v>7.7043469043276263</v>
      </c>
      <c r="M276">
        <v>7.7989371647611359</v>
      </c>
      <c r="N276">
        <v>8.2507919845242075</v>
      </c>
      <c r="O276">
        <v>8.4037548896611849</v>
      </c>
      <c r="P276">
        <v>8.6550984508135471</v>
      </c>
      <c r="Q276">
        <v>8.5736458497751205</v>
      </c>
      <c r="R276">
        <v>8.7889829474084209</v>
      </c>
      <c r="S276">
        <v>9.9515868843552742</v>
      </c>
      <c r="T276">
        <v>12.60808053782495</v>
      </c>
      <c r="U276">
        <v>13.151987289751069</v>
      </c>
      <c r="V276">
        <v>15.548670415027321</v>
      </c>
      <c r="W276">
        <v>20.019114022041656</v>
      </c>
      <c r="X276">
        <v>20.906622332658586</v>
      </c>
      <c r="Y276">
        <v>22.274207526090645</v>
      </c>
      <c r="Z276">
        <v>27.652020270518296</v>
      </c>
      <c r="AA276">
        <v>28.475218469376813</v>
      </c>
      <c r="AB276">
        <v>30.83903678731253</v>
      </c>
      <c r="AC276">
        <v>33.628977188741295</v>
      </c>
      <c r="AD276">
        <v>39.651891992445719</v>
      </c>
      <c r="AE276">
        <v>39.788158522676959</v>
      </c>
      <c r="AF276">
        <v>38.984276643206087</v>
      </c>
      <c r="AG276">
        <v>37.395586748583369</v>
      </c>
      <c r="AH276">
        <v>37.2531372309872</v>
      </c>
      <c r="AI276">
        <v>36.875984038747298</v>
      </c>
      <c r="AJ276">
        <v>35.207982408626684</v>
      </c>
      <c r="AK276">
        <v>35.441583594145897</v>
      </c>
      <c r="AL276">
        <v>35.433135335744055</v>
      </c>
      <c r="AM276">
        <v>37.613759328204651</v>
      </c>
      <c r="AN276">
        <v>55.061303844876576</v>
      </c>
      <c r="AO276">
        <v>61.142158533321876</v>
      </c>
      <c r="AP276">
        <v>64.188924004523884</v>
      </c>
      <c r="AQ276">
        <v>68.169712694520385</v>
      </c>
      <c r="AR276">
        <v>70.650737971523867</v>
      </c>
      <c r="AS276">
        <v>71.206181406981486</v>
      </c>
      <c r="AT276">
        <v>72.80534320647169</v>
      </c>
      <c r="AU276">
        <v>78.190327379739642</v>
      </c>
      <c r="AV276">
        <v>83.403516609643162</v>
      </c>
      <c r="AW276">
        <v>87.407733526090283</v>
      </c>
      <c r="AX276">
        <v>84.881107754978927</v>
      </c>
      <c r="AY276">
        <v>85.985670086180193</v>
      </c>
      <c r="AZ276">
        <v>87.485275389912829</v>
      </c>
      <c r="BA276">
        <v>90.051343123101418</v>
      </c>
      <c r="BB276">
        <v>97.708021110336816</v>
      </c>
      <c r="BC276">
        <v>100</v>
      </c>
      <c r="BD276">
        <v>105.38642328995678</v>
      </c>
      <c r="BE276">
        <v>107.10993848611021</v>
      </c>
      <c r="BF276">
        <v>110.48911276610139</v>
      </c>
      <c r="BG276">
        <v>114.58879118268837</v>
      </c>
      <c r="BH276">
        <v>119.06848207252716</v>
      </c>
      <c r="BI276">
        <v>122.76692430139138</v>
      </c>
      <c r="BJ276">
        <v>121.45509977569735</v>
      </c>
      <c r="BK276">
        <v>119.33911359181451</v>
      </c>
      <c r="BM276" t="str">
        <f>VLOOKUP(D276,Data_1!$D$2:$D$1387,1,FALSE)</f>
        <v>GDP deflator (base year varies by country)</v>
      </c>
    </row>
    <row r="277" spans="1:65" x14ac:dyDescent="0.25">
      <c r="A277" t="s">
        <v>273</v>
      </c>
      <c r="B277" t="s">
        <v>274</v>
      </c>
      <c r="C277" t="s">
        <v>149</v>
      </c>
      <c r="D277" t="s">
        <v>84</v>
      </c>
      <c r="E277" s="25" t="str">
        <f t="shared" si="22"/>
        <v>number</v>
      </c>
      <c r="F277" s="4" t="s">
        <v>85</v>
      </c>
      <c r="G277">
        <v>4.4665322378046061E-4</v>
      </c>
      <c r="H277">
        <v>4.5531896549157516E-4</v>
      </c>
      <c r="I277">
        <v>4.8603318516139308E-4</v>
      </c>
      <c r="J277">
        <v>5.343196889297635E-4</v>
      </c>
      <c r="K277">
        <v>6.2518927588949924E-4</v>
      </c>
      <c r="L277">
        <v>6.7615792526977392E-4</v>
      </c>
      <c r="M277">
        <v>6.4993410970348297E-4</v>
      </c>
      <c r="N277">
        <v>7.319331586882194E-4</v>
      </c>
      <c r="O277">
        <v>8.1271528093828846E-4</v>
      </c>
      <c r="P277">
        <v>8.3619588098103918E-4</v>
      </c>
      <c r="Q277">
        <v>8.7952765667755626E-4</v>
      </c>
      <c r="R277">
        <v>1.0156130954334275E-3</v>
      </c>
      <c r="S277">
        <v>1.2276984200223491E-3</v>
      </c>
      <c r="T277">
        <v>1.5293283760332904E-3</v>
      </c>
      <c r="U277">
        <v>1.9799224045117508E-3</v>
      </c>
      <c r="V277">
        <v>2.5352639046999736E-3</v>
      </c>
      <c r="W277">
        <v>4.240248716584313E-3</v>
      </c>
      <c r="X277">
        <v>7.3486348928843391E-3</v>
      </c>
      <c r="Y277">
        <v>1.0137403487581177E-2</v>
      </c>
      <c r="Z277">
        <v>1.5320266081272335E-2</v>
      </c>
      <c r="AA277">
        <v>2.6907529605111582E-2</v>
      </c>
      <c r="AB277">
        <v>3.4412195424892503E-2</v>
      </c>
      <c r="AC277">
        <v>7.6760260747865128E-2</v>
      </c>
      <c r="AD277">
        <v>0.10386616974893381</v>
      </c>
      <c r="AE277">
        <v>0.12531288750849309</v>
      </c>
      <c r="AF277">
        <v>0.17757562413905933</v>
      </c>
      <c r="AG277">
        <v>0.24718792693685468</v>
      </c>
      <c r="AH277">
        <v>0.32975574973636201</v>
      </c>
      <c r="AI277">
        <v>0.42305786736098261</v>
      </c>
      <c r="AJ277">
        <v>0.55491056452965004</v>
      </c>
      <c r="AK277">
        <v>0.66612218491228226</v>
      </c>
      <c r="AL277">
        <v>0.74039535930522193</v>
      </c>
      <c r="AM277">
        <v>0.97552428583660644</v>
      </c>
      <c r="AN277">
        <v>1.2694392872984639</v>
      </c>
      <c r="AO277">
        <v>1.8158736238089537</v>
      </c>
      <c r="AP277">
        <v>2.5392766904862616</v>
      </c>
      <c r="AQ277">
        <v>3.0333734005123918</v>
      </c>
      <c r="AR277">
        <v>3.5505170106374613</v>
      </c>
      <c r="AS277">
        <v>4.0465656009120119</v>
      </c>
      <c r="AT277">
        <v>5.1484500191567806</v>
      </c>
      <c r="AU277">
        <v>6.9410344756578573</v>
      </c>
      <c r="AV277">
        <v>8.5248802966983028</v>
      </c>
      <c r="AW277">
        <v>10.971896666435695</v>
      </c>
      <c r="AX277">
        <v>12.546380419465761</v>
      </c>
      <c r="AY277">
        <v>14.423785437053599</v>
      </c>
      <c r="AZ277">
        <v>26.071652925056803</v>
      </c>
      <c r="BA277">
        <v>30.928251357726801</v>
      </c>
      <c r="BB277">
        <v>36.931508736089711</v>
      </c>
      <c r="BC277">
        <v>42.717408961824219</v>
      </c>
      <c r="BD277">
        <v>49.806638405032153</v>
      </c>
      <c r="BE277">
        <v>56.737143537835202</v>
      </c>
      <c r="BF277">
        <v>65.364184356868478</v>
      </c>
      <c r="BG277">
        <v>100</v>
      </c>
      <c r="BH277">
        <v>122.16400001845437</v>
      </c>
      <c r="BI277">
        <v>138.76413548764813</v>
      </c>
      <c r="BJ277">
        <v>159.92480681077387</v>
      </c>
      <c r="BK277">
        <v>176.4814261087121</v>
      </c>
      <c r="BM277" t="str">
        <f>VLOOKUP(D277,Data_1!$D$2:$D$1387,1,FALSE)</f>
        <v>GDP deflator (base year varies by country)</v>
      </c>
    </row>
    <row r="278" spans="1:65" x14ac:dyDescent="0.25">
      <c r="A278" t="s">
        <v>275</v>
      </c>
      <c r="B278" t="s">
        <v>276</v>
      </c>
      <c r="C278" t="s">
        <v>7</v>
      </c>
      <c r="D278" t="s">
        <v>86</v>
      </c>
      <c r="E278" s="25" t="str">
        <f t="shared" si="22"/>
        <v>number</v>
      </c>
      <c r="F278" s="4" t="s">
        <v>87</v>
      </c>
      <c r="AI278">
        <v>210.41373196793199</v>
      </c>
      <c r="AJ278">
        <v>234.52371369232799</v>
      </c>
      <c r="AK278">
        <v>264.74060697487198</v>
      </c>
      <c r="AL278">
        <v>302.903027114412</v>
      </c>
      <c r="AM278">
        <v>339.49831433322203</v>
      </c>
      <c r="AN278">
        <v>480.910045372664</v>
      </c>
      <c r="AO278">
        <v>697.91327717440004</v>
      </c>
      <c r="AP278">
        <v>822.41426727668897</v>
      </c>
      <c r="AQ278">
        <v>882.39717703880797</v>
      </c>
      <c r="AR278">
        <v>956.84223212355096</v>
      </c>
      <c r="AS278">
        <v>1049.7961935622</v>
      </c>
      <c r="AT278">
        <v>1125.7297246287501</v>
      </c>
      <c r="AU278">
        <v>1207.53742817836</v>
      </c>
      <c r="AV278">
        <v>1391.99927716872</v>
      </c>
      <c r="AW278">
        <v>1430.48243199849</v>
      </c>
      <c r="AX278">
        <v>1635.0959357471199</v>
      </c>
      <c r="AY278">
        <v>1934.64457546944</v>
      </c>
      <c r="AZ278">
        <v>2156.54250909761</v>
      </c>
      <c r="BA278">
        <v>2363.6426975766999</v>
      </c>
      <c r="BB278">
        <v>2578.5589628775601</v>
      </c>
      <c r="BC278">
        <v>2794.1991322520398</v>
      </c>
      <c r="BD278">
        <v>3039.9328915062401</v>
      </c>
      <c r="BE278">
        <v>3290.1170559572702</v>
      </c>
      <c r="BF278">
        <v>3470.7470574469999</v>
      </c>
      <c r="BG278">
        <v>3647.2719845168299</v>
      </c>
      <c r="BH278">
        <v>3888.94139522981</v>
      </c>
      <c r="BI278">
        <v>4182.6102586123197</v>
      </c>
      <c r="BJ278">
        <v>4462.0422291007699</v>
      </c>
      <c r="BK278">
        <v>4831.5320933263602</v>
      </c>
      <c r="BM278" t="str">
        <f>VLOOKUP(D278,Data_1!$D$2:$D$1387,1,FALSE)</f>
        <v>GDP deflator: linked series (base year varies by country)</v>
      </c>
    </row>
    <row r="279" spans="1:65" x14ac:dyDescent="0.25">
      <c r="A279" t="s">
        <v>277</v>
      </c>
      <c r="B279" t="s">
        <v>278</v>
      </c>
      <c r="C279" t="s">
        <v>7</v>
      </c>
      <c r="D279" t="s">
        <v>86</v>
      </c>
      <c r="E279" s="25" t="str">
        <f t="shared" si="22"/>
        <v>number</v>
      </c>
      <c r="F279" s="4" t="s">
        <v>87</v>
      </c>
      <c r="AI279">
        <v>1.2417027390791999</v>
      </c>
      <c r="AJ279">
        <v>1.37407861042526</v>
      </c>
      <c r="AK279">
        <v>1.5870607950411699</v>
      </c>
      <c r="AL279">
        <v>1.79776567005383</v>
      </c>
      <c r="AM279">
        <v>2.30428015500113</v>
      </c>
      <c r="AN279">
        <v>2.90735356920562</v>
      </c>
      <c r="AO279">
        <v>5.1523998850039998</v>
      </c>
      <c r="AP279">
        <v>7.84945495792409</v>
      </c>
      <c r="AQ279">
        <v>9.4848763660327702</v>
      </c>
      <c r="AR279">
        <v>11.3390259778815</v>
      </c>
      <c r="AS279">
        <v>15.8395736427827</v>
      </c>
      <c r="AT279">
        <v>20.676021375224298</v>
      </c>
      <c r="AU279">
        <v>25.973728188838599</v>
      </c>
      <c r="AV279">
        <v>42.120206801881601</v>
      </c>
      <c r="AW279">
        <v>46.4780031107057</v>
      </c>
      <c r="AX279">
        <v>53.378419111000298</v>
      </c>
      <c r="AY279">
        <v>59.1119210891557</v>
      </c>
      <c r="AZ279">
        <v>70.914951667357002</v>
      </c>
      <c r="BA279">
        <v>73.822267139336304</v>
      </c>
      <c r="BB279">
        <v>82.654855680807401</v>
      </c>
      <c r="BC279">
        <v>89.184442593220794</v>
      </c>
      <c r="BD279">
        <v>99.999999999999901</v>
      </c>
      <c r="BE279">
        <v>114.075761373677</v>
      </c>
      <c r="BF279">
        <v>134.21709329113901</v>
      </c>
      <c r="BG279">
        <v>170.858891940256</v>
      </c>
      <c r="BH279">
        <v>206.540556131058</v>
      </c>
      <c r="BI279">
        <v>248.95295407974399</v>
      </c>
      <c r="BJ279">
        <v>297.60864838472202</v>
      </c>
      <c r="BK279">
        <v>337.67125196963599</v>
      </c>
      <c r="BM279" t="str">
        <f>VLOOKUP(D279,Data_1!$D$2:$D$1387,1,FALSE)</f>
        <v>GDP deflator: linked series (base year varies by country)</v>
      </c>
    </row>
    <row r="280" spans="1:65" x14ac:dyDescent="0.25">
      <c r="A280" t="s">
        <v>279</v>
      </c>
      <c r="B280" t="s">
        <v>280</v>
      </c>
      <c r="C280" t="s">
        <v>7</v>
      </c>
      <c r="D280" t="s">
        <v>86</v>
      </c>
      <c r="E280" s="25" t="str">
        <f t="shared" si="22"/>
        <v>number</v>
      </c>
      <c r="F280" s="4" t="s">
        <v>87</v>
      </c>
      <c r="AI280">
        <v>0.13647309226989701</v>
      </c>
      <c r="AJ280">
        <v>0.28166534128552501</v>
      </c>
      <c r="AK280">
        <v>0.54264117521335697</v>
      </c>
      <c r="AL280">
        <v>1.4408965675337999</v>
      </c>
      <c r="AM280">
        <v>3.5108646814534801</v>
      </c>
      <c r="AN280">
        <v>6.3456140167452704</v>
      </c>
      <c r="AO280">
        <v>8.2880778401721908</v>
      </c>
      <c r="AP280">
        <v>10.306163425971301</v>
      </c>
      <c r="AQ280">
        <v>12.9241908424905</v>
      </c>
      <c r="AR280">
        <v>15.109267350445901</v>
      </c>
      <c r="AS280">
        <v>17.817433251595599</v>
      </c>
      <c r="AT280">
        <v>23.628387860784699</v>
      </c>
      <c r="AU280">
        <v>29.613755860260898</v>
      </c>
      <c r="AV280">
        <v>35.356136535583303</v>
      </c>
      <c r="AW280">
        <v>41.581547362103898</v>
      </c>
      <c r="AX280">
        <v>49.780107541640199</v>
      </c>
      <c r="AY280">
        <v>58.068594546020599</v>
      </c>
      <c r="AZ280">
        <v>66.513076290278306</v>
      </c>
      <c r="BA280">
        <v>75.139962450515398</v>
      </c>
      <c r="BB280">
        <v>83.135038410704198</v>
      </c>
      <c r="BC280">
        <v>87.757085219872394</v>
      </c>
      <c r="BD280">
        <v>100</v>
      </c>
      <c r="BE280">
        <v>111.115062908281</v>
      </c>
      <c r="BF280">
        <v>118.882711616362</v>
      </c>
      <c r="BG280">
        <v>130.44675690073399</v>
      </c>
      <c r="BH280">
        <v>137.54036407946899</v>
      </c>
      <c r="BI280">
        <v>146.70088973579999</v>
      </c>
      <c r="BJ280">
        <v>166.613723978412</v>
      </c>
      <c r="BK280">
        <v>182.00618575794101</v>
      </c>
      <c r="BM280" t="str">
        <f>VLOOKUP(D280,Data_1!$D$2:$D$1387,1,FALSE)</f>
        <v>GDP deflator: linked series (base year varies by country)</v>
      </c>
    </row>
    <row r="281" spans="1:65" x14ac:dyDescent="0.25">
      <c r="A281" t="s">
        <v>281</v>
      </c>
      <c r="B281" t="s">
        <v>282</v>
      </c>
      <c r="C281" t="s">
        <v>7</v>
      </c>
      <c r="D281" t="s">
        <v>86</v>
      </c>
      <c r="E281" s="25" t="str">
        <f t="shared" si="22"/>
        <v>number</v>
      </c>
      <c r="F281" s="4" t="s">
        <v>87</v>
      </c>
      <c r="AI281">
        <v>99.975226486500702</v>
      </c>
      <c r="AJ281">
        <v>99.055023463641305</v>
      </c>
      <c r="AK281">
        <v>92.341767579631494</v>
      </c>
      <c r="AL281">
        <v>79.294191092244603</v>
      </c>
      <c r="AM281">
        <v>76.288051520958305</v>
      </c>
      <c r="AN281">
        <v>73.316118885755699</v>
      </c>
      <c r="AO281">
        <v>75.543857156363799</v>
      </c>
      <c r="AP281">
        <v>82.331006881489699</v>
      </c>
      <c r="AQ281">
        <v>79.960657564760297</v>
      </c>
      <c r="AR281">
        <v>58.3323796771353</v>
      </c>
      <c r="AS281">
        <v>63.002944324016397</v>
      </c>
      <c r="AT281">
        <v>63.398539743812698</v>
      </c>
      <c r="AU281">
        <v>63.315557461502401</v>
      </c>
      <c r="AV281">
        <v>65.033276911409104</v>
      </c>
      <c r="AW281">
        <v>70.7570346781024</v>
      </c>
      <c r="AX281">
        <v>76.142723804902204</v>
      </c>
      <c r="AY281">
        <v>80.053871905924694</v>
      </c>
      <c r="AZ281">
        <v>78.438641866470306</v>
      </c>
      <c r="BA281">
        <v>79.140579107799397</v>
      </c>
      <c r="BB281">
        <v>80.2083618917069</v>
      </c>
      <c r="BC281">
        <v>100</v>
      </c>
      <c r="BD281">
        <v>104.48786427549599</v>
      </c>
      <c r="BE281">
        <v>107.96926069558</v>
      </c>
      <c r="BF281">
        <v>110.736708948176</v>
      </c>
      <c r="BG281">
        <v>113.84365120473799</v>
      </c>
      <c r="BH281">
        <v>114.641605199125</v>
      </c>
      <c r="BI281">
        <v>115.67116904730599</v>
      </c>
      <c r="BJ281">
        <v>117.186434987734</v>
      </c>
      <c r="BK281">
        <v>121.63697193512699</v>
      </c>
      <c r="BM281" t="str">
        <f>VLOOKUP(D281,Data_1!$D$2:$D$1387,1,FALSE)</f>
        <v>GDP deflator: linked series (base year varies by country)</v>
      </c>
    </row>
    <row r="282" spans="1:65" x14ac:dyDescent="0.25">
      <c r="A282" t="s">
        <v>284</v>
      </c>
      <c r="B282" t="s">
        <v>272</v>
      </c>
      <c r="C282" t="s">
        <v>149</v>
      </c>
      <c r="D282" t="s">
        <v>86</v>
      </c>
      <c r="E282" s="25" t="str">
        <f t="shared" si="22"/>
        <v>number</v>
      </c>
      <c r="F282" s="4" t="s">
        <v>87</v>
      </c>
      <c r="AI282">
        <v>36.875984038747397</v>
      </c>
      <c r="AJ282">
        <v>35.207982408626798</v>
      </c>
      <c r="AK282">
        <v>35.441583594146003</v>
      </c>
      <c r="AL282">
        <v>35.433135335744197</v>
      </c>
      <c r="AM282">
        <v>37.6137593282048</v>
      </c>
      <c r="AN282">
        <v>55.061303844876697</v>
      </c>
      <c r="AO282">
        <v>61.142158533321997</v>
      </c>
      <c r="AP282">
        <v>64.188924004524097</v>
      </c>
      <c r="AQ282">
        <v>68.169712694520598</v>
      </c>
      <c r="AR282">
        <v>70.650737971524094</v>
      </c>
      <c r="AS282">
        <v>71.206181406981699</v>
      </c>
      <c r="AT282">
        <v>72.805343206471903</v>
      </c>
      <c r="AU282">
        <v>78.190327379739799</v>
      </c>
      <c r="AV282">
        <v>83.403516609643404</v>
      </c>
      <c r="AW282">
        <v>87.407733526090496</v>
      </c>
      <c r="AX282">
        <v>84.881107754979197</v>
      </c>
      <c r="AY282">
        <v>85.985670086180406</v>
      </c>
      <c r="AZ282">
        <v>87.485275389913099</v>
      </c>
      <c r="BA282">
        <v>90.051343123101702</v>
      </c>
      <c r="BB282">
        <v>97.7080211103371</v>
      </c>
      <c r="BC282">
        <v>100</v>
      </c>
      <c r="BD282">
        <v>105.38642328995699</v>
      </c>
      <c r="BE282">
        <v>107.10993848611</v>
      </c>
      <c r="BF282">
        <v>111.52008631439</v>
      </c>
      <c r="BG282">
        <v>114.58879118268899</v>
      </c>
      <c r="BH282">
        <v>119.068482072527</v>
      </c>
      <c r="BI282">
        <v>122.766924301392</v>
      </c>
      <c r="BJ282">
        <v>124.69233744205501</v>
      </c>
      <c r="BK282">
        <v>126.117773078775</v>
      </c>
      <c r="BM282" t="str">
        <f>VLOOKUP(D282,Data_1!$D$2:$D$1387,1,FALSE)</f>
        <v>GDP deflator: linked series (base year varies by country)</v>
      </c>
    </row>
    <row r="283" spans="1:65" x14ac:dyDescent="0.25">
      <c r="A283" t="s">
        <v>273</v>
      </c>
      <c r="B283" t="s">
        <v>274</v>
      </c>
      <c r="C283" t="s">
        <v>149</v>
      </c>
      <c r="D283" t="s">
        <v>86</v>
      </c>
      <c r="E283" s="25" t="str">
        <f t="shared" si="22"/>
        <v>number</v>
      </c>
      <c r="F283" s="4" t="s">
        <v>87</v>
      </c>
      <c r="AI283">
        <v>2.6005417162353801</v>
      </c>
      <c r="AJ283">
        <v>3.4110418057956799</v>
      </c>
      <c r="AK283">
        <v>4.09466095212961</v>
      </c>
      <c r="AL283">
        <v>4.5512190339138598</v>
      </c>
      <c r="AM283">
        <v>5.9965593273181197</v>
      </c>
      <c r="AN283">
        <v>7.8032583188694504</v>
      </c>
      <c r="AO283">
        <v>11.1621966507417</v>
      </c>
      <c r="AP283">
        <v>15.608963860821101</v>
      </c>
      <c r="AQ283">
        <v>18.646182183441699</v>
      </c>
      <c r="AR283">
        <v>21.825070073658601</v>
      </c>
      <c r="AS283">
        <v>24.874286627260801</v>
      </c>
      <c r="AT283">
        <v>31.647583183569001</v>
      </c>
      <c r="AU283">
        <v>42.666621047314699</v>
      </c>
      <c r="AV283">
        <v>52.402540049114599</v>
      </c>
      <c r="AW283">
        <v>67.444378626679907</v>
      </c>
      <c r="AX283">
        <v>77.122748885649301</v>
      </c>
      <c r="AY283">
        <v>88.663179741981494</v>
      </c>
      <c r="AZ283">
        <v>100.002013356304</v>
      </c>
      <c r="BA283">
        <v>118.630276885515</v>
      </c>
      <c r="BB283">
        <v>141.65673501833999</v>
      </c>
      <c r="BC283">
        <v>163.84948487257199</v>
      </c>
      <c r="BD283">
        <v>191.04136332782201</v>
      </c>
      <c r="BE283">
        <v>217.624429190531</v>
      </c>
      <c r="BF283">
        <v>250.71483023607399</v>
      </c>
      <c r="BG283">
        <v>289.77890164883797</v>
      </c>
      <c r="BH283">
        <v>338.11771841311003</v>
      </c>
      <c r="BI283">
        <v>393.46381282352399</v>
      </c>
      <c r="BJ283">
        <v>463.536139939593</v>
      </c>
      <c r="BK283">
        <v>525.625421441816</v>
      </c>
      <c r="BM283" t="str">
        <f>VLOOKUP(D283,Data_1!$D$2:$D$1387,1,FALSE)</f>
        <v>GDP deflator: linked series (base year varies by country)</v>
      </c>
    </row>
    <row r="284" spans="1:65" x14ac:dyDescent="0.25">
      <c r="A284" t="s">
        <v>275</v>
      </c>
      <c r="B284" t="s">
        <v>276</v>
      </c>
      <c r="C284" t="s">
        <v>7</v>
      </c>
      <c r="D284" t="s">
        <v>88</v>
      </c>
      <c r="E284" s="25" t="str">
        <f t="shared" si="22"/>
        <v>number</v>
      </c>
      <c r="F284" s="4" t="s">
        <v>89</v>
      </c>
      <c r="G284">
        <v>2.0486327511418949</v>
      </c>
      <c r="H284">
        <v>2.2710697015938024</v>
      </c>
      <c r="I284">
        <v>-0.92940162377630031</v>
      </c>
      <c r="J284">
        <v>3.9625188477375985</v>
      </c>
      <c r="K284">
        <v>-0.45225386362258746</v>
      </c>
      <c r="L284">
        <v>2.0645524068712717</v>
      </c>
      <c r="M284">
        <v>5.5285656101044225</v>
      </c>
      <c r="N284">
        <v>6.8287860989285036</v>
      </c>
      <c r="O284">
        <v>3.7212221678010025</v>
      </c>
      <c r="P284">
        <v>5.2764555748476312</v>
      </c>
      <c r="Q284">
        <v>3.9293650315980244</v>
      </c>
      <c r="R284">
        <v>-1.272621530847843</v>
      </c>
      <c r="S284">
        <v>-2.6184783296946534</v>
      </c>
      <c r="T284">
        <v>2.0068793792621165</v>
      </c>
      <c r="U284">
        <v>1.2586916344902193</v>
      </c>
      <c r="V284">
        <v>-3.0688583912664882</v>
      </c>
      <c r="W284">
        <v>2.3640003588733691</v>
      </c>
      <c r="X284">
        <v>-2.6618059648546648</v>
      </c>
      <c r="Y284">
        <v>9.854650290242148</v>
      </c>
      <c r="Z284">
        <v>0.80577081769179415</v>
      </c>
      <c r="AA284">
        <v>-9.6987883750713735</v>
      </c>
      <c r="AB284">
        <v>-1.8101941614562094</v>
      </c>
      <c r="AC284">
        <v>0.90210631935559604</v>
      </c>
      <c r="AD284">
        <v>1.7046788407404563</v>
      </c>
      <c r="AE284">
        <v>1.1558771642937273</v>
      </c>
      <c r="AF284">
        <v>1.9591057679615034</v>
      </c>
      <c r="AG284">
        <v>1.1780855188710575</v>
      </c>
      <c r="AH284">
        <v>3.4034170096194174</v>
      </c>
      <c r="AI284">
        <v>4.078892777041105</v>
      </c>
      <c r="AJ284">
        <v>3.1300294278687346</v>
      </c>
      <c r="AK284">
        <v>-6.3095343931008472</v>
      </c>
      <c r="AL284">
        <v>1.1861522865747531</v>
      </c>
      <c r="AM284">
        <v>2.096559819249677</v>
      </c>
      <c r="AN284">
        <v>-7.1608256492027067E-2</v>
      </c>
      <c r="AO284">
        <v>1.7122131758249566</v>
      </c>
      <c r="AP284">
        <v>2.148915048230208</v>
      </c>
      <c r="AQ284">
        <v>3.693492606231402</v>
      </c>
      <c r="AR284">
        <v>3.9323364428415033</v>
      </c>
      <c r="AS284">
        <v>4.6591157004199459</v>
      </c>
      <c r="AT284">
        <v>4.7600650989119799</v>
      </c>
      <c r="AU284">
        <v>6.0178244030905574</v>
      </c>
      <c r="AV284">
        <v>-12.673788136279029</v>
      </c>
      <c r="AW284">
        <v>9.7848921313328958</v>
      </c>
      <c r="AX284">
        <v>5.2570036042099559</v>
      </c>
      <c r="AY284">
        <v>4.6028999651506837</v>
      </c>
      <c r="AZ284">
        <v>5.0226070023249036</v>
      </c>
      <c r="BA284">
        <v>6.240578451161241</v>
      </c>
      <c r="BB284">
        <v>7.1285135388162075</v>
      </c>
      <c r="BC284">
        <v>-4.0138605828051226</v>
      </c>
      <c r="BD284">
        <v>0.26311085570331727</v>
      </c>
      <c r="BE284">
        <v>1.4543921677091305</v>
      </c>
      <c r="BF284">
        <v>3.0275080923156281</v>
      </c>
      <c r="BG284">
        <v>2.2552040402516838</v>
      </c>
      <c r="BH284">
        <v>3.3158541645626656</v>
      </c>
      <c r="BI284">
        <v>3.116614714230991</v>
      </c>
      <c r="BJ284">
        <v>4.1799902356671765</v>
      </c>
      <c r="BK284">
        <v>4.170794765865125</v>
      </c>
      <c r="BM284" t="str">
        <f>VLOOKUP(D284,Data_1!$D$2:$D$1387,1,FALSE)</f>
        <v>GDP growth (annual %)</v>
      </c>
    </row>
    <row r="285" spans="1:65" x14ac:dyDescent="0.25">
      <c r="A285" t="s">
        <v>277</v>
      </c>
      <c r="B285" t="s">
        <v>278</v>
      </c>
      <c r="C285" t="s">
        <v>7</v>
      </c>
      <c r="D285" t="s">
        <v>88</v>
      </c>
      <c r="E285" s="25" t="str">
        <f t="shared" si="22"/>
        <v>number</v>
      </c>
      <c r="F285" s="4" t="s">
        <v>89</v>
      </c>
      <c r="G285">
        <v>7.6395978554392627</v>
      </c>
      <c r="H285">
        <v>0.66836474301494775</v>
      </c>
      <c r="I285">
        <v>-1.3910785170258748</v>
      </c>
      <c r="J285">
        <v>2.6611032676288886</v>
      </c>
      <c r="K285">
        <v>13.616493419952945</v>
      </c>
      <c r="L285">
        <v>13.249036322575833</v>
      </c>
      <c r="M285">
        <v>7.2815499434997264</v>
      </c>
      <c r="N285">
        <v>-1.9230791684213671</v>
      </c>
      <c r="O285">
        <v>5.8823598926885978</v>
      </c>
      <c r="P285">
        <v>0.47929797784460959</v>
      </c>
      <c r="Q285">
        <v>16.218563632657037</v>
      </c>
      <c r="R285">
        <v>6.2313490084583663</v>
      </c>
      <c r="S285">
        <v>2.3006615711213669</v>
      </c>
      <c r="T285">
        <v>7.175963618384003</v>
      </c>
      <c r="U285">
        <v>6.0868238098933887</v>
      </c>
      <c r="V285">
        <v>4.9977312425481273</v>
      </c>
      <c r="W285">
        <v>4.9180313685787524</v>
      </c>
      <c r="X285">
        <v>9.7450680272819028</v>
      </c>
      <c r="Y285">
        <v>4.3961537403666853</v>
      </c>
      <c r="Z285">
        <v>0.40674641302034331</v>
      </c>
      <c r="AA285">
        <v>-5.2901192185899646</v>
      </c>
      <c r="AB285">
        <v>2.5034538136505518</v>
      </c>
      <c r="AC285">
        <v>3.7187090510680321</v>
      </c>
      <c r="AD285">
        <v>5.3603040939681108</v>
      </c>
      <c r="AE285">
        <v>4.5709823019014522</v>
      </c>
      <c r="AF285">
        <v>-0.21480251787333771</v>
      </c>
      <c r="AG285">
        <v>1.6252391823554859</v>
      </c>
      <c r="AH285">
        <v>3.1772912783485197</v>
      </c>
      <c r="AI285">
        <v>1.3446897069269141</v>
      </c>
      <c r="AJ285">
        <v>5.6922944937575011</v>
      </c>
      <c r="AK285">
        <v>8.7302318286141372</v>
      </c>
      <c r="AL285">
        <v>-7.332978135323188</v>
      </c>
      <c r="AM285">
        <v>9.6918402678066258</v>
      </c>
      <c r="AN285">
        <v>-10.240181733893522</v>
      </c>
      <c r="AO285">
        <v>16.728817592001505</v>
      </c>
      <c r="AP285">
        <v>7.3166815111922432</v>
      </c>
      <c r="AQ285">
        <v>3.792419098962668</v>
      </c>
      <c r="AR285">
        <v>3.8952536296371392</v>
      </c>
      <c r="AS285">
        <v>3.0422780913399947</v>
      </c>
      <c r="AT285">
        <v>1.5760778373467019</v>
      </c>
      <c r="AU285">
        <v>-4.9749638464944326</v>
      </c>
      <c r="AV285">
        <v>1.7000000136307563</v>
      </c>
      <c r="AW285">
        <v>5.7056394374716177</v>
      </c>
      <c r="AX285">
        <v>5.4204976936605505</v>
      </c>
      <c r="AY285">
        <v>3.2687258275752953</v>
      </c>
      <c r="AZ285">
        <v>4.6999999920261075</v>
      </c>
      <c r="BA285">
        <v>9.6000000026081835</v>
      </c>
      <c r="BB285">
        <v>7.6397367741039233</v>
      </c>
      <c r="BC285">
        <v>8.3281102762457522</v>
      </c>
      <c r="BD285">
        <v>6.8740656350095151</v>
      </c>
      <c r="BE285">
        <v>4.8540551089832178</v>
      </c>
      <c r="BF285">
        <v>1.8857995073186657</v>
      </c>
      <c r="BG285">
        <v>5.1999999983554943</v>
      </c>
      <c r="BH285">
        <v>5.7000000037720895</v>
      </c>
      <c r="BI285">
        <v>2.7999999990033331</v>
      </c>
      <c r="BJ285">
        <v>2.4840406264186754</v>
      </c>
      <c r="BK285">
        <v>4.0000305165304155</v>
      </c>
      <c r="BM285" t="str">
        <f>VLOOKUP(D285,Data_1!$D$2:$D$1387,1,FALSE)</f>
        <v>GDP growth (annual %)</v>
      </c>
    </row>
    <row r="286" spans="1:65" x14ac:dyDescent="0.25">
      <c r="A286" t="s">
        <v>279</v>
      </c>
      <c r="B286" t="s">
        <v>280</v>
      </c>
      <c r="C286" t="s">
        <v>7</v>
      </c>
      <c r="D286" t="s">
        <v>88</v>
      </c>
      <c r="E286" s="25" t="str">
        <f t="shared" si="22"/>
        <v>number</v>
      </c>
      <c r="F286" s="4" t="s">
        <v>89</v>
      </c>
      <c r="G286">
        <v>1.3613819914748859</v>
      </c>
      <c r="H286">
        <v>-2.4908394745487072</v>
      </c>
      <c r="I286">
        <v>3.2723928927252359</v>
      </c>
      <c r="J286">
        <v>12.214048017932242</v>
      </c>
      <c r="K286">
        <v>16.647455963212593</v>
      </c>
      <c r="L286">
        <v>-5.5703098086046765</v>
      </c>
      <c r="M286">
        <v>7.919696511998751</v>
      </c>
      <c r="N286">
        <v>1.2483299822279719</v>
      </c>
      <c r="O286">
        <v>-0.43691582308818511</v>
      </c>
      <c r="P286">
        <v>4.7971129031889603</v>
      </c>
      <c r="Q286">
        <v>-8.6039550867440084E-2</v>
      </c>
      <c r="R286">
        <v>9.2088651423127885</v>
      </c>
      <c r="S286">
        <v>-0.96204875642632715</v>
      </c>
      <c r="T286">
        <v>6.4281585489209618</v>
      </c>
      <c r="U286">
        <v>-2.2693289241895229</v>
      </c>
      <c r="V286">
        <v>6.2209752670717506</v>
      </c>
      <c r="W286">
        <v>-4.5642361743653765</v>
      </c>
      <c r="X286">
        <v>0.55376384424839387</v>
      </c>
      <c r="Y286">
        <v>-3.0239310312180123</v>
      </c>
      <c r="Z286">
        <v>3.0356223506610434</v>
      </c>
      <c r="AA286">
        <v>6.1679574065058915</v>
      </c>
      <c r="AB286">
        <v>-2.8127826286889075</v>
      </c>
      <c r="AC286">
        <v>-1.9666892976213433</v>
      </c>
      <c r="AD286">
        <v>-0.33683489925601862</v>
      </c>
      <c r="AE286">
        <v>1.6153103675931106</v>
      </c>
      <c r="AF286">
        <v>0.72389395592391281</v>
      </c>
      <c r="AG286">
        <v>2.6756617134113299</v>
      </c>
      <c r="AH286">
        <v>6.2807490089769544</v>
      </c>
      <c r="AI286">
        <v>-1.0235017886986952</v>
      </c>
      <c r="AJ286">
        <v>-0.48107202778166425</v>
      </c>
      <c r="AK286">
        <v>-3.6133383882315684E-2</v>
      </c>
      <c r="AL286">
        <v>-1.7309221735256557</v>
      </c>
      <c r="AM286">
        <v>6.7972740490711772</v>
      </c>
      <c r="AN286">
        <v>-8.6254419523127979</v>
      </c>
      <c r="AO286">
        <v>2.8976688934169772</v>
      </c>
      <c r="AP286">
        <v>6.218546488942934</v>
      </c>
      <c r="AQ286">
        <v>3.8140074971835531</v>
      </c>
      <c r="AR286">
        <v>-0.38574614579034971</v>
      </c>
      <c r="AS286">
        <v>4.650189746374096</v>
      </c>
      <c r="AT286">
        <v>3.8973229434189562</v>
      </c>
      <c r="AU286">
        <v>5.3168682741841877</v>
      </c>
      <c r="AV286">
        <v>4.5060142803260135</v>
      </c>
      <c r="AW286">
        <v>6.9449739822122609</v>
      </c>
      <c r="AX286">
        <v>7.0323951151521698</v>
      </c>
      <c r="AY286">
        <v>7.2355990065554323</v>
      </c>
      <c r="AZ286">
        <v>7.9036944448008057</v>
      </c>
      <c r="BA286">
        <v>8.3524362444740774</v>
      </c>
      <c r="BB286">
        <v>7.7738958154236002</v>
      </c>
      <c r="BC286">
        <v>9.2203484058663037</v>
      </c>
      <c r="BD286">
        <v>10.298205851749259</v>
      </c>
      <c r="BE286">
        <v>5.5646247167387344</v>
      </c>
      <c r="BF286">
        <v>7.5976169688654522</v>
      </c>
      <c r="BG286">
        <v>5.0593763782265739</v>
      </c>
      <c r="BH286">
        <v>4.6958263726904761</v>
      </c>
      <c r="BI286">
        <v>2.9198811101871343</v>
      </c>
      <c r="BJ286">
        <v>3.7571778047637423</v>
      </c>
      <c r="BK286">
        <v>3.4031688511950478</v>
      </c>
      <c r="BM286" t="str">
        <f>VLOOKUP(D286,Data_1!$D$2:$D$1387,1,FALSE)</f>
        <v>GDP growth (annual %)</v>
      </c>
    </row>
    <row r="287" spans="1:65" x14ac:dyDescent="0.25">
      <c r="A287" t="s">
        <v>281</v>
      </c>
      <c r="B287" t="s">
        <v>282</v>
      </c>
      <c r="C287" t="s">
        <v>7</v>
      </c>
      <c r="D287" t="s">
        <v>88</v>
      </c>
      <c r="E287" s="25" t="str">
        <f t="shared" si="22"/>
        <v>number</v>
      </c>
      <c r="F287" s="4" t="s">
        <v>89</v>
      </c>
      <c r="G287">
        <v>6.3161572693812786</v>
      </c>
      <c r="H287">
        <v>1.4344708872582999</v>
      </c>
      <c r="I287">
        <v>6.2443445066625429</v>
      </c>
      <c r="J287">
        <v>-1.1061718588287448</v>
      </c>
      <c r="K287">
        <v>4.9105705867019225</v>
      </c>
      <c r="L287">
        <v>1.5231300264023702</v>
      </c>
      <c r="M287">
        <v>8.3670089302274135</v>
      </c>
      <c r="N287">
        <v>1.9701349696184138</v>
      </c>
      <c r="O287">
        <v>12.428235834582324</v>
      </c>
      <c r="P287">
        <v>22.565150839186373</v>
      </c>
      <c r="Q287">
        <v>8.9175866420938945</v>
      </c>
      <c r="R287">
        <v>8.3297747275245655</v>
      </c>
      <c r="S287">
        <v>2.6047146972872923</v>
      </c>
      <c r="T287">
        <v>6.6251536176685732</v>
      </c>
      <c r="U287">
        <v>-1.9312232388006123</v>
      </c>
      <c r="V287">
        <v>0.46483890553884066</v>
      </c>
      <c r="W287">
        <v>-6.8607031934178622</v>
      </c>
      <c r="X287">
        <v>-2.7069224847757596</v>
      </c>
      <c r="Y287">
        <v>3.2970353993861323</v>
      </c>
      <c r="Z287">
        <v>14.420683903896574</v>
      </c>
      <c r="AA287">
        <v>12.525424859701516</v>
      </c>
      <c r="AB287">
        <v>2.6342971440807617</v>
      </c>
      <c r="AC287">
        <v>1.5853054593913072</v>
      </c>
      <c r="AD287">
        <v>-1.9073601074673547</v>
      </c>
      <c r="AE287">
        <v>6.9443877657104025</v>
      </c>
      <c r="AF287">
        <v>2.0990291289554079</v>
      </c>
      <c r="AG287">
        <v>1.1507372045400928</v>
      </c>
      <c r="AH287">
        <v>7.5523745080479756</v>
      </c>
      <c r="AI287">
        <v>5.1997664436914874</v>
      </c>
      <c r="AJ287">
        <v>6.9885529331854173</v>
      </c>
      <c r="AK287">
        <v>5.5317820723120121</v>
      </c>
      <c r="AL287">
        <v>-9.0155698205530541</v>
      </c>
      <c r="AM287">
        <v>1.0514585090962925</v>
      </c>
      <c r="AN287">
        <v>9.2351987418697803</v>
      </c>
      <c r="AO287">
        <v>0.15802575242291539</v>
      </c>
      <c r="AP287">
        <v>10.360696743294739</v>
      </c>
      <c r="AQ287">
        <v>2.6805941737689096</v>
      </c>
      <c r="AR287">
        <v>2.8852119172965445</v>
      </c>
      <c r="AS287">
        <v>-0.81782089874815256</v>
      </c>
      <c r="AT287">
        <v>-3.0591896255348132</v>
      </c>
      <c r="AU287">
        <v>1.4396150744608036</v>
      </c>
      <c r="AV287">
        <v>-8.894023417261181</v>
      </c>
      <c r="AW287">
        <v>-16.995074527549974</v>
      </c>
      <c r="AX287">
        <v>-5.8075383034694994</v>
      </c>
      <c r="AY287">
        <v>-5.7110838330469278</v>
      </c>
      <c r="AZ287">
        <v>-3.461495050401183</v>
      </c>
      <c r="BA287">
        <v>-3.6533270433962883</v>
      </c>
      <c r="BB287">
        <v>-17.668946597618358</v>
      </c>
      <c r="BC287">
        <v>12.019560502480473</v>
      </c>
      <c r="BD287">
        <v>19.675323142464492</v>
      </c>
      <c r="BE287">
        <v>14.193912957216199</v>
      </c>
      <c r="BF287">
        <v>16.665428768467834</v>
      </c>
      <c r="BG287">
        <v>1.989492762072075</v>
      </c>
      <c r="BH287">
        <v>2.3769293269800329</v>
      </c>
      <c r="BI287">
        <v>1.7798727034029582</v>
      </c>
      <c r="BJ287">
        <v>0.75586925093062973</v>
      </c>
      <c r="BK287">
        <v>4.7040353905471335</v>
      </c>
      <c r="BM287" t="str">
        <f>VLOOKUP(D287,Data_1!$D$2:$D$1387,1,FALSE)</f>
        <v>GDP growth (annual %)</v>
      </c>
    </row>
    <row r="288" spans="1:65" x14ac:dyDescent="0.25">
      <c r="A288" t="s">
        <v>284</v>
      </c>
      <c r="B288" t="s">
        <v>272</v>
      </c>
      <c r="C288" t="s">
        <v>149</v>
      </c>
      <c r="D288" t="s">
        <v>88</v>
      </c>
      <c r="E288" s="25" t="str">
        <f t="shared" si="22"/>
        <v>number</v>
      </c>
      <c r="F288" s="4" t="s">
        <v>89</v>
      </c>
      <c r="G288">
        <v>9.9325551564217278</v>
      </c>
      <c r="H288">
        <v>1.2269944895619176</v>
      </c>
      <c r="I288">
        <v>14.490355864922932</v>
      </c>
      <c r="J288">
        <v>17.61308783004371</v>
      </c>
      <c r="K288">
        <v>-3.1096542731538079</v>
      </c>
      <c r="L288">
        <v>11.577359687300827</v>
      </c>
      <c r="M288">
        <v>4.5981517848125577</v>
      </c>
      <c r="N288">
        <v>12.548248640007898</v>
      </c>
      <c r="O288">
        <v>9.5392187710417602</v>
      </c>
      <c r="P288">
        <v>10.3750318434126</v>
      </c>
      <c r="Q288">
        <v>9.4566376613651784</v>
      </c>
      <c r="R288">
        <v>4.2366250123065328</v>
      </c>
      <c r="S288">
        <v>5.9391975358130935</v>
      </c>
      <c r="T288">
        <v>4.3273808573542283</v>
      </c>
      <c r="U288">
        <v>8.2528863687862497</v>
      </c>
      <c r="V288">
        <v>12.916397437944724</v>
      </c>
      <c r="W288">
        <v>7.3144591552317451</v>
      </c>
      <c r="X288">
        <v>10.909453647606824</v>
      </c>
      <c r="Y288">
        <v>2.3944074643865036</v>
      </c>
      <c r="Z288">
        <v>-10.957697266019991</v>
      </c>
      <c r="AA288">
        <v>3.5004989074401465</v>
      </c>
      <c r="AB288">
        <v>0.20082235163857831</v>
      </c>
      <c r="AC288">
        <v>-3.9002404422397916</v>
      </c>
      <c r="AD288">
        <v>-2.7012614342204557</v>
      </c>
      <c r="AE288">
        <v>4.5012231752154577</v>
      </c>
      <c r="AF288">
        <v>3.2593487673454575</v>
      </c>
      <c r="AG288">
        <v>-0.34897290943465009</v>
      </c>
      <c r="AH288">
        <v>1.1364839635205044</v>
      </c>
      <c r="AI288">
        <v>2.9480049449687584</v>
      </c>
      <c r="AJ288">
        <v>-1.0959084111542694</v>
      </c>
      <c r="AK288">
        <v>4.0925168735597595E-2</v>
      </c>
      <c r="AL288">
        <v>-0.24456061217928493</v>
      </c>
      <c r="AM288">
        <v>-0.19248510004538844</v>
      </c>
      <c r="AN288">
        <v>0.81120668466003565</v>
      </c>
      <c r="AO288">
        <v>7.1257447241729608</v>
      </c>
      <c r="AP288">
        <v>7.7293274220999564</v>
      </c>
      <c r="AQ288">
        <v>3.743553144030102</v>
      </c>
      <c r="AR288">
        <v>4.930679627683233</v>
      </c>
      <c r="AS288">
        <v>1.6175274431124791</v>
      </c>
      <c r="AT288">
        <v>-2.0684000567823233</v>
      </c>
      <c r="AU288">
        <v>0.12137191512364609</v>
      </c>
      <c r="AV288">
        <v>-1.6676421379311535</v>
      </c>
      <c r="AW288">
        <v>-1.3595359429726415</v>
      </c>
      <c r="AX288">
        <v>1.2317728399717538</v>
      </c>
      <c r="AY288">
        <v>1.7212473673173321</v>
      </c>
      <c r="AZ288">
        <v>1.5158423636340643</v>
      </c>
      <c r="BA288">
        <v>1.7650367837002392</v>
      </c>
      <c r="BB288">
        <v>2.5428414762423586</v>
      </c>
      <c r="BC288">
        <v>3.251453718676018</v>
      </c>
      <c r="BD288">
        <v>2.017638592053018</v>
      </c>
      <c r="BE288">
        <v>-4.3872547882852473</v>
      </c>
      <c r="BF288">
        <v>10.706504103083176</v>
      </c>
      <c r="BG288">
        <v>8.8894213017292429</v>
      </c>
      <c r="BH288">
        <v>8.794077390343233</v>
      </c>
      <c r="BI288">
        <v>8.8428654416823633</v>
      </c>
      <c r="BJ288">
        <v>7.9717457380940715</v>
      </c>
      <c r="BK288">
        <v>7.702089422123521</v>
      </c>
      <c r="BM288" t="str">
        <f>VLOOKUP(D288,Data_1!$D$2:$D$1387,1,FALSE)</f>
        <v>GDP growth (annual %)</v>
      </c>
    </row>
    <row r="289" spans="1:65" x14ac:dyDescent="0.25">
      <c r="A289" t="s">
        <v>273</v>
      </c>
      <c r="B289" t="s">
        <v>274</v>
      </c>
      <c r="C289" t="s">
        <v>149</v>
      </c>
      <c r="D289" t="s">
        <v>88</v>
      </c>
      <c r="E289" s="25" t="str">
        <f t="shared" si="22"/>
        <v>number</v>
      </c>
      <c r="F289" s="4" t="s">
        <v>89</v>
      </c>
      <c r="G289">
        <v>3.4296740116694053</v>
      </c>
      <c r="H289">
        <v>4.1091586061817935</v>
      </c>
      <c r="I289">
        <v>4.4059742005065488</v>
      </c>
      <c r="J289">
        <v>2.2093275048929399</v>
      </c>
      <c r="K289">
        <v>1.3689988695423807</v>
      </c>
      <c r="L289">
        <v>-4.2582903724616301</v>
      </c>
      <c r="M289">
        <v>3.0753640519092897</v>
      </c>
      <c r="N289">
        <v>0.36886032889226783</v>
      </c>
      <c r="O289">
        <v>6.0061749636450799</v>
      </c>
      <c r="P289">
        <v>9.7234725868592449</v>
      </c>
      <c r="Q289">
        <v>5.2161245571362969</v>
      </c>
      <c r="R289">
        <v>-2.4876554002798912</v>
      </c>
      <c r="S289">
        <v>2.8845841946898645</v>
      </c>
      <c r="T289">
        <v>6.8525168316712239</v>
      </c>
      <c r="U289">
        <v>-12.431629021836059</v>
      </c>
      <c r="V289">
        <v>-3.5301828056758637</v>
      </c>
      <c r="W289">
        <v>2.2741072435452594</v>
      </c>
      <c r="X289">
        <v>8.4759355994239627</v>
      </c>
      <c r="Y289">
        <v>-2.5149414182937733</v>
      </c>
      <c r="Z289">
        <v>0.47169594255807112</v>
      </c>
      <c r="AA289">
        <v>-3.5030669467393096</v>
      </c>
      <c r="AB289">
        <v>-6.9236504098029172</v>
      </c>
      <c r="AC289">
        <v>-4.5637375058981178</v>
      </c>
      <c r="AD289">
        <v>8.6475694583040053</v>
      </c>
      <c r="AE289">
        <v>5.0916172729732239</v>
      </c>
      <c r="AF289">
        <v>5.1991606788904079</v>
      </c>
      <c r="AG289">
        <v>4.7948988780254069</v>
      </c>
      <c r="AH289">
        <v>5.6281687653364258</v>
      </c>
      <c r="AI289">
        <v>5.0858727002998734</v>
      </c>
      <c r="AJ289">
        <v>3.3288178832204522</v>
      </c>
      <c r="AK289">
        <v>5.2818262901648723</v>
      </c>
      <c r="AL289">
        <v>3.8794192532496794</v>
      </c>
      <c r="AM289">
        <v>4.8500005638520918</v>
      </c>
      <c r="AN289">
        <v>3.2999995912365705</v>
      </c>
      <c r="AO289">
        <v>4.1124190399344229</v>
      </c>
      <c r="AP289">
        <v>4.6024610452860344</v>
      </c>
      <c r="AQ289">
        <v>4.1963575760961476</v>
      </c>
      <c r="AR289">
        <v>4.7003907788653692</v>
      </c>
      <c r="AS289">
        <v>4.3999968599161718</v>
      </c>
      <c r="AT289">
        <v>3.7000001146380725</v>
      </c>
      <c r="AU289">
        <v>4.0000000000000426</v>
      </c>
      <c r="AV289">
        <v>4.4999996992939799</v>
      </c>
      <c r="AW289">
        <v>5.1999999839392075</v>
      </c>
      <c r="AX289">
        <v>5.5999999898220381</v>
      </c>
      <c r="AY289">
        <v>5.9000039528814767</v>
      </c>
      <c r="AZ289">
        <v>6.3999124185639005</v>
      </c>
      <c r="BA289">
        <v>4.3468191531194691</v>
      </c>
      <c r="BB289">
        <v>9.1497990937753286</v>
      </c>
      <c r="BC289">
        <v>4.844486888780736</v>
      </c>
      <c r="BD289">
        <v>7.8997119121632124</v>
      </c>
      <c r="BE289">
        <v>14.047123646832134</v>
      </c>
      <c r="BF289">
        <v>9.2927894143528817</v>
      </c>
      <c r="BG289">
        <v>7.312525021012604</v>
      </c>
      <c r="BH289">
        <v>2.8974388369153843</v>
      </c>
      <c r="BI289">
        <v>2.1782067443939042</v>
      </c>
      <c r="BJ289">
        <v>3.4477929912972769</v>
      </c>
      <c r="BK289">
        <v>8.1434465487985221</v>
      </c>
      <c r="BM289" t="str">
        <f>VLOOKUP(D289,Data_1!$D$2:$D$1387,1,FALSE)</f>
        <v>GDP growth (annual %)</v>
      </c>
    </row>
    <row r="290" spans="1:65" x14ac:dyDescent="0.25">
      <c r="A290" t="s">
        <v>275</v>
      </c>
      <c r="B290" t="s">
        <v>276</v>
      </c>
      <c r="C290" t="s">
        <v>7</v>
      </c>
      <c r="D290" t="s">
        <v>90</v>
      </c>
      <c r="E290" s="25" t="str">
        <f t="shared" si="22"/>
        <v>number</v>
      </c>
      <c r="F290" s="4" t="s">
        <v>91</v>
      </c>
      <c r="G290">
        <v>713.37738278459426</v>
      </c>
      <c r="H290">
        <v>712.00405648181152</v>
      </c>
      <c r="I290">
        <v>688.18169644938621</v>
      </c>
      <c r="J290">
        <v>697.79166560179726</v>
      </c>
      <c r="K290">
        <v>677.29122419196472</v>
      </c>
      <c r="L290">
        <v>673.82746805962347</v>
      </c>
      <c r="M290">
        <v>692.9413433636546</v>
      </c>
      <c r="N290">
        <v>721.1514332686445</v>
      </c>
      <c r="O290">
        <v>728.42187093153416</v>
      </c>
      <c r="P290">
        <v>746.5219734797862</v>
      </c>
      <c r="Q290">
        <v>755.01272033056273</v>
      </c>
      <c r="R290">
        <v>725.14837694468213</v>
      </c>
      <c r="S290">
        <v>686.78216265407571</v>
      </c>
      <c r="T290">
        <v>681.19040558062591</v>
      </c>
      <c r="U290">
        <v>670.57183388964484</v>
      </c>
      <c r="V290">
        <v>631.81266235018018</v>
      </c>
      <c r="W290">
        <v>628.57777851215872</v>
      </c>
      <c r="X290">
        <v>594.59502919006673</v>
      </c>
      <c r="Y290">
        <v>634.72333779316125</v>
      </c>
      <c r="Z290">
        <v>621.71547663494846</v>
      </c>
      <c r="AA290">
        <v>545.47201350385637</v>
      </c>
      <c r="AB290">
        <v>520.35591451328446</v>
      </c>
      <c r="AC290">
        <v>510.1259266899844</v>
      </c>
      <c r="AD290">
        <v>504.15029081536341</v>
      </c>
      <c r="AE290">
        <v>495.65544641875329</v>
      </c>
      <c r="AF290">
        <v>491.27587527219646</v>
      </c>
      <c r="AG290">
        <v>483.2625979773839</v>
      </c>
      <c r="AH290">
        <v>485.81059861947273</v>
      </c>
      <c r="AI290">
        <v>491.4355261088661</v>
      </c>
      <c r="AJ290">
        <v>492.39890883267708</v>
      </c>
      <c r="AK290">
        <v>448.03550925179411</v>
      </c>
      <c r="AL290">
        <v>440.13721046718314</v>
      </c>
      <c r="AM290">
        <v>436.10166740630888</v>
      </c>
      <c r="AN290">
        <v>422.74616075911098</v>
      </c>
      <c r="AO290">
        <v>416.93832078545807</v>
      </c>
      <c r="AP290">
        <v>412.80833748097626</v>
      </c>
      <c r="AQ290">
        <v>414.77425371287376</v>
      </c>
      <c r="AR290">
        <v>417.66667602124016</v>
      </c>
      <c r="AS290">
        <v>423.57614116210215</v>
      </c>
      <c r="AT290">
        <v>430.10899626916552</v>
      </c>
      <c r="AU290">
        <v>442.13582353846783</v>
      </c>
      <c r="AV290">
        <v>374.48909080736496</v>
      </c>
      <c r="AW290">
        <v>398.90197855525605</v>
      </c>
      <c r="AX290">
        <v>407.51746205274685</v>
      </c>
      <c r="AY290">
        <v>413.86749491773759</v>
      </c>
      <c r="AZ290">
        <v>422.1411670510476</v>
      </c>
      <c r="BA290">
        <v>435.7172451573756</v>
      </c>
      <c r="BB290">
        <v>453.63656421807536</v>
      </c>
      <c r="BC290">
        <v>423.30574079914726</v>
      </c>
      <c r="BD290">
        <v>412.73093413772517</v>
      </c>
      <c r="BE290">
        <v>407.32728186352693</v>
      </c>
      <c r="BF290">
        <v>408.3421255542894</v>
      </c>
      <c r="BG290">
        <v>406.37499317093096</v>
      </c>
      <c r="BH290">
        <v>408.66103313397997</v>
      </c>
      <c r="BI290">
        <v>410.19415919625612</v>
      </c>
      <c r="BJ290">
        <v>416.0027172565064</v>
      </c>
      <c r="BK290">
        <v>421.8912456653851</v>
      </c>
      <c r="BM290" t="str">
        <f>VLOOKUP(D290,Data_1!$D$2:$D$1387,1,FALSE)</f>
        <v>GDP per capita (constant 2010 US$)</v>
      </c>
    </row>
    <row r="291" spans="1:65" x14ac:dyDescent="0.25">
      <c r="A291" t="s">
        <v>277</v>
      </c>
      <c r="B291" t="s">
        <v>278</v>
      </c>
      <c r="C291" t="s">
        <v>7</v>
      </c>
      <c r="D291" t="s">
        <v>90</v>
      </c>
      <c r="E291" s="25" t="str">
        <f t="shared" si="22"/>
        <v>number</v>
      </c>
      <c r="F291" s="4" t="s">
        <v>91</v>
      </c>
      <c r="G291">
        <v>253.8968263924383</v>
      </c>
      <c r="H291">
        <v>249.89248782517785</v>
      </c>
      <c r="I291">
        <v>240.83651561742303</v>
      </c>
      <c r="J291">
        <v>241.55002027395736</v>
      </c>
      <c r="K291">
        <v>267.99961189070945</v>
      </c>
      <c r="L291">
        <v>296.24791761072919</v>
      </c>
      <c r="M291">
        <v>310.07291142727604</v>
      </c>
      <c r="N291">
        <v>296.55044135863648</v>
      </c>
      <c r="O291">
        <v>306.02724730787116</v>
      </c>
      <c r="P291">
        <v>299.52675674123145</v>
      </c>
      <c r="Q291">
        <v>338.90523292514462</v>
      </c>
      <c r="R291">
        <v>350.32537202735813</v>
      </c>
      <c r="S291">
        <v>348.53573821316019</v>
      </c>
      <c r="T291">
        <v>363.06482949355052</v>
      </c>
      <c r="U291">
        <v>374.13139668072301</v>
      </c>
      <c r="V291">
        <v>381.17020183672923</v>
      </c>
      <c r="W291">
        <v>387.6343840332766</v>
      </c>
      <c r="X291">
        <v>412.2732165866064</v>
      </c>
      <c r="Y291">
        <v>417.49286206947733</v>
      </c>
      <c r="Z291">
        <v>407.16922274005668</v>
      </c>
      <c r="AA291">
        <v>375.60481270122284</v>
      </c>
      <c r="AB291">
        <v>375.69313319298016</v>
      </c>
      <c r="AC291">
        <v>379.31574063321688</v>
      </c>
      <c r="AD291">
        <v>386.05389338133523</v>
      </c>
      <c r="AE291">
        <v>386.05574832062973</v>
      </c>
      <c r="AF291">
        <v>364.30131966149361</v>
      </c>
      <c r="AG291">
        <v>347.66305441902063</v>
      </c>
      <c r="AH291">
        <v>337.24383212874932</v>
      </c>
      <c r="AI291">
        <v>324.57694707108351</v>
      </c>
      <c r="AJ291">
        <v>330.58914303296643</v>
      </c>
      <c r="AK291">
        <v>351.85953898943444</v>
      </c>
      <c r="AL291">
        <v>323.08984030484169</v>
      </c>
      <c r="AM291">
        <v>353.45359794281813</v>
      </c>
      <c r="AN291">
        <v>315.92773450244709</v>
      </c>
      <c r="AO291">
        <v>364.60632509240588</v>
      </c>
      <c r="AP291">
        <v>383.51559359368144</v>
      </c>
      <c r="AQ291">
        <v>387.62832175827367</v>
      </c>
      <c r="AR291">
        <v>390.58015599751303</v>
      </c>
      <c r="AS291">
        <v>390.08703372908695</v>
      </c>
      <c r="AT291">
        <v>384.67786911537769</v>
      </c>
      <c r="AU291">
        <v>355.54872231354494</v>
      </c>
      <c r="AV291">
        <v>352.02634573556537</v>
      </c>
      <c r="AW291">
        <v>362.36976916841405</v>
      </c>
      <c r="AX291">
        <v>371.78514680945409</v>
      </c>
      <c r="AY291">
        <v>373.22989280096863</v>
      </c>
      <c r="AZ291">
        <v>379.43633875158298</v>
      </c>
      <c r="BA291">
        <v>403.4921836808229</v>
      </c>
      <c r="BB291">
        <v>421.22362565252348</v>
      </c>
      <c r="BC291">
        <v>442.55463795934861</v>
      </c>
      <c r="BD291">
        <v>458.86543012297221</v>
      </c>
      <c r="BE291">
        <v>466.96054943865727</v>
      </c>
      <c r="BF291">
        <v>461.8845794433243</v>
      </c>
      <c r="BG291">
        <v>471.83764440157523</v>
      </c>
      <c r="BH291">
        <v>484.36572807019814</v>
      </c>
      <c r="BI291">
        <v>483.62591863838583</v>
      </c>
      <c r="BJ291">
        <v>481.44905733535114</v>
      </c>
      <c r="BK291">
        <v>486.44241578086366</v>
      </c>
      <c r="BM291" t="str">
        <f>VLOOKUP(D291,Data_1!$D$2:$D$1387,1,FALSE)</f>
        <v>GDP per capita (constant 2010 US$)</v>
      </c>
    </row>
    <row r="292" spans="1:65" x14ac:dyDescent="0.25">
      <c r="A292" t="s">
        <v>279</v>
      </c>
      <c r="B292" t="s">
        <v>280</v>
      </c>
      <c r="C292" t="s">
        <v>7</v>
      </c>
      <c r="D292" t="s">
        <v>90</v>
      </c>
      <c r="E292" s="25" t="str">
        <f t="shared" si="22"/>
        <v>number</v>
      </c>
      <c r="F292" s="4" t="s">
        <v>91</v>
      </c>
      <c r="G292">
        <v>1482.5198255988635</v>
      </c>
      <c r="H292">
        <v>1400.8395748269188</v>
      </c>
      <c r="I292">
        <v>1401.4621733591709</v>
      </c>
      <c r="J292">
        <v>1523.5414485400879</v>
      </c>
      <c r="K292">
        <v>1722.0803054342452</v>
      </c>
      <c r="L292">
        <v>1576.266197600989</v>
      </c>
      <c r="M292">
        <v>1649.1977068904519</v>
      </c>
      <c r="N292">
        <v>1618.4813344417901</v>
      </c>
      <c r="O292">
        <v>1560.8053506582978</v>
      </c>
      <c r="P292">
        <v>1582.7731848058625</v>
      </c>
      <c r="Q292">
        <v>1528.7360941165298</v>
      </c>
      <c r="R292">
        <v>1612.6881096061022</v>
      </c>
      <c r="S292">
        <v>1542.1423297345834</v>
      </c>
      <c r="T292">
        <v>1584.6726806115753</v>
      </c>
      <c r="U292">
        <v>1495.6580470449869</v>
      </c>
      <c r="V292">
        <v>1534.8499114962663</v>
      </c>
      <c r="W292">
        <v>1415.5982681628479</v>
      </c>
      <c r="X292">
        <v>1375.8775236974757</v>
      </c>
      <c r="Y292">
        <v>1289.6604668680136</v>
      </c>
      <c r="Z292">
        <v>1284.2512882457108</v>
      </c>
      <c r="AA292">
        <v>1317.6038564693786</v>
      </c>
      <c r="AB292">
        <v>1237.5911945035025</v>
      </c>
      <c r="AC292">
        <v>1173.0985808848834</v>
      </c>
      <c r="AD292">
        <v>1131.4599053321206</v>
      </c>
      <c r="AE292">
        <v>1113.9565621118616</v>
      </c>
      <c r="AF292">
        <v>1088.3090659350394</v>
      </c>
      <c r="AG292">
        <v>1084.8952458321335</v>
      </c>
      <c r="AH292">
        <v>1120.5095070013997</v>
      </c>
      <c r="AI292">
        <v>1078.7047748463908</v>
      </c>
      <c r="AJ292">
        <v>1044.9706068494711</v>
      </c>
      <c r="AK292">
        <v>1017.6559726143438</v>
      </c>
      <c r="AL292">
        <v>974.89385761631979</v>
      </c>
      <c r="AM292">
        <v>1015.1113909383999</v>
      </c>
      <c r="AN292">
        <v>903.8915248611097</v>
      </c>
      <c r="AO292">
        <v>905.5546418916515</v>
      </c>
      <c r="AP292">
        <v>935.52993859959531</v>
      </c>
      <c r="AQ292">
        <v>943.85546933580656</v>
      </c>
      <c r="AR292">
        <v>913.41236193644863</v>
      </c>
      <c r="AS292">
        <v>928.86358248844715</v>
      </c>
      <c r="AT292">
        <v>938.35115668368462</v>
      </c>
      <c r="AU292">
        <v>961.49993161104271</v>
      </c>
      <c r="AV292">
        <v>978.05343061684471</v>
      </c>
      <c r="AW292">
        <v>1018.3619710719952</v>
      </c>
      <c r="AX292">
        <v>1061.1977310766908</v>
      </c>
      <c r="AY292">
        <v>1107.7281747872119</v>
      </c>
      <c r="AZ292">
        <v>1163.3027272164725</v>
      </c>
      <c r="BA292">
        <v>1226.5405477190561</v>
      </c>
      <c r="BB292">
        <v>1285.8645275594763</v>
      </c>
      <c r="BC292">
        <v>1365.402344342835</v>
      </c>
      <c r="BD292">
        <v>1463.213573107151</v>
      </c>
      <c r="BE292">
        <v>1499.7283112985804</v>
      </c>
      <c r="BF292">
        <v>1565.9003340903246</v>
      </c>
      <c r="BG292">
        <v>1595.9150374676419</v>
      </c>
      <c r="BH292">
        <v>1620.8232895660587</v>
      </c>
      <c r="BI292">
        <v>1618.457665336143</v>
      </c>
      <c r="BJ292">
        <v>1629.5903049216918</v>
      </c>
      <c r="BK292">
        <v>1635.4905911349153</v>
      </c>
      <c r="BM292" t="str">
        <f>VLOOKUP(D292,Data_1!$D$2:$D$1387,1,FALSE)</f>
        <v>GDP per capita (constant 2010 US$)</v>
      </c>
    </row>
    <row r="293" spans="1:65" x14ac:dyDescent="0.25">
      <c r="A293" t="s">
        <v>281</v>
      </c>
      <c r="B293" t="s">
        <v>282</v>
      </c>
      <c r="C293" t="s">
        <v>7</v>
      </c>
      <c r="D293" t="s">
        <v>90</v>
      </c>
      <c r="E293" s="25" t="str">
        <f t="shared" si="22"/>
        <v>number</v>
      </c>
      <c r="F293" s="4" t="s">
        <v>91</v>
      </c>
      <c r="G293">
        <v>1031.8224192698131</v>
      </c>
      <c r="H293">
        <v>1012.9532874368339</v>
      </c>
      <c r="I293">
        <v>1041.4834667571963</v>
      </c>
      <c r="J293">
        <v>996.8903521421289</v>
      </c>
      <c r="K293">
        <v>1012.5608138462853</v>
      </c>
      <c r="L293">
        <v>995.64984617302071</v>
      </c>
      <c r="M293">
        <v>1045.3001715115151</v>
      </c>
      <c r="N293">
        <v>1032.6325328702326</v>
      </c>
      <c r="O293">
        <v>1124.3343096231806</v>
      </c>
      <c r="P293">
        <v>1333.8157693679243</v>
      </c>
      <c r="Q293">
        <v>1405.0937271910566</v>
      </c>
      <c r="R293">
        <v>1471.3558333036451</v>
      </c>
      <c r="S293">
        <v>1459.2869862406635</v>
      </c>
      <c r="T293">
        <v>1505.01219465704</v>
      </c>
      <c r="U293">
        <v>1429.0220134770698</v>
      </c>
      <c r="V293">
        <v>1391.7569891801363</v>
      </c>
      <c r="W293">
        <v>1257.6763264102328</v>
      </c>
      <c r="X293">
        <v>1186.8877133015358</v>
      </c>
      <c r="Y293">
        <v>1187.2989498646903</v>
      </c>
      <c r="Z293">
        <v>1312.5535715145559</v>
      </c>
      <c r="AA293">
        <v>1423.742694331404</v>
      </c>
      <c r="AB293">
        <v>1406.4442289977073</v>
      </c>
      <c r="AC293">
        <v>1374.2738287749135</v>
      </c>
      <c r="AD293">
        <v>1297.2186742962699</v>
      </c>
      <c r="AE293">
        <v>1336.5676966762735</v>
      </c>
      <c r="AF293">
        <v>1316.3772792259167</v>
      </c>
      <c r="AG293">
        <v>1286.0949414674978</v>
      </c>
      <c r="AH293">
        <v>1338.4322358356758</v>
      </c>
      <c r="AI293">
        <v>1365.6215638911872</v>
      </c>
      <c r="AJ293">
        <v>1420.8025298115092</v>
      </c>
      <c r="AK293">
        <v>1462.0778256273547</v>
      </c>
      <c r="AL293">
        <v>1300.3994408272051</v>
      </c>
      <c r="AM293">
        <v>1287.2160484035278</v>
      </c>
      <c r="AN293">
        <v>1379.3810375209323</v>
      </c>
      <c r="AO293">
        <v>1356.7376595021196</v>
      </c>
      <c r="AP293">
        <v>1471.5772383468384</v>
      </c>
      <c r="AQ293">
        <v>1486.2833204471847</v>
      </c>
      <c r="AR293">
        <v>1505.6013411586196</v>
      </c>
      <c r="AS293">
        <v>1472.0898912122318</v>
      </c>
      <c r="AT293">
        <v>1408.6413660185553</v>
      </c>
      <c r="AU293">
        <v>1412.291000231965</v>
      </c>
      <c r="AV293">
        <v>1272.85180660625</v>
      </c>
      <c r="AW293">
        <v>1045.376248214799</v>
      </c>
      <c r="AX293">
        <v>973.59838313721809</v>
      </c>
      <c r="AY293">
        <v>906.46575311770584</v>
      </c>
      <c r="AZ293">
        <v>862.80422448694196</v>
      </c>
      <c r="BA293">
        <v>818.45886588436474</v>
      </c>
      <c r="BB293">
        <v>662.4865442636343</v>
      </c>
      <c r="BC293">
        <v>728.56627361116387</v>
      </c>
      <c r="BD293">
        <v>854.8476652910764</v>
      </c>
      <c r="BE293">
        <v>955.80543166765926</v>
      </c>
      <c r="BF293">
        <v>1090.5215822650189</v>
      </c>
      <c r="BG293">
        <v>1086.8265680740908</v>
      </c>
      <c r="BH293">
        <v>1086.8735319423615</v>
      </c>
      <c r="BI293">
        <v>1080.5725182557933</v>
      </c>
      <c r="BJ293">
        <v>1063.6012795394292</v>
      </c>
      <c r="BK293">
        <v>1088.063398107241</v>
      </c>
      <c r="BM293" t="str">
        <f>VLOOKUP(D293,Data_1!$D$2:$D$1387,1,FALSE)</f>
        <v>GDP per capita (constant 2010 US$)</v>
      </c>
    </row>
    <row r="294" spans="1:65" x14ac:dyDescent="0.25">
      <c r="A294" t="s">
        <v>284</v>
      </c>
      <c r="B294" t="s">
        <v>272</v>
      </c>
      <c r="C294" t="s">
        <v>149</v>
      </c>
      <c r="D294" t="s">
        <v>90</v>
      </c>
      <c r="E294" s="25" t="str">
        <f t="shared" si="22"/>
        <v>number</v>
      </c>
      <c r="F294" s="4" t="s">
        <v>91</v>
      </c>
      <c r="G294">
        <v>1276.4765055543753</v>
      </c>
      <c r="H294">
        <v>1242.7329832782743</v>
      </c>
      <c r="I294">
        <v>1367.3236563929208</v>
      </c>
      <c r="J294">
        <v>1545.8732711785549</v>
      </c>
      <c r="K294">
        <v>1441.0248237140256</v>
      </c>
      <c r="L294">
        <v>1548.5865719243916</v>
      </c>
      <c r="M294">
        <v>1560.9515275629274</v>
      </c>
      <c r="N294">
        <v>1692.1635822202229</v>
      </c>
      <c r="O294">
        <v>1782.1773935284032</v>
      </c>
      <c r="P294">
        <v>1886.6215710596859</v>
      </c>
      <c r="Q294">
        <v>1975.7343400250732</v>
      </c>
      <c r="R294">
        <v>1966.8482769964887</v>
      </c>
      <c r="S294">
        <v>1987.8343990528761</v>
      </c>
      <c r="T294">
        <v>1978.0037247650848</v>
      </c>
      <c r="U294">
        <v>2042.9671891413727</v>
      </c>
      <c r="V294">
        <v>2202.0909925200267</v>
      </c>
      <c r="W294">
        <v>2256.9342598836342</v>
      </c>
      <c r="X294">
        <v>2391.9238823578062</v>
      </c>
      <c r="Y294">
        <v>2341.6610882085511</v>
      </c>
      <c r="Z294">
        <v>1994.7151081431634</v>
      </c>
      <c r="AA294">
        <v>1976.2825337176398</v>
      </c>
      <c r="AB294">
        <v>1896.9607822874625</v>
      </c>
      <c r="AC294">
        <v>1747.9397973117714</v>
      </c>
      <c r="AD294">
        <v>1632.6456639287615</v>
      </c>
      <c r="AE294">
        <v>1639.9587354517409</v>
      </c>
      <c r="AF294">
        <v>1629.9956680623243</v>
      </c>
      <c r="AG294">
        <v>1565.4378292914455</v>
      </c>
      <c r="AH294">
        <v>1527.1561221227598</v>
      </c>
      <c r="AI294">
        <v>1517.0696364262735</v>
      </c>
      <c r="AJ294">
        <v>1448.0336372279962</v>
      </c>
      <c r="AK294">
        <v>1398.2202404203765</v>
      </c>
      <c r="AL294">
        <v>1346.7980727102495</v>
      </c>
      <c r="AM294">
        <v>1298.8441891062619</v>
      </c>
      <c r="AN294">
        <v>1266.5315967638703</v>
      </c>
      <c r="AO294">
        <v>1314.1199411638252</v>
      </c>
      <c r="AP294">
        <v>1372.7902014725282</v>
      </c>
      <c r="AQ294">
        <v>1382.6215884049727</v>
      </c>
      <c r="AR294">
        <v>1410.7383926267426</v>
      </c>
      <c r="AS294">
        <v>1396.9995538881599</v>
      </c>
      <c r="AT294">
        <v>1336.4296095336024</v>
      </c>
      <c r="AU294">
        <v>1310.2864717102132</v>
      </c>
      <c r="AV294">
        <v>1264.2223058296545</v>
      </c>
      <c r="AW294">
        <v>1224.9683413944811</v>
      </c>
      <c r="AX294">
        <v>1218.120349686815</v>
      </c>
      <c r="AY294">
        <v>1216.2084712048897</v>
      </c>
      <c r="AZ294">
        <v>1210.6682107440606</v>
      </c>
      <c r="BA294">
        <v>1207.0871886263556</v>
      </c>
      <c r="BB294">
        <v>1211.6238427928006</v>
      </c>
      <c r="BC294">
        <v>1223.5106165957432</v>
      </c>
      <c r="BD294">
        <v>1219.7490955152102</v>
      </c>
      <c r="BE294">
        <v>1138.6649567401396</v>
      </c>
      <c r="BF294">
        <v>1229.7782002766028</v>
      </c>
      <c r="BG294">
        <v>1305.709227394271</v>
      </c>
      <c r="BH294">
        <v>1384.9103494387182</v>
      </c>
      <c r="BI294">
        <v>1469.7301783458001</v>
      </c>
      <c r="BJ294">
        <v>1547.5525600425899</v>
      </c>
      <c r="BK294">
        <v>1625.6635151570956</v>
      </c>
      <c r="BM294" t="str">
        <f>VLOOKUP(D294,Data_1!$D$2:$D$1387,1,FALSE)</f>
        <v>GDP per capita (constant 2010 US$)</v>
      </c>
    </row>
    <row r="295" spans="1:65" x14ac:dyDescent="0.25">
      <c r="A295" t="s">
        <v>273</v>
      </c>
      <c r="B295" t="s">
        <v>274</v>
      </c>
      <c r="C295" t="s">
        <v>149</v>
      </c>
      <c r="D295" t="s">
        <v>90</v>
      </c>
      <c r="E295" s="25" t="str">
        <f t="shared" si="22"/>
        <v>number</v>
      </c>
      <c r="F295" s="4" t="s">
        <v>91</v>
      </c>
      <c r="G295">
        <v>1055.4123741209405</v>
      </c>
      <c r="H295">
        <v>1064.8310674205431</v>
      </c>
      <c r="I295">
        <v>1078.567598581644</v>
      </c>
      <c r="J295">
        <v>1071.605159413928</v>
      </c>
      <c r="K295">
        <v>1058.4850934186434</v>
      </c>
      <c r="L295">
        <v>990.23807901952841</v>
      </c>
      <c r="M295">
        <v>999.60589237364684</v>
      </c>
      <c r="N295">
        <v>983.33023166823295</v>
      </c>
      <c r="O295">
        <v>1020.50270566286</v>
      </c>
      <c r="P295">
        <v>1093.7290219379734</v>
      </c>
      <c r="Q295">
        <v>1120.7572251616425</v>
      </c>
      <c r="R295">
        <v>1062.0402921885182</v>
      </c>
      <c r="S295">
        <v>1061.5274874154868</v>
      </c>
      <c r="T295">
        <v>1104.2518490013385</v>
      </c>
      <c r="U295">
        <v>944.63571704654362</v>
      </c>
      <c r="V295">
        <v>893.82667574496304</v>
      </c>
      <c r="W295">
        <v>899.22359656294589</v>
      </c>
      <c r="X295">
        <v>959.93428810962951</v>
      </c>
      <c r="Y295">
        <v>918.38378705714331</v>
      </c>
      <c r="Z295">
        <v>901.25375371116365</v>
      </c>
      <c r="AA295">
        <v>844.99600536614946</v>
      </c>
      <c r="AB295">
        <v>761.1264312049301</v>
      </c>
      <c r="AC295">
        <v>701.53549678060472</v>
      </c>
      <c r="AD295">
        <v>736.44407259544721</v>
      </c>
      <c r="AE295">
        <v>749.28742735680282</v>
      </c>
      <c r="AF295">
        <v>764.90118203096768</v>
      </c>
      <c r="AG295">
        <v>779.15521434189918</v>
      </c>
      <c r="AH295">
        <v>800.86078465362289</v>
      </c>
      <c r="AI295">
        <v>819.14378056299176</v>
      </c>
      <c r="AJ295">
        <v>823.59185960305012</v>
      </c>
      <c r="AK295">
        <v>843.38199223803178</v>
      </c>
      <c r="AL295">
        <v>852.05945181724189</v>
      </c>
      <c r="AM295">
        <v>869.07332413861604</v>
      </c>
      <c r="AN295">
        <v>873.90773599339354</v>
      </c>
      <c r="AO295">
        <v>886.48791223808485</v>
      </c>
      <c r="AP295">
        <v>904.3487332092194</v>
      </c>
      <c r="AQ295">
        <v>919.65157020446475</v>
      </c>
      <c r="AR295">
        <v>940.04697106321078</v>
      </c>
      <c r="AS295">
        <v>957.97972645161019</v>
      </c>
      <c r="AT295">
        <v>969.23554369779413</v>
      </c>
      <c r="AU295">
        <v>982.94482538361046</v>
      </c>
      <c r="AV295">
        <v>1001.2502460074738</v>
      </c>
      <c r="AW295">
        <v>1026.4110530297392</v>
      </c>
      <c r="AX295">
        <v>1056.0134369959912</v>
      </c>
      <c r="AY295">
        <v>1089.4817964632841</v>
      </c>
      <c r="AZ295">
        <v>1129.2534836306922</v>
      </c>
      <c r="BA295">
        <v>1147.8806987496221</v>
      </c>
      <c r="BB295">
        <v>1220.7283658550734</v>
      </c>
      <c r="BC295">
        <v>1247.4630657882492</v>
      </c>
      <c r="BD295">
        <v>1312.6075573102514</v>
      </c>
      <c r="BE295">
        <v>1460.6600219263041</v>
      </c>
      <c r="BF295">
        <v>1558.4759001069281</v>
      </c>
      <c r="BG295">
        <v>1633.5142468153033</v>
      </c>
      <c r="BH295">
        <v>1642.4234753173198</v>
      </c>
      <c r="BI295">
        <v>1640.4610077285206</v>
      </c>
      <c r="BJ295">
        <v>1659.484162959254</v>
      </c>
      <c r="BK295">
        <v>1755.6046526413099</v>
      </c>
      <c r="BM295" t="str">
        <f>VLOOKUP(D295,Data_1!$D$2:$D$1387,1,FALSE)</f>
        <v>GDP per capita (constant 2010 US$)</v>
      </c>
    </row>
    <row r="296" spans="1:65" x14ac:dyDescent="0.25">
      <c r="A296" t="s">
        <v>275</v>
      </c>
      <c r="B296" t="s">
        <v>276</v>
      </c>
      <c r="C296" t="s">
        <v>7</v>
      </c>
      <c r="D296" t="s">
        <v>92</v>
      </c>
      <c r="E296" s="25" t="str">
        <f t="shared" si="22"/>
        <v>number</v>
      </c>
      <c r="F296" s="4" t="s">
        <v>93</v>
      </c>
      <c r="G296">
        <v>49044.604415985392</v>
      </c>
      <c r="H296">
        <v>48950.188407180714</v>
      </c>
      <c r="I296">
        <v>47312.404182111903</v>
      </c>
      <c r="J296">
        <v>47973.088340179951</v>
      </c>
      <c r="K296">
        <v>46563.685598290787</v>
      </c>
      <c r="L296">
        <v>46325.552804339546</v>
      </c>
      <c r="M296">
        <v>47639.629302648907</v>
      </c>
      <c r="N296">
        <v>49579.069398897904</v>
      </c>
      <c r="O296">
        <v>50078.911064350839</v>
      </c>
      <c r="P296">
        <v>51323.290814522748</v>
      </c>
      <c r="Q296">
        <v>51907.028581575498</v>
      </c>
      <c r="R296">
        <v>49853.858768724946</v>
      </c>
      <c r="S296">
        <v>47216.186411526185</v>
      </c>
      <c r="T296">
        <v>46831.753823283565</v>
      </c>
      <c r="U296">
        <v>46101.728368854208</v>
      </c>
      <c r="V296">
        <v>43437.040250730402</v>
      </c>
      <c r="W296">
        <v>43214.642397930329</v>
      </c>
      <c r="X296">
        <v>40878.332700300285</v>
      </c>
      <c r="Y296">
        <v>43637.14881756933</v>
      </c>
      <c r="Z296">
        <v>42742.860015880127</v>
      </c>
      <c r="AA296">
        <v>37501.131614044491</v>
      </c>
      <c r="AB296">
        <v>35774.40300000141</v>
      </c>
      <c r="AC296">
        <v>35071.092637096903</v>
      </c>
      <c r="AD296">
        <v>34660.268430054086</v>
      </c>
      <c r="AE296">
        <v>34076.248957245974</v>
      </c>
      <c r="AF296">
        <v>33775.153997442067</v>
      </c>
      <c r="AG296">
        <v>33224.242201688729</v>
      </c>
      <c r="AH296">
        <v>33399.416922052209</v>
      </c>
      <c r="AI296">
        <v>33786.129972175921</v>
      </c>
      <c r="AJ296">
        <v>33852.362412018731</v>
      </c>
      <c r="AK296">
        <v>30802.384328189182</v>
      </c>
      <c r="AL296">
        <v>30259.37729040163</v>
      </c>
      <c r="AM296">
        <v>29981.934217771977</v>
      </c>
      <c r="AN296">
        <v>29063.744832891149</v>
      </c>
      <c r="AO296">
        <v>28664.456572717692</v>
      </c>
      <c r="AP296">
        <v>28380.520745340757</v>
      </c>
      <c r="AQ296">
        <v>28515.67723647035</v>
      </c>
      <c r="AR296">
        <v>28714.530902623988</v>
      </c>
      <c r="AS296">
        <v>29120.805880129334</v>
      </c>
      <c r="AT296">
        <v>29569.938838595466</v>
      </c>
      <c r="AU296">
        <v>30396.781685084225</v>
      </c>
      <c r="AV296">
        <v>25746.077405842141</v>
      </c>
      <c r="AW296">
        <v>27424.460336309545</v>
      </c>
      <c r="AX296">
        <v>28016.773731973331</v>
      </c>
      <c r="AY296">
        <v>28453.3376845286</v>
      </c>
      <c r="AZ296">
        <v>29022.151592339684</v>
      </c>
      <c r="BA296">
        <v>29955.505237007208</v>
      </c>
      <c r="BB296">
        <v>31187.456145382468</v>
      </c>
      <c r="BC296">
        <v>29102.215889536554</v>
      </c>
      <c r="BD296">
        <v>28375.199275328061</v>
      </c>
      <c r="BE296">
        <v>28003.698868131083</v>
      </c>
      <c r="BF296">
        <v>28073.46924291255</v>
      </c>
      <c r="BG296">
        <v>27938.229141524556</v>
      </c>
      <c r="BH296">
        <v>28095.394098491975</v>
      </c>
      <c r="BI296">
        <v>28200.796320455716</v>
      </c>
      <c r="BJ296">
        <v>28600.13394899149</v>
      </c>
      <c r="BK296">
        <v>29004.969528833466</v>
      </c>
      <c r="BM296" t="str">
        <f>VLOOKUP(D296,Data_1!$D$2:$D$1387,1,FALSE)</f>
        <v>GDP per capita (constant LCU)</v>
      </c>
    </row>
    <row r="297" spans="1:65" x14ac:dyDescent="0.25">
      <c r="A297" t="s">
        <v>277</v>
      </c>
      <c r="B297" t="s">
        <v>278</v>
      </c>
      <c r="C297" t="s">
        <v>7</v>
      </c>
      <c r="D297" t="s">
        <v>92</v>
      </c>
      <c r="E297" s="25" t="str">
        <f t="shared" si="22"/>
        <v>number</v>
      </c>
      <c r="F297" s="4" t="s">
        <v>93</v>
      </c>
      <c r="G297">
        <v>38208.095544270938</v>
      </c>
      <c r="H297">
        <v>37605.495847601189</v>
      </c>
      <c r="I297">
        <v>36242.692474764459</v>
      </c>
      <c r="J297">
        <v>36350.06543596094</v>
      </c>
      <c r="K297">
        <v>40330.377194713634</v>
      </c>
      <c r="L297">
        <v>44581.371503110531</v>
      </c>
      <c r="M297">
        <v>46661.849200083067</v>
      </c>
      <c r="N297">
        <v>44626.897303604732</v>
      </c>
      <c r="O297">
        <v>46053.030557445425</v>
      </c>
      <c r="P297">
        <v>45074.793183690679</v>
      </c>
      <c r="Q297">
        <v>51000.730115636361</v>
      </c>
      <c r="R297">
        <v>52719.309162669429</v>
      </c>
      <c r="S297">
        <v>52449.993075762366</v>
      </c>
      <c r="T297">
        <v>54636.428076547083</v>
      </c>
      <c r="U297">
        <v>56301.799252872952</v>
      </c>
      <c r="V297">
        <v>57361.045812743308</v>
      </c>
      <c r="W297">
        <v>58333.819259700475</v>
      </c>
      <c r="X297">
        <v>62041.635862503652</v>
      </c>
      <c r="Y297">
        <v>62827.123086390806</v>
      </c>
      <c r="Z297">
        <v>61273.552671716083</v>
      </c>
      <c r="AA297">
        <v>56523.528767525095</v>
      </c>
      <c r="AB297">
        <v>56536.81982687203</v>
      </c>
      <c r="AC297">
        <v>57081.974065948714</v>
      </c>
      <c r="AD297">
        <v>58095.97643710897</v>
      </c>
      <c r="AE297">
        <v>58096.255580802113</v>
      </c>
      <c r="AF297">
        <v>54822.503401503287</v>
      </c>
      <c r="AG297">
        <v>52318.665771438828</v>
      </c>
      <c r="AH297">
        <v>50750.711392409459</v>
      </c>
      <c r="AI297">
        <v>48844.513660802026</v>
      </c>
      <c r="AJ297">
        <v>49749.269190859108</v>
      </c>
      <c r="AK297">
        <v>52950.180886041329</v>
      </c>
      <c r="AL297">
        <v>48620.723871002621</v>
      </c>
      <c r="AM297">
        <v>53190.065557541486</v>
      </c>
      <c r="AN297">
        <v>47542.922203749404</v>
      </c>
      <c r="AO297">
        <v>54868.402662283348</v>
      </c>
      <c r="AP297">
        <v>57713.996078454256</v>
      </c>
      <c r="AQ297">
        <v>58332.906967940806</v>
      </c>
      <c r="AR297">
        <v>58777.118761550955</v>
      </c>
      <c r="AS297">
        <v>58702.910418678999</v>
      </c>
      <c r="AT297">
        <v>57888.903086205108</v>
      </c>
      <c r="AU297">
        <v>53505.353910181744</v>
      </c>
      <c r="AV297">
        <v>52975.283082804308</v>
      </c>
      <c r="AW297">
        <v>54531.830741916376</v>
      </c>
      <c r="AX297">
        <v>55948.719852370275</v>
      </c>
      <c r="AY297">
        <v>56166.134908971522</v>
      </c>
      <c r="AZ297">
        <v>57100.122478807847</v>
      </c>
      <c r="BA297">
        <v>60720.207197920899</v>
      </c>
      <c r="BB297">
        <v>63388.553386483611</v>
      </c>
      <c r="BC297">
        <v>66598.587036197117</v>
      </c>
      <c r="BD297">
        <v>69053.144323286688</v>
      </c>
      <c r="BE297">
        <v>70271.352115210393</v>
      </c>
      <c r="BF297">
        <v>69507.486141313711</v>
      </c>
      <c r="BG297">
        <v>71005.290041766537</v>
      </c>
      <c r="BH297">
        <v>72890.600010381488</v>
      </c>
      <c r="BI297">
        <v>72779.268530359186</v>
      </c>
      <c r="BJ297">
        <v>72451.679856507792</v>
      </c>
      <c r="BK297">
        <v>73203.11389089009</v>
      </c>
      <c r="BM297" t="str">
        <f>VLOOKUP(D297,Data_1!$D$2:$D$1387,1,FALSE)</f>
        <v>GDP per capita (constant LCU)</v>
      </c>
    </row>
    <row r="298" spans="1:65" x14ac:dyDescent="0.25">
      <c r="A298" t="s">
        <v>279</v>
      </c>
      <c r="B298" t="s">
        <v>280</v>
      </c>
      <c r="C298" t="s">
        <v>7</v>
      </c>
      <c r="D298" t="s">
        <v>92</v>
      </c>
      <c r="E298" s="25" t="str">
        <f t="shared" si="22"/>
        <v>number</v>
      </c>
      <c r="F298" s="4" t="s">
        <v>93</v>
      </c>
      <c r="G298">
        <v>7111.7958553803119</v>
      </c>
      <c r="H298">
        <v>6719.9675244022146</v>
      </c>
      <c r="I298">
        <v>6722.9541918212826</v>
      </c>
      <c r="J298">
        <v>7308.5806827916604</v>
      </c>
      <c r="K298">
        <v>8260.991433198622</v>
      </c>
      <c r="L298">
        <v>7561.5065765117079</v>
      </c>
      <c r="M298">
        <v>7911.3663197241904</v>
      </c>
      <c r="N298">
        <v>7764.0168094507135</v>
      </c>
      <c r="O298">
        <v>7487.3393476429237</v>
      </c>
      <c r="P298">
        <v>7592.7212448322061</v>
      </c>
      <c r="Q298">
        <v>7333.4999170864066</v>
      </c>
      <c r="R298">
        <v>7736.2261305914344</v>
      </c>
      <c r="S298">
        <v>7397.8109699697716</v>
      </c>
      <c r="T298">
        <v>7601.8333161617884</v>
      </c>
      <c r="U298">
        <v>7174.8212174795071</v>
      </c>
      <c r="V298">
        <v>7362.8285104387405</v>
      </c>
      <c r="W298">
        <v>6790.7664522039995</v>
      </c>
      <c r="X298">
        <v>6600.2220689291635</v>
      </c>
      <c r="Y298">
        <v>6186.63022561255</v>
      </c>
      <c r="Z298">
        <v>6160.6818548435022</v>
      </c>
      <c r="AA298">
        <v>6320.6774598692591</v>
      </c>
      <c r="AB298">
        <v>5936.8487191527547</v>
      </c>
      <c r="AC298">
        <v>5627.4712023628772</v>
      </c>
      <c r="AD298">
        <v>5427.7263118687179</v>
      </c>
      <c r="AE298">
        <v>5343.7610241068141</v>
      </c>
      <c r="AF298">
        <v>5220.7274201969803</v>
      </c>
      <c r="AG298">
        <v>5204.3509837813308</v>
      </c>
      <c r="AH298">
        <v>5375.1961560364171</v>
      </c>
      <c r="AI298">
        <v>5174.6546754156234</v>
      </c>
      <c r="AJ298">
        <v>5012.8284981175993</v>
      </c>
      <c r="AK298">
        <v>4881.7974662282704</v>
      </c>
      <c r="AL298">
        <v>4676.6633243712495</v>
      </c>
      <c r="AM298">
        <v>4869.5908534705995</v>
      </c>
      <c r="AN298">
        <v>4336.0580339112303</v>
      </c>
      <c r="AO298">
        <v>4344.0361726184428</v>
      </c>
      <c r="AP298">
        <v>4487.8306684561194</v>
      </c>
      <c r="AQ298">
        <v>4527.7690719507982</v>
      </c>
      <c r="AR298">
        <v>4381.7304414453383</v>
      </c>
      <c r="AS298">
        <v>4455.8514915553305</v>
      </c>
      <c r="AT298">
        <v>4501.3643337273052</v>
      </c>
      <c r="AU298">
        <v>4612.411321931334</v>
      </c>
      <c r="AV298">
        <v>4691.8201120120666</v>
      </c>
      <c r="AW298">
        <v>4885.1842114294686</v>
      </c>
      <c r="AX298">
        <v>5090.6716357479945</v>
      </c>
      <c r="AY298">
        <v>5313.8828272717337</v>
      </c>
      <c r="AZ298">
        <v>5580.4795127301395</v>
      </c>
      <c r="BA298">
        <v>5883.8376614630843</v>
      </c>
      <c r="BB298">
        <v>6168.4207251555645</v>
      </c>
      <c r="BC298">
        <v>6549.9715860470142</v>
      </c>
      <c r="BD298">
        <v>7019.1818315523151</v>
      </c>
      <c r="BE298">
        <v>7194.346682130421</v>
      </c>
      <c r="BF298">
        <v>7511.7804926646968</v>
      </c>
      <c r="BG298">
        <v>7655.7640262360255</v>
      </c>
      <c r="BH298">
        <v>7775.2514023773419</v>
      </c>
      <c r="BI298">
        <v>7763.9032663840135</v>
      </c>
      <c r="BJ298">
        <v>7817.3076517398495</v>
      </c>
      <c r="BK298">
        <v>7845.6119147333029</v>
      </c>
      <c r="BM298" t="str">
        <f>VLOOKUP(D298,Data_1!$D$2:$D$1387,1,FALSE)</f>
        <v>GDP per capita (constant LCU)</v>
      </c>
    </row>
    <row r="299" spans="1:65" x14ac:dyDescent="0.25">
      <c r="A299" t="s">
        <v>281</v>
      </c>
      <c r="B299" t="s">
        <v>282</v>
      </c>
      <c r="C299" t="s">
        <v>7</v>
      </c>
      <c r="D299" t="s">
        <v>92</v>
      </c>
      <c r="E299" s="25" t="str">
        <f t="shared" si="22"/>
        <v>number</v>
      </c>
      <c r="F299" s="4" t="s">
        <v>93</v>
      </c>
      <c r="G299">
        <v>1100.7957163787719</v>
      </c>
      <c r="H299">
        <v>1080.6652568097415</v>
      </c>
      <c r="I299">
        <v>1111.1025671422676</v>
      </c>
      <c r="J299">
        <v>1063.5285770529733</v>
      </c>
      <c r="K299">
        <v>1080.2465478931692</v>
      </c>
      <c r="L299">
        <v>1062.2051481068349</v>
      </c>
      <c r="M299">
        <v>1115.1744036964785</v>
      </c>
      <c r="N299">
        <v>1101.659982908039</v>
      </c>
      <c r="O299">
        <v>1199.4916651323922</v>
      </c>
      <c r="P299">
        <v>1422.9761419583283</v>
      </c>
      <c r="Q299">
        <v>1499.0187527589892</v>
      </c>
      <c r="R299">
        <v>1569.7102217605945</v>
      </c>
      <c r="S299">
        <v>1556.8346194278183</v>
      </c>
      <c r="T299">
        <v>1605.6163793656315</v>
      </c>
      <c r="U299">
        <v>1524.5465514887048</v>
      </c>
      <c r="V299">
        <v>1484.7905059224101</v>
      </c>
      <c r="W299">
        <v>1341.7470747370467</v>
      </c>
      <c r="X299">
        <v>1266.2265194329741</v>
      </c>
      <c r="Y299">
        <v>1266.6652455535591</v>
      </c>
      <c r="Z299">
        <v>1400.2926492558247</v>
      </c>
      <c r="AA299">
        <v>1518.9143304859299</v>
      </c>
      <c r="AB299">
        <v>1500.4595303346252</v>
      </c>
      <c r="AC299">
        <v>1466.1386645557027</v>
      </c>
      <c r="AD299">
        <v>1383.9326740762356</v>
      </c>
      <c r="AE299">
        <v>1425.9120248546892</v>
      </c>
      <c r="AF299">
        <v>1404.3719568873928</v>
      </c>
      <c r="AG299">
        <v>1372.0653631714001</v>
      </c>
      <c r="AH299">
        <v>1427.9012011716209</v>
      </c>
      <c r="AI299">
        <v>1456.908029571322</v>
      </c>
      <c r="AJ299">
        <v>1515.7776274559262</v>
      </c>
      <c r="AK299">
        <v>1559.8120155229178</v>
      </c>
      <c r="AL299">
        <v>1387.3260624216175</v>
      </c>
      <c r="AM299">
        <v>1373.2614117256246</v>
      </c>
      <c r="AN299">
        <v>1471.5872702510981</v>
      </c>
      <c r="AO299">
        <v>1447.4302708857485</v>
      </c>
      <c r="AP299">
        <v>1569.946426865833</v>
      </c>
      <c r="AQ299">
        <v>1585.6355530938054</v>
      </c>
      <c r="AR299">
        <v>1606.2449080088811</v>
      </c>
      <c r="AS299">
        <v>1570.4933485721999</v>
      </c>
      <c r="AT299">
        <v>1502.8035373804876</v>
      </c>
      <c r="AU299">
        <v>1506.6971353809204</v>
      </c>
      <c r="AV299">
        <v>1357.9369764893156</v>
      </c>
      <c r="AW299">
        <v>1115.2555658301235</v>
      </c>
      <c r="AX299">
        <v>1038.6796309283318</v>
      </c>
      <c r="AY299">
        <v>967.05944689800606</v>
      </c>
      <c r="AZ299">
        <v>920.47931567609839</v>
      </c>
      <c r="BA299">
        <v>873.16964312067705</v>
      </c>
      <c r="BB299">
        <v>706.77118122715262</v>
      </c>
      <c r="BC299">
        <v>777.26808228955167</v>
      </c>
      <c r="BD299">
        <v>911.99089158649485</v>
      </c>
      <c r="BE299">
        <v>1019.6972901750785</v>
      </c>
      <c r="BF299">
        <v>1163.4186890661342</v>
      </c>
      <c r="BG299">
        <v>1159.4766776139982</v>
      </c>
      <c r="BH299">
        <v>1159.5267808333617</v>
      </c>
      <c r="BI299">
        <v>1152.8045690016718</v>
      </c>
      <c r="BJ299">
        <v>1134.6988692885027</v>
      </c>
      <c r="BK299">
        <v>1160.7961849022233</v>
      </c>
      <c r="BM299" t="str">
        <f>VLOOKUP(D299,Data_1!$D$2:$D$1387,1,FALSE)</f>
        <v>GDP per capita (constant LCU)</v>
      </c>
    </row>
    <row r="300" spans="1:65" x14ac:dyDescent="0.25">
      <c r="A300" t="s">
        <v>284</v>
      </c>
      <c r="B300" t="s">
        <v>272</v>
      </c>
      <c r="C300" t="s">
        <v>149</v>
      </c>
      <c r="D300" t="s">
        <v>92</v>
      </c>
      <c r="E300" s="25" t="str">
        <f t="shared" si="22"/>
        <v>number</v>
      </c>
      <c r="F300" s="4" t="s">
        <v>93</v>
      </c>
      <c r="G300">
        <v>599896.48998905043</v>
      </c>
      <c r="H300">
        <v>584038.28932086902</v>
      </c>
      <c r="I300">
        <v>642591.27260072145</v>
      </c>
      <c r="J300">
        <v>726502.95192479971</v>
      </c>
      <c r="K300">
        <v>677228.08055734297</v>
      </c>
      <c r="L300">
        <v>727778.10237733799</v>
      </c>
      <c r="M300">
        <v>733589.171718725</v>
      </c>
      <c r="N300">
        <v>795253.95809799142</v>
      </c>
      <c r="O300">
        <v>837557.10211932403</v>
      </c>
      <c r="P300">
        <v>886641.98165151593</v>
      </c>
      <c r="Q300">
        <v>928521.66927829606</v>
      </c>
      <c r="R300">
        <v>924345.55009594269</v>
      </c>
      <c r="S300">
        <v>934208.24706320162</v>
      </c>
      <c r="T300">
        <v>929588.19571575406</v>
      </c>
      <c r="U300">
        <v>960118.60821240896</v>
      </c>
      <c r="V300">
        <v>1034900.8785520459</v>
      </c>
      <c r="W300">
        <v>1060675.174786876</v>
      </c>
      <c r="X300">
        <v>1124115.2775657619</v>
      </c>
      <c r="Y300">
        <v>1100493.6334101688</v>
      </c>
      <c r="Z300">
        <v>937441.92446653638</v>
      </c>
      <c r="AA300">
        <v>928779.29992842849</v>
      </c>
      <c r="AB300">
        <v>891501.02645007614</v>
      </c>
      <c r="AC300">
        <v>821466.70507194579</v>
      </c>
      <c r="AD300">
        <v>767282.74976071273</v>
      </c>
      <c r="AE300">
        <v>770719.62142939179</v>
      </c>
      <c r="AF300">
        <v>766037.35024740896</v>
      </c>
      <c r="AG300">
        <v>735697.56670152256</v>
      </c>
      <c r="AH300">
        <v>717706.58789278253</v>
      </c>
      <c r="AI300">
        <v>712966.31469596492</v>
      </c>
      <c r="AJ300">
        <v>680521.96227606118</v>
      </c>
      <c r="AK300">
        <v>657111.51815954794</v>
      </c>
      <c r="AL300">
        <v>632945.01154332457</v>
      </c>
      <c r="AM300">
        <v>610408.46948383551</v>
      </c>
      <c r="AN300">
        <v>595222.75267330231</v>
      </c>
      <c r="AO300">
        <v>617587.50489999889</v>
      </c>
      <c r="AP300">
        <v>645160.34550676693</v>
      </c>
      <c r="AQ300">
        <v>649780.73177070078</v>
      </c>
      <c r="AR300">
        <v>662994.58419097995</v>
      </c>
      <c r="AS300">
        <v>656537.84088239726</v>
      </c>
      <c r="AT300">
        <v>628072.2194165712</v>
      </c>
      <c r="AU300">
        <v>615785.91680989705</v>
      </c>
      <c r="AV300">
        <v>594137.47180853819</v>
      </c>
      <c r="AW300">
        <v>575689.56823933905</v>
      </c>
      <c r="AX300">
        <v>572471.26678919303</v>
      </c>
      <c r="AY300">
        <v>571572.75499864935</v>
      </c>
      <c r="AZ300">
        <v>568969.03860464238</v>
      </c>
      <c r="BA300">
        <v>567286.09137479786</v>
      </c>
      <c r="BB300">
        <v>569418.15013099299</v>
      </c>
      <c r="BC300">
        <v>575004.49179153307</v>
      </c>
      <c r="BD300">
        <v>573236.71676127391</v>
      </c>
      <c r="BE300">
        <v>535130.18676773936</v>
      </c>
      <c r="BF300">
        <v>577950.02305239043</v>
      </c>
      <c r="BG300">
        <v>613634.78219284152</v>
      </c>
      <c r="BH300">
        <v>650856.36434567836</v>
      </c>
      <c r="BI300">
        <v>690718.52978422807</v>
      </c>
      <c r="BJ300">
        <v>727292.15524411609</v>
      </c>
      <c r="BK300">
        <v>764001.39947931143</v>
      </c>
      <c r="BM300" t="str">
        <f>VLOOKUP(D300,Data_1!$D$2:$D$1387,1,FALSE)</f>
        <v>GDP per capita (constant LCU)</v>
      </c>
    </row>
    <row r="301" spans="1:65" x14ac:dyDescent="0.25">
      <c r="A301" t="s">
        <v>273</v>
      </c>
      <c r="B301" t="s">
        <v>274</v>
      </c>
      <c r="C301" t="s">
        <v>149</v>
      </c>
      <c r="D301" t="s">
        <v>92</v>
      </c>
      <c r="E301" s="25" t="str">
        <f t="shared" si="22"/>
        <v>number</v>
      </c>
      <c r="F301" s="4" t="s">
        <v>93</v>
      </c>
      <c r="G301">
        <v>3032.3168873297741</v>
      </c>
      <c r="H301">
        <v>3059.3778385269334</v>
      </c>
      <c r="I301">
        <v>3098.8444171217038</v>
      </c>
      <c r="J301">
        <v>3078.8405566563988</v>
      </c>
      <c r="K301">
        <v>3041.1451509023027</v>
      </c>
      <c r="L301">
        <v>2845.0639040393016</v>
      </c>
      <c r="M301">
        <v>2871.9786715061</v>
      </c>
      <c r="N301">
        <v>2825.2168919215255</v>
      </c>
      <c r="O301">
        <v>2932.0175353492837</v>
      </c>
      <c r="P301">
        <v>3142.4048691371027</v>
      </c>
      <c r="Q301">
        <v>3220.0598967632245</v>
      </c>
      <c r="R301">
        <v>3051.3596315470686</v>
      </c>
      <c r="S301">
        <v>3049.8862865197643</v>
      </c>
      <c r="T301">
        <v>3172.6381191814462</v>
      </c>
      <c r="U301">
        <v>2714.0432568463193</v>
      </c>
      <c r="V301">
        <v>2568.0632420713896</v>
      </c>
      <c r="W301">
        <v>2583.5691945665758</v>
      </c>
      <c r="X301">
        <v>2757.997749444768</v>
      </c>
      <c r="Y301">
        <v>2638.6185483780673</v>
      </c>
      <c r="Z301">
        <v>2589.4020613733555</v>
      </c>
      <c r="AA301">
        <v>2427.7673065299496</v>
      </c>
      <c r="AB301">
        <v>2186.8007115778614</v>
      </c>
      <c r="AC301">
        <v>2015.5893431900802</v>
      </c>
      <c r="AD301">
        <v>2115.8855558852788</v>
      </c>
      <c r="AE301">
        <v>2152.7859395530968</v>
      </c>
      <c r="AF301">
        <v>2197.6459896472879</v>
      </c>
      <c r="AG301">
        <v>2238.5994064811416</v>
      </c>
      <c r="AH301">
        <v>2300.9619190110748</v>
      </c>
      <c r="AI301">
        <v>2353.490995423635</v>
      </c>
      <c r="AJ301">
        <v>2366.2708201822566</v>
      </c>
      <c r="AK301">
        <v>2423.1300676792684</v>
      </c>
      <c r="AL301">
        <v>2448.0613721308355</v>
      </c>
      <c r="AM301">
        <v>2496.9441156195558</v>
      </c>
      <c r="AN301">
        <v>2510.8339174325765</v>
      </c>
      <c r="AO301">
        <v>2546.9781600127671</v>
      </c>
      <c r="AP301">
        <v>2598.2942809720789</v>
      </c>
      <c r="AQ301">
        <v>2642.2610300670826</v>
      </c>
      <c r="AR301">
        <v>2700.8592803475444</v>
      </c>
      <c r="AS301">
        <v>2752.3820768714049</v>
      </c>
      <c r="AT301">
        <v>2784.7212890629708</v>
      </c>
      <c r="AU301">
        <v>2824.1095768909263</v>
      </c>
      <c r="AV301">
        <v>2876.7030819970687</v>
      </c>
      <c r="AW301">
        <v>2948.9928730808692</v>
      </c>
      <c r="AX301">
        <v>3034.0438076796331</v>
      </c>
      <c r="AY301">
        <v>3130.2021189638112</v>
      </c>
      <c r="AZ301">
        <v>3244.4705903144313</v>
      </c>
      <c r="BA301">
        <v>3297.9886467197312</v>
      </c>
      <c r="BB301">
        <v>3507.288079418181</v>
      </c>
      <c r="BC301">
        <v>3584.0998395158254</v>
      </c>
      <c r="BD301">
        <v>3771.2671938148592</v>
      </c>
      <c r="BE301">
        <v>4196.6383564753087</v>
      </c>
      <c r="BF301">
        <v>4477.6742307260211</v>
      </c>
      <c r="BG301">
        <v>4693.2677290594402</v>
      </c>
      <c r="BH301">
        <v>4718.8649313494416</v>
      </c>
      <c r="BI301">
        <v>4713.2265441594973</v>
      </c>
      <c r="BJ301">
        <v>4767.8821804499976</v>
      </c>
      <c r="BK301">
        <v>5044.0470153791603</v>
      </c>
      <c r="BM301" t="str">
        <f>VLOOKUP(D301,Data_1!$D$2:$D$1387,1,FALSE)</f>
        <v>GDP per capita (constant LCU)</v>
      </c>
    </row>
    <row r="302" spans="1:65" x14ac:dyDescent="0.25">
      <c r="A302" t="s">
        <v>275</v>
      </c>
      <c r="B302" t="s">
        <v>276</v>
      </c>
      <c r="C302" t="s">
        <v>7</v>
      </c>
      <c r="D302" t="s">
        <v>94</v>
      </c>
      <c r="E302" s="25" t="str">
        <f t="shared" si="22"/>
        <v>number</v>
      </c>
      <c r="F302" s="4" t="s">
        <v>95</v>
      </c>
      <c r="G302">
        <v>6608.1354162518801</v>
      </c>
      <c r="H302">
        <v>6819.0598305129406</v>
      </c>
      <c r="I302">
        <v>6833.2448222569628</v>
      </c>
      <c r="J302">
        <v>7043.1772122555003</v>
      </c>
      <c r="K302">
        <v>7133.2941136909712</v>
      </c>
      <c r="L302">
        <v>7509.6543520886289</v>
      </c>
      <c r="M302">
        <v>7774.7037223517282</v>
      </c>
      <c r="N302">
        <v>8169.7706218576895</v>
      </c>
      <c r="O302">
        <v>8571.0270089243531</v>
      </c>
      <c r="P302">
        <v>9390.5001516809225</v>
      </c>
      <c r="Q302">
        <v>9838.0845683168445</v>
      </c>
      <c r="R302">
        <v>9734.7091823073679</v>
      </c>
      <c r="S302">
        <v>10316.885132038955</v>
      </c>
      <c r="T302">
        <v>12566.437110830981</v>
      </c>
      <c r="U302">
        <v>12950.856376089761</v>
      </c>
      <c r="V302">
        <v>13413.627876120368</v>
      </c>
      <c r="W302">
        <v>14491.802706221077</v>
      </c>
      <c r="X302">
        <v>14639.796673672556</v>
      </c>
      <c r="Y302">
        <v>17397.902079324915</v>
      </c>
      <c r="Z302">
        <v>19595.320891182557</v>
      </c>
      <c r="AA302">
        <v>21776.7800926171</v>
      </c>
      <c r="AB302">
        <v>26710.430848431941</v>
      </c>
      <c r="AC302">
        <v>31807.857922130039</v>
      </c>
      <c r="AD302">
        <v>34660.145864295133</v>
      </c>
      <c r="AE302">
        <v>37626.841012988036</v>
      </c>
      <c r="AF302">
        <v>42575.121298825747</v>
      </c>
      <c r="AG302">
        <v>51526.556492571108</v>
      </c>
      <c r="AH302">
        <v>62760.13074765839</v>
      </c>
      <c r="AI302">
        <v>71090.656961991393</v>
      </c>
      <c r="AJ302">
        <v>79391.817501252081</v>
      </c>
      <c r="AK302">
        <v>81546.419233181048</v>
      </c>
      <c r="AL302">
        <v>91656.569798597469</v>
      </c>
      <c r="AM302">
        <v>101788.16127383149</v>
      </c>
      <c r="AN302">
        <v>139770.46846285206</v>
      </c>
      <c r="AO302">
        <v>200053.04825088682</v>
      </c>
      <c r="AP302">
        <v>233405.45173710294</v>
      </c>
      <c r="AQ302">
        <v>251621.53094811252</v>
      </c>
      <c r="AR302">
        <v>274752.75843247434</v>
      </c>
      <c r="AS302">
        <v>305709.1116642339</v>
      </c>
      <c r="AT302">
        <v>332877.59106061183</v>
      </c>
      <c r="AU302">
        <v>367052.51580905693</v>
      </c>
      <c r="AV302">
        <v>358385.21138862311</v>
      </c>
      <c r="AW302">
        <v>392302.08718130144</v>
      </c>
      <c r="AX302">
        <v>458101.12861896231</v>
      </c>
      <c r="AY302">
        <v>550470.95405373408</v>
      </c>
      <c r="AZ302">
        <v>625875.03614355472</v>
      </c>
      <c r="BA302">
        <v>708041.11205672799</v>
      </c>
      <c r="BB302">
        <v>804186.94573026861</v>
      </c>
      <c r="BC302">
        <v>813173.86385154712</v>
      </c>
      <c r="BD302">
        <v>862587.01580113883</v>
      </c>
      <c r="BE302">
        <v>921354.47275929502</v>
      </c>
      <c r="BF302">
        <v>974359.10767167748</v>
      </c>
      <c r="BG302">
        <v>1018983.2044489415</v>
      </c>
      <c r="BH302">
        <v>1092613.411249209</v>
      </c>
      <c r="BI302">
        <v>1179529.3999097471</v>
      </c>
      <c r="BJ302">
        <v>1276150.0543833871</v>
      </c>
      <c r="BK302">
        <v>1401384.4114451215</v>
      </c>
      <c r="BM302" t="str">
        <f>VLOOKUP(D302,Data_1!$D$2:$D$1387,1,FALSE)</f>
        <v>GDP per capita (current LCU)</v>
      </c>
    </row>
    <row r="303" spans="1:65" x14ac:dyDescent="0.25">
      <c r="A303" t="s">
        <v>277</v>
      </c>
      <c r="B303" t="s">
        <v>278</v>
      </c>
      <c r="C303" t="s">
        <v>7</v>
      </c>
      <c r="D303" t="s">
        <v>94</v>
      </c>
      <c r="E303" s="25" t="str">
        <f t="shared" si="22"/>
        <v>number</v>
      </c>
      <c r="F303" s="4" t="s">
        <v>95</v>
      </c>
      <c r="G303">
        <v>33.702493200717939</v>
      </c>
      <c r="H303">
        <v>34.562586422981056</v>
      </c>
      <c r="I303">
        <v>35.200373542335228</v>
      </c>
      <c r="J303">
        <v>35.095979050400196</v>
      </c>
      <c r="K303">
        <v>40.382657090137592</v>
      </c>
      <c r="L303">
        <v>44.731710742632977</v>
      </c>
      <c r="M303">
        <v>45.846966392578139</v>
      </c>
      <c r="N303">
        <v>46.743619370116576</v>
      </c>
      <c r="O303">
        <v>49.393023296782495</v>
      </c>
      <c r="P303">
        <v>52.587872901996924</v>
      </c>
      <c r="Q303">
        <v>64.203651614406738</v>
      </c>
      <c r="R303">
        <v>66.980683635106516</v>
      </c>
      <c r="S303">
        <v>72.844580883500697</v>
      </c>
      <c r="T303">
        <v>89.765000480432391</v>
      </c>
      <c r="U303">
        <v>100.07920181499122</v>
      </c>
      <c r="V303">
        <v>112.19671824599131</v>
      </c>
      <c r="W303">
        <v>129.36396818996886</v>
      </c>
      <c r="X303">
        <v>137.88899135416909</v>
      </c>
      <c r="Y303">
        <v>144.41230456312815</v>
      </c>
      <c r="Z303">
        <v>163.08404239438721</v>
      </c>
      <c r="AA303">
        <v>175.1225470634931</v>
      </c>
      <c r="AB303">
        <v>192.09024910663226</v>
      </c>
      <c r="AC303">
        <v>215.72176424086501</v>
      </c>
      <c r="AD303">
        <v>247.59537802598868</v>
      </c>
      <c r="AE303">
        <v>269.70901130963983</v>
      </c>
      <c r="AF303">
        <v>288.89336229829496</v>
      </c>
      <c r="AG303">
        <v>321.80665911092393</v>
      </c>
      <c r="AH303">
        <v>409.21924270589045</v>
      </c>
      <c r="AI303">
        <v>482.50232471301041</v>
      </c>
      <c r="AJ303">
        <v>543.83138298667041</v>
      </c>
      <c r="AK303">
        <v>640.71175926779699</v>
      </c>
      <c r="AL303">
        <v>666.43252830478013</v>
      </c>
      <c r="AM303">
        <v>934.47457255677284</v>
      </c>
      <c r="AN303">
        <v>1053.8660296809956</v>
      </c>
      <c r="AO303">
        <v>2155.4282089330518</v>
      </c>
      <c r="AP303">
        <v>3453.9999796237094</v>
      </c>
      <c r="AQ303">
        <v>4218.3924136152073</v>
      </c>
      <c r="AR303">
        <v>5081.4274213376802</v>
      </c>
      <c r="AS303">
        <v>7089.3236599761904</v>
      </c>
      <c r="AT303">
        <v>9125.6535326645899</v>
      </c>
      <c r="AU303">
        <v>10595.786912004696</v>
      </c>
      <c r="AV303">
        <v>22313.2987883594</v>
      </c>
      <c r="AW303">
        <v>25345.305988552682</v>
      </c>
      <c r="AX303">
        <v>29864.542170037672</v>
      </c>
      <c r="AY303">
        <v>33200.88134622002</v>
      </c>
      <c r="AZ303">
        <v>40492.524257848272</v>
      </c>
      <c r="BA303">
        <v>44825.033565207756</v>
      </c>
      <c r="BB303">
        <v>52393.717319749645</v>
      </c>
      <c r="BC303">
        <v>59395.578623193476</v>
      </c>
      <c r="BD303">
        <v>69053.144323286688</v>
      </c>
      <c r="BE303">
        <v>80162.579953003718</v>
      </c>
      <c r="BF303">
        <v>93290.927518612589</v>
      </c>
      <c r="BG303">
        <v>121318.85178432694</v>
      </c>
      <c r="BH303">
        <v>150548.65062870711</v>
      </c>
      <c r="BI303">
        <v>181186.13896395886</v>
      </c>
      <c r="BJ303">
        <v>215622.46515297866</v>
      </c>
      <c r="BK303">
        <v>247185.87115612716</v>
      </c>
      <c r="BM303" t="str">
        <f>VLOOKUP(D303,Data_1!$D$2:$D$1387,1,FALSE)</f>
        <v>GDP per capita (current LCU)</v>
      </c>
    </row>
    <row r="304" spans="1:65" x14ac:dyDescent="0.25">
      <c r="A304" t="s">
        <v>279</v>
      </c>
      <c r="B304" t="s">
        <v>280</v>
      </c>
      <c r="C304" t="s">
        <v>7</v>
      </c>
      <c r="D304" t="s">
        <v>94</v>
      </c>
      <c r="E304" s="25" t="str">
        <f t="shared" si="22"/>
        <v>number</v>
      </c>
      <c r="F304" s="4" t="s">
        <v>95</v>
      </c>
      <c r="G304">
        <v>0.15520988044317294</v>
      </c>
      <c r="H304">
        <v>0.1497259601424063</v>
      </c>
      <c r="I304">
        <v>0.15039706798957891</v>
      </c>
      <c r="J304">
        <v>0.17017372431972502</v>
      </c>
      <c r="K304">
        <v>0.21271777262602898</v>
      </c>
      <c r="L304">
        <v>0.2407384386384922</v>
      </c>
      <c r="M304">
        <v>0.25253917113036334</v>
      </c>
      <c r="N304">
        <v>0.28734038243034088</v>
      </c>
      <c r="O304">
        <v>0.3406848805981198</v>
      </c>
      <c r="P304">
        <v>0.30611452808960765</v>
      </c>
      <c r="Q304">
        <v>0.27349905552616782</v>
      </c>
      <c r="R304">
        <v>0.29922403098954226</v>
      </c>
      <c r="S304">
        <v>0.34304646690868495</v>
      </c>
      <c r="T304">
        <v>0.39065612125251892</v>
      </c>
      <c r="U304">
        <v>0.31646595825718943</v>
      </c>
      <c r="V304">
        <v>0.37413675343401387</v>
      </c>
      <c r="W304">
        <v>0.37354980065371213</v>
      </c>
      <c r="X304">
        <v>0.40911069728044175</v>
      </c>
      <c r="Y304">
        <v>0.4674134435654137</v>
      </c>
      <c r="Z304">
        <v>0.52020382970269463</v>
      </c>
      <c r="AA304">
        <v>0.57192027968860903</v>
      </c>
      <c r="AB304">
        <v>0.57016586080962506</v>
      </c>
      <c r="AC304">
        <v>0.64113671275903761</v>
      </c>
      <c r="AD304">
        <v>0.73173645319283298</v>
      </c>
      <c r="AE304">
        <v>1.016777058700727</v>
      </c>
      <c r="AF304">
        <v>1.8078122838412556</v>
      </c>
      <c r="AG304">
        <v>2.919701704080027</v>
      </c>
      <c r="AH304">
        <v>4.0556194730786759</v>
      </c>
      <c r="AI304">
        <v>7.062011249828509</v>
      </c>
      <c r="AJ304">
        <v>14.119400497280949</v>
      </c>
      <c r="AK304">
        <v>26.490643142276955</v>
      </c>
      <c r="AL304">
        <v>67.385881315977059</v>
      </c>
      <c r="AM304">
        <v>170.96474540578748</v>
      </c>
      <c r="AN304">
        <v>275.14950637407884</v>
      </c>
      <c r="AO304">
        <v>360.03709939185148</v>
      </c>
      <c r="AP304">
        <v>462.52316297194557</v>
      </c>
      <c r="AQ304">
        <v>585.17751576617923</v>
      </c>
      <c r="AR304">
        <v>662.04736697384897</v>
      </c>
      <c r="AS304">
        <v>793.91836529809325</v>
      </c>
      <c r="AT304">
        <v>1063.5998238001082</v>
      </c>
      <c r="AU304">
        <v>1365.9082281477715</v>
      </c>
      <c r="AV304">
        <v>1658.8463248069384</v>
      </c>
      <c r="AW304">
        <v>2031.3351866015571</v>
      </c>
      <c r="AX304">
        <v>2534.1418148671137</v>
      </c>
      <c r="AY304">
        <v>3085.6970736190274</v>
      </c>
      <c r="AZ304">
        <v>3711.748595665536</v>
      </c>
      <c r="BA304">
        <v>4421.1134094726267</v>
      </c>
      <c r="BB304">
        <v>5128.1189391918997</v>
      </c>
      <c r="BC304">
        <v>5748.0641466446823</v>
      </c>
      <c r="BD304">
        <v>7019.1818315523151</v>
      </c>
      <c r="BE304">
        <v>7994.0028416889854</v>
      </c>
      <c r="BF304">
        <v>8930.2083403486704</v>
      </c>
      <c r="BG304">
        <v>9986.6958881979463</v>
      </c>
      <c r="BH304">
        <v>10694.109086923772</v>
      </c>
      <c r="BI304">
        <v>11389.715170012127</v>
      </c>
      <c r="BJ304">
        <v>13024.707393413089</v>
      </c>
      <c r="BK304">
        <v>14405.633891179368</v>
      </c>
      <c r="BM304" t="str">
        <f>VLOOKUP(D304,Data_1!$D$2:$D$1387,1,FALSE)</f>
        <v>GDP per capita (current LCU)</v>
      </c>
    </row>
    <row r="305" spans="1:65" x14ac:dyDescent="0.25">
      <c r="A305" t="s">
        <v>281</v>
      </c>
      <c r="B305" t="s">
        <v>282</v>
      </c>
      <c r="C305" t="s">
        <v>7</v>
      </c>
      <c r="D305" t="s">
        <v>94</v>
      </c>
      <c r="E305" s="25" t="str">
        <f t="shared" si="22"/>
        <v>number</v>
      </c>
      <c r="F305" s="4" t="s">
        <v>95</v>
      </c>
      <c r="G305">
        <v>283.31586904470339</v>
      </c>
      <c r="H305">
        <v>279.44098880362372</v>
      </c>
      <c r="I305">
        <v>280.56621295813255</v>
      </c>
      <c r="J305">
        <v>285.05317383719336</v>
      </c>
      <c r="K305">
        <v>297.36343740391618</v>
      </c>
      <c r="L305">
        <v>281.49080045758876</v>
      </c>
      <c r="M305">
        <v>297.23187521130137</v>
      </c>
      <c r="N305">
        <v>304.98215887229969</v>
      </c>
      <c r="O305">
        <v>348.93580495034047</v>
      </c>
      <c r="P305">
        <v>364.05436027156566</v>
      </c>
      <c r="Q305">
        <v>407.14574968768659</v>
      </c>
      <c r="R305">
        <v>483.7049036881981</v>
      </c>
      <c r="S305">
        <v>577.84672162462869</v>
      </c>
      <c r="T305">
        <v>672.55526695663173</v>
      </c>
      <c r="U305">
        <v>714.80559639073351</v>
      </c>
      <c r="V305">
        <v>684.55400028533836</v>
      </c>
      <c r="W305">
        <v>671.24791195425701</v>
      </c>
      <c r="X305">
        <v>649.18429784541138</v>
      </c>
      <c r="Y305">
        <v>747.9942904942219</v>
      </c>
      <c r="Z305">
        <v>932.25961074078066</v>
      </c>
      <c r="AA305">
        <v>1077.9653495587963</v>
      </c>
      <c r="AB305">
        <v>1105.9588014612636</v>
      </c>
      <c r="AC305">
        <v>967.17584971283327</v>
      </c>
      <c r="AD305">
        <v>761.44538697549024</v>
      </c>
      <c r="AE305">
        <v>651.03965800566982</v>
      </c>
      <c r="AF305">
        <v>692.66730205025397</v>
      </c>
      <c r="AG305">
        <v>725.38575442069293</v>
      </c>
      <c r="AH305">
        <v>813.67538213604701</v>
      </c>
      <c r="AI305">
        <v>836.78760196878795</v>
      </c>
      <c r="AJ305">
        <v>862.58658820735855</v>
      </c>
      <c r="AK305">
        <v>827.48694034870869</v>
      </c>
      <c r="AL305">
        <v>631.99060402131715</v>
      </c>
      <c r="AM305">
        <v>601.86687653749084</v>
      </c>
      <c r="AN305">
        <v>619.83513820519806</v>
      </c>
      <c r="AO305">
        <v>628.18492473639935</v>
      </c>
      <c r="AP305">
        <v>742.57267285637363</v>
      </c>
      <c r="AQ305">
        <v>728.40083562788277</v>
      </c>
      <c r="AR305">
        <v>538.28485550486027</v>
      </c>
      <c r="AS305">
        <v>568.44395271861652</v>
      </c>
      <c r="AT305">
        <v>547.35887849136782</v>
      </c>
      <c r="AU305">
        <v>548.05873122346327</v>
      </c>
      <c r="AV305">
        <v>507.34800338385787</v>
      </c>
      <c r="AW305">
        <v>453.35115522945927</v>
      </c>
      <c r="AX305">
        <v>454.36066539093571</v>
      </c>
      <c r="AY305">
        <v>444.76050754743102</v>
      </c>
      <c r="AZ305">
        <v>414.7962320486165</v>
      </c>
      <c r="BA305">
        <v>396.9982165669698</v>
      </c>
      <c r="BB305">
        <v>325.67857034595869</v>
      </c>
      <c r="BC305">
        <v>699.88226433914986</v>
      </c>
      <c r="BD305">
        <v>854.8476652910764</v>
      </c>
      <c r="BE305">
        <v>980.20882416746247</v>
      </c>
      <c r="BF305">
        <v>1163.4186890661342</v>
      </c>
      <c r="BG305">
        <v>1268.1266326507159</v>
      </c>
      <c r="BH305">
        <v>1264.9838255737939</v>
      </c>
      <c r="BI305">
        <v>1265.2944128934389</v>
      </c>
      <c r="BJ305">
        <v>1272.3354498184005</v>
      </c>
      <c r="BK305">
        <v>1333.3956627939278</v>
      </c>
      <c r="BM305" t="str">
        <f>VLOOKUP(D305,Data_1!$D$2:$D$1387,1,FALSE)</f>
        <v>GDP per capita (current LCU)</v>
      </c>
    </row>
    <row r="306" spans="1:65" x14ac:dyDescent="0.25">
      <c r="A306" t="s">
        <v>284</v>
      </c>
      <c r="B306" t="s">
        <v>272</v>
      </c>
      <c r="C306" t="s">
        <v>149</v>
      </c>
      <c r="D306" t="s">
        <v>94</v>
      </c>
      <c r="E306" s="25" t="str">
        <f t="shared" si="22"/>
        <v>number</v>
      </c>
      <c r="F306" s="4" t="s">
        <v>95</v>
      </c>
      <c r="G306">
        <v>41045.634256896949</v>
      </c>
      <c r="H306">
        <v>41161.341172813518</v>
      </c>
      <c r="I306">
        <v>46652.929677971231</v>
      </c>
      <c r="J306">
        <v>54277.886706598059</v>
      </c>
      <c r="K306">
        <v>52154.302787895111</v>
      </c>
      <c r="L306">
        <v>56070.549700882773</v>
      </c>
      <c r="M306">
        <v>57212.158549835032</v>
      </c>
      <c r="N306">
        <v>65614.749831360576</v>
      </c>
      <c r="O306">
        <v>70386.245923057228</v>
      </c>
      <c r="P306">
        <v>76739.736418182903</v>
      </c>
      <c r="Q306">
        <v>79608.159562341287</v>
      </c>
      <c r="R306">
        <v>81240.572773060951</v>
      </c>
      <c r="S306">
        <v>92968.545387306876</v>
      </c>
      <c r="T306">
        <v>117203.2283859561</v>
      </c>
      <c r="U306">
        <v>126274.6773186309</v>
      </c>
      <c r="V306">
        <v>160913.32672827982</v>
      </c>
      <c r="W306">
        <v>212337.77264407431</v>
      </c>
      <c r="X306">
        <v>235014.53566439063</v>
      </c>
      <c r="Y306">
        <v>245126.23571719619</v>
      </c>
      <c r="Z306">
        <v>259221.63097782346</v>
      </c>
      <c r="AA306">
        <v>264471.93475296849</v>
      </c>
      <c r="AB306">
        <v>274930.32950620784</v>
      </c>
      <c r="AC306">
        <v>276250.85086174938</v>
      </c>
      <c r="AD306">
        <v>304242.12721178541</v>
      </c>
      <c r="AE306">
        <v>306655.14473970211</v>
      </c>
      <c r="AF306">
        <v>298634.11981073546</v>
      </c>
      <c r="AG306">
        <v>275118.42176308489</v>
      </c>
      <c r="AH306">
        <v>267368.22010353405</v>
      </c>
      <c r="AI306">
        <v>262913.34440892882</v>
      </c>
      <c r="AJ306">
        <v>239598.05276499674</v>
      </c>
      <c r="AK306">
        <v>232890.72801527742</v>
      </c>
      <c r="AL306">
        <v>224272.26254098699</v>
      </c>
      <c r="AM306">
        <v>229597.57263062743</v>
      </c>
      <c r="AN306">
        <v>327737.4084032852</v>
      </c>
      <c r="AO306">
        <v>377606.33132794435</v>
      </c>
      <c r="AP306">
        <v>414121.48388466239</v>
      </c>
      <c r="AQ306">
        <v>442953.65799243894</v>
      </c>
      <c r="AR306">
        <v>468410.56644216343</v>
      </c>
      <c r="AS306">
        <v>467495.52598419919</v>
      </c>
      <c r="AT306">
        <v>457270.1349307386</v>
      </c>
      <c r="AU306">
        <v>481485.02431198972</v>
      </c>
      <c r="AV306">
        <v>495531.54498394812</v>
      </c>
      <c r="AW306">
        <v>503197.20374414109</v>
      </c>
      <c r="AX306">
        <v>485919.95282962779</v>
      </c>
      <c r="AY306">
        <v>491470.66341562965</v>
      </c>
      <c r="AZ306">
        <v>497764.1303066109</v>
      </c>
      <c r="BA306">
        <v>510848.74463354988</v>
      </c>
      <c r="BB306">
        <v>556367.2063360801</v>
      </c>
      <c r="BC306">
        <v>575004.49179153307</v>
      </c>
      <c r="BD306">
        <v>604113.67277948675</v>
      </c>
      <c r="BE306">
        <v>573177.61386753235</v>
      </c>
      <c r="BF306">
        <v>638571.85270206467</v>
      </c>
      <c r="BG306">
        <v>703156.67919129983</v>
      </c>
      <c r="BH306">
        <v>774964.79349883611</v>
      </c>
      <c r="BI306">
        <v>847973.8945958867</v>
      </c>
      <c r="BJ306">
        <v>883333.4128125608</v>
      </c>
      <c r="BK306">
        <v>911752.49796766788</v>
      </c>
      <c r="BM306" t="str">
        <f>VLOOKUP(D306,Data_1!$D$2:$D$1387,1,FALSE)</f>
        <v>GDP per capita (current LCU)</v>
      </c>
    </row>
    <row r="307" spans="1:65" x14ac:dyDescent="0.25">
      <c r="A307" t="s">
        <v>273</v>
      </c>
      <c r="B307" t="s">
        <v>274</v>
      </c>
      <c r="C307" t="s">
        <v>149</v>
      </c>
      <c r="D307" t="s">
        <v>94</v>
      </c>
      <c r="E307" s="25" t="str">
        <f t="shared" si="22"/>
        <v>number</v>
      </c>
      <c r="F307" s="4" t="s">
        <v>95</v>
      </c>
      <c r="G307">
        <v>1.3543941132497754E-2</v>
      </c>
      <c r="H307">
        <v>1.3929927524859345E-2</v>
      </c>
      <c r="I307">
        <v>1.5061412223732622E-2</v>
      </c>
      <c r="J307">
        <v>1.6450851284969873E-2</v>
      </c>
      <c r="K307">
        <v>1.9012913347674725E-2</v>
      </c>
      <c r="L307">
        <v>1.9237125066151373E-2</v>
      </c>
      <c r="M307">
        <v>1.8665969009527092E-2</v>
      </c>
      <c r="N307">
        <v>2.0678699236834359E-2</v>
      </c>
      <c r="O307">
        <v>2.3828954549573813E-2</v>
      </c>
      <c r="P307">
        <v>2.6276660079472065E-2</v>
      </c>
      <c r="Q307">
        <v>2.8321317353615323E-2</v>
      </c>
      <c r="R307">
        <v>3.0990008006761216E-2</v>
      </c>
      <c r="S307">
        <v>3.7443405752081438E-2</v>
      </c>
      <c r="T307">
        <v>4.8520055025490727E-2</v>
      </c>
      <c r="U307">
        <v>5.3735950510440673E-2</v>
      </c>
      <c r="V307">
        <v>6.5107180426103847E-2</v>
      </c>
      <c r="W307">
        <v>0.1095497596146769</v>
      </c>
      <c r="X307">
        <v>0.202675184960663</v>
      </c>
      <c r="Y307">
        <v>0.26748740874724203</v>
      </c>
      <c r="Z307">
        <v>0.39670328571634883</v>
      </c>
      <c r="AA307">
        <v>0.6532522067477663</v>
      </c>
      <c r="AB307">
        <v>0.75252613442111349</v>
      </c>
      <c r="AC307">
        <v>1.5471716354388878</v>
      </c>
      <c r="AD307">
        <v>2.1976892831689758</v>
      </c>
      <c r="AE307">
        <v>2.6977182227308285</v>
      </c>
      <c r="AF307">
        <v>3.9024835824831792</v>
      </c>
      <c r="AG307">
        <v>5.5335474653014671</v>
      </c>
      <c r="AH307">
        <v>7.5875542271831531</v>
      </c>
      <c r="AI307">
        <v>9.9566288137719923</v>
      </c>
      <c r="AJ307">
        <v>13.130686766573742</v>
      </c>
      <c r="AK307">
        <v>16.141006950091604</v>
      </c>
      <c r="AL307">
        <v>18.125332792200442</v>
      </c>
      <c r="AM307">
        <v>24.35829625163684</v>
      </c>
      <c r="AN307">
        <v>31.873512186704197</v>
      </c>
      <c r="AO307">
        <v>46.249904611846439</v>
      </c>
      <c r="AP307">
        <v>65.977881026961612</v>
      </c>
      <c r="AQ307">
        <v>80.149643258159614</v>
      </c>
      <c r="AR307">
        <v>95.894468182120079</v>
      </c>
      <c r="AS307">
        <v>111.37694632834589</v>
      </c>
      <c r="AT307">
        <v>143.36998374022548</v>
      </c>
      <c r="AU307">
        <v>196.02241936235444</v>
      </c>
      <c r="AV307">
        <v>245.23549423168095</v>
      </c>
      <c r="AW307">
        <v>323.56045073498609</v>
      </c>
      <c r="AX307">
        <v>380.66267820473087</v>
      </c>
      <c r="AY307">
        <v>451.49363738544537</v>
      </c>
      <c r="AZ307">
        <v>845.88711156232023</v>
      </c>
      <c r="BA307">
        <v>1020.0102184067708</v>
      </c>
      <c r="BB307">
        <v>1295.2944034501586</v>
      </c>
      <c r="BC307">
        <v>1531.0345860460607</v>
      </c>
      <c r="BD307">
        <v>1878.34141451097</v>
      </c>
      <c r="BE307">
        <v>2381.052728077244</v>
      </c>
      <c r="BF307">
        <v>2926.7952390717483</v>
      </c>
      <c r="BG307">
        <v>4693.2677290594402</v>
      </c>
      <c r="BH307">
        <v>5764.754155604569</v>
      </c>
      <c r="BI307">
        <v>6540.268067577279</v>
      </c>
      <c r="BJ307">
        <v>7625.0263660499722</v>
      </c>
      <c r="BK307">
        <v>8901.8061063350706</v>
      </c>
      <c r="BM307" t="str">
        <f>VLOOKUP(D307,Data_1!$D$2:$D$1387,1,FALSE)</f>
        <v>GDP per capita (current LCU)</v>
      </c>
    </row>
    <row r="308" spans="1:65" x14ac:dyDescent="0.25">
      <c r="A308" t="s">
        <v>275</v>
      </c>
      <c r="B308" t="s">
        <v>276</v>
      </c>
      <c r="C308" t="s">
        <v>7</v>
      </c>
      <c r="D308" t="s">
        <v>96</v>
      </c>
      <c r="E308" s="25" t="str">
        <f t="shared" si="22"/>
        <v>number</v>
      </c>
      <c r="F308" s="4" t="s">
        <v>97</v>
      </c>
      <c r="G308">
        <v>133.84758154906817</v>
      </c>
      <c r="H308">
        <v>138.1198491344243</v>
      </c>
      <c r="I308">
        <v>138.40716571007459</v>
      </c>
      <c r="J308">
        <v>142.65933987421388</v>
      </c>
      <c r="K308">
        <v>144.48465496751064</v>
      </c>
      <c r="L308">
        <v>152.10782013099481</v>
      </c>
      <c r="M308">
        <v>157.47638705133514</v>
      </c>
      <c r="N308">
        <v>165.47845506569712</v>
      </c>
      <c r="O308">
        <v>165.01157301669318</v>
      </c>
      <c r="P308">
        <v>169.07056010502893</v>
      </c>
      <c r="Q308">
        <v>177.49840999604746</v>
      </c>
      <c r="R308">
        <v>193.12855483459708</v>
      </c>
      <c r="S308">
        <v>231.43618550465274</v>
      </c>
      <c r="T308">
        <v>261.03534138606028</v>
      </c>
      <c r="U308">
        <v>302.1494676285634</v>
      </c>
      <c r="V308">
        <v>280.67903885719244</v>
      </c>
      <c r="W308">
        <v>294.93398815390179</v>
      </c>
      <c r="X308">
        <v>324.38449570906766</v>
      </c>
      <c r="Y308">
        <v>408.93742773331275</v>
      </c>
      <c r="Z308">
        <v>463.73146602412424</v>
      </c>
      <c r="AA308">
        <v>400.70560305270237</v>
      </c>
      <c r="AB308">
        <v>381.86580132205324</v>
      </c>
      <c r="AC308">
        <v>369.47287142472129</v>
      </c>
      <c r="AD308">
        <v>300.53409056993831</v>
      </c>
      <c r="AE308">
        <v>283.98580338945879</v>
      </c>
      <c r="AF308">
        <v>314.74605110698809</v>
      </c>
      <c r="AG308">
        <v>240.95545241624563</v>
      </c>
      <c r="AH308">
        <v>223.01127638155535</v>
      </c>
      <c r="AI308">
        <v>221.68203301342083</v>
      </c>
      <c r="AJ308">
        <v>265.6761189260568</v>
      </c>
      <c r="AK308">
        <v>222.15374431496014</v>
      </c>
      <c r="AL308">
        <v>245.86431622724299</v>
      </c>
      <c r="AM308">
        <v>265.93450737957806</v>
      </c>
      <c r="AN308">
        <v>227.83690548223612</v>
      </c>
      <c r="AO308">
        <v>234.49405820789582</v>
      </c>
      <c r="AP308">
        <v>287.35655959388743</v>
      </c>
      <c r="AQ308">
        <v>247.12941023243548</v>
      </c>
      <c r="AR308">
        <v>252.46520580368662</v>
      </c>
      <c r="AS308">
        <v>243.25275146248384</v>
      </c>
      <c r="AT308">
        <v>245.93906585080313</v>
      </c>
      <c r="AU308">
        <v>278.55570317667207</v>
      </c>
      <c r="AV308">
        <v>262.28594811546145</v>
      </c>
      <c r="AW308">
        <v>316.79989649048588</v>
      </c>
      <c r="AX308">
        <v>245.12358758326198</v>
      </c>
      <c r="AY308">
        <v>274.81970229925849</v>
      </c>
      <c r="AZ308">
        <v>292.15074428758322</v>
      </c>
      <c r="BA308">
        <v>377.84829282349688</v>
      </c>
      <c r="BB308">
        <v>470.73325400449863</v>
      </c>
      <c r="BC308">
        <v>415.6893225914917</v>
      </c>
      <c r="BD308">
        <v>412.73093413772517</v>
      </c>
      <c r="BE308">
        <v>454.96346397643345</v>
      </c>
      <c r="BF308">
        <v>443.90610011153126</v>
      </c>
      <c r="BG308">
        <v>461.72307217423389</v>
      </c>
      <c r="BH308">
        <v>452.46319257489466</v>
      </c>
      <c r="BI308">
        <v>402.08831176981744</v>
      </c>
      <c r="BJ308">
        <v>401.74226541368893</v>
      </c>
      <c r="BK308">
        <v>449.72238189445233</v>
      </c>
      <c r="BM308" t="str">
        <f>VLOOKUP(D308,Data_1!$D$2:$D$1387,1,FALSE)</f>
        <v>GDP per capita (current US$)</v>
      </c>
    </row>
    <row r="309" spans="1:65" x14ac:dyDescent="0.25">
      <c r="A309" t="s">
        <v>277</v>
      </c>
      <c r="B309" t="s">
        <v>278</v>
      </c>
      <c r="C309" t="s">
        <v>7</v>
      </c>
      <c r="D309" t="s">
        <v>96</v>
      </c>
      <c r="E309" s="25" t="str">
        <f t="shared" si="22"/>
        <v>number</v>
      </c>
      <c r="F309" s="4" t="s">
        <v>97</v>
      </c>
      <c r="G309">
        <v>47.182546830068517</v>
      </c>
      <c r="H309">
        <v>48.386653259108293</v>
      </c>
      <c r="I309">
        <v>49.279537368521943</v>
      </c>
      <c r="J309">
        <v>49.133388002800217</v>
      </c>
      <c r="K309">
        <v>56.534589234407932</v>
      </c>
      <c r="L309">
        <v>62.623142576834624</v>
      </c>
      <c r="M309">
        <v>63.307051080610535</v>
      </c>
      <c r="N309">
        <v>56.094587027620989</v>
      </c>
      <c r="O309">
        <v>59.273998916095636</v>
      </c>
      <c r="P309">
        <v>63.107971801268356</v>
      </c>
      <c r="Q309">
        <v>77.270010367561369</v>
      </c>
      <c r="R309">
        <v>83.558737069743671</v>
      </c>
      <c r="S309">
        <v>88.910754160259614</v>
      </c>
      <c r="T309">
        <v>106.71065202143652</v>
      </c>
      <c r="U309">
        <v>115.85922877401161</v>
      </c>
      <c r="V309">
        <v>122.88797179188533</v>
      </c>
      <c r="W309">
        <v>143.2760750802623</v>
      </c>
      <c r="X309">
        <v>163.4336747115907</v>
      </c>
      <c r="Y309">
        <v>176.78088451845775</v>
      </c>
      <c r="Z309">
        <v>200.81768549979952</v>
      </c>
      <c r="AA309">
        <v>195.60208540544298</v>
      </c>
      <c r="AB309">
        <v>181.98981440704145</v>
      </c>
      <c r="AC309">
        <v>183.62424603410369</v>
      </c>
      <c r="AD309">
        <v>175.17714590773218</v>
      </c>
      <c r="AE309">
        <v>156.88965814067814</v>
      </c>
      <c r="AF309">
        <v>155.22721094959698</v>
      </c>
      <c r="AG309">
        <v>145.69957853530309</v>
      </c>
      <c r="AH309">
        <v>159.77013341111561</v>
      </c>
      <c r="AI309">
        <v>174.8513588378367</v>
      </c>
      <c r="AJ309">
        <v>199.28593315499666</v>
      </c>
      <c r="AK309">
        <v>228.55625843391607</v>
      </c>
      <c r="AL309">
        <v>184.95060869335887</v>
      </c>
      <c r="AM309">
        <v>212.24551934150375</v>
      </c>
      <c r="AN309">
        <v>120.62932439917992</v>
      </c>
      <c r="AO309">
        <v>141.02790613091409</v>
      </c>
      <c r="AP309">
        <v>225.62628471918927</v>
      </c>
      <c r="AQ309">
        <v>256.5276762393554</v>
      </c>
      <c r="AR309">
        <v>163.53350115495851</v>
      </c>
      <c r="AS309">
        <v>160.79902876232342</v>
      </c>
      <c r="AT309">
        <v>153.25950867537159</v>
      </c>
      <c r="AU309">
        <v>146.76153972523483</v>
      </c>
      <c r="AV309">
        <v>290.97989768775471</v>
      </c>
      <c r="AW309">
        <v>260.10525169769539</v>
      </c>
      <c r="AX309">
        <v>274.2256294021181</v>
      </c>
      <c r="AY309">
        <v>280.3673842267134</v>
      </c>
      <c r="AZ309">
        <v>297.70959689919215</v>
      </c>
      <c r="BA309">
        <v>320.27649551118628</v>
      </c>
      <c r="BB309">
        <v>372.84878044436698</v>
      </c>
      <c r="BC309">
        <v>420.74720506856409</v>
      </c>
      <c r="BD309">
        <v>458.86543012297221</v>
      </c>
      <c r="BE309">
        <v>512.17023204093982</v>
      </c>
      <c r="BF309">
        <v>374.50293256128953</v>
      </c>
      <c r="BG309">
        <v>332.92102486510822</v>
      </c>
      <c r="BH309">
        <v>354.31898980575266</v>
      </c>
      <c r="BI309">
        <v>362.65819765094574</v>
      </c>
      <c r="BJ309">
        <v>300.30774876634382</v>
      </c>
      <c r="BK309">
        <v>338.48443034090309</v>
      </c>
      <c r="BM309" t="str">
        <f>VLOOKUP(D309,Data_1!$D$2:$D$1387,1,FALSE)</f>
        <v>GDP per capita (current US$)</v>
      </c>
    </row>
    <row r="310" spans="1:65" x14ac:dyDescent="0.25">
      <c r="A310" t="s">
        <v>279</v>
      </c>
      <c r="B310" t="s">
        <v>280</v>
      </c>
      <c r="C310" t="s">
        <v>7</v>
      </c>
      <c r="D310" t="s">
        <v>96</v>
      </c>
      <c r="E310" s="25" t="str">
        <f t="shared" si="22"/>
        <v>number</v>
      </c>
      <c r="F310" s="4" t="s">
        <v>97</v>
      </c>
      <c r="G310">
        <v>221.72840063310417</v>
      </c>
      <c r="H310">
        <v>213.89422877486615</v>
      </c>
      <c r="I310">
        <v>214.85295427082704</v>
      </c>
      <c r="J310">
        <v>243.10532045675006</v>
      </c>
      <c r="K310">
        <v>303.88253232289856</v>
      </c>
      <c r="L310">
        <v>343.91205519784603</v>
      </c>
      <c r="M310">
        <v>360.77024447194759</v>
      </c>
      <c r="N310">
        <v>410.48626061477268</v>
      </c>
      <c r="O310">
        <v>486.69268656874254</v>
      </c>
      <c r="P310">
        <v>437.30646869943956</v>
      </c>
      <c r="Q310">
        <v>390.71293646595399</v>
      </c>
      <c r="R310">
        <v>427.46290141363181</v>
      </c>
      <c r="S310">
        <v>490.06638129812143</v>
      </c>
      <c r="T310">
        <v>651.0935354208649</v>
      </c>
      <c r="U310">
        <v>527.44326376198239</v>
      </c>
      <c r="V310">
        <v>534.4810763343055</v>
      </c>
      <c r="W310">
        <v>466.93725081714018</v>
      </c>
      <c r="X310">
        <v>511.3883716005522</v>
      </c>
      <c r="Y310">
        <v>584.2668044567672</v>
      </c>
      <c r="Z310">
        <v>650.25478712836821</v>
      </c>
      <c r="AA310">
        <v>635.46697743178788</v>
      </c>
      <c r="AB310">
        <v>633.51762312180563</v>
      </c>
      <c r="AC310">
        <v>493.18208673772125</v>
      </c>
      <c r="AD310">
        <v>406.52025177379613</v>
      </c>
      <c r="AE310">
        <v>327.9925995808797</v>
      </c>
      <c r="AF310">
        <v>231.7708056206738</v>
      </c>
      <c r="AG310">
        <v>307.33702148210813</v>
      </c>
      <c r="AH310">
        <v>488.62885217815369</v>
      </c>
      <c r="AI310">
        <v>511.73994563974702</v>
      </c>
      <c r="AJ310">
        <v>409.2579854284333</v>
      </c>
      <c r="AK310">
        <v>410.07187526744508</v>
      </c>
      <c r="AL310">
        <v>376.45743751942496</v>
      </c>
      <c r="AM310">
        <v>377.57231759228682</v>
      </c>
      <c r="AN310">
        <v>411.03899966250196</v>
      </c>
      <c r="AO310">
        <v>416.66138108072153</v>
      </c>
      <c r="AP310">
        <v>382.91511132705153</v>
      </c>
      <c r="AQ310">
        <v>445.17117973843989</v>
      </c>
      <c r="AR310">
        <v>355.5380307039627</v>
      </c>
      <c r="AS310">
        <v>332.4616270092518</v>
      </c>
      <c r="AT310">
        <v>341.9055624919983</v>
      </c>
      <c r="AU310">
        <v>378.27362379123531</v>
      </c>
      <c r="AV310">
        <v>377.13052444117181</v>
      </c>
      <c r="AW310">
        <v>429.15834335485971</v>
      </c>
      <c r="AX310">
        <v>530.27722171778305</v>
      </c>
      <c r="AY310">
        <v>691.31781642635315</v>
      </c>
      <c r="AZ310">
        <v>1030.1541993465448</v>
      </c>
      <c r="BA310">
        <v>1104.5879848776081</v>
      </c>
      <c r="BB310">
        <v>1369.0682487096938</v>
      </c>
      <c r="BC310">
        <v>1139.110232980853</v>
      </c>
      <c r="BD310">
        <v>1463.213573107151</v>
      </c>
      <c r="BE310">
        <v>1644.6196724111726</v>
      </c>
      <c r="BF310">
        <v>1734.9306122333396</v>
      </c>
      <c r="BG310">
        <v>1850.7933594391939</v>
      </c>
      <c r="BH310">
        <v>1738.0882016193884</v>
      </c>
      <c r="BI310">
        <v>1313.8896455076456</v>
      </c>
      <c r="BJ310">
        <v>1262.9896818855661</v>
      </c>
      <c r="BK310">
        <v>1513.2763161068719</v>
      </c>
      <c r="BM310" t="str">
        <f>VLOOKUP(D310,Data_1!$D$2:$D$1387,1,FALSE)</f>
        <v>GDP per capita (current US$)</v>
      </c>
    </row>
    <row r="311" spans="1:65" x14ac:dyDescent="0.25">
      <c r="A311" t="s">
        <v>281</v>
      </c>
      <c r="B311" t="s">
        <v>282</v>
      </c>
      <c r="C311" t="s">
        <v>7</v>
      </c>
      <c r="D311" t="s">
        <v>96</v>
      </c>
      <c r="E311" s="25" t="str">
        <f t="shared" si="22"/>
        <v>number</v>
      </c>
      <c r="F311" s="4" t="s">
        <v>97</v>
      </c>
      <c r="G311">
        <v>283.31586904470339</v>
      </c>
      <c r="H311">
        <v>279.44098880362372</v>
      </c>
      <c r="I311">
        <v>280.56621295813255</v>
      </c>
      <c r="J311">
        <v>285.05317383719336</v>
      </c>
      <c r="K311">
        <v>297.36343740391618</v>
      </c>
      <c r="L311">
        <v>281.49080045758876</v>
      </c>
      <c r="M311">
        <v>297.23187521130137</v>
      </c>
      <c r="N311">
        <v>304.98215887229969</v>
      </c>
      <c r="O311">
        <v>348.93580495034047</v>
      </c>
      <c r="P311">
        <v>364.05436027156566</v>
      </c>
      <c r="Q311">
        <v>407.14574968768659</v>
      </c>
      <c r="R311">
        <v>483.7049036881981</v>
      </c>
      <c r="S311">
        <v>577.84672162462869</v>
      </c>
      <c r="T311">
        <v>672.55526695663173</v>
      </c>
      <c r="U311">
        <v>714.80559639073351</v>
      </c>
      <c r="V311">
        <v>684.55400028533836</v>
      </c>
      <c r="W311">
        <v>671.24791195425701</v>
      </c>
      <c r="X311">
        <v>649.18429784541138</v>
      </c>
      <c r="Y311">
        <v>747.9942904942219</v>
      </c>
      <c r="Z311">
        <v>932.25961074078066</v>
      </c>
      <c r="AA311">
        <v>1077.9653495587963</v>
      </c>
      <c r="AB311">
        <v>1105.9588014612636</v>
      </c>
      <c r="AC311">
        <v>967.17584971283327</v>
      </c>
      <c r="AD311">
        <v>761.44538697549024</v>
      </c>
      <c r="AE311">
        <v>651.03965800566982</v>
      </c>
      <c r="AF311">
        <v>692.66730205025397</v>
      </c>
      <c r="AG311">
        <v>725.38575442069293</v>
      </c>
      <c r="AH311">
        <v>813.67538213604701</v>
      </c>
      <c r="AI311">
        <v>836.78760196878795</v>
      </c>
      <c r="AJ311">
        <v>862.58658820735855</v>
      </c>
      <c r="AK311">
        <v>827.48694034870869</v>
      </c>
      <c r="AL311">
        <v>631.99060402131715</v>
      </c>
      <c r="AM311">
        <v>601.86687653749084</v>
      </c>
      <c r="AN311">
        <v>619.83513820519806</v>
      </c>
      <c r="AO311">
        <v>628.18492473639935</v>
      </c>
      <c r="AP311">
        <v>742.57267285637363</v>
      </c>
      <c r="AQ311">
        <v>728.40083562788277</v>
      </c>
      <c r="AR311">
        <v>538.28485550486027</v>
      </c>
      <c r="AS311">
        <v>568.44395271861652</v>
      </c>
      <c r="AT311">
        <v>547.35887849136782</v>
      </c>
      <c r="AU311">
        <v>548.05873122346327</v>
      </c>
      <c r="AV311">
        <v>507.34800338385787</v>
      </c>
      <c r="AW311">
        <v>453.35115522945927</v>
      </c>
      <c r="AX311">
        <v>454.36066539093571</v>
      </c>
      <c r="AY311">
        <v>444.76050754743102</v>
      </c>
      <c r="AZ311">
        <v>414.7962320486165</v>
      </c>
      <c r="BA311">
        <v>396.9982165669698</v>
      </c>
      <c r="BB311">
        <v>325.67857034595869</v>
      </c>
      <c r="BC311">
        <v>699.88226433914986</v>
      </c>
      <c r="BD311">
        <v>854.8476652910764</v>
      </c>
      <c r="BE311">
        <v>980.20882416746247</v>
      </c>
      <c r="BF311">
        <v>1163.4186890661342</v>
      </c>
      <c r="BG311">
        <v>1268.1266326507159</v>
      </c>
      <c r="BH311">
        <v>1264.9838255737939</v>
      </c>
      <c r="BI311">
        <v>1265.2944128934389</v>
      </c>
      <c r="BJ311">
        <v>1272.3354498184005</v>
      </c>
      <c r="BK311">
        <v>1333.3956627939278</v>
      </c>
      <c r="BM311" t="str">
        <f>VLOOKUP(D311,Data_1!$D$2:$D$1387,1,FALSE)</f>
        <v>GDP per capita (current US$)</v>
      </c>
    </row>
    <row r="312" spans="1:65" x14ac:dyDescent="0.25">
      <c r="A312" t="s">
        <v>284</v>
      </c>
      <c r="B312" t="s">
        <v>272</v>
      </c>
      <c r="C312" t="s">
        <v>149</v>
      </c>
      <c r="D312" t="s">
        <v>96</v>
      </c>
      <c r="E312" s="25" t="str">
        <f t="shared" si="22"/>
        <v>number</v>
      </c>
      <c r="F312" s="4" t="s">
        <v>97</v>
      </c>
      <c r="G312">
        <v>167.35553095222969</v>
      </c>
      <c r="H312">
        <v>167.99594297635161</v>
      </c>
      <c r="I312">
        <v>190.4073754980125</v>
      </c>
      <c r="J312">
        <v>221.51780172404557</v>
      </c>
      <c r="K312">
        <v>212.82180383690385</v>
      </c>
      <c r="L312">
        <v>228.22742943979924</v>
      </c>
      <c r="M312">
        <v>232.5688993407546</v>
      </c>
      <c r="N312">
        <v>265.04081491165977</v>
      </c>
      <c r="O312">
        <v>270.75736062717669</v>
      </c>
      <c r="P312">
        <v>277.6370323566664</v>
      </c>
      <c r="Q312">
        <v>289.10942564399716</v>
      </c>
      <c r="R312">
        <v>322.34792051767727</v>
      </c>
      <c r="S312">
        <v>417.10655064178474</v>
      </c>
      <c r="T312">
        <v>486.91707468095183</v>
      </c>
      <c r="U312">
        <v>589.20707674914058</v>
      </c>
      <c r="V312">
        <v>673.4169910850984</v>
      </c>
      <c r="W312">
        <v>864.28700720521203</v>
      </c>
      <c r="X312">
        <v>1041.4730377729572</v>
      </c>
      <c r="Y312">
        <v>1152.3335463685692</v>
      </c>
      <c r="Z312">
        <v>1226.9127307029332</v>
      </c>
      <c r="AA312">
        <v>973.28404970703991</v>
      </c>
      <c r="AB312">
        <v>836.65568647408111</v>
      </c>
      <c r="AC312">
        <v>724.94226948021969</v>
      </c>
      <c r="AD312">
        <v>696.27523095946435</v>
      </c>
      <c r="AE312">
        <v>682.57378137015996</v>
      </c>
      <c r="AF312">
        <v>862.34199247178719</v>
      </c>
      <c r="AG312">
        <v>915.42401745106861</v>
      </c>
      <c r="AH312">
        <v>897.66605976982248</v>
      </c>
      <c r="AI312">
        <v>824.15831941967906</v>
      </c>
      <c r="AJ312">
        <v>880.01847012539542</v>
      </c>
      <c r="AK312">
        <v>825.54070111463921</v>
      </c>
      <c r="AL312">
        <v>847.29584573827742</v>
      </c>
      <c r="AM312">
        <v>810.83297240040679</v>
      </c>
      <c r="AN312">
        <v>590.30013327208007</v>
      </c>
      <c r="AO312">
        <v>756.50113538968446</v>
      </c>
      <c r="AP312">
        <v>809.53873715510349</v>
      </c>
      <c r="AQ312">
        <v>758.9119079952435</v>
      </c>
      <c r="AR312">
        <v>793.98107852567512</v>
      </c>
      <c r="AS312">
        <v>759.29220293516619</v>
      </c>
      <c r="AT312">
        <v>642.25471399924197</v>
      </c>
      <c r="AU312">
        <v>656.83456504943422</v>
      </c>
      <c r="AV312">
        <v>710.96116832960467</v>
      </c>
      <c r="AW312">
        <v>865.78964901453276</v>
      </c>
      <c r="AX312">
        <v>919.80680275038731</v>
      </c>
      <c r="AY312">
        <v>931.75428697134407</v>
      </c>
      <c r="AZ312">
        <v>951.94789556469107</v>
      </c>
      <c r="BA312">
        <v>1065.8963746989148</v>
      </c>
      <c r="BB312">
        <v>1242.4310438846526</v>
      </c>
      <c r="BC312">
        <v>1217.7492057510631</v>
      </c>
      <c r="BD312">
        <v>1219.7490955152102</v>
      </c>
      <c r="BE312">
        <v>1214.7039464533102</v>
      </c>
      <c r="BF312">
        <v>1250.8089241532225</v>
      </c>
      <c r="BG312">
        <v>1423.6822822257539</v>
      </c>
      <c r="BH312">
        <v>1568.6276283273339</v>
      </c>
      <c r="BI312">
        <v>1715.1055178258885</v>
      </c>
      <c r="BJ312">
        <v>1493.5060606401069</v>
      </c>
      <c r="BK312">
        <v>1537.504031087037</v>
      </c>
      <c r="BM312" t="str">
        <f>VLOOKUP(D312,Data_1!$D$2:$D$1387,1,FALSE)</f>
        <v>GDP per capita (current US$)</v>
      </c>
    </row>
    <row r="313" spans="1:65" x14ac:dyDescent="0.25">
      <c r="A313" t="s">
        <v>273</v>
      </c>
      <c r="B313" t="s">
        <v>274</v>
      </c>
      <c r="C313" t="s">
        <v>149</v>
      </c>
      <c r="D313" t="s">
        <v>96</v>
      </c>
      <c r="E313" s="25" t="str">
        <f t="shared" si="22"/>
        <v>number</v>
      </c>
      <c r="F313" s="4" t="s">
        <v>97</v>
      </c>
      <c r="G313">
        <v>189.71337149605495</v>
      </c>
      <c r="H313">
        <v>195.11997944939387</v>
      </c>
      <c r="I313">
        <v>210.96896867044055</v>
      </c>
      <c r="J313">
        <v>230.43118917309422</v>
      </c>
      <c r="K313">
        <v>266.31863339208991</v>
      </c>
      <c r="L313">
        <v>269.45922301995438</v>
      </c>
      <c r="M313">
        <v>216.84141263745266</v>
      </c>
      <c r="N313">
        <v>202.76196460889247</v>
      </c>
      <c r="O313">
        <v>233.6513328866061</v>
      </c>
      <c r="P313">
        <v>257.65195189760141</v>
      </c>
      <c r="Q313">
        <v>273.82269793323098</v>
      </c>
      <c r="R313">
        <v>232.53987661478769</v>
      </c>
      <c r="S313">
        <v>263.68595600057347</v>
      </c>
      <c r="T313">
        <v>301.36680140056347</v>
      </c>
      <c r="U313">
        <v>285.82952399170574</v>
      </c>
      <c r="V313">
        <v>275.87788316145696</v>
      </c>
      <c r="W313">
        <v>312.99931318479111</v>
      </c>
      <c r="X313">
        <v>353.70887427689877</v>
      </c>
      <c r="Y313">
        <v>381.03619479664104</v>
      </c>
      <c r="Z313">
        <v>411.51793124102568</v>
      </c>
      <c r="AA313">
        <v>379.79777253952852</v>
      </c>
      <c r="AB313">
        <v>351.31939048604738</v>
      </c>
      <c r="AC313">
        <v>341.08721369712669</v>
      </c>
      <c r="AD313">
        <v>358.39681721607565</v>
      </c>
      <c r="AE313">
        <v>354.21998956252668</v>
      </c>
      <c r="AF313">
        <v>437.07824096118719</v>
      </c>
      <c r="AG313">
        <v>376.43180036064399</v>
      </c>
      <c r="AH313">
        <v>375.18122494240129</v>
      </c>
      <c r="AI313">
        <v>368.96239662287445</v>
      </c>
      <c r="AJ313">
        <v>402.58888107587654</v>
      </c>
      <c r="AK313">
        <v>438.61431929596756</v>
      </c>
      <c r="AL313">
        <v>414.76734078261887</v>
      </c>
      <c r="AM313">
        <v>375.32043531027489</v>
      </c>
      <c r="AN313">
        <v>333.4049391914665</v>
      </c>
      <c r="AO313">
        <v>385.73731953166333</v>
      </c>
      <c r="AP313">
        <v>403.5344405318753</v>
      </c>
      <c r="AQ313">
        <v>391.35567997148246</v>
      </c>
      <c r="AR313">
        <v>414.76846099532906</v>
      </c>
      <c r="AS313">
        <v>417.76799072897933</v>
      </c>
      <c r="AT313">
        <v>263.11246786607722</v>
      </c>
      <c r="AU313">
        <v>273.6596668467883</v>
      </c>
      <c r="AV313">
        <v>309.48447025704309</v>
      </c>
      <c r="AW313">
        <v>373.28155368595537</v>
      </c>
      <c r="AX313">
        <v>423.19363891576529</v>
      </c>
      <c r="AY313">
        <v>498.17239036240244</v>
      </c>
      <c r="AZ313">
        <v>922.95374965883275</v>
      </c>
      <c r="BA313">
        <v>1090.6867177146823</v>
      </c>
      <c r="BB313">
        <v>1224.4015535023714</v>
      </c>
      <c r="BC313">
        <v>1086.765038363189</v>
      </c>
      <c r="BD313">
        <v>1312.6075573102514</v>
      </c>
      <c r="BE313">
        <v>1574.9786533121076</v>
      </c>
      <c r="BF313">
        <v>1629.8002222250518</v>
      </c>
      <c r="BG313">
        <v>2401.7541216209202</v>
      </c>
      <c r="BH313">
        <v>1987.9833628541865</v>
      </c>
      <c r="BI313">
        <v>1783.0610871257577</v>
      </c>
      <c r="BJ313">
        <v>1950.2343767072414</v>
      </c>
      <c r="BK313">
        <v>2046.1099862858157</v>
      </c>
      <c r="BM313" t="str">
        <f>VLOOKUP(D313,Data_1!$D$2:$D$1387,1,FALSE)</f>
        <v>GDP per capita (current US$)</v>
      </c>
    </row>
    <row r="314" spans="1:65" x14ac:dyDescent="0.25">
      <c r="A314" t="s">
        <v>275</v>
      </c>
      <c r="B314" t="s">
        <v>276</v>
      </c>
      <c r="C314" t="s">
        <v>7</v>
      </c>
      <c r="D314" t="s">
        <v>98</v>
      </c>
      <c r="E314" s="25" t="str">
        <f t="shared" si="22"/>
        <v>number</v>
      </c>
      <c r="F314" s="4" t="s">
        <v>99</v>
      </c>
      <c r="G314">
        <v>-0.37766474216689971</v>
      </c>
      <c r="H314">
        <v>-0.19251049107025153</v>
      </c>
      <c r="I314">
        <v>-3.3458180210570134</v>
      </c>
      <c r="J314">
        <v>1.3964290538375224</v>
      </c>
      <c r="K314">
        <v>-2.9379028756602139</v>
      </c>
      <c r="L314">
        <v>-0.51141311279702961</v>
      </c>
      <c r="M314">
        <v>2.8366126657127779</v>
      </c>
      <c r="N314">
        <v>4.0710646254780158</v>
      </c>
      <c r="O314">
        <v>1.0081707291263626</v>
      </c>
      <c r="P314">
        <v>2.4848378763126391</v>
      </c>
      <c r="Q314">
        <v>1.1373740026966033</v>
      </c>
      <c r="R314">
        <v>-3.9554755279891509</v>
      </c>
      <c r="S314">
        <v>-5.290808820707511</v>
      </c>
      <c r="T314">
        <v>-0.81419660811228312</v>
      </c>
      <c r="U314">
        <v>-1.5588257855643377</v>
      </c>
      <c r="V314">
        <v>-5.7800178266722781</v>
      </c>
      <c r="W314">
        <v>-0.51200047589875908</v>
      </c>
      <c r="X314">
        <v>-5.4062918677349501</v>
      </c>
      <c r="Y314">
        <v>6.7488469686259407</v>
      </c>
      <c r="Z314">
        <v>-2.0493749612924859</v>
      </c>
      <c r="AA314">
        <v>-12.263401185339944</v>
      </c>
      <c r="AB314">
        <v>-4.6044706912161644</v>
      </c>
      <c r="AC314">
        <v>-1.9659597475448578</v>
      </c>
      <c r="AD314">
        <v>-1.1714040714210938</v>
      </c>
      <c r="AE314">
        <v>-1.684982544167795</v>
      </c>
      <c r="AF314">
        <v>-0.88359185361534287</v>
      </c>
      <c r="AG314">
        <v>-1.6311155703244538</v>
      </c>
      <c r="AH314">
        <v>0.52724970911324931</v>
      </c>
      <c r="AI314">
        <v>1.1578437163326072</v>
      </c>
      <c r="AJ314">
        <v>0.19603440789862248</v>
      </c>
      <c r="AK314">
        <v>-9.0096462004870403</v>
      </c>
      <c r="AL314">
        <v>-1.7628733931828009</v>
      </c>
      <c r="AM314">
        <v>-0.91688295488373228</v>
      </c>
      <c r="AN314">
        <v>-3.0624754834415029</v>
      </c>
      <c r="AO314">
        <v>-1.3738362432964379</v>
      </c>
      <c r="AP314">
        <v>-0.99055018418587792</v>
      </c>
      <c r="AQ314">
        <v>0.47622977866528515</v>
      </c>
      <c r="AR314">
        <v>0.69734856550877566</v>
      </c>
      <c r="AS314">
        <v>1.4148758998818352</v>
      </c>
      <c r="AT314">
        <v>1.5423095099596793</v>
      </c>
      <c r="AU314">
        <v>2.7962277872876058</v>
      </c>
      <c r="AV314">
        <v>-15.299989082476444</v>
      </c>
      <c r="AW314">
        <v>6.5189850244393028</v>
      </c>
      <c r="AX314">
        <v>2.1597996401758763</v>
      </c>
      <c r="AY314">
        <v>1.5582235011487171</v>
      </c>
      <c r="AZ314">
        <v>1.9991113665388127</v>
      </c>
      <c r="BA314">
        <v>3.2160043051869422</v>
      </c>
      <c r="BB314">
        <v>4.1126026706212997</v>
      </c>
      <c r="BC314">
        <v>-6.6861505027066812</v>
      </c>
      <c r="BD314">
        <v>-2.4981486528999426</v>
      </c>
      <c r="BE314">
        <v>-1.3092433416670133</v>
      </c>
      <c r="BF314">
        <v>0.24914699700926235</v>
      </c>
      <c r="BG314">
        <v>-0.48173633339646926</v>
      </c>
      <c r="BH314">
        <v>0.56254444822283745</v>
      </c>
      <c r="BI314">
        <v>0.37515836793120627</v>
      </c>
      <c r="BJ314">
        <v>1.4160508944426766</v>
      </c>
      <c r="BK314">
        <v>1.4155023908769095</v>
      </c>
      <c r="BM314" t="str">
        <f>VLOOKUP(D314,Data_1!$D$2:$D$1387,1,FALSE)</f>
        <v>GDP per capita growth (annual %)</v>
      </c>
    </row>
    <row r="315" spans="1:65" x14ac:dyDescent="0.25">
      <c r="A315" t="s">
        <v>277</v>
      </c>
      <c r="B315" t="s">
        <v>278</v>
      </c>
      <c r="C315" t="s">
        <v>7</v>
      </c>
      <c r="D315" t="s">
        <v>98</v>
      </c>
      <c r="E315" s="25" t="str">
        <f t="shared" si="22"/>
        <v>number</v>
      </c>
      <c r="F315" s="4" t="s">
        <v>99</v>
      </c>
      <c r="G315">
        <v>5.2707268581041973</v>
      </c>
      <c r="H315">
        <v>-1.577151878641871</v>
      </c>
      <c r="I315">
        <v>-3.6239473569490599</v>
      </c>
      <c r="J315">
        <v>0.29626099460256228</v>
      </c>
      <c r="K315">
        <v>10.949943861215147</v>
      </c>
      <c r="L315">
        <v>10.540427846417714</v>
      </c>
      <c r="M315">
        <v>4.6666973823974445</v>
      </c>
      <c r="N315">
        <v>-4.3610614053304886</v>
      </c>
      <c r="O315">
        <v>3.1956809458171733</v>
      </c>
      <c r="P315">
        <v>-2.1241541803302511</v>
      </c>
      <c r="Q315">
        <v>13.146897663614453</v>
      </c>
      <c r="R315">
        <v>3.3697145965096098</v>
      </c>
      <c r="S315">
        <v>-0.51084904408756415</v>
      </c>
      <c r="T315">
        <v>4.1686087501031466</v>
      </c>
      <c r="U315">
        <v>3.0480967276862287</v>
      </c>
      <c r="V315">
        <v>1.8813724852963816</v>
      </c>
      <c r="W315">
        <v>1.695878157683552</v>
      </c>
      <c r="X315">
        <v>6.3562040851398365</v>
      </c>
      <c r="Y315">
        <v>1.2660646563671349</v>
      </c>
      <c r="Z315">
        <v>-2.4727702596511847</v>
      </c>
      <c r="AA315">
        <v>-7.7521601034627139</v>
      </c>
      <c r="AB315">
        <v>2.3514206626401801E-2</v>
      </c>
      <c r="AC315">
        <v>0.96424638093557746</v>
      </c>
      <c r="AD315">
        <v>1.7763968183523957</v>
      </c>
      <c r="AE315">
        <v>4.8048713570381096E-4</v>
      </c>
      <c r="AF315">
        <v>-5.6350485010958806</v>
      </c>
      <c r="AG315">
        <v>-4.5671712795147528</v>
      </c>
      <c r="AH315">
        <v>-2.996931125650633</v>
      </c>
      <c r="AI315">
        <v>-3.7560019934864073</v>
      </c>
      <c r="AJ315">
        <v>1.8523176140929678</v>
      </c>
      <c r="AK315">
        <v>6.4340878715266854</v>
      </c>
      <c r="AL315">
        <v>-8.1764725683496948</v>
      </c>
      <c r="AM315">
        <v>9.3979301884972841</v>
      </c>
      <c r="AN315">
        <v>-10.616913693559852</v>
      </c>
      <c r="AO315">
        <v>15.408140936604497</v>
      </c>
      <c r="AP315">
        <v>5.1862151586326064</v>
      </c>
      <c r="AQ315">
        <v>1.0723757347268474</v>
      </c>
      <c r="AR315">
        <v>0.76151149788282169</v>
      </c>
      <c r="AS315">
        <v>-0.12625379473432474</v>
      </c>
      <c r="AT315">
        <v>-1.3866558347248201</v>
      </c>
      <c r="AU315">
        <v>-7.5723479670976133</v>
      </c>
      <c r="AV315">
        <v>-0.99068745207677011</v>
      </c>
      <c r="AW315">
        <v>2.9382526501634061</v>
      </c>
      <c r="AX315">
        <v>2.5982790072822439</v>
      </c>
      <c r="AY315">
        <v>0.38859701736684826</v>
      </c>
      <c r="AZ315">
        <v>1.6629016245288</v>
      </c>
      <c r="BA315">
        <v>6.3398895868509015</v>
      </c>
      <c r="BB315">
        <v>4.3944945376505302</v>
      </c>
      <c r="BC315">
        <v>5.0640588532471185</v>
      </c>
      <c r="BD315">
        <v>3.6855996445622594</v>
      </c>
      <c r="BE315">
        <v>1.7641597697860334</v>
      </c>
      <c r="BF315">
        <v>-1.0870233045243225</v>
      </c>
      <c r="BG315">
        <v>2.1548814143669119</v>
      </c>
      <c r="BH315">
        <v>2.6551683226784633</v>
      </c>
      <c r="BI315">
        <v>-0.15273777415255552</v>
      </c>
      <c r="BJ315">
        <v>-0.45011262199584223</v>
      </c>
      <c r="BK315">
        <v>1.0371519830465417</v>
      </c>
      <c r="BM315" t="str">
        <f>VLOOKUP(D315,Data_1!$D$2:$D$1387,1,FALSE)</f>
        <v>GDP per capita growth (annual %)</v>
      </c>
    </row>
    <row r="316" spans="1:65" x14ac:dyDescent="0.25">
      <c r="A316" t="s">
        <v>279</v>
      </c>
      <c r="B316" t="s">
        <v>280</v>
      </c>
      <c r="C316" t="s">
        <v>7</v>
      </c>
      <c r="D316" t="s">
        <v>98</v>
      </c>
      <c r="E316" s="25" t="str">
        <f t="shared" si="22"/>
        <v>number</v>
      </c>
      <c r="F316" s="4" t="s">
        <v>99</v>
      </c>
      <c r="G316">
        <v>-1.7185184076197686</v>
      </c>
      <c r="H316">
        <v>-5.5095553773758326</v>
      </c>
      <c r="I316">
        <v>4.4444670427679966E-2</v>
      </c>
      <c r="J316">
        <v>8.7108505317917206</v>
      </c>
      <c r="K316">
        <v>13.031405025731615</v>
      </c>
      <c r="L316">
        <v>-8.4673233514790951</v>
      </c>
      <c r="M316">
        <v>4.6268523299212774</v>
      </c>
      <c r="N316">
        <v>-1.8625039508802956</v>
      </c>
      <c r="O316">
        <v>-3.5635865892382554</v>
      </c>
      <c r="P316">
        <v>1.4074678907462328</v>
      </c>
      <c r="Q316">
        <v>-3.4140767109319512</v>
      </c>
      <c r="R316">
        <v>5.4915963463326989</v>
      </c>
      <c r="S316">
        <v>-4.3744217776089016</v>
      </c>
      <c r="T316">
        <v>2.7578745526239032</v>
      </c>
      <c r="U316">
        <v>-5.6172252261100937</v>
      </c>
      <c r="V316">
        <v>2.6203759962855315</v>
      </c>
      <c r="W316">
        <v>-7.7695963911653365</v>
      </c>
      <c r="X316">
        <v>-2.8059333893450713</v>
      </c>
      <c r="Y316">
        <v>-6.2663322384805156</v>
      </c>
      <c r="Z316">
        <v>-0.41942656701256453</v>
      </c>
      <c r="AA316">
        <v>2.5970437817685479</v>
      </c>
      <c r="AB316">
        <v>-6.0725886292012063</v>
      </c>
      <c r="AC316">
        <v>-5.2111403107140148</v>
      </c>
      <c r="AD316">
        <v>-3.5494609090187765</v>
      </c>
      <c r="AE316">
        <v>-1.5469698164090886</v>
      </c>
      <c r="AF316">
        <v>-2.30237848127571</v>
      </c>
      <c r="AG316">
        <v>-0.31368112329127484</v>
      </c>
      <c r="AH316">
        <v>3.2827373247404523</v>
      </c>
      <c r="AI316">
        <v>-3.7308681357718001</v>
      </c>
      <c r="AJ316">
        <v>-3.1272845716033544</v>
      </c>
      <c r="AK316">
        <v>-2.6139141193147424</v>
      </c>
      <c r="AL316">
        <v>-4.2020207367494464</v>
      </c>
      <c r="AM316">
        <v>4.1253243117578506</v>
      </c>
      <c r="AN316">
        <v>-10.956419863880669</v>
      </c>
      <c r="AO316">
        <v>0.18399520128231472</v>
      </c>
      <c r="AP316">
        <v>3.3101588044788741</v>
      </c>
      <c r="AQ316">
        <v>0.88992670279198194</v>
      </c>
      <c r="AR316">
        <v>-3.2253992680448107</v>
      </c>
      <c r="AS316">
        <v>1.6915931068900392</v>
      </c>
      <c r="AT316">
        <v>1.0214173936952307</v>
      </c>
      <c r="AU316">
        <v>2.4669629021581159</v>
      </c>
      <c r="AV316">
        <v>1.721632884369086</v>
      </c>
      <c r="AW316">
        <v>4.1213024967080116</v>
      </c>
      <c r="AX316">
        <v>4.2063393195647336</v>
      </c>
      <c r="AY316">
        <v>4.3847100637230909</v>
      </c>
      <c r="AZ316">
        <v>5.0169846442640278</v>
      </c>
      <c r="BA316">
        <v>5.4360588196933151</v>
      </c>
      <c r="BB316">
        <v>4.8366912900468293</v>
      </c>
      <c r="BC316">
        <v>6.1855518274789318</v>
      </c>
      <c r="BD316">
        <v>7.1635462740758982</v>
      </c>
      <c r="BE316">
        <v>2.4955166397130739</v>
      </c>
      <c r="BF316">
        <v>4.4122673615761414</v>
      </c>
      <c r="BG316">
        <v>1.9167697154080798</v>
      </c>
      <c r="BH316">
        <v>1.5607505107503101</v>
      </c>
      <c r="BI316">
        <v>-0.14595201371699318</v>
      </c>
      <c r="BJ316">
        <v>0.68785485243054723</v>
      </c>
      <c r="BK316">
        <v>0.36207175480875264</v>
      </c>
      <c r="BM316" t="str">
        <f>VLOOKUP(D316,Data_1!$D$2:$D$1387,1,FALSE)</f>
        <v>GDP per capita growth (annual %)</v>
      </c>
    </row>
    <row r="317" spans="1:65" x14ac:dyDescent="0.25">
      <c r="A317" t="s">
        <v>281</v>
      </c>
      <c r="B317" t="s">
        <v>282</v>
      </c>
      <c r="C317" t="s">
        <v>7</v>
      </c>
      <c r="D317" t="s">
        <v>98</v>
      </c>
      <c r="E317" s="25" t="str">
        <f t="shared" si="22"/>
        <v>number</v>
      </c>
      <c r="F317" s="4" t="s">
        <v>99</v>
      </c>
      <c r="G317">
        <v>2.9271470354638893</v>
      </c>
      <c r="H317">
        <v>-1.8287189230034784</v>
      </c>
      <c r="I317">
        <v>2.8165345504287558</v>
      </c>
      <c r="J317">
        <v>-4.2816920324154779</v>
      </c>
      <c r="K317">
        <v>1.5719343326458812</v>
      </c>
      <c r="L317">
        <v>-1.6701187170207419</v>
      </c>
      <c r="M317">
        <v>4.9867255571158324</v>
      </c>
      <c r="N317">
        <v>-1.2118661209980388</v>
      </c>
      <c r="O317">
        <v>8.8803881181295168</v>
      </c>
      <c r="P317">
        <v>18.631598978327986</v>
      </c>
      <c r="Q317">
        <v>5.3439132644915333</v>
      </c>
      <c r="R317">
        <v>4.7158495430090994</v>
      </c>
      <c r="S317">
        <v>-0.82025345533743632</v>
      </c>
      <c r="T317">
        <v>3.1333938318857406</v>
      </c>
      <c r="U317">
        <v>-5.0491405617671177</v>
      </c>
      <c r="V317">
        <v>-2.6077291983949777</v>
      </c>
      <c r="W317">
        <v>-9.6339133780020632</v>
      </c>
      <c r="X317">
        <v>-5.6285239391241362</v>
      </c>
      <c r="Y317">
        <v>3.4648312434754303E-2</v>
      </c>
      <c r="Z317">
        <v>10.549543707095836</v>
      </c>
      <c r="AA317">
        <v>8.4712064505334581</v>
      </c>
      <c r="AB317">
        <v>-1.2149994098350874</v>
      </c>
      <c r="AC317">
        <v>-2.2873569786496404</v>
      </c>
      <c r="AD317">
        <v>-5.6069724144665969</v>
      </c>
      <c r="AE317">
        <v>3.0333376445840941</v>
      </c>
      <c r="AF317">
        <v>-1.5106168958419062</v>
      </c>
      <c r="AG317">
        <v>-2.3004299934609946</v>
      </c>
      <c r="AH317">
        <v>4.0694736197670238</v>
      </c>
      <c r="AI317">
        <v>2.0314310525056243</v>
      </c>
      <c r="AJ317">
        <v>4.0407216303094913</v>
      </c>
      <c r="AK317">
        <v>2.905069138729715</v>
      </c>
      <c r="AL317">
        <v>-11.058124401194291</v>
      </c>
      <c r="AM317">
        <v>-1.013795608470204</v>
      </c>
      <c r="AN317">
        <v>7.1600248638690118</v>
      </c>
      <c r="AO317">
        <v>-1.6415607727584813</v>
      </c>
      <c r="AP317">
        <v>8.4643908894562117</v>
      </c>
      <c r="AQ317">
        <v>0.99934150360108731</v>
      </c>
      <c r="AR317">
        <v>1.2997535830263018</v>
      </c>
      <c r="AS317">
        <v>-2.2257850753904762</v>
      </c>
      <c r="AT317">
        <v>-4.3100985593636523</v>
      </c>
      <c r="AU317">
        <v>0.25908895631292239</v>
      </c>
      <c r="AV317">
        <v>-9.8732622103244125</v>
      </c>
      <c r="AW317">
        <v>-17.871330913058884</v>
      </c>
      <c r="AX317">
        <v>-6.8662230656337186</v>
      </c>
      <c r="AY317">
        <v>-6.8953103437981582</v>
      </c>
      <c r="AZ317">
        <v>-4.8166771309996079</v>
      </c>
      <c r="BA317">
        <v>-5.1396779644822317</v>
      </c>
      <c r="BB317">
        <v>-19.056830846617885</v>
      </c>
      <c r="BC317">
        <v>9.9745013570016567</v>
      </c>
      <c r="BD317">
        <v>17.332862672052386</v>
      </c>
      <c r="BE317">
        <v>11.810030076201542</v>
      </c>
      <c r="BF317">
        <v>14.094516115305098</v>
      </c>
      <c r="BG317">
        <v>-0.33882999208996978</v>
      </c>
      <c r="BH317">
        <v>4.321192511326899E-3</v>
      </c>
      <c r="BI317">
        <v>-0.57973752247953314</v>
      </c>
      <c r="BJ317">
        <v>-1.5705784137244194</v>
      </c>
      <c r="BK317">
        <v>2.2999331646540497</v>
      </c>
      <c r="BM317" t="str">
        <f>VLOOKUP(D317,Data_1!$D$2:$D$1387,1,FALSE)</f>
        <v>GDP per capita growth (annual %)</v>
      </c>
    </row>
    <row r="318" spans="1:65" x14ac:dyDescent="0.25">
      <c r="A318" t="s">
        <v>284</v>
      </c>
      <c r="B318" t="s">
        <v>272</v>
      </c>
      <c r="C318" t="s">
        <v>149</v>
      </c>
      <c r="D318" t="s">
        <v>98</v>
      </c>
      <c r="E318" s="25" t="str">
        <f t="shared" si="22"/>
        <v>number</v>
      </c>
      <c r="F318" s="4" t="s">
        <v>99</v>
      </c>
      <c r="G318">
        <v>5.9087529281788989</v>
      </c>
      <c r="H318">
        <v>-2.643489490740464</v>
      </c>
      <c r="I318">
        <v>10.025538453641275</v>
      </c>
      <c r="J318">
        <v>13.058328505531591</v>
      </c>
      <c r="K318">
        <v>-6.7824736619318173</v>
      </c>
      <c r="L318">
        <v>7.4642536644956579</v>
      </c>
      <c r="M318">
        <v>0.79846718696327912</v>
      </c>
      <c r="N318">
        <v>8.4059019348380133</v>
      </c>
      <c r="O318">
        <v>5.3194509238921626</v>
      </c>
      <c r="P318">
        <v>5.8604815609573819</v>
      </c>
      <c r="Q318">
        <v>4.7234045413428731</v>
      </c>
      <c r="R318">
        <v>-0.4497600132045676</v>
      </c>
      <c r="S318">
        <v>1.0669924214202382</v>
      </c>
      <c r="T318">
        <v>-0.49454191417933657</v>
      </c>
      <c r="U318">
        <v>3.2842943399412832</v>
      </c>
      <c r="V318">
        <v>7.7888575119765591</v>
      </c>
      <c r="W318">
        <v>2.4905086824248883</v>
      </c>
      <c r="X318">
        <v>5.9811056473187563</v>
      </c>
      <c r="Y318">
        <v>-2.1013542496055209</v>
      </c>
      <c r="Z318">
        <v>-14.81623373307248</v>
      </c>
      <c r="AA318">
        <v>-0.92407052767961773</v>
      </c>
      <c r="AB318">
        <v>-4.0136847883264721</v>
      </c>
      <c r="AC318">
        <v>-7.8557757422898788</v>
      </c>
      <c r="AD318">
        <v>-6.5960013932016324</v>
      </c>
      <c r="AE318">
        <v>0.44792766027268272</v>
      </c>
      <c r="AF318">
        <v>-0.60751939509454189</v>
      </c>
      <c r="AG318">
        <v>-3.9606141314241938</v>
      </c>
      <c r="AH318">
        <v>-2.445431332524592</v>
      </c>
      <c r="AI318">
        <v>-0.6604750850532497</v>
      </c>
      <c r="AJ318">
        <v>-4.5506150502691298</v>
      </c>
      <c r="AK318">
        <v>-3.4400717999188686</v>
      </c>
      <c r="AL318">
        <v>-3.6776872643945495</v>
      </c>
      <c r="AM318">
        <v>-3.5605845134220573</v>
      </c>
      <c r="AN318">
        <v>-2.4877958890993597</v>
      </c>
      <c r="AO318">
        <v>3.7573752223433416</v>
      </c>
      <c r="AP318">
        <v>4.4646046735082052</v>
      </c>
      <c r="AQ318">
        <v>0.71616091970199136</v>
      </c>
      <c r="AR318">
        <v>2.0335863737095394</v>
      </c>
      <c r="AS318">
        <v>-0.973875724258221</v>
      </c>
      <c r="AT318">
        <v>-4.3357168000503776</v>
      </c>
      <c r="AU318">
        <v>-1.956192652190083</v>
      </c>
      <c r="AV318">
        <v>-3.5155797510780076</v>
      </c>
      <c r="AW318">
        <v>-3.1049890714760409</v>
      </c>
      <c r="AX318">
        <v>-0.5590341787829658</v>
      </c>
      <c r="AY318">
        <v>-0.15695316824950112</v>
      </c>
      <c r="AZ318">
        <v>-0.45553542768375621</v>
      </c>
      <c r="BA318">
        <v>-0.29578889458939273</v>
      </c>
      <c r="BB318">
        <v>0.37583483688594299</v>
      </c>
      <c r="BC318">
        <v>0.98106139736763964</v>
      </c>
      <c r="BD318">
        <v>-0.30743673405947902</v>
      </c>
      <c r="BE318">
        <v>-6.6476080263721258</v>
      </c>
      <c r="BF318">
        <v>8.0017605703181829</v>
      </c>
      <c r="BG318">
        <v>6.1743676299181232</v>
      </c>
      <c r="BH318">
        <v>6.065754946260455</v>
      </c>
      <c r="BI318">
        <v>6.1245718137248559</v>
      </c>
      <c r="BJ318">
        <v>5.2950114819292793</v>
      </c>
      <c r="BK318">
        <v>5.0473862491853509</v>
      </c>
      <c r="BM318" t="str">
        <f>VLOOKUP(D318,Data_1!$D$2:$D$1387,1,FALSE)</f>
        <v>GDP per capita growth (annual %)</v>
      </c>
    </row>
    <row r="319" spans="1:65" x14ac:dyDescent="0.25">
      <c r="A319" t="s">
        <v>273</v>
      </c>
      <c r="B319" t="s">
        <v>274</v>
      </c>
      <c r="C319" t="s">
        <v>149</v>
      </c>
      <c r="D319" t="s">
        <v>98</v>
      </c>
      <c r="E319" s="25" t="str">
        <f t="shared" si="22"/>
        <v>number</v>
      </c>
      <c r="F319" s="4" t="s">
        <v>99</v>
      </c>
      <c r="G319">
        <v>0.20242742989826468</v>
      </c>
      <c r="H319">
        <v>0.89241831255270654</v>
      </c>
      <c r="I319">
        <v>1.2900197581928268</v>
      </c>
      <c r="J319">
        <v>-0.64552645349924376</v>
      </c>
      <c r="K319">
        <v>-1.2243377031200708</v>
      </c>
      <c r="L319">
        <v>-6.4476122359639447</v>
      </c>
      <c r="M319">
        <v>0.94601627150048273</v>
      </c>
      <c r="N319">
        <v>-1.6282077596367373</v>
      </c>
      <c r="O319">
        <v>3.7802635165160581</v>
      </c>
      <c r="P319">
        <v>7.1755141724538163</v>
      </c>
      <c r="Q319">
        <v>2.4711974064451425</v>
      </c>
      <c r="R319">
        <v>-5.2390412173926251</v>
      </c>
      <c r="S319">
        <v>-4.828486986822611E-2</v>
      </c>
      <c r="T319">
        <v>4.0248003082683539</v>
      </c>
      <c r="U319">
        <v>-14.454685504864514</v>
      </c>
      <c r="V319">
        <v>-5.3786915299410651</v>
      </c>
      <c r="W319">
        <v>0.60379947974642789</v>
      </c>
      <c r="X319">
        <v>6.7514566764856738</v>
      </c>
      <c r="Y319">
        <v>-4.3284734764824861</v>
      </c>
      <c r="Z319">
        <v>-1.8652369072052721</v>
      </c>
      <c r="AA319">
        <v>-6.2421652185477399</v>
      </c>
      <c r="AB319">
        <v>-9.9254403131618858</v>
      </c>
      <c r="AC319">
        <v>-7.8293082438337791</v>
      </c>
      <c r="AD319">
        <v>4.9760241605792288</v>
      </c>
      <c r="AE319">
        <v>1.7439687872144276</v>
      </c>
      <c r="AF319">
        <v>2.0838137814809272</v>
      </c>
      <c r="AG319">
        <v>1.8635129145812215</v>
      </c>
      <c r="AH319">
        <v>2.7857825901938043</v>
      </c>
      <c r="AI319">
        <v>2.2829181125751319</v>
      </c>
      <c r="AJ319">
        <v>0.54301566411226077</v>
      </c>
      <c r="AK319">
        <v>2.4029053230953679</v>
      </c>
      <c r="AL319">
        <v>1.028888411072586</v>
      </c>
      <c r="AM319">
        <v>1.9967940365061878</v>
      </c>
      <c r="AN319">
        <v>0.55627203372850431</v>
      </c>
      <c r="AO319">
        <v>1.4395313974868316</v>
      </c>
      <c r="AP319">
        <v>2.014784491087056</v>
      </c>
      <c r="AQ319">
        <v>1.6921389319517317</v>
      </c>
      <c r="AR319">
        <v>2.2177313147207798</v>
      </c>
      <c r="AS319">
        <v>1.9076446114301433</v>
      </c>
      <c r="AT319">
        <v>1.1749535961346425</v>
      </c>
      <c r="AU319">
        <v>1.4144427301451543</v>
      </c>
      <c r="AV319">
        <v>1.8623039819879494</v>
      </c>
      <c r="AW319">
        <v>2.5129389103867936</v>
      </c>
      <c r="AX319">
        <v>2.8840671462833996</v>
      </c>
      <c r="AY319">
        <v>3.169311894600412</v>
      </c>
      <c r="AZ319">
        <v>3.6505141523719402</v>
      </c>
      <c r="BA319">
        <v>1.6495158428948287</v>
      </c>
      <c r="BB319">
        <v>6.3462751124575618</v>
      </c>
      <c r="BC319">
        <v>2.1900613339519595</v>
      </c>
      <c r="BD319">
        <v>5.222157938667209</v>
      </c>
      <c r="BE319">
        <v>11.279263462373805</v>
      </c>
      <c r="BF319">
        <v>6.6966903120704018</v>
      </c>
      <c r="BG319">
        <v>4.8148544807928602</v>
      </c>
      <c r="BH319">
        <v>0.54540255889325806</v>
      </c>
      <c r="BI319">
        <v>-0.11948608981126085</v>
      </c>
      <c r="BJ319">
        <v>1.1596225171528971</v>
      </c>
      <c r="BK319">
        <v>5.7921908402337721</v>
      </c>
      <c r="BM319" t="str">
        <f>VLOOKUP(D319,Data_1!$D$2:$D$1387,1,FALSE)</f>
        <v>GDP per capita growth (annual %)</v>
      </c>
    </row>
    <row r="320" spans="1:65" x14ac:dyDescent="0.25">
      <c r="A320" t="s">
        <v>275</v>
      </c>
      <c r="B320" t="s">
        <v>276</v>
      </c>
      <c r="C320" t="s">
        <v>7</v>
      </c>
      <c r="D320" t="s">
        <v>100</v>
      </c>
      <c r="E320" s="25" t="str">
        <f t="shared" si="22"/>
        <v>number</v>
      </c>
      <c r="F320" s="4">
        <v>5111</v>
      </c>
      <c r="G320">
        <v>500000</v>
      </c>
      <c r="H320">
        <v>520000</v>
      </c>
      <c r="I320">
        <v>550000</v>
      </c>
      <c r="J320">
        <v>680000</v>
      </c>
      <c r="K320">
        <v>730000</v>
      </c>
      <c r="L320">
        <v>800000</v>
      </c>
      <c r="M320">
        <v>950000</v>
      </c>
      <c r="N320">
        <v>1078790</v>
      </c>
      <c r="O320">
        <v>1035410</v>
      </c>
      <c r="P320">
        <v>1043742</v>
      </c>
      <c r="Q320">
        <v>1051123</v>
      </c>
      <c r="R320">
        <v>1101469</v>
      </c>
      <c r="S320">
        <v>1019775</v>
      </c>
      <c r="T320">
        <v>1234976</v>
      </c>
      <c r="U320">
        <v>1246000</v>
      </c>
      <c r="V320">
        <v>1444254</v>
      </c>
      <c r="W320">
        <v>1087000</v>
      </c>
      <c r="X320">
        <v>1100300</v>
      </c>
      <c r="Y320">
        <v>1223000</v>
      </c>
      <c r="Z320">
        <v>1437600</v>
      </c>
      <c r="AA320">
        <v>1709000</v>
      </c>
      <c r="AB320">
        <v>1730000</v>
      </c>
      <c r="AC320">
        <v>1329000</v>
      </c>
      <c r="AD320">
        <v>1340250</v>
      </c>
      <c r="AE320">
        <v>1380000</v>
      </c>
      <c r="AF320">
        <v>1419000</v>
      </c>
      <c r="AG320">
        <v>1351000</v>
      </c>
      <c r="AH320">
        <v>1397000</v>
      </c>
      <c r="AI320">
        <v>1229000</v>
      </c>
      <c r="AJ320">
        <v>1256000</v>
      </c>
      <c r="AK320">
        <v>1283170</v>
      </c>
      <c r="AL320">
        <v>1311000</v>
      </c>
      <c r="AM320">
        <v>1339800</v>
      </c>
      <c r="AN320">
        <v>1369000</v>
      </c>
      <c r="AO320">
        <v>1399000</v>
      </c>
      <c r="AP320">
        <v>1328600</v>
      </c>
      <c r="AQ320">
        <v>1300000</v>
      </c>
      <c r="AR320">
        <v>1250000</v>
      </c>
      <c r="AS320">
        <v>1200000</v>
      </c>
      <c r="AT320">
        <v>1033270</v>
      </c>
      <c r="AU320">
        <v>1179750</v>
      </c>
      <c r="AV320">
        <v>1220470</v>
      </c>
      <c r="AW320">
        <v>1251880</v>
      </c>
      <c r="AX320">
        <v>1397450</v>
      </c>
      <c r="AY320">
        <v>1218848</v>
      </c>
      <c r="AZ320">
        <v>1248900</v>
      </c>
      <c r="BA320">
        <v>1279720</v>
      </c>
      <c r="BB320">
        <v>1310420</v>
      </c>
      <c r="BC320">
        <v>1387020</v>
      </c>
      <c r="BD320">
        <v>1419120</v>
      </c>
      <c r="BE320">
        <v>1441900</v>
      </c>
      <c r="BF320">
        <v>1473000</v>
      </c>
      <c r="BG320">
        <v>1472000</v>
      </c>
      <c r="BH320">
        <v>1473000</v>
      </c>
      <c r="BI320">
        <v>1450974</v>
      </c>
      <c r="BJ320">
        <v>1405063</v>
      </c>
      <c r="BK320">
        <v>1404124</v>
      </c>
      <c r="BM320" t="str">
        <f>VLOOKUP(D320,Data_1!$D$2:$D$1387,1,FALSE)</f>
        <v>Goats</v>
      </c>
    </row>
    <row r="321" spans="1:65" x14ac:dyDescent="0.25">
      <c r="A321" t="s">
        <v>277</v>
      </c>
      <c r="B321" t="s">
        <v>278</v>
      </c>
      <c r="C321" t="s">
        <v>7</v>
      </c>
      <c r="D321" t="s">
        <v>100</v>
      </c>
      <c r="E321" s="25" t="str">
        <f t="shared" si="22"/>
        <v>number</v>
      </c>
      <c r="F321" s="4">
        <v>5111</v>
      </c>
      <c r="G321">
        <v>529458</v>
      </c>
      <c r="H321">
        <v>493184</v>
      </c>
      <c r="I321">
        <v>438488</v>
      </c>
      <c r="J321">
        <v>480295</v>
      </c>
      <c r="K321">
        <v>464548</v>
      </c>
      <c r="L321">
        <v>464548</v>
      </c>
      <c r="M321">
        <v>626121</v>
      </c>
      <c r="N321">
        <v>665007</v>
      </c>
      <c r="O321">
        <v>616961</v>
      </c>
      <c r="P321">
        <v>599393</v>
      </c>
      <c r="Q321">
        <v>639079</v>
      </c>
      <c r="R321">
        <v>629901</v>
      </c>
      <c r="S321">
        <v>565580</v>
      </c>
      <c r="T321">
        <v>677089</v>
      </c>
      <c r="U321">
        <v>693374</v>
      </c>
      <c r="V321">
        <v>739088</v>
      </c>
      <c r="W321">
        <v>834586</v>
      </c>
      <c r="X321">
        <v>794438</v>
      </c>
      <c r="Y321">
        <v>655084</v>
      </c>
      <c r="Z321">
        <v>650203</v>
      </c>
      <c r="AA321">
        <v>718154</v>
      </c>
      <c r="AB321">
        <v>760947</v>
      </c>
      <c r="AC321">
        <v>631071</v>
      </c>
      <c r="AD321">
        <v>738547</v>
      </c>
      <c r="AE321">
        <v>799094</v>
      </c>
      <c r="AF321">
        <v>789300</v>
      </c>
      <c r="AG321">
        <v>857410</v>
      </c>
      <c r="AH321">
        <v>850000</v>
      </c>
      <c r="AI321">
        <v>850000</v>
      </c>
      <c r="AJ321">
        <v>853324</v>
      </c>
      <c r="AK321">
        <v>848716</v>
      </c>
      <c r="AL321">
        <v>942296</v>
      </c>
      <c r="AM321">
        <v>977126</v>
      </c>
      <c r="AN321">
        <v>856314</v>
      </c>
      <c r="AO321">
        <v>843362</v>
      </c>
      <c r="AP321">
        <v>1257340</v>
      </c>
      <c r="AQ321">
        <v>1566514</v>
      </c>
      <c r="AR321">
        <v>1597536</v>
      </c>
      <c r="AS321">
        <v>1427134</v>
      </c>
      <c r="AT321">
        <v>1689485</v>
      </c>
      <c r="AU321">
        <v>1669669</v>
      </c>
      <c r="AV321">
        <v>1659966</v>
      </c>
      <c r="AW321">
        <v>1716822</v>
      </c>
      <c r="AX321">
        <v>1922264</v>
      </c>
      <c r="AY321">
        <v>1961080</v>
      </c>
      <c r="AZ321">
        <v>2301349</v>
      </c>
      <c r="BA321">
        <v>2720126</v>
      </c>
      <c r="BB321">
        <v>3106271</v>
      </c>
      <c r="BC321">
        <v>3480473</v>
      </c>
      <c r="BD321">
        <v>3893922</v>
      </c>
      <c r="BE321">
        <v>4442907</v>
      </c>
      <c r="BF321">
        <v>4929808</v>
      </c>
      <c r="BG321">
        <v>5356545</v>
      </c>
      <c r="BH321">
        <v>5882106</v>
      </c>
      <c r="BI321">
        <v>6545306</v>
      </c>
      <c r="BJ321">
        <v>7348361</v>
      </c>
      <c r="BK321">
        <v>7718938</v>
      </c>
      <c r="BM321" t="str">
        <f>VLOOKUP(D321,Data_1!$D$2:$D$1387,1,FALSE)</f>
        <v>Goats</v>
      </c>
    </row>
    <row r="322" spans="1:65" x14ac:dyDescent="0.25">
      <c r="A322" t="s">
        <v>279</v>
      </c>
      <c r="B322" t="s">
        <v>280</v>
      </c>
      <c r="C322" t="s">
        <v>7</v>
      </c>
      <c r="D322" t="s">
        <v>100</v>
      </c>
      <c r="E322" s="25" t="str">
        <f t="shared" si="22"/>
        <v>number</v>
      </c>
      <c r="F322" s="4">
        <v>5111</v>
      </c>
      <c r="G322">
        <v>143000</v>
      </c>
      <c r="H322">
        <v>162000</v>
      </c>
      <c r="I322">
        <v>162000</v>
      </c>
      <c r="J322">
        <v>156000</v>
      </c>
      <c r="K322">
        <v>159000</v>
      </c>
      <c r="L322">
        <v>166700</v>
      </c>
      <c r="M322">
        <v>185725</v>
      </c>
      <c r="N322">
        <v>180688</v>
      </c>
      <c r="O322">
        <v>450382</v>
      </c>
      <c r="P322">
        <v>256187</v>
      </c>
      <c r="Q322">
        <v>248894</v>
      </c>
      <c r="R322">
        <v>244876</v>
      </c>
      <c r="S322">
        <v>300164</v>
      </c>
      <c r="T322">
        <v>278567</v>
      </c>
      <c r="U322">
        <v>272429</v>
      </c>
      <c r="V322">
        <v>276013</v>
      </c>
      <c r="W322">
        <v>318507</v>
      </c>
      <c r="X322">
        <v>308282</v>
      </c>
      <c r="Y322">
        <v>325363</v>
      </c>
      <c r="Z322">
        <v>257610</v>
      </c>
      <c r="AA322">
        <v>286765</v>
      </c>
      <c r="AB322">
        <v>347826</v>
      </c>
      <c r="AC322">
        <v>369276</v>
      </c>
      <c r="AD322">
        <v>366700</v>
      </c>
      <c r="AE322">
        <v>415500</v>
      </c>
      <c r="AF322">
        <v>445100</v>
      </c>
      <c r="AG322">
        <v>478200</v>
      </c>
      <c r="AH322">
        <v>512200</v>
      </c>
      <c r="AI322">
        <v>507181</v>
      </c>
      <c r="AJ322">
        <v>534000</v>
      </c>
      <c r="AK322">
        <v>556000</v>
      </c>
      <c r="AL322">
        <v>560000</v>
      </c>
      <c r="AM322">
        <v>600000</v>
      </c>
      <c r="AN322">
        <v>630000</v>
      </c>
      <c r="AO322">
        <v>650000</v>
      </c>
      <c r="AP322">
        <v>670000</v>
      </c>
      <c r="AQ322">
        <v>700000</v>
      </c>
      <c r="AR322">
        <v>890000</v>
      </c>
      <c r="AS322">
        <v>1069000</v>
      </c>
      <c r="AT322">
        <v>1249000</v>
      </c>
      <c r="AU322">
        <v>1400000</v>
      </c>
      <c r="AV322">
        <v>1500000</v>
      </c>
      <c r="AW322">
        <v>1700000</v>
      </c>
      <c r="AX322">
        <v>1850000</v>
      </c>
      <c r="AY322">
        <v>1950000</v>
      </c>
      <c r="AZ322">
        <v>1950000</v>
      </c>
      <c r="BA322">
        <v>2000000</v>
      </c>
      <c r="BB322">
        <v>2000000</v>
      </c>
      <c r="BC322">
        <v>2100000</v>
      </c>
      <c r="BD322">
        <v>2200000</v>
      </c>
      <c r="BE322">
        <v>2300000</v>
      </c>
      <c r="BF322">
        <v>2350000</v>
      </c>
      <c r="BG322">
        <v>2500000</v>
      </c>
      <c r="BH322">
        <v>2600000</v>
      </c>
      <c r="BI322">
        <v>2705388</v>
      </c>
      <c r="BJ322">
        <v>2703855</v>
      </c>
      <c r="BK322">
        <v>2761427</v>
      </c>
      <c r="BM322" t="str">
        <f>VLOOKUP(D322,Data_1!$D$2:$D$1387,1,FALSE)</f>
        <v>Goats</v>
      </c>
    </row>
    <row r="323" spans="1:65" x14ac:dyDescent="0.25">
      <c r="A323" t="s">
        <v>281</v>
      </c>
      <c r="B323" t="s">
        <v>282</v>
      </c>
      <c r="C323" t="s">
        <v>7</v>
      </c>
      <c r="D323" t="s">
        <v>100</v>
      </c>
      <c r="E323" s="25" t="str">
        <f t="shared" ref="E323:E386" si="23">IF(_xlfn.ISFORMULA(G323),"formula","number")</f>
        <v>number</v>
      </c>
      <c r="F323" s="4">
        <v>5111</v>
      </c>
      <c r="G323">
        <v>420700</v>
      </c>
      <c r="H323">
        <v>449730</v>
      </c>
      <c r="I323">
        <v>500000</v>
      </c>
      <c r="J323">
        <v>600000</v>
      </c>
      <c r="K323">
        <v>700000</v>
      </c>
      <c r="L323">
        <v>807000</v>
      </c>
      <c r="M323">
        <v>882000</v>
      </c>
      <c r="N323">
        <v>1043285</v>
      </c>
      <c r="O323">
        <v>1361467</v>
      </c>
      <c r="P323">
        <v>1580000</v>
      </c>
      <c r="Q323">
        <v>1782000</v>
      </c>
      <c r="R323">
        <v>1905000</v>
      </c>
      <c r="S323">
        <v>1974000</v>
      </c>
      <c r="T323">
        <v>2000000</v>
      </c>
      <c r="U323">
        <v>1953000</v>
      </c>
      <c r="V323">
        <v>1774000</v>
      </c>
      <c r="W323">
        <v>1828000</v>
      </c>
      <c r="X323">
        <v>1944000</v>
      </c>
      <c r="Y323">
        <v>1348000</v>
      </c>
      <c r="Z323">
        <v>982000</v>
      </c>
      <c r="AA323">
        <v>1243000</v>
      </c>
      <c r="AB323">
        <v>920000</v>
      </c>
      <c r="AC323">
        <v>1081000</v>
      </c>
      <c r="AD323">
        <v>1507000</v>
      </c>
      <c r="AE323">
        <v>1624000</v>
      </c>
      <c r="AF323">
        <v>1986000</v>
      </c>
      <c r="AG323">
        <v>2162000</v>
      </c>
      <c r="AH323">
        <v>2317000</v>
      </c>
      <c r="AI323">
        <v>2368000</v>
      </c>
      <c r="AJ323">
        <v>2540000</v>
      </c>
      <c r="AK323">
        <v>2545000</v>
      </c>
      <c r="AL323">
        <v>2540000</v>
      </c>
      <c r="AM323">
        <v>2500000</v>
      </c>
      <c r="AN323">
        <v>2580000</v>
      </c>
      <c r="AO323">
        <v>2615000</v>
      </c>
      <c r="AP323">
        <v>2705462</v>
      </c>
      <c r="AQ323">
        <v>2700000</v>
      </c>
      <c r="AR323">
        <v>2750000</v>
      </c>
      <c r="AS323">
        <v>2909870</v>
      </c>
      <c r="AT323">
        <v>3200000</v>
      </c>
      <c r="AU323">
        <v>3657000</v>
      </c>
      <c r="AV323">
        <v>3378000</v>
      </c>
      <c r="AW323">
        <v>3260000</v>
      </c>
      <c r="AX323">
        <v>3105000</v>
      </c>
      <c r="AY323">
        <v>3248000</v>
      </c>
      <c r="AZ323">
        <v>3269000</v>
      </c>
      <c r="BA323">
        <v>3320000</v>
      </c>
      <c r="BB323">
        <v>3170000</v>
      </c>
      <c r="BC323">
        <v>4207000</v>
      </c>
      <c r="BD323">
        <v>4665875</v>
      </c>
      <c r="BE323">
        <v>4719278</v>
      </c>
      <c r="BF323">
        <v>4900000</v>
      </c>
      <c r="BG323">
        <v>5000000</v>
      </c>
      <c r="BH323">
        <v>4243102</v>
      </c>
      <c r="BI323">
        <v>4130512</v>
      </c>
      <c r="BJ323">
        <v>4802406</v>
      </c>
      <c r="BK323">
        <v>4895043</v>
      </c>
      <c r="BM323" t="str">
        <f>VLOOKUP(D323,Data_1!$D$2:$D$1387,1,FALSE)</f>
        <v>Goats</v>
      </c>
    </row>
    <row r="324" spans="1:65" x14ac:dyDescent="0.25">
      <c r="A324" t="s">
        <v>284</v>
      </c>
      <c r="B324" t="s">
        <v>272</v>
      </c>
      <c r="C324" t="s">
        <v>149</v>
      </c>
      <c r="D324" t="s">
        <v>100</v>
      </c>
      <c r="E324" s="25" t="str">
        <f t="shared" si="23"/>
        <v>number</v>
      </c>
      <c r="F324" s="4">
        <v>5111</v>
      </c>
      <c r="G324">
        <v>548000</v>
      </c>
      <c r="H324">
        <v>568500</v>
      </c>
      <c r="I324">
        <v>603000</v>
      </c>
      <c r="J324">
        <v>672000</v>
      </c>
      <c r="K324">
        <v>741000</v>
      </c>
      <c r="L324">
        <v>770000</v>
      </c>
      <c r="M324">
        <v>790000</v>
      </c>
      <c r="N324">
        <v>795000</v>
      </c>
      <c r="O324">
        <v>803500</v>
      </c>
      <c r="P324">
        <v>832500</v>
      </c>
      <c r="Q324">
        <v>862500</v>
      </c>
      <c r="R324">
        <v>893500</v>
      </c>
      <c r="S324">
        <v>924000</v>
      </c>
      <c r="T324">
        <v>960000</v>
      </c>
      <c r="U324">
        <v>980000</v>
      </c>
      <c r="V324">
        <v>1000000</v>
      </c>
      <c r="W324">
        <v>1000000</v>
      </c>
      <c r="X324">
        <v>900000</v>
      </c>
      <c r="Y324">
        <v>900000</v>
      </c>
      <c r="Z324">
        <v>900000</v>
      </c>
      <c r="AA324">
        <v>850000</v>
      </c>
      <c r="AB324">
        <v>850000</v>
      </c>
      <c r="AC324">
        <v>850000</v>
      </c>
      <c r="AD324">
        <v>850000</v>
      </c>
      <c r="AE324">
        <v>850000</v>
      </c>
      <c r="AF324">
        <v>815000</v>
      </c>
      <c r="AG324">
        <v>825000</v>
      </c>
      <c r="AH324">
        <v>856000</v>
      </c>
      <c r="AI324">
        <v>875000</v>
      </c>
      <c r="AJ324">
        <v>888000</v>
      </c>
      <c r="AK324">
        <v>908000</v>
      </c>
      <c r="AL324">
        <v>931000</v>
      </c>
      <c r="AM324">
        <v>954000</v>
      </c>
      <c r="AN324">
        <v>978000</v>
      </c>
      <c r="AO324">
        <v>1002000</v>
      </c>
      <c r="AP324">
        <v>1027000</v>
      </c>
      <c r="AQ324">
        <v>1052675</v>
      </c>
      <c r="AR324">
        <v>1072455</v>
      </c>
      <c r="AS324">
        <v>1093904</v>
      </c>
      <c r="AT324">
        <v>1093904</v>
      </c>
      <c r="AU324">
        <v>1115782</v>
      </c>
      <c r="AV324">
        <v>1138098</v>
      </c>
      <c r="AW324">
        <v>1160860</v>
      </c>
      <c r="AX324">
        <v>1184077</v>
      </c>
      <c r="AY324">
        <v>1207759</v>
      </c>
      <c r="AZ324">
        <v>1231914</v>
      </c>
      <c r="BA324">
        <v>1256552</v>
      </c>
      <c r="BB324">
        <v>1281683</v>
      </c>
      <c r="BC324">
        <v>1307317</v>
      </c>
      <c r="BD324">
        <v>1324377</v>
      </c>
      <c r="BE324">
        <v>1331687</v>
      </c>
      <c r="BF324">
        <v>1339038</v>
      </c>
      <c r="BG324">
        <v>1378941</v>
      </c>
      <c r="BH324">
        <v>1400000</v>
      </c>
      <c r="BI324">
        <v>1425258</v>
      </c>
      <c r="BJ324">
        <v>1441506</v>
      </c>
      <c r="BK324">
        <v>1460789</v>
      </c>
      <c r="BM324" t="str">
        <f>VLOOKUP(D324,Data_1!$D$2:$D$1387,1,FALSE)</f>
        <v>Goats</v>
      </c>
    </row>
    <row r="325" spans="1:65" x14ac:dyDescent="0.25">
      <c r="A325" t="s">
        <v>273</v>
      </c>
      <c r="B325" t="s">
        <v>274</v>
      </c>
      <c r="C325" t="s">
        <v>149</v>
      </c>
      <c r="D325" t="s">
        <v>100</v>
      </c>
      <c r="E325" s="25" t="str">
        <f t="shared" si="23"/>
        <v>number</v>
      </c>
      <c r="F325" s="4">
        <v>5111</v>
      </c>
      <c r="G325">
        <v>850000</v>
      </c>
      <c r="H325">
        <v>930000</v>
      </c>
      <c r="I325">
        <v>950000</v>
      </c>
      <c r="J325">
        <v>1060000</v>
      </c>
      <c r="K325">
        <v>1150000</v>
      </c>
      <c r="L325">
        <v>1180000</v>
      </c>
      <c r="M325">
        <v>1310000</v>
      </c>
      <c r="N325">
        <v>1340000</v>
      </c>
      <c r="O325">
        <v>1400000</v>
      </c>
      <c r="P325">
        <v>1412000</v>
      </c>
      <c r="Q325">
        <v>1412400</v>
      </c>
      <c r="R325">
        <v>1694000</v>
      </c>
      <c r="S325">
        <v>1386700</v>
      </c>
      <c r="T325">
        <v>1556600</v>
      </c>
      <c r="U325">
        <v>1935000</v>
      </c>
      <c r="V325">
        <v>1906000</v>
      </c>
      <c r="W325">
        <v>1920000</v>
      </c>
      <c r="X325">
        <v>1940000</v>
      </c>
      <c r="Y325">
        <v>1896000</v>
      </c>
      <c r="Z325">
        <v>1934000</v>
      </c>
      <c r="AA325">
        <v>1973000</v>
      </c>
      <c r="AB325">
        <v>1900000</v>
      </c>
      <c r="AC325">
        <v>1800000</v>
      </c>
      <c r="AD325">
        <v>1600000</v>
      </c>
      <c r="AE325">
        <v>1600000</v>
      </c>
      <c r="AF325">
        <v>1632576</v>
      </c>
      <c r="AG325">
        <v>1900876</v>
      </c>
      <c r="AH325">
        <v>1991217</v>
      </c>
      <c r="AI325">
        <v>2363424</v>
      </c>
      <c r="AJ325">
        <v>2018527</v>
      </c>
      <c r="AK325">
        <v>2194372</v>
      </c>
      <c r="AL325">
        <v>2157278</v>
      </c>
      <c r="AM325">
        <v>2124529</v>
      </c>
      <c r="AN325">
        <v>2194000</v>
      </c>
      <c r="AO325">
        <v>2204150</v>
      </c>
      <c r="AP325">
        <v>2340021</v>
      </c>
      <c r="AQ325">
        <v>2634020</v>
      </c>
      <c r="AR325">
        <v>2739380</v>
      </c>
      <c r="AS325">
        <v>2931000</v>
      </c>
      <c r="AT325">
        <v>3077000</v>
      </c>
      <c r="AU325">
        <v>3199000</v>
      </c>
      <c r="AV325">
        <v>3230000</v>
      </c>
      <c r="AW325">
        <v>3560000</v>
      </c>
      <c r="AX325">
        <v>3595600</v>
      </c>
      <c r="AY325">
        <v>3923000</v>
      </c>
      <c r="AZ325">
        <v>3997000</v>
      </c>
      <c r="BA325">
        <v>4196000</v>
      </c>
      <c r="BB325">
        <v>4405000</v>
      </c>
      <c r="BC325">
        <v>4625000</v>
      </c>
      <c r="BD325">
        <v>4855000</v>
      </c>
      <c r="BE325">
        <v>5137000</v>
      </c>
      <c r="BF325">
        <v>5435000</v>
      </c>
      <c r="BG325">
        <v>5751000</v>
      </c>
      <c r="BH325">
        <v>6044000</v>
      </c>
      <c r="BI325">
        <v>6352000</v>
      </c>
      <c r="BJ325">
        <v>6352000</v>
      </c>
      <c r="BK325">
        <v>6400000</v>
      </c>
      <c r="BM325" t="str">
        <f>VLOOKUP(D325,Data_1!$D$2:$D$1387,1,FALSE)</f>
        <v>Goats</v>
      </c>
    </row>
    <row r="326" spans="1:65" x14ac:dyDescent="0.25">
      <c r="A326" t="s">
        <v>275</v>
      </c>
      <c r="B326" t="s">
        <v>276</v>
      </c>
      <c r="C326" t="s">
        <v>7</v>
      </c>
      <c r="D326" t="s">
        <v>259</v>
      </c>
      <c r="E326" s="25" t="str">
        <f t="shared" si="23"/>
        <v>formula</v>
      </c>
      <c r="F326" s="24" t="s">
        <v>260</v>
      </c>
      <c r="G326" s="4" t="e">
        <f>#REF!/G308</f>
        <v>#REF!</v>
      </c>
      <c r="H326" s="4" t="e">
        <f>#REF!/H308</f>
        <v>#REF!</v>
      </c>
      <c r="I326" s="4" t="e">
        <f>#REF!/I308</f>
        <v>#REF!</v>
      </c>
      <c r="J326" s="4" t="e">
        <f>#REF!/J308</f>
        <v>#REF!</v>
      </c>
      <c r="K326" s="4" t="e">
        <f>#REF!/K308</f>
        <v>#REF!</v>
      </c>
      <c r="L326" s="4" t="e">
        <f>#REF!/L308</f>
        <v>#REF!</v>
      </c>
      <c r="M326" s="4" t="e">
        <f>#REF!/M308</f>
        <v>#REF!</v>
      </c>
      <c r="N326" s="4" t="e">
        <f>#REF!/N308</f>
        <v>#REF!</v>
      </c>
      <c r="O326" s="4" t="e">
        <f>#REF!/O308</f>
        <v>#REF!</v>
      </c>
      <c r="P326" s="4" t="e">
        <f>#REF!/P308</f>
        <v>#REF!</v>
      </c>
      <c r="Q326" s="4" t="e">
        <f>#REF!/Q308</f>
        <v>#REF!</v>
      </c>
      <c r="R326" s="4" t="e">
        <f>#REF!/R308</f>
        <v>#REF!</v>
      </c>
      <c r="S326" s="4" t="e">
        <f>#REF!/S308</f>
        <v>#REF!</v>
      </c>
      <c r="T326" s="4" t="e">
        <f>#REF!/T308</f>
        <v>#REF!</v>
      </c>
      <c r="U326" s="4" t="e">
        <f>#REF!/U308</f>
        <v>#REF!</v>
      </c>
      <c r="V326" s="4" t="e">
        <f>#REF!/V308</f>
        <v>#REF!</v>
      </c>
      <c r="W326" s="4" t="e">
        <f>#REF!/W308</f>
        <v>#REF!</v>
      </c>
      <c r="X326" s="4" t="e">
        <f>#REF!/X308</f>
        <v>#REF!</v>
      </c>
      <c r="Y326" s="4" t="e">
        <f>#REF!/Y308</f>
        <v>#REF!</v>
      </c>
      <c r="Z326" s="4" t="e">
        <f>#REF!/Z308</f>
        <v>#REF!</v>
      </c>
      <c r="AA326" s="4" t="e">
        <f>#REF!/AA308</f>
        <v>#REF!</v>
      </c>
      <c r="AB326" s="4" t="e">
        <f>#REF!/AB308</f>
        <v>#REF!</v>
      </c>
      <c r="AC326" s="4" t="e">
        <f>#REF!/AC308</f>
        <v>#REF!</v>
      </c>
      <c r="AD326" s="4" t="e">
        <f>#REF!/AD308</f>
        <v>#REF!</v>
      </c>
      <c r="AE326" s="4" t="e">
        <f>#REF!/AE308</f>
        <v>#REF!</v>
      </c>
      <c r="AF326" s="4" t="e">
        <f>#REF!/AF308</f>
        <v>#REF!</v>
      </c>
      <c r="AG326" s="4" t="e">
        <f>#REF!/AG308</f>
        <v>#REF!</v>
      </c>
      <c r="AH326" s="4" t="e">
        <f>#REF!/AH308</f>
        <v>#REF!</v>
      </c>
      <c r="AI326" s="4" t="e">
        <f>#REF!/AI308</f>
        <v>#REF!</v>
      </c>
      <c r="AJ326" s="4" t="e">
        <f>#REF!/AJ308</f>
        <v>#REF!</v>
      </c>
      <c r="AK326" s="4" t="e">
        <f>#REF!/AK308</f>
        <v>#REF!</v>
      </c>
      <c r="AL326" s="4" t="e">
        <f>#REF!/AL308</f>
        <v>#REF!</v>
      </c>
      <c r="AM326" s="4" t="e">
        <f>#REF!/AM308</f>
        <v>#REF!</v>
      </c>
      <c r="AN326" s="4" t="e">
        <f>#REF!/AN308</f>
        <v>#REF!</v>
      </c>
      <c r="AO326" s="4" t="e">
        <f>#REF!/AO308</f>
        <v>#REF!</v>
      </c>
      <c r="AP326" s="4" t="e">
        <f>#REF!/AP308</f>
        <v>#REF!</v>
      </c>
      <c r="AQ326" s="4" t="e">
        <f>#REF!/AQ308</f>
        <v>#REF!</v>
      </c>
      <c r="AR326" s="4" t="e">
        <f>#REF!/AR308</f>
        <v>#REF!</v>
      </c>
      <c r="AS326" s="4" t="e">
        <f>#REF!/AS308</f>
        <v>#REF!</v>
      </c>
      <c r="AT326" s="4" t="e">
        <f>#REF!/AT308</f>
        <v>#REF!</v>
      </c>
      <c r="AU326" s="4" t="e">
        <f>#REF!/AU308</f>
        <v>#REF!</v>
      </c>
      <c r="AV326" s="4" t="e">
        <f>#REF!/AV308</f>
        <v>#REF!</v>
      </c>
      <c r="AW326" s="4" t="e">
        <f>#REF!/AW308</f>
        <v>#REF!</v>
      </c>
      <c r="AX326" s="4" t="e">
        <f>#REF!/AX308</f>
        <v>#REF!</v>
      </c>
      <c r="AY326" s="4" t="e">
        <f>#REF!/AY308</f>
        <v>#REF!</v>
      </c>
      <c r="AZ326" s="4" t="e">
        <f>#REF!/AZ308</f>
        <v>#REF!</v>
      </c>
      <c r="BA326" s="4" t="e">
        <f>#REF!/BA308</f>
        <v>#REF!</v>
      </c>
      <c r="BB326" s="4" t="e">
        <f>#REF!/BB308</f>
        <v>#REF!</v>
      </c>
      <c r="BC326" s="4" t="e">
        <f>#REF!/BC308</f>
        <v>#REF!</v>
      </c>
      <c r="BD326" s="4" t="e">
        <f>#REF!/BD308</f>
        <v>#REF!</v>
      </c>
      <c r="BE326" s="4" t="e">
        <f>#REF!/BE308</f>
        <v>#REF!</v>
      </c>
      <c r="BF326" s="4" t="e">
        <f>#REF!/BF308</f>
        <v>#REF!</v>
      </c>
      <c r="BG326" s="4" t="e">
        <f>#REF!/BG308</f>
        <v>#REF!</v>
      </c>
      <c r="BH326" s="4" t="e">
        <f>#REF!/BH308</f>
        <v>#REF!</v>
      </c>
      <c r="BI326" s="4" t="e">
        <f>#REF!/BI308</f>
        <v>#REF!</v>
      </c>
      <c r="BJ326" s="4" t="e">
        <f>#REF!/BJ308</f>
        <v>#REF!</v>
      </c>
      <c r="BK326" s="4" t="e">
        <f>#REF!/BK308</f>
        <v>#REF!</v>
      </c>
      <c r="BL326" s="4"/>
      <c r="BM326" t="s">
        <v>259</v>
      </c>
    </row>
    <row r="327" spans="1:65" x14ac:dyDescent="0.25">
      <c r="A327" t="s">
        <v>277</v>
      </c>
      <c r="B327" t="s">
        <v>278</v>
      </c>
      <c r="C327" t="s">
        <v>7</v>
      </c>
      <c r="D327" t="s">
        <v>259</v>
      </c>
      <c r="E327" s="25" t="str">
        <f t="shared" si="23"/>
        <v>formula</v>
      </c>
      <c r="F327" s="24" t="s">
        <v>260</v>
      </c>
      <c r="G327" s="4" t="e">
        <f>#REF!/G309</f>
        <v>#REF!</v>
      </c>
      <c r="H327" s="4" t="e">
        <f>#REF!/H309</f>
        <v>#REF!</v>
      </c>
      <c r="I327" s="4" t="e">
        <f>#REF!/I309</f>
        <v>#REF!</v>
      </c>
      <c r="J327" s="4" t="e">
        <f>#REF!/J309</f>
        <v>#REF!</v>
      </c>
      <c r="K327" s="4" t="e">
        <f>#REF!/K309</f>
        <v>#REF!</v>
      </c>
      <c r="L327" s="4" t="e">
        <f>#REF!/L309</f>
        <v>#REF!</v>
      </c>
      <c r="M327" s="4" t="e">
        <f>#REF!/M309</f>
        <v>#REF!</v>
      </c>
      <c r="N327" s="4" t="e">
        <f>#REF!/N309</f>
        <v>#REF!</v>
      </c>
      <c r="O327" s="4" t="e">
        <f>#REF!/O309</f>
        <v>#REF!</v>
      </c>
      <c r="P327" s="4" t="e">
        <f>#REF!/P309</f>
        <v>#REF!</v>
      </c>
      <c r="Q327" s="4" t="e">
        <f>#REF!/Q309</f>
        <v>#REF!</v>
      </c>
      <c r="R327" s="4" t="e">
        <f>#REF!/R309</f>
        <v>#REF!</v>
      </c>
      <c r="S327" s="4" t="e">
        <f>#REF!/S309</f>
        <v>#REF!</v>
      </c>
      <c r="T327" s="4" t="e">
        <f>#REF!/T309</f>
        <v>#REF!</v>
      </c>
      <c r="U327" s="4" t="e">
        <f>#REF!/U309</f>
        <v>#REF!</v>
      </c>
      <c r="V327" s="4" t="e">
        <f>#REF!/V309</f>
        <v>#REF!</v>
      </c>
      <c r="W327" s="4" t="e">
        <f>#REF!/W309</f>
        <v>#REF!</v>
      </c>
      <c r="X327" s="4" t="e">
        <f>#REF!/X309</f>
        <v>#REF!</v>
      </c>
      <c r="Y327" s="4" t="e">
        <f>#REF!/Y309</f>
        <v>#REF!</v>
      </c>
      <c r="Z327" s="4" t="e">
        <f>#REF!/Z309</f>
        <v>#REF!</v>
      </c>
      <c r="AA327" s="4" t="e">
        <f>#REF!/AA309</f>
        <v>#REF!</v>
      </c>
      <c r="AB327" s="4" t="e">
        <f>#REF!/AB309</f>
        <v>#REF!</v>
      </c>
      <c r="AC327" s="4" t="e">
        <f>#REF!/AC309</f>
        <v>#REF!</v>
      </c>
      <c r="AD327" s="4" t="e">
        <f>#REF!/AD309</f>
        <v>#REF!</v>
      </c>
      <c r="AE327" s="4" t="e">
        <f>#REF!/AE309</f>
        <v>#REF!</v>
      </c>
      <c r="AF327" s="4" t="e">
        <f>#REF!/AF309</f>
        <v>#REF!</v>
      </c>
      <c r="AG327" s="4" t="e">
        <f>#REF!/AG309</f>
        <v>#REF!</v>
      </c>
      <c r="AH327" s="4" t="e">
        <f>#REF!/AH309</f>
        <v>#REF!</v>
      </c>
      <c r="AI327" s="4" t="e">
        <f>#REF!/AI309</f>
        <v>#REF!</v>
      </c>
      <c r="AJ327" s="4" t="e">
        <f>#REF!/AJ309</f>
        <v>#REF!</v>
      </c>
      <c r="AK327" s="4" t="e">
        <f>#REF!/AK309</f>
        <v>#REF!</v>
      </c>
      <c r="AL327" s="4" t="e">
        <f>#REF!/AL309</f>
        <v>#REF!</v>
      </c>
      <c r="AM327" s="4" t="e">
        <f>#REF!/AM309</f>
        <v>#REF!</v>
      </c>
      <c r="AN327" s="4" t="e">
        <f>#REF!/AN309</f>
        <v>#REF!</v>
      </c>
      <c r="AO327" s="4" t="e">
        <f>#REF!/AO309</f>
        <v>#REF!</v>
      </c>
      <c r="AP327" s="4" t="e">
        <f>#REF!/AP309</f>
        <v>#REF!</v>
      </c>
      <c r="AQ327" s="4" t="e">
        <f>#REF!/AQ309</f>
        <v>#REF!</v>
      </c>
      <c r="AR327" s="4" t="e">
        <f>#REF!/AR309</f>
        <v>#REF!</v>
      </c>
      <c r="AS327" s="4" t="e">
        <f>#REF!/AS309</f>
        <v>#REF!</v>
      </c>
      <c r="AT327" s="4" t="e">
        <f>#REF!/AT309</f>
        <v>#REF!</v>
      </c>
      <c r="AU327" s="4" t="e">
        <f>#REF!/AU309</f>
        <v>#REF!</v>
      </c>
      <c r="AV327" s="4" t="e">
        <f>#REF!/AV309</f>
        <v>#REF!</v>
      </c>
      <c r="AW327" s="4" t="e">
        <f>#REF!/AW309</f>
        <v>#REF!</v>
      </c>
      <c r="AX327" s="4" t="e">
        <f>#REF!/AX309</f>
        <v>#REF!</v>
      </c>
      <c r="AY327" s="4" t="e">
        <f>#REF!/AY309</f>
        <v>#REF!</v>
      </c>
      <c r="AZ327" s="4" t="e">
        <f>#REF!/AZ309</f>
        <v>#REF!</v>
      </c>
      <c r="BA327" s="4" t="e">
        <f>#REF!/BA309</f>
        <v>#REF!</v>
      </c>
      <c r="BB327" s="4" t="e">
        <f>#REF!/BB309</f>
        <v>#REF!</v>
      </c>
      <c r="BC327" s="4" t="e">
        <f>#REF!/BC309</f>
        <v>#REF!</v>
      </c>
      <c r="BD327" s="4" t="e">
        <f>#REF!/BD309</f>
        <v>#REF!</v>
      </c>
      <c r="BE327" s="4" t="e">
        <f>#REF!/BE309</f>
        <v>#REF!</v>
      </c>
      <c r="BF327" s="4" t="e">
        <f>#REF!/BF309</f>
        <v>#REF!</v>
      </c>
      <c r="BG327" s="4" t="e">
        <f>#REF!/BG309</f>
        <v>#REF!</v>
      </c>
      <c r="BH327" s="4" t="e">
        <f>#REF!/BH309</f>
        <v>#REF!</v>
      </c>
      <c r="BI327" s="4" t="e">
        <f>#REF!/BI309</f>
        <v>#REF!</v>
      </c>
      <c r="BJ327" s="4" t="e">
        <f>#REF!/BJ309</f>
        <v>#REF!</v>
      </c>
      <c r="BK327" s="4" t="e">
        <f>#REF!/BK309</f>
        <v>#REF!</v>
      </c>
      <c r="BL327" s="4"/>
      <c r="BM327" t="s">
        <v>259</v>
      </c>
    </row>
    <row r="328" spans="1:65" x14ac:dyDescent="0.25">
      <c r="A328" t="s">
        <v>279</v>
      </c>
      <c r="B328" t="s">
        <v>280</v>
      </c>
      <c r="C328" t="s">
        <v>7</v>
      </c>
      <c r="D328" t="s">
        <v>259</v>
      </c>
      <c r="E328" s="25" t="str">
        <f t="shared" si="23"/>
        <v>formula</v>
      </c>
      <c r="F328" s="24" t="s">
        <v>260</v>
      </c>
      <c r="G328" s="4">
        <f t="shared" ref="G328:AL328" si="24">G142/G310</f>
        <v>5786.3584292162495</v>
      </c>
      <c r="H328" s="4">
        <f t="shared" si="24"/>
        <v>5942.189311417972</v>
      </c>
      <c r="I328" s="4">
        <f t="shared" si="24"/>
        <v>5911.0194891671636</v>
      </c>
      <c r="J328" s="4">
        <f t="shared" si="24"/>
        <v>5211.7329132062623</v>
      </c>
      <c r="K328" s="4">
        <f t="shared" si="24"/>
        <v>4284.5503163588382</v>
      </c>
      <c r="L328" s="4">
        <f t="shared" si="24"/>
        <v>3849.8214296045194</v>
      </c>
      <c r="M328" s="4">
        <f t="shared" si="24"/>
        <v>3899.9890416666667</v>
      </c>
      <c r="N328" s="4">
        <f t="shared" si="24"/>
        <v>3490.9816417578504</v>
      </c>
      <c r="O328" s="4">
        <f t="shared" si="24"/>
        <v>3178.5971778343028</v>
      </c>
      <c r="P328" s="4">
        <f t="shared" si="24"/>
        <v>3599.3064650543943</v>
      </c>
      <c r="Q328" s="4">
        <f t="shared" si="24"/>
        <v>4146.2666034380563</v>
      </c>
      <c r="R328" s="4">
        <f t="shared" si="24"/>
        <v>3902.0930108411212</v>
      </c>
      <c r="S328" s="4">
        <f t="shared" si="24"/>
        <v>3480.8978234364331</v>
      </c>
      <c r="T328" s="4">
        <f t="shared" si="24"/>
        <v>2643.8751213944793</v>
      </c>
      <c r="U328" s="4">
        <f t="shared" si="24"/>
        <v>3401.2814709290988</v>
      </c>
      <c r="V328" s="4">
        <f t="shared" si="24"/>
        <v>3758.9207344421902</v>
      </c>
      <c r="W328" s="4">
        <f t="shared" si="24"/>
        <v>4469.0544529230774</v>
      </c>
      <c r="X328" s="4">
        <f t="shared" si="24"/>
        <v>4159.5979066601503</v>
      </c>
      <c r="Y328" s="4">
        <f t="shared" si="24"/>
        <v>3789.8302335672829</v>
      </c>
      <c r="Z328" s="4">
        <f t="shared" si="24"/>
        <v>3354.3989881760021</v>
      </c>
      <c r="AA328" s="4">
        <f t="shared" si="24"/>
        <v>3647.605748716991</v>
      </c>
      <c r="AB328" s="4">
        <f t="shared" si="24"/>
        <v>3876.9276660323753</v>
      </c>
      <c r="AC328" s="4">
        <f t="shared" si="24"/>
        <v>4734.3021224566637</v>
      </c>
      <c r="AD328" s="4">
        <f t="shared" si="24"/>
        <v>5449.6104199815436</v>
      </c>
      <c r="AE328" s="4">
        <f t="shared" si="24"/>
        <v>7529.8070845375632</v>
      </c>
      <c r="AF328" s="4">
        <f t="shared" si="24"/>
        <v>10873.073479860279</v>
      </c>
      <c r="AG328" s="4">
        <f t="shared" si="24"/>
        <v>8462.403870050548</v>
      </c>
      <c r="AH328" s="4">
        <f t="shared" si="24"/>
        <v>5398.0623293982553</v>
      </c>
      <c r="AI328" s="4">
        <f t="shared" si="24"/>
        <v>5222.2090981369593</v>
      </c>
      <c r="AJ328" s="4">
        <f t="shared" si="24"/>
        <v>7032.2390826098472</v>
      </c>
      <c r="AK328" s="4">
        <f t="shared" si="24"/>
        <v>7276.7731219164025</v>
      </c>
      <c r="AL328" s="4">
        <f t="shared" si="24"/>
        <v>7969.0283708239976</v>
      </c>
      <c r="AM328" s="4">
        <f t="shared" ref="AM328:BK328" si="25">AM142/AM310</f>
        <v>7415.797900267462</v>
      </c>
      <c r="AN328" s="4">
        <f t="shared" si="25"/>
        <v>6325.4338448050466</v>
      </c>
      <c r="AO328" s="4">
        <f t="shared" si="25"/>
        <v>5760.0730688670137</v>
      </c>
      <c r="AP328" s="4">
        <f t="shared" si="25"/>
        <v>5745.3987448433672</v>
      </c>
      <c r="AQ328" s="4">
        <f t="shared" si="25"/>
        <v>6066.2417580281972</v>
      </c>
      <c r="AR328" s="4">
        <f t="shared" si="25"/>
        <v>7726.8133441607124</v>
      </c>
      <c r="AS328" s="4">
        <f t="shared" si="25"/>
        <v>8737.4895747567352</v>
      </c>
      <c r="AT328" s="4">
        <f t="shared" si="25"/>
        <v>7665.821465134366</v>
      </c>
      <c r="AU328" s="4">
        <f t="shared" si="25"/>
        <v>7137.6903653480676</v>
      </c>
      <c r="AV328" s="4">
        <f t="shared" si="25"/>
        <v>6675.5402621691255</v>
      </c>
      <c r="AW328" s="4">
        <f t="shared" si="25"/>
        <v>5535.19006861247</v>
      </c>
      <c r="AX328" s="4">
        <f t="shared" si="25"/>
        <v>4416.5012263084</v>
      </c>
      <c r="AY328" s="4">
        <f t="shared" si="25"/>
        <v>3712.8422543315705</v>
      </c>
      <c r="AZ328" s="4">
        <f t="shared" si="25"/>
        <v>2718.0057138786551</v>
      </c>
      <c r="BA328" s="4">
        <f t="shared" si="25"/>
        <v>2224.8684882013322</v>
      </c>
      <c r="BB328" s="4">
        <f t="shared" si="25"/>
        <v>1691.1698903119893</v>
      </c>
      <c r="BC328" s="4">
        <f t="shared" si="25"/>
        <v>2666.993862437776</v>
      </c>
      <c r="BD328" s="4">
        <f t="shared" si="25"/>
        <v>2118.6244147647662</v>
      </c>
      <c r="BE328" s="4">
        <f t="shared" si="25"/>
        <v>1544.3065911259655</v>
      </c>
      <c r="BF328" s="4">
        <f t="shared" si="25"/>
        <v>2260.6708143509868</v>
      </c>
      <c r="BG328" s="4">
        <f t="shared" si="25"/>
        <v>2175.6388845160495</v>
      </c>
      <c r="BH328" s="4">
        <f t="shared" si="25"/>
        <v>2350.2834874513146</v>
      </c>
      <c r="BI328" s="4">
        <f t="shared" si="25"/>
        <v>3003.5612301939218</v>
      </c>
      <c r="BJ328" s="4">
        <f t="shared" si="25"/>
        <v>3060.6837533532962</v>
      </c>
      <c r="BK328" s="4">
        <f t="shared" si="25"/>
        <v>2694.3916035702005</v>
      </c>
      <c r="BL328" s="4"/>
      <c r="BM328" t="s">
        <v>259</v>
      </c>
    </row>
    <row r="329" spans="1:65" x14ac:dyDescent="0.25">
      <c r="A329" t="s">
        <v>281</v>
      </c>
      <c r="B329" t="s">
        <v>282</v>
      </c>
      <c r="C329" t="s">
        <v>7</v>
      </c>
      <c r="D329" t="s">
        <v>259</v>
      </c>
      <c r="E329" s="25" t="str">
        <f t="shared" si="23"/>
        <v>formula</v>
      </c>
      <c r="F329" s="24" t="s">
        <v>260</v>
      </c>
      <c r="G329" s="4">
        <f t="shared" ref="G329:AL329" si="26">G143/G311</f>
        <v>12541.125959447649</v>
      </c>
      <c r="H329" s="4">
        <f t="shared" si="26"/>
        <v>12933.893540363579</v>
      </c>
      <c r="I329" s="4">
        <f t="shared" si="26"/>
        <v>13241.08117235902</v>
      </c>
      <c r="J329" s="4">
        <f t="shared" si="26"/>
        <v>12282.596095561063</v>
      </c>
      <c r="K329" s="4">
        <f t="shared" si="26"/>
        <v>11926.819352651499</v>
      </c>
      <c r="L329" s="4">
        <f t="shared" si="26"/>
        <v>12068.635971326692</v>
      </c>
      <c r="M329" s="4">
        <f t="shared" si="26"/>
        <v>13254.476819484151</v>
      </c>
      <c r="N329" s="4">
        <f t="shared" si="26"/>
        <v>13348.321800373198</v>
      </c>
      <c r="O329" s="4">
        <f t="shared" si="26"/>
        <v>13761.843674034561</v>
      </c>
      <c r="P329" s="4">
        <f t="shared" si="26"/>
        <v>14256.112730331068</v>
      </c>
      <c r="Q329" s="4">
        <f t="shared" si="26"/>
        <v>13611.833119346469</v>
      </c>
      <c r="R329" s="4">
        <f t="shared" si="26"/>
        <v>11579.374030101771</v>
      </c>
      <c r="S329" s="4">
        <f t="shared" si="26"/>
        <v>9763.8349217200612</v>
      </c>
      <c r="T329" s="4">
        <f t="shared" si="26"/>
        <v>8522.719665757395</v>
      </c>
      <c r="U329" s="4">
        <f t="shared" si="26"/>
        <v>8578.5562269829661</v>
      </c>
      <c r="V329" s="4">
        <f t="shared" si="26"/>
        <v>9226.4452437168457</v>
      </c>
      <c r="W329" s="4">
        <f t="shared" si="26"/>
        <v>9853.2894958945053</v>
      </c>
      <c r="X329" s="4">
        <f t="shared" si="26"/>
        <v>9283.9583766938158</v>
      </c>
      <c r="Y329" s="4">
        <f t="shared" si="26"/>
        <v>7445.2439955395885</v>
      </c>
      <c r="Z329" s="4">
        <f t="shared" si="26"/>
        <v>5662.5857638574153</v>
      </c>
      <c r="AA329" s="4">
        <f t="shared" si="26"/>
        <v>4903.6826667605992</v>
      </c>
      <c r="AB329" s="4">
        <f t="shared" si="26"/>
        <v>5119.539708458401</v>
      </c>
      <c r="AC329" s="4">
        <f t="shared" si="26"/>
        <v>5735.2548677130162</v>
      </c>
      <c r="AD329" s="4">
        <f t="shared" si="26"/>
        <v>7177.1398099965245</v>
      </c>
      <c r="AE329" s="4">
        <f t="shared" si="26"/>
        <v>8446.4900599835801</v>
      </c>
      <c r="AF329" s="4">
        <f t="shared" si="26"/>
        <v>8348.8855080681078</v>
      </c>
      <c r="AG329" s="4">
        <f t="shared" si="26"/>
        <v>8158.4177300617503</v>
      </c>
      <c r="AH329" s="4">
        <f t="shared" si="26"/>
        <v>7152.7296115576628</v>
      </c>
      <c r="AI329" s="4">
        <f t="shared" si="26"/>
        <v>6986.2411754734085</v>
      </c>
      <c r="AJ329" s="4">
        <f t="shared" si="26"/>
        <v>7427.6601185222826</v>
      </c>
      <c r="AK329" s="4">
        <f t="shared" si="26"/>
        <v>6464.1503559511102</v>
      </c>
      <c r="AL329" s="4">
        <f t="shared" si="26"/>
        <v>9531.7872792248181</v>
      </c>
      <c r="AM329" s="4">
        <f t="shared" ref="AM329:BK329" si="27">AM143/AM311</f>
        <v>6945.0573921717123</v>
      </c>
      <c r="AN329" s="4">
        <f t="shared" si="27"/>
        <v>6937.3285490898934</v>
      </c>
      <c r="AO329" s="4">
        <f t="shared" si="27"/>
        <v>7163.4956886116015</v>
      </c>
      <c r="AP329" s="4">
        <f t="shared" si="27"/>
        <v>7320.7838083902361</v>
      </c>
      <c r="AQ329" s="4">
        <f t="shared" si="27"/>
        <v>7413.5005561123371</v>
      </c>
      <c r="AR329" s="4">
        <f t="shared" si="27"/>
        <v>10529.740790652473</v>
      </c>
      <c r="AS329" s="4">
        <f t="shared" si="27"/>
        <v>10676.092112469136</v>
      </c>
      <c r="AT329" s="4">
        <f t="shared" si="27"/>
        <v>11301.543179586073</v>
      </c>
      <c r="AU329" s="4">
        <f t="shared" si="27"/>
        <v>11440.379730842196</v>
      </c>
      <c r="AV329" s="4">
        <f t="shared" si="27"/>
        <v>11181.674042595623</v>
      </c>
      <c r="AW329" s="4">
        <f t="shared" si="27"/>
        <v>11922.325415194568</v>
      </c>
      <c r="AX329" s="4">
        <f t="shared" si="27"/>
        <v>11504.076822985206</v>
      </c>
      <c r="AY329" s="4">
        <f t="shared" si="27"/>
        <v>11752.392380392659</v>
      </c>
      <c r="AZ329" s="4">
        <f t="shared" si="27"/>
        <v>12022.770735813952</v>
      </c>
      <c r="BA329" s="4">
        <f t="shared" si="27"/>
        <v>12715.422360464057</v>
      </c>
      <c r="BB329" s="4">
        <f t="shared" si="27"/>
        <v>15389.406784351519</v>
      </c>
      <c r="BC329" s="4">
        <f t="shared" si="27"/>
        <v>7616.9954171273257</v>
      </c>
      <c r="BD329" s="4">
        <f t="shared" si="27"/>
        <v>6753.9752805361841</v>
      </c>
      <c r="BE329" s="4">
        <f t="shared" si="27"/>
        <v>6180.7115490371907</v>
      </c>
      <c r="BF329" s="4">
        <f t="shared" si="27"/>
        <v>5243.1683084757869</v>
      </c>
      <c r="BG329" s="4">
        <f t="shared" si="27"/>
        <v>4849.6734014211925</v>
      </c>
      <c r="BH329" s="4">
        <f t="shared" si="27"/>
        <v>3848.5527653222948</v>
      </c>
      <c r="BI329" s="4">
        <f t="shared" si="27"/>
        <v>3949.3156289000726</v>
      </c>
      <c r="BJ329" s="4">
        <f t="shared" si="27"/>
        <v>4357.251069905562</v>
      </c>
      <c r="BK329" s="4">
        <f t="shared" si="27"/>
        <v>4150.67721789593</v>
      </c>
      <c r="BL329" s="4"/>
      <c r="BM329" t="s">
        <v>259</v>
      </c>
    </row>
    <row r="330" spans="1:65" x14ac:dyDescent="0.25">
      <c r="A330" t="s">
        <v>284</v>
      </c>
      <c r="B330" t="s">
        <v>272</v>
      </c>
      <c r="C330" t="s">
        <v>149</v>
      </c>
      <c r="D330" t="s">
        <v>259</v>
      </c>
      <c r="E330" s="25" t="str">
        <f t="shared" si="23"/>
        <v>formula</v>
      </c>
      <c r="F330" s="24" t="s">
        <v>260</v>
      </c>
      <c r="G330" s="4" t="e">
        <f>#REF!/G312</f>
        <v>#REF!</v>
      </c>
      <c r="H330" s="4" t="e">
        <f>#REF!/H312</f>
        <v>#REF!</v>
      </c>
      <c r="I330" s="4" t="e">
        <f>#REF!/I312</f>
        <v>#REF!</v>
      </c>
      <c r="J330" s="4" t="e">
        <f>#REF!/J312</f>
        <v>#REF!</v>
      </c>
      <c r="K330" s="4" t="e">
        <f>#REF!/K312</f>
        <v>#REF!</v>
      </c>
      <c r="L330" s="4" t="e">
        <f>#REF!/L312</f>
        <v>#REF!</v>
      </c>
      <c r="M330" s="4" t="e">
        <f>#REF!/M312</f>
        <v>#REF!</v>
      </c>
      <c r="N330" s="4" t="e">
        <f>#REF!/N312</f>
        <v>#REF!</v>
      </c>
      <c r="O330" s="4" t="e">
        <f>#REF!/O312</f>
        <v>#REF!</v>
      </c>
      <c r="P330" s="4" t="e">
        <f>#REF!/P312</f>
        <v>#REF!</v>
      </c>
      <c r="Q330" s="4" t="e">
        <f>#REF!/Q312</f>
        <v>#REF!</v>
      </c>
      <c r="R330" s="4" t="e">
        <f>#REF!/R312</f>
        <v>#REF!</v>
      </c>
      <c r="S330" s="4" t="e">
        <f>#REF!/S312</f>
        <v>#REF!</v>
      </c>
      <c r="T330" s="4" t="e">
        <f>#REF!/T312</f>
        <v>#REF!</v>
      </c>
      <c r="U330" s="4" t="e">
        <f>#REF!/U312</f>
        <v>#REF!</v>
      </c>
      <c r="V330" s="4" t="e">
        <f>#REF!/V312</f>
        <v>#REF!</v>
      </c>
      <c r="W330" s="4" t="e">
        <f>#REF!/W312</f>
        <v>#REF!</v>
      </c>
      <c r="X330" s="4" t="e">
        <f>#REF!/X312</f>
        <v>#REF!</v>
      </c>
      <c r="Y330" s="4" t="e">
        <f>#REF!/Y312</f>
        <v>#REF!</v>
      </c>
      <c r="Z330" s="4" t="e">
        <f>#REF!/Z312</f>
        <v>#REF!</v>
      </c>
      <c r="AA330" s="4" t="e">
        <f>#REF!/AA312</f>
        <v>#REF!</v>
      </c>
      <c r="AB330" s="4" t="e">
        <f>#REF!/AB312</f>
        <v>#REF!</v>
      </c>
      <c r="AC330" s="4" t="e">
        <f>#REF!/AC312</f>
        <v>#REF!</v>
      </c>
      <c r="AD330" s="4" t="e">
        <f>#REF!/AD312</f>
        <v>#REF!</v>
      </c>
      <c r="AE330" s="4" t="e">
        <f>#REF!/AE312</f>
        <v>#REF!</v>
      </c>
      <c r="AF330" s="4" t="e">
        <f>#REF!/AF312</f>
        <v>#REF!</v>
      </c>
      <c r="AG330" s="4" t="e">
        <f>#REF!/AG312</f>
        <v>#REF!</v>
      </c>
      <c r="AH330" s="4" t="e">
        <f>#REF!/AH312</f>
        <v>#REF!</v>
      </c>
      <c r="AI330" s="4" t="e">
        <f>#REF!/AI312</f>
        <v>#REF!</v>
      </c>
      <c r="AJ330" s="4" t="e">
        <f>#REF!/AJ312</f>
        <v>#REF!</v>
      </c>
      <c r="AK330" s="4" t="e">
        <f>#REF!/AK312</f>
        <v>#REF!</v>
      </c>
      <c r="AL330" s="4" t="e">
        <f>#REF!/AL312</f>
        <v>#REF!</v>
      </c>
      <c r="AM330" s="4" t="e">
        <f>#REF!/AM312</f>
        <v>#REF!</v>
      </c>
      <c r="AN330" s="4" t="e">
        <f>#REF!/AN312</f>
        <v>#REF!</v>
      </c>
      <c r="AO330" s="4" t="e">
        <f>#REF!/AO312</f>
        <v>#REF!</v>
      </c>
      <c r="AP330" s="4" t="e">
        <f>#REF!/AP312</f>
        <v>#REF!</v>
      </c>
      <c r="AQ330" s="4" t="e">
        <f>#REF!/AQ312</f>
        <v>#REF!</v>
      </c>
      <c r="AR330" s="4" t="e">
        <f>#REF!/AR312</f>
        <v>#REF!</v>
      </c>
      <c r="AS330" s="4" t="e">
        <f>#REF!/AS312</f>
        <v>#REF!</v>
      </c>
      <c r="AT330" s="4" t="e">
        <f>#REF!/AT312</f>
        <v>#REF!</v>
      </c>
      <c r="AU330" s="4" t="e">
        <f>#REF!/AU312</f>
        <v>#REF!</v>
      </c>
      <c r="AV330" s="4" t="e">
        <f>#REF!/AV312</f>
        <v>#REF!</v>
      </c>
      <c r="AW330" s="4" t="e">
        <f>#REF!/AW312</f>
        <v>#REF!</v>
      </c>
      <c r="AX330" s="4" t="e">
        <f>#REF!/AX312</f>
        <v>#REF!</v>
      </c>
      <c r="AY330" s="4" t="e">
        <f>#REF!/AY312</f>
        <v>#REF!</v>
      </c>
      <c r="AZ330" s="4" t="e">
        <f>#REF!/AZ312</f>
        <v>#REF!</v>
      </c>
      <c r="BA330" s="4" t="e">
        <f>#REF!/BA312</f>
        <v>#REF!</v>
      </c>
      <c r="BB330" s="4" t="e">
        <f>#REF!/BB312</f>
        <v>#REF!</v>
      </c>
      <c r="BC330" s="4" t="e">
        <f>#REF!/BC312</f>
        <v>#REF!</v>
      </c>
      <c r="BD330" s="4" t="e">
        <f>#REF!/BD312</f>
        <v>#REF!</v>
      </c>
      <c r="BE330" s="4" t="e">
        <f>#REF!/BE312</f>
        <v>#REF!</v>
      </c>
      <c r="BF330" s="4" t="e">
        <f>#REF!/BF312</f>
        <v>#REF!</v>
      </c>
      <c r="BG330" s="4" t="e">
        <f>#REF!/BG312</f>
        <v>#REF!</v>
      </c>
      <c r="BH330" s="4" t="e">
        <f>#REF!/BH312</f>
        <v>#REF!</v>
      </c>
      <c r="BI330" s="4" t="e">
        <f>#REF!/BI312</f>
        <v>#REF!</v>
      </c>
      <c r="BJ330" s="4" t="e">
        <f>#REF!/BJ312</f>
        <v>#REF!</v>
      </c>
      <c r="BK330" s="4" t="e">
        <f>#REF!/BK312</f>
        <v>#REF!</v>
      </c>
      <c r="BL330" s="4"/>
      <c r="BM330" t="s">
        <v>259</v>
      </c>
    </row>
    <row r="331" spans="1:65" x14ac:dyDescent="0.25">
      <c r="A331" t="s">
        <v>273</v>
      </c>
      <c r="B331" t="s">
        <v>274</v>
      </c>
      <c r="C331" t="s">
        <v>149</v>
      </c>
      <c r="D331" t="s">
        <v>259</v>
      </c>
      <c r="E331" s="25" t="str">
        <f t="shared" si="23"/>
        <v>formula</v>
      </c>
      <c r="F331" s="24" t="s">
        <v>260</v>
      </c>
      <c r="G331" s="4" t="e">
        <f>#REF!/G313</f>
        <v>#REF!</v>
      </c>
      <c r="H331" s="4" t="e">
        <f>#REF!/H313</f>
        <v>#REF!</v>
      </c>
      <c r="I331" s="4" t="e">
        <f>#REF!/I313</f>
        <v>#REF!</v>
      </c>
      <c r="J331" s="4" t="e">
        <f>#REF!/J313</f>
        <v>#REF!</v>
      </c>
      <c r="K331" s="4" t="e">
        <f>#REF!/K313</f>
        <v>#REF!</v>
      </c>
      <c r="L331" s="4" t="e">
        <f>#REF!/L313</f>
        <v>#REF!</v>
      </c>
      <c r="M331" s="4" t="e">
        <f>#REF!/M313</f>
        <v>#REF!</v>
      </c>
      <c r="N331" s="4" t="e">
        <f>#REF!/N313</f>
        <v>#REF!</v>
      </c>
      <c r="O331" s="4" t="e">
        <f>#REF!/O313</f>
        <v>#REF!</v>
      </c>
      <c r="P331" s="4" t="e">
        <f>#REF!/P313</f>
        <v>#REF!</v>
      </c>
      <c r="Q331" s="4" t="e">
        <f>#REF!/Q313</f>
        <v>#REF!</v>
      </c>
      <c r="R331" s="4" t="e">
        <f>#REF!/R313</f>
        <v>#REF!</v>
      </c>
      <c r="S331" s="4" t="e">
        <f>#REF!/S313</f>
        <v>#REF!</v>
      </c>
      <c r="T331" s="4" t="e">
        <f>#REF!/T313</f>
        <v>#REF!</v>
      </c>
      <c r="U331" s="4" t="e">
        <f>#REF!/U313</f>
        <v>#REF!</v>
      </c>
      <c r="V331" s="4" t="e">
        <f>#REF!/V313</f>
        <v>#REF!</v>
      </c>
      <c r="W331" s="4" t="e">
        <f>#REF!/W313</f>
        <v>#REF!</v>
      </c>
      <c r="X331" s="4" t="e">
        <f>#REF!/X313</f>
        <v>#REF!</v>
      </c>
      <c r="Y331" s="4" t="e">
        <f>#REF!/Y313</f>
        <v>#REF!</v>
      </c>
      <c r="Z331" s="4" t="e">
        <f>#REF!/Z313</f>
        <v>#REF!</v>
      </c>
      <c r="AA331" s="4" t="e">
        <f>#REF!/AA313</f>
        <v>#REF!</v>
      </c>
      <c r="AB331" s="4" t="e">
        <f>#REF!/AB313</f>
        <v>#REF!</v>
      </c>
      <c r="AC331" s="4" t="e">
        <f>#REF!/AC313</f>
        <v>#REF!</v>
      </c>
      <c r="AD331" s="4" t="e">
        <f>#REF!/AD313</f>
        <v>#REF!</v>
      </c>
      <c r="AE331" s="4" t="e">
        <f>#REF!/AE313</f>
        <v>#REF!</v>
      </c>
      <c r="AF331" s="4" t="e">
        <f>#REF!/AF313</f>
        <v>#REF!</v>
      </c>
      <c r="AG331" s="4" t="e">
        <f>#REF!/AG313</f>
        <v>#REF!</v>
      </c>
      <c r="AH331" s="4" t="e">
        <f>#REF!/AH313</f>
        <v>#REF!</v>
      </c>
      <c r="AI331" s="4" t="e">
        <f>#REF!/AI313</f>
        <v>#REF!</v>
      </c>
      <c r="AJ331" s="4" t="e">
        <f>#REF!/AJ313</f>
        <v>#REF!</v>
      </c>
      <c r="AK331" s="4" t="e">
        <f>#REF!/AK313</f>
        <v>#REF!</v>
      </c>
      <c r="AL331" s="4" t="e">
        <f>#REF!/AL313</f>
        <v>#REF!</v>
      </c>
      <c r="AM331" s="4" t="e">
        <f>#REF!/AM313</f>
        <v>#REF!</v>
      </c>
      <c r="AN331" s="4" t="e">
        <f>#REF!/AN313</f>
        <v>#REF!</v>
      </c>
      <c r="AO331" s="4" t="e">
        <f>#REF!/AO313</f>
        <v>#REF!</v>
      </c>
      <c r="AP331" s="4" t="e">
        <f>#REF!/AP313</f>
        <v>#REF!</v>
      </c>
      <c r="AQ331" s="4" t="e">
        <f>#REF!/AQ313</f>
        <v>#REF!</v>
      </c>
      <c r="AR331" s="4" t="e">
        <f>#REF!/AR313</f>
        <v>#REF!</v>
      </c>
      <c r="AS331" s="4" t="e">
        <f>#REF!/AS313</f>
        <v>#REF!</v>
      </c>
      <c r="AT331" s="4" t="e">
        <f>#REF!/AT313</f>
        <v>#REF!</v>
      </c>
      <c r="AU331" s="4" t="e">
        <f>#REF!/AU313</f>
        <v>#REF!</v>
      </c>
      <c r="AV331" s="4" t="e">
        <f>#REF!/AV313</f>
        <v>#REF!</v>
      </c>
      <c r="AW331" s="4" t="e">
        <f>#REF!/AW313</f>
        <v>#REF!</v>
      </c>
      <c r="AX331" s="4" t="e">
        <f>#REF!/AX313</f>
        <v>#REF!</v>
      </c>
      <c r="AY331" s="4" t="e">
        <f>#REF!/AY313</f>
        <v>#REF!</v>
      </c>
      <c r="AZ331" s="4" t="e">
        <f>#REF!/AZ313</f>
        <v>#REF!</v>
      </c>
      <c r="BA331" s="4" t="e">
        <f>#REF!/BA313</f>
        <v>#REF!</v>
      </c>
      <c r="BB331" s="4" t="e">
        <f>#REF!/BB313</f>
        <v>#REF!</v>
      </c>
      <c r="BC331" s="4" t="e">
        <f>#REF!/BC313</f>
        <v>#REF!</v>
      </c>
      <c r="BD331" s="4" t="e">
        <f>#REF!/BD313</f>
        <v>#REF!</v>
      </c>
      <c r="BE331" s="4" t="e">
        <f>#REF!/BE313</f>
        <v>#REF!</v>
      </c>
      <c r="BF331" s="4" t="e">
        <f>#REF!/BF313</f>
        <v>#REF!</v>
      </c>
      <c r="BG331" s="4" t="e">
        <f>#REF!/BG313</f>
        <v>#REF!</v>
      </c>
      <c r="BH331" s="4" t="e">
        <f>#REF!/BH313</f>
        <v>#REF!</v>
      </c>
      <c r="BI331" s="4" t="e">
        <f>#REF!/BI313</f>
        <v>#REF!</v>
      </c>
      <c r="BJ331" s="4" t="e">
        <f>#REF!/BJ313</f>
        <v>#REF!</v>
      </c>
      <c r="BK331" s="4" t="e">
        <f>#REF!/BK313</f>
        <v>#REF!</v>
      </c>
      <c r="BL331" s="4"/>
      <c r="BM331" t="s">
        <v>259</v>
      </c>
    </row>
    <row r="332" spans="1:65" x14ac:dyDescent="0.25">
      <c r="A332" t="s">
        <v>275</v>
      </c>
      <c r="B332" t="s">
        <v>276</v>
      </c>
      <c r="C332" t="s">
        <v>7</v>
      </c>
      <c r="D332" t="s">
        <v>101</v>
      </c>
      <c r="E332" s="25" t="str">
        <f t="shared" si="23"/>
        <v>number</v>
      </c>
      <c r="F332" s="4" t="s">
        <v>102</v>
      </c>
      <c r="G332">
        <v>64.260000000000005</v>
      </c>
      <c r="H332">
        <v>66.86</v>
      </c>
      <c r="I332">
        <v>67.62</v>
      </c>
      <c r="J332">
        <v>69.06</v>
      </c>
      <c r="K332">
        <v>63.6</v>
      </c>
      <c r="L332">
        <v>75.64</v>
      </c>
      <c r="M332">
        <v>76.33</v>
      </c>
      <c r="N332">
        <v>78.13</v>
      </c>
      <c r="O332">
        <v>76.23</v>
      </c>
      <c r="P332">
        <v>76.099999999999994</v>
      </c>
      <c r="Q332">
        <v>73.37</v>
      </c>
      <c r="R332">
        <v>77.5</v>
      </c>
      <c r="S332">
        <v>77.55</v>
      </c>
      <c r="T332">
        <v>77.53</v>
      </c>
      <c r="U332">
        <v>79.56</v>
      </c>
      <c r="V332">
        <v>79.569999999999993</v>
      </c>
      <c r="W332">
        <v>65.78</v>
      </c>
      <c r="X332">
        <v>95.04</v>
      </c>
      <c r="Y332">
        <v>85.07</v>
      </c>
      <c r="Z332">
        <v>87.32</v>
      </c>
      <c r="AA332">
        <v>89.97</v>
      </c>
      <c r="AB332">
        <v>88.9</v>
      </c>
      <c r="AC332">
        <v>88.48</v>
      </c>
      <c r="AD332">
        <v>90.78</v>
      </c>
      <c r="AE332">
        <v>91.52</v>
      </c>
      <c r="AF332">
        <v>93.27</v>
      </c>
      <c r="AG332">
        <v>94.3</v>
      </c>
      <c r="AH332">
        <v>97.25</v>
      </c>
      <c r="AI332">
        <v>97.8</v>
      </c>
      <c r="AJ332">
        <v>98.71</v>
      </c>
      <c r="AK332">
        <v>101.06</v>
      </c>
      <c r="AL332">
        <v>101.77</v>
      </c>
      <c r="AM332">
        <v>102.78</v>
      </c>
      <c r="AN332">
        <v>103.77</v>
      </c>
      <c r="AO332">
        <v>106.44</v>
      </c>
      <c r="AP332">
        <v>107.67</v>
      </c>
      <c r="AQ332">
        <v>108.98</v>
      </c>
      <c r="AR332">
        <v>106.51</v>
      </c>
      <c r="AS332">
        <v>105.03</v>
      </c>
      <c r="AT332">
        <v>102.35</v>
      </c>
      <c r="AU332">
        <v>89.83</v>
      </c>
      <c r="AV332">
        <v>87.76</v>
      </c>
      <c r="AW332">
        <v>89.49</v>
      </c>
      <c r="AX332">
        <v>91.27</v>
      </c>
      <c r="AY332">
        <v>103.71</v>
      </c>
      <c r="AZ332">
        <v>105.03</v>
      </c>
      <c r="BA332">
        <v>106.22</v>
      </c>
      <c r="BB332">
        <v>113.12</v>
      </c>
      <c r="BC332">
        <v>115.87</v>
      </c>
      <c r="BD332">
        <v>118.68</v>
      </c>
      <c r="BE332">
        <v>121.68</v>
      </c>
      <c r="BF332">
        <v>124.83</v>
      </c>
      <c r="BG332">
        <v>124.89</v>
      </c>
      <c r="BH332">
        <v>123.74</v>
      </c>
      <c r="BI332">
        <v>124.04</v>
      </c>
      <c r="BJ332">
        <v>124.1</v>
      </c>
      <c r="BM332" t="str">
        <f>VLOOKUP(D332,Data_1!$D$2:$D$1387,1,FALSE)</f>
        <v>Livestock production index (2004-2006 = 100)</v>
      </c>
    </row>
    <row r="333" spans="1:65" x14ac:dyDescent="0.25">
      <c r="A333" t="s">
        <v>277</v>
      </c>
      <c r="B333" t="s">
        <v>278</v>
      </c>
      <c r="C333" t="s">
        <v>7</v>
      </c>
      <c r="D333" t="s">
        <v>101</v>
      </c>
      <c r="E333" s="25" t="str">
        <f t="shared" si="23"/>
        <v>number</v>
      </c>
      <c r="F333" s="4" t="s">
        <v>102</v>
      </c>
      <c r="G333">
        <v>17.96</v>
      </c>
      <c r="H333">
        <v>18.850000000000001</v>
      </c>
      <c r="I333">
        <v>20.61</v>
      </c>
      <c r="J333">
        <v>20.98</v>
      </c>
      <c r="K333">
        <v>21.2</v>
      </c>
      <c r="L333">
        <v>22.26</v>
      </c>
      <c r="M333">
        <v>25.85</v>
      </c>
      <c r="N333">
        <v>27.12</v>
      </c>
      <c r="O333">
        <v>31.81</v>
      </c>
      <c r="P333">
        <v>32.08</v>
      </c>
      <c r="Q333">
        <v>31.19</v>
      </c>
      <c r="R333">
        <v>31.64</v>
      </c>
      <c r="S333">
        <v>33.86</v>
      </c>
      <c r="T333">
        <v>35.99</v>
      </c>
      <c r="U333">
        <v>37.31</v>
      </c>
      <c r="V333">
        <v>40.380000000000003</v>
      </c>
      <c r="W333">
        <v>42.86</v>
      </c>
      <c r="X333">
        <v>44.83</v>
      </c>
      <c r="Y333">
        <v>43.93</v>
      </c>
      <c r="Z333">
        <v>46.62</v>
      </c>
      <c r="AA333">
        <v>55.43</v>
      </c>
      <c r="AB333">
        <v>57.81</v>
      </c>
      <c r="AC333">
        <v>54.14</v>
      </c>
      <c r="AD333">
        <v>54.31</v>
      </c>
      <c r="AE333">
        <v>48.05</v>
      </c>
      <c r="AF333">
        <v>60.5</v>
      </c>
      <c r="AG333">
        <v>61.4</v>
      </c>
      <c r="AH333">
        <v>59.25</v>
      </c>
      <c r="AI333">
        <v>59.17</v>
      </c>
      <c r="AJ333">
        <v>61.19</v>
      </c>
      <c r="AK333">
        <v>69.84</v>
      </c>
      <c r="AL333">
        <v>71.27</v>
      </c>
      <c r="AM333">
        <v>71.13</v>
      </c>
      <c r="AN333">
        <v>66.34</v>
      </c>
      <c r="AO333">
        <v>70.38</v>
      </c>
      <c r="AP333">
        <v>85.22</v>
      </c>
      <c r="AQ333">
        <v>76.61</v>
      </c>
      <c r="AR333">
        <v>82.01</v>
      </c>
      <c r="AS333">
        <v>82.27</v>
      </c>
      <c r="AT333">
        <v>92.47</v>
      </c>
      <c r="AU333">
        <v>97.7</v>
      </c>
      <c r="AV333">
        <v>85.74</v>
      </c>
      <c r="AW333">
        <v>89.61</v>
      </c>
      <c r="AX333">
        <v>98.76</v>
      </c>
      <c r="AY333">
        <v>96.31</v>
      </c>
      <c r="AZ333">
        <v>104.93</v>
      </c>
      <c r="BA333">
        <v>123.33</v>
      </c>
      <c r="BB333">
        <v>144.09</v>
      </c>
      <c r="BC333">
        <v>159.12</v>
      </c>
      <c r="BD333">
        <v>159.11000000000001</v>
      </c>
      <c r="BE333">
        <v>181.45</v>
      </c>
      <c r="BF333">
        <v>205.15</v>
      </c>
      <c r="BG333">
        <v>239.25</v>
      </c>
      <c r="BH333">
        <v>241.84</v>
      </c>
      <c r="BI333">
        <v>245.5</v>
      </c>
      <c r="BJ333">
        <v>243.73</v>
      </c>
      <c r="BM333" t="str">
        <f>VLOOKUP(D333,Data_1!$D$2:$D$1387,1,FALSE)</f>
        <v>Livestock production index (2004-2006 = 100)</v>
      </c>
    </row>
    <row r="334" spans="1:65" x14ac:dyDescent="0.25">
      <c r="A334" t="s">
        <v>279</v>
      </c>
      <c r="B334" t="s">
        <v>280</v>
      </c>
      <c r="C334" t="s">
        <v>7</v>
      </c>
      <c r="D334" t="s">
        <v>101</v>
      </c>
      <c r="E334" s="25" t="str">
        <f t="shared" si="23"/>
        <v>number</v>
      </c>
      <c r="F334" s="4" t="s">
        <v>102</v>
      </c>
      <c r="G334">
        <v>23.6</v>
      </c>
      <c r="H334">
        <v>23.54</v>
      </c>
      <c r="I334">
        <v>24.21</v>
      </c>
      <c r="J334">
        <v>25.34</v>
      </c>
      <c r="K334">
        <v>26.57</v>
      </c>
      <c r="L334">
        <v>28.17</v>
      </c>
      <c r="M334">
        <v>29.2</v>
      </c>
      <c r="N334">
        <v>31</v>
      </c>
      <c r="O334">
        <v>31.16</v>
      </c>
      <c r="P334">
        <v>32.64</v>
      </c>
      <c r="Q334">
        <v>31.95</v>
      </c>
      <c r="R334">
        <v>34.07</v>
      </c>
      <c r="S334">
        <v>35.51</v>
      </c>
      <c r="T334">
        <v>36.409999999999997</v>
      </c>
      <c r="U334">
        <v>40.21</v>
      </c>
      <c r="V334">
        <v>43.61</v>
      </c>
      <c r="W334">
        <v>44.17</v>
      </c>
      <c r="X334">
        <v>43.81</v>
      </c>
      <c r="Y334">
        <v>44.07</v>
      </c>
      <c r="Z334">
        <v>45.76</v>
      </c>
      <c r="AA334">
        <v>45.24</v>
      </c>
      <c r="AB334">
        <v>47.6</v>
      </c>
      <c r="AC334">
        <v>44.57</v>
      </c>
      <c r="AD334">
        <v>41.99</v>
      </c>
      <c r="AE334">
        <v>45.63</v>
      </c>
      <c r="AF334">
        <v>46.64</v>
      </c>
      <c r="AG334">
        <v>47.81</v>
      </c>
      <c r="AH334">
        <v>49.03</v>
      </c>
      <c r="AI334">
        <v>50.79</v>
      </c>
      <c r="AJ334">
        <v>63.69</v>
      </c>
      <c r="AK334">
        <v>85.89</v>
      </c>
      <c r="AL334">
        <v>86.07</v>
      </c>
      <c r="AM334">
        <v>87.14</v>
      </c>
      <c r="AN334">
        <v>82.84</v>
      </c>
      <c r="AO334">
        <v>81.290000000000006</v>
      </c>
      <c r="AP334">
        <v>80.48</v>
      </c>
      <c r="AQ334">
        <v>81.180000000000007</v>
      </c>
      <c r="AR334">
        <v>84.91</v>
      </c>
      <c r="AS334">
        <v>89.66</v>
      </c>
      <c r="AT334">
        <v>91.67</v>
      </c>
      <c r="AU334">
        <v>95.68</v>
      </c>
      <c r="AV334">
        <v>100.25</v>
      </c>
      <c r="AW334">
        <v>99.99</v>
      </c>
      <c r="AX334">
        <v>98.19</v>
      </c>
      <c r="AY334">
        <v>102.09</v>
      </c>
      <c r="AZ334">
        <v>99.73</v>
      </c>
      <c r="BA334">
        <v>103.68</v>
      </c>
      <c r="BB334">
        <v>118.21</v>
      </c>
      <c r="BC334">
        <v>144.81</v>
      </c>
      <c r="BD334">
        <v>165.7</v>
      </c>
      <c r="BE334">
        <v>168.29</v>
      </c>
      <c r="BF334">
        <v>179.99</v>
      </c>
      <c r="BG334">
        <v>197.26</v>
      </c>
      <c r="BH334">
        <v>196.97</v>
      </c>
      <c r="BI334">
        <v>201.68</v>
      </c>
      <c r="BJ334">
        <v>200.58</v>
      </c>
      <c r="BM334" t="str">
        <f>VLOOKUP(D334,Data_1!$D$2:$D$1387,1,FALSE)</f>
        <v>Livestock production index (2004-2006 = 100)</v>
      </c>
    </row>
    <row r="335" spans="1:65" x14ac:dyDescent="0.25">
      <c r="A335" t="s">
        <v>281</v>
      </c>
      <c r="B335" t="s">
        <v>282</v>
      </c>
      <c r="C335" t="s">
        <v>7</v>
      </c>
      <c r="D335" t="s">
        <v>101</v>
      </c>
      <c r="E335" s="25" t="str">
        <f t="shared" si="23"/>
        <v>number</v>
      </c>
      <c r="F335" s="4" t="s">
        <v>102</v>
      </c>
      <c r="G335">
        <v>41.87</v>
      </c>
      <c r="H335">
        <v>42.13</v>
      </c>
      <c r="I335">
        <v>42.65</v>
      </c>
      <c r="J335">
        <v>41.69</v>
      </c>
      <c r="K335">
        <v>42.75</v>
      </c>
      <c r="L335">
        <v>48.75</v>
      </c>
      <c r="M335">
        <v>44.28</v>
      </c>
      <c r="N335">
        <v>47.42</v>
      </c>
      <c r="O335">
        <v>50.33</v>
      </c>
      <c r="P335">
        <v>55.57</v>
      </c>
      <c r="Q335">
        <v>65.819999999999993</v>
      </c>
      <c r="R335">
        <v>75.7</v>
      </c>
      <c r="S335">
        <v>81.53</v>
      </c>
      <c r="T335">
        <v>68.45</v>
      </c>
      <c r="U335">
        <v>68.099999999999994</v>
      </c>
      <c r="V335">
        <v>75.94</v>
      </c>
      <c r="W335">
        <v>81.73</v>
      </c>
      <c r="X335">
        <v>79.28</v>
      </c>
      <c r="Y335">
        <v>73.010000000000005</v>
      </c>
      <c r="Z335">
        <v>64.11</v>
      </c>
      <c r="AA335">
        <v>59.65</v>
      </c>
      <c r="AB335">
        <v>64.56</v>
      </c>
      <c r="AC335">
        <v>66.08</v>
      </c>
      <c r="AD335">
        <v>70.260000000000005</v>
      </c>
      <c r="AE335">
        <v>68.84</v>
      </c>
      <c r="AF335">
        <v>65.72</v>
      </c>
      <c r="AG335">
        <v>72.84</v>
      </c>
      <c r="AH335">
        <v>71.88</v>
      </c>
      <c r="AI335">
        <v>70.28</v>
      </c>
      <c r="AJ335">
        <v>75.83</v>
      </c>
      <c r="AK335">
        <v>74.099999999999994</v>
      </c>
      <c r="AL335">
        <v>80.08</v>
      </c>
      <c r="AM335">
        <v>70.510000000000005</v>
      </c>
      <c r="AN335">
        <v>69.77</v>
      </c>
      <c r="AO335">
        <v>71.709999999999994</v>
      </c>
      <c r="AP335">
        <v>72.62</v>
      </c>
      <c r="AQ335">
        <v>74.39</v>
      </c>
      <c r="AR335">
        <v>83.71</v>
      </c>
      <c r="AS335">
        <v>89.23</v>
      </c>
      <c r="AT335">
        <v>96.86</v>
      </c>
      <c r="AU335">
        <v>101.88</v>
      </c>
      <c r="AV335">
        <v>94.41</v>
      </c>
      <c r="AW335">
        <v>97.24</v>
      </c>
      <c r="AX335">
        <v>99.58</v>
      </c>
      <c r="AY335">
        <v>99.67</v>
      </c>
      <c r="AZ335">
        <v>100.75</v>
      </c>
      <c r="BA335">
        <v>102.51</v>
      </c>
      <c r="BB335">
        <v>103.86</v>
      </c>
      <c r="BC335">
        <v>104.08</v>
      </c>
      <c r="BD335">
        <v>102.64</v>
      </c>
      <c r="BE335">
        <v>102.63</v>
      </c>
      <c r="BF335">
        <v>104.89</v>
      </c>
      <c r="BG335">
        <v>105.35</v>
      </c>
      <c r="BH335">
        <v>106.13</v>
      </c>
      <c r="BI335">
        <v>103.9</v>
      </c>
      <c r="BJ335">
        <v>106.25</v>
      </c>
      <c r="BM335" t="str">
        <f>VLOOKUP(D335,Data_1!$D$2:$D$1387,1,FALSE)</f>
        <v>Livestock production index (2004-2006 = 100)</v>
      </c>
    </row>
    <row r="336" spans="1:65" x14ac:dyDescent="0.25">
      <c r="A336" t="s">
        <v>284</v>
      </c>
      <c r="B336" t="s">
        <v>272</v>
      </c>
      <c r="C336" t="s">
        <v>149</v>
      </c>
      <c r="D336" t="s">
        <v>101</v>
      </c>
      <c r="E336" s="25" t="str">
        <f t="shared" si="23"/>
        <v>number</v>
      </c>
      <c r="F336" s="4" t="s">
        <v>102</v>
      </c>
      <c r="G336">
        <v>29.11</v>
      </c>
      <c r="H336">
        <v>29.35</v>
      </c>
      <c r="I336">
        <v>29.75</v>
      </c>
      <c r="J336">
        <v>34.94</v>
      </c>
      <c r="K336">
        <v>35.24</v>
      </c>
      <c r="L336">
        <v>35.6</v>
      </c>
      <c r="M336">
        <v>38.56</v>
      </c>
      <c r="N336">
        <v>39.299999999999997</v>
      </c>
      <c r="O336">
        <v>39.770000000000003</v>
      </c>
      <c r="P336">
        <v>40.14</v>
      </c>
      <c r="Q336">
        <v>42.86</v>
      </c>
      <c r="R336">
        <v>43.44</v>
      </c>
      <c r="S336">
        <v>44.29</v>
      </c>
      <c r="T336">
        <v>47.76</v>
      </c>
      <c r="U336">
        <v>48.72</v>
      </c>
      <c r="V336">
        <v>49.77</v>
      </c>
      <c r="W336">
        <v>53.41</v>
      </c>
      <c r="X336">
        <v>55.13</v>
      </c>
      <c r="Y336">
        <v>55.83</v>
      </c>
      <c r="Z336">
        <v>58.39</v>
      </c>
      <c r="AA336">
        <v>63.17</v>
      </c>
      <c r="AB336">
        <v>65.349999999999994</v>
      </c>
      <c r="AC336">
        <v>67.72</v>
      </c>
      <c r="AD336">
        <v>69.400000000000006</v>
      </c>
      <c r="AE336">
        <v>68.33</v>
      </c>
      <c r="AF336">
        <v>71.98</v>
      </c>
      <c r="AG336">
        <v>72.17</v>
      </c>
      <c r="AH336">
        <v>74.540000000000006</v>
      </c>
      <c r="AI336">
        <v>77.209999999999994</v>
      </c>
      <c r="AJ336">
        <v>80.849999999999994</v>
      </c>
      <c r="AK336">
        <v>79.180000000000007</v>
      </c>
      <c r="AL336">
        <v>80.790000000000006</v>
      </c>
      <c r="AM336">
        <v>82.32</v>
      </c>
      <c r="AN336">
        <v>79.64</v>
      </c>
      <c r="AO336">
        <v>80.28</v>
      </c>
      <c r="AP336">
        <v>78.09</v>
      </c>
      <c r="AQ336">
        <v>82.82</v>
      </c>
      <c r="AR336">
        <v>83.94</v>
      </c>
      <c r="AS336">
        <v>85.33</v>
      </c>
      <c r="AT336">
        <v>87.75</v>
      </c>
      <c r="AU336">
        <v>89.87</v>
      </c>
      <c r="AV336">
        <v>92.38</v>
      </c>
      <c r="AW336">
        <v>94.47</v>
      </c>
      <c r="AX336">
        <v>99.02</v>
      </c>
      <c r="AY336">
        <v>99.66</v>
      </c>
      <c r="AZ336">
        <v>101.32</v>
      </c>
      <c r="BA336">
        <v>104.61</v>
      </c>
      <c r="BB336">
        <v>108.27</v>
      </c>
      <c r="BC336">
        <v>112.47</v>
      </c>
      <c r="BD336">
        <v>116.76</v>
      </c>
      <c r="BE336">
        <v>116.13</v>
      </c>
      <c r="BF336">
        <v>125.78</v>
      </c>
      <c r="BG336">
        <v>130.12</v>
      </c>
      <c r="BH336">
        <v>131.82</v>
      </c>
      <c r="BI336">
        <v>131.91999999999999</v>
      </c>
      <c r="BJ336">
        <v>133.22999999999999</v>
      </c>
      <c r="BM336" t="str">
        <f>VLOOKUP(D336,Data_1!$D$2:$D$1387,1,FALSE)</f>
        <v>Livestock production index (2004-2006 = 100)</v>
      </c>
    </row>
    <row r="337" spans="1:65" x14ac:dyDescent="0.25">
      <c r="A337" t="s">
        <v>273</v>
      </c>
      <c r="B337" t="s">
        <v>274</v>
      </c>
      <c r="C337" t="s">
        <v>149</v>
      </c>
      <c r="D337" t="s">
        <v>101</v>
      </c>
      <c r="E337" s="25" t="str">
        <f t="shared" si="23"/>
        <v>number</v>
      </c>
      <c r="F337" s="4" t="s">
        <v>102</v>
      </c>
      <c r="G337">
        <v>27.23</v>
      </c>
      <c r="H337">
        <v>28.21</v>
      </c>
      <c r="I337">
        <v>29.13</v>
      </c>
      <c r="J337">
        <v>32.270000000000003</v>
      </c>
      <c r="K337">
        <v>33.590000000000003</v>
      </c>
      <c r="L337">
        <v>35.729999999999997</v>
      </c>
      <c r="M337">
        <v>36.68</v>
      </c>
      <c r="N337">
        <v>38.799999999999997</v>
      </c>
      <c r="O337">
        <v>41.29</v>
      </c>
      <c r="P337">
        <v>41.93</v>
      </c>
      <c r="Q337">
        <v>42.45</v>
      </c>
      <c r="R337">
        <v>45.2</v>
      </c>
      <c r="S337">
        <v>45.25</v>
      </c>
      <c r="T337">
        <v>46.17</v>
      </c>
      <c r="U337">
        <v>47.77</v>
      </c>
      <c r="V337">
        <v>47.13</v>
      </c>
      <c r="W337">
        <v>51.38</v>
      </c>
      <c r="X337">
        <v>54.29</v>
      </c>
      <c r="Y337">
        <v>57.14</v>
      </c>
      <c r="Z337">
        <v>61.24</v>
      </c>
      <c r="AA337">
        <v>63.93</v>
      </c>
      <c r="AB337">
        <v>68.14</v>
      </c>
      <c r="AC337">
        <v>73.95</v>
      </c>
      <c r="AD337">
        <v>73.45</v>
      </c>
      <c r="AE337">
        <v>73.290000000000006</v>
      </c>
      <c r="AF337">
        <v>73.349999999999994</v>
      </c>
      <c r="AG337">
        <v>74.91</v>
      </c>
      <c r="AH337">
        <v>75.42</v>
      </c>
      <c r="AI337">
        <v>77.33</v>
      </c>
      <c r="AJ337">
        <v>78.44</v>
      </c>
      <c r="AK337">
        <v>80.22</v>
      </c>
      <c r="AL337">
        <v>79.72</v>
      </c>
      <c r="AM337">
        <v>80.569999999999993</v>
      </c>
      <c r="AN337">
        <v>81.849999999999994</v>
      </c>
      <c r="AO337">
        <v>79.45</v>
      </c>
      <c r="AP337">
        <v>81.58</v>
      </c>
      <c r="AQ337">
        <v>80.63</v>
      </c>
      <c r="AR337">
        <v>80.44</v>
      </c>
      <c r="AS337">
        <v>83.43</v>
      </c>
      <c r="AT337">
        <v>89.85</v>
      </c>
      <c r="AU337">
        <v>89.84</v>
      </c>
      <c r="AV337">
        <v>91.15</v>
      </c>
      <c r="AW337">
        <v>97.92</v>
      </c>
      <c r="AX337">
        <v>96.09</v>
      </c>
      <c r="AY337">
        <v>99.75</v>
      </c>
      <c r="AZ337">
        <v>104.16</v>
      </c>
      <c r="BA337">
        <v>110.13</v>
      </c>
      <c r="BB337">
        <v>119.88</v>
      </c>
      <c r="BC337">
        <v>118.1</v>
      </c>
      <c r="BD337">
        <v>122.43</v>
      </c>
      <c r="BE337">
        <v>126.71</v>
      </c>
      <c r="BF337">
        <v>130.63999999999999</v>
      </c>
      <c r="BG337">
        <v>132.72999999999999</v>
      </c>
      <c r="BH337">
        <v>132.51</v>
      </c>
      <c r="BI337">
        <v>134.18</v>
      </c>
      <c r="BJ337">
        <v>134.68</v>
      </c>
      <c r="BM337" t="str">
        <f>VLOOKUP(D337,Data_1!$D$2:$D$1387,1,FALSE)</f>
        <v>Livestock production index (2004-2006 = 100)</v>
      </c>
    </row>
    <row r="338" spans="1:65" x14ac:dyDescent="0.25">
      <c r="A338" t="s">
        <v>275</v>
      </c>
      <c r="B338" t="s">
        <v>276</v>
      </c>
      <c r="C338" t="s">
        <v>7</v>
      </c>
      <c r="D338" t="s">
        <v>103</v>
      </c>
      <c r="E338" s="25" t="str">
        <f t="shared" si="23"/>
        <v>number</v>
      </c>
      <c r="F338" s="4" t="s">
        <v>104</v>
      </c>
      <c r="G338">
        <v>8.9823021632217905</v>
      </c>
      <c r="H338">
        <v>9.2040152010179863</v>
      </c>
      <c r="I338">
        <v>9.4341214705781198</v>
      </c>
      <c r="J338">
        <v>9.6728754685834168</v>
      </c>
      <c r="K338">
        <v>9.9205867180245555</v>
      </c>
      <c r="L338">
        <v>10.177451250128968</v>
      </c>
      <c r="M338">
        <v>10.443866286068026</v>
      </c>
      <c r="N338">
        <v>10.720612511607111</v>
      </c>
      <c r="O338">
        <v>11.008565188980981</v>
      </c>
      <c r="P338">
        <v>11.308431062351687</v>
      </c>
      <c r="Q338">
        <v>11.620610792034942</v>
      </c>
      <c r="R338">
        <v>11.945214430649655</v>
      </c>
      <c r="S338">
        <v>12.282262613061871</v>
      </c>
      <c r="T338">
        <v>12.631598858204079</v>
      </c>
      <c r="U338">
        <v>12.993132028751246</v>
      </c>
      <c r="V338">
        <v>13.36700656876569</v>
      </c>
      <c r="W338">
        <v>13.753420229047013</v>
      </c>
      <c r="X338">
        <v>14.152453829487223</v>
      </c>
      <c r="Y338">
        <v>14.56421226398872</v>
      </c>
      <c r="Z338">
        <v>14.988741961000104</v>
      </c>
      <c r="AA338">
        <v>15.426875193451869</v>
      </c>
      <c r="AB338">
        <v>15.878751246689824</v>
      </c>
      <c r="AC338">
        <v>16.343297107679611</v>
      </c>
      <c r="AD338">
        <v>16.818915293874884</v>
      </c>
      <c r="AE338">
        <v>17.304905939402278</v>
      </c>
      <c r="AF338">
        <v>17.801217457096673</v>
      </c>
      <c r="AG338">
        <v>18.309581456133714</v>
      </c>
      <c r="AH338">
        <v>18.833433641709941</v>
      </c>
      <c r="AI338">
        <v>19.37727069505107</v>
      </c>
      <c r="AJ338">
        <v>19.944686521993329</v>
      </c>
      <c r="AK338">
        <v>20.536539189049765</v>
      </c>
      <c r="AL338">
        <v>21.153035044880834</v>
      </c>
      <c r="AM338">
        <v>21.796368263576021</v>
      </c>
      <c r="AN338">
        <v>22.468863706709772</v>
      </c>
      <c r="AO338">
        <v>23.171922825600991</v>
      </c>
      <c r="AP338">
        <v>23.906675379165662</v>
      </c>
      <c r="AQ338">
        <v>24.672170443993533</v>
      </c>
      <c r="AR338">
        <v>25.464784881521478</v>
      </c>
      <c r="AS338">
        <v>26.279397805825912</v>
      </c>
      <c r="AT338">
        <v>27.11216081438938</v>
      </c>
      <c r="AU338">
        <v>27.96184613268219</v>
      </c>
      <c r="AV338">
        <v>28.828828627437492</v>
      </c>
      <c r="AW338">
        <v>29.712729992777795</v>
      </c>
      <c r="AX338">
        <v>30.613538191697906</v>
      </c>
      <c r="AY338">
        <v>31.531320287512468</v>
      </c>
      <c r="AZ338">
        <v>32.465983423324275</v>
      </c>
      <c r="BA338">
        <v>33.417345324483271</v>
      </c>
      <c r="BB338">
        <v>34.385371599546033</v>
      </c>
      <c r="BC338">
        <v>35.370088042095126</v>
      </c>
      <c r="BD338">
        <v>36.371771503249988</v>
      </c>
      <c r="BE338">
        <v>37.373901460136302</v>
      </c>
      <c r="BF338">
        <v>38.409702730343163</v>
      </c>
      <c r="BG338">
        <v>39.465702990718462</v>
      </c>
      <c r="BH338">
        <v>40.546237538673083</v>
      </c>
      <c r="BI338">
        <v>41.653640426263323</v>
      </c>
      <c r="BJ338">
        <v>42.788846682708837</v>
      </c>
      <c r="BK338">
        <v>43.951349260914405</v>
      </c>
      <c r="BM338" t="str">
        <f>VLOOKUP(D338,Data_1!$D$2:$D$1387,1,FALSE)</f>
        <v>Population density (people per sq. km of land area)</v>
      </c>
    </row>
    <row r="339" spans="1:65" x14ac:dyDescent="0.25">
      <c r="A339" t="s">
        <v>277</v>
      </c>
      <c r="B339" t="s">
        <v>278</v>
      </c>
      <c r="C339" t="s">
        <v>7</v>
      </c>
      <c r="D339" t="s">
        <v>103</v>
      </c>
      <c r="E339" s="25" t="str">
        <f t="shared" si="23"/>
        <v>number</v>
      </c>
      <c r="F339" s="4" t="s">
        <v>104</v>
      </c>
      <c r="G339">
        <v>39.245046669495117</v>
      </c>
      <c r="H339">
        <v>40.140422146796773</v>
      </c>
      <c r="I339">
        <v>41.070407297411961</v>
      </c>
      <c r="J339">
        <v>42.038788714467543</v>
      </c>
      <c r="K339">
        <v>43.049140857021641</v>
      </c>
      <c r="L339">
        <v>44.103988120492154</v>
      </c>
      <c r="M339">
        <v>45.205823080186676</v>
      </c>
      <c r="N339">
        <v>46.358188375053032</v>
      </c>
      <c r="O339">
        <v>47.565114552397112</v>
      </c>
      <c r="P339">
        <v>48.83032456512516</v>
      </c>
      <c r="Q339">
        <v>50.155950360627919</v>
      </c>
      <c r="R339">
        <v>51.544442087399233</v>
      </c>
      <c r="S339">
        <v>53.001060670343655</v>
      </c>
      <c r="T339">
        <v>54.531204921510394</v>
      </c>
      <c r="U339">
        <v>56.139244802715318</v>
      </c>
      <c r="V339">
        <v>57.856438268985997</v>
      </c>
      <c r="W339">
        <v>59.689573610521848</v>
      </c>
      <c r="X339">
        <v>61.591482817140431</v>
      </c>
      <c r="Y339">
        <v>63.495248196860416</v>
      </c>
      <c r="Z339">
        <v>65.369961815867626</v>
      </c>
      <c r="AA339">
        <v>67.114647857445902</v>
      </c>
      <c r="AB339">
        <v>68.778659312685619</v>
      </c>
      <c r="AC339">
        <v>70.655048790835806</v>
      </c>
      <c r="AD339">
        <v>73.143063215952481</v>
      </c>
      <c r="AE339">
        <v>76.486052184980906</v>
      </c>
      <c r="AF339">
        <v>80.879348748409001</v>
      </c>
      <c r="AG339">
        <v>86.127418328383541</v>
      </c>
      <c r="AH339">
        <v>91.609408145948237</v>
      </c>
      <c r="AI339">
        <v>96.464478150190914</v>
      </c>
      <c r="AJ339">
        <v>100.10132583792956</v>
      </c>
      <c r="AK339">
        <v>102.26085065761561</v>
      </c>
      <c r="AL339">
        <v>103.20022274077216</v>
      </c>
      <c r="AM339">
        <v>103.47748196860415</v>
      </c>
      <c r="AN339">
        <v>103.91361900721256</v>
      </c>
      <c r="AO339">
        <v>105.1027577428935</v>
      </c>
      <c r="AP339">
        <v>107.23153372931692</v>
      </c>
      <c r="AQ339">
        <v>110.11733135341535</v>
      </c>
      <c r="AR339">
        <v>113.54204497242257</v>
      </c>
      <c r="AS339">
        <v>117.14420873992363</v>
      </c>
      <c r="AT339">
        <v>120.66368264743318</v>
      </c>
      <c r="AU339">
        <v>124.05455027577429</v>
      </c>
      <c r="AV339">
        <v>127.42586974968179</v>
      </c>
      <c r="AW339">
        <v>130.85158039881205</v>
      </c>
      <c r="AX339">
        <v>134.45097581671615</v>
      </c>
      <c r="AY339">
        <v>138.30834747560459</v>
      </c>
      <c r="AZ339">
        <v>142.44019940602462</v>
      </c>
      <c r="BA339">
        <v>146.80705345778532</v>
      </c>
      <c r="BB339">
        <v>151.37074671192192</v>
      </c>
      <c r="BC339">
        <v>156.07341960118796</v>
      </c>
      <c r="BD339">
        <v>160.87287865931268</v>
      </c>
      <c r="BE339">
        <v>165.75750954603311</v>
      </c>
      <c r="BF339">
        <v>170.73934026304624</v>
      </c>
      <c r="BG339">
        <v>175.82888205345779</v>
      </c>
      <c r="BH339">
        <v>181.04410267288927</v>
      </c>
      <c r="BI339">
        <v>186.39803775986422</v>
      </c>
      <c r="BJ339">
        <v>191.89197072549851</v>
      </c>
      <c r="BK339">
        <v>197.51913449299957</v>
      </c>
      <c r="BM339" t="str">
        <f>VLOOKUP(D339,Data_1!$D$2:$D$1387,1,FALSE)</f>
        <v>Population density (people per sq. km of land area)</v>
      </c>
    </row>
    <row r="340" spans="1:65" x14ac:dyDescent="0.25">
      <c r="A340" t="s">
        <v>279</v>
      </c>
      <c r="B340" t="s">
        <v>280</v>
      </c>
      <c r="C340" t="s">
        <v>7</v>
      </c>
      <c r="D340" t="s">
        <v>103</v>
      </c>
      <c r="E340" s="25" t="str">
        <f t="shared" si="23"/>
        <v>number</v>
      </c>
      <c r="F340" s="4" t="s">
        <v>104</v>
      </c>
      <c r="G340">
        <v>4.2242483756843647</v>
      </c>
      <c r="H340">
        <v>4.3592017648878789</v>
      </c>
      <c r="I340">
        <v>4.4998520292175037</v>
      </c>
      <c r="J340">
        <v>4.6448593604971817</v>
      </c>
      <c r="K340">
        <v>4.7934556558468637</v>
      </c>
      <c r="L340">
        <v>4.9451687539514921</v>
      </c>
      <c r="M340">
        <v>5.1008044229812075</v>
      </c>
      <c r="N340">
        <v>5.262493442203958</v>
      </c>
      <c r="O340">
        <v>5.433114515933763</v>
      </c>
      <c r="P340">
        <v>5.61472174766946</v>
      </c>
      <c r="Q340">
        <v>5.8081868198388467</v>
      </c>
      <c r="R340">
        <v>6.0128532802432098</v>
      </c>
      <c r="S340">
        <v>6.227420331185515</v>
      </c>
      <c r="T340">
        <v>6.4498500114341057</v>
      </c>
      <c r="U340">
        <v>6.6786357093853832</v>
      </c>
      <c r="V340">
        <v>6.9129662761134805</v>
      </c>
      <c r="W340">
        <v>7.1532183645192964</v>
      </c>
      <c r="X340">
        <v>7.4004829228265105</v>
      </c>
      <c r="Y340">
        <v>7.6564777573010128</v>
      </c>
      <c r="Z340">
        <v>7.9221270127389394</v>
      </c>
      <c r="AA340">
        <v>8.1978584592205976</v>
      </c>
      <c r="AB340">
        <v>8.4823699538600188</v>
      </c>
      <c r="AC340">
        <v>8.7727061165740725</v>
      </c>
      <c r="AD340">
        <v>9.0649120919033077</v>
      </c>
      <c r="AE340">
        <v>9.3560742006214781</v>
      </c>
      <c r="AF340">
        <v>9.6458870848410658</v>
      </c>
      <c r="AG340">
        <v>9.9351430608428952</v>
      </c>
      <c r="AH340">
        <v>10.223532735172656</v>
      </c>
      <c r="AI340">
        <v>10.511048036696755</v>
      </c>
      <c r="AJ340">
        <v>10.798171888241704</v>
      </c>
      <c r="AK340">
        <v>11.083996287278548</v>
      </c>
      <c r="AL340">
        <v>11.369906778407028</v>
      </c>
      <c r="AM340">
        <v>11.661668841388773</v>
      </c>
      <c r="AN340">
        <v>11.966947362757098</v>
      </c>
      <c r="AO340">
        <v>12.29109484927158</v>
      </c>
      <c r="AP340">
        <v>12.637113762627962</v>
      </c>
      <c r="AQ340">
        <v>13.003373733840919</v>
      </c>
      <c r="AR340">
        <v>13.384931193586139</v>
      </c>
      <c r="AS340">
        <v>13.774349937448715</v>
      </c>
      <c r="AT340">
        <v>14.166481927386702</v>
      </c>
      <c r="AU340">
        <v>14.560493146262393</v>
      </c>
      <c r="AV340">
        <v>14.959051103727518</v>
      </c>
      <c r="AW340">
        <v>15.364726455830722</v>
      </c>
      <c r="AX340">
        <v>15.781414869718452</v>
      </c>
      <c r="AY340">
        <v>16.212426855351833</v>
      </c>
      <c r="AZ340">
        <v>16.658074496563042</v>
      </c>
      <c r="BA340">
        <v>17.118839370989654</v>
      </c>
      <c r="BB340">
        <v>17.598457068295243</v>
      </c>
      <c r="BC340">
        <v>18.10142320988983</v>
      </c>
      <c r="BD340">
        <v>18.6309110964635</v>
      </c>
      <c r="BE340">
        <v>19.188791885820365</v>
      </c>
      <c r="BF340">
        <v>19.774192550343695</v>
      </c>
      <c r="BG340">
        <v>20.383930373020892</v>
      </c>
      <c r="BH340">
        <v>21.013161328508588</v>
      </c>
      <c r="BI340">
        <v>21.658331427649014</v>
      </c>
      <c r="BJ340">
        <v>22.318554190936116</v>
      </c>
      <c r="BK340">
        <v>22.994834474501943</v>
      </c>
      <c r="BM340" t="str">
        <f>VLOOKUP(D340,Data_1!$D$2:$D$1387,1,FALSE)</f>
        <v>Population density (people per sq. km of land area)</v>
      </c>
    </row>
    <row r="341" spans="1:65" x14ac:dyDescent="0.25">
      <c r="A341" t="s">
        <v>281</v>
      </c>
      <c r="B341" t="s">
        <v>282</v>
      </c>
      <c r="C341" t="s">
        <v>7</v>
      </c>
      <c r="D341" t="s">
        <v>103</v>
      </c>
      <c r="E341" s="25" t="str">
        <f t="shared" si="23"/>
        <v>number</v>
      </c>
      <c r="F341" s="4" t="s">
        <v>104</v>
      </c>
      <c r="G341">
        <v>10.005831717720046</v>
      </c>
      <c r="H341">
        <v>10.338423161432079</v>
      </c>
      <c r="I341">
        <v>10.683096807548145</v>
      </c>
      <c r="J341">
        <v>11.037515833010211</v>
      </c>
      <c r="K341">
        <v>11.400315367713585</v>
      </c>
      <c r="L341">
        <v>11.770538968592478</v>
      </c>
      <c r="M341">
        <v>12.149517900995217</v>
      </c>
      <c r="N341">
        <v>12.54085821377795</v>
      </c>
      <c r="O341">
        <v>12.949499806126406</v>
      </c>
      <c r="P341">
        <v>13.378875533152385</v>
      </c>
      <c r="Q341">
        <v>13.832738787643789</v>
      </c>
      <c r="R341">
        <v>14.310130541553574</v>
      </c>
      <c r="S341">
        <v>14.804301408814785</v>
      </c>
      <c r="T341">
        <v>15.305526689931497</v>
      </c>
      <c r="U341">
        <v>15.808116841152902</v>
      </c>
      <c r="V341">
        <v>16.306837275429753</v>
      </c>
      <c r="W341">
        <v>16.807271552281247</v>
      </c>
      <c r="X341">
        <v>17.327599844901126</v>
      </c>
      <c r="Y341">
        <v>17.892697427943649</v>
      </c>
      <c r="Z341">
        <v>18.519250355434924</v>
      </c>
      <c r="AA341">
        <v>19.211425617164277</v>
      </c>
      <c r="AB341">
        <v>19.960025849812588</v>
      </c>
      <c r="AC341">
        <v>20.751105079488173</v>
      </c>
      <c r="AD341">
        <v>21.564417732971435</v>
      </c>
      <c r="AE341">
        <v>22.382983068372756</v>
      </c>
      <c r="AF341">
        <v>23.20332170091767</v>
      </c>
      <c r="AG341">
        <v>24.022962388522682</v>
      </c>
      <c r="AH341">
        <v>24.82694067468011</v>
      </c>
      <c r="AI341">
        <v>25.597880315367714</v>
      </c>
      <c r="AJ341">
        <v>26.323156262117099</v>
      </c>
      <c r="AK341">
        <v>26.995070440739305</v>
      </c>
      <c r="AL341">
        <v>27.615013571151611</v>
      </c>
      <c r="AM341">
        <v>28.191174873982163</v>
      </c>
      <c r="AN341">
        <v>28.737102236008788</v>
      </c>
      <c r="AO341">
        <v>29.262882254103658</v>
      </c>
      <c r="AP341">
        <v>29.774491404937315</v>
      </c>
      <c r="AQ341">
        <v>30.270122786609797</v>
      </c>
      <c r="AR341">
        <v>30.743885226832106</v>
      </c>
      <c r="AS341">
        <v>31.186602042135195</v>
      </c>
      <c r="AT341">
        <v>31.594289776399123</v>
      </c>
      <c r="AU341">
        <v>31.966304769290424</v>
      </c>
      <c r="AV341">
        <v>32.313622851234328</v>
      </c>
      <c r="AW341">
        <v>32.658386971694455</v>
      </c>
      <c r="AX341">
        <v>33.029626470208093</v>
      </c>
      <c r="AY341">
        <v>33.449740209383485</v>
      </c>
      <c r="AZ341">
        <v>33.925984231614322</v>
      </c>
      <c r="BA341">
        <v>34.457564947654127</v>
      </c>
      <c r="BB341">
        <v>35.048388264185085</v>
      </c>
      <c r="BC341">
        <v>35.70013958898798</v>
      </c>
      <c r="BD341">
        <v>36.412865451725473</v>
      </c>
      <c r="BE341">
        <v>37.189218043169184</v>
      </c>
      <c r="BF341">
        <v>38.027209512731034</v>
      </c>
      <c r="BG341">
        <v>38.915615871784929</v>
      </c>
      <c r="BH341">
        <v>39.838891043039936</v>
      </c>
      <c r="BI341">
        <v>40.784415147990174</v>
      </c>
      <c r="BJ341">
        <v>41.748383094222568</v>
      </c>
      <c r="BK341">
        <v>42.729492051182632</v>
      </c>
      <c r="BM341" t="str">
        <f>VLOOKUP(D341,Data_1!$D$2:$D$1387,1,FALSE)</f>
        <v>Population density (people per sq. km of land area)</v>
      </c>
    </row>
    <row r="342" spans="1:65" x14ac:dyDescent="0.25">
      <c r="A342" t="s">
        <v>284</v>
      </c>
      <c r="B342" t="s">
        <v>272</v>
      </c>
      <c r="C342" t="s">
        <v>149</v>
      </c>
      <c r="D342" t="s">
        <v>103</v>
      </c>
      <c r="E342" s="25" t="str">
        <f t="shared" si="23"/>
        <v>number</v>
      </c>
      <c r="F342" s="4" t="s">
        <v>104</v>
      </c>
      <c r="G342">
        <v>11.616996855345912</v>
      </c>
      <c r="H342">
        <v>12.07883962264151</v>
      </c>
      <c r="I342">
        <v>12.568996855345912</v>
      </c>
      <c r="J342">
        <v>13.075361635220126</v>
      </c>
      <c r="K342">
        <v>13.590537735849056</v>
      </c>
      <c r="L342">
        <v>14.110704402515724</v>
      </c>
      <c r="M342">
        <v>14.642619496855346</v>
      </c>
      <c r="N342">
        <v>15.202135220125786</v>
      </c>
      <c r="O342">
        <v>15.811229559748428</v>
      </c>
      <c r="P342">
        <v>16.485518867924529</v>
      </c>
      <c r="Q342">
        <v>17.230622641509434</v>
      </c>
      <c r="R342">
        <v>18.041764150943397</v>
      </c>
      <c r="S342">
        <v>18.911515723270441</v>
      </c>
      <c r="T342">
        <v>19.827946540880504</v>
      </c>
      <c r="U342">
        <v>20.781789308176101</v>
      </c>
      <c r="V342">
        <v>21.770383647798742</v>
      </c>
      <c r="W342">
        <v>22.795056603773585</v>
      </c>
      <c r="X342">
        <v>23.855075471698115</v>
      </c>
      <c r="Y342">
        <v>24.950562893081759</v>
      </c>
      <c r="Z342">
        <v>26.080738993710693</v>
      </c>
      <c r="AA342">
        <v>27.245462264150945</v>
      </c>
      <c r="AB342">
        <v>28.441738993710693</v>
      </c>
      <c r="AC342">
        <v>29.662676100628932</v>
      </c>
      <c r="AD342">
        <v>30.899544025157233</v>
      </c>
      <c r="AE342">
        <v>32.146408805031449</v>
      </c>
      <c r="AF342">
        <v>33.397066037735847</v>
      </c>
      <c r="AG342">
        <v>34.652990566037737</v>
      </c>
      <c r="AH342">
        <v>35.925345911949684</v>
      </c>
      <c r="AI342">
        <v>37.230323899371072</v>
      </c>
      <c r="AJ342">
        <v>38.5778427672956</v>
      </c>
      <c r="AK342">
        <v>39.968578616352204</v>
      </c>
      <c r="AL342">
        <v>41.39314150943396</v>
      </c>
      <c r="AM342">
        <v>42.838776729559747</v>
      </c>
      <c r="AN342">
        <v>44.288084905660376</v>
      </c>
      <c r="AO342">
        <v>45.725849056603771</v>
      </c>
      <c r="AP342">
        <v>47.154871069182391</v>
      </c>
      <c r="AQ342">
        <v>48.572283018867921</v>
      </c>
      <c r="AR342">
        <v>49.951421383647798</v>
      </c>
      <c r="AS342">
        <v>51.25859433962264</v>
      </c>
      <c r="AT342">
        <v>52.473462264150946</v>
      </c>
      <c r="AU342">
        <v>53.585383647798743</v>
      </c>
      <c r="AV342">
        <v>54.611688679245283</v>
      </c>
      <c r="AW342">
        <v>55.595455974842764</v>
      </c>
      <c r="AX342">
        <v>56.596660377358489</v>
      </c>
      <c r="AY342">
        <v>57.661330188679244</v>
      </c>
      <c r="AZ342">
        <v>58.803254716981129</v>
      </c>
      <c r="BA342">
        <v>60.018682389937105</v>
      </c>
      <c r="BB342">
        <v>61.314421383647797</v>
      </c>
      <c r="BC342">
        <v>62.692974842767299</v>
      </c>
      <c r="BD342">
        <v>64.155128930817611</v>
      </c>
      <c r="BE342">
        <v>65.7085251572327</v>
      </c>
      <c r="BF342">
        <v>67.354097484276735</v>
      </c>
      <c r="BG342">
        <v>69.076452830188686</v>
      </c>
      <c r="BH342">
        <v>70.853301886792451</v>
      </c>
      <c r="BI342">
        <v>72.668150943396228</v>
      </c>
      <c r="BJ342">
        <v>74.515468553459115</v>
      </c>
      <c r="BK342">
        <v>76.398584905660371</v>
      </c>
      <c r="BM342" t="str">
        <f>VLOOKUP(D342,Data_1!$D$2:$D$1387,1,FALSE)</f>
        <v>Population density (people per sq. km of land area)</v>
      </c>
    </row>
    <row r="343" spans="1:65" x14ac:dyDescent="0.25">
      <c r="A343" t="s">
        <v>273</v>
      </c>
      <c r="B343" t="s">
        <v>274</v>
      </c>
      <c r="C343" t="s">
        <v>149</v>
      </c>
      <c r="D343" t="s">
        <v>103</v>
      </c>
      <c r="E343" s="25" t="str">
        <f t="shared" si="23"/>
        <v>number</v>
      </c>
      <c r="F343" s="4" t="s">
        <v>104</v>
      </c>
      <c r="G343">
        <v>30.177283115056692</v>
      </c>
      <c r="H343">
        <v>31.139421640151181</v>
      </c>
      <c r="I343">
        <v>32.097354311329873</v>
      </c>
      <c r="J343">
        <v>33.019640502768745</v>
      </c>
      <c r="K343">
        <v>33.88656499956052</v>
      </c>
      <c r="L343">
        <v>34.679581612024258</v>
      </c>
      <c r="M343">
        <v>35.411110134481852</v>
      </c>
      <c r="N343">
        <v>36.129999121033663</v>
      </c>
      <c r="O343">
        <v>36.90492660631098</v>
      </c>
      <c r="P343">
        <v>37.782293223169553</v>
      </c>
      <c r="Q343">
        <v>38.794379010283905</v>
      </c>
      <c r="R343">
        <v>39.920774369341657</v>
      </c>
      <c r="S343">
        <v>41.092164015118222</v>
      </c>
      <c r="T343">
        <v>42.209176408543556</v>
      </c>
      <c r="U343">
        <v>43.207378922387271</v>
      </c>
      <c r="V343">
        <v>44.051472268612109</v>
      </c>
      <c r="W343">
        <v>44.782851366792649</v>
      </c>
      <c r="X343">
        <v>45.506280214467786</v>
      </c>
      <c r="Y343">
        <v>46.368888986551816</v>
      </c>
      <c r="Z343">
        <v>47.47309484046761</v>
      </c>
      <c r="AA343">
        <v>48.860002636899004</v>
      </c>
      <c r="AB343">
        <v>50.488292168409949</v>
      </c>
      <c r="AC343">
        <v>52.277072163136154</v>
      </c>
      <c r="AD343">
        <v>54.105467170607369</v>
      </c>
      <c r="AE343">
        <v>55.885681638393251</v>
      </c>
      <c r="AF343">
        <v>57.591175177990685</v>
      </c>
      <c r="AG343">
        <v>59.248510152061179</v>
      </c>
      <c r="AH343">
        <v>60.886938560253142</v>
      </c>
      <c r="AI343">
        <v>62.555480355102397</v>
      </c>
      <c r="AJ343">
        <v>64.288740441241103</v>
      </c>
      <c r="AK343">
        <v>66.096132548123407</v>
      </c>
      <c r="AL343">
        <v>67.961035422343329</v>
      </c>
      <c r="AM343">
        <v>69.862142919926171</v>
      </c>
      <c r="AN343">
        <v>71.768366001582137</v>
      </c>
      <c r="AO343">
        <v>73.659431308780867</v>
      </c>
      <c r="AP343">
        <v>75.527854443174832</v>
      </c>
      <c r="AQ343">
        <v>77.387764788608592</v>
      </c>
      <c r="AR343">
        <v>79.267355190296215</v>
      </c>
      <c r="AS343">
        <v>81.205994550408718</v>
      </c>
      <c r="AT343">
        <v>83.232671178693863</v>
      </c>
      <c r="AU343">
        <v>85.354684890568691</v>
      </c>
      <c r="AV343">
        <v>87.564920453546634</v>
      </c>
      <c r="AW343">
        <v>89.860165245671084</v>
      </c>
      <c r="AX343">
        <v>92.232293223169549</v>
      </c>
      <c r="AY343">
        <v>94.673503559813653</v>
      </c>
      <c r="AZ343">
        <v>97.184780697899271</v>
      </c>
      <c r="BA343">
        <v>99.763610793706604</v>
      </c>
      <c r="BB343">
        <v>102.39360112507691</v>
      </c>
      <c r="BC343">
        <v>105.05331370308517</v>
      </c>
      <c r="BD343">
        <v>107.72657115232487</v>
      </c>
      <c r="BE343">
        <v>110.40606486771557</v>
      </c>
      <c r="BF343">
        <v>113.09241891535554</v>
      </c>
      <c r="BG343">
        <v>115.78733848993583</v>
      </c>
      <c r="BH343">
        <v>118.49592599103454</v>
      </c>
      <c r="BI343">
        <v>121.22185549793443</v>
      </c>
      <c r="BJ343">
        <v>123.96382174562714</v>
      </c>
      <c r="BK343">
        <v>126.71894611936362</v>
      </c>
      <c r="BM343" t="str">
        <f>VLOOKUP(D343,Data_1!$D$2:$D$1387,1,FALSE)</f>
        <v>Population density (people per sq. km of land area)</v>
      </c>
    </row>
    <row r="344" spans="1:65" x14ac:dyDescent="0.25">
      <c r="A344" t="s">
        <v>275</v>
      </c>
      <c r="B344" t="s">
        <v>276</v>
      </c>
      <c r="C344" t="s">
        <v>7</v>
      </c>
      <c r="D344" t="s">
        <v>105</v>
      </c>
      <c r="E344" s="25" t="str">
        <f t="shared" si="23"/>
        <v>number</v>
      </c>
      <c r="F344" s="4" t="s">
        <v>106</v>
      </c>
      <c r="G344">
        <v>2.40631023060855</v>
      </c>
      <c r="H344">
        <v>2.4383608665288898</v>
      </c>
      <c r="I344">
        <v>2.46932368707076</v>
      </c>
      <c r="J344">
        <v>2.49925643830188</v>
      </c>
      <c r="K344">
        <v>2.5286439517966599</v>
      </c>
      <c r="L344">
        <v>2.5562546908364498</v>
      </c>
      <c r="M344">
        <v>2.5840236394071301</v>
      </c>
      <c r="N344">
        <v>2.6153443474791001</v>
      </c>
      <c r="O344">
        <v>2.65053320615332</v>
      </c>
      <c r="P344">
        <v>2.6874935879161601</v>
      </c>
      <c r="Q344">
        <v>2.72317546729013</v>
      </c>
      <c r="R344">
        <v>2.7550418214389998</v>
      </c>
      <c r="S344">
        <v>2.7825425509553599</v>
      </c>
      <c r="T344">
        <v>2.80453628240917</v>
      </c>
      <c r="U344">
        <v>2.8219391929554201</v>
      </c>
      <c r="V344">
        <v>2.8368562027462998</v>
      </c>
      <c r="W344">
        <v>2.8498062705814702</v>
      </c>
      <c r="X344">
        <v>2.8600487454349799</v>
      </c>
      <c r="Y344">
        <v>2.8679280207651501</v>
      </c>
      <c r="Z344">
        <v>2.87320786021529</v>
      </c>
      <c r="AA344">
        <v>2.88117474839928</v>
      </c>
      <c r="AB344">
        <v>2.8870685008849599</v>
      </c>
      <c r="AC344">
        <v>2.8836034583847798</v>
      </c>
      <c r="AD344">
        <v>2.86863129447377</v>
      </c>
      <c r="AE344">
        <v>2.8485878217494802</v>
      </c>
      <c r="AF344">
        <v>2.8276809810506198</v>
      </c>
      <c r="AG344">
        <v>2.8157648241541802</v>
      </c>
      <c r="AH344">
        <v>2.8209175911839401</v>
      </c>
      <c r="AI344">
        <v>2.84670899576914</v>
      </c>
      <c r="AJ344">
        <v>2.88620025751485</v>
      </c>
      <c r="AK344">
        <v>2.9242930909852798</v>
      </c>
      <c r="AL344">
        <v>2.9577697115717099</v>
      </c>
      <c r="AM344">
        <v>2.99599663658711</v>
      </c>
      <c r="AN344">
        <v>3.0387153065879899</v>
      </c>
      <c r="AO344">
        <v>3.0810807157788802</v>
      </c>
      <c r="AP344">
        <v>3.1216401780262801</v>
      </c>
      <c r="AQ344">
        <v>3.1518181248171602</v>
      </c>
      <c r="AR344">
        <v>3.1620606932379198</v>
      </c>
      <c r="AS344">
        <v>3.1488766124117098</v>
      </c>
      <c r="AT344">
        <v>3.1197086959506399</v>
      </c>
      <c r="AU344">
        <v>3.0858577050171698</v>
      </c>
      <c r="AV344">
        <v>3.0534937668569202</v>
      </c>
      <c r="AW344">
        <v>3.0199692773373399</v>
      </c>
      <c r="AX344">
        <v>2.9866762419640098</v>
      </c>
      <c r="AY344">
        <v>2.9539011006818199</v>
      </c>
      <c r="AZ344">
        <v>2.9211530613257501</v>
      </c>
      <c r="BA344">
        <v>2.8882208971626602</v>
      </c>
      <c r="BB344">
        <v>2.8556143463716599</v>
      </c>
      <c r="BC344">
        <v>2.8235262650441002</v>
      </c>
      <c r="BD344">
        <v>2.79264732396225</v>
      </c>
      <c r="BE344">
        <v>2.7618068074155002</v>
      </c>
      <c r="BF344">
        <v>2.7337464038063599</v>
      </c>
      <c r="BG344">
        <v>2.7130507128257699</v>
      </c>
      <c r="BH344">
        <v>2.7010974508385499</v>
      </c>
      <c r="BI344">
        <v>2.6945779458470902</v>
      </c>
      <c r="BJ344">
        <v>2.6888707116748001</v>
      </c>
      <c r="BK344">
        <v>2.6805846464608201</v>
      </c>
      <c r="BM344" t="str">
        <f>VLOOKUP(D344,Data_1!$D$2:$D$1387,1,FALSE)</f>
        <v>Population growth (annual %)</v>
      </c>
    </row>
    <row r="345" spans="1:65" x14ac:dyDescent="0.25">
      <c r="A345" t="s">
        <v>277</v>
      </c>
      <c r="B345" t="s">
        <v>278</v>
      </c>
      <c r="C345" t="s">
        <v>7</v>
      </c>
      <c r="D345" t="s">
        <v>105</v>
      </c>
      <c r="E345" s="25" t="str">
        <f t="shared" si="23"/>
        <v>number</v>
      </c>
      <c r="F345" s="4" t="s">
        <v>106</v>
      </c>
      <c r="G345">
        <v>2.2253206895018001</v>
      </c>
      <c r="H345">
        <v>2.2558623412515399</v>
      </c>
      <c r="I345">
        <v>2.2903984896992702</v>
      </c>
      <c r="J345">
        <v>2.3304887831800598</v>
      </c>
      <c r="K345">
        <v>2.3749540908400202</v>
      </c>
      <c r="L345">
        <v>2.4207938124191899</v>
      </c>
      <c r="M345">
        <v>2.46756958129036</v>
      </c>
      <c r="N345">
        <v>2.5172032631476098</v>
      </c>
      <c r="O345">
        <v>2.5701664609756798</v>
      </c>
      <c r="P345">
        <v>2.6251919900684699</v>
      </c>
      <c r="Q345">
        <v>2.6785633738219299</v>
      </c>
      <c r="R345">
        <v>2.7307230064850301</v>
      </c>
      <c r="S345">
        <v>2.7867537306792101</v>
      </c>
      <c r="T345">
        <v>2.8461179182343699</v>
      </c>
      <c r="U345">
        <v>2.90620136253396</v>
      </c>
      <c r="V345">
        <v>3.0129621102615598</v>
      </c>
      <c r="W345">
        <v>3.1192618846017099</v>
      </c>
      <c r="X345">
        <v>3.13662362681622</v>
      </c>
      <c r="Y345">
        <v>3.04414765287778</v>
      </c>
      <c r="Z345">
        <v>2.9097781948165302</v>
      </c>
      <c r="AA345">
        <v>2.6339465571325098</v>
      </c>
      <c r="AB345">
        <v>2.4491193340913502</v>
      </c>
      <c r="AC345">
        <v>2.69160561713083</v>
      </c>
      <c r="AD345">
        <v>3.4607724800993198</v>
      </c>
      <c r="AE345">
        <v>4.4691106444219404</v>
      </c>
      <c r="AF345">
        <v>5.5850122777657996</v>
      </c>
      <c r="AG345">
        <v>6.2869285616472901</v>
      </c>
      <c r="AH345">
        <v>6.1706167198600497</v>
      </c>
      <c r="AI345">
        <v>5.1640863085405497</v>
      </c>
      <c r="AJ345">
        <v>3.70080928594383</v>
      </c>
      <c r="AK345">
        <v>2.1343976825964699</v>
      </c>
      <c r="AL345">
        <v>0.91441031923636695</v>
      </c>
      <c r="AM345">
        <v>0.26830121279310598</v>
      </c>
      <c r="AN345">
        <v>0.42059440303226298</v>
      </c>
      <c r="AO345">
        <v>1.1378549222752701</v>
      </c>
      <c r="AP345">
        <v>2.0051846536519702</v>
      </c>
      <c r="AQ345">
        <v>2.6556082690863301</v>
      </c>
      <c r="AR345">
        <v>3.0626762616718102</v>
      </c>
      <c r="AS345">
        <v>3.12325205491052</v>
      </c>
      <c r="AT345">
        <v>2.9601464250561</v>
      </c>
      <c r="AU345">
        <v>2.7714197036011998</v>
      </c>
      <c r="AV345">
        <v>2.68133913372565</v>
      </c>
      <c r="AW345">
        <v>2.6528925062001001</v>
      </c>
      <c r="AX345">
        <v>2.7135933683497302</v>
      </c>
      <c r="AY345">
        <v>2.8285954060943999</v>
      </c>
      <c r="AZ345">
        <v>2.9436663748131999</v>
      </c>
      <c r="BA345">
        <v>3.0196904765135102</v>
      </c>
      <c r="BB345">
        <v>3.06129406831288</v>
      </c>
      <c r="BC345">
        <v>3.0594431216314</v>
      </c>
      <c r="BD345">
        <v>3.0287944559309601</v>
      </c>
      <c r="BE345">
        <v>2.9911454938950701</v>
      </c>
      <c r="BF345">
        <v>2.9612133087384902</v>
      </c>
      <c r="BG345">
        <v>2.93731934371</v>
      </c>
      <c r="BH345">
        <v>2.92294017355582</v>
      </c>
      <c r="BI345">
        <v>2.9143712395279802</v>
      </c>
      <c r="BJ345">
        <v>2.90481860513923</v>
      </c>
      <c r="BK345">
        <v>2.89029019490127</v>
      </c>
      <c r="BM345" t="str">
        <f>VLOOKUP(D345,Data_1!$D$2:$D$1387,1,FALSE)</f>
        <v>Population growth (annual %)</v>
      </c>
    </row>
    <row r="346" spans="1:65" x14ac:dyDescent="0.25">
      <c r="A346" t="s">
        <v>279</v>
      </c>
      <c r="B346" t="s">
        <v>280</v>
      </c>
      <c r="C346" t="s">
        <v>7</v>
      </c>
      <c r="D346" t="s">
        <v>105</v>
      </c>
      <c r="E346" s="25" t="str">
        <f t="shared" si="23"/>
        <v>number</v>
      </c>
      <c r="F346" s="4" t="s">
        <v>106</v>
      </c>
      <c r="G346">
        <v>3.0856547648785102</v>
      </c>
      <c r="H346">
        <v>3.1447613414869502</v>
      </c>
      <c r="I346">
        <v>3.1755554687771301</v>
      </c>
      <c r="J346">
        <v>3.1716580356959301</v>
      </c>
      <c r="K346">
        <v>3.1490488403152299</v>
      </c>
      <c r="L346">
        <v>3.1159508071012598</v>
      </c>
      <c r="M346">
        <v>3.09871666178773</v>
      </c>
      <c r="N346">
        <v>3.1206695582180801</v>
      </c>
      <c r="O346">
        <v>3.1907592321888898</v>
      </c>
      <c r="P346">
        <v>3.28794865908301</v>
      </c>
      <c r="Q346">
        <v>3.3876411171969401</v>
      </c>
      <c r="R346">
        <v>3.46309483791297</v>
      </c>
      <c r="S346">
        <v>3.5062783672487599</v>
      </c>
      <c r="T346">
        <v>3.50947014890642</v>
      </c>
      <c r="U346">
        <v>3.4856855071695199</v>
      </c>
      <c r="V346">
        <v>3.4485087054724501</v>
      </c>
      <c r="W346">
        <v>3.416355772118</v>
      </c>
      <c r="X346">
        <v>3.3982881578535999</v>
      </c>
      <c r="Y346">
        <v>3.4006797272704299</v>
      </c>
      <c r="Z346">
        <v>3.4107676789552999</v>
      </c>
      <c r="AA346">
        <v>3.4213224666925002</v>
      </c>
      <c r="AB346">
        <v>3.41169297973995</v>
      </c>
      <c r="AC346">
        <v>3.3655437512636301</v>
      </c>
      <c r="AD346">
        <v>3.2765822669768601</v>
      </c>
      <c r="AE346">
        <v>3.1614632865341301</v>
      </c>
      <c r="AF346">
        <v>3.0505836176795902</v>
      </c>
      <c r="AG346">
        <v>2.9546659908992199</v>
      </c>
      <c r="AH346">
        <v>2.8613918267118499</v>
      </c>
      <c r="AI346">
        <v>2.7734704117065201</v>
      </c>
      <c r="AJ346">
        <v>2.6949952228694198</v>
      </c>
      <c r="AK346">
        <v>2.61254418432299</v>
      </c>
      <c r="AL346">
        <v>2.5467816781603401</v>
      </c>
      <c r="AM346">
        <v>2.5337187194366102</v>
      </c>
      <c r="AN346">
        <v>2.5841167034425001</v>
      </c>
      <c r="AO346">
        <v>2.67265411236919</v>
      </c>
      <c r="AP346">
        <v>2.7763016908039799</v>
      </c>
      <c r="AQ346">
        <v>2.85708206997682</v>
      </c>
      <c r="AR346">
        <v>2.8920694617407099</v>
      </c>
      <c r="AS346">
        <v>2.8678626053909202</v>
      </c>
      <c r="AT346">
        <v>2.80705843058242</v>
      </c>
      <c r="AU346">
        <v>2.7433165373098198</v>
      </c>
      <c r="AV346">
        <v>2.7004629508844</v>
      </c>
      <c r="AW346">
        <v>2.6757850714639799</v>
      </c>
      <c r="AX346">
        <v>2.6758581257087801</v>
      </c>
      <c r="AY346">
        <v>2.6945064400693099</v>
      </c>
      <c r="AZ346">
        <v>2.7117015610598498</v>
      </c>
      <c r="BA346">
        <v>2.7284521042458301</v>
      </c>
      <c r="BB346">
        <v>2.7631656962141902</v>
      </c>
      <c r="BC346">
        <v>2.8179333934193802</v>
      </c>
      <c r="BD346">
        <v>2.8831522658589201</v>
      </c>
      <c r="BE346">
        <v>2.9504264415222599</v>
      </c>
      <c r="BF346">
        <v>3.00513283440094</v>
      </c>
      <c r="BG346">
        <v>3.0369182638627099</v>
      </c>
      <c r="BH346">
        <v>3.0402107721545302</v>
      </c>
      <c r="BI346">
        <v>3.0241232531716902</v>
      </c>
      <c r="BJ346">
        <v>3.0028155152340399</v>
      </c>
      <c r="BK346">
        <v>2.9851243617062599</v>
      </c>
      <c r="BM346" t="str">
        <f>VLOOKUP(D346,Data_1!$D$2:$D$1387,1,FALSE)</f>
        <v>Population growth (annual %)</v>
      </c>
    </row>
    <row r="347" spans="1:65" x14ac:dyDescent="0.25">
      <c r="A347" t="s">
        <v>281</v>
      </c>
      <c r="B347" t="s">
        <v>282</v>
      </c>
      <c r="C347" t="s">
        <v>7</v>
      </c>
      <c r="D347" t="s">
        <v>105</v>
      </c>
      <c r="E347" s="25" t="str">
        <f t="shared" si="23"/>
        <v>number</v>
      </c>
      <c r="F347" s="4" t="s">
        <v>106</v>
      </c>
      <c r="G347">
        <v>3.2395843054940401</v>
      </c>
      <c r="H347">
        <v>3.2699263769287601</v>
      </c>
      <c r="I347">
        <v>3.2795396197639799</v>
      </c>
      <c r="J347">
        <v>3.2637245648959601</v>
      </c>
      <c r="K347">
        <v>3.2341018448977001</v>
      </c>
      <c r="L347">
        <v>3.1958693095523301</v>
      </c>
      <c r="M347">
        <v>3.16897781210319</v>
      </c>
      <c r="N347">
        <v>3.1702480894416598</v>
      </c>
      <c r="O347">
        <v>3.2065191426728199</v>
      </c>
      <c r="P347">
        <v>3.26198479078883</v>
      </c>
      <c r="Q347">
        <v>3.3361148140511001</v>
      </c>
      <c r="R347">
        <v>3.3929557488982298</v>
      </c>
      <c r="S347">
        <v>3.3950058346995902</v>
      </c>
      <c r="T347">
        <v>3.3296210463321798</v>
      </c>
      <c r="U347">
        <v>3.23095475077228</v>
      </c>
      <c r="V347">
        <v>3.1060952366803498</v>
      </c>
      <c r="W347">
        <v>3.02271386457832</v>
      </c>
      <c r="X347">
        <v>3.0488973757320501</v>
      </c>
      <c r="Y347">
        <v>3.2092067671664402</v>
      </c>
      <c r="Z347">
        <v>3.4418086143453599</v>
      </c>
      <c r="AA347">
        <v>3.6694435438150799</v>
      </c>
      <c r="AB347">
        <v>3.8226379694633699</v>
      </c>
      <c r="AC347">
        <v>3.88679361381452</v>
      </c>
      <c r="AD347">
        <v>3.8445127076087502</v>
      </c>
      <c r="AE347">
        <v>3.72563565293897</v>
      </c>
      <c r="AF347">
        <v>3.5994459480249601</v>
      </c>
      <c r="AG347">
        <v>3.4714693940211299</v>
      </c>
      <c r="AH347">
        <v>3.29192419550896</v>
      </c>
      <c r="AI347">
        <v>3.0580166794000698</v>
      </c>
      <c r="AJ347">
        <v>2.7939470164437301</v>
      </c>
      <c r="AK347">
        <v>2.52052550254573</v>
      </c>
      <c r="AL347">
        <v>2.2705321727995602</v>
      </c>
      <c r="AM347">
        <v>2.0649386440245001</v>
      </c>
      <c r="AN347">
        <v>1.91800674717188</v>
      </c>
      <c r="AO347">
        <v>1.8130846959325799</v>
      </c>
      <c r="AP347">
        <v>1.7332138151509699</v>
      </c>
      <c r="AQ347">
        <v>1.6509145587843801</v>
      </c>
      <c r="AR347">
        <v>1.5529940661425601</v>
      </c>
      <c r="AS347">
        <v>1.42974607946843</v>
      </c>
      <c r="AT347">
        <v>1.2987820124466001</v>
      </c>
      <c r="AU347">
        <v>1.1705971085840501</v>
      </c>
      <c r="AV347">
        <v>1.08065293415603</v>
      </c>
      <c r="AW347">
        <v>1.06127964129117</v>
      </c>
      <c r="AX347">
        <v>1.13032327090155</v>
      </c>
      <c r="AY347">
        <v>1.2639089473576099</v>
      </c>
      <c r="AZ347">
        <v>1.4137197277320199</v>
      </c>
      <c r="BA347">
        <v>1.5547348161535</v>
      </c>
      <c r="BB347">
        <v>1.7001063072573599</v>
      </c>
      <c r="BC347">
        <v>1.8424970313749101</v>
      </c>
      <c r="BD347">
        <v>1.97675598375432</v>
      </c>
      <c r="BE347">
        <v>2.10967230476873</v>
      </c>
      <c r="BF347">
        <v>2.2283061582036701</v>
      </c>
      <c r="BG347">
        <v>2.3093663062179401</v>
      </c>
      <c r="BH347">
        <v>2.3447990700846102</v>
      </c>
      <c r="BI347">
        <v>2.3456429705700499</v>
      </c>
      <c r="BJ347">
        <v>2.3360695495182999</v>
      </c>
      <c r="BK347">
        <v>2.3228639915426501</v>
      </c>
      <c r="BM347" t="str">
        <f>VLOOKUP(D347,Data_1!$D$2:$D$1387,1,FALSE)</f>
        <v>Population growth (annual %)</v>
      </c>
    </row>
    <row r="348" spans="1:65" x14ac:dyDescent="0.25">
      <c r="A348" t="s">
        <v>284</v>
      </c>
      <c r="B348" t="s">
        <v>272</v>
      </c>
      <c r="C348" t="s">
        <v>149</v>
      </c>
      <c r="D348" t="s">
        <v>105</v>
      </c>
      <c r="E348" s="25" t="str">
        <f t="shared" si="23"/>
        <v>number</v>
      </c>
      <c r="F348" s="4" t="s">
        <v>106</v>
      </c>
      <c r="G348">
        <v>3.7289140846439799</v>
      </c>
      <c r="H348">
        <v>3.8985858327339602</v>
      </c>
      <c r="I348">
        <v>3.9778084586919999</v>
      </c>
      <c r="J348">
        <v>3.94964533425386</v>
      </c>
      <c r="K348">
        <v>3.8644127781451298</v>
      </c>
      <c r="L348">
        <v>3.7559890962661502</v>
      </c>
      <c r="M348">
        <v>3.7002733070351201</v>
      </c>
      <c r="N348">
        <v>3.7499473086415498</v>
      </c>
      <c r="O348">
        <v>3.9284526217636899</v>
      </c>
      <c r="P348">
        <v>4.1761931970566701</v>
      </c>
      <c r="Q348">
        <v>4.4205835761896397</v>
      </c>
      <c r="R348">
        <v>4.6001113980576704</v>
      </c>
      <c r="S348">
        <v>4.7081733121266804</v>
      </c>
      <c r="T348">
        <v>4.7321349965130501</v>
      </c>
      <c r="U348">
        <v>4.6984705179130897</v>
      </c>
      <c r="V348">
        <v>4.6473408674558501</v>
      </c>
      <c r="W348">
        <v>4.5993198962944897</v>
      </c>
      <c r="X348">
        <v>4.54533059030644</v>
      </c>
      <c r="Y348">
        <v>4.4899380056407496</v>
      </c>
      <c r="Z348">
        <v>4.4300689517425198</v>
      </c>
      <c r="AA348">
        <v>4.3689912520955696</v>
      </c>
      <c r="AB348">
        <v>4.2970764291031598</v>
      </c>
      <c r="AC348">
        <v>4.2031809436928302</v>
      </c>
      <c r="AD348">
        <v>4.0851868773081597</v>
      </c>
      <c r="AE348">
        <v>3.9559315873971501</v>
      </c>
      <c r="AF348">
        <v>3.8167309741265099</v>
      </c>
      <c r="AG348">
        <v>3.69159767911083</v>
      </c>
      <c r="AH348">
        <v>3.6059030910082401</v>
      </c>
      <c r="AI348">
        <v>3.56805271591822</v>
      </c>
      <c r="AJ348">
        <v>3.5554502281647502</v>
      </c>
      <c r="AK348">
        <v>3.5415520744098599</v>
      </c>
      <c r="AL348">
        <v>3.5021592255360501</v>
      </c>
      <c r="AM348">
        <v>3.4328487689030198</v>
      </c>
      <c r="AN348">
        <v>3.3271986345842599</v>
      </c>
      <c r="AO348">
        <v>3.19480857466788</v>
      </c>
      <c r="AP348">
        <v>3.0773550934554499</v>
      </c>
      <c r="AQ348">
        <v>2.9615746164851302</v>
      </c>
      <c r="AR348">
        <v>2.7997900853687798</v>
      </c>
      <c r="AS348">
        <v>2.5832337572259698</v>
      </c>
      <c r="AT348">
        <v>2.3424262725271001</v>
      </c>
      <c r="AU348">
        <v>2.0968776634828199</v>
      </c>
      <c r="AV348">
        <v>1.8971600462671101</v>
      </c>
      <c r="AW348">
        <v>1.7853532631714599</v>
      </c>
      <c r="AX348">
        <v>1.78485086892168</v>
      </c>
      <c r="AY348">
        <v>1.86367819321239</v>
      </c>
      <c r="AZ348">
        <v>1.96104442354435</v>
      </c>
      <c r="BA348">
        <v>2.0458681218846801</v>
      </c>
      <c r="BB348">
        <v>2.1359187465265501</v>
      </c>
      <c r="BC348">
        <v>2.2234323000055798</v>
      </c>
      <c r="BD348">
        <v>2.3054642635324698</v>
      </c>
      <c r="BE348">
        <v>2.3924635912799999</v>
      </c>
      <c r="BF348">
        <v>2.4735063738980898</v>
      </c>
      <c r="BG348">
        <v>2.5250163563121402</v>
      </c>
      <c r="BH348">
        <v>2.5397665720796399</v>
      </c>
      <c r="BI348">
        <v>2.52916307814285</v>
      </c>
      <c r="BJ348">
        <v>2.5103535684185401</v>
      </c>
      <c r="BK348">
        <v>2.4957438400603098</v>
      </c>
      <c r="BM348" t="str">
        <f>VLOOKUP(D348,Data_1!$D$2:$D$1387,1,FALSE)</f>
        <v>Population growth (annual %)</v>
      </c>
    </row>
    <row r="349" spans="1:65" x14ac:dyDescent="0.25">
      <c r="A349" t="s">
        <v>273</v>
      </c>
      <c r="B349" t="s">
        <v>274</v>
      </c>
      <c r="C349" t="s">
        <v>149</v>
      </c>
      <c r="D349" t="s">
        <v>105</v>
      </c>
      <c r="E349" s="25" t="str">
        <f t="shared" si="23"/>
        <v>number</v>
      </c>
      <c r="F349" s="4" t="s">
        <v>106</v>
      </c>
      <c r="G349">
        <v>3.1699489402791001</v>
      </c>
      <c r="H349">
        <v>3.1385166749488</v>
      </c>
      <c r="I349">
        <v>3.02990131898133</v>
      </c>
      <c r="J349">
        <v>2.83289446441142</v>
      </c>
      <c r="K349">
        <v>2.5916071960882401</v>
      </c>
      <c r="L349">
        <v>2.3132464459303099</v>
      </c>
      <c r="M349">
        <v>2.08745289115845</v>
      </c>
      <c r="N349">
        <v>2.0097904324337401</v>
      </c>
      <c r="O349">
        <v>2.1221533668982202</v>
      </c>
      <c r="P349">
        <v>2.3495505126279901</v>
      </c>
      <c r="Q349">
        <v>2.64348056385283</v>
      </c>
      <c r="R349">
        <v>2.8621484019266101</v>
      </c>
      <c r="S349">
        <v>2.8920597473724201</v>
      </c>
      <c r="T349">
        <v>2.68202010840182</v>
      </c>
      <c r="U349">
        <v>2.3373641210100198</v>
      </c>
      <c r="V349">
        <v>1.93474854410651</v>
      </c>
      <c r="W349">
        <v>1.6466509656344901</v>
      </c>
      <c r="X349">
        <v>1.6025058973720201</v>
      </c>
      <c r="Y349">
        <v>1.87783952460688</v>
      </c>
      <c r="Z349">
        <v>2.35343877807122</v>
      </c>
      <c r="AA349">
        <v>2.8795993647575702</v>
      </c>
      <c r="AB349">
        <v>3.2782351355310801</v>
      </c>
      <c r="AC349">
        <v>3.4816413033973599</v>
      </c>
      <c r="AD349">
        <v>3.4377353317199102</v>
      </c>
      <c r="AE349">
        <v>3.2372967420560701</v>
      </c>
      <c r="AF349">
        <v>3.0061142323653498</v>
      </c>
      <c r="AG349">
        <v>2.8371287337453599</v>
      </c>
      <c r="AH349">
        <v>2.7278043567841501</v>
      </c>
      <c r="AI349">
        <v>2.70351705100189</v>
      </c>
      <c r="AJ349">
        <v>2.7330657467479802</v>
      </c>
      <c r="AK349">
        <v>2.7725729908824599</v>
      </c>
      <c r="AL349">
        <v>2.7824296408677198</v>
      </c>
      <c r="AM349">
        <v>2.7589380949970002</v>
      </c>
      <c r="AN349">
        <v>2.6919880632918902</v>
      </c>
      <c r="AO349">
        <v>2.6008396466188302</v>
      </c>
      <c r="AP349">
        <v>2.5049330739984401</v>
      </c>
      <c r="AQ349">
        <v>2.43271691954258</v>
      </c>
      <c r="AR349">
        <v>2.3997691285893898</v>
      </c>
      <c r="AS349">
        <v>2.41626872357311</v>
      </c>
      <c r="AT349">
        <v>2.4650884228657501</v>
      </c>
      <c r="AU349">
        <v>2.5175384890795001</v>
      </c>
      <c r="AV349">
        <v>2.55651282221105</v>
      </c>
      <c r="AW349">
        <v>2.5874276267160199</v>
      </c>
      <c r="AX349">
        <v>2.60555785529895</v>
      </c>
      <c r="AY349">
        <v>2.6123846470691401</v>
      </c>
      <c r="AZ349">
        <v>2.6179954437236499</v>
      </c>
      <c r="BA349">
        <v>2.6189373496561599</v>
      </c>
      <c r="BB349">
        <v>2.60207261186049</v>
      </c>
      <c r="BC349">
        <v>2.5643749209561899</v>
      </c>
      <c r="BD349">
        <v>2.5128297390061198</v>
      </c>
      <c r="BE349">
        <v>2.45687994904856</v>
      </c>
      <c r="BF349">
        <v>2.4040283219270799</v>
      </c>
      <c r="BG349">
        <v>2.3549868746405198</v>
      </c>
      <c r="BH349">
        <v>2.31233604659415</v>
      </c>
      <c r="BI349">
        <v>2.2743803107310199</v>
      </c>
      <c r="BJ349">
        <v>2.2367379649860601</v>
      </c>
      <c r="BK349">
        <v>2.1981848504111698</v>
      </c>
      <c r="BM349" t="str">
        <f>VLOOKUP(D349,Data_1!$D$2:$D$1387,1,FALSE)</f>
        <v>Population growth (annual %)</v>
      </c>
    </row>
    <row r="350" spans="1:65" x14ac:dyDescent="0.25">
      <c r="A350" t="s">
        <v>275</v>
      </c>
      <c r="B350" t="s">
        <v>276</v>
      </c>
      <c r="C350" t="s">
        <v>7</v>
      </c>
      <c r="D350" t="s">
        <v>107</v>
      </c>
      <c r="E350" s="25" t="str">
        <f t="shared" si="23"/>
        <v>number</v>
      </c>
      <c r="F350" s="11" t="s">
        <v>108</v>
      </c>
      <c r="G350">
        <v>5223568</v>
      </c>
      <c r="H350">
        <v>5352503</v>
      </c>
      <c r="I350">
        <v>5486319</v>
      </c>
      <c r="J350">
        <v>5625164</v>
      </c>
      <c r="K350">
        <v>5769218</v>
      </c>
      <c r="L350">
        <v>5918595</v>
      </c>
      <c r="M350">
        <v>6073526</v>
      </c>
      <c r="N350">
        <v>6234465</v>
      </c>
      <c r="O350">
        <v>6401921</v>
      </c>
      <c r="P350">
        <v>6576305</v>
      </c>
      <c r="Q350">
        <v>6757850</v>
      </c>
      <c r="R350">
        <v>6946620</v>
      </c>
      <c r="S350">
        <v>7142627</v>
      </c>
      <c r="T350">
        <v>7345780</v>
      </c>
      <c r="U350">
        <v>7556026</v>
      </c>
      <c r="V350">
        <v>7773449</v>
      </c>
      <c r="W350">
        <v>7998164</v>
      </c>
      <c r="X350">
        <v>8230218</v>
      </c>
      <c r="Y350">
        <v>8469672</v>
      </c>
      <c r="Z350">
        <v>8716553</v>
      </c>
      <c r="AA350">
        <v>8971345</v>
      </c>
      <c r="AB350">
        <v>9234129</v>
      </c>
      <c r="AC350">
        <v>9504281</v>
      </c>
      <c r="AD350">
        <v>9780872</v>
      </c>
      <c r="AE350">
        <v>10063495</v>
      </c>
      <c r="AF350">
        <v>10352120</v>
      </c>
      <c r="AG350">
        <v>10647754</v>
      </c>
      <c r="AH350">
        <v>10952395</v>
      </c>
      <c r="AI350">
        <v>11268658</v>
      </c>
      <c r="AJ350">
        <v>11598633</v>
      </c>
      <c r="AK350">
        <v>11942819</v>
      </c>
      <c r="AL350">
        <v>12301336</v>
      </c>
      <c r="AM350">
        <v>12675460</v>
      </c>
      <c r="AN350">
        <v>13066543</v>
      </c>
      <c r="AO350">
        <v>13475400</v>
      </c>
      <c r="AP350">
        <v>13902688</v>
      </c>
      <c r="AQ350">
        <v>14347854</v>
      </c>
      <c r="AR350">
        <v>14808791</v>
      </c>
      <c r="AS350">
        <v>15282521</v>
      </c>
      <c r="AT350">
        <v>15766806</v>
      </c>
      <c r="AU350">
        <v>16260932</v>
      </c>
      <c r="AV350">
        <v>16765117</v>
      </c>
      <c r="AW350">
        <v>17279141</v>
      </c>
      <c r="AX350">
        <v>17802997</v>
      </c>
      <c r="AY350">
        <v>18336724</v>
      </c>
      <c r="AZ350">
        <v>18880268</v>
      </c>
      <c r="BA350">
        <v>19433523</v>
      </c>
      <c r="BB350">
        <v>19996469</v>
      </c>
      <c r="BC350">
        <v>20569121</v>
      </c>
      <c r="BD350">
        <v>21151640</v>
      </c>
      <c r="BE350">
        <v>21743949</v>
      </c>
      <c r="BF350">
        <v>22346573</v>
      </c>
      <c r="BG350">
        <v>22961146</v>
      </c>
      <c r="BH350">
        <v>23589801</v>
      </c>
      <c r="BI350">
        <v>24234088</v>
      </c>
      <c r="BJ350">
        <v>24894551</v>
      </c>
      <c r="BK350">
        <v>25570895</v>
      </c>
      <c r="BM350" t="str">
        <f>VLOOKUP(D350,Data_1!$D$2:$D$1387,1,FALSE)</f>
        <v>Population, total</v>
      </c>
    </row>
    <row r="351" spans="1:65" x14ac:dyDescent="0.25">
      <c r="A351" t="s">
        <v>277</v>
      </c>
      <c r="B351" t="s">
        <v>278</v>
      </c>
      <c r="C351" t="s">
        <v>7</v>
      </c>
      <c r="D351" t="s">
        <v>107</v>
      </c>
      <c r="E351" s="25" t="str">
        <f t="shared" si="23"/>
        <v>number</v>
      </c>
      <c r="F351" s="11" t="s">
        <v>108</v>
      </c>
      <c r="G351">
        <v>3700023</v>
      </c>
      <c r="H351">
        <v>3784439</v>
      </c>
      <c r="I351">
        <v>3872118</v>
      </c>
      <c r="J351">
        <v>3963417</v>
      </c>
      <c r="K351">
        <v>4058673</v>
      </c>
      <c r="L351">
        <v>4158124</v>
      </c>
      <c r="M351">
        <v>4262005</v>
      </c>
      <c r="N351">
        <v>4370650</v>
      </c>
      <c r="O351">
        <v>4484439</v>
      </c>
      <c r="P351">
        <v>4603723</v>
      </c>
      <c r="Q351">
        <v>4728703</v>
      </c>
      <c r="R351">
        <v>4859610</v>
      </c>
      <c r="S351">
        <v>4996940</v>
      </c>
      <c r="T351">
        <v>5141202</v>
      </c>
      <c r="U351">
        <v>5292808</v>
      </c>
      <c r="V351">
        <v>5454705</v>
      </c>
      <c r="W351">
        <v>5627533</v>
      </c>
      <c r="X351">
        <v>5806845</v>
      </c>
      <c r="Y351">
        <v>5986332</v>
      </c>
      <c r="Z351">
        <v>6163080</v>
      </c>
      <c r="AA351">
        <v>6327569</v>
      </c>
      <c r="AB351">
        <v>6484452</v>
      </c>
      <c r="AC351">
        <v>6661358</v>
      </c>
      <c r="AD351">
        <v>6895928</v>
      </c>
      <c r="AE351">
        <v>7211105</v>
      </c>
      <c r="AF351">
        <v>7625305</v>
      </c>
      <c r="AG351">
        <v>8120093</v>
      </c>
      <c r="AH351">
        <v>8636935</v>
      </c>
      <c r="AI351">
        <v>9094671</v>
      </c>
      <c r="AJ351">
        <v>9437553</v>
      </c>
      <c r="AK351">
        <v>9641153</v>
      </c>
      <c r="AL351">
        <v>9729717</v>
      </c>
      <c r="AM351">
        <v>9755857</v>
      </c>
      <c r="AN351">
        <v>9796976</v>
      </c>
      <c r="AO351">
        <v>9909088</v>
      </c>
      <c r="AP351">
        <v>10109789</v>
      </c>
      <c r="AQ351">
        <v>10381862</v>
      </c>
      <c r="AR351">
        <v>10704744</v>
      </c>
      <c r="AS351">
        <v>11044356</v>
      </c>
      <c r="AT351">
        <v>11376172</v>
      </c>
      <c r="AU351">
        <v>11695863</v>
      </c>
      <c r="AV351">
        <v>12013711</v>
      </c>
      <c r="AW351">
        <v>12336687</v>
      </c>
      <c r="AX351">
        <v>12676038</v>
      </c>
      <c r="AY351">
        <v>13039711</v>
      </c>
      <c r="AZ351">
        <v>13429262</v>
      </c>
      <c r="BA351">
        <v>13840969</v>
      </c>
      <c r="BB351">
        <v>14271234</v>
      </c>
      <c r="BC351">
        <v>14714602</v>
      </c>
      <c r="BD351">
        <v>15167095</v>
      </c>
      <c r="BE351">
        <v>15627618</v>
      </c>
      <c r="BF351">
        <v>16097305</v>
      </c>
      <c r="BG351">
        <v>16577147</v>
      </c>
      <c r="BH351">
        <v>17068838</v>
      </c>
      <c r="BI351">
        <v>17573607</v>
      </c>
      <c r="BJ351">
        <v>18091575</v>
      </c>
      <c r="BK351">
        <v>18622104</v>
      </c>
      <c r="BM351" t="str">
        <f>VLOOKUP(D351,Data_1!$D$2:$D$1387,1,FALSE)</f>
        <v>Population, total</v>
      </c>
    </row>
    <row r="352" spans="1:65" x14ac:dyDescent="0.25">
      <c r="A352" t="s">
        <v>279</v>
      </c>
      <c r="B352" t="s">
        <v>280</v>
      </c>
      <c r="C352" t="s">
        <v>7</v>
      </c>
      <c r="D352" t="s">
        <v>107</v>
      </c>
      <c r="E352" s="25" t="str">
        <f t="shared" si="23"/>
        <v>number</v>
      </c>
      <c r="F352" s="11" t="s">
        <v>108</v>
      </c>
      <c r="G352">
        <v>3140264</v>
      </c>
      <c r="H352">
        <v>3240587</v>
      </c>
      <c r="I352">
        <v>3345145</v>
      </c>
      <c r="J352">
        <v>3452942</v>
      </c>
      <c r="K352">
        <v>3563407</v>
      </c>
      <c r="L352">
        <v>3676189</v>
      </c>
      <c r="M352">
        <v>3791887</v>
      </c>
      <c r="N352">
        <v>3912085</v>
      </c>
      <c r="O352">
        <v>4038923</v>
      </c>
      <c r="P352">
        <v>4173928</v>
      </c>
      <c r="Q352">
        <v>4317748</v>
      </c>
      <c r="R352">
        <v>4469895</v>
      </c>
      <c r="S352">
        <v>4629402</v>
      </c>
      <c r="T352">
        <v>4794754</v>
      </c>
      <c r="U352">
        <v>4964831</v>
      </c>
      <c r="V352">
        <v>5139030</v>
      </c>
      <c r="W352">
        <v>5317631</v>
      </c>
      <c r="X352">
        <v>5501445</v>
      </c>
      <c r="Y352">
        <v>5691749</v>
      </c>
      <c r="Z352">
        <v>5889230</v>
      </c>
      <c r="AA352">
        <v>6094206</v>
      </c>
      <c r="AB352">
        <v>6305709</v>
      </c>
      <c r="AC352">
        <v>6521542</v>
      </c>
      <c r="AD352">
        <v>6738765</v>
      </c>
      <c r="AE352">
        <v>6955212</v>
      </c>
      <c r="AF352">
        <v>7170656</v>
      </c>
      <c r="AG352">
        <v>7385686</v>
      </c>
      <c r="AH352">
        <v>7600072</v>
      </c>
      <c r="AI352">
        <v>7813808</v>
      </c>
      <c r="AJ352">
        <v>8027253</v>
      </c>
      <c r="AK352">
        <v>8239732</v>
      </c>
      <c r="AL352">
        <v>8452275</v>
      </c>
      <c r="AM352">
        <v>8669168</v>
      </c>
      <c r="AN352">
        <v>8896109</v>
      </c>
      <c r="AO352">
        <v>9137077</v>
      </c>
      <c r="AP352">
        <v>9394304</v>
      </c>
      <c r="AQ352">
        <v>9666578</v>
      </c>
      <c r="AR352">
        <v>9950224</v>
      </c>
      <c r="AS352">
        <v>10239714</v>
      </c>
      <c r="AT352">
        <v>10531221</v>
      </c>
      <c r="AU352">
        <v>10824125</v>
      </c>
      <c r="AV352">
        <v>11120409</v>
      </c>
      <c r="AW352">
        <v>11421984</v>
      </c>
      <c r="AX352">
        <v>11731746</v>
      </c>
      <c r="AY352">
        <v>12052156</v>
      </c>
      <c r="AZ352">
        <v>12383446</v>
      </c>
      <c r="BA352">
        <v>12725974</v>
      </c>
      <c r="BB352">
        <v>13082517</v>
      </c>
      <c r="BC352">
        <v>13456417</v>
      </c>
      <c r="BD352">
        <v>13850033</v>
      </c>
      <c r="BE352">
        <v>14264756</v>
      </c>
      <c r="BF352">
        <v>14699937</v>
      </c>
      <c r="BG352">
        <v>15153210</v>
      </c>
      <c r="BH352">
        <v>15620974</v>
      </c>
      <c r="BI352">
        <v>16100587</v>
      </c>
      <c r="BJ352">
        <v>16591390</v>
      </c>
      <c r="BK352">
        <v>17094130</v>
      </c>
      <c r="BM352" t="str">
        <f>VLOOKUP(D352,Data_1!$D$2:$D$1387,1,FALSE)</f>
        <v>Population, total</v>
      </c>
    </row>
    <row r="353" spans="1:65" x14ac:dyDescent="0.25">
      <c r="A353" t="s">
        <v>281</v>
      </c>
      <c r="B353" t="s">
        <v>282</v>
      </c>
      <c r="C353" t="s">
        <v>7</v>
      </c>
      <c r="D353" t="s">
        <v>107</v>
      </c>
      <c r="E353" s="25" t="str">
        <f t="shared" si="23"/>
        <v>number</v>
      </c>
      <c r="F353" s="11" t="s">
        <v>108</v>
      </c>
      <c r="G353">
        <v>3870756</v>
      </c>
      <c r="H353">
        <v>3999419</v>
      </c>
      <c r="I353">
        <v>4132756</v>
      </c>
      <c r="J353">
        <v>4269863</v>
      </c>
      <c r="K353">
        <v>4410212</v>
      </c>
      <c r="L353">
        <v>4553433</v>
      </c>
      <c r="M353">
        <v>4700041</v>
      </c>
      <c r="N353">
        <v>4851431</v>
      </c>
      <c r="O353">
        <v>5009514</v>
      </c>
      <c r="P353">
        <v>5175618</v>
      </c>
      <c r="Q353">
        <v>5351195</v>
      </c>
      <c r="R353">
        <v>5535874</v>
      </c>
      <c r="S353">
        <v>5727044</v>
      </c>
      <c r="T353">
        <v>5920943</v>
      </c>
      <c r="U353">
        <v>6115370</v>
      </c>
      <c r="V353">
        <v>6308300</v>
      </c>
      <c r="W353">
        <v>6501893</v>
      </c>
      <c r="X353">
        <v>6703182</v>
      </c>
      <c r="Y353">
        <v>6921790</v>
      </c>
      <c r="Z353">
        <v>7164172</v>
      </c>
      <c r="AA353">
        <v>7431940</v>
      </c>
      <c r="AB353">
        <v>7721536</v>
      </c>
      <c r="AC353">
        <v>8027565</v>
      </c>
      <c r="AD353">
        <v>8342195</v>
      </c>
      <c r="AE353">
        <v>8658857</v>
      </c>
      <c r="AF353">
        <v>8976205</v>
      </c>
      <c r="AG353">
        <v>9293283</v>
      </c>
      <c r="AH353">
        <v>9604302</v>
      </c>
      <c r="AI353">
        <v>9902540</v>
      </c>
      <c r="AJ353">
        <v>10183113</v>
      </c>
      <c r="AK353">
        <v>10443043</v>
      </c>
      <c r="AL353">
        <v>10682868</v>
      </c>
      <c r="AM353">
        <v>10905756</v>
      </c>
      <c r="AN353">
        <v>11116948</v>
      </c>
      <c r="AO353">
        <v>11320346</v>
      </c>
      <c r="AP353">
        <v>11518262</v>
      </c>
      <c r="AQ353">
        <v>11709997</v>
      </c>
      <c r="AR353">
        <v>11893272</v>
      </c>
      <c r="AS353">
        <v>12064537</v>
      </c>
      <c r="AT353">
        <v>12222251</v>
      </c>
      <c r="AU353">
        <v>12366165</v>
      </c>
      <c r="AV353">
        <v>12500525</v>
      </c>
      <c r="AW353">
        <v>12633897</v>
      </c>
      <c r="AX353">
        <v>12777511</v>
      </c>
      <c r="AY353">
        <v>12940032</v>
      </c>
      <c r="AZ353">
        <v>13124267</v>
      </c>
      <c r="BA353">
        <v>13329909</v>
      </c>
      <c r="BB353">
        <v>13558469</v>
      </c>
      <c r="BC353">
        <v>13810599</v>
      </c>
      <c r="BD353">
        <v>14086317</v>
      </c>
      <c r="BE353">
        <v>14386649</v>
      </c>
      <c r="BF353">
        <v>14710826</v>
      </c>
      <c r="BG353">
        <v>15054506</v>
      </c>
      <c r="BH353">
        <v>15411675</v>
      </c>
      <c r="BI353">
        <v>15777451</v>
      </c>
      <c r="BJ353">
        <v>16150362</v>
      </c>
      <c r="BK353">
        <v>16529904</v>
      </c>
      <c r="BM353" t="str">
        <f>VLOOKUP(D353,Data_1!$D$2:$D$1387,1,FALSE)</f>
        <v>Population, total</v>
      </c>
    </row>
    <row r="354" spans="1:65" x14ac:dyDescent="0.25">
      <c r="A354" t="s">
        <v>284</v>
      </c>
      <c r="B354" t="s">
        <v>272</v>
      </c>
      <c r="C354" t="s">
        <v>149</v>
      </c>
      <c r="D354" s="10" t="s">
        <v>107</v>
      </c>
      <c r="E354" s="25" t="str">
        <f t="shared" si="23"/>
        <v>number</v>
      </c>
      <c r="F354" s="12" t="s">
        <v>108</v>
      </c>
      <c r="G354">
        <v>3694205</v>
      </c>
      <c r="H354">
        <v>3841071</v>
      </c>
      <c r="I354">
        <v>3996941</v>
      </c>
      <c r="J354">
        <v>4157965</v>
      </c>
      <c r="K354">
        <v>4321791</v>
      </c>
      <c r="L354">
        <v>4487204</v>
      </c>
      <c r="M354">
        <v>4656353</v>
      </c>
      <c r="N354">
        <v>4834279</v>
      </c>
      <c r="O354">
        <v>5027971</v>
      </c>
      <c r="P354">
        <v>5242395</v>
      </c>
      <c r="Q354">
        <v>5479338</v>
      </c>
      <c r="R354">
        <v>5737281</v>
      </c>
      <c r="S354">
        <v>6013862</v>
      </c>
      <c r="T354">
        <v>6305287</v>
      </c>
      <c r="U354">
        <v>6608609</v>
      </c>
      <c r="V354">
        <v>6922982</v>
      </c>
      <c r="W354">
        <v>7248828</v>
      </c>
      <c r="X354">
        <v>7585914</v>
      </c>
      <c r="Y354">
        <v>7934279</v>
      </c>
      <c r="Z354">
        <v>8293675</v>
      </c>
      <c r="AA354">
        <v>8664057</v>
      </c>
      <c r="AB354">
        <v>9044473</v>
      </c>
      <c r="AC354">
        <v>9432731</v>
      </c>
      <c r="AD354">
        <v>9826055</v>
      </c>
      <c r="AE354">
        <v>10222558</v>
      </c>
      <c r="AF354">
        <v>10620267</v>
      </c>
      <c r="AG354">
        <v>11019651</v>
      </c>
      <c r="AH354">
        <v>11424260</v>
      </c>
      <c r="AI354">
        <v>11839243</v>
      </c>
      <c r="AJ354">
        <v>12267754</v>
      </c>
      <c r="AK354">
        <v>12710008</v>
      </c>
      <c r="AL354">
        <v>13163019</v>
      </c>
      <c r="AM354">
        <v>13622731</v>
      </c>
      <c r="AN354">
        <v>14083611</v>
      </c>
      <c r="AO354">
        <v>14540820</v>
      </c>
      <c r="AP354">
        <v>14995249</v>
      </c>
      <c r="AQ354">
        <v>15445986</v>
      </c>
      <c r="AR354">
        <v>15884552</v>
      </c>
      <c r="AS354">
        <v>16300233</v>
      </c>
      <c r="AT354">
        <v>16686561</v>
      </c>
      <c r="AU354">
        <v>17040152</v>
      </c>
      <c r="AV354">
        <v>17366517</v>
      </c>
      <c r="AW354">
        <v>17679355</v>
      </c>
      <c r="AX354">
        <v>17997738</v>
      </c>
      <c r="AY354">
        <v>18336303</v>
      </c>
      <c r="AZ354">
        <v>18699435</v>
      </c>
      <c r="BA354">
        <v>19085941</v>
      </c>
      <c r="BB354">
        <v>19497986</v>
      </c>
      <c r="BC354">
        <v>19936366</v>
      </c>
      <c r="BD354">
        <v>20401331</v>
      </c>
      <c r="BE354">
        <v>20895311</v>
      </c>
      <c r="BF354">
        <v>21418603</v>
      </c>
      <c r="BG354">
        <v>21966312</v>
      </c>
      <c r="BH354">
        <v>22531350</v>
      </c>
      <c r="BI354">
        <v>23108472</v>
      </c>
      <c r="BJ354">
        <v>23695919</v>
      </c>
      <c r="BK354">
        <v>24294750</v>
      </c>
      <c r="BM354" t="str">
        <f>VLOOKUP(D354,Data_1!$D$2:$D$1387,1,FALSE)</f>
        <v>Population, total</v>
      </c>
    </row>
    <row r="355" spans="1:65" x14ac:dyDescent="0.25">
      <c r="A355" t="s">
        <v>273</v>
      </c>
      <c r="B355" t="s">
        <v>274</v>
      </c>
      <c r="C355" t="s">
        <v>149</v>
      </c>
      <c r="D355" t="s">
        <v>107</v>
      </c>
      <c r="E355" s="25" t="str">
        <f t="shared" si="23"/>
        <v>number</v>
      </c>
      <c r="F355" s="11" t="s">
        <v>108</v>
      </c>
      <c r="G355">
        <v>6866539</v>
      </c>
      <c r="H355">
        <v>7085464</v>
      </c>
      <c r="I355">
        <v>7303432</v>
      </c>
      <c r="J355">
        <v>7513289</v>
      </c>
      <c r="K355">
        <v>7710549</v>
      </c>
      <c r="L355">
        <v>7890992</v>
      </c>
      <c r="M355">
        <v>8057444</v>
      </c>
      <c r="N355">
        <v>8221020</v>
      </c>
      <c r="O355">
        <v>8397347</v>
      </c>
      <c r="P355">
        <v>8596983</v>
      </c>
      <c r="Q355">
        <v>8827273</v>
      </c>
      <c r="R355">
        <v>9083573</v>
      </c>
      <c r="S355">
        <v>9350111</v>
      </c>
      <c r="T355">
        <v>9604276</v>
      </c>
      <c r="U355">
        <v>9831407</v>
      </c>
      <c r="V355">
        <v>10023472</v>
      </c>
      <c r="W355">
        <v>10189890</v>
      </c>
      <c r="X355">
        <v>10354499</v>
      </c>
      <c r="Y355">
        <v>10550777</v>
      </c>
      <c r="Z355">
        <v>10802028</v>
      </c>
      <c r="AA355">
        <v>11117605</v>
      </c>
      <c r="AB355">
        <v>11488106</v>
      </c>
      <c r="AC355">
        <v>11895125</v>
      </c>
      <c r="AD355">
        <v>12311158</v>
      </c>
      <c r="AE355">
        <v>12716228</v>
      </c>
      <c r="AF355">
        <v>13104296</v>
      </c>
      <c r="AG355">
        <v>13481406</v>
      </c>
      <c r="AH355">
        <v>13854214</v>
      </c>
      <c r="AI355">
        <v>14233874</v>
      </c>
      <c r="AJ355">
        <v>14628260</v>
      </c>
      <c r="AK355">
        <v>15039514</v>
      </c>
      <c r="AL355">
        <v>15463854</v>
      </c>
      <c r="AM355">
        <v>15896432</v>
      </c>
      <c r="AN355">
        <v>16330174</v>
      </c>
      <c r="AO355">
        <v>16760467</v>
      </c>
      <c r="AP355">
        <v>17185608</v>
      </c>
      <c r="AQ355">
        <v>17608812</v>
      </c>
      <c r="AR355">
        <v>18036494</v>
      </c>
      <c r="AS355">
        <v>18477612</v>
      </c>
      <c r="AT355">
        <v>18938762</v>
      </c>
      <c r="AU355">
        <v>19421605</v>
      </c>
      <c r="AV355">
        <v>19924522</v>
      </c>
      <c r="AW355">
        <v>20446782</v>
      </c>
      <c r="AX355">
        <v>20986536</v>
      </c>
      <c r="AY355">
        <v>21542009</v>
      </c>
      <c r="AZ355">
        <v>22113425</v>
      </c>
      <c r="BA355">
        <v>22700212</v>
      </c>
      <c r="BB355">
        <v>23298640</v>
      </c>
      <c r="BC355">
        <v>23903831</v>
      </c>
      <c r="BD355">
        <v>24512104</v>
      </c>
      <c r="BE355">
        <v>25121796</v>
      </c>
      <c r="BF355">
        <v>25733049</v>
      </c>
      <c r="BG355">
        <v>26346251</v>
      </c>
      <c r="BH355">
        <v>26962563</v>
      </c>
      <c r="BI355">
        <v>27582821</v>
      </c>
      <c r="BJ355">
        <v>28206728</v>
      </c>
      <c r="BK355">
        <v>28833629</v>
      </c>
      <c r="BM355" t="str">
        <f>VLOOKUP(D355,Data_1!$D$2:$D$1387,1,FALSE)</f>
        <v>Population, total</v>
      </c>
    </row>
    <row r="356" spans="1:65" x14ac:dyDescent="0.25">
      <c r="A356" t="s">
        <v>275</v>
      </c>
      <c r="B356" t="s">
        <v>276</v>
      </c>
      <c r="C356" t="s">
        <v>7</v>
      </c>
      <c r="D356" t="s">
        <v>109</v>
      </c>
      <c r="E356" s="25" t="str">
        <f t="shared" si="23"/>
        <v>number</v>
      </c>
      <c r="F356" s="11" t="s">
        <v>110</v>
      </c>
      <c r="Z356">
        <v>17.3</v>
      </c>
      <c r="AM356">
        <v>30.1</v>
      </c>
      <c r="AQ356">
        <v>27.9</v>
      </c>
      <c r="AS356">
        <v>27.5</v>
      </c>
      <c r="AU356">
        <v>34.299999999999997</v>
      </c>
      <c r="AY356">
        <v>30.7</v>
      </c>
      <c r="BD356">
        <v>38.200000000000003</v>
      </c>
      <c r="BF356">
        <v>39</v>
      </c>
      <c r="BM356" t="str">
        <f>VLOOKUP(D356,Data_1!$D$2:$D$1387,1,FALSE)</f>
        <v>Poverty gap at $1.90 a day (2011 PPP) (%)</v>
      </c>
    </row>
    <row r="357" spans="1:65" x14ac:dyDescent="0.25">
      <c r="A357" t="s">
        <v>277</v>
      </c>
      <c r="B357" t="s">
        <v>278</v>
      </c>
      <c r="C357" t="s">
        <v>7</v>
      </c>
      <c r="D357" t="s">
        <v>109</v>
      </c>
      <c r="E357" s="25" t="str">
        <f t="shared" si="23"/>
        <v>number</v>
      </c>
      <c r="F357" s="11" t="s">
        <v>110</v>
      </c>
      <c r="AQ357">
        <v>24.2</v>
      </c>
      <c r="AX357">
        <v>31</v>
      </c>
      <c r="BD357">
        <v>33.6</v>
      </c>
      <c r="BM357" t="str">
        <f>VLOOKUP(D357,Data_1!$D$2:$D$1387,1,FALSE)</f>
        <v>Poverty gap at $1.90 a day (2011 PPP) (%)</v>
      </c>
    </row>
    <row r="358" spans="1:65" x14ac:dyDescent="0.25">
      <c r="A358" t="s">
        <v>279</v>
      </c>
      <c r="B358" t="s">
        <v>280</v>
      </c>
      <c r="C358" t="s">
        <v>7</v>
      </c>
      <c r="D358" t="s">
        <v>109</v>
      </c>
      <c r="E358" s="25" t="str">
        <f t="shared" si="23"/>
        <v>number</v>
      </c>
      <c r="F358" s="11" t="s">
        <v>110</v>
      </c>
      <c r="AK358">
        <v>34.700000000000003</v>
      </c>
      <c r="AM358">
        <v>27.7</v>
      </c>
      <c r="AP358">
        <v>15.9</v>
      </c>
      <c r="AR358">
        <v>16.8</v>
      </c>
      <c r="AV358">
        <v>17.5</v>
      </c>
      <c r="AX358">
        <v>27.3</v>
      </c>
      <c r="AZ358">
        <v>30.1</v>
      </c>
      <c r="BD358">
        <v>31.6</v>
      </c>
      <c r="BI358">
        <v>29.5</v>
      </c>
      <c r="BM358" t="str">
        <f>VLOOKUP(D358,Data_1!$D$2:$D$1387,1,FALSE)</f>
        <v>Poverty gap at $1.90 a day (2011 PPP) (%)</v>
      </c>
    </row>
    <row r="359" spans="1:65" x14ac:dyDescent="0.25">
      <c r="A359" t="s">
        <v>281</v>
      </c>
      <c r="B359" t="s">
        <v>282</v>
      </c>
      <c r="C359" t="s">
        <v>7</v>
      </c>
      <c r="D359" t="s">
        <v>109</v>
      </c>
      <c r="E359" s="25" t="str">
        <f t="shared" si="23"/>
        <v>number</v>
      </c>
      <c r="F359" s="11" t="s">
        <v>110</v>
      </c>
      <c r="BE359">
        <v>5.2</v>
      </c>
      <c r="BM359" t="str">
        <f>VLOOKUP(D359,Data_1!$D$2:$D$1387,1,FALSE)</f>
        <v>Poverty gap at $1.90 a day (2011 PPP) (%)</v>
      </c>
    </row>
    <row r="360" spans="1:65" x14ac:dyDescent="0.25">
      <c r="A360" t="s">
        <v>284</v>
      </c>
      <c r="B360" t="s">
        <v>272</v>
      </c>
      <c r="C360" t="s">
        <v>149</v>
      </c>
      <c r="D360" t="s">
        <v>109</v>
      </c>
      <c r="E360" s="25" t="str">
        <f t="shared" si="23"/>
        <v>number</v>
      </c>
      <c r="F360" s="11" t="s">
        <v>110</v>
      </c>
      <c r="AE360">
        <v>2.1</v>
      </c>
      <c r="AF360">
        <v>0.6</v>
      </c>
      <c r="AG360">
        <v>1.6</v>
      </c>
      <c r="AH360">
        <v>2.6</v>
      </c>
      <c r="AL360">
        <v>6.7</v>
      </c>
      <c r="AO360">
        <v>4.7</v>
      </c>
      <c r="AR360">
        <v>7.6</v>
      </c>
      <c r="AV360">
        <v>7.1</v>
      </c>
      <c r="BB360">
        <v>10.4</v>
      </c>
      <c r="BI360">
        <v>9.1</v>
      </c>
      <c r="BM360" t="str">
        <f>VLOOKUP(D360,Data_1!$D$2:$D$1387,1,FALSE)</f>
        <v>Poverty gap at $1.90 a day (2011 PPP) (%)</v>
      </c>
    </row>
    <row r="361" spans="1:65" x14ac:dyDescent="0.25">
      <c r="A361" t="s">
        <v>273</v>
      </c>
      <c r="B361" t="s">
        <v>274</v>
      </c>
      <c r="C361" t="s">
        <v>149</v>
      </c>
      <c r="D361" t="s">
        <v>109</v>
      </c>
      <c r="E361" s="25" t="str">
        <f t="shared" si="23"/>
        <v>number</v>
      </c>
      <c r="F361" s="11" t="s">
        <v>110</v>
      </c>
      <c r="AG361">
        <v>14.3</v>
      </c>
      <c r="AH361">
        <v>13.8</v>
      </c>
      <c r="AK361">
        <v>17.7</v>
      </c>
      <c r="AR361">
        <v>12.3</v>
      </c>
      <c r="AY361">
        <v>8.1999999999999993</v>
      </c>
      <c r="BF361">
        <v>3.5</v>
      </c>
      <c r="BM361" t="str">
        <f>VLOOKUP(D361,Data_1!$D$2:$D$1387,1,FALSE)</f>
        <v>Poverty gap at $1.90 a day (2011 PPP) (%)</v>
      </c>
    </row>
    <row r="362" spans="1:65" x14ac:dyDescent="0.25">
      <c r="A362" t="s">
        <v>275</v>
      </c>
      <c r="B362" t="s">
        <v>276</v>
      </c>
      <c r="C362" t="s">
        <v>7</v>
      </c>
      <c r="D362" t="s">
        <v>111</v>
      </c>
      <c r="E362" s="25" t="str">
        <f t="shared" si="23"/>
        <v>number</v>
      </c>
      <c r="F362" s="11" t="s">
        <v>112</v>
      </c>
      <c r="AU362">
        <v>35.9</v>
      </c>
      <c r="BM362" t="str">
        <f>VLOOKUP(D362,Data_1!$D$2:$D$1387,1,FALSE)</f>
        <v>Poverty gap at national poverty lines (%)</v>
      </c>
    </row>
    <row r="363" spans="1:65" x14ac:dyDescent="0.25">
      <c r="A363" t="s">
        <v>277</v>
      </c>
      <c r="B363" t="s">
        <v>278</v>
      </c>
      <c r="C363" t="s">
        <v>7</v>
      </c>
      <c r="D363" t="s">
        <v>111</v>
      </c>
      <c r="E363" s="25" t="str">
        <f t="shared" si="23"/>
        <v>number</v>
      </c>
      <c r="F363" s="11" t="s">
        <v>112</v>
      </c>
      <c r="AQ363">
        <v>23.4</v>
      </c>
      <c r="AX363">
        <v>17.8</v>
      </c>
      <c r="BD363">
        <v>18.899999999999999</v>
      </c>
      <c r="BM363" t="str">
        <f>VLOOKUP(D363,Data_1!$D$2:$D$1387,1,FALSE)</f>
        <v>Poverty gap at national poverty lines (%)</v>
      </c>
    </row>
    <row r="364" spans="1:65" x14ac:dyDescent="0.25">
      <c r="A364" t="s">
        <v>279</v>
      </c>
      <c r="B364" t="s">
        <v>280</v>
      </c>
      <c r="C364" t="s">
        <v>7</v>
      </c>
      <c r="D364" t="s">
        <v>111</v>
      </c>
      <c r="E364" s="25" t="str">
        <f t="shared" si="23"/>
        <v>number</v>
      </c>
      <c r="F364" s="11" t="s">
        <v>112</v>
      </c>
      <c r="BM364" t="str">
        <f>VLOOKUP(D364,Data_1!$D$2:$D$1387,1,FALSE)</f>
        <v>Poverty gap at national poverty lines (%)</v>
      </c>
    </row>
    <row r="365" spans="1:65" x14ac:dyDescent="0.25">
      <c r="A365" t="s">
        <v>281</v>
      </c>
      <c r="B365" t="s">
        <v>282</v>
      </c>
      <c r="C365" t="s">
        <v>7</v>
      </c>
      <c r="D365" t="s">
        <v>111</v>
      </c>
      <c r="E365" s="25" t="str">
        <f t="shared" si="23"/>
        <v>number</v>
      </c>
      <c r="F365" s="4" t="s">
        <v>112</v>
      </c>
      <c r="BM365" t="str">
        <f>VLOOKUP(D365,Data_1!$D$2:$D$1387,1,FALSE)</f>
        <v>Poverty gap at national poverty lines (%)</v>
      </c>
    </row>
    <row r="366" spans="1:65" x14ac:dyDescent="0.25">
      <c r="A366" t="s">
        <v>284</v>
      </c>
      <c r="B366" t="s">
        <v>272</v>
      </c>
      <c r="C366" t="s">
        <v>149</v>
      </c>
      <c r="D366" t="s">
        <v>111</v>
      </c>
      <c r="E366" s="25" t="str">
        <f t="shared" si="23"/>
        <v>number</v>
      </c>
      <c r="F366" s="11" t="s">
        <v>112</v>
      </c>
      <c r="AV366">
        <v>12.9</v>
      </c>
      <c r="BB366">
        <v>18.2</v>
      </c>
      <c r="BI366">
        <v>16.3</v>
      </c>
      <c r="BM366" t="str">
        <f>VLOOKUP(D366,Data_1!$D$2:$D$1387,1,FALSE)</f>
        <v>Poverty gap at national poverty lines (%)</v>
      </c>
    </row>
    <row r="367" spans="1:65" x14ac:dyDescent="0.25">
      <c r="A367" t="s">
        <v>273</v>
      </c>
      <c r="B367" t="s">
        <v>274</v>
      </c>
      <c r="C367" t="s">
        <v>149</v>
      </c>
      <c r="D367" t="s">
        <v>111</v>
      </c>
      <c r="E367" s="25" t="str">
        <f t="shared" si="23"/>
        <v>number</v>
      </c>
      <c r="F367" s="11" t="s">
        <v>112</v>
      </c>
      <c r="AY367">
        <v>11</v>
      </c>
      <c r="BF367">
        <v>7.8</v>
      </c>
      <c r="BM367" t="str">
        <f>VLOOKUP(D367,Data_1!$D$2:$D$1387,1,FALSE)</f>
        <v>Poverty gap at national poverty lines (%)</v>
      </c>
    </row>
    <row r="368" spans="1:65" x14ac:dyDescent="0.25">
      <c r="A368" t="s">
        <v>275</v>
      </c>
      <c r="B368" t="s">
        <v>276</v>
      </c>
      <c r="C368" t="s">
        <v>7</v>
      </c>
      <c r="D368" t="s">
        <v>113</v>
      </c>
      <c r="E368" s="25" t="str">
        <f t="shared" si="23"/>
        <v>number</v>
      </c>
      <c r="F368" s="4" t="s">
        <v>114</v>
      </c>
      <c r="AJ368">
        <v>587832.9375</v>
      </c>
      <c r="AT368">
        <v>587832.9375</v>
      </c>
      <c r="BD368">
        <v>587832.9375</v>
      </c>
      <c r="BM368" t="str">
        <f>VLOOKUP(D368,Data_1!$D$2:$D$1387,1,FALSE)</f>
        <v>Rural land area (sq. km)</v>
      </c>
    </row>
    <row r="369" spans="1:65" x14ac:dyDescent="0.25">
      <c r="A369" t="s">
        <v>277</v>
      </c>
      <c r="B369" t="s">
        <v>278</v>
      </c>
      <c r="C369" t="s">
        <v>7</v>
      </c>
      <c r="D369" t="s">
        <v>113</v>
      </c>
      <c r="E369" s="25" t="str">
        <f t="shared" si="23"/>
        <v>number</v>
      </c>
      <c r="F369" s="4" t="s">
        <v>114</v>
      </c>
      <c r="AJ369">
        <v>92909.460940000004</v>
      </c>
      <c r="AT369">
        <v>92909.460940000004</v>
      </c>
      <c r="BD369">
        <v>92909.460940000004</v>
      </c>
      <c r="BM369" t="str">
        <f>VLOOKUP(D369,Data_1!$D$2:$D$1387,1,FALSE)</f>
        <v>Rural land area (sq. km)</v>
      </c>
    </row>
    <row r="370" spans="1:65" x14ac:dyDescent="0.25">
      <c r="A370" t="s">
        <v>279</v>
      </c>
      <c r="B370" t="s">
        <v>280</v>
      </c>
      <c r="C370" t="s">
        <v>7</v>
      </c>
      <c r="D370" t="s">
        <v>113</v>
      </c>
      <c r="E370" s="25" t="str">
        <f t="shared" si="23"/>
        <v>number</v>
      </c>
      <c r="F370" s="4" t="s">
        <v>114</v>
      </c>
      <c r="BM370" t="str">
        <f>VLOOKUP(D370,Data_1!$D$2:$D$1387,1,FALSE)</f>
        <v>Rural land area (sq. km)</v>
      </c>
    </row>
    <row r="371" spans="1:65" x14ac:dyDescent="0.25">
      <c r="A371" t="s">
        <v>281</v>
      </c>
      <c r="B371" t="s">
        <v>282</v>
      </c>
      <c r="C371" t="s">
        <v>7</v>
      </c>
      <c r="D371" t="s">
        <v>113</v>
      </c>
      <c r="E371" s="25" t="str">
        <f t="shared" si="23"/>
        <v>number</v>
      </c>
      <c r="F371" s="4" t="s">
        <v>114</v>
      </c>
      <c r="BM371" t="str">
        <f>VLOOKUP(D371,Data_1!$D$2:$D$1387,1,FALSE)</f>
        <v>Rural land area (sq. km)</v>
      </c>
    </row>
    <row r="372" spans="1:65" x14ac:dyDescent="0.25">
      <c r="A372" t="s">
        <v>284</v>
      </c>
      <c r="B372" t="s">
        <v>272</v>
      </c>
      <c r="C372" t="s">
        <v>149</v>
      </c>
      <c r="D372" t="s">
        <v>113</v>
      </c>
      <c r="E372" s="25" t="str">
        <f t="shared" si="23"/>
        <v>number</v>
      </c>
      <c r="F372" s="4" t="s">
        <v>114</v>
      </c>
      <c r="AJ372">
        <v>314812.34379999997</v>
      </c>
      <c r="AT372">
        <v>314812.34379999997</v>
      </c>
      <c r="BD372">
        <v>314812.34379999997</v>
      </c>
      <c r="BM372" t="str">
        <f>VLOOKUP(D372,Data_1!$D$2:$D$1387,1,FALSE)</f>
        <v>Rural land area (sq. km)</v>
      </c>
    </row>
    <row r="373" spans="1:65" x14ac:dyDescent="0.25">
      <c r="A373" t="s">
        <v>273</v>
      </c>
      <c r="B373" t="s">
        <v>274</v>
      </c>
      <c r="C373" t="s">
        <v>149</v>
      </c>
      <c r="D373" t="s">
        <v>113</v>
      </c>
      <c r="E373" s="25" t="str">
        <f t="shared" si="23"/>
        <v>number</v>
      </c>
      <c r="F373" s="4" t="s">
        <v>114</v>
      </c>
      <c r="AJ373">
        <v>224697.48439999999</v>
      </c>
      <c r="AT373">
        <v>224697.48439999999</v>
      </c>
      <c r="BD373">
        <v>224697.48439999999</v>
      </c>
      <c r="BM373" t="str">
        <f>VLOOKUP(D373,Data_1!$D$2:$D$1387,1,FALSE)</f>
        <v>Rural land area (sq. km)</v>
      </c>
    </row>
    <row r="374" spans="1:65" x14ac:dyDescent="0.25">
      <c r="A374" t="s">
        <v>275</v>
      </c>
      <c r="B374" t="s">
        <v>276</v>
      </c>
      <c r="C374" t="s">
        <v>7</v>
      </c>
      <c r="D374" t="s">
        <v>115</v>
      </c>
      <c r="E374" s="25" t="str">
        <f t="shared" si="23"/>
        <v>number</v>
      </c>
      <c r="F374" s="4" t="s">
        <v>116</v>
      </c>
      <c r="AJ374">
        <v>0.73155592800000002</v>
      </c>
      <c r="AT374">
        <v>0.73155592800000002</v>
      </c>
      <c r="BD374">
        <v>0.73155592800000002</v>
      </c>
      <c r="BM374" t="str">
        <f>VLOOKUP(D374,Data_1!$D$2:$D$1387,1,FALSE)</f>
        <v>Rural land area where elevation is below 5 meters (% of total land area)</v>
      </c>
    </row>
    <row r="375" spans="1:65" x14ac:dyDescent="0.25">
      <c r="A375" t="s">
        <v>277</v>
      </c>
      <c r="B375" t="s">
        <v>278</v>
      </c>
      <c r="C375" t="s">
        <v>7</v>
      </c>
      <c r="D375" t="s">
        <v>115</v>
      </c>
      <c r="E375" s="25" t="str">
        <f t="shared" si="23"/>
        <v>number</v>
      </c>
      <c r="F375" s="4" t="s">
        <v>116</v>
      </c>
      <c r="AJ375">
        <v>0</v>
      </c>
      <c r="AT375">
        <v>0</v>
      </c>
      <c r="BD375">
        <v>0</v>
      </c>
      <c r="BM375" t="str">
        <f>VLOOKUP(D375,Data_1!$D$2:$D$1387,1,FALSE)</f>
        <v>Rural land area where elevation is below 5 meters (% of total land area)</v>
      </c>
    </row>
    <row r="376" spans="1:65" x14ac:dyDescent="0.25">
      <c r="A376" t="s">
        <v>279</v>
      </c>
      <c r="B376" t="s">
        <v>280</v>
      </c>
      <c r="C376" t="s">
        <v>7</v>
      </c>
      <c r="D376" t="s">
        <v>115</v>
      </c>
      <c r="E376" s="25" t="str">
        <f t="shared" si="23"/>
        <v>number</v>
      </c>
      <c r="F376" s="4" t="s">
        <v>116</v>
      </c>
      <c r="BM376" t="str">
        <f>VLOOKUP(D376,Data_1!$D$2:$D$1387,1,FALSE)</f>
        <v>Rural land area where elevation is below 5 meters (% of total land area)</v>
      </c>
    </row>
    <row r="377" spans="1:65" x14ac:dyDescent="0.25">
      <c r="A377" t="s">
        <v>281</v>
      </c>
      <c r="B377" t="s">
        <v>282</v>
      </c>
      <c r="C377" t="s">
        <v>7</v>
      </c>
      <c r="D377" t="s">
        <v>115</v>
      </c>
      <c r="E377" s="25" t="str">
        <f t="shared" si="23"/>
        <v>number</v>
      </c>
      <c r="F377" s="4" t="s">
        <v>116</v>
      </c>
      <c r="BM377" t="str">
        <f>VLOOKUP(D377,Data_1!$D$2:$D$1387,1,FALSE)</f>
        <v>Rural land area where elevation is below 5 meters (% of total land area)</v>
      </c>
    </row>
    <row r="378" spans="1:65" x14ac:dyDescent="0.25">
      <c r="A378" t="s">
        <v>284</v>
      </c>
      <c r="B378" t="s">
        <v>272</v>
      </c>
      <c r="C378" t="s">
        <v>149</v>
      </c>
      <c r="D378" t="s">
        <v>115</v>
      </c>
      <c r="E378" s="25" t="str">
        <f t="shared" si="23"/>
        <v>number</v>
      </c>
      <c r="F378" s="4" t="s">
        <v>116</v>
      </c>
      <c r="AJ378">
        <v>0.119761557</v>
      </c>
      <c r="AT378">
        <v>0.119761557</v>
      </c>
      <c r="BD378">
        <v>0.119761557</v>
      </c>
      <c r="BM378" t="str">
        <f>VLOOKUP(D378,Data_1!$D$2:$D$1387,1,FALSE)</f>
        <v>Rural land area where elevation is below 5 meters (% of total land area)</v>
      </c>
    </row>
    <row r="379" spans="1:65" x14ac:dyDescent="0.25">
      <c r="A379" t="s">
        <v>273</v>
      </c>
      <c r="B379" t="s">
        <v>274</v>
      </c>
      <c r="C379" t="s">
        <v>149</v>
      </c>
      <c r="D379" t="s">
        <v>115</v>
      </c>
      <c r="E379" s="25" t="str">
        <f t="shared" si="23"/>
        <v>number</v>
      </c>
      <c r="F379" s="4" t="s">
        <v>116</v>
      </c>
      <c r="AJ379">
        <v>0.506694219</v>
      </c>
      <c r="AT379">
        <v>0.506694219</v>
      </c>
      <c r="BD379">
        <v>0.506694219</v>
      </c>
      <c r="BM379" t="str">
        <f>VLOOKUP(D379,Data_1!$D$2:$D$1387,1,FALSE)</f>
        <v>Rural land area where elevation is below 5 meters (% of total land area)</v>
      </c>
    </row>
    <row r="380" spans="1:65" x14ac:dyDescent="0.25">
      <c r="A380" t="s">
        <v>275</v>
      </c>
      <c r="B380" t="s">
        <v>276</v>
      </c>
      <c r="C380" t="s">
        <v>7</v>
      </c>
      <c r="D380" t="s">
        <v>117</v>
      </c>
      <c r="E380" s="25" t="str">
        <f t="shared" si="23"/>
        <v>number</v>
      </c>
      <c r="F380" s="4" t="s">
        <v>118</v>
      </c>
      <c r="AJ380">
        <v>4316.9506840000004</v>
      </c>
      <c r="AT380">
        <v>4316.9506840000004</v>
      </c>
      <c r="BD380">
        <v>4316.9506840000004</v>
      </c>
      <c r="BM380" t="str">
        <f>VLOOKUP(D380,Data_1!$D$2:$D$1387,1,FALSE)</f>
        <v>Rural land area where elevation is below 5 meters (sq. km)</v>
      </c>
    </row>
    <row r="381" spans="1:65" x14ac:dyDescent="0.25">
      <c r="A381" t="s">
        <v>277</v>
      </c>
      <c r="B381" t="s">
        <v>278</v>
      </c>
      <c r="C381" t="s">
        <v>7</v>
      </c>
      <c r="D381" t="s">
        <v>117</v>
      </c>
      <c r="E381" s="25" t="str">
        <f t="shared" si="23"/>
        <v>number</v>
      </c>
      <c r="F381" s="4" t="s">
        <v>118</v>
      </c>
      <c r="AJ381">
        <v>0</v>
      </c>
      <c r="AT381">
        <v>0</v>
      </c>
      <c r="BD381">
        <v>0</v>
      </c>
      <c r="BM381" t="str">
        <f>VLOOKUP(D381,Data_1!$D$2:$D$1387,1,FALSE)</f>
        <v>Rural land area where elevation is below 5 meters (sq. km)</v>
      </c>
    </row>
    <row r="382" spans="1:65" x14ac:dyDescent="0.25">
      <c r="A382" t="s">
        <v>279</v>
      </c>
      <c r="B382" t="s">
        <v>280</v>
      </c>
      <c r="C382" t="s">
        <v>7</v>
      </c>
      <c r="D382" t="s">
        <v>117</v>
      </c>
      <c r="E382" s="25" t="str">
        <f t="shared" si="23"/>
        <v>number</v>
      </c>
      <c r="F382" s="4" t="s">
        <v>118</v>
      </c>
      <c r="BM382" t="str">
        <f>VLOOKUP(D382,Data_1!$D$2:$D$1387,1,FALSE)</f>
        <v>Rural land area where elevation is below 5 meters (sq. km)</v>
      </c>
    </row>
    <row r="383" spans="1:65" x14ac:dyDescent="0.25">
      <c r="A383" t="s">
        <v>281</v>
      </c>
      <c r="B383" t="s">
        <v>282</v>
      </c>
      <c r="C383" t="s">
        <v>7</v>
      </c>
      <c r="D383" t="s">
        <v>117</v>
      </c>
      <c r="E383" s="25" t="str">
        <f t="shared" si="23"/>
        <v>number</v>
      </c>
      <c r="F383" s="4" t="s">
        <v>118</v>
      </c>
      <c r="BM383" t="str">
        <f>VLOOKUP(D383,Data_1!$D$2:$D$1387,1,FALSE)</f>
        <v>Rural land area where elevation is below 5 meters (sq. km)</v>
      </c>
    </row>
    <row r="384" spans="1:65" x14ac:dyDescent="0.25">
      <c r="A384" t="s">
        <v>284</v>
      </c>
      <c r="B384" t="s">
        <v>272</v>
      </c>
      <c r="C384" t="s">
        <v>149</v>
      </c>
      <c r="D384" t="s">
        <v>117</v>
      </c>
      <c r="E384" s="25" t="str">
        <f t="shared" si="23"/>
        <v>number</v>
      </c>
      <c r="F384" s="4" t="s">
        <v>118</v>
      </c>
      <c r="AJ384">
        <v>381.17529300000001</v>
      </c>
      <c r="AT384">
        <v>381.17529300000001</v>
      </c>
      <c r="BD384">
        <v>381.17529300000001</v>
      </c>
      <c r="BM384" t="str">
        <f>VLOOKUP(D384,Data_1!$D$2:$D$1387,1,FALSE)</f>
        <v>Rural land area where elevation is below 5 meters (sq. km)</v>
      </c>
    </row>
    <row r="385" spans="1:65" x14ac:dyDescent="0.25">
      <c r="A385" t="s">
        <v>273</v>
      </c>
      <c r="B385" t="s">
        <v>274</v>
      </c>
      <c r="C385" t="s">
        <v>149</v>
      </c>
      <c r="D385" t="s">
        <v>117</v>
      </c>
      <c r="E385" s="25" t="str">
        <f t="shared" si="23"/>
        <v>number</v>
      </c>
      <c r="F385" s="4" t="s">
        <v>118</v>
      </c>
      <c r="AJ385">
        <v>1170.144043</v>
      </c>
      <c r="AT385">
        <v>1170.144043</v>
      </c>
      <c r="BD385">
        <v>1170.144043</v>
      </c>
      <c r="BM385" t="str">
        <f>VLOOKUP(D385,Data_1!$D$2:$D$1387,1,FALSE)</f>
        <v>Rural land area where elevation is below 5 meters (sq. km)</v>
      </c>
    </row>
    <row r="386" spans="1:65" x14ac:dyDescent="0.25">
      <c r="A386" t="s">
        <v>275</v>
      </c>
      <c r="B386" t="s">
        <v>276</v>
      </c>
      <c r="C386" t="s">
        <v>7</v>
      </c>
      <c r="D386" t="s">
        <v>119</v>
      </c>
      <c r="E386" s="25" t="str">
        <f t="shared" si="23"/>
        <v>number</v>
      </c>
      <c r="F386" s="4" t="s">
        <v>120</v>
      </c>
      <c r="G386">
        <v>4650490</v>
      </c>
      <c r="H386">
        <v>4747188</v>
      </c>
      <c r="I386">
        <v>4846779</v>
      </c>
      <c r="J386">
        <v>4949357</v>
      </c>
      <c r="K386">
        <v>5055047</v>
      </c>
      <c r="L386">
        <v>5164152</v>
      </c>
      <c r="M386">
        <v>5279473</v>
      </c>
      <c r="N386">
        <v>5398423</v>
      </c>
      <c r="O386">
        <v>5521593</v>
      </c>
      <c r="P386">
        <v>5649046</v>
      </c>
      <c r="Q386">
        <v>5776205</v>
      </c>
      <c r="R386">
        <v>5907128</v>
      </c>
      <c r="S386">
        <v>6041877</v>
      </c>
      <c r="T386">
        <v>6180078</v>
      </c>
      <c r="U386">
        <v>6321825</v>
      </c>
      <c r="V386">
        <v>6471008</v>
      </c>
      <c r="W386">
        <v>6623759</v>
      </c>
      <c r="X386">
        <v>6779889</v>
      </c>
      <c r="Y386">
        <v>6939372</v>
      </c>
      <c r="Z386">
        <v>7101899</v>
      </c>
      <c r="AA386">
        <v>7267866</v>
      </c>
      <c r="AB386">
        <v>7437075</v>
      </c>
      <c r="AC386">
        <v>7608842</v>
      </c>
      <c r="AD386">
        <v>7782249</v>
      </c>
      <c r="AE386">
        <v>7956904</v>
      </c>
      <c r="AF386">
        <v>8132418</v>
      </c>
      <c r="AG386">
        <v>8309614</v>
      </c>
      <c r="AH386">
        <v>8489530</v>
      </c>
      <c r="AI386">
        <v>8674500</v>
      </c>
      <c r="AJ386">
        <v>8865299</v>
      </c>
      <c r="AK386">
        <v>9062330</v>
      </c>
      <c r="AL386">
        <v>9265243</v>
      </c>
      <c r="AM386">
        <v>9474780</v>
      </c>
      <c r="AN386">
        <v>9729871</v>
      </c>
      <c r="AO386">
        <v>9999286</v>
      </c>
      <c r="AP386">
        <v>10279926</v>
      </c>
      <c r="AQ386">
        <v>10571355</v>
      </c>
      <c r="AR386">
        <v>10871726</v>
      </c>
      <c r="AS386">
        <v>11178706</v>
      </c>
      <c r="AT386">
        <v>11490691</v>
      </c>
      <c r="AU386">
        <v>11806900</v>
      </c>
      <c r="AV386">
        <v>12127383</v>
      </c>
      <c r="AW386">
        <v>12452040</v>
      </c>
      <c r="AX386">
        <v>12780594</v>
      </c>
      <c r="AY386">
        <v>13053180</v>
      </c>
      <c r="AZ386">
        <v>13324749</v>
      </c>
      <c r="BA386">
        <v>13595110</v>
      </c>
      <c r="BB386">
        <v>13863552</v>
      </c>
      <c r="BC386">
        <v>14130780</v>
      </c>
      <c r="BD386">
        <v>14396229</v>
      </c>
      <c r="BE386">
        <v>14659770</v>
      </c>
      <c r="BF386">
        <v>14921477</v>
      </c>
      <c r="BG386">
        <v>15182369</v>
      </c>
      <c r="BH386">
        <v>15443299</v>
      </c>
      <c r="BI386">
        <v>15705385</v>
      </c>
      <c r="BJ386">
        <v>15968361</v>
      </c>
      <c r="BK386">
        <v>16231893</v>
      </c>
      <c r="BM386" t="str">
        <f>VLOOKUP(D386,Data_1!$D$2:$D$1387,1,FALSE)</f>
        <v>Rural population</v>
      </c>
    </row>
    <row r="387" spans="1:65" x14ac:dyDescent="0.25">
      <c r="A387" t="s">
        <v>277</v>
      </c>
      <c r="B387" t="s">
        <v>278</v>
      </c>
      <c r="C387" t="s">
        <v>7</v>
      </c>
      <c r="D387" t="s">
        <v>119</v>
      </c>
      <c r="E387" s="25" t="str">
        <f t="shared" ref="E387:E450" si="28">IF(_xlfn.ISFORMULA(G387),"formula","number")</f>
        <v>number</v>
      </c>
      <c r="F387" s="4" t="s">
        <v>120</v>
      </c>
      <c r="G387">
        <v>3533929</v>
      </c>
      <c r="H387">
        <v>3610733</v>
      </c>
      <c r="I387">
        <v>3690361</v>
      </c>
      <c r="J387">
        <v>3773173</v>
      </c>
      <c r="K387">
        <v>3859473</v>
      </c>
      <c r="L387">
        <v>3949469</v>
      </c>
      <c r="M387">
        <v>4038292</v>
      </c>
      <c r="N387">
        <v>4130046</v>
      </c>
      <c r="O387">
        <v>4225552</v>
      </c>
      <c r="P387">
        <v>4325060</v>
      </c>
      <c r="Q387">
        <v>4428667</v>
      </c>
      <c r="R387">
        <v>4536397</v>
      </c>
      <c r="S387">
        <v>4648653</v>
      </c>
      <c r="T387">
        <v>4765689</v>
      </c>
      <c r="U387">
        <v>4887802</v>
      </c>
      <c r="V387">
        <v>5017510</v>
      </c>
      <c r="W387">
        <v>5155158</v>
      </c>
      <c r="X387">
        <v>5305366</v>
      </c>
      <c r="Y387">
        <v>5457080</v>
      </c>
      <c r="Z387">
        <v>5605321</v>
      </c>
      <c r="AA387">
        <v>5741446</v>
      </c>
      <c r="AB387">
        <v>5869661</v>
      </c>
      <c r="AC387">
        <v>6014940</v>
      </c>
      <c r="AD387">
        <v>6211093</v>
      </c>
      <c r="AE387">
        <v>6478240</v>
      </c>
      <c r="AF387">
        <v>6832273</v>
      </c>
      <c r="AG387">
        <v>7256034</v>
      </c>
      <c r="AH387">
        <v>7692573</v>
      </c>
      <c r="AI387">
        <v>8072157</v>
      </c>
      <c r="AJ387">
        <v>8346572</v>
      </c>
      <c r="AK387">
        <v>8495302</v>
      </c>
      <c r="AL387">
        <v>8540940</v>
      </c>
      <c r="AM387">
        <v>8530716</v>
      </c>
      <c r="AN387">
        <v>8532480</v>
      </c>
      <c r="AO387">
        <v>8594846</v>
      </c>
      <c r="AP387">
        <v>8731926</v>
      </c>
      <c r="AQ387">
        <v>8928194</v>
      </c>
      <c r="AR387">
        <v>9164974</v>
      </c>
      <c r="AS387">
        <v>9440495</v>
      </c>
      <c r="AT387">
        <v>9714113</v>
      </c>
      <c r="AU387">
        <v>9976805</v>
      </c>
      <c r="AV387">
        <v>10237364</v>
      </c>
      <c r="AW387">
        <v>10501605</v>
      </c>
      <c r="AX387">
        <v>10779196</v>
      </c>
      <c r="AY387">
        <v>11076713</v>
      </c>
      <c r="AZ387">
        <v>11395535</v>
      </c>
      <c r="BA387">
        <v>11732297</v>
      </c>
      <c r="BB387">
        <v>12084025</v>
      </c>
      <c r="BC387">
        <v>12444286</v>
      </c>
      <c r="BD387">
        <v>12809522</v>
      </c>
      <c r="BE387">
        <v>13178458</v>
      </c>
      <c r="BF387">
        <v>13551999</v>
      </c>
      <c r="BG387">
        <v>13930440</v>
      </c>
      <c r="BH387">
        <v>14315293</v>
      </c>
      <c r="BI387">
        <v>14706824</v>
      </c>
      <c r="BJ387">
        <v>15105380</v>
      </c>
      <c r="BK387">
        <v>15509606</v>
      </c>
      <c r="BM387" t="str">
        <f>VLOOKUP(D387,Data_1!$D$2:$D$1387,1,FALSE)</f>
        <v>Rural population</v>
      </c>
    </row>
    <row r="388" spans="1:65" x14ac:dyDescent="0.25">
      <c r="A388" t="s">
        <v>279</v>
      </c>
      <c r="B388" t="s">
        <v>280</v>
      </c>
      <c r="C388" t="s">
        <v>7</v>
      </c>
      <c r="D388" t="s">
        <v>119</v>
      </c>
      <c r="E388" s="25" t="str">
        <f t="shared" si="28"/>
        <v>number</v>
      </c>
      <c r="F388" s="4" t="s">
        <v>120</v>
      </c>
      <c r="G388">
        <v>2545153</v>
      </c>
      <c r="H388">
        <v>2599437</v>
      </c>
      <c r="I388">
        <v>2652299</v>
      </c>
      <c r="J388">
        <v>2692777</v>
      </c>
      <c r="K388">
        <v>2730568</v>
      </c>
      <c r="L388">
        <v>2764899</v>
      </c>
      <c r="M388">
        <v>2796100</v>
      </c>
      <c r="N388">
        <v>2824877</v>
      </c>
      <c r="O388">
        <v>2852691</v>
      </c>
      <c r="P388">
        <v>2907099</v>
      </c>
      <c r="Q388">
        <v>2968840</v>
      </c>
      <c r="R388">
        <v>3033003</v>
      </c>
      <c r="S388">
        <v>3098875</v>
      </c>
      <c r="T388">
        <v>3164921</v>
      </c>
      <c r="U388">
        <v>3230417</v>
      </c>
      <c r="V388">
        <v>3294632</v>
      </c>
      <c r="W388">
        <v>3357818</v>
      </c>
      <c r="X388">
        <v>3420138</v>
      </c>
      <c r="Y388">
        <v>3482326</v>
      </c>
      <c r="Z388">
        <v>3544433</v>
      </c>
      <c r="AA388">
        <v>3665421</v>
      </c>
      <c r="AB388">
        <v>3795722</v>
      </c>
      <c r="AC388">
        <v>3928903</v>
      </c>
      <c r="AD388">
        <v>4063138</v>
      </c>
      <c r="AE388">
        <v>4197123</v>
      </c>
      <c r="AF388">
        <v>4330646</v>
      </c>
      <c r="AG388">
        <v>4464204</v>
      </c>
      <c r="AH388">
        <v>4597588</v>
      </c>
      <c r="AI388">
        <v>4730792</v>
      </c>
      <c r="AJ388">
        <v>4863953</v>
      </c>
      <c r="AK388">
        <v>5027143</v>
      </c>
      <c r="AL388">
        <v>5196966</v>
      </c>
      <c r="AM388">
        <v>5371243</v>
      </c>
      <c r="AN388">
        <v>5553663</v>
      </c>
      <c r="AO388">
        <v>5746856</v>
      </c>
      <c r="AP388">
        <v>5952419</v>
      </c>
      <c r="AQ388">
        <v>6169597</v>
      </c>
      <c r="AR388">
        <v>6396402</v>
      </c>
      <c r="AS388">
        <v>6629396</v>
      </c>
      <c r="AT388">
        <v>6866145</v>
      </c>
      <c r="AU388">
        <v>7035465</v>
      </c>
      <c r="AV388">
        <v>7175444</v>
      </c>
      <c r="AW388">
        <v>7315667</v>
      </c>
      <c r="AX388">
        <v>7457871</v>
      </c>
      <c r="AY388">
        <v>7603585</v>
      </c>
      <c r="AZ388">
        <v>7752656</v>
      </c>
      <c r="BA388">
        <v>7905248</v>
      </c>
      <c r="BB388">
        <v>8062624</v>
      </c>
      <c r="BC388">
        <v>8227119</v>
      </c>
      <c r="BD388">
        <v>8399353</v>
      </c>
      <c r="BE388">
        <v>8580108</v>
      </c>
      <c r="BF388">
        <v>8767924</v>
      </c>
      <c r="BG388">
        <v>8960851</v>
      </c>
      <c r="BH388">
        <v>9156703</v>
      </c>
      <c r="BI388">
        <v>9353314</v>
      </c>
      <c r="BJ388">
        <v>9550336</v>
      </c>
      <c r="BK388">
        <v>9747757</v>
      </c>
      <c r="BM388" t="str">
        <f>VLOOKUP(D388,Data_1!$D$2:$D$1387,1,FALSE)</f>
        <v>Rural population</v>
      </c>
    </row>
    <row r="389" spans="1:65" x14ac:dyDescent="0.25">
      <c r="A389" t="s">
        <v>281</v>
      </c>
      <c r="B389" t="s">
        <v>282</v>
      </c>
      <c r="C389" t="s">
        <v>7</v>
      </c>
      <c r="D389" t="s">
        <v>119</v>
      </c>
      <c r="E389" s="25" t="str">
        <f t="shared" si="28"/>
        <v>number</v>
      </c>
      <c r="F389" s="4" t="s">
        <v>120</v>
      </c>
      <c r="G389">
        <v>3374486</v>
      </c>
      <c r="H389">
        <v>3476215</v>
      </c>
      <c r="I389">
        <v>3571610</v>
      </c>
      <c r="J389">
        <v>3668154</v>
      </c>
      <c r="K389">
        <v>3765439</v>
      </c>
      <c r="L389">
        <v>3862905</v>
      </c>
      <c r="M389">
        <v>3960866</v>
      </c>
      <c r="N389">
        <v>4060357</v>
      </c>
      <c r="O389">
        <v>4163908</v>
      </c>
      <c r="P389">
        <v>4277027</v>
      </c>
      <c r="Q389">
        <v>4395739</v>
      </c>
      <c r="R389">
        <v>4519488</v>
      </c>
      <c r="S389">
        <v>4646122</v>
      </c>
      <c r="T389">
        <v>4772280</v>
      </c>
      <c r="U389">
        <v>4900063</v>
      </c>
      <c r="V389">
        <v>5024182</v>
      </c>
      <c r="W389">
        <v>5146508</v>
      </c>
      <c r="X389">
        <v>5272388</v>
      </c>
      <c r="Y389">
        <v>5409171</v>
      </c>
      <c r="Z389">
        <v>5561475</v>
      </c>
      <c r="AA389">
        <v>5730397</v>
      </c>
      <c r="AB389">
        <v>5912457</v>
      </c>
      <c r="AC389">
        <v>6095410</v>
      </c>
      <c r="AD389">
        <v>6278670</v>
      </c>
      <c r="AE389">
        <v>6458295</v>
      </c>
      <c r="AF389">
        <v>6632967</v>
      </c>
      <c r="AG389">
        <v>6801847</v>
      </c>
      <c r="AH389">
        <v>6960814</v>
      </c>
      <c r="AI389">
        <v>7105072</v>
      </c>
      <c r="AJ389">
        <v>7231232</v>
      </c>
      <c r="AK389">
        <v>7337491</v>
      </c>
      <c r="AL389">
        <v>7424700</v>
      </c>
      <c r="AM389">
        <v>7531515</v>
      </c>
      <c r="AN389">
        <v>7633452</v>
      </c>
      <c r="AO389">
        <v>7728174</v>
      </c>
      <c r="AP389">
        <v>7817214</v>
      </c>
      <c r="AQ389">
        <v>7900267</v>
      </c>
      <c r="AR389">
        <v>7975747</v>
      </c>
      <c r="AS389">
        <v>8041376</v>
      </c>
      <c r="AT389">
        <v>8096264</v>
      </c>
      <c r="AU389">
        <v>8140646</v>
      </c>
      <c r="AV389">
        <v>8177218</v>
      </c>
      <c r="AW389">
        <v>8277856</v>
      </c>
      <c r="AX389">
        <v>8395591</v>
      </c>
      <c r="AY389">
        <v>8526187</v>
      </c>
      <c r="AZ389">
        <v>8671728</v>
      </c>
      <c r="BA389">
        <v>8831998</v>
      </c>
      <c r="BB389">
        <v>9008247</v>
      </c>
      <c r="BC389">
        <v>9200897</v>
      </c>
      <c r="BD389">
        <v>9410223</v>
      </c>
      <c r="BE389">
        <v>9636897</v>
      </c>
      <c r="BF389">
        <v>9880673</v>
      </c>
      <c r="BG389">
        <v>10138608</v>
      </c>
      <c r="BH389">
        <v>10402264</v>
      </c>
      <c r="BI389">
        <v>10667923</v>
      </c>
      <c r="BJ389">
        <v>10934441</v>
      </c>
      <c r="BK389">
        <v>11201159</v>
      </c>
      <c r="BM389" t="str">
        <f>VLOOKUP(D389,Data_1!$D$2:$D$1387,1,FALSE)</f>
        <v>Rural population</v>
      </c>
    </row>
    <row r="390" spans="1:65" x14ac:dyDescent="0.25">
      <c r="A390" t="s">
        <v>284</v>
      </c>
      <c r="B390" t="s">
        <v>272</v>
      </c>
      <c r="C390" t="s">
        <v>149</v>
      </c>
      <c r="D390" t="s">
        <v>119</v>
      </c>
      <c r="E390" s="25" t="str">
        <f t="shared" si="28"/>
        <v>number</v>
      </c>
      <c r="F390" s="4" t="s">
        <v>120</v>
      </c>
      <c r="G390">
        <v>2995594</v>
      </c>
      <c r="H390">
        <v>3064791</v>
      </c>
      <c r="I390">
        <v>3134601</v>
      </c>
      <c r="J390">
        <v>3201342</v>
      </c>
      <c r="K390">
        <v>3262952</v>
      </c>
      <c r="L390">
        <v>3356159</v>
      </c>
      <c r="M390">
        <v>3449147</v>
      </c>
      <c r="N390">
        <v>3545509</v>
      </c>
      <c r="O390">
        <v>3650106</v>
      </c>
      <c r="P390">
        <v>3765979</v>
      </c>
      <c r="Q390">
        <v>3893946</v>
      </c>
      <c r="R390">
        <v>4032218</v>
      </c>
      <c r="S390">
        <v>4178852</v>
      </c>
      <c r="T390">
        <v>4330408</v>
      </c>
      <c r="U390">
        <v>4478720</v>
      </c>
      <c r="V390">
        <v>4597275</v>
      </c>
      <c r="W390">
        <v>4712971</v>
      </c>
      <c r="X390">
        <v>4824641</v>
      </c>
      <c r="Y390">
        <v>5029222</v>
      </c>
      <c r="Z390">
        <v>5239197</v>
      </c>
      <c r="AA390">
        <v>5454544</v>
      </c>
      <c r="AB390">
        <v>5674502</v>
      </c>
      <c r="AC390">
        <v>5897721</v>
      </c>
      <c r="AD390">
        <v>6122320</v>
      </c>
      <c r="AE390">
        <v>6347186</v>
      </c>
      <c r="AF390">
        <v>6571078</v>
      </c>
      <c r="AG390">
        <v>6794056</v>
      </c>
      <c r="AH390">
        <v>7013582</v>
      </c>
      <c r="AI390">
        <v>7224780</v>
      </c>
      <c r="AJ390">
        <v>7441006</v>
      </c>
      <c r="AK390">
        <v>7662101</v>
      </c>
      <c r="AL390">
        <v>7886228</v>
      </c>
      <c r="AM390">
        <v>8110838</v>
      </c>
      <c r="AN390">
        <v>8332568</v>
      </c>
      <c r="AO390">
        <v>8548548</v>
      </c>
      <c r="AP390">
        <v>8759175</v>
      </c>
      <c r="AQ390">
        <v>8964232</v>
      </c>
      <c r="AR390">
        <v>9158715</v>
      </c>
      <c r="AS390">
        <v>9333350</v>
      </c>
      <c r="AT390">
        <v>9485476</v>
      </c>
      <c r="AU390">
        <v>9616099</v>
      </c>
      <c r="AV390">
        <v>9728202</v>
      </c>
      <c r="AW390">
        <v>9829898</v>
      </c>
      <c r="AX390">
        <v>9931692</v>
      </c>
      <c r="AY390">
        <v>10042060</v>
      </c>
      <c r="AZ390">
        <v>10162769</v>
      </c>
      <c r="BA390">
        <v>10292857</v>
      </c>
      <c r="BB390">
        <v>10433177</v>
      </c>
      <c r="BC390">
        <v>10584217</v>
      </c>
      <c r="BD390">
        <v>10745381</v>
      </c>
      <c r="BE390">
        <v>10917591</v>
      </c>
      <c r="BF390">
        <v>11100834</v>
      </c>
      <c r="BG390">
        <v>11292222</v>
      </c>
      <c r="BH390">
        <v>11487834</v>
      </c>
      <c r="BI390">
        <v>11682719</v>
      </c>
      <c r="BJ390">
        <v>11876158</v>
      </c>
      <c r="BK390">
        <v>12068174</v>
      </c>
      <c r="BM390" t="str">
        <f>VLOOKUP(D390,Data_1!$D$2:$D$1387,1,FALSE)</f>
        <v>Rural population</v>
      </c>
    </row>
    <row r="391" spans="1:65" x14ac:dyDescent="0.25">
      <c r="A391" t="s">
        <v>273</v>
      </c>
      <c r="B391" t="s">
        <v>274</v>
      </c>
      <c r="C391" t="s">
        <v>149</v>
      </c>
      <c r="D391" t="s">
        <v>119</v>
      </c>
      <c r="E391" s="25" t="str">
        <f t="shared" si="28"/>
        <v>number</v>
      </c>
      <c r="F391" s="4" t="s">
        <v>120</v>
      </c>
      <c r="G391">
        <v>5232509</v>
      </c>
      <c r="H391">
        <v>5360012</v>
      </c>
      <c r="I391">
        <v>5483782</v>
      </c>
      <c r="J391">
        <v>5598302</v>
      </c>
      <c r="K391">
        <v>5700640</v>
      </c>
      <c r="L391">
        <v>5787569</v>
      </c>
      <c r="M391">
        <v>5861468</v>
      </c>
      <c r="N391">
        <v>5930644</v>
      </c>
      <c r="O391">
        <v>6006370</v>
      </c>
      <c r="P391">
        <v>6107469</v>
      </c>
      <c r="Q391">
        <v>6252004</v>
      </c>
      <c r="R391">
        <v>6413729</v>
      </c>
      <c r="S391">
        <v>6581543</v>
      </c>
      <c r="T391">
        <v>6739417</v>
      </c>
      <c r="U391">
        <v>6877168</v>
      </c>
      <c r="V391">
        <v>6989367</v>
      </c>
      <c r="W391">
        <v>7082789</v>
      </c>
      <c r="X391">
        <v>7174218</v>
      </c>
      <c r="Y391">
        <v>7286578</v>
      </c>
      <c r="Z391">
        <v>7435792</v>
      </c>
      <c r="AA391">
        <v>7628011</v>
      </c>
      <c r="AB391">
        <v>7856256</v>
      </c>
      <c r="AC391">
        <v>8107479</v>
      </c>
      <c r="AD391">
        <v>8345857</v>
      </c>
      <c r="AE391">
        <v>8533098</v>
      </c>
      <c r="AF391">
        <v>8702432</v>
      </c>
      <c r="AG391">
        <v>8858227</v>
      </c>
      <c r="AH391">
        <v>9004685</v>
      </c>
      <c r="AI391">
        <v>9149677</v>
      </c>
      <c r="AJ391">
        <v>9297576</v>
      </c>
      <c r="AK391">
        <v>9449327</v>
      </c>
      <c r="AL391">
        <v>9602280</v>
      </c>
      <c r="AM391">
        <v>9753415</v>
      </c>
      <c r="AN391">
        <v>9897718</v>
      </c>
      <c r="AO391">
        <v>10032816</v>
      </c>
      <c r="AP391">
        <v>10157382</v>
      </c>
      <c r="AQ391">
        <v>10274037</v>
      </c>
      <c r="AR391">
        <v>10385774</v>
      </c>
      <c r="AS391">
        <v>10498240</v>
      </c>
      <c r="AT391">
        <v>10619153</v>
      </c>
      <c r="AU391">
        <v>10759375</v>
      </c>
      <c r="AV391">
        <v>10903695</v>
      </c>
      <c r="AW391">
        <v>11051281</v>
      </c>
      <c r="AX391">
        <v>11200514</v>
      </c>
      <c r="AY391">
        <v>11350915</v>
      </c>
      <c r="AZ391">
        <v>11501635</v>
      </c>
      <c r="BA391">
        <v>11652246</v>
      </c>
      <c r="BB391">
        <v>11800528</v>
      </c>
      <c r="BC391">
        <v>11944505</v>
      </c>
      <c r="BD391">
        <v>12081281</v>
      </c>
      <c r="BE391">
        <v>12210700</v>
      </c>
      <c r="BF391">
        <v>12333078</v>
      </c>
      <c r="BG391">
        <v>12449131</v>
      </c>
      <c r="BH391">
        <v>12559431</v>
      </c>
      <c r="BI391">
        <v>12664376</v>
      </c>
      <c r="BJ391">
        <v>12763826</v>
      </c>
      <c r="BK391">
        <v>12857780</v>
      </c>
      <c r="BM391" t="str">
        <f>VLOOKUP(D391,Data_1!$D$2:$D$1387,1,FALSE)</f>
        <v>Rural population</v>
      </c>
    </row>
    <row r="392" spans="1:65" x14ac:dyDescent="0.25">
      <c r="A392" t="s">
        <v>275</v>
      </c>
      <c r="B392" t="s">
        <v>276</v>
      </c>
      <c r="C392" t="s">
        <v>7</v>
      </c>
      <c r="D392" t="s">
        <v>121</v>
      </c>
      <c r="E392" s="25" t="str">
        <f t="shared" si="28"/>
        <v>number</v>
      </c>
      <c r="F392" s="4" t="s">
        <v>122</v>
      </c>
      <c r="G392">
        <v>89.028999999999996</v>
      </c>
      <c r="H392">
        <v>88.691000000000003</v>
      </c>
      <c r="I392">
        <v>88.343000000000004</v>
      </c>
      <c r="J392">
        <v>87.986000000000004</v>
      </c>
      <c r="K392">
        <v>87.620999999999995</v>
      </c>
      <c r="L392">
        <v>87.253</v>
      </c>
      <c r="M392">
        <v>86.926000000000002</v>
      </c>
      <c r="N392">
        <v>86.59</v>
      </c>
      <c r="O392">
        <v>86.248999999999995</v>
      </c>
      <c r="P392">
        <v>85.9</v>
      </c>
      <c r="Q392">
        <v>85.474000000000004</v>
      </c>
      <c r="R392">
        <v>85.036000000000001</v>
      </c>
      <c r="S392">
        <v>84.588999999999999</v>
      </c>
      <c r="T392">
        <v>84.131</v>
      </c>
      <c r="U392">
        <v>83.665999999999997</v>
      </c>
      <c r="V392">
        <v>83.245000000000005</v>
      </c>
      <c r="W392">
        <v>82.816000000000003</v>
      </c>
      <c r="X392">
        <v>82.378</v>
      </c>
      <c r="Y392">
        <v>81.932000000000002</v>
      </c>
      <c r="Z392">
        <v>81.475999999999999</v>
      </c>
      <c r="AA392">
        <v>81.012</v>
      </c>
      <c r="AB392">
        <v>80.539000000000001</v>
      </c>
      <c r="AC392">
        <v>80.057000000000002</v>
      </c>
      <c r="AD392">
        <v>79.566000000000003</v>
      </c>
      <c r="AE392">
        <v>79.067000000000007</v>
      </c>
      <c r="AF392">
        <v>78.557999999999993</v>
      </c>
      <c r="AG392">
        <v>78.040999999999997</v>
      </c>
      <c r="AH392">
        <v>77.513000000000005</v>
      </c>
      <c r="AI392">
        <v>76.978999999999999</v>
      </c>
      <c r="AJ392">
        <v>76.433999999999997</v>
      </c>
      <c r="AK392">
        <v>75.881</v>
      </c>
      <c r="AL392">
        <v>75.319000000000003</v>
      </c>
      <c r="AM392">
        <v>74.748999999999995</v>
      </c>
      <c r="AN392">
        <v>74.463999999999999</v>
      </c>
      <c r="AO392">
        <v>74.204000000000008</v>
      </c>
      <c r="AP392">
        <v>73.942000000000007</v>
      </c>
      <c r="AQ392">
        <v>73.679000000000002</v>
      </c>
      <c r="AR392">
        <v>73.414000000000001</v>
      </c>
      <c r="AS392">
        <v>73.146999999999991</v>
      </c>
      <c r="AT392">
        <v>72.879000000000005</v>
      </c>
      <c r="AU392">
        <v>72.609000000000009</v>
      </c>
      <c r="AV392">
        <v>72.337000000000003</v>
      </c>
      <c r="AW392">
        <v>72.063999999999993</v>
      </c>
      <c r="AX392">
        <v>71.789000000000001</v>
      </c>
      <c r="AY392">
        <v>71.186000000000007</v>
      </c>
      <c r="AZ392">
        <v>70.575000000000003</v>
      </c>
      <c r="BA392">
        <v>69.956999999999994</v>
      </c>
      <c r="BB392">
        <v>69.33</v>
      </c>
      <c r="BC392">
        <v>68.698999999999998</v>
      </c>
      <c r="BD392">
        <v>68.061999999999998</v>
      </c>
      <c r="BE392">
        <v>67.42</v>
      </c>
      <c r="BF392">
        <v>66.772999999999996</v>
      </c>
      <c r="BG392">
        <v>66.122</v>
      </c>
      <c r="BH392">
        <v>65.466000000000008</v>
      </c>
      <c r="BI392">
        <v>64.807000000000002</v>
      </c>
      <c r="BJ392">
        <v>64.144000000000005</v>
      </c>
      <c r="BK392">
        <v>63.478000000000002</v>
      </c>
      <c r="BM392" t="str">
        <f>VLOOKUP(D392,Data_1!$D$2:$D$1387,1,FALSE)</f>
        <v>Rural population (% of total population)</v>
      </c>
    </row>
    <row r="393" spans="1:65" x14ac:dyDescent="0.25">
      <c r="A393" t="s">
        <v>277</v>
      </c>
      <c r="B393" t="s">
        <v>278</v>
      </c>
      <c r="C393" t="s">
        <v>7</v>
      </c>
      <c r="D393" t="s">
        <v>121</v>
      </c>
      <c r="E393" s="25" t="str">
        <f t="shared" si="28"/>
        <v>number</v>
      </c>
      <c r="F393" s="4" t="s">
        <v>122</v>
      </c>
      <c r="G393">
        <v>95.510999999999996</v>
      </c>
      <c r="H393">
        <v>95.41</v>
      </c>
      <c r="I393">
        <v>95.305999999999997</v>
      </c>
      <c r="J393">
        <v>95.2</v>
      </c>
      <c r="K393">
        <v>95.091999999999999</v>
      </c>
      <c r="L393">
        <v>94.981999999999999</v>
      </c>
      <c r="M393">
        <v>94.751000000000005</v>
      </c>
      <c r="N393">
        <v>94.495000000000005</v>
      </c>
      <c r="O393">
        <v>94.227000000000004</v>
      </c>
      <c r="P393">
        <v>93.947000000000003</v>
      </c>
      <c r="Q393">
        <v>93.655000000000001</v>
      </c>
      <c r="R393">
        <v>93.349000000000004</v>
      </c>
      <c r="S393">
        <v>93.03</v>
      </c>
      <c r="T393">
        <v>92.695999999999998</v>
      </c>
      <c r="U393">
        <v>92.347999999999999</v>
      </c>
      <c r="V393">
        <v>91.984999999999999</v>
      </c>
      <c r="W393">
        <v>91.605999999999995</v>
      </c>
      <c r="X393">
        <v>91.364000000000004</v>
      </c>
      <c r="Y393">
        <v>91.159000000000006</v>
      </c>
      <c r="Z393">
        <v>90.95</v>
      </c>
      <c r="AA393">
        <v>90.736999999999995</v>
      </c>
      <c r="AB393">
        <v>90.519000000000005</v>
      </c>
      <c r="AC393">
        <v>90.295999999999992</v>
      </c>
      <c r="AD393">
        <v>90.069000000000003</v>
      </c>
      <c r="AE393">
        <v>89.837000000000003</v>
      </c>
      <c r="AF393">
        <v>89.6</v>
      </c>
      <c r="AG393">
        <v>89.358999999999995</v>
      </c>
      <c r="AH393">
        <v>89.066000000000003</v>
      </c>
      <c r="AI393">
        <v>88.757000000000005</v>
      </c>
      <c r="AJ393">
        <v>88.44</v>
      </c>
      <c r="AK393">
        <v>88.114999999999995</v>
      </c>
      <c r="AL393">
        <v>87.781999999999996</v>
      </c>
      <c r="AM393">
        <v>87.442000000000007</v>
      </c>
      <c r="AN393">
        <v>87.093000000000004</v>
      </c>
      <c r="AO393">
        <v>86.736999999999995</v>
      </c>
      <c r="AP393">
        <v>86.370999999999995</v>
      </c>
      <c r="AQ393">
        <v>85.998000000000005</v>
      </c>
      <c r="AR393">
        <v>85.616</v>
      </c>
      <c r="AS393">
        <v>85.477999999999994</v>
      </c>
      <c r="AT393">
        <v>85.39</v>
      </c>
      <c r="AU393">
        <v>85.301999999999992</v>
      </c>
      <c r="AV393">
        <v>85.213999999999999</v>
      </c>
      <c r="AW393">
        <v>85.125</v>
      </c>
      <c r="AX393">
        <v>85.036000000000001</v>
      </c>
      <c r="AY393">
        <v>84.945999999999998</v>
      </c>
      <c r="AZ393">
        <v>84.855999999999995</v>
      </c>
      <c r="BA393">
        <v>84.765000000000001</v>
      </c>
      <c r="BB393">
        <v>84.674000000000007</v>
      </c>
      <c r="BC393">
        <v>84.570999999999998</v>
      </c>
      <c r="BD393">
        <v>84.456000000000003</v>
      </c>
      <c r="BE393">
        <v>84.328000000000003</v>
      </c>
      <c r="BF393">
        <v>84.188000000000002</v>
      </c>
      <c r="BG393">
        <v>84.034000000000006</v>
      </c>
      <c r="BH393">
        <v>83.867999999999995</v>
      </c>
      <c r="BI393">
        <v>83.686999999999998</v>
      </c>
      <c r="BJ393">
        <v>83.494</v>
      </c>
      <c r="BK393">
        <v>83.286000000000001</v>
      </c>
      <c r="BM393" t="str">
        <f>VLOOKUP(D393,Data_1!$D$2:$D$1387,1,FALSE)</f>
        <v>Rural population (% of total population)</v>
      </c>
    </row>
    <row r="394" spans="1:65" x14ac:dyDescent="0.25">
      <c r="A394" t="s">
        <v>279</v>
      </c>
      <c r="B394" t="s">
        <v>280</v>
      </c>
      <c r="C394" t="s">
        <v>7</v>
      </c>
      <c r="D394" t="s">
        <v>121</v>
      </c>
      <c r="E394" s="25" t="str">
        <f t="shared" si="28"/>
        <v>number</v>
      </c>
      <c r="F394" s="4" t="s">
        <v>122</v>
      </c>
      <c r="G394">
        <v>81.049000000000007</v>
      </c>
      <c r="H394">
        <v>80.215000000000003</v>
      </c>
      <c r="I394">
        <v>79.287999999999997</v>
      </c>
      <c r="J394">
        <v>77.984999999999999</v>
      </c>
      <c r="K394">
        <v>76.628</v>
      </c>
      <c r="L394">
        <v>75.210999999999999</v>
      </c>
      <c r="M394">
        <v>73.739000000000004</v>
      </c>
      <c r="N394">
        <v>72.209000000000003</v>
      </c>
      <c r="O394">
        <v>70.63</v>
      </c>
      <c r="P394">
        <v>69.649000000000001</v>
      </c>
      <c r="Q394">
        <v>68.759</v>
      </c>
      <c r="R394">
        <v>67.853999999999999</v>
      </c>
      <c r="S394">
        <v>66.938999999999993</v>
      </c>
      <c r="T394">
        <v>66.00800000000001</v>
      </c>
      <c r="U394">
        <v>65.066000000000003</v>
      </c>
      <c r="V394">
        <v>64.11</v>
      </c>
      <c r="W394">
        <v>63.145000000000003</v>
      </c>
      <c r="X394">
        <v>62.167999999999999</v>
      </c>
      <c r="Y394">
        <v>61.182000000000002</v>
      </c>
      <c r="Z394">
        <v>60.185000000000002</v>
      </c>
      <c r="AA394">
        <v>60.146000000000001</v>
      </c>
      <c r="AB394">
        <v>60.195</v>
      </c>
      <c r="AC394">
        <v>60.244999999999997</v>
      </c>
      <c r="AD394">
        <v>60.295000000000002</v>
      </c>
      <c r="AE394">
        <v>60.344999999999999</v>
      </c>
      <c r="AF394">
        <v>60.393999999999998</v>
      </c>
      <c r="AG394">
        <v>60.444000000000003</v>
      </c>
      <c r="AH394">
        <v>60.494</v>
      </c>
      <c r="AI394">
        <v>60.543999999999997</v>
      </c>
      <c r="AJ394">
        <v>60.593000000000004</v>
      </c>
      <c r="AK394">
        <v>61.011000000000003</v>
      </c>
      <c r="AL394">
        <v>61.485999999999997</v>
      </c>
      <c r="AM394">
        <v>61.957999999999998</v>
      </c>
      <c r="AN394">
        <v>62.427999999999997</v>
      </c>
      <c r="AO394">
        <v>62.896000000000001</v>
      </c>
      <c r="AP394">
        <v>63.362000000000002</v>
      </c>
      <c r="AQ394">
        <v>63.823999999999998</v>
      </c>
      <c r="AR394">
        <v>64.283999999999992</v>
      </c>
      <c r="AS394">
        <v>64.74199999999999</v>
      </c>
      <c r="AT394">
        <v>65.198000000000008</v>
      </c>
      <c r="AU394">
        <v>64.99799999999999</v>
      </c>
      <c r="AV394">
        <v>64.525000000000006</v>
      </c>
      <c r="AW394">
        <v>64.049000000000007</v>
      </c>
      <c r="AX394">
        <v>63.57</v>
      </c>
      <c r="AY394">
        <v>63.088999999999999</v>
      </c>
      <c r="AZ394">
        <v>62.604999999999997</v>
      </c>
      <c r="BA394">
        <v>62.119</v>
      </c>
      <c r="BB394">
        <v>61.628999999999998</v>
      </c>
      <c r="BC394">
        <v>61.139000000000003</v>
      </c>
      <c r="BD394">
        <v>60.645000000000003</v>
      </c>
      <c r="BE394">
        <v>60.149000000000001</v>
      </c>
      <c r="BF394">
        <v>59.646000000000001</v>
      </c>
      <c r="BG394">
        <v>59.134999999999998</v>
      </c>
      <c r="BH394">
        <v>58.618000000000002</v>
      </c>
      <c r="BI394">
        <v>58.093000000000004</v>
      </c>
      <c r="BJ394">
        <v>57.561999999999998</v>
      </c>
      <c r="BK394">
        <v>57.024000000000001</v>
      </c>
      <c r="BM394" t="str">
        <f>VLOOKUP(D394,Data_1!$D$2:$D$1387,1,FALSE)</f>
        <v>Rural population (% of total population)</v>
      </c>
    </row>
    <row r="395" spans="1:65" x14ac:dyDescent="0.25">
      <c r="A395" t="s">
        <v>281</v>
      </c>
      <c r="B395" t="s">
        <v>282</v>
      </c>
      <c r="C395" t="s">
        <v>7</v>
      </c>
      <c r="D395" t="s">
        <v>121</v>
      </c>
      <c r="E395" s="25" t="str">
        <f t="shared" si="28"/>
        <v>number</v>
      </c>
      <c r="F395" s="4" t="s">
        <v>122</v>
      </c>
      <c r="G395">
        <v>87.179000000000002</v>
      </c>
      <c r="H395">
        <v>86.918000000000006</v>
      </c>
      <c r="I395">
        <v>86.421999999999997</v>
      </c>
      <c r="J395">
        <v>85.908000000000001</v>
      </c>
      <c r="K395">
        <v>85.38</v>
      </c>
      <c r="L395">
        <v>84.835000000000008</v>
      </c>
      <c r="M395">
        <v>84.272999999999996</v>
      </c>
      <c r="N395">
        <v>83.694000000000003</v>
      </c>
      <c r="O395">
        <v>83.12</v>
      </c>
      <c r="P395">
        <v>82.638000000000005</v>
      </c>
      <c r="Q395">
        <v>82.144999999999996</v>
      </c>
      <c r="R395">
        <v>81.64</v>
      </c>
      <c r="S395">
        <v>81.126000000000005</v>
      </c>
      <c r="T395">
        <v>80.599999999999994</v>
      </c>
      <c r="U395">
        <v>80.126999999999995</v>
      </c>
      <c r="V395">
        <v>79.644000000000005</v>
      </c>
      <c r="W395">
        <v>79.153999999999996</v>
      </c>
      <c r="X395">
        <v>78.655000000000001</v>
      </c>
      <c r="Y395">
        <v>78.146999999999991</v>
      </c>
      <c r="Z395">
        <v>77.629000000000005</v>
      </c>
      <c r="AA395">
        <v>77.105000000000004</v>
      </c>
      <c r="AB395">
        <v>76.570999999999998</v>
      </c>
      <c r="AC395">
        <v>75.930999999999997</v>
      </c>
      <c r="AD395">
        <v>75.263999999999996</v>
      </c>
      <c r="AE395">
        <v>74.585999999999999</v>
      </c>
      <c r="AF395">
        <v>73.894999999999996</v>
      </c>
      <c r="AG395">
        <v>73.191000000000003</v>
      </c>
      <c r="AH395">
        <v>72.475999999999999</v>
      </c>
      <c r="AI395">
        <v>71.75</v>
      </c>
      <c r="AJ395">
        <v>71.012</v>
      </c>
      <c r="AK395">
        <v>70.262</v>
      </c>
      <c r="AL395">
        <v>69.501000000000005</v>
      </c>
      <c r="AM395">
        <v>69.06</v>
      </c>
      <c r="AN395">
        <v>68.664999999999992</v>
      </c>
      <c r="AO395">
        <v>68.268000000000001</v>
      </c>
      <c r="AP395">
        <v>67.867999999999995</v>
      </c>
      <c r="AQ395">
        <v>67.466000000000008</v>
      </c>
      <c r="AR395">
        <v>67.061000000000007</v>
      </c>
      <c r="AS395">
        <v>66.652999999999992</v>
      </c>
      <c r="AT395">
        <v>66.24199999999999</v>
      </c>
      <c r="AU395">
        <v>65.83</v>
      </c>
      <c r="AV395">
        <v>65.414999999999992</v>
      </c>
      <c r="AW395">
        <v>65.521000000000001</v>
      </c>
      <c r="AX395">
        <v>65.706000000000003</v>
      </c>
      <c r="AY395">
        <v>65.89</v>
      </c>
      <c r="AZ395">
        <v>66.073999999999998</v>
      </c>
      <c r="BA395">
        <v>66.257000000000005</v>
      </c>
      <c r="BB395">
        <v>66.44</v>
      </c>
      <c r="BC395">
        <v>66.622</v>
      </c>
      <c r="BD395">
        <v>66.804000000000002</v>
      </c>
      <c r="BE395">
        <v>66.984999999999999</v>
      </c>
      <c r="BF395">
        <v>67.165999999999997</v>
      </c>
      <c r="BG395">
        <v>67.346000000000004</v>
      </c>
      <c r="BH395">
        <v>67.496000000000009</v>
      </c>
      <c r="BI395">
        <v>67.615000000000009</v>
      </c>
      <c r="BJ395">
        <v>67.704000000000008</v>
      </c>
      <c r="BK395">
        <v>67.763000000000005</v>
      </c>
      <c r="BM395" t="str">
        <f>VLOOKUP(D395,Data_1!$D$2:$D$1387,1,FALSE)</f>
        <v>Rural population (% of total population)</v>
      </c>
    </row>
    <row r="396" spans="1:65" x14ac:dyDescent="0.25">
      <c r="A396" t="s">
        <v>284</v>
      </c>
      <c r="B396" t="s">
        <v>272</v>
      </c>
      <c r="C396" t="s">
        <v>149</v>
      </c>
      <c r="D396" t="s">
        <v>121</v>
      </c>
      <c r="E396" s="25" t="str">
        <f t="shared" si="28"/>
        <v>number</v>
      </c>
      <c r="F396" s="4" t="s">
        <v>122</v>
      </c>
      <c r="G396">
        <v>81.088999999999999</v>
      </c>
      <c r="H396">
        <v>79.789999999999992</v>
      </c>
      <c r="I396">
        <v>78.424999999999997</v>
      </c>
      <c r="J396">
        <v>76.992999999999995</v>
      </c>
      <c r="K396">
        <v>75.5</v>
      </c>
      <c r="L396">
        <v>74.793999999999997</v>
      </c>
      <c r="M396">
        <v>74.073999999999998</v>
      </c>
      <c r="N396">
        <v>73.341000000000008</v>
      </c>
      <c r="O396">
        <v>72.596000000000004</v>
      </c>
      <c r="P396">
        <v>71.837000000000003</v>
      </c>
      <c r="Q396">
        <v>71.066000000000003</v>
      </c>
      <c r="R396">
        <v>70.281000000000006</v>
      </c>
      <c r="S396">
        <v>69.486999999999995</v>
      </c>
      <c r="T396">
        <v>68.679000000000002</v>
      </c>
      <c r="U396">
        <v>67.771000000000001</v>
      </c>
      <c r="V396">
        <v>66.406000000000006</v>
      </c>
      <c r="W396">
        <v>65.016999999999996</v>
      </c>
      <c r="X396">
        <v>63.6</v>
      </c>
      <c r="Y396">
        <v>63.386000000000003</v>
      </c>
      <c r="Z396">
        <v>63.170999999999999</v>
      </c>
      <c r="AA396">
        <v>62.956000000000003</v>
      </c>
      <c r="AB396">
        <v>62.74</v>
      </c>
      <c r="AC396">
        <v>62.524000000000001</v>
      </c>
      <c r="AD396">
        <v>62.307000000000002</v>
      </c>
      <c r="AE396">
        <v>62.09</v>
      </c>
      <c r="AF396">
        <v>61.872999999999998</v>
      </c>
      <c r="AG396">
        <v>61.654000000000003</v>
      </c>
      <c r="AH396">
        <v>61.392000000000003</v>
      </c>
      <c r="AI396">
        <v>61.024000000000001</v>
      </c>
      <c r="AJ396">
        <v>60.655000000000001</v>
      </c>
      <c r="AK396">
        <v>60.283999999999999</v>
      </c>
      <c r="AL396">
        <v>59.911999999999999</v>
      </c>
      <c r="AM396">
        <v>59.539000000000001</v>
      </c>
      <c r="AN396">
        <v>59.164999999999999</v>
      </c>
      <c r="AO396">
        <v>58.79</v>
      </c>
      <c r="AP396">
        <v>58.412999999999997</v>
      </c>
      <c r="AQ396">
        <v>58.036000000000001</v>
      </c>
      <c r="AR396">
        <v>57.658000000000001</v>
      </c>
      <c r="AS396">
        <v>57.259</v>
      </c>
      <c r="AT396">
        <v>56.844999999999999</v>
      </c>
      <c r="AU396">
        <v>56.432000000000002</v>
      </c>
      <c r="AV396">
        <v>56.017000000000003</v>
      </c>
      <c r="AW396">
        <v>55.600999999999999</v>
      </c>
      <c r="AX396">
        <v>55.183</v>
      </c>
      <c r="AY396">
        <v>54.765999999999998</v>
      </c>
      <c r="AZ396">
        <v>54.347999999999999</v>
      </c>
      <c r="BA396">
        <v>53.929000000000002</v>
      </c>
      <c r="BB396">
        <v>53.509</v>
      </c>
      <c r="BC396">
        <v>53.09</v>
      </c>
      <c r="BD396">
        <v>52.67</v>
      </c>
      <c r="BE396">
        <v>52.249000000000002</v>
      </c>
      <c r="BF396">
        <v>51.828000000000003</v>
      </c>
      <c r="BG396">
        <v>51.406999999999996</v>
      </c>
      <c r="BH396">
        <v>50.985999999999997</v>
      </c>
      <c r="BI396">
        <v>50.555999999999997</v>
      </c>
      <c r="BJ396">
        <v>50.119</v>
      </c>
      <c r="BK396">
        <v>49.673999999999999</v>
      </c>
      <c r="BM396" t="str">
        <f>VLOOKUP(D396,Data_1!$D$2:$D$1387,1,FALSE)</f>
        <v>Rural population (% of total population)</v>
      </c>
    </row>
    <row r="397" spans="1:65" x14ac:dyDescent="0.25">
      <c r="A397" t="s">
        <v>273</v>
      </c>
      <c r="B397" t="s">
        <v>274</v>
      </c>
      <c r="C397" t="s">
        <v>149</v>
      </c>
      <c r="D397" t="s">
        <v>121</v>
      </c>
      <c r="E397" s="25" t="str">
        <f t="shared" si="28"/>
        <v>number</v>
      </c>
      <c r="F397" s="4" t="s">
        <v>122</v>
      </c>
      <c r="G397">
        <v>76.203000000000003</v>
      </c>
      <c r="H397">
        <v>75.647999999999996</v>
      </c>
      <c r="I397">
        <v>75.085000000000008</v>
      </c>
      <c r="J397">
        <v>74.512</v>
      </c>
      <c r="K397">
        <v>73.932999999999993</v>
      </c>
      <c r="L397">
        <v>73.343999999999994</v>
      </c>
      <c r="M397">
        <v>72.745999999999995</v>
      </c>
      <c r="N397">
        <v>72.14</v>
      </c>
      <c r="O397">
        <v>71.527000000000001</v>
      </c>
      <c r="P397">
        <v>71.042000000000002</v>
      </c>
      <c r="Q397">
        <v>70.825999999999993</v>
      </c>
      <c r="R397">
        <v>70.608000000000004</v>
      </c>
      <c r="S397">
        <v>70.39</v>
      </c>
      <c r="T397">
        <v>70.170999999999992</v>
      </c>
      <c r="U397">
        <v>69.950999999999993</v>
      </c>
      <c r="V397">
        <v>69.73</v>
      </c>
      <c r="W397">
        <v>69.507999999999996</v>
      </c>
      <c r="X397">
        <v>69.286000000000001</v>
      </c>
      <c r="Y397">
        <v>69.061999999999998</v>
      </c>
      <c r="Z397">
        <v>68.837000000000003</v>
      </c>
      <c r="AA397">
        <v>68.611999999999995</v>
      </c>
      <c r="AB397">
        <v>68.385999999999996</v>
      </c>
      <c r="AC397">
        <v>68.158000000000001</v>
      </c>
      <c r="AD397">
        <v>67.790999999999997</v>
      </c>
      <c r="AE397">
        <v>67.103999999999999</v>
      </c>
      <c r="AF397">
        <v>66.408999999999992</v>
      </c>
      <c r="AG397">
        <v>65.706999999999994</v>
      </c>
      <c r="AH397">
        <v>64.996000000000009</v>
      </c>
      <c r="AI397">
        <v>64.281000000000006</v>
      </c>
      <c r="AJ397">
        <v>63.558999999999997</v>
      </c>
      <c r="AK397">
        <v>62.83</v>
      </c>
      <c r="AL397">
        <v>62.094999999999999</v>
      </c>
      <c r="AM397">
        <v>61.356000000000002</v>
      </c>
      <c r="AN397">
        <v>60.61</v>
      </c>
      <c r="AO397">
        <v>59.86</v>
      </c>
      <c r="AP397">
        <v>59.103999999999999</v>
      </c>
      <c r="AQ397">
        <v>58.345999999999997</v>
      </c>
      <c r="AR397">
        <v>57.582000000000001</v>
      </c>
      <c r="AS397">
        <v>56.816000000000003</v>
      </c>
      <c r="AT397">
        <v>56.070999999999998</v>
      </c>
      <c r="AU397">
        <v>55.399000000000001</v>
      </c>
      <c r="AV397">
        <v>54.725000000000001</v>
      </c>
      <c r="AW397">
        <v>54.048999999999999</v>
      </c>
      <c r="AX397">
        <v>53.37</v>
      </c>
      <c r="AY397">
        <v>52.692</v>
      </c>
      <c r="AZ397">
        <v>52.012</v>
      </c>
      <c r="BA397">
        <v>51.331000000000003</v>
      </c>
      <c r="BB397">
        <v>50.649000000000001</v>
      </c>
      <c r="BC397">
        <v>49.969000000000001</v>
      </c>
      <c r="BD397">
        <v>49.286999999999999</v>
      </c>
      <c r="BE397">
        <v>48.606000000000002</v>
      </c>
      <c r="BF397">
        <v>47.927</v>
      </c>
      <c r="BG397">
        <v>47.252000000000002</v>
      </c>
      <c r="BH397">
        <v>46.581000000000003</v>
      </c>
      <c r="BI397">
        <v>45.914000000000001</v>
      </c>
      <c r="BJ397">
        <v>45.250999999999998</v>
      </c>
      <c r="BK397">
        <v>44.593000000000004</v>
      </c>
      <c r="BM397" t="str">
        <f>VLOOKUP(D397,Data_1!$D$2:$D$1387,1,FALSE)</f>
        <v>Rural population (% of total population)</v>
      </c>
    </row>
    <row r="398" spans="1:65" x14ac:dyDescent="0.25">
      <c r="A398" t="s">
        <v>275</v>
      </c>
      <c r="B398" t="s">
        <v>276</v>
      </c>
      <c r="C398" t="s">
        <v>7</v>
      </c>
      <c r="D398" t="s">
        <v>123</v>
      </c>
      <c r="E398" s="25" t="str">
        <f t="shared" si="28"/>
        <v>number</v>
      </c>
      <c r="F398" s="4" t="s">
        <v>124</v>
      </c>
      <c r="G398">
        <v>2.0374351975930969</v>
      </c>
      <c r="H398">
        <v>2.0579852353706842</v>
      </c>
      <c r="I398">
        <v>2.0761917864850621</v>
      </c>
      <c r="J398">
        <v>2.0943308542883976</v>
      </c>
      <c r="K398">
        <v>2.1129481001140427</v>
      </c>
      <c r="L398">
        <v>2.1353756943835354</v>
      </c>
      <c r="M398">
        <v>2.2085375032628298</v>
      </c>
      <c r="N398">
        <v>2.2280591751372585</v>
      </c>
      <c r="O398">
        <v>2.2559531730247406</v>
      </c>
      <c r="P398">
        <v>2.2820275731816531</v>
      </c>
      <c r="Q398">
        <v>2.2260211306324509</v>
      </c>
      <c r="R398">
        <v>2.2412864645890478</v>
      </c>
      <c r="S398">
        <v>2.25549679633952</v>
      </c>
      <c r="T398">
        <v>2.261616748942791</v>
      </c>
      <c r="U398">
        <v>2.2677039547551208</v>
      </c>
      <c r="V398">
        <v>2.3323960062603279</v>
      </c>
      <c r="W398">
        <v>2.3331141211516599</v>
      </c>
      <c r="X398">
        <v>2.3297696566025867</v>
      </c>
      <c r="Y398">
        <v>2.3250550373838408</v>
      </c>
      <c r="Z398">
        <v>2.3150932562962945</v>
      </c>
      <c r="AA398">
        <v>2.3100500306249749</v>
      </c>
      <c r="AB398">
        <v>2.3014913001968211</v>
      </c>
      <c r="AC398">
        <v>2.283336571321219</v>
      </c>
      <c r="AD398">
        <v>2.2534378871329213</v>
      </c>
      <c r="AE398">
        <v>2.2194608507624505</v>
      </c>
      <c r="AF398">
        <v>2.1818316840172445</v>
      </c>
      <c r="AG398">
        <v>2.1554861414122608</v>
      </c>
      <c r="AH398">
        <v>2.1420481816353507</v>
      </c>
      <c r="AI398">
        <v>2.1554047739541273</v>
      </c>
      <c r="AJ398">
        <v>2.1756979817532591</v>
      </c>
      <c r="AK398">
        <v>2.1981594282380263</v>
      </c>
      <c r="AL398">
        <v>2.214382574802559</v>
      </c>
      <c r="AM398">
        <v>2.2363444569379567</v>
      </c>
      <c r="AN398">
        <v>2.6567106443406199</v>
      </c>
      <c r="AO398">
        <v>2.7313052299974805</v>
      </c>
      <c r="AP398">
        <v>2.7679371112586089</v>
      </c>
      <c r="AQ398">
        <v>2.7954923107649452</v>
      </c>
      <c r="AR398">
        <v>2.8017489511405471</v>
      </c>
      <c r="AS398">
        <v>2.7845244454561859</v>
      </c>
      <c r="AT398">
        <v>2.7526510672747762</v>
      </c>
      <c r="AU398">
        <v>2.7146877033249939</v>
      </c>
      <c r="AV398">
        <v>2.6781847258190359</v>
      </c>
      <c r="AW398">
        <v>2.6418511314234561</v>
      </c>
      <c r="AX398">
        <v>2.6043461832948829</v>
      </c>
      <c r="AY398">
        <v>2.1103855502402289</v>
      </c>
      <c r="AZ398">
        <v>2.059135085658971</v>
      </c>
      <c r="BA398">
        <v>2.0087036160193117</v>
      </c>
      <c r="BB398">
        <v>1.9553068722974829</v>
      </c>
      <c r="BC398">
        <v>1.9092158886713215</v>
      </c>
      <c r="BD398">
        <v>1.8610900415317477</v>
      </c>
      <c r="BE398">
        <v>1.8140710099200548</v>
      </c>
      <c r="BF398">
        <v>1.7694577128128675</v>
      </c>
      <c r="BG398">
        <v>1.7333235883316225</v>
      </c>
      <c r="BH398">
        <v>1.7040367179097362</v>
      </c>
      <c r="BI398">
        <v>1.6828459599515164</v>
      </c>
      <c r="BJ398">
        <v>1.6605679853021187</v>
      </c>
      <c r="BK398">
        <v>1.6368683555597809</v>
      </c>
      <c r="BM398" t="str">
        <f>VLOOKUP(D398,Data_1!$D$2:$D$1387,1,FALSE)</f>
        <v>Rural population growth (annual %)</v>
      </c>
    </row>
    <row r="399" spans="1:65" x14ac:dyDescent="0.25">
      <c r="A399" t="s">
        <v>277</v>
      </c>
      <c r="B399" t="s">
        <v>278</v>
      </c>
      <c r="C399" t="s">
        <v>7</v>
      </c>
      <c r="D399" t="s">
        <v>123</v>
      </c>
      <c r="E399" s="25" t="str">
        <f t="shared" si="28"/>
        <v>number</v>
      </c>
      <c r="F399" s="4" t="s">
        <v>124</v>
      </c>
      <c r="G399">
        <v>2.121713044836397</v>
      </c>
      <c r="H399">
        <v>2.1500515678197778</v>
      </c>
      <c r="I399">
        <v>2.1813486420588011</v>
      </c>
      <c r="J399">
        <v>2.2192006792554482</v>
      </c>
      <c r="K399">
        <v>2.2614353620392276</v>
      </c>
      <c r="L399">
        <v>2.3050493838243868</v>
      </c>
      <c r="M399">
        <v>2.2240690805725269</v>
      </c>
      <c r="N399">
        <v>2.246671462300645</v>
      </c>
      <c r="O399">
        <v>2.2861358237185296</v>
      </c>
      <c r="P399">
        <v>2.3276109957358573</v>
      </c>
      <c r="Q399">
        <v>2.3672622722149685</v>
      </c>
      <c r="R399">
        <v>2.4034448799340149</v>
      </c>
      <c r="S399">
        <v>2.4444415573826705</v>
      </c>
      <c r="T399">
        <v>2.4864622450459239</v>
      </c>
      <c r="U399">
        <v>2.5300591018111933</v>
      </c>
      <c r="V399">
        <v>2.619108102691138</v>
      </c>
      <c r="W399">
        <v>2.7063972142951629</v>
      </c>
      <c r="X399">
        <v>2.8720994349841251</v>
      </c>
      <c r="Y399">
        <v>2.81950869626949</v>
      </c>
      <c r="Z399">
        <v>2.6802477012350043</v>
      </c>
      <c r="AA399">
        <v>2.3994769803556721</v>
      </c>
      <c r="AB399">
        <v>2.2085785912473344</v>
      </c>
      <c r="AC399">
        <v>2.4449493419894068</v>
      </c>
      <c r="AD399">
        <v>3.2090512584747932</v>
      </c>
      <c r="AE399">
        <v>4.2111981635315683</v>
      </c>
      <c r="AF399">
        <v>5.3208546169711592</v>
      </c>
      <c r="AG399">
        <v>6.0175983874823009</v>
      </c>
      <c r="AH399">
        <v>5.8421919352643146</v>
      </c>
      <c r="AI399">
        <v>4.8165414880817732</v>
      </c>
      <c r="AJ399">
        <v>3.3430182833827655</v>
      </c>
      <c r="AK399">
        <v>1.7662389169283661</v>
      </c>
      <c r="AL399">
        <v>0.53577671850859621</v>
      </c>
      <c r="AM399">
        <v>-0.11977749812126692</v>
      </c>
      <c r="AN399">
        <v>2.0676079748303034E-2</v>
      </c>
      <c r="AO399">
        <v>0.72826634633867537</v>
      </c>
      <c r="AP399">
        <v>1.5823242795056327</v>
      </c>
      <c r="AQ399">
        <v>2.2228170718039486</v>
      </c>
      <c r="AR399">
        <v>2.6174909614655495</v>
      </c>
      <c r="AS399">
        <v>2.9619370815133377</v>
      </c>
      <c r="AT399">
        <v>2.8571361327627982</v>
      </c>
      <c r="AU399">
        <v>2.6683122235999028</v>
      </c>
      <c r="AV399">
        <v>2.5781265810691392</v>
      </c>
      <c r="AW399">
        <v>2.5483938027208395</v>
      </c>
      <c r="AX399">
        <v>2.6089877514264734</v>
      </c>
      <c r="AY399">
        <v>2.7226996517706077</v>
      </c>
      <c r="AZ399">
        <v>2.837663535551771</v>
      </c>
      <c r="BA399">
        <v>2.9123854159162414</v>
      </c>
      <c r="BB399">
        <v>2.9538866202135909</v>
      </c>
      <c r="BC399">
        <v>2.937722936130442</v>
      </c>
      <c r="BD399">
        <v>2.8927238879502086</v>
      </c>
      <c r="BE399">
        <v>2.8394726167746267</v>
      </c>
      <c r="BF399">
        <v>2.7950537337637371</v>
      </c>
      <c r="BG399">
        <v>2.7542309676970107</v>
      </c>
      <c r="BH399">
        <v>2.7252032584308252</v>
      </c>
      <c r="BI399">
        <v>2.698319737494141</v>
      </c>
      <c r="BJ399">
        <v>2.6739367998832386</v>
      </c>
      <c r="BK399">
        <v>2.6408602145056328</v>
      </c>
      <c r="BM399" t="str">
        <f>VLOOKUP(D399,Data_1!$D$2:$D$1387,1,FALSE)</f>
        <v>Rural population growth (annual %)</v>
      </c>
    </row>
    <row r="400" spans="1:65" x14ac:dyDescent="0.25">
      <c r="A400" t="s">
        <v>279</v>
      </c>
      <c r="B400" t="s">
        <v>280</v>
      </c>
      <c r="C400" t="s">
        <v>7</v>
      </c>
      <c r="D400" t="s">
        <v>123</v>
      </c>
      <c r="E400" s="25" t="str">
        <f t="shared" si="28"/>
        <v>number</v>
      </c>
      <c r="F400" s="4" t="s">
        <v>124</v>
      </c>
      <c r="G400">
        <v>2.0961114529068845</v>
      </c>
      <c r="H400">
        <v>2.110411704438885</v>
      </c>
      <c r="I400">
        <v>2.0131927948344108</v>
      </c>
      <c r="J400">
        <v>1.5146192056217074</v>
      </c>
      <c r="K400">
        <v>1.3936643041115053</v>
      </c>
      <c r="L400">
        <v>1.2494460114463899</v>
      </c>
      <c r="M400">
        <v>1.1221482832910565</v>
      </c>
      <c r="N400">
        <v>1.0239234716398937</v>
      </c>
      <c r="O400">
        <v>0.97979354930060236</v>
      </c>
      <c r="P400">
        <v>1.8892917403894107</v>
      </c>
      <c r="Q400">
        <v>2.1015627406363757</v>
      </c>
      <c r="R400">
        <v>2.1381913694864592</v>
      </c>
      <c r="S400">
        <v>2.1485924574344479</v>
      </c>
      <c r="T400">
        <v>2.1088952379108932</v>
      </c>
      <c r="U400">
        <v>2.0483136289688506</v>
      </c>
      <c r="V400">
        <v>1.9683246278268649</v>
      </c>
      <c r="W400">
        <v>1.8996880911551814</v>
      </c>
      <c r="X400">
        <v>1.8389542879031182</v>
      </c>
      <c r="Y400">
        <v>1.8019560179698642</v>
      </c>
      <c r="Z400">
        <v>1.7677742291910645</v>
      </c>
      <c r="AA400">
        <v>3.3564995527909134</v>
      </c>
      <c r="AB400">
        <v>3.4931443944524609</v>
      </c>
      <c r="AC400">
        <v>3.4485608974057591</v>
      </c>
      <c r="AD400">
        <v>3.3595329423513025</v>
      </c>
      <c r="AE400">
        <v>3.2443709090382136</v>
      </c>
      <c r="AF400">
        <v>3.1317432002710115</v>
      </c>
      <c r="AG400">
        <v>3.0374200387239094</v>
      </c>
      <c r="AH400">
        <v>2.9440895190990384</v>
      </c>
      <c r="AI400">
        <v>2.856081219691585</v>
      </c>
      <c r="AJ400">
        <v>2.775885144074997</v>
      </c>
      <c r="AK400">
        <v>3.3000348907111001</v>
      </c>
      <c r="AL400">
        <v>3.3223163073654955</v>
      </c>
      <c r="AM400">
        <v>3.2984359102404701</v>
      </c>
      <c r="AN400">
        <v>3.339835718272409</v>
      </c>
      <c r="AO400">
        <v>3.4195212606311998</v>
      </c>
      <c r="AP400">
        <v>3.5144768898009575</v>
      </c>
      <c r="AQ400">
        <v>3.5835828180280389</v>
      </c>
      <c r="AR400">
        <v>3.6102125040251405</v>
      </c>
      <c r="AS400">
        <v>3.5778054213029695</v>
      </c>
      <c r="AT400">
        <v>3.5089114375695356</v>
      </c>
      <c r="AU400">
        <v>2.4360973095287579</v>
      </c>
      <c r="AV400">
        <v>1.9700854801208818</v>
      </c>
      <c r="AW400">
        <v>1.9353571552721969</v>
      </c>
      <c r="AX400">
        <v>1.925177192768214</v>
      </c>
      <c r="AY400">
        <v>1.9349861853558363</v>
      </c>
      <c r="AZ400">
        <v>1.9415647732961707</v>
      </c>
      <c r="BA400">
        <v>1.9491348387219793</v>
      </c>
      <c r="BB400">
        <v>1.971221913023673</v>
      </c>
      <c r="BC400">
        <v>2.019683080148504</v>
      </c>
      <c r="BD400">
        <v>2.0718786423189455</v>
      </c>
      <c r="BE400">
        <v>2.1291821759979292</v>
      </c>
      <c r="BF400">
        <v>2.1653561451644157</v>
      </c>
      <c r="BG400">
        <v>2.1765137870434699</v>
      </c>
      <c r="BH400">
        <v>2.1620979240936937</v>
      </c>
      <c r="BI400">
        <v>2.1244539608528386</v>
      </c>
      <c r="BJ400">
        <v>2.084561811501453</v>
      </c>
      <c r="BK400">
        <v>2.0460870142053058</v>
      </c>
      <c r="BM400" t="str">
        <f>VLOOKUP(D400,Data_1!$D$2:$D$1387,1,FALSE)</f>
        <v>Rural population growth (annual %)</v>
      </c>
    </row>
    <row r="401" spans="1:65" x14ac:dyDescent="0.25">
      <c r="A401" t="s">
        <v>281</v>
      </c>
      <c r="B401" t="s">
        <v>282</v>
      </c>
      <c r="C401" t="s">
        <v>7</v>
      </c>
      <c r="D401" t="s">
        <v>123</v>
      </c>
      <c r="E401" s="25" t="str">
        <f t="shared" si="28"/>
        <v>number</v>
      </c>
      <c r="F401" s="4" t="s">
        <v>124</v>
      </c>
      <c r="G401">
        <v>2.9955376807262337</v>
      </c>
      <c r="H401">
        <v>2.970104176466541</v>
      </c>
      <c r="I401">
        <v>2.7072416328007352</v>
      </c>
      <c r="J401">
        <v>2.6672063723097414</v>
      </c>
      <c r="K401">
        <v>2.6175916474469911</v>
      </c>
      <c r="L401">
        <v>2.5555036375782327</v>
      </c>
      <c r="M401">
        <v>2.5043197130627628</v>
      </c>
      <c r="N401">
        <v>2.4808212555828835</v>
      </c>
      <c r="O401">
        <v>2.5183155585976307</v>
      </c>
      <c r="P401">
        <v>2.6804085692552286</v>
      </c>
      <c r="Q401">
        <v>2.7377520561326922</v>
      </c>
      <c r="R401">
        <v>2.7763050469561645</v>
      </c>
      <c r="S401">
        <v>2.7634180059271483</v>
      </c>
      <c r="T401">
        <v>2.6791284970929374</v>
      </c>
      <c r="U401">
        <v>2.6423884054750442</v>
      </c>
      <c r="V401">
        <v>2.5014592447611599</v>
      </c>
      <c r="W401">
        <v>2.4055771813355218</v>
      </c>
      <c r="X401">
        <v>2.4164964412492935</v>
      </c>
      <c r="Y401">
        <v>2.5612455516038746</v>
      </c>
      <c r="Z401">
        <v>2.7767514483412867</v>
      </c>
      <c r="AA401">
        <v>2.9921451944607216</v>
      </c>
      <c r="AB401">
        <v>3.1276668270028196</v>
      </c>
      <c r="AC401">
        <v>3.0474547859161363</v>
      </c>
      <c r="AD401">
        <v>2.9622145687843946</v>
      </c>
      <c r="AE401">
        <v>2.820717645847747</v>
      </c>
      <c r="AF401">
        <v>2.6686864336849787</v>
      </c>
      <c r="AG401">
        <v>2.514197754106017</v>
      </c>
      <c r="AH401">
        <v>2.3102228583003166</v>
      </c>
      <c r="AI401">
        <v>2.0512473675646006</v>
      </c>
      <c r="AJ401">
        <v>1.7600527554180414</v>
      </c>
      <c r="AK401">
        <v>1.4587535817098927</v>
      </c>
      <c r="AL401">
        <v>1.1815321254440556</v>
      </c>
      <c r="AM401">
        <v>1.4283936961787849</v>
      </c>
      <c r="AN401">
        <v>1.344395082889513</v>
      </c>
      <c r="AO401">
        <v>1.2332444561919294</v>
      </c>
      <c r="AP401">
        <v>1.145561291006546</v>
      </c>
      <c r="AQ401">
        <v>1.0568331275446772</v>
      </c>
      <c r="AR401">
        <v>0.95087556257521366</v>
      </c>
      <c r="AS401">
        <v>0.81949008300097448</v>
      </c>
      <c r="AT401">
        <v>0.68025078831392971</v>
      </c>
      <c r="AU401">
        <v>0.54668173357684269</v>
      </c>
      <c r="AV401">
        <v>0.44824569238937706</v>
      </c>
      <c r="AW401">
        <v>1.2232002700304077</v>
      </c>
      <c r="AX401">
        <v>1.4122689429583257</v>
      </c>
      <c r="AY401">
        <v>1.5435563914932002</v>
      </c>
      <c r="AZ401">
        <v>1.6925827878144333</v>
      </c>
      <c r="BA401">
        <v>1.8313184193703032</v>
      </c>
      <c r="BB401">
        <v>1.975922800702085</v>
      </c>
      <c r="BC401">
        <v>2.1160488209719395</v>
      </c>
      <c r="BD401">
        <v>2.2495672207723234</v>
      </c>
      <c r="BE401">
        <v>2.3802517328696133</v>
      </c>
      <c r="BF401">
        <v>2.4981458010200193</v>
      </c>
      <c r="BG401">
        <v>2.5770083784228652</v>
      </c>
      <c r="BH401">
        <v>2.5672764130460526</v>
      </c>
      <c r="BI401">
        <v>2.5217913682462925</v>
      </c>
      <c r="BJ401">
        <v>2.4676144120037828</v>
      </c>
      <c r="BK401">
        <v>2.4099722524010518</v>
      </c>
      <c r="BM401" t="str">
        <f>VLOOKUP(D401,Data_1!$D$2:$D$1387,1,FALSE)</f>
        <v>Rural population growth (annual %)</v>
      </c>
    </row>
    <row r="402" spans="1:65" x14ac:dyDescent="0.25">
      <c r="A402" t="s">
        <v>284</v>
      </c>
      <c r="B402" t="s">
        <v>272</v>
      </c>
      <c r="C402" t="s">
        <v>149</v>
      </c>
      <c r="D402" t="s">
        <v>123</v>
      </c>
      <c r="E402" s="25" t="str">
        <f t="shared" si="28"/>
        <v>number</v>
      </c>
      <c r="F402" s="4" t="s">
        <v>124</v>
      </c>
      <c r="G402">
        <v>2.2210087742484119</v>
      </c>
      <c r="H402">
        <v>2.2836835376477134</v>
      </c>
      <c r="I402">
        <v>2.2522515427846233</v>
      </c>
      <c r="J402">
        <v>2.1068203634813267</v>
      </c>
      <c r="K402">
        <v>1.9062210221208618</v>
      </c>
      <c r="L402">
        <v>2.8164858199644365</v>
      </c>
      <c r="M402">
        <v>2.7329788782615605</v>
      </c>
      <c r="N402">
        <v>2.7554778091654613</v>
      </c>
      <c r="O402">
        <v>2.9074476080918976</v>
      </c>
      <c r="P402">
        <v>3.1251645742629042</v>
      </c>
      <c r="Q402">
        <v>3.3415185354174475</v>
      </c>
      <c r="R402">
        <v>3.4893557402382869</v>
      </c>
      <c r="S402">
        <v>3.5719970899760374</v>
      </c>
      <c r="T402">
        <v>3.5625196235768737</v>
      </c>
      <c r="U402">
        <v>3.3675527413755333</v>
      </c>
      <c r="V402">
        <v>2.6126445340569826</v>
      </c>
      <c r="W402">
        <v>2.4854758071721288</v>
      </c>
      <c r="X402">
        <v>2.3417833148378149</v>
      </c>
      <c r="Y402">
        <v>4.1528972302768734</v>
      </c>
      <c r="Z402">
        <v>4.0902942134523439</v>
      </c>
      <c r="AA402">
        <v>4.0280780441989839</v>
      </c>
      <c r="AB402">
        <v>3.9533783455927298</v>
      </c>
      <c r="AC402">
        <v>3.8583198890346351</v>
      </c>
      <c r="AD402">
        <v>3.7375104553700993</v>
      </c>
      <c r="AE402">
        <v>3.607045542149343</v>
      </c>
      <c r="AF402">
        <v>3.4666333106152982</v>
      </c>
      <c r="AG402">
        <v>3.3370214086744445</v>
      </c>
      <c r="AH402">
        <v>3.1800442575211592</v>
      </c>
      <c r="AI402">
        <v>2.9668228861296089</v>
      </c>
      <c r="AJ402">
        <v>2.948927105013174</v>
      </c>
      <c r="AK402">
        <v>2.9280173370374829</v>
      </c>
      <c r="AL402">
        <v>2.8831718905026524</v>
      </c>
      <c r="AM402">
        <v>2.8083244978972339</v>
      </c>
      <c r="AN402">
        <v>2.6970499970133748</v>
      </c>
      <c r="AO402">
        <v>2.558975198290157</v>
      </c>
      <c r="AP402">
        <v>2.4340278465632572</v>
      </c>
      <c r="AQ402">
        <v>2.3140714475680841</v>
      </c>
      <c r="AR402">
        <v>2.1463448095790318</v>
      </c>
      <c r="AS402">
        <v>1.8888122217239967</v>
      </c>
      <c r="AT402">
        <v>1.6167779409837022</v>
      </c>
      <c r="AU402">
        <v>1.367688645133069</v>
      </c>
      <c r="AV402">
        <v>1.1590416729903974</v>
      </c>
      <c r="AW402">
        <v>1.0399467895603471</v>
      </c>
      <c r="AX402">
        <v>1.0302298584669423</v>
      </c>
      <c r="AY402">
        <v>1.1051416208931077</v>
      </c>
      <c r="AZ402">
        <v>1.1948671888245421</v>
      </c>
      <c r="BA402">
        <v>1.2719215122660341</v>
      </c>
      <c r="BB402">
        <v>1.3540665229209909</v>
      </c>
      <c r="BC402">
        <v>1.4373104507803749</v>
      </c>
      <c r="BD402">
        <v>1.5112058570582674</v>
      </c>
      <c r="BE402">
        <v>1.5899353765862161</v>
      </c>
      <c r="BF402">
        <v>1.6644899046495156</v>
      </c>
      <c r="BG402">
        <v>1.7093929503306318</v>
      </c>
      <c r="BH402">
        <v>1.7174392206517026</v>
      </c>
      <c r="BI402">
        <v>1.6822179063584717</v>
      </c>
      <c r="BJ402">
        <v>1.6422119551494392</v>
      </c>
      <c r="BK402">
        <v>1.6038878533369878</v>
      </c>
      <c r="BM402" t="str">
        <f>VLOOKUP(D402,Data_1!$D$2:$D$1387,1,FALSE)</f>
        <v>Rural population growth (annual %)</v>
      </c>
    </row>
    <row r="403" spans="1:65" x14ac:dyDescent="0.25">
      <c r="A403" t="s">
        <v>273</v>
      </c>
      <c r="B403" t="s">
        <v>274</v>
      </c>
      <c r="C403" t="s">
        <v>149</v>
      </c>
      <c r="D403" t="s">
        <v>123</v>
      </c>
      <c r="E403" s="25" t="str">
        <f t="shared" si="28"/>
        <v>number</v>
      </c>
      <c r="F403" s="4" t="s">
        <v>124</v>
      </c>
      <c r="G403">
        <v>2.4573092943973007</v>
      </c>
      <c r="H403">
        <v>2.4075318530524892</v>
      </c>
      <c r="I403">
        <v>2.2828795017926176</v>
      </c>
      <c r="J403">
        <v>2.0668328572542376</v>
      </c>
      <c r="K403">
        <v>1.8115111762609399</v>
      </c>
      <c r="L403">
        <v>1.5133892348250779</v>
      </c>
      <c r="M403">
        <v>1.268774257393237</v>
      </c>
      <c r="N403">
        <v>1.1732723288876643</v>
      </c>
      <c r="O403">
        <v>1.2687765274917255</v>
      </c>
      <c r="P403">
        <v>1.6691875685081594</v>
      </c>
      <c r="Q403">
        <v>2.3389603943979806</v>
      </c>
      <c r="R403">
        <v>2.553879669883365</v>
      </c>
      <c r="S403">
        <v>2.5828367273873156</v>
      </c>
      <c r="T403">
        <v>2.3704206339684912</v>
      </c>
      <c r="U403">
        <v>2.0233516629570203</v>
      </c>
      <c r="V403">
        <v>1.6183054908933816</v>
      </c>
      <c r="W403">
        <v>1.327776248541918</v>
      </c>
      <c r="X403">
        <v>1.2826009468248081</v>
      </c>
      <c r="Y403">
        <v>1.5540259503386464</v>
      </c>
      <c r="Z403">
        <v>2.0271071777760454</v>
      </c>
      <c r="AA403">
        <v>2.5522032352716382</v>
      </c>
      <c r="AB403">
        <v>2.9483027286561705</v>
      </c>
      <c r="AC403">
        <v>3.1476811922437733</v>
      </c>
      <c r="AD403">
        <v>2.8978279064469836</v>
      </c>
      <c r="AE403">
        <v>2.2187236245937054</v>
      </c>
      <c r="AF403">
        <v>1.9650042514209216</v>
      </c>
      <c r="AG403">
        <v>1.7744104898588191</v>
      </c>
      <c r="AH403">
        <v>1.6398365724812083</v>
      </c>
      <c r="AI403">
        <v>1.5973580668169733</v>
      </c>
      <c r="AJ403">
        <v>1.6035142906163535</v>
      </c>
      <c r="AK403">
        <v>1.6189801014322129</v>
      </c>
      <c r="AL403">
        <v>1.6057048236741933</v>
      </c>
      <c r="AM403">
        <v>1.5616909819424829</v>
      </c>
      <c r="AN403">
        <v>1.4686745425111776</v>
      </c>
      <c r="AO403">
        <v>1.3557094775921517</v>
      </c>
      <c r="AP403">
        <v>1.233941148492802</v>
      </c>
      <c r="AQ403">
        <v>1.1419301581804548</v>
      </c>
      <c r="AR403">
        <v>1.0816951761430982</v>
      </c>
      <c r="AS403">
        <v>1.077063894246391</v>
      </c>
      <c r="AT403">
        <v>1.1451633388055704</v>
      </c>
      <c r="AU403">
        <v>1.3118210090479909</v>
      </c>
      <c r="AV403">
        <v>1.3324255071626274</v>
      </c>
      <c r="AW403">
        <v>1.3444626230108851</v>
      </c>
      <c r="AX403">
        <v>1.3413321258660227</v>
      </c>
      <c r="AY403">
        <v>1.3338687312998327</v>
      </c>
      <c r="AZ403">
        <v>1.3190841758349818</v>
      </c>
      <c r="BA403">
        <v>1.3009751953239521</v>
      </c>
      <c r="BB403">
        <v>1.264532510353477</v>
      </c>
      <c r="BC403">
        <v>1.2127063752819633</v>
      </c>
      <c r="BD403">
        <v>1.1385889944771459</v>
      </c>
      <c r="BE403">
        <v>1.0655386605778401</v>
      </c>
      <c r="BF403">
        <v>0.99723045224696993</v>
      </c>
      <c r="BG403">
        <v>0.93659002187441232</v>
      </c>
      <c r="BH403">
        <v>0.88210361882382926</v>
      </c>
      <c r="BI403">
        <v>0.83211551330172817</v>
      </c>
      <c r="BJ403">
        <v>0.7822063633717633</v>
      </c>
      <c r="BK403">
        <v>0.7333999369845805</v>
      </c>
      <c r="BM403" t="str">
        <f>VLOOKUP(D403,Data_1!$D$2:$D$1387,1,FALSE)</f>
        <v>Rural population growth (annual %)</v>
      </c>
    </row>
    <row r="404" spans="1:65" x14ac:dyDescent="0.25">
      <c r="A404" t="s">
        <v>275</v>
      </c>
      <c r="B404" t="s">
        <v>276</v>
      </c>
      <c r="C404" t="s">
        <v>7</v>
      </c>
      <c r="D404" t="s">
        <v>254</v>
      </c>
      <c r="E404" s="25" t="str">
        <f t="shared" si="28"/>
        <v>formula</v>
      </c>
      <c r="F404" s="24" t="s">
        <v>256</v>
      </c>
      <c r="G404" s="4" t="e">
        <f>#REF!/AVERAGE(#REF!)</f>
        <v>#REF!</v>
      </c>
      <c r="H404" s="4" t="e">
        <f>#REF!/AVERAGE(#REF!)</f>
        <v>#REF!</v>
      </c>
      <c r="I404" s="4" t="e">
        <f>#REF!/AVERAGE(#REF!)</f>
        <v>#REF!</v>
      </c>
      <c r="J404" s="4" t="e">
        <f>#REF!/AVERAGE(#REF!)</f>
        <v>#REF!</v>
      </c>
      <c r="K404" s="4" t="e">
        <f>#REF!/AVERAGE(#REF!)</f>
        <v>#REF!</v>
      </c>
      <c r="L404" s="4" t="e">
        <f>#REF!/AVERAGE(#REF!)</f>
        <v>#REF!</v>
      </c>
      <c r="M404" s="4" t="e">
        <f>#REF!/AVERAGE(#REF!)</f>
        <v>#REF!</v>
      </c>
      <c r="N404" s="4" t="e">
        <f>#REF!/AVERAGE(#REF!)</f>
        <v>#REF!</v>
      </c>
      <c r="O404" s="4" t="e">
        <f>#REF!/AVERAGE(#REF!)</f>
        <v>#REF!</v>
      </c>
      <c r="P404" s="4" t="e">
        <f>#REF!/AVERAGE(#REF!)</f>
        <v>#REF!</v>
      </c>
      <c r="Q404" s="4" t="e">
        <f>#REF!/AVERAGE(#REF!)</f>
        <v>#REF!</v>
      </c>
      <c r="R404" s="4" t="e">
        <f>#REF!/AVERAGE(#REF!)</f>
        <v>#REF!</v>
      </c>
      <c r="S404" s="4" t="e">
        <f>#REF!/AVERAGE(#REF!)</f>
        <v>#REF!</v>
      </c>
      <c r="T404" s="4" t="e">
        <f>#REF!/AVERAGE(#REF!)</f>
        <v>#REF!</v>
      </c>
      <c r="U404" s="4" t="e">
        <f>#REF!/AVERAGE(#REF!)</f>
        <v>#REF!</v>
      </c>
      <c r="V404" s="4" t="e">
        <f>#REF!/AVERAGE(#REF!)</f>
        <v>#REF!</v>
      </c>
      <c r="W404" s="4" t="e">
        <f>#REF!/AVERAGE(#REF!)</f>
        <v>#REF!</v>
      </c>
      <c r="X404" s="4" t="e">
        <f>#REF!/AVERAGE(#REF!)</f>
        <v>#REF!</v>
      </c>
      <c r="Y404" s="4" t="e">
        <f>#REF!/AVERAGE(#REF!)</f>
        <v>#REF!</v>
      </c>
      <c r="Z404" s="4" t="e">
        <f>#REF!/AVERAGE(#REF!)</f>
        <v>#REF!</v>
      </c>
      <c r="AA404" s="4" t="e">
        <f>#REF!/AVERAGE(#REF!)</f>
        <v>#REF!</v>
      </c>
      <c r="AB404" s="4" t="e">
        <f>#REF!/AVERAGE(#REF!)</f>
        <v>#REF!</v>
      </c>
      <c r="AC404" s="4" t="e">
        <f>#REF!/AVERAGE(#REF!)</f>
        <v>#REF!</v>
      </c>
      <c r="AD404" s="4" t="e">
        <f>#REF!/AVERAGE(#REF!)</f>
        <v>#REF!</v>
      </c>
      <c r="AE404" s="4" t="e">
        <f>#REF!/AVERAGE(#REF!)</f>
        <v>#REF!</v>
      </c>
      <c r="AF404" s="4" t="e">
        <f>#REF!/AVERAGE(#REF!)</f>
        <v>#REF!</v>
      </c>
      <c r="AG404" s="4" t="e">
        <f>#REF!/AVERAGE(#REF!)</f>
        <v>#REF!</v>
      </c>
      <c r="AH404" s="4" t="e">
        <f>#REF!/AVERAGE(#REF!)</f>
        <v>#REF!</v>
      </c>
      <c r="AI404" s="4" t="e">
        <f>#REF!/AVERAGE(#REF!)</f>
        <v>#REF!</v>
      </c>
      <c r="AJ404" s="4" t="e">
        <f>#REF!/AVERAGE(#REF!)</f>
        <v>#REF!</v>
      </c>
      <c r="AK404" s="4" t="e">
        <f>#REF!/AVERAGE(#REF!)</f>
        <v>#REF!</v>
      </c>
      <c r="AL404" s="4" t="e">
        <f>#REF!/AVERAGE(#REF!)</f>
        <v>#REF!</v>
      </c>
      <c r="AM404" s="4" t="e">
        <f>#REF!/AVERAGE(#REF!)</f>
        <v>#REF!</v>
      </c>
      <c r="AN404" s="4" t="e">
        <f>#REF!/AVERAGE(#REF!)</f>
        <v>#REF!</v>
      </c>
      <c r="AO404" s="4" t="e">
        <f>#REF!/AVERAGE(#REF!)</f>
        <v>#REF!</v>
      </c>
      <c r="AP404" s="4" t="e">
        <f>#REF!/AVERAGE(#REF!)</f>
        <v>#REF!</v>
      </c>
      <c r="AQ404" s="4" t="e">
        <f>#REF!/AVERAGE(#REF!)</f>
        <v>#REF!</v>
      </c>
      <c r="AR404" s="4" t="e">
        <f>#REF!/AVERAGE(#REF!)</f>
        <v>#REF!</v>
      </c>
      <c r="AS404" s="4" t="e">
        <f>#REF!/AVERAGE(#REF!)</f>
        <v>#REF!</v>
      </c>
      <c r="AT404" s="4" t="e">
        <f>#REF!/AVERAGE(#REF!)</f>
        <v>#REF!</v>
      </c>
      <c r="AU404" s="4" t="e">
        <f>#REF!/AVERAGE(#REF!)</f>
        <v>#REF!</v>
      </c>
      <c r="AV404" s="4" t="e">
        <f>#REF!/AVERAGE(#REF!)</f>
        <v>#REF!</v>
      </c>
      <c r="AW404" s="4" t="e">
        <f>#REF!/AVERAGE(#REF!)</f>
        <v>#REF!</v>
      </c>
      <c r="AX404" s="4" t="e">
        <f>#REF!/AVERAGE(#REF!)</f>
        <v>#REF!</v>
      </c>
      <c r="AY404" s="4" t="e">
        <f>#REF!/AVERAGE(#REF!)</f>
        <v>#REF!</v>
      </c>
      <c r="AZ404" s="4" t="e">
        <f>#REF!/AVERAGE(#REF!)</f>
        <v>#REF!</v>
      </c>
      <c r="BA404" s="4" t="e">
        <f>#REF!/AVERAGE(#REF!)</f>
        <v>#REF!</v>
      </c>
      <c r="BB404" s="4" t="e">
        <f>#REF!/AVERAGE(#REF!)</f>
        <v>#REF!</v>
      </c>
      <c r="BC404" s="4" t="e">
        <f>#REF!/AVERAGE(#REF!)</f>
        <v>#REF!</v>
      </c>
      <c r="BD404" s="4" t="e">
        <f>#REF!/AVERAGE(#REF!)</f>
        <v>#REF!</v>
      </c>
      <c r="BE404" s="4" t="e">
        <f>#REF!/AVERAGE(#REF!)</f>
        <v>#REF!</v>
      </c>
      <c r="BF404" s="4" t="e">
        <f>#REF!/AVERAGE(#REF!)</f>
        <v>#REF!</v>
      </c>
      <c r="BG404" s="4" t="e">
        <f>#REF!/AVERAGE(#REF!)</f>
        <v>#REF!</v>
      </c>
      <c r="BH404" s="4" t="e">
        <f>#REF!/AVERAGE(#REF!)</f>
        <v>#REF!</v>
      </c>
      <c r="BI404" s="4" t="e">
        <f>#REF!/AVERAGE(#REF!)</f>
        <v>#REF!</v>
      </c>
      <c r="BJ404" s="4" t="e">
        <f>#REF!/AVERAGE(#REF!)</f>
        <v>#REF!</v>
      </c>
      <c r="BK404" s="4" t="e">
        <f>#REF!/AVERAGE(#REF!)</f>
        <v>#REF!</v>
      </c>
      <c r="BL404" s="4"/>
      <c r="BM404" t="s">
        <v>254</v>
      </c>
    </row>
    <row r="405" spans="1:65" x14ac:dyDescent="0.25">
      <c r="A405" t="s">
        <v>277</v>
      </c>
      <c r="B405" t="s">
        <v>278</v>
      </c>
      <c r="C405" t="s">
        <v>7</v>
      </c>
      <c r="D405" t="s">
        <v>254</v>
      </c>
      <c r="E405" s="25" t="str">
        <f t="shared" si="28"/>
        <v>formula</v>
      </c>
      <c r="F405" s="24" t="s">
        <v>256</v>
      </c>
      <c r="G405" s="4">
        <f t="shared" ref="G405:AL405" si="29">G267/AVERAGE($AX267:$AZ267)</f>
        <v>4.7055559756666886E-2</v>
      </c>
      <c r="H405" s="4">
        <f t="shared" si="29"/>
        <v>4.935739547852469E-2</v>
      </c>
      <c r="I405" s="4">
        <f t="shared" si="29"/>
        <v>5.143282112938008E-2</v>
      </c>
      <c r="J405" s="4">
        <f t="shared" si="29"/>
        <v>5.2489401460724651E-2</v>
      </c>
      <c r="K405" s="4">
        <f t="shared" si="29"/>
        <v>6.1847684395490793E-2</v>
      </c>
      <c r="L405" s="4">
        <f t="shared" si="29"/>
        <v>7.0187122010746117E-2</v>
      </c>
      <c r="M405" s="4">
        <f t="shared" si="29"/>
        <v>7.2726247492188062E-2</v>
      </c>
      <c r="N405" s="4">
        <f t="shared" si="29"/>
        <v>6.6083361359228404E-2</v>
      </c>
      <c r="O405" s="4">
        <f t="shared" si="29"/>
        <v>7.164691405320163E-2</v>
      </c>
      <c r="P405" s="4">
        <f t="shared" si="29"/>
        <v>7.8310238791332337E-2</v>
      </c>
      <c r="Q405" s="4">
        <f t="shared" si="29"/>
        <v>9.8486827705875205E-2</v>
      </c>
      <c r="R405" s="4">
        <f t="shared" si="29"/>
        <v>0.10945067014905555</v>
      </c>
      <c r="S405" s="4">
        <f t="shared" si="29"/>
        <v>0.11975221895316121</v>
      </c>
      <c r="T405" s="4">
        <f t="shared" si="29"/>
        <v>0.14787596168252568</v>
      </c>
      <c r="U405" s="4">
        <f t="shared" si="29"/>
        <v>0.16528822423382164</v>
      </c>
      <c r="V405" s="4">
        <f t="shared" si="29"/>
        <v>0.18067821247684512</v>
      </c>
      <c r="W405" s="4">
        <f t="shared" si="29"/>
        <v>0.21732859228779483</v>
      </c>
      <c r="X405" s="4">
        <f t="shared" si="29"/>
        <v>0.25580375779940989</v>
      </c>
      <c r="Y405" s="4">
        <f t="shared" si="29"/>
        <v>0.28524710288563082</v>
      </c>
      <c r="Z405" s="4">
        <f t="shared" si="29"/>
        <v>0.33359912522467672</v>
      </c>
      <c r="AA405" s="4">
        <f t="shared" si="29"/>
        <v>0.33360727366958742</v>
      </c>
      <c r="AB405" s="4">
        <f t="shared" si="29"/>
        <v>0.31808669415114332</v>
      </c>
      <c r="AC405" s="4">
        <f t="shared" si="29"/>
        <v>0.32969923595347467</v>
      </c>
      <c r="AD405" s="4">
        <f t="shared" si="29"/>
        <v>0.3256081788924664</v>
      </c>
      <c r="AE405" s="4">
        <f t="shared" si="29"/>
        <v>0.3049448313150589</v>
      </c>
      <c r="AF405" s="4">
        <f t="shared" si="29"/>
        <v>0.31904373027351351</v>
      </c>
      <c r="AG405" s="4">
        <f t="shared" si="29"/>
        <v>0.31889259852246632</v>
      </c>
      <c r="AH405" s="4">
        <f t="shared" si="29"/>
        <v>0.37194642574827408</v>
      </c>
      <c r="AI405" s="4">
        <f t="shared" si="29"/>
        <v>0.42862859972250539</v>
      </c>
      <c r="AJ405" s="4">
        <f t="shared" si="29"/>
        <v>0.50694540251749409</v>
      </c>
      <c r="AK405" s="4">
        <f t="shared" si="29"/>
        <v>0.59394637138684292</v>
      </c>
      <c r="AL405" s="4">
        <f t="shared" si="29"/>
        <v>0.48504397474140581</v>
      </c>
      <c r="AM405" s="4">
        <f t="shared" ref="AM405:BK405" si="30">AM267/AVERAGE($AX267:$AZ267)</f>
        <v>0.55812194269933957</v>
      </c>
      <c r="AN405" s="4">
        <f t="shared" si="30"/>
        <v>0.31854447752297876</v>
      </c>
      <c r="AO405" s="4">
        <f t="shared" si="30"/>
        <v>0.37667247338986981</v>
      </c>
      <c r="AP405" s="4">
        <f t="shared" si="30"/>
        <v>0.61483265312290414</v>
      </c>
      <c r="AQ405" s="4">
        <f t="shared" si="30"/>
        <v>0.7178515120762744</v>
      </c>
      <c r="AR405" s="4">
        <f t="shared" si="30"/>
        <v>0.47185456523524172</v>
      </c>
      <c r="AS405" s="4">
        <f t="shared" si="30"/>
        <v>0.47868405240737144</v>
      </c>
      <c r="AT405" s="4">
        <f t="shared" si="30"/>
        <v>0.46994682440422425</v>
      </c>
      <c r="AU405" s="4">
        <f t="shared" si="30"/>
        <v>0.46266822333194713</v>
      </c>
      <c r="AV405" s="4">
        <f t="shared" si="30"/>
        <v>0.94224818138913558</v>
      </c>
      <c r="AW405" s="4">
        <f t="shared" si="30"/>
        <v>0.8649137628048732</v>
      </c>
      <c r="AX405" s="4">
        <f t="shared" si="30"/>
        <v>0.93695064613981938</v>
      </c>
      <c r="AY405" s="4">
        <f t="shared" si="30"/>
        <v>0.98541823968116249</v>
      </c>
      <c r="AZ405" s="4">
        <f t="shared" si="30"/>
        <v>1.077631114179018</v>
      </c>
      <c r="BA405" s="4">
        <f t="shared" si="30"/>
        <v>1.1948591244290117</v>
      </c>
      <c r="BB405" s="4">
        <f t="shared" si="30"/>
        <v>1.4342319558172305</v>
      </c>
      <c r="BC405" s="4">
        <f t="shared" si="30"/>
        <v>1.6687639153989828</v>
      </c>
      <c r="BD405" s="4">
        <f t="shared" si="30"/>
        <v>1.8759138412856697</v>
      </c>
      <c r="BE405" s="4">
        <f t="shared" si="30"/>
        <v>2.1574078797196869</v>
      </c>
      <c r="BF405" s="4">
        <f t="shared" si="30"/>
        <v>1.6249258073951753</v>
      </c>
      <c r="BG405" s="4">
        <f t="shared" si="30"/>
        <v>1.4875656872281522</v>
      </c>
      <c r="BH405" s="4">
        <f t="shared" si="30"/>
        <v>1.6301348279403374</v>
      </c>
      <c r="BI405" s="4">
        <f t="shared" si="30"/>
        <v>1.7178433163308573</v>
      </c>
      <c r="BJ405" s="4">
        <f t="shared" si="30"/>
        <v>1.4644281074514478</v>
      </c>
      <c r="BK405" s="4">
        <f t="shared" si="30"/>
        <v>1.6989968948344605</v>
      </c>
      <c r="BL405" s="4"/>
      <c r="BM405" t="s">
        <v>254</v>
      </c>
    </row>
    <row r="406" spans="1:65" x14ac:dyDescent="0.25">
      <c r="A406" t="s">
        <v>279</v>
      </c>
      <c r="B406" t="s">
        <v>280</v>
      </c>
      <c r="C406" t="s">
        <v>7</v>
      </c>
      <c r="D406" t="s">
        <v>254</v>
      </c>
      <c r="E406" s="25" t="str">
        <f t="shared" si="28"/>
        <v>formula</v>
      </c>
      <c r="F406" s="24" t="s">
        <v>256</v>
      </c>
      <c r="G406" s="4">
        <f t="shared" ref="G406:AL406" si="31">G268/AVERAGE($AX268:$AZ268)</f>
        <v>7.6487437736135519E-2</v>
      </c>
      <c r="H406" s="4">
        <f t="shared" si="31"/>
        <v>7.6142192838680678E-2</v>
      </c>
      <c r="I406" s="4">
        <f t="shared" si="31"/>
        <v>7.8951230867972469E-2</v>
      </c>
      <c r="J406" s="4">
        <f t="shared" si="31"/>
        <v>9.2211773520215923E-2</v>
      </c>
      <c r="K406" s="4">
        <f t="shared" si="31"/>
        <v>0.11895256012308317</v>
      </c>
      <c r="L406" s="4">
        <f t="shared" si="31"/>
        <v>0.1388826064761591</v>
      </c>
      <c r="M406" s="4">
        <f t="shared" si="31"/>
        <v>0.15027568809216943</v>
      </c>
      <c r="N406" s="4">
        <f t="shared" si="31"/>
        <v>0.17640444964954852</v>
      </c>
      <c r="O406" s="4">
        <f t="shared" si="31"/>
        <v>0.2159349904081298</v>
      </c>
      <c r="P406" s="4">
        <f t="shared" si="31"/>
        <v>0.20050882067185138</v>
      </c>
      <c r="Q406" s="4">
        <f t="shared" si="31"/>
        <v>0.1853180451838376</v>
      </c>
      <c r="R406" s="4">
        <f t="shared" si="31"/>
        <v>0.20989320470266984</v>
      </c>
      <c r="S406" s="4">
        <f t="shared" si="31"/>
        <v>0.24921973711275511</v>
      </c>
      <c r="T406" s="4">
        <f t="shared" si="31"/>
        <v>0.34293541833021757</v>
      </c>
      <c r="U406" s="4">
        <f t="shared" si="31"/>
        <v>0.2876622333460242</v>
      </c>
      <c r="V406" s="4">
        <f t="shared" si="31"/>
        <v>0.30172834742566224</v>
      </c>
      <c r="W406" s="4">
        <f t="shared" si="31"/>
        <v>0.27275916193922273</v>
      </c>
      <c r="X406" s="4">
        <f t="shared" si="31"/>
        <v>0.30905107016542921</v>
      </c>
      <c r="Y406" s="4">
        <f t="shared" si="31"/>
        <v>0.36530833388195133</v>
      </c>
      <c r="Z406" s="4">
        <f t="shared" si="31"/>
        <v>0.42067306107380326</v>
      </c>
      <c r="AA406" s="4">
        <f t="shared" si="31"/>
        <v>0.42541494743051272</v>
      </c>
      <c r="AB406" s="4">
        <f t="shared" si="31"/>
        <v>0.43882893225940284</v>
      </c>
      <c r="AC406" s="4">
        <f t="shared" si="31"/>
        <v>0.35331348799537721</v>
      </c>
      <c r="AD406" s="4">
        <f t="shared" si="31"/>
        <v>0.3009297506426607</v>
      </c>
      <c r="AE406" s="4">
        <f t="shared" si="31"/>
        <v>0.25059767935743565</v>
      </c>
      <c r="AF406" s="4">
        <f t="shared" si="31"/>
        <v>0.18256614558745793</v>
      </c>
      <c r="AG406" s="4">
        <f t="shared" si="31"/>
        <v>0.24934941043548337</v>
      </c>
      <c r="AH406" s="4">
        <f t="shared" si="31"/>
        <v>0.40794295903481803</v>
      </c>
      <c r="AI406" s="4">
        <f t="shared" si="31"/>
        <v>0.43925294515168767</v>
      </c>
      <c r="AJ406" s="4">
        <f t="shared" si="31"/>
        <v>0.36088326316565983</v>
      </c>
      <c r="AK406" s="4">
        <f t="shared" si="31"/>
        <v>0.37117242000783895</v>
      </c>
      <c r="AL406" s="4">
        <f t="shared" si="31"/>
        <v>0.34953617405227383</v>
      </c>
      <c r="AM406" s="4">
        <f t="shared" ref="AM406:BK406" si="32">AM268/AVERAGE($AX268:$AZ268)</f>
        <v>0.35956730314513324</v>
      </c>
      <c r="AN406" s="4">
        <f t="shared" si="32"/>
        <v>0.40168512856552241</v>
      </c>
      <c r="AO406" s="4">
        <f t="shared" si="32"/>
        <v>0.41820879484701839</v>
      </c>
      <c r="AP406" s="4">
        <f t="shared" si="32"/>
        <v>0.39515705795625039</v>
      </c>
      <c r="AQ406" s="4">
        <f t="shared" si="32"/>
        <v>0.47271831391083957</v>
      </c>
      <c r="AR406" s="4">
        <f t="shared" si="32"/>
        <v>0.3886167792347619</v>
      </c>
      <c r="AS406" s="4">
        <f t="shared" si="32"/>
        <v>0.37396588066986586</v>
      </c>
      <c r="AT406" s="4">
        <f t="shared" si="32"/>
        <v>0.39553736944269913</v>
      </c>
      <c r="AU406" s="4">
        <f t="shared" si="32"/>
        <v>0.44978139464176492</v>
      </c>
      <c r="AV406" s="4">
        <f t="shared" si="32"/>
        <v>0.46069667035045087</v>
      </c>
      <c r="AW406" s="4">
        <f t="shared" si="32"/>
        <v>0.53847027670576753</v>
      </c>
      <c r="AX406" s="4">
        <f t="shared" si="32"/>
        <v>0.68338942123699176</v>
      </c>
      <c r="AY406" s="4">
        <f t="shared" si="32"/>
        <v>0.91526134704941664</v>
      </c>
      <c r="AZ406" s="4">
        <f t="shared" si="32"/>
        <v>1.4013492317135918</v>
      </c>
      <c r="BA406" s="4">
        <f t="shared" si="32"/>
        <v>1.5441659593318036</v>
      </c>
      <c r="BB406" s="4">
        <f t="shared" si="32"/>
        <v>1.9675194489274268</v>
      </c>
      <c r="BC406" s="4">
        <f t="shared" si="32"/>
        <v>1.6838283530990679</v>
      </c>
      <c r="BD406" s="4">
        <f t="shared" si="32"/>
        <v>2.2261845128531501</v>
      </c>
      <c r="BE406" s="4">
        <f t="shared" si="32"/>
        <v>2.5771070326865408</v>
      </c>
      <c r="BF406" s="4">
        <f t="shared" si="32"/>
        <v>2.8015618278451617</v>
      </c>
      <c r="BG406" s="4">
        <f t="shared" si="32"/>
        <v>3.0808120364118845</v>
      </c>
      <c r="BH406" s="4">
        <f t="shared" si="32"/>
        <v>2.9825143981241085</v>
      </c>
      <c r="BI406" s="4">
        <f t="shared" si="32"/>
        <v>2.3238239740918192</v>
      </c>
      <c r="BJ406" s="4">
        <f t="shared" si="32"/>
        <v>2.3018933720594243</v>
      </c>
      <c r="BK406" s="4">
        <f t="shared" si="32"/>
        <v>2.8416322001125671</v>
      </c>
      <c r="BL406" s="4"/>
      <c r="BM406" t="s">
        <v>254</v>
      </c>
    </row>
    <row r="407" spans="1:65" x14ac:dyDescent="0.25">
      <c r="A407" t="s">
        <v>281</v>
      </c>
      <c r="B407" t="s">
        <v>282</v>
      </c>
      <c r="C407" t="s">
        <v>7</v>
      </c>
      <c r="D407" t="s">
        <v>254</v>
      </c>
      <c r="E407" s="25" t="str">
        <f t="shared" si="28"/>
        <v>formula</v>
      </c>
      <c r="F407" s="24" t="s">
        <v>256</v>
      </c>
      <c r="G407" s="4">
        <f t="shared" ref="G407:AL407" si="33">G269/AVERAGE($AX269:$AZ269)</f>
        <v>0.19347226625168987</v>
      </c>
      <c r="H407" s="4">
        <f t="shared" si="33"/>
        <v>0.1971691831429693</v>
      </c>
      <c r="I407" s="4">
        <f t="shared" si="33"/>
        <v>0.20456303456769898</v>
      </c>
      <c r="J407" s="4">
        <f t="shared" si="33"/>
        <v>0.21472956483980282</v>
      </c>
      <c r="K407" s="4">
        <f t="shared" si="33"/>
        <v>0.2313657437770727</v>
      </c>
      <c r="L407" s="4">
        <f t="shared" si="33"/>
        <v>0.22612843602667471</v>
      </c>
      <c r="M407" s="4">
        <f t="shared" si="33"/>
        <v>0.24646147892871165</v>
      </c>
      <c r="N407" s="4">
        <f t="shared" si="33"/>
        <v>0.26103354152447439</v>
      </c>
      <c r="O407" s="4">
        <f t="shared" si="33"/>
        <v>0.30838493388958155</v>
      </c>
      <c r="P407" s="4">
        <f t="shared" si="33"/>
        <v>0.33241489368289795</v>
      </c>
      <c r="Q407" s="4">
        <f t="shared" si="33"/>
        <v>0.38437285090793755</v>
      </c>
      <c r="R407" s="4">
        <f t="shared" si="33"/>
        <v>0.4724095943276328</v>
      </c>
      <c r="S407" s="4">
        <f t="shared" si="33"/>
        <v>0.58384181450996919</v>
      </c>
      <c r="T407" s="4">
        <f t="shared" si="33"/>
        <v>0.70253971574616847</v>
      </c>
      <c r="U407" s="4">
        <f t="shared" si="33"/>
        <v>0.77119233570468215</v>
      </c>
      <c r="V407" s="4">
        <f t="shared" si="33"/>
        <v>0.76185456404811036</v>
      </c>
      <c r="W407" s="4">
        <f t="shared" si="33"/>
        <v>0.76997174447566741</v>
      </c>
      <c r="X407" s="4">
        <f t="shared" si="33"/>
        <v>0.76771679277260951</v>
      </c>
      <c r="Y407" s="4">
        <f t="shared" si="33"/>
        <v>0.91341623048310594</v>
      </c>
      <c r="Z407" s="4">
        <f t="shared" si="33"/>
        <v>1.1782973353953268</v>
      </c>
      <c r="AA407" s="4">
        <f t="shared" si="33"/>
        <v>1.4133802492757581</v>
      </c>
      <c r="AB407" s="4">
        <f t="shared" si="33"/>
        <v>1.5065885833596184</v>
      </c>
      <c r="AC407" s="4">
        <f t="shared" si="33"/>
        <v>1.3697499612180981</v>
      </c>
      <c r="AD407" s="4">
        <f t="shared" si="33"/>
        <v>1.1206529007513042</v>
      </c>
      <c r="AE407" s="4">
        <f t="shared" si="33"/>
        <v>0.9945349141823947</v>
      </c>
      <c r="AF407" s="4">
        <f t="shared" si="33"/>
        <v>1.0969061507258508</v>
      </c>
      <c r="AG407" s="4">
        <f t="shared" si="33"/>
        <v>1.1892966819822468</v>
      </c>
      <c r="AH407" s="4">
        <f t="shared" si="33"/>
        <v>1.3786975586252423</v>
      </c>
      <c r="AI407" s="4">
        <f t="shared" si="33"/>
        <v>1.4618872038283088</v>
      </c>
      <c r="AJ407" s="4">
        <f t="shared" si="33"/>
        <v>1.5496559450313709</v>
      </c>
      <c r="AK407" s="4">
        <f t="shared" si="33"/>
        <v>1.5245449612222439</v>
      </c>
      <c r="AL407" s="4">
        <f t="shared" si="33"/>
        <v>1.1911062570834419</v>
      </c>
      <c r="AM407" s="4">
        <f t="shared" ref="AM407:BK407" si="34">AM269/AVERAGE($AX269:$AZ269)</f>
        <v>1.157999153422792</v>
      </c>
      <c r="AN407" s="4">
        <f t="shared" si="34"/>
        <v>1.2156646528187505</v>
      </c>
      <c r="AO407" s="4">
        <f t="shared" si="34"/>
        <v>1.2545825229916738</v>
      </c>
      <c r="AP407" s="4">
        <f t="shared" si="34"/>
        <v>1.5089607320033054</v>
      </c>
      <c r="AQ407" s="4">
        <f t="shared" si="34"/>
        <v>1.5048015902370484</v>
      </c>
      <c r="AR407" s="4">
        <f t="shared" si="34"/>
        <v>1.1294461644482843</v>
      </c>
      <c r="AS407" s="4">
        <f t="shared" si="34"/>
        <v>1.209902384634008</v>
      </c>
      <c r="AT407" s="4">
        <f t="shared" si="34"/>
        <v>1.1802537462840956</v>
      </c>
      <c r="AU407" s="4">
        <f t="shared" si="34"/>
        <v>1.195677784592164</v>
      </c>
      <c r="AV407" s="4">
        <f t="shared" si="34"/>
        <v>1.1188870076650115</v>
      </c>
      <c r="AW407" s="4">
        <f t="shared" si="34"/>
        <v>1.0104715281209058</v>
      </c>
      <c r="AX407" s="4">
        <f t="shared" si="34"/>
        <v>1.0242335857286975</v>
      </c>
      <c r="AY407" s="4">
        <f t="shared" si="34"/>
        <v>1.0153448955298565</v>
      </c>
      <c r="AZ407" s="4">
        <f t="shared" si="34"/>
        <v>0.96042151874144566</v>
      </c>
      <c r="BA407" s="4">
        <f t="shared" si="34"/>
        <v>0.93361487532798337</v>
      </c>
      <c r="BB407" s="4">
        <f t="shared" si="34"/>
        <v>0.77902583002576442</v>
      </c>
      <c r="BC407" s="4">
        <f t="shared" si="34"/>
        <v>1.7052557632252723</v>
      </c>
      <c r="BD407" s="4">
        <f t="shared" si="34"/>
        <v>2.1244093776112067</v>
      </c>
      <c r="BE407" s="4">
        <f t="shared" si="34"/>
        <v>2.4878848654997063</v>
      </c>
      <c r="BF407" s="4">
        <f t="shared" si="34"/>
        <v>3.0194310516355114</v>
      </c>
      <c r="BG407" s="4">
        <f t="shared" si="34"/>
        <v>3.3680703559891914</v>
      </c>
      <c r="BH407" s="4">
        <f t="shared" si="34"/>
        <v>3.4394328663092</v>
      </c>
      <c r="BI407" s="4">
        <f t="shared" si="34"/>
        <v>3.5219278333948192</v>
      </c>
      <c r="BJ407" s="4">
        <f t="shared" si="34"/>
        <v>3.6252328876809261</v>
      </c>
      <c r="BK407" s="4">
        <f t="shared" si="34"/>
        <v>3.8884936297737882</v>
      </c>
      <c r="BL407" s="4"/>
      <c r="BM407" t="s">
        <v>254</v>
      </c>
    </row>
    <row r="408" spans="1:65" x14ac:dyDescent="0.25">
      <c r="A408" t="s">
        <v>284</v>
      </c>
      <c r="B408" t="s">
        <v>272</v>
      </c>
      <c r="C408" t="s">
        <v>149</v>
      </c>
      <c r="D408" t="s">
        <v>254</v>
      </c>
      <c r="E408" s="25" t="str">
        <f t="shared" si="28"/>
        <v>formula</v>
      </c>
      <c r="F408" s="24" t="s">
        <v>256</v>
      </c>
      <c r="G408" s="4" t="e">
        <f>#REF!/AVERAGE(#REF!)</f>
        <v>#REF!</v>
      </c>
      <c r="H408" s="4" t="e">
        <f>#REF!/AVERAGE(#REF!)</f>
        <v>#REF!</v>
      </c>
      <c r="I408" s="4" t="e">
        <f>#REF!/AVERAGE(#REF!)</f>
        <v>#REF!</v>
      </c>
      <c r="J408" s="4" t="e">
        <f>#REF!/AVERAGE(#REF!)</f>
        <v>#REF!</v>
      </c>
      <c r="K408" s="4" t="e">
        <f>#REF!/AVERAGE(#REF!)</f>
        <v>#REF!</v>
      </c>
      <c r="L408" s="4" t="e">
        <f>#REF!/AVERAGE(#REF!)</f>
        <v>#REF!</v>
      </c>
      <c r="M408" s="4" t="e">
        <f>#REF!/AVERAGE(#REF!)</f>
        <v>#REF!</v>
      </c>
      <c r="N408" s="4" t="e">
        <f>#REF!/AVERAGE(#REF!)</f>
        <v>#REF!</v>
      </c>
      <c r="O408" s="4" t="e">
        <f>#REF!/AVERAGE(#REF!)</f>
        <v>#REF!</v>
      </c>
      <c r="P408" s="4" t="e">
        <f>#REF!/AVERAGE(#REF!)</f>
        <v>#REF!</v>
      </c>
      <c r="Q408" s="4" t="e">
        <f>#REF!/AVERAGE(#REF!)</f>
        <v>#REF!</v>
      </c>
      <c r="R408" s="4" t="e">
        <f>#REF!/AVERAGE(#REF!)</f>
        <v>#REF!</v>
      </c>
      <c r="S408" s="4" t="e">
        <f>#REF!/AVERAGE(#REF!)</f>
        <v>#REF!</v>
      </c>
      <c r="T408" s="4" t="e">
        <f>#REF!/AVERAGE(#REF!)</f>
        <v>#REF!</v>
      </c>
      <c r="U408" s="4" t="e">
        <f>#REF!/AVERAGE(#REF!)</f>
        <v>#REF!</v>
      </c>
      <c r="V408" s="4" t="e">
        <f>#REF!/AVERAGE(#REF!)</f>
        <v>#REF!</v>
      </c>
      <c r="W408" s="4" t="e">
        <f>#REF!/AVERAGE(#REF!)</f>
        <v>#REF!</v>
      </c>
      <c r="X408" s="4" t="e">
        <f>#REF!/AVERAGE(#REF!)</f>
        <v>#REF!</v>
      </c>
      <c r="Y408" s="4" t="e">
        <f>#REF!/AVERAGE(#REF!)</f>
        <v>#REF!</v>
      </c>
      <c r="Z408" s="4" t="e">
        <f>#REF!/AVERAGE(#REF!)</f>
        <v>#REF!</v>
      </c>
      <c r="AA408" s="4" t="e">
        <f>#REF!/AVERAGE(#REF!)</f>
        <v>#REF!</v>
      </c>
      <c r="AB408" s="4" t="e">
        <f>#REF!/AVERAGE(#REF!)</f>
        <v>#REF!</v>
      </c>
      <c r="AC408" s="4" t="e">
        <f>#REF!/AVERAGE(#REF!)</f>
        <v>#REF!</v>
      </c>
      <c r="AD408" s="4" t="e">
        <f>#REF!/AVERAGE(#REF!)</f>
        <v>#REF!</v>
      </c>
      <c r="AE408" s="4" t="e">
        <f>#REF!/AVERAGE(#REF!)</f>
        <v>#REF!</v>
      </c>
      <c r="AF408" s="4" t="e">
        <f>#REF!/AVERAGE(#REF!)</f>
        <v>#REF!</v>
      </c>
      <c r="AG408" s="4" t="e">
        <f>#REF!/AVERAGE(#REF!)</f>
        <v>#REF!</v>
      </c>
      <c r="AH408" s="4" t="e">
        <f>#REF!/AVERAGE(#REF!)</f>
        <v>#REF!</v>
      </c>
      <c r="AI408" s="4" t="e">
        <f>#REF!/AVERAGE(#REF!)</f>
        <v>#REF!</v>
      </c>
      <c r="AJ408" s="4" t="e">
        <f>#REF!/AVERAGE(#REF!)</f>
        <v>#REF!</v>
      </c>
      <c r="AK408" s="4" t="e">
        <f>#REF!/AVERAGE(#REF!)</f>
        <v>#REF!</v>
      </c>
      <c r="AL408" s="4" t="e">
        <f>#REF!/AVERAGE(#REF!)</f>
        <v>#REF!</v>
      </c>
      <c r="AM408" s="4" t="e">
        <f>#REF!/AVERAGE(#REF!)</f>
        <v>#REF!</v>
      </c>
      <c r="AN408" s="4" t="e">
        <f>#REF!/AVERAGE(#REF!)</f>
        <v>#REF!</v>
      </c>
      <c r="AO408" s="4" t="e">
        <f>#REF!/AVERAGE(#REF!)</f>
        <v>#REF!</v>
      </c>
      <c r="AP408" s="4" t="e">
        <f>#REF!/AVERAGE(#REF!)</f>
        <v>#REF!</v>
      </c>
      <c r="AQ408" s="4" t="e">
        <f>#REF!/AVERAGE(#REF!)</f>
        <v>#REF!</v>
      </c>
      <c r="AR408" s="4" t="e">
        <f>#REF!/AVERAGE(#REF!)</f>
        <v>#REF!</v>
      </c>
      <c r="AS408" s="4" t="e">
        <f>#REF!/AVERAGE(#REF!)</f>
        <v>#REF!</v>
      </c>
      <c r="AT408" s="4" t="e">
        <f>#REF!/AVERAGE(#REF!)</f>
        <v>#REF!</v>
      </c>
      <c r="AU408" s="4" t="e">
        <f>#REF!/AVERAGE(#REF!)</f>
        <v>#REF!</v>
      </c>
      <c r="AV408" s="4" t="e">
        <f>#REF!/AVERAGE(#REF!)</f>
        <v>#REF!</v>
      </c>
      <c r="AW408" s="4" t="e">
        <f>#REF!/AVERAGE(#REF!)</f>
        <v>#REF!</v>
      </c>
      <c r="AX408" s="4" t="e">
        <f>#REF!/AVERAGE(#REF!)</f>
        <v>#REF!</v>
      </c>
      <c r="AY408" s="4" t="e">
        <f>#REF!/AVERAGE(#REF!)</f>
        <v>#REF!</v>
      </c>
      <c r="AZ408" s="4" t="e">
        <f>#REF!/AVERAGE(#REF!)</f>
        <v>#REF!</v>
      </c>
      <c r="BA408" s="4" t="e">
        <f>#REF!/AVERAGE(#REF!)</f>
        <v>#REF!</v>
      </c>
      <c r="BB408" s="4" t="e">
        <f>#REF!/AVERAGE(#REF!)</f>
        <v>#REF!</v>
      </c>
      <c r="BC408" s="4" t="e">
        <f>#REF!/AVERAGE(#REF!)</f>
        <v>#REF!</v>
      </c>
      <c r="BD408" s="4" t="e">
        <f>#REF!/AVERAGE(#REF!)</f>
        <v>#REF!</v>
      </c>
      <c r="BE408" s="4" t="e">
        <f>#REF!/AVERAGE(#REF!)</f>
        <v>#REF!</v>
      </c>
      <c r="BF408" s="4" t="e">
        <f>#REF!/AVERAGE(#REF!)</f>
        <v>#REF!</v>
      </c>
      <c r="BG408" s="4" t="e">
        <f>#REF!/AVERAGE(#REF!)</f>
        <v>#REF!</v>
      </c>
      <c r="BH408" s="4" t="e">
        <f>#REF!/AVERAGE(#REF!)</f>
        <v>#REF!</v>
      </c>
      <c r="BI408" s="4" t="e">
        <f>#REF!/AVERAGE(#REF!)</f>
        <v>#REF!</v>
      </c>
      <c r="BJ408" s="4" t="e">
        <f>#REF!/AVERAGE(#REF!)</f>
        <v>#REF!</v>
      </c>
      <c r="BK408" s="4" t="e">
        <f>#REF!/AVERAGE(#REF!)</f>
        <v>#REF!</v>
      </c>
      <c r="BL408" s="4"/>
      <c r="BM408" t="s">
        <v>254</v>
      </c>
    </row>
    <row r="409" spans="1:65" x14ac:dyDescent="0.25">
      <c r="A409" t="s">
        <v>273</v>
      </c>
      <c r="B409" t="s">
        <v>274</v>
      </c>
      <c r="C409" t="s">
        <v>149</v>
      </c>
      <c r="D409" t="s">
        <v>254</v>
      </c>
      <c r="E409" s="25" t="str">
        <f t="shared" si="28"/>
        <v>formula</v>
      </c>
      <c r="F409" s="24" t="s">
        <v>256</v>
      </c>
      <c r="G409" s="4">
        <f t="shared" ref="G409:AL409" si="35">G271/AVERAGE($AX271:$AZ271)</f>
        <v>9.764522651115165E-2</v>
      </c>
      <c r="H409" s="4">
        <f t="shared" si="35"/>
        <v>0.1036299339424803</v>
      </c>
      <c r="I409" s="4">
        <f t="shared" si="35"/>
        <v>0.11549435393792129</v>
      </c>
      <c r="J409" s="4">
        <f t="shared" si="35"/>
        <v>0.12977365587933701</v>
      </c>
      <c r="K409" s="4">
        <f t="shared" si="35"/>
        <v>0.15392247533908421</v>
      </c>
      <c r="L409" s="4">
        <f t="shared" si="35"/>
        <v>0.15938220843433137</v>
      </c>
      <c r="M409" s="4">
        <f t="shared" si="35"/>
        <v>0.13096483726745667</v>
      </c>
      <c r="N409" s="4">
        <f t="shared" si="35"/>
        <v>0.12494744483272247</v>
      </c>
      <c r="O409" s="4">
        <f t="shared" si="35"/>
        <v>0.14707049241781037</v>
      </c>
      <c r="P409" s="4">
        <f t="shared" si="35"/>
        <v>0.16603310463360005</v>
      </c>
      <c r="Q409" s="4">
        <f t="shared" si="35"/>
        <v>0.18118038880527773</v>
      </c>
      <c r="R409" s="4">
        <f t="shared" si="35"/>
        <v>0.15833223139955027</v>
      </c>
      <c r="S409" s="4">
        <f t="shared" si="35"/>
        <v>0.18480722690012383</v>
      </c>
      <c r="T409" s="4">
        <f t="shared" si="35"/>
        <v>0.2169577781403183</v>
      </c>
      <c r="U409" s="4">
        <f t="shared" si="35"/>
        <v>0.21063859310606747</v>
      </c>
      <c r="V409" s="4">
        <f t="shared" si="35"/>
        <v>0.20727658769471385</v>
      </c>
      <c r="W409" s="4">
        <f t="shared" si="35"/>
        <v>0.23907164197316991</v>
      </c>
      <c r="X409" s="4">
        <f t="shared" si="35"/>
        <v>0.2745302657725277</v>
      </c>
      <c r="Y409" s="4">
        <f t="shared" si="35"/>
        <v>0.30134629714086247</v>
      </c>
      <c r="Z409" s="4">
        <f t="shared" si="35"/>
        <v>0.33320326343380946</v>
      </c>
      <c r="AA409" s="4">
        <f t="shared" si="35"/>
        <v>0.31650373332411924</v>
      </c>
      <c r="AB409" s="4">
        <f t="shared" si="35"/>
        <v>0.30252811312673511</v>
      </c>
      <c r="AC409" s="4">
        <f t="shared" si="35"/>
        <v>0.30412325741204438</v>
      </c>
      <c r="AD409" s="4">
        <f t="shared" si="35"/>
        <v>0.3307335353006059</v>
      </c>
      <c r="AE409" s="4">
        <f t="shared" si="35"/>
        <v>0.3376342970402309</v>
      </c>
      <c r="AF409" s="4">
        <f t="shared" si="35"/>
        <v>0.42932686472689841</v>
      </c>
      <c r="AG409" s="4">
        <f t="shared" si="35"/>
        <v>0.38039664391289402</v>
      </c>
      <c r="AH409" s="4">
        <f t="shared" si="35"/>
        <v>0.38961724640236667</v>
      </c>
      <c r="AI409" s="4">
        <f t="shared" si="35"/>
        <v>0.39365920189026277</v>
      </c>
      <c r="AJ409" s="4">
        <f t="shared" si="35"/>
        <v>0.44143791399147347</v>
      </c>
      <c r="AK409" s="4">
        <f t="shared" si="35"/>
        <v>0.49446071452230711</v>
      </c>
      <c r="AL409" s="4">
        <f t="shared" si="35"/>
        <v>0.48077012952736764</v>
      </c>
      <c r="AM409" s="4">
        <f t="shared" ref="AM409:BK409" si="36">AM271/AVERAGE($AX271:$AZ271)</f>
        <v>0.44721571070275618</v>
      </c>
      <c r="AN409" s="4">
        <f t="shared" si="36"/>
        <v>0.40811074144431703</v>
      </c>
      <c r="AO409" s="4">
        <f t="shared" si="36"/>
        <v>0.48461065376092949</v>
      </c>
      <c r="AP409" s="4">
        <f t="shared" si="36"/>
        <v>0.51982922471018878</v>
      </c>
      <c r="AQ409" s="4">
        <f t="shared" si="36"/>
        <v>0.51655537158297071</v>
      </c>
      <c r="AR409" s="4">
        <f t="shared" si="36"/>
        <v>0.56075484006295406</v>
      </c>
      <c r="AS409" s="4">
        <f t="shared" si="36"/>
        <v>0.57862366092658779</v>
      </c>
      <c r="AT409" s="4">
        <f t="shared" si="36"/>
        <v>0.37351512992648728</v>
      </c>
      <c r="AU409" s="4">
        <f t="shared" si="36"/>
        <v>0.3983924459096565</v>
      </c>
      <c r="AV409" s="4">
        <f t="shared" si="36"/>
        <v>0.46221278753150902</v>
      </c>
      <c r="AW409" s="4">
        <f t="shared" si="36"/>
        <v>0.5721062334299194</v>
      </c>
      <c r="AX409" s="4">
        <f t="shared" si="36"/>
        <v>0.66572532095171344</v>
      </c>
      <c r="AY409" s="4">
        <f t="shared" si="36"/>
        <v>0.80441663197203017</v>
      </c>
      <c r="AZ409" s="4">
        <f t="shared" si="36"/>
        <v>1.5298580470762562</v>
      </c>
      <c r="BA409" s="4">
        <f t="shared" si="36"/>
        <v>1.8558596158116141</v>
      </c>
      <c r="BB409" s="4">
        <f t="shared" si="36"/>
        <v>2.1383048786113363</v>
      </c>
      <c r="BC409" s="4">
        <f t="shared" si="36"/>
        <v>1.9472349333657288</v>
      </c>
      <c r="BD409" s="4">
        <f t="shared" si="36"/>
        <v>2.4117410465328288</v>
      </c>
      <c r="BE409" s="4">
        <f t="shared" si="36"/>
        <v>2.9657909832036022</v>
      </c>
      <c r="BF409" s="4">
        <f t="shared" si="36"/>
        <v>3.1436978901719934</v>
      </c>
      <c r="BG409" s="4">
        <f t="shared" si="36"/>
        <v>4.7431029765357993</v>
      </c>
      <c r="BH409" s="4">
        <f t="shared" si="36"/>
        <v>4.0178072893517056</v>
      </c>
      <c r="BI409" s="4">
        <f t="shared" si="36"/>
        <v>3.6865496494371692</v>
      </c>
      <c r="BJ409" s="4">
        <f t="shared" si="36"/>
        <v>4.1233927409010782</v>
      </c>
      <c r="BK409" s="4">
        <f t="shared" si="36"/>
        <v>4.4222517765831473</v>
      </c>
      <c r="BL409" s="4"/>
      <c r="BM409" t="s">
        <v>254</v>
      </c>
    </row>
    <row r="410" spans="1:65" x14ac:dyDescent="0.25">
      <c r="A410" t="s">
        <v>275</v>
      </c>
      <c r="B410" t="s">
        <v>276</v>
      </c>
      <c r="C410" t="s">
        <v>7</v>
      </c>
      <c r="D410" t="s">
        <v>125</v>
      </c>
      <c r="E410" s="25" t="str">
        <f t="shared" si="28"/>
        <v>number</v>
      </c>
      <c r="F410" s="4" t="s">
        <v>126</v>
      </c>
      <c r="AJ410">
        <v>1.0801526699999999</v>
      </c>
      <c r="AT410">
        <v>1.0635463510000001</v>
      </c>
      <c r="BD410">
        <v>1.056441693</v>
      </c>
      <c r="BM410" t="str">
        <f>VLOOKUP(D410,Data_1!$D$2:$D$1387,1,FALSE)</f>
        <v>Rural population living in areas where elevation is below 5 meters (% of total population)</v>
      </c>
    </row>
    <row r="411" spans="1:65" x14ac:dyDescent="0.25">
      <c r="A411" t="s">
        <v>277</v>
      </c>
      <c r="B411" t="s">
        <v>278</v>
      </c>
      <c r="C411" t="s">
        <v>7</v>
      </c>
      <c r="D411" t="s">
        <v>125</v>
      </c>
      <c r="E411" s="25" t="str">
        <f t="shared" si="28"/>
        <v>number</v>
      </c>
      <c r="F411" s="4" t="s">
        <v>126</v>
      </c>
      <c r="AJ411">
        <v>0</v>
      </c>
      <c r="AT411">
        <v>0</v>
      </c>
      <c r="BD411">
        <v>0</v>
      </c>
      <c r="BM411" t="str">
        <f>VLOOKUP(D411,Data_1!$D$2:$D$1387,1,FALSE)</f>
        <v>Rural population living in areas where elevation is below 5 meters (% of total population)</v>
      </c>
    </row>
    <row r="412" spans="1:65" x14ac:dyDescent="0.25">
      <c r="A412" t="s">
        <v>279</v>
      </c>
      <c r="B412" t="s">
        <v>280</v>
      </c>
      <c r="C412" t="s">
        <v>7</v>
      </c>
      <c r="D412" t="s">
        <v>125</v>
      </c>
      <c r="E412" s="25" t="str">
        <f t="shared" si="28"/>
        <v>number</v>
      </c>
      <c r="F412" s="4" t="s">
        <v>126</v>
      </c>
      <c r="BM412" t="str">
        <f>VLOOKUP(D412,Data_1!$D$2:$D$1387,1,FALSE)</f>
        <v>Rural population living in areas where elevation is below 5 meters (% of total population)</v>
      </c>
    </row>
    <row r="413" spans="1:65" x14ac:dyDescent="0.25">
      <c r="A413" t="s">
        <v>281</v>
      </c>
      <c r="B413" t="s">
        <v>282</v>
      </c>
      <c r="C413" t="s">
        <v>7</v>
      </c>
      <c r="D413" t="s">
        <v>125</v>
      </c>
      <c r="E413" s="25" t="str">
        <f t="shared" si="28"/>
        <v>number</v>
      </c>
      <c r="F413" s="4" t="s">
        <v>126</v>
      </c>
      <c r="BM413" t="str">
        <f>VLOOKUP(D413,Data_1!$D$2:$D$1387,1,FALSE)</f>
        <v>Rural population living in areas where elevation is below 5 meters (% of total population)</v>
      </c>
    </row>
    <row r="414" spans="1:65" x14ac:dyDescent="0.25">
      <c r="A414" t="s">
        <v>284</v>
      </c>
      <c r="B414" t="s">
        <v>272</v>
      </c>
      <c r="C414" t="s">
        <v>149</v>
      </c>
      <c r="D414" t="s">
        <v>125</v>
      </c>
      <c r="E414" s="25" t="str">
        <f t="shared" si="28"/>
        <v>number</v>
      </c>
      <c r="F414" s="4" t="s">
        <v>126</v>
      </c>
      <c r="AJ414">
        <v>0.209449895</v>
      </c>
      <c r="AT414">
        <v>0.23259476100000001</v>
      </c>
      <c r="BD414">
        <v>0.22839160999999999</v>
      </c>
      <c r="BM414" t="str">
        <f>VLOOKUP(D414,Data_1!$D$2:$D$1387,1,FALSE)</f>
        <v>Rural population living in areas where elevation is below 5 meters (% of total population)</v>
      </c>
    </row>
    <row r="415" spans="1:65" x14ac:dyDescent="0.25">
      <c r="A415" t="s">
        <v>273</v>
      </c>
      <c r="B415" t="s">
        <v>274</v>
      </c>
      <c r="C415" t="s">
        <v>149</v>
      </c>
      <c r="D415" t="s">
        <v>125</v>
      </c>
      <c r="E415" s="25" t="str">
        <f t="shared" si="28"/>
        <v>number</v>
      </c>
      <c r="F415" s="4" t="s">
        <v>126</v>
      </c>
      <c r="AJ415">
        <v>0.94314255899999999</v>
      </c>
      <c r="AT415">
        <v>0.85703507599999995</v>
      </c>
      <c r="BD415">
        <v>0.83548483699999998</v>
      </c>
      <c r="BM415" t="str">
        <f>VLOOKUP(D415,Data_1!$D$2:$D$1387,1,FALSE)</f>
        <v>Rural population living in areas where elevation is below 5 meters (% of total population)</v>
      </c>
    </row>
    <row r="416" spans="1:65" x14ac:dyDescent="0.25">
      <c r="A416" t="s">
        <v>275</v>
      </c>
      <c r="B416" t="s">
        <v>276</v>
      </c>
      <c r="C416" t="s">
        <v>7</v>
      </c>
      <c r="D416" t="s">
        <v>127</v>
      </c>
      <c r="E416" s="25" t="str">
        <f t="shared" si="28"/>
        <v>number</v>
      </c>
      <c r="F416" s="4">
        <v>5111</v>
      </c>
      <c r="G416">
        <v>240000</v>
      </c>
      <c r="H416">
        <v>300000</v>
      </c>
      <c r="I416">
        <v>370000</v>
      </c>
      <c r="J416">
        <v>390000</v>
      </c>
      <c r="K416">
        <v>412200</v>
      </c>
      <c r="L416">
        <v>489600</v>
      </c>
      <c r="M416">
        <v>501670</v>
      </c>
      <c r="N416">
        <v>604950</v>
      </c>
      <c r="O416">
        <v>640000</v>
      </c>
      <c r="P416">
        <v>666162</v>
      </c>
      <c r="Q416">
        <v>673144</v>
      </c>
      <c r="R416">
        <v>678800</v>
      </c>
      <c r="S416">
        <v>664356</v>
      </c>
      <c r="T416">
        <v>646164</v>
      </c>
      <c r="U416">
        <v>644000</v>
      </c>
      <c r="V416">
        <v>607174</v>
      </c>
      <c r="W416">
        <v>567000</v>
      </c>
      <c r="X416">
        <v>582800</v>
      </c>
      <c r="Y416">
        <v>549000</v>
      </c>
      <c r="Z416">
        <v>734000</v>
      </c>
      <c r="AA416">
        <v>802000</v>
      </c>
      <c r="AB416">
        <v>795000</v>
      </c>
      <c r="AC416">
        <v>588000</v>
      </c>
      <c r="AD416">
        <v>550000</v>
      </c>
      <c r="AE416">
        <v>587100</v>
      </c>
      <c r="AF416">
        <v>539781</v>
      </c>
      <c r="AG416">
        <v>664200</v>
      </c>
      <c r="AH416">
        <v>683200</v>
      </c>
      <c r="AI416">
        <v>721000</v>
      </c>
      <c r="AJ416">
        <v>737000</v>
      </c>
      <c r="AK416">
        <v>753600</v>
      </c>
      <c r="AL416">
        <v>770000</v>
      </c>
      <c r="AM416">
        <v>786900</v>
      </c>
      <c r="AN416">
        <v>804000</v>
      </c>
      <c r="AO416">
        <v>821000</v>
      </c>
      <c r="AP416">
        <v>756280</v>
      </c>
      <c r="AQ416">
        <v>700000</v>
      </c>
      <c r="AR416">
        <v>640000</v>
      </c>
      <c r="AS416">
        <v>590000</v>
      </c>
      <c r="AT416">
        <v>583950</v>
      </c>
      <c r="AU416">
        <v>633200</v>
      </c>
      <c r="AV416">
        <v>654540</v>
      </c>
      <c r="AW416">
        <v>843180</v>
      </c>
      <c r="AX416">
        <v>800000</v>
      </c>
      <c r="AY416">
        <v>695229</v>
      </c>
      <c r="AZ416">
        <v>712400</v>
      </c>
      <c r="BA416">
        <v>729890</v>
      </c>
      <c r="BB416">
        <v>747800</v>
      </c>
      <c r="BC416">
        <v>762740</v>
      </c>
      <c r="BD416">
        <v>780220</v>
      </c>
      <c r="BE416">
        <v>823000</v>
      </c>
      <c r="BF416">
        <v>840000</v>
      </c>
      <c r="BG416">
        <v>839000</v>
      </c>
      <c r="BH416">
        <v>840000</v>
      </c>
      <c r="BI416">
        <v>829588</v>
      </c>
      <c r="BJ416">
        <v>776534</v>
      </c>
      <c r="BK416">
        <v>769501</v>
      </c>
      <c r="BM416" t="str">
        <f>VLOOKUP(D416,Data_1!$D$2:$D$1387,1,FALSE)</f>
        <v>Sheep</v>
      </c>
    </row>
    <row r="417" spans="1:65" x14ac:dyDescent="0.25">
      <c r="A417" t="s">
        <v>277</v>
      </c>
      <c r="B417" t="s">
        <v>278</v>
      </c>
      <c r="C417" t="s">
        <v>7</v>
      </c>
      <c r="D417" t="s">
        <v>127</v>
      </c>
      <c r="E417" s="25" t="str">
        <f t="shared" si="28"/>
        <v>number</v>
      </c>
      <c r="F417" s="4">
        <v>5111</v>
      </c>
      <c r="G417">
        <v>82223</v>
      </c>
      <c r="H417">
        <v>77757</v>
      </c>
      <c r="I417">
        <v>81918</v>
      </c>
      <c r="J417">
        <v>74139</v>
      </c>
      <c r="K417">
        <v>71337</v>
      </c>
      <c r="L417">
        <v>71337</v>
      </c>
      <c r="M417">
        <v>88820</v>
      </c>
      <c r="N417">
        <v>81277</v>
      </c>
      <c r="O417">
        <v>90280</v>
      </c>
      <c r="P417">
        <v>81136</v>
      </c>
      <c r="Q417">
        <v>73210</v>
      </c>
      <c r="R417">
        <v>79518</v>
      </c>
      <c r="S417">
        <v>88516</v>
      </c>
      <c r="T417">
        <v>79202</v>
      </c>
      <c r="U417">
        <v>79185</v>
      </c>
      <c r="V417">
        <v>87821</v>
      </c>
      <c r="W417">
        <v>85194</v>
      </c>
      <c r="X417">
        <v>86368</v>
      </c>
      <c r="Y417">
        <v>78747</v>
      </c>
      <c r="Z417">
        <v>88929</v>
      </c>
      <c r="AA417">
        <v>85043</v>
      </c>
      <c r="AB417">
        <v>110546</v>
      </c>
      <c r="AC417">
        <v>155607</v>
      </c>
      <c r="AD417">
        <v>149854</v>
      </c>
      <c r="AE417">
        <v>184711</v>
      </c>
      <c r="AF417">
        <v>165483</v>
      </c>
      <c r="AG417">
        <v>151300</v>
      </c>
      <c r="AH417">
        <v>150000</v>
      </c>
      <c r="AI417">
        <v>110000</v>
      </c>
      <c r="AJ417">
        <v>85167</v>
      </c>
      <c r="AK417">
        <v>101796</v>
      </c>
      <c r="AL417">
        <v>100133</v>
      </c>
      <c r="AM417">
        <v>84260</v>
      </c>
      <c r="AN417">
        <v>91915</v>
      </c>
      <c r="AO417">
        <v>86827</v>
      </c>
      <c r="AP417">
        <v>93018</v>
      </c>
      <c r="AQ417">
        <v>97916</v>
      </c>
      <c r="AR417">
        <v>102671</v>
      </c>
      <c r="AS417">
        <v>103095</v>
      </c>
      <c r="AT417">
        <v>111539</v>
      </c>
      <c r="AU417">
        <v>115247</v>
      </c>
      <c r="AV417">
        <v>109514</v>
      </c>
      <c r="AW417">
        <v>108179</v>
      </c>
      <c r="AX417">
        <v>227363</v>
      </c>
      <c r="AY417">
        <v>156714</v>
      </c>
      <c r="AZ417">
        <v>175394</v>
      </c>
      <c r="BA417">
        <v>185609</v>
      </c>
      <c r="BB417">
        <v>188520</v>
      </c>
      <c r="BC417">
        <v>199890</v>
      </c>
      <c r="BD417">
        <v>214230</v>
      </c>
      <c r="BE417">
        <v>228649</v>
      </c>
      <c r="BF417">
        <v>240269</v>
      </c>
      <c r="BG417">
        <v>255928</v>
      </c>
      <c r="BH417">
        <v>269230</v>
      </c>
      <c r="BI417">
        <v>275537</v>
      </c>
      <c r="BJ417">
        <v>286974</v>
      </c>
      <c r="BK417">
        <v>283398</v>
      </c>
      <c r="BM417" t="str">
        <f>VLOOKUP(D417,Data_1!$D$2:$D$1387,1,FALSE)</f>
        <v>Sheep</v>
      </c>
    </row>
    <row r="418" spans="1:65" x14ac:dyDescent="0.25">
      <c r="A418" t="s">
        <v>279</v>
      </c>
      <c r="B418" t="s">
        <v>280</v>
      </c>
      <c r="C418" t="s">
        <v>7</v>
      </c>
      <c r="D418" t="s">
        <v>127</v>
      </c>
      <c r="E418" s="25" t="str">
        <f t="shared" si="28"/>
        <v>number</v>
      </c>
      <c r="F418" s="4">
        <v>5111</v>
      </c>
      <c r="G418">
        <v>38000</v>
      </c>
      <c r="H418">
        <v>37000</v>
      </c>
      <c r="I418">
        <v>36000</v>
      </c>
      <c r="J418">
        <v>36000</v>
      </c>
      <c r="K418">
        <v>31000</v>
      </c>
      <c r="L418">
        <v>29500</v>
      </c>
      <c r="M418">
        <v>32700</v>
      </c>
      <c r="N418">
        <v>31900</v>
      </c>
      <c r="O418">
        <v>32000</v>
      </c>
      <c r="P418">
        <v>32000</v>
      </c>
      <c r="Q418">
        <v>35000</v>
      </c>
      <c r="R418">
        <v>35000</v>
      </c>
      <c r="S418">
        <v>30000</v>
      </c>
      <c r="T418">
        <v>30000</v>
      </c>
      <c r="U418">
        <v>28000</v>
      </c>
      <c r="V418">
        <v>25128</v>
      </c>
      <c r="W418">
        <v>32128</v>
      </c>
      <c r="X418">
        <v>30461</v>
      </c>
      <c r="Y418">
        <v>32622</v>
      </c>
      <c r="Z418">
        <v>27540</v>
      </c>
      <c r="AA418">
        <v>26530</v>
      </c>
      <c r="AB418">
        <v>55525</v>
      </c>
      <c r="AC418">
        <v>50000</v>
      </c>
      <c r="AD418">
        <v>36244</v>
      </c>
      <c r="AE418">
        <v>41060</v>
      </c>
      <c r="AF418">
        <v>44019</v>
      </c>
      <c r="AG418">
        <v>47241</v>
      </c>
      <c r="AH418">
        <v>50641</v>
      </c>
      <c r="AI418">
        <v>55382</v>
      </c>
      <c r="AJ418">
        <v>60000</v>
      </c>
      <c r="AK418">
        <v>62000</v>
      </c>
      <c r="AL418">
        <v>63000</v>
      </c>
      <c r="AM418">
        <v>67000</v>
      </c>
      <c r="AN418">
        <v>70000</v>
      </c>
      <c r="AO418">
        <v>74000</v>
      </c>
      <c r="AP418">
        <v>77000</v>
      </c>
      <c r="AQ418">
        <v>80000</v>
      </c>
      <c r="AR418">
        <v>99000</v>
      </c>
      <c r="AS418">
        <v>120000</v>
      </c>
      <c r="AT418">
        <v>140000</v>
      </c>
      <c r="AU418">
        <v>150000</v>
      </c>
      <c r="AV418">
        <v>165000</v>
      </c>
      <c r="AW418">
        <v>170000</v>
      </c>
      <c r="AX418">
        <v>180000</v>
      </c>
      <c r="AY418">
        <v>190000</v>
      </c>
      <c r="AZ418">
        <v>195000</v>
      </c>
      <c r="BA418">
        <v>200000</v>
      </c>
      <c r="BB418">
        <v>200000</v>
      </c>
      <c r="BC418">
        <v>210000</v>
      </c>
      <c r="BD418">
        <v>220000</v>
      </c>
      <c r="BE418">
        <v>225000</v>
      </c>
      <c r="BF418">
        <v>230000</v>
      </c>
      <c r="BG418">
        <v>240000</v>
      </c>
      <c r="BH418">
        <v>240000</v>
      </c>
      <c r="BI418">
        <v>241416</v>
      </c>
      <c r="BJ418">
        <v>253286</v>
      </c>
      <c r="BK418">
        <v>257144</v>
      </c>
      <c r="BM418" t="str">
        <f>VLOOKUP(D418,Data_1!$D$2:$D$1387,1,FALSE)</f>
        <v>Sheep</v>
      </c>
    </row>
    <row r="419" spans="1:65" x14ac:dyDescent="0.25">
      <c r="A419" t="s">
        <v>281</v>
      </c>
      <c r="B419" t="s">
        <v>282</v>
      </c>
      <c r="C419" t="s">
        <v>7</v>
      </c>
      <c r="D419" t="s">
        <v>127</v>
      </c>
      <c r="E419" s="25" t="str">
        <f t="shared" si="28"/>
        <v>number</v>
      </c>
      <c r="F419" s="4">
        <v>5111</v>
      </c>
      <c r="G419">
        <v>331700</v>
      </c>
      <c r="H419">
        <v>368850</v>
      </c>
      <c r="I419">
        <v>383200</v>
      </c>
      <c r="J419">
        <v>390000</v>
      </c>
      <c r="K419">
        <v>402500</v>
      </c>
      <c r="L419">
        <v>459970</v>
      </c>
      <c r="M419">
        <v>522956</v>
      </c>
      <c r="N419">
        <v>634377</v>
      </c>
      <c r="O419">
        <v>733007</v>
      </c>
      <c r="P419">
        <v>811000</v>
      </c>
      <c r="Q419">
        <v>785000</v>
      </c>
      <c r="R419">
        <v>736000</v>
      </c>
      <c r="S419">
        <v>755000</v>
      </c>
      <c r="T419">
        <v>747000</v>
      </c>
      <c r="U419">
        <v>758000</v>
      </c>
      <c r="V419">
        <v>689000</v>
      </c>
      <c r="W419">
        <v>688000</v>
      </c>
      <c r="X419">
        <v>705000</v>
      </c>
      <c r="Y419">
        <v>587000</v>
      </c>
      <c r="Z419">
        <v>387000</v>
      </c>
      <c r="AA419">
        <v>469000</v>
      </c>
      <c r="AB419">
        <v>400000</v>
      </c>
      <c r="AC419">
        <v>399000</v>
      </c>
      <c r="AD419">
        <v>431000</v>
      </c>
      <c r="AE419">
        <v>569000</v>
      </c>
      <c r="AF419">
        <v>512100</v>
      </c>
      <c r="AG419">
        <v>567000</v>
      </c>
      <c r="AH419">
        <v>671000</v>
      </c>
      <c r="AI419">
        <v>539000</v>
      </c>
      <c r="AJ419">
        <v>599000</v>
      </c>
      <c r="AK419">
        <v>493000</v>
      </c>
      <c r="AL419">
        <v>494000</v>
      </c>
      <c r="AM419">
        <v>420000</v>
      </c>
      <c r="AN419">
        <v>450000</v>
      </c>
      <c r="AO419">
        <v>487000</v>
      </c>
      <c r="AP419">
        <v>530391</v>
      </c>
      <c r="AQ419">
        <v>510000</v>
      </c>
      <c r="AR419">
        <v>520000</v>
      </c>
      <c r="AS419">
        <v>640175</v>
      </c>
      <c r="AT419">
        <v>690000</v>
      </c>
      <c r="AU419">
        <v>598000</v>
      </c>
      <c r="AV419">
        <v>576000</v>
      </c>
      <c r="AW419">
        <v>511000</v>
      </c>
      <c r="AX419">
        <v>478000</v>
      </c>
      <c r="AY419">
        <v>420000</v>
      </c>
      <c r="AZ419">
        <v>410000</v>
      </c>
      <c r="BA419">
        <v>390000</v>
      </c>
      <c r="BB419">
        <v>405033</v>
      </c>
      <c r="BC419">
        <v>315000</v>
      </c>
      <c r="BD419">
        <v>309305</v>
      </c>
      <c r="BE419">
        <v>309429</v>
      </c>
      <c r="BF419">
        <v>312000</v>
      </c>
      <c r="BG419">
        <v>320000</v>
      </c>
      <c r="BH419">
        <v>312733</v>
      </c>
      <c r="BI419">
        <v>309651</v>
      </c>
      <c r="BJ419">
        <v>307366</v>
      </c>
      <c r="BK419">
        <v>303602</v>
      </c>
      <c r="BM419" t="str">
        <f>VLOOKUP(D419,Data_1!$D$2:$D$1387,1,FALSE)</f>
        <v>Sheep</v>
      </c>
    </row>
    <row r="420" spans="1:65" x14ac:dyDescent="0.25">
      <c r="A420" t="s">
        <v>284</v>
      </c>
      <c r="B420" t="s">
        <v>272</v>
      </c>
      <c r="C420" t="s">
        <v>149</v>
      </c>
      <c r="D420" t="s">
        <v>127</v>
      </c>
      <c r="E420" s="25" t="str">
        <f t="shared" si="28"/>
        <v>number</v>
      </c>
      <c r="F420" s="4">
        <v>5111</v>
      </c>
      <c r="G420">
        <v>476000</v>
      </c>
      <c r="H420">
        <v>484000</v>
      </c>
      <c r="I420">
        <v>515000</v>
      </c>
      <c r="J420">
        <v>527000</v>
      </c>
      <c r="K420">
        <v>552000</v>
      </c>
      <c r="L420">
        <v>614000</v>
      </c>
      <c r="M420">
        <v>714000</v>
      </c>
      <c r="N420">
        <v>799000</v>
      </c>
      <c r="O420">
        <v>803500</v>
      </c>
      <c r="P420">
        <v>832500</v>
      </c>
      <c r="Q420">
        <v>862500</v>
      </c>
      <c r="R420">
        <v>893500</v>
      </c>
      <c r="S420">
        <v>920000</v>
      </c>
      <c r="T420">
        <v>950000</v>
      </c>
      <c r="U420">
        <v>980000</v>
      </c>
      <c r="V420">
        <v>1000000</v>
      </c>
      <c r="W420">
        <v>1010000</v>
      </c>
      <c r="X420">
        <v>1010000</v>
      </c>
      <c r="Y420">
        <v>1020000</v>
      </c>
      <c r="Z420">
        <v>1020000</v>
      </c>
      <c r="AA420">
        <v>1020000</v>
      </c>
      <c r="AB420">
        <v>1030000</v>
      </c>
      <c r="AC420">
        <v>1030000</v>
      </c>
      <c r="AD420">
        <v>1040000</v>
      </c>
      <c r="AE420">
        <v>1040000</v>
      </c>
      <c r="AF420">
        <v>1038000</v>
      </c>
      <c r="AG420">
        <v>1051000</v>
      </c>
      <c r="AH420">
        <v>1090000</v>
      </c>
      <c r="AI420">
        <v>1115000</v>
      </c>
      <c r="AJ420">
        <v>1134000</v>
      </c>
      <c r="AK420">
        <v>1161000</v>
      </c>
      <c r="AL420">
        <v>1190000</v>
      </c>
      <c r="AM420">
        <v>1219000</v>
      </c>
      <c r="AN420">
        <v>1251000</v>
      </c>
      <c r="AO420">
        <v>1282000</v>
      </c>
      <c r="AP420">
        <v>1314000</v>
      </c>
      <c r="AQ420">
        <v>1346800</v>
      </c>
      <c r="AR420">
        <v>1364942</v>
      </c>
      <c r="AS420">
        <v>1392241</v>
      </c>
      <c r="AT420">
        <v>1392241</v>
      </c>
      <c r="AU420">
        <v>1420086</v>
      </c>
      <c r="AV420">
        <v>1448488</v>
      </c>
      <c r="AW420">
        <v>1477458</v>
      </c>
      <c r="AX420">
        <v>1507007</v>
      </c>
      <c r="AY420">
        <v>1537147</v>
      </c>
      <c r="AZ420">
        <v>1567890</v>
      </c>
      <c r="BA420">
        <v>1599248</v>
      </c>
      <c r="BB420">
        <v>1631233</v>
      </c>
      <c r="BC420">
        <v>1670383</v>
      </c>
      <c r="BD420">
        <v>1692181</v>
      </c>
      <c r="BE420">
        <v>1700303</v>
      </c>
      <c r="BF420">
        <v>1708464</v>
      </c>
      <c r="BG420">
        <v>1725207</v>
      </c>
      <c r="BH420">
        <v>1740000</v>
      </c>
      <c r="BI420">
        <v>1755623</v>
      </c>
      <c r="BJ420">
        <v>1815495</v>
      </c>
      <c r="BK420">
        <v>1836357</v>
      </c>
      <c r="BM420" t="str">
        <f>VLOOKUP(D420,Data_1!$D$2:$D$1387,1,FALSE)</f>
        <v>Sheep</v>
      </c>
    </row>
    <row r="421" spans="1:65" x14ac:dyDescent="0.25">
      <c r="A421" t="s">
        <v>273</v>
      </c>
      <c r="B421" t="s">
        <v>274</v>
      </c>
      <c r="C421" t="s">
        <v>149</v>
      </c>
      <c r="D421" t="s">
        <v>127</v>
      </c>
      <c r="E421" s="25" t="str">
        <f t="shared" si="28"/>
        <v>number</v>
      </c>
      <c r="F421" s="4">
        <v>5111</v>
      </c>
      <c r="G421">
        <v>800000</v>
      </c>
      <c r="H421">
        <v>850000</v>
      </c>
      <c r="I421">
        <v>900000</v>
      </c>
      <c r="J421">
        <v>1080000</v>
      </c>
      <c r="K421">
        <v>1130000</v>
      </c>
      <c r="L421">
        <v>1160000</v>
      </c>
      <c r="M421">
        <v>1200000</v>
      </c>
      <c r="N421">
        <v>1240000</v>
      </c>
      <c r="O421">
        <v>1300000</v>
      </c>
      <c r="P421">
        <v>1330900</v>
      </c>
      <c r="Q421">
        <v>1339900</v>
      </c>
      <c r="R421">
        <v>1449000</v>
      </c>
      <c r="S421">
        <v>1347000</v>
      </c>
      <c r="T421">
        <v>1505600</v>
      </c>
      <c r="U421">
        <v>1606200</v>
      </c>
      <c r="V421">
        <v>1854000</v>
      </c>
      <c r="W421">
        <v>1969000</v>
      </c>
      <c r="X421">
        <v>2042000</v>
      </c>
      <c r="Y421">
        <v>1880000</v>
      </c>
      <c r="Z421">
        <v>1941000</v>
      </c>
      <c r="AA421">
        <v>2004000</v>
      </c>
      <c r="AB421">
        <v>1950000</v>
      </c>
      <c r="AC421">
        <v>1900000</v>
      </c>
      <c r="AD421">
        <v>1900000</v>
      </c>
      <c r="AE421">
        <v>2000000</v>
      </c>
      <c r="AF421">
        <v>1814242</v>
      </c>
      <c r="AG421">
        <v>1988522</v>
      </c>
      <c r="AH421">
        <v>2045964</v>
      </c>
      <c r="AI421">
        <v>2211922</v>
      </c>
      <c r="AJ421">
        <v>2223599</v>
      </c>
      <c r="AK421">
        <v>2162340</v>
      </c>
      <c r="AL421">
        <v>2125522</v>
      </c>
      <c r="AM421">
        <v>2224974</v>
      </c>
      <c r="AN421">
        <v>2215964</v>
      </c>
      <c r="AO421">
        <v>2010147</v>
      </c>
      <c r="AP421">
        <v>2418738</v>
      </c>
      <c r="AQ421">
        <v>2467113</v>
      </c>
      <c r="AR421">
        <v>2516455</v>
      </c>
      <c r="AS421">
        <v>2658000</v>
      </c>
      <c r="AT421">
        <v>2743000</v>
      </c>
      <c r="AU421">
        <v>2771000</v>
      </c>
      <c r="AV421">
        <v>2922000</v>
      </c>
      <c r="AW421">
        <v>3015000</v>
      </c>
      <c r="AX421">
        <v>3111500</v>
      </c>
      <c r="AY421">
        <v>3211100</v>
      </c>
      <c r="AZ421">
        <v>3314000</v>
      </c>
      <c r="BA421">
        <v>3420000</v>
      </c>
      <c r="BB421">
        <v>3529000</v>
      </c>
      <c r="BC421">
        <v>3642000</v>
      </c>
      <c r="BD421">
        <v>3759000</v>
      </c>
      <c r="BE421">
        <v>3887000</v>
      </c>
      <c r="BF421">
        <v>4019000</v>
      </c>
      <c r="BG421">
        <v>4156000</v>
      </c>
      <c r="BH421">
        <v>4335000</v>
      </c>
      <c r="BI421">
        <v>4522000</v>
      </c>
      <c r="BJ421">
        <v>4522000</v>
      </c>
      <c r="BK421">
        <v>4611831</v>
      </c>
      <c r="BM421" t="str">
        <f>VLOOKUP(D421,Data_1!$D$2:$D$1387,1,FALSE)</f>
        <v>Sheep</v>
      </c>
    </row>
    <row r="422" spans="1:65" x14ac:dyDescent="0.25">
      <c r="A422" s="4" t="s">
        <v>275</v>
      </c>
      <c r="B422" t="s">
        <v>276</v>
      </c>
      <c r="C422" s="4" t="s">
        <v>7</v>
      </c>
      <c r="D422" s="4" t="s">
        <v>128</v>
      </c>
      <c r="E422" s="25" t="str">
        <f t="shared" si="28"/>
        <v>number</v>
      </c>
      <c r="F422" s="3">
        <v>5111</v>
      </c>
      <c r="G422">
        <v>740000</v>
      </c>
      <c r="H422">
        <v>820000</v>
      </c>
      <c r="I422">
        <v>920000</v>
      </c>
      <c r="J422">
        <v>1070000</v>
      </c>
      <c r="K422">
        <v>1142200</v>
      </c>
      <c r="L422">
        <v>1289600</v>
      </c>
      <c r="M422">
        <v>1451670</v>
      </c>
      <c r="N422">
        <v>1683740</v>
      </c>
      <c r="O422">
        <v>1675410</v>
      </c>
      <c r="P422">
        <v>1709904</v>
      </c>
      <c r="Q422">
        <v>1724267</v>
      </c>
      <c r="R422">
        <v>1780269</v>
      </c>
      <c r="S422">
        <v>1684131</v>
      </c>
      <c r="T422">
        <v>1881140</v>
      </c>
      <c r="U422">
        <v>1890000</v>
      </c>
      <c r="V422">
        <v>2051428</v>
      </c>
      <c r="W422">
        <v>1654000</v>
      </c>
      <c r="X422">
        <v>1683100</v>
      </c>
      <c r="Y422">
        <v>1772000</v>
      </c>
      <c r="Z422">
        <v>2171600</v>
      </c>
      <c r="AA422">
        <v>2511000</v>
      </c>
      <c r="AB422">
        <v>2525000</v>
      </c>
      <c r="AC422">
        <v>1917000</v>
      </c>
      <c r="AD422">
        <v>1890250</v>
      </c>
      <c r="AE422">
        <v>1967100</v>
      </c>
      <c r="AF422">
        <v>1958781</v>
      </c>
      <c r="AG422">
        <v>2015200</v>
      </c>
      <c r="AH422">
        <v>2080200</v>
      </c>
      <c r="AI422">
        <v>1950000</v>
      </c>
      <c r="AJ422">
        <v>1993000</v>
      </c>
      <c r="AK422">
        <v>2036770</v>
      </c>
      <c r="AL422">
        <v>2081000</v>
      </c>
      <c r="AM422">
        <v>2126700</v>
      </c>
      <c r="AN422">
        <v>2173000</v>
      </c>
      <c r="AO422">
        <v>2220000</v>
      </c>
      <c r="AP422">
        <v>2084880</v>
      </c>
      <c r="AQ422">
        <v>2000000</v>
      </c>
      <c r="AR422">
        <v>1890000</v>
      </c>
      <c r="AS422">
        <v>1790000</v>
      </c>
      <c r="AT422">
        <v>1617220</v>
      </c>
      <c r="AU422">
        <v>1812950</v>
      </c>
      <c r="AV422">
        <v>1875010</v>
      </c>
      <c r="AW422">
        <v>2095060</v>
      </c>
      <c r="AX422">
        <v>2197450</v>
      </c>
      <c r="AY422">
        <v>1914077</v>
      </c>
      <c r="AZ422">
        <v>1961300</v>
      </c>
      <c r="BA422">
        <v>2009610</v>
      </c>
      <c r="BB422">
        <v>2058220</v>
      </c>
      <c r="BC422">
        <v>2149760</v>
      </c>
      <c r="BD422">
        <v>2199340</v>
      </c>
      <c r="BE422">
        <v>2264900</v>
      </c>
      <c r="BF422">
        <v>2313000</v>
      </c>
      <c r="BG422">
        <v>2311000</v>
      </c>
      <c r="BH422">
        <v>2313000</v>
      </c>
      <c r="BI422">
        <v>2280562</v>
      </c>
      <c r="BJ422">
        <v>2181597</v>
      </c>
      <c r="BK422">
        <v>2173624</v>
      </c>
      <c r="BM422" t="str">
        <f>VLOOKUP(D422,Data_1!$D$2:$D$1387,1,FALSE)</f>
        <v>Sheep and Goats</v>
      </c>
    </row>
    <row r="423" spans="1:65" x14ac:dyDescent="0.25">
      <c r="A423" s="4" t="s">
        <v>277</v>
      </c>
      <c r="B423" t="s">
        <v>278</v>
      </c>
      <c r="C423" s="4" t="s">
        <v>7</v>
      </c>
      <c r="D423" s="4" t="s">
        <v>128</v>
      </c>
      <c r="E423" s="25" t="str">
        <f t="shared" si="28"/>
        <v>number</v>
      </c>
      <c r="F423" s="3">
        <v>5111</v>
      </c>
      <c r="G423">
        <v>611681</v>
      </c>
      <c r="H423">
        <v>570941</v>
      </c>
      <c r="I423">
        <v>520406</v>
      </c>
      <c r="J423">
        <v>554434</v>
      </c>
      <c r="K423">
        <v>535885</v>
      </c>
      <c r="L423">
        <v>535885</v>
      </c>
      <c r="M423">
        <v>714941</v>
      </c>
      <c r="N423">
        <v>746284</v>
      </c>
      <c r="O423">
        <v>707241</v>
      </c>
      <c r="P423">
        <v>680529</v>
      </c>
      <c r="Q423">
        <v>712289</v>
      </c>
      <c r="R423">
        <v>709419</v>
      </c>
      <c r="S423">
        <v>654096</v>
      </c>
      <c r="T423">
        <v>756291</v>
      </c>
      <c r="U423">
        <v>772559</v>
      </c>
      <c r="V423">
        <v>826909</v>
      </c>
      <c r="W423">
        <v>919780</v>
      </c>
      <c r="X423">
        <v>880806</v>
      </c>
      <c r="Y423">
        <v>733831</v>
      </c>
      <c r="Z423">
        <v>739132</v>
      </c>
      <c r="AA423">
        <v>803197</v>
      </c>
      <c r="AB423">
        <v>871493</v>
      </c>
      <c r="AC423">
        <v>786678</v>
      </c>
      <c r="AD423">
        <v>888401</v>
      </c>
      <c r="AE423">
        <v>983805</v>
      </c>
      <c r="AF423">
        <v>954783</v>
      </c>
      <c r="AG423">
        <v>1008710</v>
      </c>
      <c r="AH423">
        <v>1000000</v>
      </c>
      <c r="AI423">
        <v>960000</v>
      </c>
      <c r="AJ423">
        <v>938491</v>
      </c>
      <c r="AK423">
        <v>950512</v>
      </c>
      <c r="AL423">
        <v>1042429</v>
      </c>
      <c r="AM423">
        <v>1061386</v>
      </c>
      <c r="AN423">
        <v>948229</v>
      </c>
      <c r="AO423">
        <v>930189</v>
      </c>
      <c r="AP423">
        <v>1350358</v>
      </c>
      <c r="AQ423">
        <v>1664430</v>
      </c>
      <c r="AR423">
        <v>1700207</v>
      </c>
      <c r="AS423">
        <v>1530229</v>
      </c>
      <c r="AT423">
        <v>1801024</v>
      </c>
      <c r="AU423">
        <v>1784916</v>
      </c>
      <c r="AV423">
        <v>1769480</v>
      </c>
      <c r="AW423">
        <v>1825001</v>
      </c>
      <c r="AX423">
        <v>2149627</v>
      </c>
      <c r="AY423">
        <v>2117794</v>
      </c>
      <c r="AZ423">
        <v>2476743</v>
      </c>
      <c r="BA423">
        <v>2905735</v>
      </c>
      <c r="BB423">
        <v>3294791</v>
      </c>
      <c r="BC423">
        <v>3680363</v>
      </c>
      <c r="BD423">
        <v>4108152</v>
      </c>
      <c r="BE423">
        <v>4671556</v>
      </c>
      <c r="BF423">
        <v>5170077</v>
      </c>
      <c r="BG423">
        <v>5612473</v>
      </c>
      <c r="BH423">
        <v>6151336</v>
      </c>
      <c r="BI423">
        <v>6820843</v>
      </c>
      <c r="BJ423">
        <v>7635335</v>
      </c>
      <c r="BK423">
        <v>8002336</v>
      </c>
      <c r="BM423" t="str">
        <f>VLOOKUP(D423,Data_1!$D$2:$D$1387,1,FALSE)</f>
        <v>Sheep and Goats</v>
      </c>
    </row>
    <row r="424" spans="1:65" x14ac:dyDescent="0.25">
      <c r="A424" s="4" t="s">
        <v>279</v>
      </c>
      <c r="B424" t="s">
        <v>280</v>
      </c>
      <c r="C424" s="4" t="s">
        <v>7</v>
      </c>
      <c r="D424" s="4" t="s">
        <v>128</v>
      </c>
      <c r="E424" s="25" t="str">
        <f t="shared" si="28"/>
        <v>number</v>
      </c>
      <c r="F424" s="3">
        <v>5111</v>
      </c>
      <c r="G424">
        <v>181000</v>
      </c>
      <c r="H424">
        <v>199000</v>
      </c>
      <c r="I424">
        <v>198000</v>
      </c>
      <c r="J424">
        <v>192000</v>
      </c>
      <c r="K424">
        <v>190000</v>
      </c>
      <c r="L424">
        <v>196200</v>
      </c>
      <c r="M424">
        <v>218425</v>
      </c>
      <c r="N424">
        <v>212588</v>
      </c>
      <c r="O424">
        <v>482382</v>
      </c>
      <c r="P424">
        <v>288187</v>
      </c>
      <c r="Q424">
        <v>283894</v>
      </c>
      <c r="R424">
        <v>279876</v>
      </c>
      <c r="S424">
        <v>330164</v>
      </c>
      <c r="T424">
        <v>308567</v>
      </c>
      <c r="U424">
        <v>300429</v>
      </c>
      <c r="V424">
        <v>301141</v>
      </c>
      <c r="W424">
        <v>350635</v>
      </c>
      <c r="X424">
        <v>338743</v>
      </c>
      <c r="Y424">
        <v>357985</v>
      </c>
      <c r="Z424">
        <v>285150</v>
      </c>
      <c r="AA424">
        <v>313295</v>
      </c>
      <c r="AB424">
        <v>403351</v>
      </c>
      <c r="AC424">
        <v>419276</v>
      </c>
      <c r="AD424">
        <v>402944</v>
      </c>
      <c r="AE424">
        <v>456560</v>
      </c>
      <c r="AF424">
        <v>489119</v>
      </c>
      <c r="AG424">
        <v>525441</v>
      </c>
      <c r="AH424">
        <v>562841</v>
      </c>
      <c r="AI424">
        <v>562563</v>
      </c>
      <c r="AJ424">
        <v>594000</v>
      </c>
      <c r="AK424">
        <v>618000</v>
      </c>
      <c r="AL424">
        <v>623000</v>
      </c>
      <c r="AM424">
        <v>667000</v>
      </c>
      <c r="AN424">
        <v>700000</v>
      </c>
      <c r="AO424">
        <v>724000</v>
      </c>
      <c r="AP424">
        <v>747000</v>
      </c>
      <c r="AQ424">
        <v>780000</v>
      </c>
      <c r="AR424">
        <v>989000</v>
      </c>
      <c r="AS424">
        <v>1189000</v>
      </c>
      <c r="AT424">
        <v>1389000</v>
      </c>
      <c r="AU424">
        <v>1550000</v>
      </c>
      <c r="AV424">
        <v>1665000</v>
      </c>
      <c r="AW424">
        <v>1870000</v>
      </c>
      <c r="AX424">
        <v>2030000</v>
      </c>
      <c r="AY424">
        <v>2140000</v>
      </c>
      <c r="AZ424">
        <v>2145000</v>
      </c>
      <c r="BA424">
        <v>2200000</v>
      </c>
      <c r="BB424">
        <v>2200000</v>
      </c>
      <c r="BC424">
        <v>2310000</v>
      </c>
      <c r="BD424">
        <v>2420000</v>
      </c>
      <c r="BE424">
        <v>2525000</v>
      </c>
      <c r="BF424">
        <v>2580000</v>
      </c>
      <c r="BG424">
        <v>2740000</v>
      </c>
      <c r="BH424">
        <v>2840000</v>
      </c>
      <c r="BI424">
        <v>2946803</v>
      </c>
      <c r="BJ424">
        <v>2957142</v>
      </c>
      <c r="BK424">
        <v>3018571</v>
      </c>
      <c r="BM424" t="str">
        <f>VLOOKUP(D424,Data_1!$D$2:$D$1387,1,FALSE)</f>
        <v>Sheep and Goats</v>
      </c>
    </row>
    <row r="425" spans="1:65" x14ac:dyDescent="0.25">
      <c r="A425" s="4" t="s">
        <v>281</v>
      </c>
      <c r="B425" t="s">
        <v>282</v>
      </c>
      <c r="C425" s="4" t="s">
        <v>7</v>
      </c>
      <c r="D425" s="4" t="s">
        <v>128</v>
      </c>
      <c r="E425" s="25" t="str">
        <f t="shared" si="28"/>
        <v>number</v>
      </c>
      <c r="F425" s="3">
        <v>5111</v>
      </c>
      <c r="G425">
        <v>752400</v>
      </c>
      <c r="H425">
        <v>818580</v>
      </c>
      <c r="I425">
        <v>883200</v>
      </c>
      <c r="J425">
        <v>990000</v>
      </c>
      <c r="K425">
        <v>1102500</v>
      </c>
      <c r="L425">
        <v>1266970</v>
      </c>
      <c r="M425">
        <v>1404956</v>
      </c>
      <c r="N425">
        <v>1677662</v>
      </c>
      <c r="O425">
        <v>2094474</v>
      </c>
      <c r="P425">
        <v>2391000</v>
      </c>
      <c r="Q425">
        <v>2567000</v>
      </c>
      <c r="R425">
        <v>2641000</v>
      </c>
      <c r="S425">
        <v>2729000</v>
      </c>
      <c r="T425">
        <v>2747000</v>
      </c>
      <c r="U425">
        <v>2711000</v>
      </c>
      <c r="V425">
        <v>2463000</v>
      </c>
      <c r="W425">
        <v>2516000</v>
      </c>
      <c r="X425">
        <v>2649000</v>
      </c>
      <c r="Y425">
        <v>1935000</v>
      </c>
      <c r="Z425">
        <v>1369000</v>
      </c>
      <c r="AA425">
        <v>1712000</v>
      </c>
      <c r="AB425">
        <v>1320000</v>
      </c>
      <c r="AC425">
        <v>1480000</v>
      </c>
      <c r="AD425">
        <v>1938000</v>
      </c>
      <c r="AE425">
        <v>2193000</v>
      </c>
      <c r="AF425">
        <v>2498100</v>
      </c>
      <c r="AG425">
        <v>2729000</v>
      </c>
      <c r="AH425">
        <v>2988000</v>
      </c>
      <c r="AI425">
        <v>2907000</v>
      </c>
      <c r="AJ425">
        <v>3139000</v>
      </c>
      <c r="AK425">
        <v>3038000</v>
      </c>
      <c r="AL425">
        <v>3034000</v>
      </c>
      <c r="AM425">
        <v>2920000</v>
      </c>
      <c r="AN425">
        <v>3030000</v>
      </c>
      <c r="AO425">
        <v>3102000</v>
      </c>
      <c r="AP425">
        <v>3235853</v>
      </c>
      <c r="AQ425">
        <v>3210000</v>
      </c>
      <c r="AR425">
        <v>3270000</v>
      </c>
      <c r="AS425">
        <v>3550045</v>
      </c>
      <c r="AT425">
        <v>3890000</v>
      </c>
      <c r="AU425">
        <v>4255000</v>
      </c>
      <c r="AV425">
        <v>3954000</v>
      </c>
      <c r="AW425">
        <v>3771000</v>
      </c>
      <c r="AX425">
        <v>3583000</v>
      </c>
      <c r="AY425">
        <v>3668000</v>
      </c>
      <c r="AZ425">
        <v>3679000</v>
      </c>
      <c r="BA425">
        <v>3710000</v>
      </c>
      <c r="BB425">
        <v>3575033</v>
      </c>
      <c r="BC425">
        <v>4522000</v>
      </c>
      <c r="BD425">
        <v>4975180</v>
      </c>
      <c r="BE425">
        <v>5028707</v>
      </c>
      <c r="BF425">
        <v>5212000</v>
      </c>
      <c r="BG425">
        <v>5320000</v>
      </c>
      <c r="BH425">
        <v>4555835</v>
      </c>
      <c r="BI425">
        <v>4440163</v>
      </c>
      <c r="BJ425">
        <v>5109772</v>
      </c>
      <c r="BK425">
        <v>5198645</v>
      </c>
      <c r="BM425" t="str">
        <f>VLOOKUP(D425,Data_1!$D$2:$D$1387,1,FALSE)</f>
        <v>Sheep and Goats</v>
      </c>
    </row>
    <row r="426" spans="1:65" x14ac:dyDescent="0.25">
      <c r="A426" t="s">
        <v>284</v>
      </c>
      <c r="B426" t="s">
        <v>272</v>
      </c>
      <c r="C426" t="s">
        <v>149</v>
      </c>
      <c r="D426" t="s">
        <v>128</v>
      </c>
      <c r="E426" s="25" t="str">
        <f t="shared" si="28"/>
        <v>number</v>
      </c>
      <c r="F426" s="4">
        <v>5111</v>
      </c>
      <c r="G426">
        <v>1024000</v>
      </c>
      <c r="H426">
        <v>1052500</v>
      </c>
      <c r="I426">
        <v>1118000</v>
      </c>
      <c r="J426">
        <v>1199000</v>
      </c>
      <c r="K426">
        <v>1293000</v>
      </c>
      <c r="L426">
        <v>1384000</v>
      </c>
      <c r="M426">
        <v>1504000</v>
      </c>
      <c r="N426">
        <v>1594000</v>
      </c>
      <c r="O426">
        <v>1607000</v>
      </c>
      <c r="P426">
        <v>1665000</v>
      </c>
      <c r="Q426">
        <v>1725000</v>
      </c>
      <c r="R426">
        <v>1787000</v>
      </c>
      <c r="S426">
        <v>1844000</v>
      </c>
      <c r="T426">
        <v>1910000</v>
      </c>
      <c r="U426">
        <v>1960000</v>
      </c>
      <c r="V426">
        <v>2000000</v>
      </c>
      <c r="W426">
        <v>2010000</v>
      </c>
      <c r="X426">
        <v>1910000</v>
      </c>
      <c r="Y426">
        <v>1920000</v>
      </c>
      <c r="Z426">
        <v>1920000</v>
      </c>
      <c r="AA426">
        <v>1870000</v>
      </c>
      <c r="AB426">
        <v>1880000</v>
      </c>
      <c r="AC426">
        <v>1880000</v>
      </c>
      <c r="AD426">
        <v>1890000</v>
      </c>
      <c r="AE426">
        <v>1890000</v>
      </c>
      <c r="AF426">
        <v>1853000</v>
      </c>
      <c r="AG426">
        <v>1876000</v>
      </c>
      <c r="AH426">
        <v>1946000</v>
      </c>
      <c r="AI426">
        <v>1990000</v>
      </c>
      <c r="AJ426">
        <v>2022000</v>
      </c>
      <c r="AK426">
        <v>2069000</v>
      </c>
      <c r="AL426">
        <v>2121000</v>
      </c>
      <c r="AM426">
        <v>2173000</v>
      </c>
      <c r="AN426">
        <v>2229000</v>
      </c>
      <c r="AO426">
        <v>2284000</v>
      </c>
      <c r="AP426">
        <v>2341000</v>
      </c>
      <c r="AQ426">
        <v>2399475</v>
      </c>
      <c r="AR426">
        <v>2437397</v>
      </c>
      <c r="AS426">
        <v>2486145</v>
      </c>
      <c r="AT426">
        <v>2486145</v>
      </c>
      <c r="AU426">
        <v>2535868</v>
      </c>
      <c r="AV426">
        <v>2586586</v>
      </c>
      <c r="AW426">
        <v>2638318</v>
      </c>
      <c r="AX426">
        <v>2691084</v>
      </c>
      <c r="AY426">
        <v>2744906</v>
      </c>
      <c r="AZ426">
        <v>2799804</v>
      </c>
      <c r="BA426">
        <v>2855800</v>
      </c>
      <c r="BB426">
        <v>2912916</v>
      </c>
      <c r="BC426">
        <v>2977700</v>
      </c>
      <c r="BD426">
        <v>3016558</v>
      </c>
      <c r="BE426">
        <v>3031990</v>
      </c>
      <c r="BF426">
        <v>3047502</v>
      </c>
      <c r="BG426">
        <v>3104148</v>
      </c>
      <c r="BH426">
        <v>3140000</v>
      </c>
      <c r="BI426">
        <v>3180881</v>
      </c>
      <c r="BJ426">
        <v>3257002</v>
      </c>
      <c r="BK426">
        <v>3297146</v>
      </c>
      <c r="BM426" t="str">
        <f>VLOOKUP(D426,Data_1!$D$2:$D$1387,1,FALSE)</f>
        <v>Sheep and Goats</v>
      </c>
    </row>
    <row r="427" spans="1:65" x14ac:dyDescent="0.25">
      <c r="A427" t="s">
        <v>273</v>
      </c>
      <c r="B427" t="s">
        <v>274</v>
      </c>
      <c r="C427" t="s">
        <v>149</v>
      </c>
      <c r="D427" t="s">
        <v>128</v>
      </c>
      <c r="E427" s="25" t="str">
        <f t="shared" si="28"/>
        <v>number</v>
      </c>
      <c r="F427" s="4">
        <v>5111</v>
      </c>
      <c r="G427">
        <v>1650000</v>
      </c>
      <c r="H427">
        <v>1780000</v>
      </c>
      <c r="I427">
        <v>1850000</v>
      </c>
      <c r="J427">
        <v>2140000</v>
      </c>
      <c r="K427">
        <v>2280000</v>
      </c>
      <c r="L427">
        <v>2340000</v>
      </c>
      <c r="M427">
        <v>2510000</v>
      </c>
      <c r="N427">
        <v>2580000</v>
      </c>
      <c r="O427">
        <v>2700000</v>
      </c>
      <c r="P427">
        <v>2742900</v>
      </c>
      <c r="Q427">
        <v>2752300</v>
      </c>
      <c r="R427">
        <v>3143000</v>
      </c>
      <c r="S427">
        <v>2733700</v>
      </c>
      <c r="T427">
        <v>3062200</v>
      </c>
      <c r="U427">
        <v>3541200</v>
      </c>
      <c r="V427">
        <v>3760000</v>
      </c>
      <c r="W427">
        <v>3889000</v>
      </c>
      <c r="X427">
        <v>3982000</v>
      </c>
      <c r="Y427">
        <v>3776000</v>
      </c>
      <c r="Z427">
        <v>3875000</v>
      </c>
      <c r="AA427">
        <v>3977000</v>
      </c>
      <c r="AB427">
        <v>3850000</v>
      </c>
      <c r="AC427">
        <v>3700000</v>
      </c>
      <c r="AD427">
        <v>3500000</v>
      </c>
      <c r="AE427">
        <v>3600000</v>
      </c>
      <c r="AF427">
        <v>3446818</v>
      </c>
      <c r="AG427">
        <v>3889398</v>
      </c>
      <c r="AH427">
        <v>4037181</v>
      </c>
      <c r="AI427">
        <v>4575346</v>
      </c>
      <c r="AJ427">
        <v>4242126</v>
      </c>
      <c r="AK427">
        <v>4356712</v>
      </c>
      <c r="AL427">
        <v>4282800</v>
      </c>
      <c r="AM427">
        <v>4349503</v>
      </c>
      <c r="AN427">
        <v>4409964</v>
      </c>
      <c r="AO427">
        <v>4214297</v>
      </c>
      <c r="AP427">
        <v>4758759</v>
      </c>
      <c r="AQ427">
        <v>5101133</v>
      </c>
      <c r="AR427">
        <v>5255835</v>
      </c>
      <c r="AS427">
        <v>5589000</v>
      </c>
      <c r="AT427">
        <v>5820000</v>
      </c>
      <c r="AU427">
        <v>5970000</v>
      </c>
      <c r="AV427">
        <v>6152000</v>
      </c>
      <c r="AW427">
        <v>6575000</v>
      </c>
      <c r="AX427">
        <v>6707100</v>
      </c>
      <c r="AY427">
        <v>7134100</v>
      </c>
      <c r="AZ427">
        <v>7311000</v>
      </c>
      <c r="BA427">
        <v>7616000</v>
      </c>
      <c r="BB427">
        <v>7934000</v>
      </c>
      <c r="BC427">
        <v>8267000</v>
      </c>
      <c r="BD427">
        <v>8614000</v>
      </c>
      <c r="BE427">
        <v>9024000</v>
      </c>
      <c r="BF427">
        <v>9454000</v>
      </c>
      <c r="BG427">
        <v>9907000</v>
      </c>
      <c r="BH427">
        <v>10379000</v>
      </c>
      <c r="BI427">
        <v>10874000</v>
      </c>
      <c r="BJ427">
        <v>10874000</v>
      </c>
      <c r="BK427">
        <v>11011831</v>
      </c>
      <c r="BM427" t="str">
        <f>VLOOKUP(D427,Data_1!$D$2:$D$1387,1,FALSE)</f>
        <v>Sheep and Goats</v>
      </c>
    </row>
    <row r="428" spans="1:65" x14ac:dyDescent="0.25">
      <c r="A428" s="4" t="s">
        <v>275</v>
      </c>
      <c r="B428" t="s">
        <v>276</v>
      </c>
      <c r="C428" s="4" t="s">
        <v>7</v>
      </c>
      <c r="D428" s="4" t="s">
        <v>129</v>
      </c>
      <c r="E428" s="25" t="str">
        <f t="shared" si="28"/>
        <v>number</v>
      </c>
      <c r="F428" s="3" t="s">
        <v>130</v>
      </c>
      <c r="G428">
        <v>587040</v>
      </c>
      <c r="H428">
        <v>587040</v>
      </c>
      <c r="I428">
        <v>587040</v>
      </c>
      <c r="J428">
        <v>587040</v>
      </c>
      <c r="K428">
        <v>587040</v>
      </c>
      <c r="L428">
        <v>587040</v>
      </c>
      <c r="M428">
        <v>587040</v>
      </c>
      <c r="N428">
        <v>587040</v>
      </c>
      <c r="O428">
        <v>587040</v>
      </c>
      <c r="P428">
        <v>587040</v>
      </c>
      <c r="Q428">
        <v>587040</v>
      </c>
      <c r="R428">
        <v>587040</v>
      </c>
      <c r="S428">
        <v>587040</v>
      </c>
      <c r="T428">
        <v>587040</v>
      </c>
      <c r="U428">
        <v>587040</v>
      </c>
      <c r="V428">
        <v>587040</v>
      </c>
      <c r="W428">
        <v>587040</v>
      </c>
      <c r="X428">
        <v>587040</v>
      </c>
      <c r="Y428">
        <v>587040</v>
      </c>
      <c r="Z428">
        <v>587040</v>
      </c>
      <c r="AA428">
        <v>587040</v>
      </c>
      <c r="AB428">
        <v>587040</v>
      </c>
      <c r="AC428">
        <v>587040</v>
      </c>
      <c r="AD428">
        <v>587040</v>
      </c>
      <c r="AE428">
        <v>587040</v>
      </c>
      <c r="AF428">
        <v>587040</v>
      </c>
      <c r="AG428">
        <v>587040</v>
      </c>
      <c r="AH428">
        <v>587040</v>
      </c>
      <c r="AI428">
        <v>587040</v>
      </c>
      <c r="AJ428">
        <v>587040</v>
      </c>
      <c r="AK428">
        <v>587040</v>
      </c>
      <c r="AL428">
        <v>587040</v>
      </c>
      <c r="AM428">
        <v>587040</v>
      </c>
      <c r="AN428">
        <v>587040</v>
      </c>
      <c r="AO428">
        <v>587040</v>
      </c>
      <c r="AP428">
        <v>587040</v>
      </c>
      <c r="AQ428">
        <v>587040</v>
      </c>
      <c r="AR428">
        <v>587040</v>
      </c>
      <c r="AS428">
        <v>587040</v>
      </c>
      <c r="AT428">
        <v>587040</v>
      </c>
      <c r="AU428">
        <v>587040</v>
      </c>
      <c r="AV428">
        <v>587040</v>
      </c>
      <c r="AW428">
        <v>587040</v>
      </c>
      <c r="AX428">
        <v>587040</v>
      </c>
      <c r="AY428">
        <v>587040</v>
      </c>
      <c r="AZ428">
        <v>587040</v>
      </c>
      <c r="BA428">
        <v>587040</v>
      </c>
      <c r="BB428">
        <v>587040</v>
      </c>
      <c r="BC428">
        <v>587040</v>
      </c>
      <c r="BD428">
        <v>587040</v>
      </c>
      <c r="BE428">
        <v>587295</v>
      </c>
      <c r="BF428">
        <v>587295</v>
      </c>
      <c r="BG428">
        <v>587295</v>
      </c>
      <c r="BH428">
        <v>587295</v>
      </c>
      <c r="BI428">
        <v>587295</v>
      </c>
      <c r="BJ428">
        <v>587295</v>
      </c>
      <c r="BK428">
        <v>587295</v>
      </c>
      <c r="BM428" t="str">
        <f>VLOOKUP(D428,Data_1!$D$2:$D$1387,1,FALSE)</f>
        <v>Surface area (sq. km)</v>
      </c>
    </row>
    <row r="429" spans="1:65" x14ac:dyDescent="0.25">
      <c r="A429" s="4" t="s">
        <v>277</v>
      </c>
      <c r="B429" t="s">
        <v>278</v>
      </c>
      <c r="C429" s="4" t="s">
        <v>7</v>
      </c>
      <c r="D429" s="4" t="s">
        <v>129</v>
      </c>
      <c r="E429" s="25" t="str">
        <f t="shared" si="28"/>
        <v>number</v>
      </c>
      <c r="F429" s="3" t="s">
        <v>130</v>
      </c>
      <c r="G429">
        <v>118480</v>
      </c>
      <c r="H429">
        <v>118480</v>
      </c>
      <c r="I429">
        <v>118480</v>
      </c>
      <c r="J429">
        <v>118480</v>
      </c>
      <c r="K429">
        <v>118480</v>
      </c>
      <c r="L429">
        <v>118480</v>
      </c>
      <c r="M429">
        <v>118480</v>
      </c>
      <c r="N429">
        <v>118480</v>
      </c>
      <c r="O429">
        <v>118480</v>
      </c>
      <c r="P429">
        <v>118480</v>
      </c>
      <c r="Q429">
        <v>118480</v>
      </c>
      <c r="R429">
        <v>118480</v>
      </c>
      <c r="S429">
        <v>118480</v>
      </c>
      <c r="T429">
        <v>118480</v>
      </c>
      <c r="U429">
        <v>118480</v>
      </c>
      <c r="V429">
        <v>118480</v>
      </c>
      <c r="W429">
        <v>118480</v>
      </c>
      <c r="X429">
        <v>118480</v>
      </c>
      <c r="Y429">
        <v>118480</v>
      </c>
      <c r="Z429">
        <v>118480</v>
      </c>
      <c r="AA429">
        <v>118480</v>
      </c>
      <c r="AB429">
        <v>118480</v>
      </c>
      <c r="AC429">
        <v>118480</v>
      </c>
      <c r="AD429">
        <v>118480</v>
      </c>
      <c r="AE429">
        <v>118480</v>
      </c>
      <c r="AF429">
        <v>118480</v>
      </c>
      <c r="AG429">
        <v>118480</v>
      </c>
      <c r="AH429">
        <v>118480</v>
      </c>
      <c r="AI429">
        <v>118480</v>
      </c>
      <c r="AJ429">
        <v>118480</v>
      </c>
      <c r="AK429">
        <v>118480</v>
      </c>
      <c r="AL429">
        <v>118480</v>
      </c>
      <c r="AM429">
        <v>118480</v>
      </c>
      <c r="AN429">
        <v>118480</v>
      </c>
      <c r="AO429">
        <v>118480</v>
      </c>
      <c r="AP429">
        <v>118480</v>
      </c>
      <c r="AQ429">
        <v>118480</v>
      </c>
      <c r="AR429">
        <v>118480</v>
      </c>
      <c r="AS429">
        <v>118480</v>
      </c>
      <c r="AT429">
        <v>118480</v>
      </c>
      <c r="AU429">
        <v>118480</v>
      </c>
      <c r="AV429">
        <v>118480</v>
      </c>
      <c r="AW429">
        <v>118480</v>
      </c>
      <c r="AX429">
        <v>118480</v>
      </c>
      <c r="AY429">
        <v>118480</v>
      </c>
      <c r="AZ429">
        <v>118480</v>
      </c>
      <c r="BA429">
        <v>118480</v>
      </c>
      <c r="BB429">
        <v>118480</v>
      </c>
      <c r="BC429">
        <v>118480</v>
      </c>
      <c r="BD429">
        <v>118480</v>
      </c>
      <c r="BE429">
        <v>118480</v>
      </c>
      <c r="BF429">
        <v>118480</v>
      </c>
      <c r="BG429">
        <v>118480</v>
      </c>
      <c r="BH429">
        <v>118480</v>
      </c>
      <c r="BI429">
        <v>118480</v>
      </c>
      <c r="BJ429">
        <v>118480</v>
      </c>
      <c r="BK429">
        <v>118480</v>
      </c>
      <c r="BM429" t="str">
        <f>VLOOKUP(D429,Data_1!$D$2:$D$1387,1,FALSE)</f>
        <v>Surface area (sq. km)</v>
      </c>
    </row>
    <row r="430" spans="1:65" x14ac:dyDescent="0.25">
      <c r="A430" s="4" t="s">
        <v>279</v>
      </c>
      <c r="B430" t="s">
        <v>280</v>
      </c>
      <c r="C430" s="4" t="s">
        <v>7</v>
      </c>
      <c r="D430" s="4" t="s">
        <v>129</v>
      </c>
      <c r="E430" s="25" t="str">
        <f t="shared" si="28"/>
        <v>number</v>
      </c>
      <c r="F430" s="3" t="s">
        <v>130</v>
      </c>
      <c r="G430">
        <v>752610</v>
      </c>
      <c r="H430">
        <v>752610</v>
      </c>
      <c r="I430">
        <v>752610</v>
      </c>
      <c r="J430">
        <v>752610</v>
      </c>
      <c r="K430">
        <v>752610</v>
      </c>
      <c r="L430">
        <v>752610</v>
      </c>
      <c r="M430">
        <v>752610</v>
      </c>
      <c r="N430">
        <v>752610</v>
      </c>
      <c r="O430">
        <v>752610</v>
      </c>
      <c r="P430">
        <v>752610</v>
      </c>
      <c r="Q430">
        <v>752610</v>
      </c>
      <c r="R430">
        <v>752610</v>
      </c>
      <c r="S430">
        <v>752610</v>
      </c>
      <c r="T430">
        <v>752610</v>
      </c>
      <c r="U430">
        <v>752610</v>
      </c>
      <c r="V430">
        <v>752610</v>
      </c>
      <c r="W430">
        <v>752610</v>
      </c>
      <c r="X430">
        <v>752610</v>
      </c>
      <c r="Y430">
        <v>752610</v>
      </c>
      <c r="Z430">
        <v>752610</v>
      </c>
      <c r="AA430">
        <v>752610</v>
      </c>
      <c r="AB430">
        <v>752610</v>
      </c>
      <c r="AC430">
        <v>752610</v>
      </c>
      <c r="AD430">
        <v>752610</v>
      </c>
      <c r="AE430">
        <v>752610</v>
      </c>
      <c r="AF430">
        <v>752610</v>
      </c>
      <c r="AG430">
        <v>752610</v>
      </c>
      <c r="AH430">
        <v>752610</v>
      </c>
      <c r="AI430">
        <v>752610</v>
      </c>
      <c r="AJ430">
        <v>752610</v>
      </c>
      <c r="AK430">
        <v>752610</v>
      </c>
      <c r="AL430">
        <v>752610</v>
      </c>
      <c r="AM430">
        <v>752610</v>
      </c>
      <c r="AN430">
        <v>752610</v>
      </c>
      <c r="AO430">
        <v>752610</v>
      </c>
      <c r="AP430">
        <v>752610</v>
      </c>
      <c r="AQ430">
        <v>752610</v>
      </c>
      <c r="AR430">
        <v>752610</v>
      </c>
      <c r="AS430">
        <v>752610</v>
      </c>
      <c r="AT430">
        <v>752610</v>
      </c>
      <c r="AU430">
        <v>752610</v>
      </c>
      <c r="AV430">
        <v>752610</v>
      </c>
      <c r="AW430">
        <v>752610</v>
      </c>
      <c r="AX430">
        <v>752610</v>
      </c>
      <c r="AY430">
        <v>752610</v>
      </c>
      <c r="AZ430">
        <v>752610</v>
      </c>
      <c r="BA430">
        <v>752610</v>
      </c>
      <c r="BB430">
        <v>752610</v>
      </c>
      <c r="BC430">
        <v>752610</v>
      </c>
      <c r="BD430">
        <v>752610</v>
      </c>
      <c r="BE430">
        <v>752610</v>
      </c>
      <c r="BF430">
        <v>752610</v>
      </c>
      <c r="BG430">
        <v>752610</v>
      </c>
      <c r="BH430">
        <v>752610</v>
      </c>
      <c r="BI430">
        <v>752610</v>
      </c>
      <c r="BJ430">
        <v>752610</v>
      </c>
      <c r="BK430">
        <v>752610</v>
      </c>
      <c r="BM430" t="str">
        <f>VLOOKUP(D430,Data_1!$D$2:$D$1387,1,FALSE)</f>
        <v>Surface area (sq. km)</v>
      </c>
    </row>
    <row r="431" spans="1:65" x14ac:dyDescent="0.25">
      <c r="A431" s="4" t="s">
        <v>281</v>
      </c>
      <c r="B431" t="s">
        <v>282</v>
      </c>
      <c r="C431" s="4" t="s">
        <v>7</v>
      </c>
      <c r="D431" s="4" t="s">
        <v>129</v>
      </c>
      <c r="E431" s="25" t="str">
        <f t="shared" si="28"/>
        <v>number</v>
      </c>
      <c r="F431" s="3" t="s">
        <v>130</v>
      </c>
      <c r="G431">
        <v>390760</v>
      </c>
      <c r="H431">
        <v>390760</v>
      </c>
      <c r="I431">
        <v>390760</v>
      </c>
      <c r="J431">
        <v>390760</v>
      </c>
      <c r="K431">
        <v>390760</v>
      </c>
      <c r="L431">
        <v>390760</v>
      </c>
      <c r="M431">
        <v>390760</v>
      </c>
      <c r="N431">
        <v>390760</v>
      </c>
      <c r="O431">
        <v>390760</v>
      </c>
      <c r="P431">
        <v>390760</v>
      </c>
      <c r="Q431">
        <v>390760</v>
      </c>
      <c r="R431">
        <v>390760</v>
      </c>
      <c r="S431">
        <v>390760</v>
      </c>
      <c r="T431">
        <v>390760</v>
      </c>
      <c r="U431">
        <v>390760</v>
      </c>
      <c r="V431">
        <v>390760</v>
      </c>
      <c r="W431">
        <v>390760</v>
      </c>
      <c r="X431">
        <v>390760</v>
      </c>
      <c r="Y431">
        <v>390760</v>
      </c>
      <c r="Z431">
        <v>390760</v>
      </c>
      <c r="AA431">
        <v>390760</v>
      </c>
      <c r="AB431">
        <v>390760</v>
      </c>
      <c r="AC431">
        <v>390760</v>
      </c>
      <c r="AD431">
        <v>390760</v>
      </c>
      <c r="AE431">
        <v>390760</v>
      </c>
      <c r="AF431">
        <v>390760</v>
      </c>
      <c r="AG431">
        <v>390760</v>
      </c>
      <c r="AH431">
        <v>390760</v>
      </c>
      <c r="AI431">
        <v>390760</v>
      </c>
      <c r="AJ431">
        <v>390760</v>
      </c>
      <c r="AK431">
        <v>390760</v>
      </c>
      <c r="AL431">
        <v>390760</v>
      </c>
      <c r="AM431">
        <v>390760</v>
      </c>
      <c r="AN431">
        <v>390760</v>
      </c>
      <c r="AO431">
        <v>390760</v>
      </c>
      <c r="AP431">
        <v>390760</v>
      </c>
      <c r="AQ431">
        <v>390760</v>
      </c>
      <c r="AR431">
        <v>390760</v>
      </c>
      <c r="AS431">
        <v>390760</v>
      </c>
      <c r="AT431">
        <v>390760</v>
      </c>
      <c r="AU431">
        <v>390760</v>
      </c>
      <c r="AV431">
        <v>390760</v>
      </c>
      <c r="AW431">
        <v>390760</v>
      </c>
      <c r="AX431">
        <v>390760</v>
      </c>
      <c r="AY431">
        <v>390760</v>
      </c>
      <c r="AZ431">
        <v>390760</v>
      </c>
      <c r="BA431">
        <v>390760</v>
      </c>
      <c r="BB431">
        <v>390760</v>
      </c>
      <c r="BC431">
        <v>390760</v>
      </c>
      <c r="BD431">
        <v>390760</v>
      </c>
      <c r="BE431">
        <v>390760</v>
      </c>
      <c r="BF431">
        <v>390760</v>
      </c>
      <c r="BG431">
        <v>390760</v>
      </c>
      <c r="BH431">
        <v>390760</v>
      </c>
      <c r="BI431">
        <v>390760</v>
      </c>
      <c r="BJ431">
        <v>390760</v>
      </c>
      <c r="BK431">
        <v>390760</v>
      </c>
      <c r="BM431" t="str">
        <f>VLOOKUP(D431,Data_1!$D$2:$D$1387,1,FALSE)</f>
        <v>Surface area (sq. km)</v>
      </c>
    </row>
    <row r="432" spans="1:65" x14ac:dyDescent="0.25">
      <c r="A432" s="4" t="s">
        <v>284</v>
      </c>
      <c r="B432" t="s">
        <v>272</v>
      </c>
      <c r="C432" s="4" t="s">
        <v>149</v>
      </c>
      <c r="D432" s="4" t="s">
        <v>129</v>
      </c>
      <c r="E432" s="25" t="str">
        <f t="shared" si="28"/>
        <v>number</v>
      </c>
      <c r="F432" s="3" t="s">
        <v>130</v>
      </c>
      <c r="G432">
        <v>322460</v>
      </c>
      <c r="H432">
        <v>322460</v>
      </c>
      <c r="I432">
        <v>322460</v>
      </c>
      <c r="J432">
        <v>322460</v>
      </c>
      <c r="K432">
        <v>322460</v>
      </c>
      <c r="L432">
        <v>322460</v>
      </c>
      <c r="M432">
        <v>322460</v>
      </c>
      <c r="N432">
        <v>322460</v>
      </c>
      <c r="O432">
        <v>322460</v>
      </c>
      <c r="P432">
        <v>322460</v>
      </c>
      <c r="Q432">
        <v>322460</v>
      </c>
      <c r="R432">
        <v>322460</v>
      </c>
      <c r="S432">
        <v>322460</v>
      </c>
      <c r="T432">
        <v>322460</v>
      </c>
      <c r="U432">
        <v>322460</v>
      </c>
      <c r="V432">
        <v>322460</v>
      </c>
      <c r="W432">
        <v>322460</v>
      </c>
      <c r="X432">
        <v>322460</v>
      </c>
      <c r="Y432">
        <v>322460</v>
      </c>
      <c r="Z432">
        <v>322460</v>
      </c>
      <c r="AA432">
        <v>322460</v>
      </c>
      <c r="AB432">
        <v>322460</v>
      </c>
      <c r="AC432">
        <v>322460</v>
      </c>
      <c r="AD432">
        <v>322460</v>
      </c>
      <c r="AE432">
        <v>322460</v>
      </c>
      <c r="AF432">
        <v>322460</v>
      </c>
      <c r="AG432">
        <v>322460</v>
      </c>
      <c r="AH432">
        <v>322460</v>
      </c>
      <c r="AI432">
        <v>322460</v>
      </c>
      <c r="AJ432">
        <v>322460</v>
      </c>
      <c r="AK432">
        <v>322460</v>
      </c>
      <c r="AL432">
        <v>322460</v>
      </c>
      <c r="AM432">
        <v>322460</v>
      </c>
      <c r="AN432">
        <v>322460</v>
      </c>
      <c r="AO432">
        <v>322460</v>
      </c>
      <c r="AP432">
        <v>322460</v>
      </c>
      <c r="AQ432">
        <v>322460</v>
      </c>
      <c r="AR432">
        <v>322460</v>
      </c>
      <c r="AS432">
        <v>322460</v>
      </c>
      <c r="AT432">
        <v>322460</v>
      </c>
      <c r="AU432">
        <v>322460</v>
      </c>
      <c r="AV432">
        <v>322460</v>
      </c>
      <c r="AW432">
        <v>322460</v>
      </c>
      <c r="AX432">
        <v>322460</v>
      </c>
      <c r="AY432">
        <v>322460</v>
      </c>
      <c r="AZ432">
        <v>322460</v>
      </c>
      <c r="BA432">
        <v>322460</v>
      </c>
      <c r="BB432">
        <v>322460</v>
      </c>
      <c r="BC432">
        <v>322460</v>
      </c>
      <c r="BD432">
        <v>322460</v>
      </c>
      <c r="BE432">
        <v>322460</v>
      </c>
      <c r="BF432">
        <v>322460</v>
      </c>
      <c r="BG432">
        <v>322460</v>
      </c>
      <c r="BH432">
        <v>322460</v>
      </c>
      <c r="BI432">
        <v>322460</v>
      </c>
      <c r="BJ432">
        <v>322460</v>
      </c>
      <c r="BK432">
        <v>322460</v>
      </c>
      <c r="BM432" t="str">
        <f>VLOOKUP(D432,Data_1!$D$2:$D$1387,1,FALSE)</f>
        <v>Surface area (sq. km)</v>
      </c>
    </row>
    <row r="433" spans="1:65" x14ac:dyDescent="0.25">
      <c r="A433" s="4" t="s">
        <v>273</v>
      </c>
      <c r="B433" t="s">
        <v>274</v>
      </c>
      <c r="C433" s="4" t="s">
        <v>149</v>
      </c>
      <c r="D433" s="4" t="s">
        <v>129</v>
      </c>
      <c r="E433" s="25" t="str">
        <f t="shared" si="28"/>
        <v>number</v>
      </c>
      <c r="F433" s="3" t="s">
        <v>130</v>
      </c>
      <c r="G433">
        <v>238540</v>
      </c>
      <c r="H433">
        <v>238540</v>
      </c>
      <c r="I433">
        <v>238540</v>
      </c>
      <c r="J433">
        <v>238540</v>
      </c>
      <c r="K433">
        <v>238540</v>
      </c>
      <c r="L433">
        <v>238540</v>
      </c>
      <c r="M433">
        <v>238540</v>
      </c>
      <c r="N433">
        <v>238540</v>
      </c>
      <c r="O433">
        <v>238540</v>
      </c>
      <c r="P433">
        <v>238540</v>
      </c>
      <c r="Q433">
        <v>238540</v>
      </c>
      <c r="R433">
        <v>238540</v>
      </c>
      <c r="S433">
        <v>238540</v>
      </c>
      <c r="T433">
        <v>238540</v>
      </c>
      <c r="U433">
        <v>238540</v>
      </c>
      <c r="V433">
        <v>238540</v>
      </c>
      <c r="W433">
        <v>238540</v>
      </c>
      <c r="X433">
        <v>238540</v>
      </c>
      <c r="Y433">
        <v>238540</v>
      </c>
      <c r="Z433">
        <v>238540</v>
      </c>
      <c r="AA433">
        <v>238540</v>
      </c>
      <c r="AB433">
        <v>238540</v>
      </c>
      <c r="AC433">
        <v>238540</v>
      </c>
      <c r="AD433">
        <v>238540</v>
      </c>
      <c r="AE433">
        <v>238540</v>
      </c>
      <c r="AF433">
        <v>238540</v>
      </c>
      <c r="AG433">
        <v>238540</v>
      </c>
      <c r="AH433">
        <v>238540</v>
      </c>
      <c r="AI433">
        <v>238540</v>
      </c>
      <c r="AJ433">
        <v>238540</v>
      </c>
      <c r="AK433">
        <v>238540</v>
      </c>
      <c r="AL433">
        <v>238540</v>
      </c>
      <c r="AM433">
        <v>238540</v>
      </c>
      <c r="AN433">
        <v>238540</v>
      </c>
      <c r="AO433">
        <v>238540</v>
      </c>
      <c r="AP433">
        <v>238540</v>
      </c>
      <c r="AQ433">
        <v>238540</v>
      </c>
      <c r="AR433">
        <v>238540</v>
      </c>
      <c r="AS433">
        <v>238540</v>
      </c>
      <c r="AT433">
        <v>238540</v>
      </c>
      <c r="AU433">
        <v>238540</v>
      </c>
      <c r="AV433">
        <v>238540</v>
      </c>
      <c r="AW433">
        <v>238540</v>
      </c>
      <c r="AX433">
        <v>238540</v>
      </c>
      <c r="AY433">
        <v>238540</v>
      </c>
      <c r="AZ433">
        <v>238540</v>
      </c>
      <c r="BA433">
        <v>238540</v>
      </c>
      <c r="BB433">
        <v>238540</v>
      </c>
      <c r="BC433">
        <v>238540</v>
      </c>
      <c r="BD433">
        <v>238540</v>
      </c>
      <c r="BE433">
        <v>238540</v>
      </c>
      <c r="BF433">
        <v>238540</v>
      </c>
      <c r="BG433">
        <v>238540</v>
      </c>
      <c r="BH433">
        <v>238540</v>
      </c>
      <c r="BI433">
        <v>238540</v>
      </c>
      <c r="BJ433">
        <v>238540</v>
      </c>
      <c r="BK433">
        <v>238540</v>
      </c>
      <c r="BM433" t="str">
        <f>VLOOKUP(D433,Data_1!$D$2:$D$1387,1,FALSE)</f>
        <v>Surface area (sq. km)</v>
      </c>
    </row>
    <row r="434" spans="1:65" x14ac:dyDescent="0.25">
      <c r="A434" t="s">
        <v>275</v>
      </c>
      <c r="B434" t="s">
        <v>276</v>
      </c>
      <c r="C434" t="s">
        <v>7</v>
      </c>
      <c r="D434" t="s">
        <v>288</v>
      </c>
      <c r="E434" s="25" t="str">
        <f t="shared" si="28"/>
        <v>formula</v>
      </c>
      <c r="F434" s="4" t="s">
        <v>290</v>
      </c>
      <c r="G434" s="5">
        <f t="shared" ref="G434:AL434" si="37">G428/AVERAGE($AX428:$AZ428)</f>
        <v>1</v>
      </c>
      <c r="H434" s="5">
        <f t="shared" si="37"/>
        <v>1</v>
      </c>
      <c r="I434" s="5">
        <f t="shared" si="37"/>
        <v>1</v>
      </c>
      <c r="J434" s="5">
        <f t="shared" si="37"/>
        <v>1</v>
      </c>
      <c r="K434" s="5">
        <f t="shared" si="37"/>
        <v>1</v>
      </c>
      <c r="L434" s="5">
        <f t="shared" si="37"/>
        <v>1</v>
      </c>
      <c r="M434" s="5">
        <f t="shared" si="37"/>
        <v>1</v>
      </c>
      <c r="N434" s="5">
        <f t="shared" si="37"/>
        <v>1</v>
      </c>
      <c r="O434" s="5">
        <f t="shared" si="37"/>
        <v>1</v>
      </c>
      <c r="P434" s="5">
        <f t="shared" si="37"/>
        <v>1</v>
      </c>
      <c r="Q434" s="5">
        <f t="shared" si="37"/>
        <v>1</v>
      </c>
      <c r="R434" s="5">
        <f t="shared" si="37"/>
        <v>1</v>
      </c>
      <c r="S434" s="5">
        <f t="shared" si="37"/>
        <v>1</v>
      </c>
      <c r="T434" s="5">
        <f t="shared" si="37"/>
        <v>1</v>
      </c>
      <c r="U434" s="5">
        <f t="shared" si="37"/>
        <v>1</v>
      </c>
      <c r="V434" s="5">
        <f t="shared" si="37"/>
        <v>1</v>
      </c>
      <c r="W434" s="5">
        <f t="shared" si="37"/>
        <v>1</v>
      </c>
      <c r="X434" s="5">
        <f t="shared" si="37"/>
        <v>1</v>
      </c>
      <c r="Y434" s="5">
        <f t="shared" si="37"/>
        <v>1</v>
      </c>
      <c r="Z434" s="5">
        <f t="shared" si="37"/>
        <v>1</v>
      </c>
      <c r="AA434" s="5">
        <f t="shared" si="37"/>
        <v>1</v>
      </c>
      <c r="AB434" s="5">
        <f t="shared" si="37"/>
        <v>1</v>
      </c>
      <c r="AC434" s="5">
        <f t="shared" si="37"/>
        <v>1</v>
      </c>
      <c r="AD434" s="5">
        <f t="shared" si="37"/>
        <v>1</v>
      </c>
      <c r="AE434" s="5">
        <f t="shared" si="37"/>
        <v>1</v>
      </c>
      <c r="AF434" s="5">
        <f t="shared" si="37"/>
        <v>1</v>
      </c>
      <c r="AG434" s="5">
        <f t="shared" si="37"/>
        <v>1</v>
      </c>
      <c r="AH434" s="5">
        <f t="shared" si="37"/>
        <v>1</v>
      </c>
      <c r="AI434" s="5">
        <f t="shared" si="37"/>
        <v>1</v>
      </c>
      <c r="AJ434" s="5">
        <f t="shared" si="37"/>
        <v>1</v>
      </c>
      <c r="AK434" s="5">
        <f t="shared" si="37"/>
        <v>1</v>
      </c>
      <c r="AL434" s="5">
        <f t="shared" si="37"/>
        <v>1</v>
      </c>
      <c r="AM434" s="5">
        <f t="shared" ref="AM434:BK434" si="38">AM428/AVERAGE($AX428:$AZ428)</f>
        <v>1</v>
      </c>
      <c r="AN434" s="5">
        <f t="shared" si="38"/>
        <v>1</v>
      </c>
      <c r="AO434" s="5">
        <f t="shared" si="38"/>
        <v>1</v>
      </c>
      <c r="AP434" s="5">
        <f t="shared" si="38"/>
        <v>1</v>
      </c>
      <c r="AQ434" s="5">
        <f t="shared" si="38"/>
        <v>1</v>
      </c>
      <c r="AR434" s="5">
        <f t="shared" si="38"/>
        <v>1</v>
      </c>
      <c r="AS434" s="5">
        <f t="shared" si="38"/>
        <v>1</v>
      </c>
      <c r="AT434" s="5">
        <f t="shared" si="38"/>
        <v>1</v>
      </c>
      <c r="AU434" s="5">
        <f t="shared" si="38"/>
        <v>1</v>
      </c>
      <c r="AV434" s="5">
        <f t="shared" si="38"/>
        <v>1</v>
      </c>
      <c r="AW434" s="5">
        <f t="shared" si="38"/>
        <v>1</v>
      </c>
      <c r="AX434" s="5">
        <f t="shared" si="38"/>
        <v>1</v>
      </c>
      <c r="AY434" s="5">
        <f t="shared" si="38"/>
        <v>1</v>
      </c>
      <c r="AZ434" s="5">
        <f t="shared" si="38"/>
        <v>1</v>
      </c>
      <c r="BA434" s="5">
        <f t="shared" si="38"/>
        <v>1</v>
      </c>
      <c r="BB434" s="5">
        <f t="shared" si="38"/>
        <v>1</v>
      </c>
      <c r="BC434" s="5">
        <f t="shared" si="38"/>
        <v>1</v>
      </c>
      <c r="BD434" s="5">
        <f t="shared" si="38"/>
        <v>1</v>
      </c>
      <c r="BE434" s="5">
        <f t="shared" si="38"/>
        <v>1.0004343826655764</v>
      </c>
      <c r="BF434" s="5">
        <f t="shared" si="38"/>
        <v>1.0004343826655764</v>
      </c>
      <c r="BG434" s="5">
        <f t="shared" si="38"/>
        <v>1.0004343826655764</v>
      </c>
      <c r="BH434" s="5">
        <f t="shared" si="38"/>
        <v>1.0004343826655764</v>
      </c>
      <c r="BI434" s="5">
        <f t="shared" si="38"/>
        <v>1.0004343826655764</v>
      </c>
      <c r="BJ434" s="5">
        <f t="shared" si="38"/>
        <v>1.0004343826655764</v>
      </c>
      <c r="BK434" s="5">
        <f t="shared" si="38"/>
        <v>1.0004343826655764</v>
      </c>
      <c r="BL434" s="5"/>
      <c r="BM434" t="s">
        <v>288</v>
      </c>
    </row>
    <row r="435" spans="1:65" x14ac:dyDescent="0.25">
      <c r="A435" t="s">
        <v>277</v>
      </c>
      <c r="B435" t="s">
        <v>278</v>
      </c>
      <c r="C435" t="s">
        <v>7</v>
      </c>
      <c r="D435" t="s">
        <v>288</v>
      </c>
      <c r="E435" s="25" t="str">
        <f t="shared" si="28"/>
        <v>formula</v>
      </c>
      <c r="F435" s="4" t="s">
        <v>290</v>
      </c>
      <c r="G435" s="5">
        <f t="shared" ref="G435:AL435" si="39">G429/AVERAGE($AX429:$AZ429)</f>
        <v>1</v>
      </c>
      <c r="H435" s="5">
        <f t="shared" si="39"/>
        <v>1</v>
      </c>
      <c r="I435" s="5">
        <f t="shared" si="39"/>
        <v>1</v>
      </c>
      <c r="J435" s="5">
        <f t="shared" si="39"/>
        <v>1</v>
      </c>
      <c r="K435" s="5">
        <f t="shared" si="39"/>
        <v>1</v>
      </c>
      <c r="L435" s="5">
        <f t="shared" si="39"/>
        <v>1</v>
      </c>
      <c r="M435" s="5">
        <f t="shared" si="39"/>
        <v>1</v>
      </c>
      <c r="N435" s="5">
        <f t="shared" si="39"/>
        <v>1</v>
      </c>
      <c r="O435" s="5">
        <f t="shared" si="39"/>
        <v>1</v>
      </c>
      <c r="P435" s="5">
        <f t="shared" si="39"/>
        <v>1</v>
      </c>
      <c r="Q435" s="5">
        <f t="shared" si="39"/>
        <v>1</v>
      </c>
      <c r="R435" s="5">
        <f t="shared" si="39"/>
        <v>1</v>
      </c>
      <c r="S435" s="5">
        <f t="shared" si="39"/>
        <v>1</v>
      </c>
      <c r="T435" s="5">
        <f t="shared" si="39"/>
        <v>1</v>
      </c>
      <c r="U435" s="5">
        <f t="shared" si="39"/>
        <v>1</v>
      </c>
      <c r="V435" s="5">
        <f t="shared" si="39"/>
        <v>1</v>
      </c>
      <c r="W435" s="5">
        <f t="shared" si="39"/>
        <v>1</v>
      </c>
      <c r="X435" s="5">
        <f t="shared" si="39"/>
        <v>1</v>
      </c>
      <c r="Y435" s="5">
        <f t="shared" si="39"/>
        <v>1</v>
      </c>
      <c r="Z435" s="5">
        <f t="shared" si="39"/>
        <v>1</v>
      </c>
      <c r="AA435" s="5">
        <f t="shared" si="39"/>
        <v>1</v>
      </c>
      <c r="AB435" s="5">
        <f t="shared" si="39"/>
        <v>1</v>
      </c>
      <c r="AC435" s="5">
        <f t="shared" si="39"/>
        <v>1</v>
      </c>
      <c r="AD435" s="5">
        <f t="shared" si="39"/>
        <v>1</v>
      </c>
      <c r="AE435" s="5">
        <f t="shared" si="39"/>
        <v>1</v>
      </c>
      <c r="AF435" s="5">
        <f t="shared" si="39"/>
        <v>1</v>
      </c>
      <c r="AG435" s="5">
        <f t="shared" si="39"/>
        <v>1</v>
      </c>
      <c r="AH435" s="5">
        <f t="shared" si="39"/>
        <v>1</v>
      </c>
      <c r="AI435" s="5">
        <f t="shared" si="39"/>
        <v>1</v>
      </c>
      <c r="AJ435" s="5">
        <f t="shared" si="39"/>
        <v>1</v>
      </c>
      <c r="AK435" s="5">
        <f t="shared" si="39"/>
        <v>1</v>
      </c>
      <c r="AL435" s="5">
        <f t="shared" si="39"/>
        <v>1</v>
      </c>
      <c r="AM435" s="5">
        <f t="shared" ref="AM435:BK435" si="40">AM429/AVERAGE($AX429:$AZ429)</f>
        <v>1</v>
      </c>
      <c r="AN435" s="5">
        <f t="shared" si="40"/>
        <v>1</v>
      </c>
      <c r="AO435" s="5">
        <f t="shared" si="40"/>
        <v>1</v>
      </c>
      <c r="AP435" s="5">
        <f t="shared" si="40"/>
        <v>1</v>
      </c>
      <c r="AQ435" s="5">
        <f t="shared" si="40"/>
        <v>1</v>
      </c>
      <c r="AR435" s="5">
        <f t="shared" si="40"/>
        <v>1</v>
      </c>
      <c r="AS435" s="5">
        <f t="shared" si="40"/>
        <v>1</v>
      </c>
      <c r="AT435" s="5">
        <f t="shared" si="40"/>
        <v>1</v>
      </c>
      <c r="AU435" s="5">
        <f t="shared" si="40"/>
        <v>1</v>
      </c>
      <c r="AV435" s="5">
        <f t="shared" si="40"/>
        <v>1</v>
      </c>
      <c r="AW435" s="5">
        <f t="shared" si="40"/>
        <v>1</v>
      </c>
      <c r="AX435" s="5">
        <f t="shared" si="40"/>
        <v>1</v>
      </c>
      <c r="AY435" s="5">
        <f t="shared" si="40"/>
        <v>1</v>
      </c>
      <c r="AZ435" s="5">
        <f t="shared" si="40"/>
        <v>1</v>
      </c>
      <c r="BA435" s="5">
        <f t="shared" si="40"/>
        <v>1</v>
      </c>
      <c r="BB435" s="5">
        <f t="shared" si="40"/>
        <v>1</v>
      </c>
      <c r="BC435" s="5">
        <f t="shared" si="40"/>
        <v>1</v>
      </c>
      <c r="BD435" s="5">
        <f t="shared" si="40"/>
        <v>1</v>
      </c>
      <c r="BE435" s="5">
        <f t="shared" si="40"/>
        <v>1</v>
      </c>
      <c r="BF435" s="5">
        <f t="shared" si="40"/>
        <v>1</v>
      </c>
      <c r="BG435" s="5">
        <f t="shared" si="40"/>
        <v>1</v>
      </c>
      <c r="BH435" s="5">
        <f t="shared" si="40"/>
        <v>1</v>
      </c>
      <c r="BI435" s="5">
        <f t="shared" si="40"/>
        <v>1</v>
      </c>
      <c r="BJ435" s="5">
        <f t="shared" si="40"/>
        <v>1</v>
      </c>
      <c r="BK435" s="5">
        <f t="shared" si="40"/>
        <v>1</v>
      </c>
      <c r="BL435" s="5"/>
      <c r="BM435" t="s">
        <v>288</v>
      </c>
    </row>
    <row r="436" spans="1:65" x14ac:dyDescent="0.25">
      <c r="A436" t="s">
        <v>279</v>
      </c>
      <c r="B436" t="s">
        <v>280</v>
      </c>
      <c r="C436" t="s">
        <v>7</v>
      </c>
      <c r="D436" t="s">
        <v>288</v>
      </c>
      <c r="E436" s="25" t="str">
        <f t="shared" si="28"/>
        <v>formula</v>
      </c>
      <c r="F436" s="4" t="s">
        <v>290</v>
      </c>
      <c r="G436" s="5">
        <f t="shared" ref="G436:AL436" si="41">G430/AVERAGE($AX430:$AZ430)</f>
        <v>1</v>
      </c>
      <c r="H436" s="5">
        <f t="shared" si="41"/>
        <v>1</v>
      </c>
      <c r="I436" s="5">
        <f t="shared" si="41"/>
        <v>1</v>
      </c>
      <c r="J436" s="5">
        <f t="shared" si="41"/>
        <v>1</v>
      </c>
      <c r="K436" s="5">
        <f t="shared" si="41"/>
        <v>1</v>
      </c>
      <c r="L436" s="5">
        <f t="shared" si="41"/>
        <v>1</v>
      </c>
      <c r="M436" s="5">
        <f t="shared" si="41"/>
        <v>1</v>
      </c>
      <c r="N436" s="5">
        <f t="shared" si="41"/>
        <v>1</v>
      </c>
      <c r="O436" s="5">
        <f t="shared" si="41"/>
        <v>1</v>
      </c>
      <c r="P436" s="5">
        <f t="shared" si="41"/>
        <v>1</v>
      </c>
      <c r="Q436" s="5">
        <f t="shared" si="41"/>
        <v>1</v>
      </c>
      <c r="R436" s="5">
        <f t="shared" si="41"/>
        <v>1</v>
      </c>
      <c r="S436" s="5">
        <f t="shared" si="41"/>
        <v>1</v>
      </c>
      <c r="T436" s="5">
        <f t="shared" si="41"/>
        <v>1</v>
      </c>
      <c r="U436" s="5">
        <f t="shared" si="41"/>
        <v>1</v>
      </c>
      <c r="V436" s="5">
        <f t="shared" si="41"/>
        <v>1</v>
      </c>
      <c r="W436" s="5">
        <f t="shared" si="41"/>
        <v>1</v>
      </c>
      <c r="X436" s="5">
        <f t="shared" si="41"/>
        <v>1</v>
      </c>
      <c r="Y436" s="5">
        <f t="shared" si="41"/>
        <v>1</v>
      </c>
      <c r="Z436" s="5">
        <f t="shared" si="41"/>
        <v>1</v>
      </c>
      <c r="AA436" s="5">
        <f t="shared" si="41"/>
        <v>1</v>
      </c>
      <c r="AB436" s="5">
        <f t="shared" si="41"/>
        <v>1</v>
      </c>
      <c r="AC436" s="5">
        <f t="shared" si="41"/>
        <v>1</v>
      </c>
      <c r="AD436" s="5">
        <f t="shared" si="41"/>
        <v>1</v>
      </c>
      <c r="AE436" s="5">
        <f t="shared" si="41"/>
        <v>1</v>
      </c>
      <c r="AF436" s="5">
        <f t="shared" si="41"/>
        <v>1</v>
      </c>
      <c r="AG436" s="5">
        <f t="shared" si="41"/>
        <v>1</v>
      </c>
      <c r="AH436" s="5">
        <f t="shared" si="41"/>
        <v>1</v>
      </c>
      <c r="AI436" s="5">
        <f t="shared" si="41"/>
        <v>1</v>
      </c>
      <c r="AJ436" s="5">
        <f t="shared" si="41"/>
        <v>1</v>
      </c>
      <c r="AK436" s="5">
        <f t="shared" si="41"/>
        <v>1</v>
      </c>
      <c r="AL436" s="5">
        <f t="shared" si="41"/>
        <v>1</v>
      </c>
      <c r="AM436" s="5">
        <f t="shared" ref="AM436:BK436" si="42">AM430/AVERAGE($AX430:$AZ430)</f>
        <v>1</v>
      </c>
      <c r="AN436" s="5">
        <f t="shared" si="42"/>
        <v>1</v>
      </c>
      <c r="AO436" s="5">
        <f t="shared" si="42"/>
        <v>1</v>
      </c>
      <c r="AP436" s="5">
        <f t="shared" si="42"/>
        <v>1</v>
      </c>
      <c r="AQ436" s="5">
        <f t="shared" si="42"/>
        <v>1</v>
      </c>
      <c r="AR436" s="5">
        <f t="shared" si="42"/>
        <v>1</v>
      </c>
      <c r="AS436" s="5">
        <f t="shared" si="42"/>
        <v>1</v>
      </c>
      <c r="AT436" s="5">
        <f t="shared" si="42"/>
        <v>1</v>
      </c>
      <c r="AU436" s="5">
        <f t="shared" si="42"/>
        <v>1</v>
      </c>
      <c r="AV436" s="5">
        <f t="shared" si="42"/>
        <v>1</v>
      </c>
      <c r="AW436" s="5">
        <f t="shared" si="42"/>
        <v>1</v>
      </c>
      <c r="AX436" s="5">
        <f t="shared" si="42"/>
        <v>1</v>
      </c>
      <c r="AY436" s="5">
        <f t="shared" si="42"/>
        <v>1</v>
      </c>
      <c r="AZ436" s="5">
        <f t="shared" si="42"/>
        <v>1</v>
      </c>
      <c r="BA436" s="5">
        <f t="shared" si="42"/>
        <v>1</v>
      </c>
      <c r="BB436" s="5">
        <f t="shared" si="42"/>
        <v>1</v>
      </c>
      <c r="BC436" s="5">
        <f t="shared" si="42"/>
        <v>1</v>
      </c>
      <c r="BD436" s="5">
        <f t="shared" si="42"/>
        <v>1</v>
      </c>
      <c r="BE436" s="5">
        <f t="shared" si="42"/>
        <v>1</v>
      </c>
      <c r="BF436" s="5">
        <f t="shared" si="42"/>
        <v>1</v>
      </c>
      <c r="BG436" s="5">
        <f t="shared" si="42"/>
        <v>1</v>
      </c>
      <c r="BH436" s="5">
        <f t="shared" si="42"/>
        <v>1</v>
      </c>
      <c r="BI436" s="5">
        <f t="shared" si="42"/>
        <v>1</v>
      </c>
      <c r="BJ436" s="5">
        <f t="shared" si="42"/>
        <v>1</v>
      </c>
      <c r="BK436" s="5">
        <f t="shared" si="42"/>
        <v>1</v>
      </c>
      <c r="BL436" s="5"/>
      <c r="BM436" t="s">
        <v>288</v>
      </c>
    </row>
    <row r="437" spans="1:65" x14ac:dyDescent="0.25">
      <c r="A437" t="s">
        <v>281</v>
      </c>
      <c r="B437" t="s">
        <v>282</v>
      </c>
      <c r="C437" t="s">
        <v>7</v>
      </c>
      <c r="D437" t="s">
        <v>288</v>
      </c>
      <c r="E437" s="25" t="str">
        <f t="shared" si="28"/>
        <v>formula</v>
      </c>
      <c r="F437" s="4" t="s">
        <v>290</v>
      </c>
      <c r="G437" s="5">
        <f t="shared" ref="G437:AL437" si="43">G431/AVERAGE($AX431:$AZ431)</f>
        <v>1</v>
      </c>
      <c r="H437" s="5">
        <f t="shared" si="43"/>
        <v>1</v>
      </c>
      <c r="I437" s="5">
        <f t="shared" si="43"/>
        <v>1</v>
      </c>
      <c r="J437" s="5">
        <f t="shared" si="43"/>
        <v>1</v>
      </c>
      <c r="K437" s="5">
        <f t="shared" si="43"/>
        <v>1</v>
      </c>
      <c r="L437" s="5">
        <f t="shared" si="43"/>
        <v>1</v>
      </c>
      <c r="M437" s="5">
        <f t="shared" si="43"/>
        <v>1</v>
      </c>
      <c r="N437" s="5">
        <f t="shared" si="43"/>
        <v>1</v>
      </c>
      <c r="O437" s="5">
        <f t="shared" si="43"/>
        <v>1</v>
      </c>
      <c r="P437" s="5">
        <f t="shared" si="43"/>
        <v>1</v>
      </c>
      <c r="Q437" s="5">
        <f t="shared" si="43"/>
        <v>1</v>
      </c>
      <c r="R437" s="5">
        <f t="shared" si="43"/>
        <v>1</v>
      </c>
      <c r="S437" s="5">
        <f t="shared" si="43"/>
        <v>1</v>
      </c>
      <c r="T437" s="5">
        <f t="shared" si="43"/>
        <v>1</v>
      </c>
      <c r="U437" s="5">
        <f t="shared" si="43"/>
        <v>1</v>
      </c>
      <c r="V437" s="5">
        <f t="shared" si="43"/>
        <v>1</v>
      </c>
      <c r="W437" s="5">
        <f t="shared" si="43"/>
        <v>1</v>
      </c>
      <c r="X437" s="5">
        <f t="shared" si="43"/>
        <v>1</v>
      </c>
      <c r="Y437" s="5">
        <f t="shared" si="43"/>
        <v>1</v>
      </c>
      <c r="Z437" s="5">
        <f t="shared" si="43"/>
        <v>1</v>
      </c>
      <c r="AA437" s="5">
        <f t="shared" si="43"/>
        <v>1</v>
      </c>
      <c r="AB437" s="5">
        <f t="shared" si="43"/>
        <v>1</v>
      </c>
      <c r="AC437" s="5">
        <f t="shared" si="43"/>
        <v>1</v>
      </c>
      <c r="AD437" s="5">
        <f t="shared" si="43"/>
        <v>1</v>
      </c>
      <c r="AE437" s="5">
        <f t="shared" si="43"/>
        <v>1</v>
      </c>
      <c r="AF437" s="5">
        <f t="shared" si="43"/>
        <v>1</v>
      </c>
      <c r="AG437" s="5">
        <f t="shared" si="43"/>
        <v>1</v>
      </c>
      <c r="AH437" s="5">
        <f t="shared" si="43"/>
        <v>1</v>
      </c>
      <c r="AI437" s="5">
        <f t="shared" si="43"/>
        <v>1</v>
      </c>
      <c r="AJ437" s="5">
        <f t="shared" si="43"/>
        <v>1</v>
      </c>
      <c r="AK437" s="5">
        <f t="shared" si="43"/>
        <v>1</v>
      </c>
      <c r="AL437" s="5">
        <f t="shared" si="43"/>
        <v>1</v>
      </c>
      <c r="AM437" s="5">
        <f t="shared" ref="AM437:BK437" si="44">AM431/AVERAGE($AX431:$AZ431)</f>
        <v>1</v>
      </c>
      <c r="AN437" s="5">
        <f t="shared" si="44"/>
        <v>1</v>
      </c>
      <c r="AO437" s="5">
        <f t="shared" si="44"/>
        <v>1</v>
      </c>
      <c r="AP437" s="5">
        <f t="shared" si="44"/>
        <v>1</v>
      </c>
      <c r="AQ437" s="5">
        <f t="shared" si="44"/>
        <v>1</v>
      </c>
      <c r="AR437" s="5">
        <f t="shared" si="44"/>
        <v>1</v>
      </c>
      <c r="AS437" s="5">
        <f t="shared" si="44"/>
        <v>1</v>
      </c>
      <c r="AT437" s="5">
        <f t="shared" si="44"/>
        <v>1</v>
      </c>
      <c r="AU437" s="5">
        <f t="shared" si="44"/>
        <v>1</v>
      </c>
      <c r="AV437" s="5">
        <f t="shared" si="44"/>
        <v>1</v>
      </c>
      <c r="AW437" s="5">
        <f t="shared" si="44"/>
        <v>1</v>
      </c>
      <c r="AX437" s="5">
        <f t="shared" si="44"/>
        <v>1</v>
      </c>
      <c r="AY437" s="5">
        <f t="shared" si="44"/>
        <v>1</v>
      </c>
      <c r="AZ437" s="5">
        <f t="shared" si="44"/>
        <v>1</v>
      </c>
      <c r="BA437" s="5">
        <f t="shared" si="44"/>
        <v>1</v>
      </c>
      <c r="BB437" s="5">
        <f t="shared" si="44"/>
        <v>1</v>
      </c>
      <c r="BC437" s="5">
        <f t="shared" si="44"/>
        <v>1</v>
      </c>
      <c r="BD437" s="5">
        <f t="shared" si="44"/>
        <v>1</v>
      </c>
      <c r="BE437" s="5">
        <f t="shared" si="44"/>
        <v>1</v>
      </c>
      <c r="BF437" s="5">
        <f t="shared" si="44"/>
        <v>1</v>
      </c>
      <c r="BG437" s="5">
        <f t="shared" si="44"/>
        <v>1</v>
      </c>
      <c r="BH437" s="5">
        <f t="shared" si="44"/>
        <v>1</v>
      </c>
      <c r="BI437" s="5">
        <f t="shared" si="44"/>
        <v>1</v>
      </c>
      <c r="BJ437" s="5">
        <f t="shared" si="44"/>
        <v>1</v>
      </c>
      <c r="BK437" s="5">
        <f t="shared" si="44"/>
        <v>1</v>
      </c>
      <c r="BL437" s="5"/>
      <c r="BM437" t="s">
        <v>288</v>
      </c>
    </row>
    <row r="438" spans="1:65" x14ac:dyDescent="0.25">
      <c r="A438" t="s">
        <v>284</v>
      </c>
      <c r="B438" t="s">
        <v>272</v>
      </c>
      <c r="C438" t="s">
        <v>149</v>
      </c>
      <c r="D438" t="s">
        <v>288</v>
      </c>
      <c r="E438" s="25" t="str">
        <f t="shared" si="28"/>
        <v>formula</v>
      </c>
      <c r="F438" s="4" t="s">
        <v>290</v>
      </c>
      <c r="G438" s="5">
        <f t="shared" ref="G438:AL438" si="45">G432/AVERAGE($AX432:$AZ432)</f>
        <v>1</v>
      </c>
      <c r="H438" s="5">
        <f t="shared" si="45"/>
        <v>1</v>
      </c>
      <c r="I438" s="5">
        <f t="shared" si="45"/>
        <v>1</v>
      </c>
      <c r="J438" s="5">
        <f t="shared" si="45"/>
        <v>1</v>
      </c>
      <c r="K438" s="5">
        <f t="shared" si="45"/>
        <v>1</v>
      </c>
      <c r="L438" s="5">
        <f t="shared" si="45"/>
        <v>1</v>
      </c>
      <c r="M438" s="5">
        <f t="shared" si="45"/>
        <v>1</v>
      </c>
      <c r="N438" s="5">
        <f t="shared" si="45"/>
        <v>1</v>
      </c>
      <c r="O438" s="5">
        <f t="shared" si="45"/>
        <v>1</v>
      </c>
      <c r="P438" s="5">
        <f t="shared" si="45"/>
        <v>1</v>
      </c>
      <c r="Q438" s="5">
        <f t="shared" si="45"/>
        <v>1</v>
      </c>
      <c r="R438" s="5">
        <f t="shared" si="45"/>
        <v>1</v>
      </c>
      <c r="S438" s="5">
        <f t="shared" si="45"/>
        <v>1</v>
      </c>
      <c r="T438" s="5">
        <f t="shared" si="45"/>
        <v>1</v>
      </c>
      <c r="U438" s="5">
        <f t="shared" si="45"/>
        <v>1</v>
      </c>
      <c r="V438" s="5">
        <f t="shared" si="45"/>
        <v>1</v>
      </c>
      <c r="W438" s="5">
        <f t="shared" si="45"/>
        <v>1</v>
      </c>
      <c r="X438" s="5">
        <f t="shared" si="45"/>
        <v>1</v>
      </c>
      <c r="Y438" s="5">
        <f t="shared" si="45"/>
        <v>1</v>
      </c>
      <c r="Z438" s="5">
        <f t="shared" si="45"/>
        <v>1</v>
      </c>
      <c r="AA438" s="5">
        <f t="shared" si="45"/>
        <v>1</v>
      </c>
      <c r="AB438" s="5">
        <f t="shared" si="45"/>
        <v>1</v>
      </c>
      <c r="AC438" s="5">
        <f t="shared" si="45"/>
        <v>1</v>
      </c>
      <c r="AD438" s="5">
        <f t="shared" si="45"/>
        <v>1</v>
      </c>
      <c r="AE438" s="5">
        <f t="shared" si="45"/>
        <v>1</v>
      </c>
      <c r="AF438" s="5">
        <f t="shared" si="45"/>
        <v>1</v>
      </c>
      <c r="AG438" s="5">
        <f t="shared" si="45"/>
        <v>1</v>
      </c>
      <c r="AH438" s="5">
        <f t="shared" si="45"/>
        <v>1</v>
      </c>
      <c r="AI438" s="5">
        <f t="shared" si="45"/>
        <v>1</v>
      </c>
      <c r="AJ438" s="5">
        <f t="shared" si="45"/>
        <v>1</v>
      </c>
      <c r="AK438" s="5">
        <f t="shared" si="45"/>
        <v>1</v>
      </c>
      <c r="AL438" s="5">
        <f t="shared" si="45"/>
        <v>1</v>
      </c>
      <c r="AM438" s="5">
        <f t="shared" ref="AM438:BK438" si="46">AM432/AVERAGE($AX432:$AZ432)</f>
        <v>1</v>
      </c>
      <c r="AN438" s="5">
        <f t="shared" si="46"/>
        <v>1</v>
      </c>
      <c r="AO438" s="5">
        <f t="shared" si="46"/>
        <v>1</v>
      </c>
      <c r="AP438" s="5">
        <f t="shared" si="46"/>
        <v>1</v>
      </c>
      <c r="AQ438" s="5">
        <f t="shared" si="46"/>
        <v>1</v>
      </c>
      <c r="AR438" s="5">
        <f t="shared" si="46"/>
        <v>1</v>
      </c>
      <c r="AS438" s="5">
        <f t="shared" si="46"/>
        <v>1</v>
      </c>
      <c r="AT438" s="5">
        <f t="shared" si="46"/>
        <v>1</v>
      </c>
      <c r="AU438" s="5">
        <f t="shared" si="46"/>
        <v>1</v>
      </c>
      <c r="AV438" s="5">
        <f t="shared" si="46"/>
        <v>1</v>
      </c>
      <c r="AW438" s="5">
        <f t="shared" si="46"/>
        <v>1</v>
      </c>
      <c r="AX438" s="5">
        <f t="shared" si="46"/>
        <v>1</v>
      </c>
      <c r="AY438" s="5">
        <f t="shared" si="46"/>
        <v>1</v>
      </c>
      <c r="AZ438" s="5">
        <f t="shared" si="46"/>
        <v>1</v>
      </c>
      <c r="BA438" s="5">
        <f t="shared" si="46"/>
        <v>1</v>
      </c>
      <c r="BB438" s="5">
        <f t="shared" si="46"/>
        <v>1</v>
      </c>
      <c r="BC438" s="5">
        <f t="shared" si="46"/>
        <v>1</v>
      </c>
      <c r="BD438" s="5">
        <f t="shared" si="46"/>
        <v>1</v>
      </c>
      <c r="BE438" s="5">
        <f t="shared" si="46"/>
        <v>1</v>
      </c>
      <c r="BF438" s="5">
        <f t="shared" si="46"/>
        <v>1</v>
      </c>
      <c r="BG438" s="5">
        <f t="shared" si="46"/>
        <v>1</v>
      </c>
      <c r="BH438" s="5">
        <f t="shared" si="46"/>
        <v>1</v>
      </c>
      <c r="BI438" s="5">
        <f t="shared" si="46"/>
        <v>1</v>
      </c>
      <c r="BJ438" s="5">
        <f t="shared" si="46"/>
        <v>1</v>
      </c>
      <c r="BK438" s="5">
        <f t="shared" si="46"/>
        <v>1</v>
      </c>
      <c r="BL438" s="5"/>
      <c r="BM438" t="s">
        <v>288</v>
      </c>
    </row>
    <row r="439" spans="1:65" x14ac:dyDescent="0.25">
      <c r="A439" t="s">
        <v>273</v>
      </c>
      <c r="B439" t="s">
        <v>274</v>
      </c>
      <c r="C439" t="s">
        <v>149</v>
      </c>
      <c r="D439" t="s">
        <v>288</v>
      </c>
      <c r="E439" s="25" t="str">
        <f t="shared" si="28"/>
        <v>formula</v>
      </c>
      <c r="F439" s="4" t="s">
        <v>290</v>
      </c>
      <c r="G439" s="5">
        <f t="shared" ref="G439:AL439" si="47">G433/AVERAGE($AX433:$AZ433)</f>
        <v>1</v>
      </c>
      <c r="H439" s="5">
        <f t="shared" si="47"/>
        <v>1</v>
      </c>
      <c r="I439" s="5">
        <f t="shared" si="47"/>
        <v>1</v>
      </c>
      <c r="J439" s="5">
        <f t="shared" si="47"/>
        <v>1</v>
      </c>
      <c r="K439" s="5">
        <f t="shared" si="47"/>
        <v>1</v>
      </c>
      <c r="L439" s="5">
        <f t="shared" si="47"/>
        <v>1</v>
      </c>
      <c r="M439" s="5">
        <f t="shared" si="47"/>
        <v>1</v>
      </c>
      <c r="N439" s="5">
        <f t="shared" si="47"/>
        <v>1</v>
      </c>
      <c r="O439" s="5">
        <f t="shared" si="47"/>
        <v>1</v>
      </c>
      <c r="P439" s="5">
        <f t="shared" si="47"/>
        <v>1</v>
      </c>
      <c r="Q439" s="5">
        <f t="shared" si="47"/>
        <v>1</v>
      </c>
      <c r="R439" s="5">
        <f t="shared" si="47"/>
        <v>1</v>
      </c>
      <c r="S439" s="5">
        <f t="shared" si="47"/>
        <v>1</v>
      </c>
      <c r="T439" s="5">
        <f t="shared" si="47"/>
        <v>1</v>
      </c>
      <c r="U439" s="5">
        <f t="shared" si="47"/>
        <v>1</v>
      </c>
      <c r="V439" s="5">
        <f t="shared" si="47"/>
        <v>1</v>
      </c>
      <c r="W439" s="5">
        <f t="shared" si="47"/>
        <v>1</v>
      </c>
      <c r="X439" s="5">
        <f t="shared" si="47"/>
        <v>1</v>
      </c>
      <c r="Y439" s="5">
        <f t="shared" si="47"/>
        <v>1</v>
      </c>
      <c r="Z439" s="5">
        <f t="shared" si="47"/>
        <v>1</v>
      </c>
      <c r="AA439" s="5">
        <f t="shared" si="47"/>
        <v>1</v>
      </c>
      <c r="AB439" s="5">
        <f t="shared" si="47"/>
        <v>1</v>
      </c>
      <c r="AC439" s="5">
        <f t="shared" si="47"/>
        <v>1</v>
      </c>
      <c r="AD439" s="5">
        <f t="shared" si="47"/>
        <v>1</v>
      </c>
      <c r="AE439" s="5">
        <f t="shared" si="47"/>
        <v>1</v>
      </c>
      <c r="AF439" s="5">
        <f t="shared" si="47"/>
        <v>1</v>
      </c>
      <c r="AG439" s="5">
        <f t="shared" si="47"/>
        <v>1</v>
      </c>
      <c r="AH439" s="5">
        <f t="shared" si="47"/>
        <v>1</v>
      </c>
      <c r="AI439" s="5">
        <f t="shared" si="47"/>
        <v>1</v>
      </c>
      <c r="AJ439" s="5">
        <f t="shared" si="47"/>
        <v>1</v>
      </c>
      <c r="AK439" s="5">
        <f t="shared" si="47"/>
        <v>1</v>
      </c>
      <c r="AL439" s="5">
        <f t="shared" si="47"/>
        <v>1</v>
      </c>
      <c r="AM439" s="5">
        <f t="shared" ref="AM439:BK439" si="48">AM433/AVERAGE($AX433:$AZ433)</f>
        <v>1</v>
      </c>
      <c r="AN439" s="5">
        <f t="shared" si="48"/>
        <v>1</v>
      </c>
      <c r="AO439" s="5">
        <f t="shared" si="48"/>
        <v>1</v>
      </c>
      <c r="AP439" s="5">
        <f t="shared" si="48"/>
        <v>1</v>
      </c>
      <c r="AQ439" s="5">
        <f t="shared" si="48"/>
        <v>1</v>
      </c>
      <c r="AR439" s="5">
        <f t="shared" si="48"/>
        <v>1</v>
      </c>
      <c r="AS439" s="5">
        <f t="shared" si="48"/>
        <v>1</v>
      </c>
      <c r="AT439" s="5">
        <f t="shared" si="48"/>
        <v>1</v>
      </c>
      <c r="AU439" s="5">
        <f t="shared" si="48"/>
        <v>1</v>
      </c>
      <c r="AV439" s="5">
        <f t="shared" si="48"/>
        <v>1</v>
      </c>
      <c r="AW439" s="5">
        <f t="shared" si="48"/>
        <v>1</v>
      </c>
      <c r="AX439" s="5">
        <f t="shared" si="48"/>
        <v>1</v>
      </c>
      <c r="AY439" s="5">
        <f t="shared" si="48"/>
        <v>1</v>
      </c>
      <c r="AZ439" s="5">
        <f t="shared" si="48"/>
        <v>1</v>
      </c>
      <c r="BA439" s="5">
        <f t="shared" si="48"/>
        <v>1</v>
      </c>
      <c r="BB439" s="5">
        <f t="shared" si="48"/>
        <v>1</v>
      </c>
      <c r="BC439" s="5">
        <f t="shared" si="48"/>
        <v>1</v>
      </c>
      <c r="BD439" s="5">
        <f t="shared" si="48"/>
        <v>1</v>
      </c>
      <c r="BE439" s="5">
        <f t="shared" si="48"/>
        <v>1</v>
      </c>
      <c r="BF439" s="5">
        <f t="shared" si="48"/>
        <v>1</v>
      </c>
      <c r="BG439" s="5">
        <f t="shared" si="48"/>
        <v>1</v>
      </c>
      <c r="BH439" s="5">
        <f t="shared" si="48"/>
        <v>1</v>
      </c>
      <c r="BI439" s="5">
        <f t="shared" si="48"/>
        <v>1</v>
      </c>
      <c r="BJ439" s="5">
        <f t="shared" si="48"/>
        <v>1</v>
      </c>
      <c r="BK439" s="5">
        <f t="shared" si="48"/>
        <v>1</v>
      </c>
      <c r="BL439" s="5"/>
      <c r="BM439" t="s">
        <v>288</v>
      </c>
    </row>
    <row r="440" spans="1:65" x14ac:dyDescent="0.25">
      <c r="A440" t="s">
        <v>275</v>
      </c>
      <c r="B440" t="s">
        <v>276</v>
      </c>
      <c r="C440" t="s">
        <v>7</v>
      </c>
      <c r="D440" t="s">
        <v>289</v>
      </c>
      <c r="E440" s="25" t="str">
        <f t="shared" si="28"/>
        <v>formula</v>
      </c>
      <c r="F440" s="4" t="s">
        <v>292</v>
      </c>
      <c r="G440" s="5">
        <f t="shared" ref="G440:AL440" si="49">G434/G398</f>
        <v>0.49081315625711175</v>
      </c>
      <c r="H440" s="5">
        <f t="shared" si="49"/>
        <v>0.48591213523447851</v>
      </c>
      <c r="I440" s="5">
        <f t="shared" si="49"/>
        <v>0.48165107217429737</v>
      </c>
      <c r="J440" s="5">
        <f t="shared" si="49"/>
        <v>0.47747947653656447</v>
      </c>
      <c r="K440" s="5">
        <f t="shared" si="49"/>
        <v>0.47327239128402004</v>
      </c>
      <c r="L440" s="5">
        <f t="shared" si="49"/>
        <v>0.46830166824048797</v>
      </c>
      <c r="M440" s="5">
        <f t="shared" si="49"/>
        <v>0.45278832644799044</v>
      </c>
      <c r="N440" s="5">
        <f t="shared" si="49"/>
        <v>0.44882111353186815</v>
      </c>
      <c r="O440" s="5">
        <f t="shared" si="49"/>
        <v>0.44327161217589384</v>
      </c>
      <c r="P440" s="5">
        <f t="shared" si="49"/>
        <v>0.43820679984413069</v>
      </c>
      <c r="Q440" s="5">
        <f t="shared" si="49"/>
        <v>0.44923203389173705</v>
      </c>
      <c r="R440" s="5">
        <f t="shared" si="49"/>
        <v>0.44617232816928448</v>
      </c>
      <c r="S440" s="5">
        <f t="shared" si="49"/>
        <v>0.4433613036484535</v>
      </c>
      <c r="T440" s="5">
        <f t="shared" si="49"/>
        <v>0.442161564494717</v>
      </c>
      <c r="U440" s="5">
        <f t="shared" si="49"/>
        <v>0.44097466863040574</v>
      </c>
      <c r="V440" s="5">
        <f t="shared" si="49"/>
        <v>0.42874365987419122</v>
      </c>
      <c r="W440" s="5">
        <f t="shared" si="49"/>
        <v>0.42861169581639885</v>
      </c>
      <c r="X440" s="5">
        <f t="shared" si="49"/>
        <v>0.42922698266156556</v>
      </c>
      <c r="Y440" s="5">
        <f t="shared" si="49"/>
        <v>0.43009734562034418</v>
      </c>
      <c r="Z440" s="5">
        <f t="shared" si="49"/>
        <v>0.4319480423867712</v>
      </c>
      <c r="AA440" s="5">
        <f t="shared" si="49"/>
        <v>0.43289105722504806</v>
      </c>
      <c r="AB440" s="5">
        <f t="shared" si="49"/>
        <v>0.43450088206480775</v>
      </c>
      <c r="AC440" s="5">
        <f t="shared" si="49"/>
        <v>0.43795558331611389</v>
      </c>
      <c r="AD440" s="5">
        <f t="shared" si="49"/>
        <v>0.44376639165870829</v>
      </c>
      <c r="AE440" s="5">
        <f t="shared" si="49"/>
        <v>0.45055987342893228</v>
      </c>
      <c r="AF440" s="5">
        <f t="shared" si="49"/>
        <v>0.45833049695143041</v>
      </c>
      <c r="AG440" s="5">
        <f t="shared" si="49"/>
        <v>0.46393246552947282</v>
      </c>
      <c r="AH440" s="5">
        <f t="shared" si="49"/>
        <v>0.46684290697725955</v>
      </c>
      <c r="AI440" s="5">
        <f t="shared" si="49"/>
        <v>0.46394997917977265</v>
      </c>
      <c r="AJ440" s="5">
        <f t="shared" si="49"/>
        <v>0.45962261691954248</v>
      </c>
      <c r="AK440" s="5">
        <f t="shared" si="49"/>
        <v>0.45492605638780609</v>
      </c>
      <c r="AL440" s="5">
        <f t="shared" si="49"/>
        <v>0.45159314897930997</v>
      </c>
      <c r="AM440" s="5">
        <f t="shared" ref="AM440:BK440" si="50">AM434/AM398</f>
        <v>0.44715830644855942</v>
      </c>
      <c r="AN440" s="5">
        <f t="shared" si="50"/>
        <v>0.37640531238515595</v>
      </c>
      <c r="AO440" s="5">
        <f t="shared" si="50"/>
        <v>0.36612531950554733</v>
      </c>
      <c r="AP440" s="5">
        <f t="shared" si="50"/>
        <v>0.36127988455102217</v>
      </c>
      <c r="AQ440" s="5">
        <f t="shared" si="50"/>
        <v>0.35771874461939218</v>
      </c>
      <c r="AR440" s="5">
        <f t="shared" si="50"/>
        <v>0.3569199158950041</v>
      </c>
      <c r="AS440" s="5">
        <f t="shared" si="50"/>
        <v>0.35912775038905109</v>
      </c>
      <c r="AT440" s="5">
        <f t="shared" si="50"/>
        <v>0.36328614690347805</v>
      </c>
      <c r="AU440" s="5">
        <f t="shared" si="50"/>
        <v>0.36836649710211</v>
      </c>
      <c r="AV440" s="5">
        <f t="shared" si="50"/>
        <v>0.37338723888591457</v>
      </c>
      <c r="AW440" s="5">
        <f t="shared" si="50"/>
        <v>0.3785224640804003</v>
      </c>
      <c r="AX440" s="5">
        <f t="shared" si="50"/>
        <v>0.38397353102069259</v>
      </c>
      <c r="AY440" s="5">
        <f t="shared" si="50"/>
        <v>0.4738470654739691</v>
      </c>
      <c r="AZ440" s="5">
        <f t="shared" si="50"/>
        <v>0.48564079499426177</v>
      </c>
      <c r="BA440" s="5">
        <f t="shared" si="50"/>
        <v>0.49783352408242293</v>
      </c>
      <c r="BB440" s="5">
        <f t="shared" si="50"/>
        <v>0.51142867350790899</v>
      </c>
      <c r="BC440" s="5">
        <f t="shared" si="50"/>
        <v>0.52377523460478259</v>
      </c>
      <c r="BD440" s="5">
        <f t="shared" si="50"/>
        <v>0.53731951581287385</v>
      </c>
      <c r="BE440" s="5">
        <f t="shared" si="50"/>
        <v>0.55148578925235403</v>
      </c>
      <c r="BF440" s="5">
        <f t="shared" si="50"/>
        <v>0.56539038792580587</v>
      </c>
      <c r="BG440" s="5">
        <f t="shared" si="50"/>
        <v>0.57717692726291536</v>
      </c>
      <c r="BH440" s="5">
        <f t="shared" si="50"/>
        <v>0.5870967286977028</v>
      </c>
      <c r="BI440" s="5">
        <f t="shared" si="50"/>
        <v>0.59448957686798576</v>
      </c>
      <c r="BJ440" s="5">
        <f t="shared" si="50"/>
        <v>0.60246517548244816</v>
      </c>
      <c r="BK440" s="5">
        <f t="shared" si="50"/>
        <v>0.61118805264180509</v>
      </c>
      <c r="BL440" s="5"/>
      <c r="BM440" t="s">
        <v>289</v>
      </c>
    </row>
    <row r="441" spans="1:65" x14ac:dyDescent="0.25">
      <c r="A441" t="s">
        <v>277</v>
      </c>
      <c r="B441" t="s">
        <v>278</v>
      </c>
      <c r="C441" t="s">
        <v>7</v>
      </c>
      <c r="D441" t="s">
        <v>289</v>
      </c>
      <c r="E441" s="25" t="str">
        <f t="shared" si="28"/>
        <v>formula</v>
      </c>
      <c r="F441" s="4" t="s">
        <v>292</v>
      </c>
      <c r="G441" s="5">
        <f t="shared" ref="G441:AL441" si="51">G435/G399</f>
        <v>0.47131726999261059</v>
      </c>
      <c r="H441" s="5">
        <f t="shared" si="51"/>
        <v>0.4651051235082852</v>
      </c>
      <c r="I441" s="5">
        <f t="shared" si="51"/>
        <v>0.4584319905213225</v>
      </c>
      <c r="J441" s="5">
        <f t="shared" si="51"/>
        <v>0.45061269552941219</v>
      </c>
      <c r="K441" s="5">
        <f t="shared" si="51"/>
        <v>0.44219702972109698</v>
      </c>
      <c r="L441" s="5">
        <f t="shared" si="51"/>
        <v>0.4338301847316024</v>
      </c>
      <c r="M441" s="5">
        <f t="shared" si="51"/>
        <v>0.44962632174292755</v>
      </c>
      <c r="N441" s="5">
        <f t="shared" si="51"/>
        <v>0.44510290747004738</v>
      </c>
      <c r="O441" s="5">
        <f t="shared" si="51"/>
        <v>0.43741932986879284</v>
      </c>
      <c r="P441" s="5">
        <f t="shared" si="51"/>
        <v>0.42962505411427532</v>
      </c>
      <c r="Q441" s="5">
        <f t="shared" si="51"/>
        <v>0.4224289009871024</v>
      </c>
      <c r="R441" s="5">
        <f t="shared" si="51"/>
        <v>0.41606945445216714</v>
      </c>
      <c r="S441" s="5">
        <f t="shared" si="51"/>
        <v>0.4090913922567766</v>
      </c>
      <c r="T441" s="5">
        <f t="shared" si="51"/>
        <v>0.40217783398578427</v>
      </c>
      <c r="U441" s="5">
        <f t="shared" si="51"/>
        <v>0.39524768385217962</v>
      </c>
      <c r="V441" s="5">
        <f t="shared" si="51"/>
        <v>0.38180936440634056</v>
      </c>
      <c r="W441" s="5">
        <f t="shared" si="51"/>
        <v>0.36949491180304578</v>
      </c>
      <c r="X441" s="5">
        <f t="shared" si="51"/>
        <v>0.34817736037245772</v>
      </c>
      <c r="Y441" s="5">
        <f t="shared" si="51"/>
        <v>0.35467172040402162</v>
      </c>
      <c r="Z441" s="5">
        <f t="shared" si="51"/>
        <v>0.37309984429395093</v>
      </c>
      <c r="AA441" s="5">
        <f t="shared" si="51"/>
        <v>0.41675748848058169</v>
      </c>
      <c r="AB441" s="5">
        <f t="shared" si="51"/>
        <v>0.45277990285835018</v>
      </c>
      <c r="AC441" s="5">
        <f t="shared" si="51"/>
        <v>0.40900642922373182</v>
      </c>
      <c r="AD441" s="5">
        <f t="shared" si="51"/>
        <v>0.31161858114889779</v>
      </c>
      <c r="AE441" s="5">
        <f t="shared" si="51"/>
        <v>0.2374621096342297</v>
      </c>
      <c r="AF441" s="5">
        <f t="shared" si="51"/>
        <v>0.18793973374323081</v>
      </c>
      <c r="AG441" s="5">
        <f t="shared" si="51"/>
        <v>0.16617925218807919</v>
      </c>
      <c r="AH441" s="5">
        <f t="shared" si="51"/>
        <v>0.17116863175341013</v>
      </c>
      <c r="AI441" s="5">
        <f t="shared" si="51"/>
        <v>0.20761785245168896</v>
      </c>
      <c r="AJ441" s="5">
        <f t="shared" si="51"/>
        <v>0.29913087971152535</v>
      </c>
      <c r="AK441" s="5">
        <f t="shared" si="51"/>
        <v>0.5661748195080436</v>
      </c>
      <c r="AL441" s="5">
        <f t="shared" si="51"/>
        <v>1.8664491484132222</v>
      </c>
      <c r="AM441" s="5">
        <f t="shared" ref="AM441:BK441" si="52">AM435/AM399</f>
        <v>-8.3488135558447301</v>
      </c>
      <c r="AN441" s="5">
        <f t="shared" si="52"/>
        <v>48.365067854900005</v>
      </c>
      <c r="AO441" s="5">
        <f t="shared" si="52"/>
        <v>1.3731240019911022</v>
      </c>
      <c r="AP441" s="5">
        <f t="shared" si="52"/>
        <v>0.63198170751221172</v>
      </c>
      <c r="AQ441" s="5">
        <f t="shared" si="52"/>
        <v>0.44987957519529054</v>
      </c>
      <c r="AR441" s="5">
        <f t="shared" si="52"/>
        <v>0.38204525429959602</v>
      </c>
      <c r="AS441" s="5">
        <f t="shared" si="52"/>
        <v>0.33761689478193496</v>
      </c>
      <c r="AT441" s="5">
        <f t="shared" si="52"/>
        <v>0.35000082373849589</v>
      </c>
      <c r="AU441" s="5">
        <f t="shared" si="52"/>
        <v>0.37476873626537938</v>
      </c>
      <c r="AV441" s="5">
        <f t="shared" si="52"/>
        <v>0.38787855000715438</v>
      </c>
      <c r="AW441" s="5">
        <f t="shared" si="52"/>
        <v>0.39240403070056584</v>
      </c>
      <c r="AX441" s="5">
        <f t="shared" si="52"/>
        <v>0.38329041577648126</v>
      </c>
      <c r="AY441" s="5">
        <f t="shared" si="52"/>
        <v>0.36728252392792821</v>
      </c>
      <c r="AZ441" s="5">
        <f t="shared" si="52"/>
        <v>0.35240259723235812</v>
      </c>
      <c r="BA441" s="5">
        <f t="shared" si="52"/>
        <v>0.34336114805924417</v>
      </c>
      <c r="BB441" s="5">
        <f t="shared" si="52"/>
        <v>0.33853702886121323</v>
      </c>
      <c r="BC441" s="5">
        <f t="shared" si="52"/>
        <v>0.34039969790929175</v>
      </c>
      <c r="BD441" s="5">
        <f t="shared" si="52"/>
        <v>0.34569493623831565</v>
      </c>
      <c r="BE441" s="5">
        <f t="shared" si="52"/>
        <v>0.35217807493276893</v>
      </c>
      <c r="BF441" s="5">
        <f t="shared" si="52"/>
        <v>0.3577748749228622</v>
      </c>
      <c r="BG441" s="5">
        <f t="shared" si="52"/>
        <v>0.36307775626971628</v>
      </c>
      <c r="BH441" s="5">
        <f t="shared" si="52"/>
        <v>0.36694510653704449</v>
      </c>
      <c r="BI441" s="5">
        <f t="shared" si="52"/>
        <v>0.37060100258121148</v>
      </c>
      <c r="BJ441" s="5">
        <f t="shared" si="52"/>
        <v>0.37398041720494907</v>
      </c>
      <c r="BK441" s="5">
        <f t="shared" si="52"/>
        <v>0.3786644951926012</v>
      </c>
      <c r="BL441" s="5"/>
      <c r="BM441" t="s">
        <v>289</v>
      </c>
    </row>
    <row r="442" spans="1:65" x14ac:dyDescent="0.25">
      <c r="A442" t="s">
        <v>279</v>
      </c>
      <c r="B442" t="s">
        <v>280</v>
      </c>
      <c r="C442" t="s">
        <v>7</v>
      </c>
      <c r="D442" t="s">
        <v>289</v>
      </c>
      <c r="E442" s="25" t="str">
        <f t="shared" si="28"/>
        <v>formula</v>
      </c>
      <c r="F442" s="4" t="s">
        <v>292</v>
      </c>
      <c r="G442" s="5">
        <f t="shared" ref="G442:AL442" si="53">G436/G400</f>
        <v>0.47707386866914991</v>
      </c>
      <c r="H442" s="5">
        <f t="shared" si="53"/>
        <v>0.47384119311728295</v>
      </c>
      <c r="I442" s="5">
        <f t="shared" si="53"/>
        <v>0.49672341494856781</v>
      </c>
      <c r="J442" s="5">
        <f t="shared" si="53"/>
        <v>0.66023195552279357</v>
      </c>
      <c r="K442" s="5">
        <f t="shared" si="53"/>
        <v>0.71753290735068664</v>
      </c>
      <c r="L442" s="5">
        <f t="shared" si="53"/>
        <v>0.80035470987848045</v>
      </c>
      <c r="M442" s="5">
        <f t="shared" si="53"/>
        <v>0.89114782323346975</v>
      </c>
      <c r="N442" s="5">
        <f t="shared" si="53"/>
        <v>0.97663548858629212</v>
      </c>
      <c r="O442" s="5">
        <f t="shared" si="53"/>
        <v>1.0206231718037146</v>
      </c>
      <c r="P442" s="5">
        <f t="shared" si="53"/>
        <v>0.5292988788454055</v>
      </c>
      <c r="Q442" s="5">
        <f t="shared" si="53"/>
        <v>0.4758363767418094</v>
      </c>
      <c r="R442" s="5">
        <f t="shared" si="53"/>
        <v>0.46768498567093897</v>
      </c>
      <c r="S442" s="5">
        <f t="shared" si="53"/>
        <v>0.4654209766677026</v>
      </c>
      <c r="T442" s="5">
        <f t="shared" si="53"/>
        <v>0.47418192332333053</v>
      </c>
      <c r="U442" s="5">
        <f t="shared" si="53"/>
        <v>0.48820648647610365</v>
      </c>
      <c r="V442" s="5">
        <f t="shared" si="53"/>
        <v>0.50804627745985842</v>
      </c>
      <c r="W442" s="5">
        <f t="shared" si="53"/>
        <v>0.52640220500193269</v>
      </c>
      <c r="X442" s="5">
        <f t="shared" si="53"/>
        <v>0.54378730704625489</v>
      </c>
      <c r="Y442" s="5">
        <f t="shared" si="53"/>
        <v>0.55495250163021681</v>
      </c>
      <c r="Z442" s="5">
        <f t="shared" si="53"/>
        <v>0.56568309656691917</v>
      </c>
      <c r="AA442" s="5">
        <f t="shared" si="53"/>
        <v>0.29792943042953923</v>
      </c>
      <c r="AB442" s="5">
        <f t="shared" si="53"/>
        <v>0.28627502532907656</v>
      </c>
      <c r="AC442" s="5">
        <f t="shared" si="53"/>
        <v>0.28997603050949966</v>
      </c>
      <c r="AD442" s="5">
        <f t="shared" si="53"/>
        <v>0.2976604239814688</v>
      </c>
      <c r="AE442" s="5">
        <f t="shared" si="53"/>
        <v>0.30822616403512498</v>
      </c>
      <c r="AF442" s="5">
        <f t="shared" si="53"/>
        <v>0.31931098306957706</v>
      </c>
      <c r="AG442" s="5">
        <f t="shared" si="53"/>
        <v>0.32922677379191956</v>
      </c>
      <c r="AH442" s="5">
        <f t="shared" si="53"/>
        <v>0.3396635847900521</v>
      </c>
      <c r="AI442" s="5">
        <f t="shared" si="53"/>
        <v>0.35013009892904423</v>
      </c>
      <c r="AJ442" s="5">
        <f t="shared" si="53"/>
        <v>0.36024545256652835</v>
      </c>
      <c r="AK442" s="5">
        <f t="shared" si="53"/>
        <v>0.30302709914212977</v>
      </c>
      <c r="AL442" s="5">
        <f t="shared" si="53"/>
        <v>0.30099482032551328</v>
      </c>
      <c r="AM442" s="5">
        <f t="shared" ref="AM442:BK442" si="54">AM436/AM400</f>
        <v>0.30317399737716771</v>
      </c>
      <c r="AN442" s="5">
        <f t="shared" si="54"/>
        <v>0.29941592472017403</v>
      </c>
      <c r="AO442" s="5">
        <f t="shared" si="54"/>
        <v>0.29243859703782421</v>
      </c>
      <c r="AP442" s="5">
        <f t="shared" si="54"/>
        <v>0.2845373668274811</v>
      </c>
      <c r="AQ442" s="5">
        <f t="shared" si="54"/>
        <v>0.27905033894271108</v>
      </c>
      <c r="AR442" s="5">
        <f t="shared" si="54"/>
        <v>0.27699200500941934</v>
      </c>
      <c r="AS442" s="5">
        <f t="shared" si="54"/>
        <v>0.2795009460396588</v>
      </c>
      <c r="AT442" s="5">
        <f t="shared" si="54"/>
        <v>0.28498866893393432</v>
      </c>
      <c r="AU442" s="5">
        <f t="shared" si="54"/>
        <v>0.41049263347917797</v>
      </c>
      <c r="AV442" s="5">
        <f t="shared" si="54"/>
        <v>0.50759218830374875</v>
      </c>
      <c r="AW442" s="5">
        <f t="shared" si="54"/>
        <v>0.51670049493234527</v>
      </c>
      <c r="AX442" s="5">
        <f t="shared" si="54"/>
        <v>0.51943270663938168</v>
      </c>
      <c r="AY442" s="5">
        <f t="shared" si="54"/>
        <v>0.51679955524649079</v>
      </c>
      <c r="AZ442" s="5">
        <f t="shared" si="54"/>
        <v>0.51504848756722765</v>
      </c>
      <c r="BA442" s="5">
        <f t="shared" si="54"/>
        <v>0.51304813814506856</v>
      </c>
      <c r="BB442" s="5">
        <f t="shared" si="54"/>
        <v>0.50729955536365356</v>
      </c>
      <c r="BC442" s="5">
        <f t="shared" si="54"/>
        <v>0.49512718595754718</v>
      </c>
      <c r="BD442" s="5">
        <f t="shared" si="54"/>
        <v>0.48265375180505371</v>
      </c>
      <c r="BE442" s="5">
        <f t="shared" si="54"/>
        <v>0.46966389784439588</v>
      </c>
      <c r="BF442" s="5">
        <f t="shared" si="54"/>
        <v>0.46181779483858065</v>
      </c>
      <c r="BG442" s="5">
        <f t="shared" si="54"/>
        <v>0.45945034024267717</v>
      </c>
      <c r="BH442" s="5">
        <f t="shared" si="54"/>
        <v>0.46251374133258977</v>
      </c>
      <c r="BI442" s="5">
        <f t="shared" si="54"/>
        <v>0.47070918853829202</v>
      </c>
      <c r="BJ442" s="5">
        <f t="shared" si="54"/>
        <v>0.47971712543257583</v>
      </c>
      <c r="BK442" s="5">
        <f t="shared" si="54"/>
        <v>0.48873776777689831</v>
      </c>
      <c r="BL442" s="5"/>
      <c r="BM442" t="s">
        <v>289</v>
      </c>
    </row>
    <row r="443" spans="1:65" x14ac:dyDescent="0.25">
      <c r="A443" t="s">
        <v>281</v>
      </c>
      <c r="B443" t="s">
        <v>282</v>
      </c>
      <c r="C443" t="s">
        <v>7</v>
      </c>
      <c r="D443" t="s">
        <v>289</v>
      </c>
      <c r="E443" s="25" t="str">
        <f t="shared" si="28"/>
        <v>formula</v>
      </c>
      <c r="F443" s="4" t="s">
        <v>292</v>
      </c>
      <c r="G443" s="5">
        <f t="shared" ref="G443:AL443" si="55">G437/G401</f>
        <v>0.33382988517692808</v>
      </c>
      <c r="H443" s="5">
        <f t="shared" si="55"/>
        <v>0.33668852692893592</v>
      </c>
      <c r="I443" s="5">
        <f t="shared" si="55"/>
        <v>0.36937966226733349</v>
      </c>
      <c r="J443" s="5">
        <f t="shared" si="55"/>
        <v>0.37492411925141816</v>
      </c>
      <c r="K443" s="5">
        <f t="shared" si="55"/>
        <v>0.38203055888237092</v>
      </c>
      <c r="L443" s="5">
        <f t="shared" si="55"/>
        <v>0.39131229762117159</v>
      </c>
      <c r="M443" s="5">
        <f t="shared" si="55"/>
        <v>0.39931003808495685</v>
      </c>
      <c r="N443" s="5">
        <f t="shared" si="55"/>
        <v>0.40309232184688137</v>
      </c>
      <c r="O443" s="5">
        <f t="shared" si="55"/>
        <v>0.39709082389852207</v>
      </c>
      <c r="P443" s="5">
        <f t="shared" si="55"/>
        <v>0.37307745224745997</v>
      </c>
      <c r="Q443" s="5">
        <f t="shared" si="55"/>
        <v>0.36526317193697411</v>
      </c>
      <c r="R443" s="5">
        <f t="shared" si="55"/>
        <v>0.36019096716204224</v>
      </c>
      <c r="S443" s="5">
        <f t="shared" si="55"/>
        <v>0.36187069703357899</v>
      </c>
      <c r="T443" s="5">
        <f t="shared" si="55"/>
        <v>0.37325570650496148</v>
      </c>
      <c r="U443" s="5">
        <f t="shared" si="55"/>
        <v>0.37844549950642919</v>
      </c>
      <c r="V443" s="5">
        <f t="shared" si="55"/>
        <v>0.39976665704001119</v>
      </c>
      <c r="W443" s="5">
        <f t="shared" si="55"/>
        <v>0.41570065087033403</v>
      </c>
      <c r="X443" s="5">
        <f t="shared" si="55"/>
        <v>0.41382225230301378</v>
      </c>
      <c r="Y443" s="5">
        <f t="shared" si="55"/>
        <v>0.39043503633370535</v>
      </c>
      <c r="Z443" s="5">
        <f t="shared" si="55"/>
        <v>0.36013306145833018</v>
      </c>
      <c r="AA443" s="5">
        <f t="shared" si="55"/>
        <v>0.33420838061310437</v>
      </c>
      <c r="AB443" s="5">
        <f t="shared" si="55"/>
        <v>0.31972714976111438</v>
      </c>
      <c r="AC443" s="5">
        <f t="shared" si="55"/>
        <v>0.32814268635633803</v>
      </c>
      <c r="AD443" s="5">
        <f t="shared" si="55"/>
        <v>0.33758526831173152</v>
      </c>
      <c r="AE443" s="5">
        <f t="shared" si="55"/>
        <v>0.35451970936263527</v>
      </c>
      <c r="AF443" s="5">
        <f t="shared" si="55"/>
        <v>0.37471618522794331</v>
      </c>
      <c r="AG443" s="5">
        <f t="shared" si="55"/>
        <v>0.39774118736955671</v>
      </c>
      <c r="AH443" s="5">
        <f t="shared" si="55"/>
        <v>0.43285867266317446</v>
      </c>
      <c r="AI443" s="5">
        <f t="shared" si="55"/>
        <v>0.48750824294159961</v>
      </c>
      <c r="AJ443" s="5">
        <f t="shared" si="55"/>
        <v>0.56816478763017741</v>
      </c>
      <c r="AK443" s="5">
        <f t="shared" si="55"/>
        <v>0.68551674013909869</v>
      </c>
      <c r="AL443" s="5">
        <f t="shared" si="55"/>
        <v>0.84635870533284874</v>
      </c>
      <c r="AM443" s="5">
        <f t="shared" ref="AM443:BK443" si="56">AM437/AM401</f>
        <v>0.7000870997087032</v>
      </c>
      <c r="AN443" s="5">
        <f t="shared" si="56"/>
        <v>0.74382896272626686</v>
      </c>
      <c r="AO443" s="5">
        <f t="shared" si="56"/>
        <v>0.81086924411389394</v>
      </c>
      <c r="AP443" s="5">
        <f t="shared" si="56"/>
        <v>0.87293452375765179</v>
      </c>
      <c r="AQ443" s="5">
        <f t="shared" si="56"/>
        <v>0.94622317746916518</v>
      </c>
      <c r="AR443" s="5">
        <f t="shared" si="56"/>
        <v>1.0516623198221067</v>
      </c>
      <c r="AS443" s="5">
        <f t="shared" si="56"/>
        <v>1.2202710206546952</v>
      </c>
      <c r="AT443" s="5">
        <f t="shared" si="56"/>
        <v>1.4700460729764107</v>
      </c>
      <c r="AU443" s="5">
        <f t="shared" si="56"/>
        <v>1.8292178768388243</v>
      </c>
      <c r="AV443" s="5">
        <f t="shared" si="56"/>
        <v>2.2309193751968759</v>
      </c>
      <c r="AW443" s="5">
        <f t="shared" si="56"/>
        <v>0.81752761546982078</v>
      </c>
      <c r="AX443" s="5">
        <f t="shared" si="56"/>
        <v>0.70808042971281904</v>
      </c>
      <c r="AY443" s="5">
        <f t="shared" si="56"/>
        <v>0.64785452965059698</v>
      </c>
      <c r="AZ443" s="5">
        <f t="shared" si="56"/>
        <v>0.59081305044538546</v>
      </c>
      <c r="BA443" s="5">
        <f t="shared" si="56"/>
        <v>0.54605468356718045</v>
      </c>
      <c r="BB443" s="5">
        <f t="shared" si="56"/>
        <v>0.50609264675962029</v>
      </c>
      <c r="BC443" s="5">
        <f t="shared" si="56"/>
        <v>0.47257888858191938</v>
      </c>
      <c r="BD443" s="5">
        <f t="shared" si="56"/>
        <v>0.44452994814561669</v>
      </c>
      <c r="BE443" s="5">
        <f t="shared" si="56"/>
        <v>0.4201236307028785</v>
      </c>
      <c r="BF443" s="5">
        <f t="shared" si="56"/>
        <v>0.40029689203556074</v>
      </c>
      <c r="BG443" s="5">
        <f t="shared" si="56"/>
        <v>0.38804685633657204</v>
      </c>
      <c r="BH443" s="5">
        <f t="shared" si="56"/>
        <v>0.38951785437607328</v>
      </c>
      <c r="BI443" s="5">
        <f t="shared" si="56"/>
        <v>0.396543509741419</v>
      </c>
      <c r="BJ443" s="5">
        <f t="shared" si="56"/>
        <v>0.40524969992697019</v>
      </c>
      <c r="BK443" s="5">
        <f t="shared" si="56"/>
        <v>0.41494253678800719</v>
      </c>
      <c r="BL443" s="5"/>
      <c r="BM443" t="s">
        <v>289</v>
      </c>
    </row>
    <row r="444" spans="1:65" x14ac:dyDescent="0.25">
      <c r="A444" t="s">
        <v>284</v>
      </c>
      <c r="B444" t="s">
        <v>272</v>
      </c>
      <c r="C444" t="s">
        <v>149</v>
      </c>
      <c r="D444" t="s">
        <v>289</v>
      </c>
      <c r="E444" s="25" t="str">
        <f t="shared" si="28"/>
        <v>formula</v>
      </c>
      <c r="F444" s="4" t="s">
        <v>292</v>
      </c>
      <c r="G444" s="5">
        <f t="shared" ref="G444:AL444" si="57">G438/G402</f>
        <v>0.45024585746555612</v>
      </c>
      <c r="H444" s="5">
        <f t="shared" si="57"/>
        <v>0.43788904351871827</v>
      </c>
      <c r="I444" s="5">
        <f t="shared" si="57"/>
        <v>0.44400013986165454</v>
      </c>
      <c r="J444" s="5">
        <f t="shared" si="57"/>
        <v>0.47464891517736807</v>
      </c>
      <c r="K444" s="5">
        <f t="shared" si="57"/>
        <v>0.52459813861846927</v>
      </c>
      <c r="L444" s="5">
        <f t="shared" si="57"/>
        <v>0.3550523822671427</v>
      </c>
      <c r="M444" s="5">
        <f t="shared" si="57"/>
        <v>0.3659011081110502</v>
      </c>
      <c r="N444" s="5">
        <f t="shared" si="57"/>
        <v>0.36291346519784362</v>
      </c>
      <c r="O444" s="5">
        <f t="shared" si="57"/>
        <v>0.34394428887276868</v>
      </c>
      <c r="P444" s="5">
        <f t="shared" si="57"/>
        <v>0.31998314848294296</v>
      </c>
      <c r="Q444" s="5">
        <f t="shared" si="57"/>
        <v>0.29926513631476009</v>
      </c>
      <c r="R444" s="5">
        <f t="shared" si="57"/>
        <v>0.28658585551145621</v>
      </c>
      <c r="S444" s="5">
        <f t="shared" si="57"/>
        <v>0.27995543523992861</v>
      </c>
      <c r="T444" s="5">
        <f t="shared" si="57"/>
        <v>0.28070020818466984</v>
      </c>
      <c r="U444" s="5">
        <f t="shared" si="57"/>
        <v>0.29695154814161373</v>
      </c>
      <c r="V444" s="5">
        <f t="shared" si="57"/>
        <v>0.38275394412234637</v>
      </c>
      <c r="W444" s="5">
        <f t="shared" si="57"/>
        <v>0.40233745068625654</v>
      </c>
      <c r="X444" s="5">
        <f t="shared" si="57"/>
        <v>0.42702499145154987</v>
      </c>
      <c r="Y444" s="5">
        <f t="shared" si="57"/>
        <v>0.24079574922043762</v>
      </c>
      <c r="Z444" s="5">
        <f t="shared" si="57"/>
        <v>0.2444811907933554</v>
      </c>
      <c r="AA444" s="5">
        <f t="shared" si="57"/>
        <v>0.24825735475511576</v>
      </c>
      <c r="AB444" s="5">
        <f t="shared" si="57"/>
        <v>0.2529482160782337</v>
      </c>
      <c r="AC444" s="5">
        <f t="shared" si="57"/>
        <v>0.25918016876775957</v>
      </c>
      <c r="AD444" s="5">
        <f t="shared" si="57"/>
        <v>0.26755777995568897</v>
      </c>
      <c r="AE444" s="5">
        <f t="shared" si="57"/>
        <v>0.27723520213834796</v>
      </c>
      <c r="AF444" s="5">
        <f t="shared" si="57"/>
        <v>0.28846431404725309</v>
      </c>
      <c r="AG444" s="5">
        <f t="shared" si="57"/>
        <v>0.29966844006470644</v>
      </c>
      <c r="AH444" s="5">
        <f t="shared" si="57"/>
        <v>0.31446103230635503</v>
      </c>
      <c r="AI444" s="5">
        <f t="shared" si="57"/>
        <v>0.33706090264948629</v>
      </c>
      <c r="AJ444" s="5">
        <f t="shared" si="57"/>
        <v>0.33910638153788225</v>
      </c>
      <c r="AK444" s="5">
        <f t="shared" si="57"/>
        <v>0.34152803241656438</v>
      </c>
      <c r="AL444" s="5">
        <f t="shared" si="57"/>
        <v>0.34684022943413889</v>
      </c>
      <c r="AM444" s="5">
        <f t="shared" ref="AM444:BK444" si="58">AM438/AM402</f>
        <v>0.35608420634750787</v>
      </c>
      <c r="AN444" s="5">
        <f t="shared" si="58"/>
        <v>0.37077547732054184</v>
      </c>
      <c r="AO444" s="5">
        <f t="shared" si="58"/>
        <v>0.39078143495418594</v>
      </c>
      <c r="AP444" s="5">
        <f t="shared" si="58"/>
        <v>0.41084164316852706</v>
      </c>
      <c r="AQ444" s="5">
        <f t="shared" si="58"/>
        <v>0.43213877473442974</v>
      </c>
      <c r="AR444" s="5">
        <f t="shared" si="58"/>
        <v>0.46590836455403106</v>
      </c>
      <c r="AS444" s="5">
        <f t="shared" si="58"/>
        <v>0.529433253606999</v>
      </c>
      <c r="AT444" s="5">
        <f t="shared" si="58"/>
        <v>0.61851412902848379</v>
      </c>
      <c r="AU444" s="5">
        <f t="shared" si="58"/>
        <v>0.73116056315778299</v>
      </c>
      <c r="AV444" s="5">
        <f t="shared" si="58"/>
        <v>0.86278174745860492</v>
      </c>
      <c r="AW444" s="5">
        <f t="shared" si="58"/>
        <v>0.96158766009822938</v>
      </c>
      <c r="AX444" s="5">
        <f t="shared" si="58"/>
        <v>0.97065717109779126</v>
      </c>
      <c r="AY444" s="5">
        <f t="shared" si="58"/>
        <v>0.90486140517616309</v>
      </c>
      <c r="AZ444" s="5">
        <f t="shared" si="58"/>
        <v>0.83691309741608699</v>
      </c>
      <c r="BA444" s="5">
        <f t="shared" si="58"/>
        <v>0.78621203459199041</v>
      </c>
      <c r="BB444" s="5">
        <f t="shared" si="58"/>
        <v>0.73851615343299459</v>
      </c>
      <c r="BC444" s="5">
        <f t="shared" si="58"/>
        <v>0.69574391493296306</v>
      </c>
      <c r="BD444" s="5">
        <f t="shared" si="58"/>
        <v>0.66172321615177743</v>
      </c>
      <c r="BE444" s="5">
        <f t="shared" si="58"/>
        <v>0.62895638069713322</v>
      </c>
      <c r="BF444" s="5">
        <f t="shared" si="58"/>
        <v>0.6007846591358964</v>
      </c>
      <c r="BG444" s="5">
        <f t="shared" si="58"/>
        <v>0.58500299758845931</v>
      </c>
      <c r="BH444" s="5">
        <f t="shared" si="58"/>
        <v>0.58226223552792633</v>
      </c>
      <c r="BI444" s="5">
        <f t="shared" si="58"/>
        <v>0.59445330846865052</v>
      </c>
      <c r="BJ444" s="5">
        <f t="shared" si="58"/>
        <v>0.60893479484443358</v>
      </c>
      <c r="BK444" s="5">
        <f t="shared" si="58"/>
        <v>0.62348498862899804</v>
      </c>
      <c r="BL444" s="5"/>
      <c r="BM444" t="s">
        <v>289</v>
      </c>
    </row>
    <row r="445" spans="1:65" x14ac:dyDescent="0.25">
      <c r="A445" t="s">
        <v>273</v>
      </c>
      <c r="B445" t="s">
        <v>274</v>
      </c>
      <c r="C445" t="s">
        <v>149</v>
      </c>
      <c r="D445" t="s">
        <v>289</v>
      </c>
      <c r="E445" s="25" t="str">
        <f t="shared" si="28"/>
        <v>formula</v>
      </c>
      <c r="F445" s="4" t="s">
        <v>292</v>
      </c>
      <c r="G445" s="5">
        <f t="shared" ref="G445:AL445" si="59">G439/G403</f>
        <v>0.40694917903904643</v>
      </c>
      <c r="H445" s="5">
        <f t="shared" si="59"/>
        <v>0.41536314409801411</v>
      </c>
      <c r="I445" s="5">
        <f t="shared" si="59"/>
        <v>0.4380432691321447</v>
      </c>
      <c r="J445" s="5">
        <f t="shared" si="59"/>
        <v>0.48383206048334643</v>
      </c>
      <c r="K445" s="5">
        <f t="shared" si="59"/>
        <v>0.55202529970809</v>
      </c>
      <c r="L445" s="5">
        <f t="shared" si="59"/>
        <v>0.66076854320665435</v>
      </c>
      <c r="M445" s="5">
        <f t="shared" si="59"/>
        <v>0.78816227092639179</v>
      </c>
      <c r="N445" s="5">
        <f t="shared" si="59"/>
        <v>0.85231704130281727</v>
      </c>
      <c r="O445" s="5">
        <f t="shared" si="59"/>
        <v>0.78816086074426661</v>
      </c>
      <c r="P445" s="5">
        <f t="shared" si="59"/>
        <v>0.59909384593233728</v>
      </c>
      <c r="Q445" s="5">
        <f t="shared" si="59"/>
        <v>0.42754037323380484</v>
      </c>
      <c r="R445" s="5">
        <f t="shared" si="59"/>
        <v>0.39156112631010126</v>
      </c>
      <c r="S445" s="5">
        <f t="shared" si="59"/>
        <v>0.38717120187908904</v>
      </c>
      <c r="T445" s="5">
        <f t="shared" si="59"/>
        <v>0.42186605434910862</v>
      </c>
      <c r="U445" s="5">
        <f t="shared" si="59"/>
        <v>0.49422946011201702</v>
      </c>
      <c r="V445" s="5">
        <f t="shared" si="59"/>
        <v>0.61793030155755846</v>
      </c>
      <c r="W445" s="5">
        <f t="shared" si="59"/>
        <v>0.75313894272332282</v>
      </c>
      <c r="X445" s="5">
        <f t="shared" si="59"/>
        <v>0.77966572726738459</v>
      </c>
      <c r="Y445" s="5">
        <f t="shared" si="59"/>
        <v>0.64348989782447608</v>
      </c>
      <c r="Z445" s="5">
        <f t="shared" si="59"/>
        <v>0.49331382719344297</v>
      </c>
      <c r="AA445" s="5">
        <f t="shared" si="59"/>
        <v>0.39181832629154517</v>
      </c>
      <c r="AB445" s="5">
        <f t="shared" si="59"/>
        <v>0.33917819573968838</v>
      </c>
      <c r="AC445" s="5">
        <f t="shared" si="59"/>
        <v>0.31769418150227796</v>
      </c>
      <c r="AD445" s="5">
        <f t="shared" si="59"/>
        <v>0.34508605489485272</v>
      </c>
      <c r="AE445" s="5">
        <f t="shared" si="59"/>
        <v>0.45070958316546561</v>
      </c>
      <c r="AF445" s="5">
        <f t="shared" si="59"/>
        <v>0.50890475136472924</v>
      </c>
      <c r="AG445" s="5">
        <f t="shared" si="59"/>
        <v>0.56356745280488341</v>
      </c>
      <c r="AH445" s="5">
        <f t="shared" si="59"/>
        <v>0.60981686637645682</v>
      </c>
      <c r="AI445" s="5">
        <f t="shared" si="59"/>
        <v>0.62603371202343006</v>
      </c>
      <c r="AJ445" s="5">
        <f t="shared" si="59"/>
        <v>0.62363023881478685</v>
      </c>
      <c r="AK445" s="5">
        <f t="shared" si="59"/>
        <v>0.61767281705029053</v>
      </c>
      <c r="AL445" s="5">
        <f t="shared" si="59"/>
        <v>0.62277947058276117</v>
      </c>
      <c r="AM445" s="5">
        <f t="shared" ref="AM445:BK445" si="60">AM439/AM403</f>
        <v>0.64033154546116855</v>
      </c>
      <c r="AN445" s="5">
        <f t="shared" si="60"/>
        <v>0.68088604456244894</v>
      </c>
      <c r="AO445" s="5">
        <f t="shared" si="60"/>
        <v>0.73762116185547355</v>
      </c>
      <c r="AP445" s="5">
        <f t="shared" si="60"/>
        <v>0.81041142134002941</v>
      </c>
      <c r="AQ445" s="5">
        <f t="shared" si="60"/>
        <v>0.87571029877465922</v>
      </c>
      <c r="AR445" s="5">
        <f t="shared" si="60"/>
        <v>0.92447486321017791</v>
      </c>
      <c r="AS445" s="5">
        <f t="shared" si="60"/>
        <v>0.92845002542740351</v>
      </c>
      <c r="AT445" s="5">
        <f t="shared" si="60"/>
        <v>0.87323787455772128</v>
      </c>
      <c r="AU445" s="5">
        <f t="shared" si="60"/>
        <v>0.76229911939412809</v>
      </c>
      <c r="AV445" s="5">
        <f t="shared" si="60"/>
        <v>0.75051100014550109</v>
      </c>
      <c r="AW445" s="5">
        <f t="shared" si="60"/>
        <v>0.74379159590210764</v>
      </c>
      <c r="AX445" s="5">
        <f t="shared" si="60"/>
        <v>0.74552751008953599</v>
      </c>
      <c r="AY445" s="5">
        <f t="shared" si="60"/>
        <v>0.74969895952618726</v>
      </c>
      <c r="AZ445" s="5">
        <f t="shared" si="60"/>
        <v>0.75810173324761387</v>
      </c>
      <c r="BA445" s="5">
        <f t="shared" si="60"/>
        <v>0.76865416311876178</v>
      </c>
      <c r="BB445" s="5">
        <f t="shared" si="60"/>
        <v>0.79080608194127666</v>
      </c>
      <c r="BC445" s="5">
        <f t="shared" si="60"/>
        <v>0.82460191550282935</v>
      </c>
      <c r="BD445" s="5">
        <f t="shared" si="60"/>
        <v>0.87828005087930117</v>
      </c>
      <c r="BE445" s="5">
        <f t="shared" si="60"/>
        <v>0.9384924611348231</v>
      </c>
      <c r="BF445" s="5">
        <f t="shared" si="60"/>
        <v>1.0027772394503094</v>
      </c>
      <c r="BG445" s="5">
        <f t="shared" si="60"/>
        <v>1.0677030254910087</v>
      </c>
      <c r="BH445" s="5">
        <f t="shared" si="60"/>
        <v>1.1336536645585586</v>
      </c>
      <c r="BI445" s="5">
        <f t="shared" si="60"/>
        <v>1.2017562273681541</v>
      </c>
      <c r="BJ445" s="5">
        <f t="shared" si="60"/>
        <v>1.2784350100265354</v>
      </c>
      <c r="BK445" s="5">
        <f t="shared" si="60"/>
        <v>1.3635125251190534</v>
      </c>
      <c r="BL445" s="5"/>
      <c r="BM445" t="s">
        <v>289</v>
      </c>
    </row>
    <row r="446" spans="1:65" x14ac:dyDescent="0.25">
      <c r="A446" t="s">
        <v>275</v>
      </c>
      <c r="B446" t="s">
        <v>276</v>
      </c>
      <c r="C446" t="s">
        <v>7</v>
      </c>
      <c r="D446" s="10" t="s">
        <v>252</v>
      </c>
      <c r="E446" s="22" t="str">
        <f t="shared" si="28"/>
        <v>formula</v>
      </c>
      <c r="F446" s="12" t="s">
        <v>253</v>
      </c>
      <c r="G446" s="20">
        <f>IF(SUM($AX350:$AZ350)&lt;&gt;0,G350/AVERAGE($AX350:$AZ350,0))</f>
        <v>0.37975783673820801</v>
      </c>
      <c r="H446" s="20">
        <f t="shared" ref="H446:BM446" si="61">IF(SUM($AX350:$AZ350)&lt;&gt;0,H350/AVERAGE($AX350:$AZ350,0))</f>
        <v>0.38913152090960978</v>
      </c>
      <c r="I446" s="20">
        <f t="shared" si="61"/>
        <v>0.3988600579327633</v>
      </c>
      <c r="J446" s="20">
        <f t="shared" si="61"/>
        <v>0.4089542075335566</v>
      </c>
      <c r="K446" s="20">
        <f t="shared" si="61"/>
        <v>0.4194270558650966</v>
      </c>
      <c r="L446" s="20">
        <f t="shared" si="61"/>
        <v>0.43028689082435112</v>
      </c>
      <c r="M446" s="20">
        <f t="shared" si="61"/>
        <v>0.44155050630780751</v>
      </c>
      <c r="N446" s="20">
        <f t="shared" si="61"/>
        <v>0.45325090850163563</v>
      </c>
      <c r="O446" s="20">
        <f t="shared" si="61"/>
        <v>0.46542510213878813</v>
      </c>
      <c r="P446" s="20">
        <f t="shared" si="61"/>
        <v>0.47810296726885931</v>
      </c>
      <c r="Q446" s="20">
        <f t="shared" si="61"/>
        <v>0.49130144319003771</v>
      </c>
      <c r="R446" s="20">
        <f t="shared" si="61"/>
        <v>0.50502518275676134</v>
      </c>
      <c r="S446" s="20">
        <f t="shared" si="61"/>
        <v>0.51927505837923738</v>
      </c>
      <c r="T446" s="20">
        <f t="shared" si="61"/>
        <v>0.53404445428006175</v>
      </c>
      <c r="U446" s="20">
        <f t="shared" si="61"/>
        <v>0.54932951731415292</v>
      </c>
      <c r="V446" s="20">
        <f t="shared" si="61"/>
        <v>0.56513635435296072</v>
      </c>
      <c r="W446" s="20">
        <f t="shared" si="61"/>
        <v>0.58147332599430368</v>
      </c>
      <c r="X446" s="20">
        <f t="shared" si="61"/>
        <v>0.59834384917815964</v>
      </c>
      <c r="Y446" s="20">
        <f t="shared" si="61"/>
        <v>0.61575235865641487</v>
      </c>
      <c r="Z446" s="20">
        <f t="shared" si="61"/>
        <v>0.63370081735203543</v>
      </c>
      <c r="AA446" s="20">
        <f t="shared" si="61"/>
        <v>0.65222441247670915</v>
      </c>
      <c r="AB446" s="20">
        <f t="shared" si="61"/>
        <v>0.67132903279933409</v>
      </c>
      <c r="AC446" s="20">
        <f t="shared" si="61"/>
        <v>0.69096931298913933</v>
      </c>
      <c r="AD446" s="20">
        <f t="shared" si="61"/>
        <v>0.71107771395592245</v>
      </c>
      <c r="AE446" s="20">
        <f t="shared" si="61"/>
        <v>0.73162464645349168</v>
      </c>
      <c r="AF446" s="20">
        <f t="shared" si="61"/>
        <v>0.75260792945632904</v>
      </c>
      <c r="AG446" s="20">
        <f t="shared" si="61"/>
        <v>0.77410077272098332</v>
      </c>
      <c r="AH446" s="20">
        <f t="shared" si="61"/>
        <v>0.79624843254694222</v>
      </c>
      <c r="AI446" s="20">
        <f t="shared" si="61"/>
        <v>0.81924102165851032</v>
      </c>
      <c r="AJ446" s="20">
        <f t="shared" si="61"/>
        <v>0.84323048483343022</v>
      </c>
      <c r="AK446" s="20">
        <f t="shared" si="61"/>
        <v>0.86825309979614862</v>
      </c>
      <c r="AL446" s="20">
        <f t="shared" si="61"/>
        <v>0.89431759064873673</v>
      </c>
      <c r="AM446" s="20">
        <f t="shared" si="61"/>
        <v>0.92151672367655324</v>
      </c>
      <c r="AN446" s="20">
        <f t="shared" si="61"/>
        <v>0.9499487904296019</v>
      </c>
      <c r="AO446" s="20">
        <f t="shared" si="61"/>
        <v>0.97967304210111705</v>
      </c>
      <c r="AP446" s="20">
        <f t="shared" si="61"/>
        <v>1.0107372431499395</v>
      </c>
      <c r="AQ446" s="20">
        <f t="shared" si="61"/>
        <v>1.0431011900056906</v>
      </c>
      <c r="AR446" s="20">
        <f t="shared" si="61"/>
        <v>1.0766117019761672</v>
      </c>
      <c r="AS446" s="20">
        <f t="shared" si="61"/>
        <v>1.1110522759282995</v>
      </c>
      <c r="AT446" s="20">
        <f t="shared" si="61"/>
        <v>1.1462602073584567</v>
      </c>
      <c r="AU446" s="20">
        <f t="shared" si="61"/>
        <v>1.1821835878593141</v>
      </c>
      <c r="AV446" s="20">
        <f t="shared" si="61"/>
        <v>1.2188382662163018</v>
      </c>
      <c r="AW446" s="20">
        <f t="shared" si="61"/>
        <v>1.2562082482422887</v>
      </c>
      <c r="AX446" s="20">
        <f t="shared" si="61"/>
        <v>1.2942930250313209</v>
      </c>
      <c r="AY446" s="20">
        <f t="shared" si="61"/>
        <v>1.3330954319165713</v>
      </c>
      <c r="AZ446" s="20">
        <f t="shared" si="61"/>
        <v>1.3726115430521078</v>
      </c>
      <c r="BA446" s="20">
        <f t="shared" si="61"/>
        <v>1.4128336521477676</v>
      </c>
      <c r="BB446" s="20">
        <f t="shared" si="61"/>
        <v>1.4537603051865386</v>
      </c>
      <c r="BC446" s="20">
        <f t="shared" si="61"/>
        <v>1.49539259268118</v>
      </c>
      <c r="BD446" s="20">
        <f t="shared" si="61"/>
        <v>1.5377422194686372</v>
      </c>
      <c r="BE446" s="20">
        <f t="shared" si="61"/>
        <v>1.5808035875834145</v>
      </c>
      <c r="BF446" s="20">
        <f t="shared" si="61"/>
        <v>1.624614864972074</v>
      </c>
      <c r="BG446" s="20">
        <f t="shared" si="61"/>
        <v>1.6692948448244873</v>
      </c>
      <c r="BH446" s="20">
        <f t="shared" si="61"/>
        <v>1.7149985980549725</v>
      </c>
      <c r="BI446" s="20">
        <f t="shared" si="61"/>
        <v>1.7618388109819505</v>
      </c>
      <c r="BJ446" s="20">
        <f t="shared" si="61"/>
        <v>1.8098550328681455</v>
      </c>
      <c r="BK446" s="20">
        <f t="shared" si="61"/>
        <v>1.8590258169626315</v>
      </c>
      <c r="BL446" s="20"/>
      <c r="BM446" s="20" t="e">
        <f t="shared" si="61"/>
        <v>#VALUE!</v>
      </c>
    </row>
    <row r="447" spans="1:65" x14ac:dyDescent="0.25">
      <c r="A447" t="s">
        <v>277</v>
      </c>
      <c r="B447" t="s">
        <v>278</v>
      </c>
      <c r="C447" t="s">
        <v>7</v>
      </c>
      <c r="D447" s="10" t="s">
        <v>252</v>
      </c>
      <c r="E447" s="22" t="str">
        <f t="shared" si="28"/>
        <v>formula</v>
      </c>
      <c r="F447" s="12" t="s">
        <v>253</v>
      </c>
      <c r="G447" s="20">
        <f t="shared" ref="G447:BM447" si="62">IF(SUM($AX351:$AZ351)&lt;&gt;0,G351/AVERAGE($AX351:$AZ351,0))</f>
        <v>0.3780837358814384</v>
      </c>
      <c r="H447" s="20">
        <f t="shared" si="62"/>
        <v>0.3867097137870264</v>
      </c>
      <c r="I447" s="20">
        <f t="shared" si="62"/>
        <v>0.39566911860109072</v>
      </c>
      <c r="J447" s="20">
        <f t="shared" si="62"/>
        <v>0.40499843006813818</v>
      </c>
      <c r="K447" s="20">
        <f t="shared" si="62"/>
        <v>0.41473208424951014</v>
      </c>
      <c r="L447" s="20">
        <f t="shared" si="62"/>
        <v>0.42489440097487774</v>
      </c>
      <c r="M447" s="20">
        <f t="shared" si="62"/>
        <v>0.43550939352143753</v>
      </c>
      <c r="N447" s="20">
        <f t="shared" si="62"/>
        <v>0.44661119139805583</v>
      </c>
      <c r="O447" s="20">
        <f t="shared" si="62"/>
        <v>0.45823862458488007</v>
      </c>
      <c r="P447" s="20">
        <f t="shared" si="62"/>
        <v>0.47042755972146744</v>
      </c>
      <c r="Q447" s="20">
        <f t="shared" si="62"/>
        <v>0.48319853582363281</v>
      </c>
      <c r="R447" s="20">
        <f t="shared" si="62"/>
        <v>0.49657515743193942</v>
      </c>
      <c r="S447" s="20">
        <f t="shared" si="62"/>
        <v>0.51060810788889543</v>
      </c>
      <c r="T447" s="20">
        <f t="shared" si="62"/>
        <v>0.5253493989310668</v>
      </c>
      <c r="U447" s="20">
        <f t="shared" si="62"/>
        <v>0.54084113043166604</v>
      </c>
      <c r="V447" s="20">
        <f t="shared" si="62"/>
        <v>0.5573844391051519</v>
      </c>
      <c r="W447" s="20">
        <f t="shared" si="62"/>
        <v>0.57504472281282537</v>
      </c>
      <c r="X447" s="20">
        <f t="shared" si="62"/>
        <v>0.5933675686028036</v>
      </c>
      <c r="Y447" s="20">
        <f t="shared" si="62"/>
        <v>0.61170829662048121</v>
      </c>
      <c r="Z447" s="20">
        <f t="shared" si="62"/>
        <v>0.62976914222862268</v>
      </c>
      <c r="AA447" s="20">
        <f t="shared" si="62"/>
        <v>0.64657731224037718</v>
      </c>
      <c r="AB447" s="20">
        <f t="shared" si="62"/>
        <v>0.66260826954423391</v>
      </c>
      <c r="AC447" s="20">
        <f t="shared" si="62"/>
        <v>0.68068526024938403</v>
      </c>
      <c r="AD447" s="20">
        <f t="shared" si="62"/>
        <v>0.70465459825774479</v>
      </c>
      <c r="AE447" s="20">
        <f t="shared" si="62"/>
        <v>0.73686069471279492</v>
      </c>
      <c r="AF447" s="20">
        <f t="shared" si="62"/>
        <v>0.7791853730734678</v>
      </c>
      <c r="AG447" s="20">
        <f t="shared" si="62"/>
        <v>0.82974486838182271</v>
      </c>
      <c r="AH447" s="20">
        <f t="shared" si="62"/>
        <v>0.88255793311694308</v>
      </c>
      <c r="AI447" s="20">
        <f t="shared" si="62"/>
        <v>0.9293313009926093</v>
      </c>
      <c r="AJ447" s="20">
        <f t="shared" si="62"/>
        <v>0.96436840955288017</v>
      </c>
      <c r="AK447" s="20">
        <f t="shared" si="62"/>
        <v>0.98517310417922732</v>
      </c>
      <c r="AL447" s="20">
        <f t="shared" si="62"/>
        <v>0.9942229419733718</v>
      </c>
      <c r="AM447" s="20">
        <f t="shared" si="62"/>
        <v>0.99689403587088021</v>
      </c>
      <c r="AN447" s="20">
        <f t="shared" si="62"/>
        <v>1.0010957462753045</v>
      </c>
      <c r="AO447" s="20">
        <f t="shared" si="62"/>
        <v>1.0125518166286887</v>
      </c>
      <c r="AP447" s="20">
        <f t="shared" si="62"/>
        <v>1.0330602793801744</v>
      </c>
      <c r="AQ447" s="20">
        <f t="shared" si="62"/>
        <v>1.0608618298766093</v>
      </c>
      <c r="AR447" s="20">
        <f t="shared" si="62"/>
        <v>1.0938552552712273</v>
      </c>
      <c r="AS447" s="20">
        <f t="shared" si="62"/>
        <v>1.1285582216339141</v>
      </c>
      <c r="AT447" s="20">
        <f t="shared" si="62"/>
        <v>1.1624645602986292</v>
      </c>
      <c r="AU447" s="20">
        <f t="shared" si="62"/>
        <v>1.1951319160441671</v>
      </c>
      <c r="AV447" s="20">
        <f t="shared" si="62"/>
        <v>1.2276109463859903</v>
      </c>
      <c r="AW447" s="20">
        <f t="shared" si="62"/>
        <v>1.2606139770914868</v>
      </c>
      <c r="AX447" s="20">
        <f t="shared" si="62"/>
        <v>1.2952902733888618</v>
      </c>
      <c r="AY447" s="20">
        <f t="shared" si="62"/>
        <v>1.3324518927839872</v>
      </c>
      <c r="AZ447" s="20">
        <f t="shared" si="62"/>
        <v>1.3722578338271509</v>
      </c>
      <c r="BA447" s="20">
        <f t="shared" si="62"/>
        <v>1.4143277670812253</v>
      </c>
      <c r="BB447" s="20">
        <f t="shared" si="62"/>
        <v>1.4582940339447088</v>
      </c>
      <c r="BC447" s="20">
        <f t="shared" si="62"/>
        <v>1.5035992198341699</v>
      </c>
      <c r="BD447" s="20">
        <f t="shared" si="62"/>
        <v>1.5498368361679602</v>
      </c>
      <c r="BE447" s="20">
        <f t="shared" si="62"/>
        <v>1.5968949912927601</v>
      </c>
      <c r="BF447" s="20">
        <f t="shared" si="62"/>
        <v>1.6448895620440622</v>
      </c>
      <c r="BG447" s="20">
        <f t="shared" si="62"/>
        <v>1.6939218129227247</v>
      </c>
      <c r="BH447" s="20">
        <f t="shared" si="62"/>
        <v>1.7441648438928783</v>
      </c>
      <c r="BI447" s="20">
        <f t="shared" si="62"/>
        <v>1.7957442392850522</v>
      </c>
      <c r="BJ447" s="20">
        <f t="shared" si="62"/>
        <v>1.8486723633823989</v>
      </c>
      <c r="BK447" s="20">
        <f t="shared" si="62"/>
        <v>1.9028840226919339</v>
      </c>
      <c r="BL447" s="20"/>
      <c r="BM447" s="20" t="e">
        <f t="shared" si="62"/>
        <v>#VALUE!</v>
      </c>
    </row>
    <row r="448" spans="1:65" x14ac:dyDescent="0.25">
      <c r="A448" t="s">
        <v>279</v>
      </c>
      <c r="B448" t="s">
        <v>280</v>
      </c>
      <c r="C448" t="s">
        <v>7</v>
      </c>
      <c r="D448" s="10" t="s">
        <v>252</v>
      </c>
      <c r="E448" s="22" t="str">
        <f t="shared" si="28"/>
        <v>formula</v>
      </c>
      <c r="F448" s="12" t="s">
        <v>253</v>
      </c>
      <c r="G448" s="20">
        <f t="shared" ref="G448:BM448" si="63">IF(SUM($AX352:$AZ352)&lt;&gt;0,G352/AVERAGE($AX352:$AZ352,0))</f>
        <v>0.34730376139273467</v>
      </c>
      <c r="H448" s="20">
        <f t="shared" si="63"/>
        <v>0.35839918370570051</v>
      </c>
      <c r="I448" s="20">
        <f t="shared" si="63"/>
        <v>0.36996298429179825</v>
      </c>
      <c r="J448" s="20">
        <f t="shared" si="63"/>
        <v>0.38188500854417085</v>
      </c>
      <c r="K448" s="20">
        <f t="shared" si="63"/>
        <v>0.39410210557876679</v>
      </c>
      <c r="L448" s="20">
        <f t="shared" si="63"/>
        <v>0.40657545585039856</v>
      </c>
      <c r="M448" s="20">
        <f t="shared" si="63"/>
        <v>0.41937130695897307</v>
      </c>
      <c r="N448" s="20">
        <f t="shared" si="63"/>
        <v>0.43266484454431109</v>
      </c>
      <c r="O448" s="20">
        <f t="shared" si="63"/>
        <v>0.44669274617536237</v>
      </c>
      <c r="P448" s="20">
        <f t="shared" si="63"/>
        <v>0.46162389346324206</v>
      </c>
      <c r="Q448" s="20">
        <f t="shared" si="63"/>
        <v>0.47752995326060399</v>
      </c>
      <c r="R448" s="20">
        <f t="shared" si="63"/>
        <v>0.49435695423396814</v>
      </c>
      <c r="S448" s="20">
        <f t="shared" si="63"/>
        <v>0.51199794908932772</v>
      </c>
      <c r="T448" s="20">
        <f t="shared" si="63"/>
        <v>0.5302853833795057</v>
      </c>
      <c r="U448" s="20">
        <f t="shared" si="63"/>
        <v>0.54909538847028538</v>
      </c>
      <c r="V448" s="20">
        <f t="shared" si="63"/>
        <v>0.56836127437378048</v>
      </c>
      <c r="W448" s="20">
        <f t="shared" si="63"/>
        <v>0.58811400824854509</v>
      </c>
      <c r="X448" s="20">
        <f t="shared" si="63"/>
        <v>0.60844328425739147</v>
      </c>
      <c r="Y448" s="20">
        <f t="shared" si="63"/>
        <v>0.62949033476272576</v>
      </c>
      <c r="Z448" s="20">
        <f t="shared" si="63"/>
        <v>0.65133113990000036</v>
      </c>
      <c r="AA448" s="20">
        <f t="shared" si="63"/>
        <v>0.67400086951357341</v>
      </c>
      <c r="AB448" s="20">
        <f t="shared" si="63"/>
        <v>0.69739246571244318</v>
      </c>
      <c r="AC448" s="20">
        <f t="shared" si="63"/>
        <v>0.72126294689895432</v>
      </c>
      <c r="AD448" s="20">
        <f t="shared" si="63"/>
        <v>0.74528715790828792</v>
      </c>
      <c r="AE448" s="20">
        <f t="shared" si="63"/>
        <v>0.76922554564962853</v>
      </c>
      <c r="AF448" s="20">
        <f t="shared" si="63"/>
        <v>0.79305300460514827</v>
      </c>
      <c r="AG448" s="20">
        <f t="shared" si="63"/>
        <v>0.81683467640480578</v>
      </c>
      <c r="AH448" s="20">
        <f t="shared" si="63"/>
        <v>0.84054512373978874</v>
      </c>
      <c r="AI448" s="20">
        <f t="shared" si="63"/>
        <v>0.86418368302812798</v>
      </c>
      <c r="AJ448" s="20">
        <f t="shared" si="63"/>
        <v>0.88779005859096993</v>
      </c>
      <c r="AK448" s="20">
        <f t="shared" si="63"/>
        <v>0.91128959745679994</v>
      </c>
      <c r="AL448" s="20">
        <f t="shared" si="63"/>
        <v>0.93479621453029949</v>
      </c>
      <c r="AM448" s="20">
        <f t="shared" si="63"/>
        <v>0.9587839285313372</v>
      </c>
      <c r="AN448" s="20">
        <f t="shared" si="63"/>
        <v>0.98388292113649034</v>
      </c>
      <c r="AO448" s="20">
        <f t="shared" si="63"/>
        <v>1.0105332577882127</v>
      </c>
      <c r="AP448" s="20">
        <f t="shared" si="63"/>
        <v>1.0389817909789791</v>
      </c>
      <c r="AQ448" s="20">
        <f t="shared" si="63"/>
        <v>1.069094477151048</v>
      </c>
      <c r="AR448" s="20">
        <f t="shared" si="63"/>
        <v>1.1004648723483956</v>
      </c>
      <c r="AS448" s="20">
        <f t="shared" si="63"/>
        <v>1.1324815963835668</v>
      </c>
      <c r="AT448" s="20">
        <f t="shared" si="63"/>
        <v>1.1647213945573227</v>
      </c>
      <c r="AU448" s="20">
        <f t="shared" si="63"/>
        <v>1.1971156967328653</v>
      </c>
      <c r="AV448" s="20">
        <f t="shared" si="63"/>
        <v>1.2298838167509545</v>
      </c>
      <c r="AW448" s="20">
        <f t="shared" si="63"/>
        <v>1.2632371054687228</v>
      </c>
      <c r="AX448" s="20">
        <f t="shared" si="63"/>
        <v>1.2974958517832162</v>
      </c>
      <c r="AY448" s="20">
        <f t="shared" si="63"/>
        <v>1.3329322348987269</v>
      </c>
      <c r="AZ448" s="20">
        <f t="shared" si="63"/>
        <v>1.3695719133180568</v>
      </c>
      <c r="BA448" s="20">
        <f t="shared" si="63"/>
        <v>1.4074544807653577</v>
      </c>
      <c r="BB448" s="20">
        <f t="shared" si="63"/>
        <v>1.4468870650952899</v>
      </c>
      <c r="BC448" s="20">
        <f t="shared" si="63"/>
        <v>1.4882392814645962</v>
      </c>
      <c r="BD448" s="20">
        <f t="shared" si="63"/>
        <v>1.5317720281840959</v>
      </c>
      <c r="BE448" s="20">
        <f t="shared" si="63"/>
        <v>1.5776391456736059</v>
      </c>
      <c r="BF448" s="20">
        <f t="shared" si="63"/>
        <v>1.6257688564834778</v>
      </c>
      <c r="BG448" s="20">
        <f t="shared" si="63"/>
        <v>1.6758994881239289</v>
      </c>
      <c r="BH448" s="20">
        <f t="shared" si="63"/>
        <v>1.727632780816553</v>
      </c>
      <c r="BI448" s="20">
        <f t="shared" si="63"/>
        <v>1.7806765373009932</v>
      </c>
      <c r="BJ448" s="20">
        <f t="shared" si="63"/>
        <v>1.8349578741576518</v>
      </c>
      <c r="BK448" s="20">
        <f t="shared" si="63"/>
        <v>1.8905594073416718</v>
      </c>
      <c r="BL448" s="20"/>
      <c r="BM448" s="20" t="e">
        <f t="shared" si="63"/>
        <v>#VALUE!</v>
      </c>
    </row>
    <row r="449" spans="1:65" x14ac:dyDescent="0.25">
      <c r="A449" t="s">
        <v>281</v>
      </c>
      <c r="B449" t="s">
        <v>282</v>
      </c>
      <c r="C449" t="s">
        <v>7</v>
      </c>
      <c r="D449" s="10" t="s">
        <v>252</v>
      </c>
      <c r="E449" s="22" t="str">
        <f t="shared" si="28"/>
        <v>formula</v>
      </c>
      <c r="F449" s="12" t="s">
        <v>253</v>
      </c>
      <c r="G449" s="20">
        <f t="shared" ref="G449:BM449" si="64">IF(SUM($AX353:$AZ353)&lt;&gt;0,G353/AVERAGE($AX353:$AZ353,0))</f>
        <v>0.39861746916531438</v>
      </c>
      <c r="H449" s="20">
        <f t="shared" si="64"/>
        <v>0.41186741812495348</v>
      </c>
      <c r="I449" s="20">
        <f t="shared" si="64"/>
        <v>0.42559870407686973</v>
      </c>
      <c r="J449" s="20">
        <f t="shared" si="64"/>
        <v>0.43971823146243699</v>
      </c>
      <c r="K449" s="20">
        <f t="shared" si="64"/>
        <v>0.4541716258845816</v>
      </c>
      <c r="L449" s="20">
        <f t="shared" si="64"/>
        <v>0.46892078407262688</v>
      </c>
      <c r="M449" s="20">
        <f t="shared" si="64"/>
        <v>0.48401874166008224</v>
      </c>
      <c r="N449" s="20">
        <f t="shared" si="64"/>
        <v>0.49960915827557983</v>
      </c>
      <c r="O449" s="20">
        <f t="shared" si="64"/>
        <v>0.5158888321630738</v>
      </c>
      <c r="P449" s="20">
        <f t="shared" si="64"/>
        <v>0.53299452316974927</v>
      </c>
      <c r="Q449" s="20">
        <f t="shared" si="64"/>
        <v>0.55107576088755905</v>
      </c>
      <c r="R449" s="20">
        <f t="shared" si="64"/>
        <v>0.57009433906401374</v>
      </c>
      <c r="S449" s="20">
        <f t="shared" si="64"/>
        <v>0.58978137218631166</v>
      </c>
      <c r="T449" s="20">
        <f t="shared" si="64"/>
        <v>0.60974944267530273</v>
      </c>
      <c r="U449" s="20">
        <f t="shared" si="64"/>
        <v>0.62977188756136748</v>
      </c>
      <c r="V449" s="20">
        <f t="shared" si="64"/>
        <v>0.64964016867391094</v>
      </c>
      <c r="W449" s="20">
        <f t="shared" si="64"/>
        <v>0.66957672672823432</v>
      </c>
      <c r="X449" s="20">
        <f t="shared" si="64"/>
        <v>0.69030583281263158</v>
      </c>
      <c r="Y449" s="20">
        <f t="shared" si="64"/>
        <v>0.71281848091013267</v>
      </c>
      <c r="Z449" s="20">
        <f t="shared" si="64"/>
        <v>0.73777941862132579</v>
      </c>
      <c r="AA449" s="20">
        <f t="shared" si="64"/>
        <v>0.76535465262818592</v>
      </c>
      <c r="AB449" s="20">
        <f t="shared" si="64"/>
        <v>0.79517777364134168</v>
      </c>
      <c r="AC449" s="20">
        <f t="shared" si="64"/>
        <v>0.82669319478160264</v>
      </c>
      <c r="AD449" s="20">
        <f t="shared" si="64"/>
        <v>0.85909436249237614</v>
      </c>
      <c r="AE449" s="20">
        <f t="shared" si="64"/>
        <v>0.89170478924643315</v>
      </c>
      <c r="AF449" s="20">
        <f t="shared" si="64"/>
        <v>0.92438586152396096</v>
      </c>
      <c r="AG449" s="20">
        <f t="shared" si="64"/>
        <v>0.95703912871207597</v>
      </c>
      <c r="AH449" s="20">
        <f t="shared" si="64"/>
        <v>0.98906842909740822</v>
      </c>
      <c r="AI449" s="20">
        <f t="shared" si="64"/>
        <v>1.0197815189353947</v>
      </c>
      <c r="AJ449" s="20">
        <f t="shared" si="64"/>
        <v>1.0486754350531038</v>
      </c>
      <c r="AK449" s="20">
        <f t="shared" si="64"/>
        <v>1.0754434976124954</v>
      </c>
      <c r="AL449" s="20">
        <f t="shared" si="64"/>
        <v>1.1001411108287693</v>
      </c>
      <c r="AM449" s="20">
        <f t="shared" si="64"/>
        <v>1.1230945210843677</v>
      </c>
      <c r="AN449" s="20">
        <f t="shared" si="64"/>
        <v>1.1448434560593339</v>
      </c>
      <c r="AO449" s="20">
        <f t="shared" si="64"/>
        <v>1.165789750786588</v>
      </c>
      <c r="AP449" s="20">
        <f t="shared" si="64"/>
        <v>1.1861714992169521</v>
      </c>
      <c r="AQ449" s="20">
        <f t="shared" si="64"/>
        <v>1.2059167170633913</v>
      </c>
      <c r="AR449" s="20">
        <f t="shared" si="64"/>
        <v>1.2247907087748999</v>
      </c>
      <c r="AS449" s="20">
        <f t="shared" si="64"/>
        <v>1.2424278889166083</v>
      </c>
      <c r="AT449" s="20">
        <f t="shared" si="64"/>
        <v>1.258669562515238</v>
      </c>
      <c r="AU449" s="20">
        <f t="shared" si="64"/>
        <v>1.2734900870994426</v>
      </c>
      <c r="AV449" s="20">
        <f t="shared" si="64"/>
        <v>1.2873267234456891</v>
      </c>
      <c r="AW449" s="20">
        <f t="shared" si="64"/>
        <v>1.3010616137610478</v>
      </c>
      <c r="AX449" s="20">
        <f t="shared" si="64"/>
        <v>1.3158512438014602</v>
      </c>
      <c r="AY449" s="20">
        <f t="shared" si="64"/>
        <v>1.3325879509734484</v>
      </c>
      <c r="AZ449" s="20">
        <f t="shared" si="64"/>
        <v>1.3515608052250911</v>
      </c>
      <c r="BA449" s="20">
        <f t="shared" si="64"/>
        <v>1.3727381911399084</v>
      </c>
      <c r="BB449" s="20">
        <f t="shared" si="64"/>
        <v>1.3962757142367979</v>
      </c>
      <c r="BC449" s="20">
        <f t="shared" si="64"/>
        <v>1.4222405186576013</v>
      </c>
      <c r="BD449" s="20">
        <f t="shared" si="64"/>
        <v>1.4506344580749455</v>
      </c>
      <c r="BE449" s="20">
        <f t="shared" si="64"/>
        <v>1.4815631918285992</v>
      </c>
      <c r="BF449" s="20">
        <f t="shared" si="64"/>
        <v>1.5149475269046422</v>
      </c>
      <c r="BG449" s="20">
        <f t="shared" si="64"/>
        <v>1.5503403162725939</v>
      </c>
      <c r="BH449" s="20">
        <f t="shared" si="64"/>
        <v>1.5871222273112402</v>
      </c>
      <c r="BI449" s="20">
        <f t="shared" si="64"/>
        <v>1.6247905028112748</v>
      </c>
      <c r="BJ449" s="20">
        <f t="shared" si="64"/>
        <v>1.6631935535444924</v>
      </c>
      <c r="BK449" s="20">
        <f t="shared" si="64"/>
        <v>1.7022794766773226</v>
      </c>
      <c r="BL449" s="20"/>
      <c r="BM449" s="20" t="e">
        <f t="shared" si="64"/>
        <v>#VALUE!</v>
      </c>
    </row>
    <row r="450" spans="1:65" x14ac:dyDescent="0.25">
      <c r="A450" t="s">
        <v>284</v>
      </c>
      <c r="B450" t="s">
        <v>272</v>
      </c>
      <c r="C450" t="s">
        <v>149</v>
      </c>
      <c r="D450" s="10" t="s">
        <v>252</v>
      </c>
      <c r="E450" s="22" t="str">
        <f t="shared" si="28"/>
        <v>formula</v>
      </c>
      <c r="F450" s="12" t="s">
        <v>253</v>
      </c>
      <c r="G450" s="20">
        <f t="shared" ref="G450:BM450" si="65">IF(SUM($AX354:$AZ354)&lt;&gt;0,G354/AVERAGE($AX354:$AZ354,0))</f>
        <v>0.26850602713155897</v>
      </c>
      <c r="H450" s="20">
        <f t="shared" si="65"/>
        <v>0.27918069358366532</v>
      </c>
      <c r="I450" s="20">
        <f t="shared" si="65"/>
        <v>0.29050979807272215</v>
      </c>
      <c r="J450" s="20">
        <f t="shared" si="65"/>
        <v>0.30221351091833631</v>
      </c>
      <c r="K450" s="20">
        <f t="shared" si="65"/>
        <v>0.31412088162484958</v>
      </c>
      <c r="L450" s="20">
        <f t="shared" si="65"/>
        <v>0.32614360030611189</v>
      </c>
      <c r="M450" s="20">
        <f t="shared" si="65"/>
        <v>0.33843786280190624</v>
      </c>
      <c r="N450" s="20">
        <f t="shared" si="65"/>
        <v>0.35137006428596296</v>
      </c>
      <c r="O450" s="20">
        <f t="shared" si="65"/>
        <v>0.36544818648198779</v>
      </c>
      <c r="P450" s="20">
        <f t="shared" si="65"/>
        <v>0.38103317333617087</v>
      </c>
      <c r="Q450" s="20">
        <f t="shared" si="65"/>
        <v>0.39825490943003489</v>
      </c>
      <c r="R450" s="20">
        <f t="shared" si="65"/>
        <v>0.4170029892351339</v>
      </c>
      <c r="S450" s="20">
        <f t="shared" si="65"/>
        <v>0.43710573542547088</v>
      </c>
      <c r="T450" s="20">
        <f t="shared" si="65"/>
        <v>0.45828738857054929</v>
      </c>
      <c r="U450" s="20">
        <f t="shared" si="65"/>
        <v>0.48033375176955934</v>
      </c>
      <c r="V450" s="20">
        <f t="shared" si="65"/>
        <v>0.50318333517584823</v>
      </c>
      <c r="W450" s="20">
        <f t="shared" si="65"/>
        <v>0.52686681102970856</v>
      </c>
      <c r="X450" s="20">
        <f t="shared" si="65"/>
        <v>0.55136724418424887</v>
      </c>
      <c r="Y450" s="20">
        <f t="shared" si="65"/>
        <v>0.57668746927779013</v>
      </c>
      <c r="Z450" s="20">
        <f t="shared" si="65"/>
        <v>0.60280946091793297</v>
      </c>
      <c r="AA450" s="20">
        <f t="shared" si="65"/>
        <v>0.62972994836815321</v>
      </c>
      <c r="AB450" s="20">
        <f t="shared" si="65"/>
        <v>0.65737973738020838</v>
      </c>
      <c r="AC450" s="20">
        <f t="shared" si="65"/>
        <v>0.68559950674385894</v>
      </c>
      <c r="AD450" s="20">
        <f t="shared" si="65"/>
        <v>0.71418748835708656</v>
      </c>
      <c r="AE450" s="20">
        <f t="shared" si="65"/>
        <v>0.74300652933498146</v>
      </c>
      <c r="AF450" s="20">
        <f t="shared" si="65"/>
        <v>0.77191322605172163</v>
      </c>
      <c r="AG450" s="20">
        <f t="shared" si="65"/>
        <v>0.8009416668501913</v>
      </c>
      <c r="AH450" s="20">
        <f t="shared" si="65"/>
        <v>0.83034987650062297</v>
      </c>
      <c r="AI450" s="20">
        <f t="shared" si="65"/>
        <v>0.8605120999444047</v>
      </c>
      <c r="AJ450" s="20">
        <f t="shared" si="65"/>
        <v>0.89165757947035729</v>
      </c>
      <c r="AK450" s="20">
        <f t="shared" si="65"/>
        <v>0.92380194193076226</v>
      </c>
      <c r="AL450" s="20">
        <f t="shared" si="65"/>
        <v>0.95672815578648895</v>
      </c>
      <c r="AM450" s="20">
        <f t="shared" si="65"/>
        <v>0.99014141865216732</v>
      </c>
      <c r="AN450" s="20">
        <f t="shared" si="65"/>
        <v>1.0236395753014038</v>
      </c>
      <c r="AO450" s="20">
        <f t="shared" si="65"/>
        <v>1.0568709125333098</v>
      </c>
      <c r="AP450" s="20">
        <f t="shared" si="65"/>
        <v>1.0899001909310617</v>
      </c>
      <c r="AQ450" s="20">
        <f t="shared" si="65"/>
        <v>1.1226611235677717</v>
      </c>
      <c r="AR450" s="20">
        <f t="shared" si="65"/>
        <v>1.1545374309992704</v>
      </c>
      <c r="AS450" s="20">
        <f t="shared" si="65"/>
        <v>1.1847503872006921</v>
      </c>
      <c r="AT450" s="20">
        <f t="shared" si="65"/>
        <v>1.2128298783089768</v>
      </c>
      <c r="AU450" s="20">
        <f t="shared" si="65"/>
        <v>1.238529944937514</v>
      </c>
      <c r="AV450" s="20">
        <f t="shared" si="65"/>
        <v>1.262251143285952</v>
      </c>
      <c r="AW450" s="20">
        <f t="shared" si="65"/>
        <v>1.2849891582352531</v>
      </c>
      <c r="AX450" s="20">
        <f t="shared" si="65"/>
        <v>1.3081302006073541</v>
      </c>
      <c r="AY450" s="20">
        <f t="shared" si="65"/>
        <v>1.3327381319689855</v>
      </c>
      <c r="AZ450" s="20">
        <f t="shared" si="65"/>
        <v>1.3591316674236604</v>
      </c>
      <c r="BA450" s="20">
        <f t="shared" si="65"/>
        <v>1.3872240961119737</v>
      </c>
      <c r="BB450" s="20">
        <f t="shared" si="65"/>
        <v>1.4171727768022504</v>
      </c>
      <c r="BC450" s="20">
        <f t="shared" si="65"/>
        <v>1.4490355651894493</v>
      </c>
      <c r="BD450" s="20">
        <f t="shared" si="65"/>
        <v>1.4828306320320381</v>
      </c>
      <c r="BE450" s="20">
        <f t="shared" si="65"/>
        <v>1.5187345971023165</v>
      </c>
      <c r="BF450" s="20">
        <f t="shared" si="65"/>
        <v>1.5567690472613434</v>
      </c>
      <c r="BG450" s="20">
        <f t="shared" si="65"/>
        <v>1.5965781990583332</v>
      </c>
      <c r="BH450" s="20">
        <f t="shared" si="65"/>
        <v>1.6376468751492272</v>
      </c>
      <c r="BI450" s="20">
        <f t="shared" si="65"/>
        <v>1.6795938530213865</v>
      </c>
      <c r="BJ450" s="20">
        <f t="shared" si="65"/>
        <v>1.7222912832182362</v>
      </c>
      <c r="BK450" s="20">
        <f t="shared" si="65"/>
        <v>1.7658161370726428</v>
      </c>
      <c r="BL450" s="20"/>
      <c r="BM450" s="20" t="e">
        <f t="shared" si="65"/>
        <v>#VALUE!</v>
      </c>
    </row>
    <row r="451" spans="1:65" x14ac:dyDescent="0.25">
      <c r="A451" t="s">
        <v>273</v>
      </c>
      <c r="B451" t="s">
        <v>274</v>
      </c>
      <c r="C451" t="s">
        <v>149</v>
      </c>
      <c r="D451" s="10" t="s">
        <v>252</v>
      </c>
      <c r="E451" s="22" t="str">
        <f t="shared" ref="E451:E505" si="66">IF(_xlfn.ISFORMULA(G451),"formula","number")</f>
        <v>formula</v>
      </c>
      <c r="F451" s="12" t="s">
        <v>253</v>
      </c>
      <c r="G451" s="20">
        <f t="shared" ref="G451:BM451" si="67">IF(SUM($AX355:$AZ355)&lt;&gt;0,G355/AVERAGE($AX355:$AZ355,0))</f>
        <v>0.42489664222795193</v>
      </c>
      <c r="H451" s="20">
        <f t="shared" si="67"/>
        <v>0.43844356847416627</v>
      </c>
      <c r="I451" s="20">
        <f t="shared" si="67"/>
        <v>0.4519312762281224</v>
      </c>
      <c r="J451" s="20">
        <f t="shared" si="67"/>
        <v>0.46491708096148676</v>
      </c>
      <c r="K451" s="20">
        <f t="shared" si="67"/>
        <v>0.47712339212434274</v>
      </c>
      <c r="L451" s="20">
        <f t="shared" si="67"/>
        <v>0.48828907906117341</v>
      </c>
      <c r="M451" s="20">
        <f t="shared" si="67"/>
        <v>0.49858901268015193</v>
      </c>
      <c r="N451" s="20">
        <f t="shared" si="67"/>
        <v>0.50871098142584459</v>
      </c>
      <c r="O451" s="20">
        <f t="shared" si="67"/>
        <v>0.51962197315459291</v>
      </c>
      <c r="P451" s="20">
        <f t="shared" si="67"/>
        <v>0.53197530953960714</v>
      </c>
      <c r="Q451" s="20">
        <f t="shared" si="67"/>
        <v>0.54622549405595155</v>
      </c>
      <c r="R451" s="20">
        <f t="shared" si="67"/>
        <v>0.56208515922395308</v>
      </c>
      <c r="S451" s="20">
        <f t="shared" si="67"/>
        <v>0.57857834468844316</v>
      </c>
      <c r="T451" s="20">
        <f t="shared" si="67"/>
        <v>0.59430589754612984</v>
      </c>
      <c r="U451" s="20">
        <f t="shared" si="67"/>
        <v>0.60836060534665015</v>
      </c>
      <c r="V451" s="20">
        <f t="shared" si="67"/>
        <v>0.6202454535342905</v>
      </c>
      <c r="W451" s="20">
        <f t="shared" si="67"/>
        <v>0.63054328325699227</v>
      </c>
      <c r="X451" s="20">
        <f t="shared" si="67"/>
        <v>0.64072917332191459</v>
      </c>
      <c r="Y451" s="20">
        <f t="shared" si="67"/>
        <v>0.65287471900995586</v>
      </c>
      <c r="Z451" s="20">
        <f t="shared" si="67"/>
        <v>0.66842195558087103</v>
      </c>
      <c r="AA451" s="20">
        <f t="shared" si="67"/>
        <v>0.68794964014865267</v>
      </c>
      <c r="AB451" s="20">
        <f t="shared" si="67"/>
        <v>0.71087598351349746</v>
      </c>
      <c r="AC451" s="20">
        <f t="shared" si="67"/>
        <v>0.73606203523809688</v>
      </c>
      <c r="AD451" s="20">
        <f t="shared" si="67"/>
        <v>0.76180586699322439</v>
      </c>
      <c r="AE451" s="20">
        <f t="shared" si="67"/>
        <v>0.78687131595772841</v>
      </c>
      <c r="AF451" s="20">
        <f t="shared" si="67"/>
        <v>0.81088469302528987</v>
      </c>
      <c r="AG451" s="20">
        <f t="shared" si="67"/>
        <v>0.83421999669873925</v>
      </c>
      <c r="AH451" s="20">
        <f t="shared" si="67"/>
        <v>0.85728909561388678</v>
      </c>
      <c r="AI451" s="20">
        <f t="shared" si="67"/>
        <v>0.88078219150808679</v>
      </c>
      <c r="AJ451" s="20">
        <f t="shared" si="67"/>
        <v>0.90518652200729655</v>
      </c>
      <c r="AK451" s="20">
        <f t="shared" si="67"/>
        <v>0.93063463257694656</v>
      </c>
      <c r="AL451" s="20">
        <f t="shared" si="67"/>
        <v>0.95689249569590773</v>
      </c>
      <c r="AM451" s="20">
        <f t="shared" si="67"/>
        <v>0.98366012050684715</v>
      </c>
      <c r="AN451" s="20">
        <f t="shared" si="67"/>
        <v>1.0104997728256115</v>
      </c>
      <c r="AO451" s="20">
        <f t="shared" si="67"/>
        <v>1.037126003430898</v>
      </c>
      <c r="AP451" s="20">
        <f t="shared" si="67"/>
        <v>1.0634334318709655</v>
      </c>
      <c r="AQ451" s="20">
        <f t="shared" si="67"/>
        <v>1.089621000102565</v>
      </c>
      <c r="AR451" s="20">
        <f t="shared" si="67"/>
        <v>1.116085663849663</v>
      </c>
      <c r="AS451" s="20">
        <f t="shared" si="67"/>
        <v>1.1433817379018616</v>
      </c>
      <c r="AT451" s="20">
        <f t="shared" si="67"/>
        <v>1.1719173781368359</v>
      </c>
      <c r="AU451" s="20">
        <f t="shared" si="67"/>
        <v>1.2017953660756318</v>
      </c>
      <c r="AV451" s="20">
        <f t="shared" si="67"/>
        <v>1.2329155191278978</v>
      </c>
      <c r="AW451" s="20">
        <f t="shared" si="67"/>
        <v>1.2652326035236858</v>
      </c>
      <c r="AX451" s="20">
        <f t="shared" si="67"/>
        <v>1.298632204433126</v>
      </c>
      <c r="AY451" s="20">
        <f t="shared" si="67"/>
        <v>1.3330044860947152</v>
      </c>
      <c r="AZ451" s="20">
        <f t="shared" si="67"/>
        <v>1.3683633094721588</v>
      </c>
      <c r="BA451" s="20">
        <f t="shared" si="67"/>
        <v>1.4046732796045664</v>
      </c>
      <c r="BB451" s="20">
        <f t="shared" si="67"/>
        <v>1.4417035866945267</v>
      </c>
      <c r="BC451" s="20">
        <f t="shared" si="67"/>
        <v>1.4791523835056388</v>
      </c>
      <c r="BD451" s="20">
        <f t="shared" si="67"/>
        <v>1.5167918923263013</v>
      </c>
      <c r="BE451" s="20">
        <f t="shared" si="67"/>
        <v>1.5545192078768639</v>
      </c>
      <c r="BF451" s="20">
        <f t="shared" si="67"/>
        <v>1.5923431170182467</v>
      </c>
      <c r="BG451" s="20">
        <f t="shared" si="67"/>
        <v>1.630287628919725</v>
      </c>
      <c r="BH451" s="20">
        <f t="shared" si="67"/>
        <v>1.668424585451217</v>
      </c>
      <c r="BI451" s="20">
        <f t="shared" si="67"/>
        <v>1.7068057177094076</v>
      </c>
      <c r="BJ451" s="20">
        <f t="shared" si="67"/>
        <v>1.7454126475415277</v>
      </c>
      <c r="BK451" s="20">
        <f t="shared" si="67"/>
        <v>1.7842048440045994</v>
      </c>
      <c r="BL451" s="20"/>
      <c r="BM451" s="20" t="e">
        <f t="shared" si="67"/>
        <v>#VALUE!</v>
      </c>
    </row>
    <row r="452" spans="1:65" x14ac:dyDescent="0.25">
      <c r="A452" t="s">
        <v>275</v>
      </c>
      <c r="B452" t="s">
        <v>276</v>
      </c>
      <c r="C452" t="s">
        <v>7</v>
      </c>
      <c r="D452" t="s">
        <v>268</v>
      </c>
      <c r="E452" s="25" t="str">
        <f t="shared" si="66"/>
        <v>formula</v>
      </c>
      <c r="F452" s="4" t="s">
        <v>248</v>
      </c>
      <c r="G452" s="14" t="e">
        <f>(#REF!+(#REF!+#REF!)*0.1)/1000</f>
        <v>#REF!</v>
      </c>
      <c r="H452" s="14" t="e">
        <f>(#REF!+(#REF!+#REF!)*0.1)/1000</f>
        <v>#REF!</v>
      </c>
      <c r="I452" s="14" t="e">
        <f>(#REF!+(#REF!+#REF!)*0.1)/1000</f>
        <v>#REF!</v>
      </c>
      <c r="J452" s="14" t="e">
        <f>(#REF!+(#REF!+#REF!)*0.1)/1000</f>
        <v>#REF!</v>
      </c>
      <c r="K452" s="14" t="e">
        <f>(#REF!+(#REF!+#REF!)*0.1)/1000</f>
        <v>#REF!</v>
      </c>
      <c r="L452" s="14" t="e">
        <f>(#REF!+(#REF!+#REF!)*0.1)/1000</f>
        <v>#REF!</v>
      </c>
      <c r="M452" s="14" t="e">
        <f>(#REF!+(#REF!+#REF!)*0.1)/1000</f>
        <v>#REF!</v>
      </c>
      <c r="N452" s="14" t="e">
        <f>(#REF!+(#REF!+#REF!)*0.1)/1000</f>
        <v>#REF!</v>
      </c>
      <c r="O452" s="14" t="e">
        <f>(#REF!+(#REF!+#REF!)*0.1)/1000</f>
        <v>#REF!</v>
      </c>
      <c r="P452" s="14" t="e">
        <f>(#REF!+(#REF!+#REF!)*0.1)/1000</f>
        <v>#REF!</v>
      </c>
      <c r="Q452" s="14" t="e">
        <f>(#REF!+(#REF!+#REF!)*0.1)/1000</f>
        <v>#REF!</v>
      </c>
      <c r="R452" s="14" t="e">
        <f>(#REF!+(#REF!+#REF!)*0.1)/1000</f>
        <v>#REF!</v>
      </c>
      <c r="S452" s="14" t="e">
        <f>(#REF!+(#REF!+#REF!)*0.1)/1000</f>
        <v>#REF!</v>
      </c>
      <c r="T452" s="14" t="e">
        <f>(#REF!+(#REF!+#REF!)*0.1)/1000</f>
        <v>#REF!</v>
      </c>
      <c r="U452" s="14" t="e">
        <f>(#REF!+(#REF!+#REF!)*0.1)/1000</f>
        <v>#REF!</v>
      </c>
      <c r="V452" s="14" t="e">
        <f>(#REF!+(#REF!+#REF!)*0.1)/1000</f>
        <v>#REF!</v>
      </c>
      <c r="W452" s="14" t="e">
        <f>(#REF!+(#REF!+#REF!)*0.1)/1000</f>
        <v>#REF!</v>
      </c>
      <c r="X452" s="14" t="e">
        <f>(#REF!+(#REF!+#REF!)*0.1)/1000</f>
        <v>#REF!</v>
      </c>
      <c r="Y452" s="14" t="e">
        <f>(#REF!+(#REF!+#REF!)*0.1)/1000</f>
        <v>#REF!</v>
      </c>
      <c r="Z452" s="14" t="e">
        <f>(#REF!+(#REF!+#REF!)*0.1)/1000</f>
        <v>#REF!</v>
      </c>
      <c r="AA452" s="14" t="e">
        <f>(#REF!+(#REF!+#REF!)*0.1)/1000</f>
        <v>#REF!</v>
      </c>
      <c r="AB452" s="14" t="e">
        <f>(#REF!+(#REF!+#REF!)*0.1)/1000</f>
        <v>#REF!</v>
      </c>
      <c r="AC452" s="14" t="e">
        <f>(#REF!+(#REF!+#REF!)*0.1)/1000</f>
        <v>#REF!</v>
      </c>
      <c r="AD452" s="14" t="e">
        <f>(#REF!+(#REF!+#REF!)*0.1)/1000</f>
        <v>#REF!</v>
      </c>
      <c r="AE452" s="14" t="e">
        <f>(#REF!+(#REF!+#REF!)*0.1)/1000</f>
        <v>#REF!</v>
      </c>
      <c r="AF452" s="14" t="e">
        <f>(#REF!+(#REF!+#REF!)*0.1)/1000</f>
        <v>#REF!</v>
      </c>
      <c r="AG452" s="14" t="e">
        <f>(#REF!+(#REF!+#REF!)*0.1)/1000</f>
        <v>#REF!</v>
      </c>
      <c r="AH452" s="14" t="e">
        <f>(#REF!+(#REF!+#REF!)*0.1)/1000</f>
        <v>#REF!</v>
      </c>
      <c r="AI452" s="14" t="e">
        <f>(#REF!+(#REF!+#REF!)*0.1)/1000</f>
        <v>#REF!</v>
      </c>
      <c r="AJ452" s="14" t="e">
        <f>(#REF!+(#REF!+#REF!)*0.1)/1000</f>
        <v>#REF!</v>
      </c>
      <c r="AK452" s="14" t="e">
        <f>(#REF!+(#REF!+#REF!)*0.1)/1000</f>
        <v>#REF!</v>
      </c>
      <c r="AL452" s="14" t="e">
        <f>(#REF!+(#REF!+#REF!)*0.1)/1000</f>
        <v>#REF!</v>
      </c>
      <c r="AM452" s="14" t="e">
        <f>(#REF!+(#REF!+#REF!)*0.1)/1000</f>
        <v>#REF!</v>
      </c>
      <c r="AN452" s="14" t="e">
        <f>(#REF!+(#REF!+#REF!)*0.1)/1000</f>
        <v>#REF!</v>
      </c>
      <c r="AO452" s="14" t="e">
        <f>(#REF!+(#REF!+#REF!)*0.1)/1000</f>
        <v>#REF!</v>
      </c>
      <c r="AP452" s="14" t="e">
        <f>(#REF!+(#REF!+#REF!)*0.1)/1000</f>
        <v>#REF!</v>
      </c>
      <c r="AQ452" s="14" t="e">
        <f>(#REF!+(#REF!+#REF!)*0.1)/1000</f>
        <v>#REF!</v>
      </c>
      <c r="AR452" s="14" t="e">
        <f>(#REF!+(#REF!+#REF!)*0.1)/1000</f>
        <v>#REF!</v>
      </c>
      <c r="AS452" s="14" t="e">
        <f>(#REF!+(#REF!+#REF!)*0.1)/1000</f>
        <v>#REF!</v>
      </c>
      <c r="AT452" s="14" t="e">
        <f>(#REF!+(#REF!+#REF!)*0.1)/1000</f>
        <v>#REF!</v>
      </c>
      <c r="AU452" s="14" t="e">
        <f>(#REF!+(#REF!+#REF!)*0.1)/1000</f>
        <v>#REF!</v>
      </c>
      <c r="AV452" s="14" t="e">
        <f>(#REF!+(#REF!+#REF!)*0.1)/1000</f>
        <v>#REF!</v>
      </c>
      <c r="AW452" s="14" t="e">
        <f>(#REF!+(#REF!+#REF!)*0.1)/1000</f>
        <v>#REF!</v>
      </c>
      <c r="AX452" s="14" t="e">
        <f>(#REF!+(#REF!+#REF!)*0.1)/1000</f>
        <v>#REF!</v>
      </c>
      <c r="AY452" s="14" t="e">
        <f>(#REF!+(#REF!+#REF!)*0.1)/1000</f>
        <v>#REF!</v>
      </c>
      <c r="AZ452" s="14" t="e">
        <f>(#REF!+(#REF!+#REF!)*0.1)/1000</f>
        <v>#REF!</v>
      </c>
      <c r="BA452" s="14" t="e">
        <f>(#REF!+(#REF!+#REF!)*0.1)/1000</f>
        <v>#REF!</v>
      </c>
      <c r="BB452" s="14" t="e">
        <f>(#REF!+(#REF!+#REF!)*0.1)/1000</f>
        <v>#REF!</v>
      </c>
      <c r="BC452" s="14" t="e">
        <f>(#REF!+(#REF!+#REF!)*0.1)/1000</f>
        <v>#REF!</v>
      </c>
      <c r="BD452" s="14" t="e">
        <f>(#REF!+(#REF!+#REF!)*0.1)/1000</f>
        <v>#REF!</v>
      </c>
      <c r="BE452" s="14" t="e">
        <f>(#REF!+(#REF!+#REF!)*0.1)/1000</f>
        <v>#REF!</v>
      </c>
      <c r="BF452" s="14" t="e">
        <f>(#REF!+(#REF!+#REF!)*0.1)/1000</f>
        <v>#REF!</v>
      </c>
      <c r="BG452" s="14" t="e">
        <f>(#REF!+(#REF!+#REF!)*0.1)/1000</f>
        <v>#REF!</v>
      </c>
      <c r="BH452" s="14" t="e">
        <f>(#REF!+(#REF!+#REF!)*0.1)/1000</f>
        <v>#REF!</v>
      </c>
      <c r="BI452" s="14" t="e">
        <f>(#REF!+(#REF!+#REF!)*0.1)/1000</f>
        <v>#REF!</v>
      </c>
      <c r="BJ452" s="14" t="e">
        <f>(#REF!+(#REF!+#REF!)*0.1)/1000</f>
        <v>#REF!</v>
      </c>
      <c r="BK452" s="14" t="e">
        <f>(#REF!+(#REF!+#REF!)*0.1)/1000</f>
        <v>#REF!</v>
      </c>
      <c r="BL452" s="14"/>
      <c r="BM452" t="s">
        <v>248</v>
      </c>
    </row>
    <row r="453" spans="1:65" x14ac:dyDescent="0.25">
      <c r="A453" t="s">
        <v>277</v>
      </c>
      <c r="B453" t="s">
        <v>278</v>
      </c>
      <c r="C453" t="s">
        <v>7</v>
      </c>
      <c r="D453" t="s">
        <v>268</v>
      </c>
      <c r="E453" s="25" t="str">
        <f t="shared" si="66"/>
        <v>formula</v>
      </c>
      <c r="F453" s="4" t="s">
        <v>248</v>
      </c>
      <c r="G453" s="14" t="e">
        <f>(#REF!+(#REF!+G333)*0.1)/1000</f>
        <v>#REF!</v>
      </c>
      <c r="H453" s="14" t="e">
        <f>(#REF!+(#REF!+H333)*0.1)/1000</f>
        <v>#REF!</v>
      </c>
      <c r="I453" s="14" t="e">
        <f>(#REF!+(#REF!+I333)*0.1)/1000</f>
        <v>#REF!</v>
      </c>
      <c r="J453" s="14" t="e">
        <f>(#REF!+(#REF!+J333)*0.1)/1000</f>
        <v>#REF!</v>
      </c>
      <c r="K453" s="14" t="e">
        <f>(#REF!+(#REF!+K333)*0.1)/1000</f>
        <v>#REF!</v>
      </c>
      <c r="L453" s="14" t="e">
        <f>(#REF!+(#REF!+L333)*0.1)/1000</f>
        <v>#REF!</v>
      </c>
      <c r="M453" s="14" t="e">
        <f>(#REF!+(#REF!+M333)*0.1)/1000</f>
        <v>#REF!</v>
      </c>
      <c r="N453" s="14" t="e">
        <f>(#REF!+(#REF!+N333)*0.1)/1000</f>
        <v>#REF!</v>
      </c>
      <c r="O453" s="14" t="e">
        <f>(#REF!+(#REF!+O333)*0.1)/1000</f>
        <v>#REF!</v>
      </c>
      <c r="P453" s="14" t="e">
        <f>(#REF!+(#REF!+P333)*0.1)/1000</f>
        <v>#REF!</v>
      </c>
      <c r="Q453" s="14" t="e">
        <f>(#REF!+(#REF!+Q333)*0.1)/1000</f>
        <v>#REF!</v>
      </c>
      <c r="R453" s="14" t="e">
        <f>(#REF!+(#REF!+R333)*0.1)/1000</f>
        <v>#REF!</v>
      </c>
      <c r="S453" s="14" t="e">
        <f>(#REF!+(#REF!+S333)*0.1)/1000</f>
        <v>#REF!</v>
      </c>
      <c r="T453" s="14" t="e">
        <f>(#REF!+(#REF!+T333)*0.1)/1000</f>
        <v>#REF!</v>
      </c>
      <c r="U453" s="14" t="e">
        <f>(#REF!+(#REF!+U333)*0.1)/1000</f>
        <v>#REF!</v>
      </c>
      <c r="V453" s="14" t="e">
        <f>(#REF!+(#REF!+V333)*0.1)/1000</f>
        <v>#REF!</v>
      </c>
      <c r="W453" s="14" t="e">
        <f>(#REF!+(#REF!+W333)*0.1)/1000</f>
        <v>#REF!</v>
      </c>
      <c r="X453" s="14" t="e">
        <f>(#REF!+(#REF!+X333)*0.1)/1000</f>
        <v>#REF!</v>
      </c>
      <c r="Y453" s="14" t="e">
        <f>(#REF!+(#REF!+Y333)*0.1)/1000</f>
        <v>#REF!</v>
      </c>
      <c r="Z453" s="14" t="e">
        <f>(#REF!+(#REF!+Z333)*0.1)/1000</f>
        <v>#REF!</v>
      </c>
      <c r="AA453" s="14" t="e">
        <f>(#REF!+(#REF!+AA333)*0.1)/1000</f>
        <v>#REF!</v>
      </c>
      <c r="AB453" s="14" t="e">
        <f>(#REF!+(#REF!+AB333)*0.1)/1000</f>
        <v>#REF!</v>
      </c>
      <c r="AC453" s="14" t="e">
        <f>(#REF!+(#REF!+AC333)*0.1)/1000</f>
        <v>#REF!</v>
      </c>
      <c r="AD453" s="14" t="e">
        <f>(#REF!+(#REF!+AD333)*0.1)/1000</f>
        <v>#REF!</v>
      </c>
      <c r="AE453" s="14" t="e">
        <f>(#REF!+(#REF!+AE333)*0.1)/1000</f>
        <v>#REF!</v>
      </c>
      <c r="AF453" s="14" t="e">
        <f>(#REF!+(#REF!+AF333)*0.1)/1000</f>
        <v>#REF!</v>
      </c>
      <c r="AG453" s="14" t="e">
        <f>(#REF!+(#REF!+AG333)*0.1)/1000</f>
        <v>#REF!</v>
      </c>
      <c r="AH453" s="14" t="e">
        <f>(#REF!+(#REF!+AH333)*0.1)/1000</f>
        <v>#REF!</v>
      </c>
      <c r="AI453" s="14" t="e">
        <f>(#REF!+(#REF!+AI333)*0.1)/1000</f>
        <v>#REF!</v>
      </c>
      <c r="AJ453" s="14" t="e">
        <f>(#REF!+(#REF!+AJ333)*0.1)/1000</f>
        <v>#REF!</v>
      </c>
      <c r="AK453" s="14" t="e">
        <f>(#REF!+(#REF!+AK333)*0.1)/1000</f>
        <v>#REF!</v>
      </c>
      <c r="AL453" s="14" t="e">
        <f>(#REF!+(#REF!+AL333)*0.1)/1000</f>
        <v>#REF!</v>
      </c>
      <c r="AM453" s="14" t="e">
        <f>(#REF!+(#REF!+AM333)*0.1)/1000</f>
        <v>#REF!</v>
      </c>
      <c r="AN453" s="14" t="e">
        <f>(#REF!+(#REF!+AN333)*0.1)/1000</f>
        <v>#REF!</v>
      </c>
      <c r="AO453" s="14" t="e">
        <f>(#REF!+(#REF!+AO333)*0.1)/1000</f>
        <v>#REF!</v>
      </c>
      <c r="AP453" s="14" t="e">
        <f>(#REF!+(#REF!+AP333)*0.1)/1000</f>
        <v>#REF!</v>
      </c>
      <c r="AQ453" s="14" t="e">
        <f>(#REF!+(#REF!+AQ333)*0.1)/1000</f>
        <v>#REF!</v>
      </c>
      <c r="AR453" s="14" t="e">
        <f>(#REF!+(#REF!+AR333)*0.1)/1000</f>
        <v>#REF!</v>
      </c>
      <c r="AS453" s="14" t="e">
        <f>(#REF!+(#REF!+AS333)*0.1)/1000</f>
        <v>#REF!</v>
      </c>
      <c r="AT453" s="14" t="e">
        <f>(#REF!+(#REF!+AT333)*0.1)/1000</f>
        <v>#REF!</v>
      </c>
      <c r="AU453" s="14" t="e">
        <f>(#REF!+(#REF!+AU333)*0.1)/1000</f>
        <v>#REF!</v>
      </c>
      <c r="AV453" s="14" t="e">
        <f>(#REF!+(#REF!+AV333)*0.1)/1000</f>
        <v>#REF!</v>
      </c>
      <c r="AW453" s="14" t="e">
        <f>(#REF!+(#REF!+AW333)*0.1)/1000</f>
        <v>#REF!</v>
      </c>
      <c r="AX453" s="14" t="e">
        <f>(#REF!+(#REF!+AX333)*0.1)/1000</f>
        <v>#REF!</v>
      </c>
      <c r="AY453" s="14" t="e">
        <f>(#REF!+(#REF!+AY333)*0.1)/1000</f>
        <v>#REF!</v>
      </c>
      <c r="AZ453" s="14" t="e">
        <f>(#REF!+(#REF!+AZ333)*0.1)/1000</f>
        <v>#REF!</v>
      </c>
      <c r="BA453" s="14" t="e">
        <f>(#REF!+(#REF!+BA333)*0.1)/1000</f>
        <v>#REF!</v>
      </c>
      <c r="BB453" s="14" t="e">
        <f>(#REF!+(#REF!+BB333)*0.1)/1000</f>
        <v>#REF!</v>
      </c>
      <c r="BC453" s="14" t="e">
        <f>(#REF!+(#REF!+BC333)*0.1)/1000</f>
        <v>#REF!</v>
      </c>
      <c r="BD453" s="14" t="e">
        <f>(#REF!+(#REF!+BD333)*0.1)/1000</f>
        <v>#REF!</v>
      </c>
      <c r="BE453" s="14" t="e">
        <f>(#REF!+(#REF!+BE333)*0.1)/1000</f>
        <v>#REF!</v>
      </c>
      <c r="BF453" s="14" t="e">
        <f>(#REF!+(#REF!+BF333)*0.1)/1000</f>
        <v>#REF!</v>
      </c>
      <c r="BG453" s="14" t="e">
        <f>(#REF!+(#REF!+BG333)*0.1)/1000</f>
        <v>#REF!</v>
      </c>
      <c r="BH453" s="14" t="e">
        <f>(#REF!+(#REF!+BH333)*0.1)/1000</f>
        <v>#REF!</v>
      </c>
      <c r="BI453" s="14" t="e">
        <f>(#REF!+(#REF!+BI333)*0.1)/1000</f>
        <v>#REF!</v>
      </c>
      <c r="BJ453" s="14" t="e">
        <f>(#REF!+(#REF!+BJ333)*0.1)/1000</f>
        <v>#REF!</v>
      </c>
      <c r="BK453" s="14" t="e">
        <f>(#REF!+(#REF!+BK333)*0.1)/1000</f>
        <v>#REF!</v>
      </c>
      <c r="BL453" s="14"/>
      <c r="BM453" t="s">
        <v>248</v>
      </c>
    </row>
    <row r="454" spans="1:65" x14ac:dyDescent="0.25">
      <c r="A454" t="s">
        <v>279</v>
      </c>
      <c r="B454" t="s">
        <v>280</v>
      </c>
      <c r="C454" t="s">
        <v>7</v>
      </c>
      <c r="D454" t="s">
        <v>268</v>
      </c>
      <c r="E454" s="25" t="str">
        <f t="shared" si="66"/>
        <v>formula</v>
      </c>
      <c r="F454" s="4" t="s">
        <v>248</v>
      </c>
      <c r="G454" s="14" t="e">
        <f>(#REF!+(G250+G334)*0.1)/1000</f>
        <v>#REF!</v>
      </c>
      <c r="H454" s="14" t="e">
        <f>(#REF!+(H250+H334)*0.1)/1000</f>
        <v>#REF!</v>
      </c>
      <c r="I454" s="14" t="e">
        <f>(#REF!+(I250+I334)*0.1)/1000</f>
        <v>#REF!</v>
      </c>
      <c r="J454" s="14" t="e">
        <f>(#REF!+(J250+J334)*0.1)/1000</f>
        <v>#REF!</v>
      </c>
      <c r="K454" s="14" t="e">
        <f>(#REF!+(K250+K334)*0.1)/1000</f>
        <v>#REF!</v>
      </c>
      <c r="L454" s="14" t="e">
        <f>(#REF!+(L250+L334)*0.1)/1000</f>
        <v>#REF!</v>
      </c>
      <c r="M454" s="14" t="e">
        <f>(#REF!+(M250+M334)*0.1)/1000</f>
        <v>#REF!</v>
      </c>
      <c r="N454" s="14" t="e">
        <f>(#REF!+(N250+N334)*0.1)/1000</f>
        <v>#REF!</v>
      </c>
      <c r="O454" s="14" t="e">
        <f>(#REF!+(O250+O334)*0.1)/1000</f>
        <v>#REF!</v>
      </c>
      <c r="P454" s="14" t="e">
        <f>(#REF!+(P250+P334)*0.1)/1000</f>
        <v>#REF!</v>
      </c>
      <c r="Q454" s="14" t="e">
        <f>(#REF!+(Q250+Q334)*0.1)/1000</f>
        <v>#REF!</v>
      </c>
      <c r="R454" s="14" t="e">
        <f>(#REF!+(R250+R334)*0.1)/1000</f>
        <v>#REF!</v>
      </c>
      <c r="S454" s="14" t="e">
        <f>(#REF!+(S250+S334)*0.1)/1000</f>
        <v>#REF!</v>
      </c>
      <c r="T454" s="14" t="e">
        <f>(#REF!+(T250+T334)*0.1)/1000</f>
        <v>#REF!</v>
      </c>
      <c r="U454" s="14" t="e">
        <f>(#REF!+(U250+U334)*0.1)/1000</f>
        <v>#REF!</v>
      </c>
      <c r="V454" s="14" t="e">
        <f>(#REF!+(V250+V334)*0.1)/1000</f>
        <v>#REF!</v>
      </c>
      <c r="W454" s="14" t="e">
        <f>(#REF!+(W250+W334)*0.1)/1000</f>
        <v>#REF!</v>
      </c>
      <c r="X454" s="14" t="e">
        <f>(#REF!+(X250+X334)*0.1)/1000</f>
        <v>#REF!</v>
      </c>
      <c r="Y454" s="14" t="e">
        <f>(#REF!+(Y250+Y334)*0.1)/1000</f>
        <v>#REF!</v>
      </c>
      <c r="Z454" s="14" t="e">
        <f>(#REF!+(Z250+Z334)*0.1)/1000</f>
        <v>#REF!</v>
      </c>
      <c r="AA454" s="14" t="e">
        <f>(#REF!+(AA250+AA334)*0.1)/1000</f>
        <v>#REF!</v>
      </c>
      <c r="AB454" s="14" t="e">
        <f>(#REF!+(AB250+AB334)*0.1)/1000</f>
        <v>#REF!</v>
      </c>
      <c r="AC454" s="14" t="e">
        <f>(#REF!+(AC250+AC334)*0.1)/1000</f>
        <v>#REF!</v>
      </c>
      <c r="AD454" s="14" t="e">
        <f>(#REF!+(AD250+AD334)*0.1)/1000</f>
        <v>#REF!</v>
      </c>
      <c r="AE454" s="14" t="e">
        <f>(#REF!+(AE250+AE334)*0.1)/1000</f>
        <v>#REF!</v>
      </c>
      <c r="AF454" s="14" t="e">
        <f>(#REF!+(AF250+AF334)*0.1)/1000</f>
        <v>#REF!</v>
      </c>
      <c r="AG454" s="14" t="e">
        <f>(#REF!+(AG250+AG334)*0.1)/1000</f>
        <v>#REF!</v>
      </c>
      <c r="AH454" s="14" t="e">
        <f>(#REF!+(AH250+AH334)*0.1)/1000</f>
        <v>#REF!</v>
      </c>
      <c r="AI454" s="14" t="e">
        <f>(#REF!+(AI250+AI334)*0.1)/1000</f>
        <v>#REF!</v>
      </c>
      <c r="AJ454" s="14" t="e">
        <f>(#REF!+(AJ250+AJ334)*0.1)/1000</f>
        <v>#REF!</v>
      </c>
      <c r="AK454" s="14" t="e">
        <f>(#REF!+(AK250+AK334)*0.1)/1000</f>
        <v>#REF!</v>
      </c>
      <c r="AL454" s="14" t="e">
        <f>(#REF!+(AL250+AL334)*0.1)/1000</f>
        <v>#REF!</v>
      </c>
      <c r="AM454" s="14" t="e">
        <f>(#REF!+(AM250+AM334)*0.1)/1000</f>
        <v>#REF!</v>
      </c>
      <c r="AN454" s="14" t="e">
        <f>(#REF!+(AN250+AN334)*0.1)/1000</f>
        <v>#REF!</v>
      </c>
      <c r="AO454" s="14" t="e">
        <f>(#REF!+(AO250+AO334)*0.1)/1000</f>
        <v>#REF!</v>
      </c>
      <c r="AP454" s="14" t="e">
        <f>(#REF!+(AP250+AP334)*0.1)/1000</f>
        <v>#REF!</v>
      </c>
      <c r="AQ454" s="14" t="e">
        <f>(#REF!+(AQ250+AQ334)*0.1)/1000</f>
        <v>#REF!</v>
      </c>
      <c r="AR454" s="14" t="e">
        <f>(#REF!+(AR250+AR334)*0.1)/1000</f>
        <v>#REF!</v>
      </c>
      <c r="AS454" s="14" t="e">
        <f>(#REF!+(AS250+AS334)*0.1)/1000</f>
        <v>#REF!</v>
      </c>
      <c r="AT454" s="14" t="e">
        <f>(#REF!+(AT250+AT334)*0.1)/1000</f>
        <v>#REF!</v>
      </c>
      <c r="AU454" s="14" t="e">
        <f>(#REF!+(AU250+AU334)*0.1)/1000</f>
        <v>#REF!</v>
      </c>
      <c r="AV454" s="14" t="e">
        <f>(#REF!+(AV250+AV334)*0.1)/1000</f>
        <v>#REF!</v>
      </c>
      <c r="AW454" s="14" t="e">
        <f>(#REF!+(AW250+AW334)*0.1)/1000</f>
        <v>#REF!</v>
      </c>
      <c r="AX454" s="14" t="e">
        <f>(#REF!+(AX250+AX334)*0.1)/1000</f>
        <v>#REF!</v>
      </c>
      <c r="AY454" s="14" t="e">
        <f>(#REF!+(AY250+AY334)*0.1)/1000</f>
        <v>#REF!</v>
      </c>
      <c r="AZ454" s="14" t="e">
        <f>(#REF!+(AZ250+AZ334)*0.1)/1000</f>
        <v>#REF!</v>
      </c>
      <c r="BA454" s="14" t="e">
        <f>(#REF!+(BA250+BA334)*0.1)/1000</f>
        <v>#REF!</v>
      </c>
      <c r="BB454" s="14" t="e">
        <f>(#REF!+(BB250+BB334)*0.1)/1000</f>
        <v>#REF!</v>
      </c>
      <c r="BC454" s="14" t="e">
        <f>(#REF!+(BC250+BC334)*0.1)/1000</f>
        <v>#REF!</v>
      </c>
      <c r="BD454" s="14" t="e">
        <f>(#REF!+(BD250+BD334)*0.1)/1000</f>
        <v>#REF!</v>
      </c>
      <c r="BE454" s="14" t="e">
        <f>(#REF!+(BE250+BE334)*0.1)/1000</f>
        <v>#REF!</v>
      </c>
      <c r="BF454" s="14" t="e">
        <f>(#REF!+(BF250+BF334)*0.1)/1000</f>
        <v>#REF!</v>
      </c>
      <c r="BG454" s="14" t="e">
        <f>(#REF!+(BG250+BG334)*0.1)/1000</f>
        <v>#REF!</v>
      </c>
      <c r="BH454" s="14" t="e">
        <f>(#REF!+(BH250+BH334)*0.1)/1000</f>
        <v>#REF!</v>
      </c>
      <c r="BI454" s="14" t="e">
        <f>(#REF!+(BI250+BI334)*0.1)/1000</f>
        <v>#REF!</v>
      </c>
      <c r="BJ454" s="14" t="e">
        <f>(#REF!+(BJ250+BJ334)*0.1)/1000</f>
        <v>#REF!</v>
      </c>
      <c r="BK454" s="14" t="e">
        <f>(#REF!+(BK250+BK334)*0.1)/1000</f>
        <v>#REF!</v>
      </c>
      <c r="BL454" s="14"/>
      <c r="BM454" t="s">
        <v>248</v>
      </c>
    </row>
    <row r="455" spans="1:65" x14ac:dyDescent="0.25">
      <c r="A455" t="s">
        <v>281</v>
      </c>
      <c r="B455" t="s">
        <v>282</v>
      </c>
      <c r="C455" t="s">
        <v>7</v>
      </c>
      <c r="D455" t="s">
        <v>268</v>
      </c>
      <c r="E455" s="25" t="str">
        <f t="shared" si="66"/>
        <v>formula</v>
      </c>
      <c r="F455" s="4" t="s">
        <v>248</v>
      </c>
      <c r="G455" s="14" t="e">
        <f>(#REF!+(G251+G335)*0.1)/1000</f>
        <v>#REF!</v>
      </c>
      <c r="H455" s="14" t="e">
        <f>(#REF!+(H251+H335)*0.1)/1000</f>
        <v>#REF!</v>
      </c>
      <c r="I455" s="14" t="e">
        <f>(#REF!+(I251+I335)*0.1)/1000</f>
        <v>#REF!</v>
      </c>
      <c r="J455" s="14" t="e">
        <f>(#REF!+(J251+J335)*0.1)/1000</f>
        <v>#REF!</v>
      </c>
      <c r="K455" s="14" t="e">
        <f>(#REF!+(K251+K335)*0.1)/1000</f>
        <v>#REF!</v>
      </c>
      <c r="L455" s="14" t="e">
        <f>(#REF!+(L251+L335)*0.1)/1000</f>
        <v>#REF!</v>
      </c>
      <c r="M455" s="14" t="e">
        <f>(#REF!+(M251+M335)*0.1)/1000</f>
        <v>#REF!</v>
      </c>
      <c r="N455" s="14" t="e">
        <f>(#REF!+(N251+N335)*0.1)/1000</f>
        <v>#REF!</v>
      </c>
      <c r="O455" s="14" t="e">
        <f>(#REF!+(O251+O335)*0.1)/1000</f>
        <v>#REF!</v>
      </c>
      <c r="P455" s="14" t="e">
        <f>(#REF!+(P251+P335)*0.1)/1000</f>
        <v>#REF!</v>
      </c>
      <c r="Q455" s="14" t="e">
        <f>(#REF!+(Q251+Q335)*0.1)/1000</f>
        <v>#REF!</v>
      </c>
      <c r="R455" s="14" t="e">
        <f>(#REF!+(R251+R335)*0.1)/1000</f>
        <v>#REF!</v>
      </c>
      <c r="S455" s="14" t="e">
        <f>(#REF!+(S251+S335)*0.1)/1000</f>
        <v>#REF!</v>
      </c>
      <c r="T455" s="14" t="e">
        <f>(#REF!+(T251+T335)*0.1)/1000</f>
        <v>#REF!</v>
      </c>
      <c r="U455" s="14" t="e">
        <f>(#REF!+(U251+U335)*0.1)/1000</f>
        <v>#REF!</v>
      </c>
      <c r="V455" s="14" t="e">
        <f>(#REF!+(V251+V335)*0.1)/1000</f>
        <v>#REF!</v>
      </c>
      <c r="W455" s="14" t="e">
        <f>(#REF!+(W251+W335)*0.1)/1000</f>
        <v>#REF!</v>
      </c>
      <c r="X455" s="14" t="e">
        <f>(#REF!+(X251+X335)*0.1)/1000</f>
        <v>#REF!</v>
      </c>
      <c r="Y455" s="14" t="e">
        <f>(#REF!+(Y251+Y335)*0.1)/1000</f>
        <v>#REF!</v>
      </c>
      <c r="Z455" s="14" t="e">
        <f>(#REF!+(Z251+Z335)*0.1)/1000</f>
        <v>#REF!</v>
      </c>
      <c r="AA455" s="14" t="e">
        <f>(#REF!+(AA251+AA335)*0.1)/1000</f>
        <v>#REF!</v>
      </c>
      <c r="AB455" s="14" t="e">
        <f>(#REF!+(AB251+AB335)*0.1)/1000</f>
        <v>#REF!</v>
      </c>
      <c r="AC455" s="14" t="e">
        <f>(#REF!+(AC251+AC335)*0.1)/1000</f>
        <v>#REF!</v>
      </c>
      <c r="AD455" s="14" t="e">
        <f>(#REF!+(AD251+AD335)*0.1)/1000</f>
        <v>#REF!</v>
      </c>
      <c r="AE455" s="14" t="e">
        <f>(#REF!+(AE251+AE335)*0.1)/1000</f>
        <v>#REF!</v>
      </c>
      <c r="AF455" s="14" t="e">
        <f>(#REF!+(AF251+AF335)*0.1)/1000</f>
        <v>#REF!</v>
      </c>
      <c r="AG455" s="14" t="e">
        <f>(#REF!+(AG251+AG335)*0.1)/1000</f>
        <v>#REF!</v>
      </c>
      <c r="AH455" s="14" t="e">
        <f>(#REF!+(AH251+AH335)*0.1)/1000</f>
        <v>#REF!</v>
      </c>
      <c r="AI455" s="14" t="e">
        <f>(#REF!+(AI251+AI335)*0.1)/1000</f>
        <v>#REF!</v>
      </c>
      <c r="AJ455" s="14" t="e">
        <f>(#REF!+(AJ251+AJ335)*0.1)/1000</f>
        <v>#REF!</v>
      </c>
      <c r="AK455" s="14" t="e">
        <f>(#REF!+(AK251+AK335)*0.1)/1000</f>
        <v>#REF!</v>
      </c>
      <c r="AL455" s="14" t="e">
        <f>(#REF!+(AL251+AL335)*0.1)/1000</f>
        <v>#REF!</v>
      </c>
      <c r="AM455" s="14" t="e">
        <f>(#REF!+(AM251+AM335)*0.1)/1000</f>
        <v>#REF!</v>
      </c>
      <c r="AN455" s="14" t="e">
        <f>(#REF!+(AN251+AN335)*0.1)/1000</f>
        <v>#REF!</v>
      </c>
      <c r="AO455" s="14" t="e">
        <f>(#REF!+(AO251+AO335)*0.1)/1000</f>
        <v>#REF!</v>
      </c>
      <c r="AP455" s="14" t="e">
        <f>(#REF!+(AP251+AP335)*0.1)/1000</f>
        <v>#REF!</v>
      </c>
      <c r="AQ455" s="14" t="e">
        <f>(#REF!+(AQ251+AQ335)*0.1)/1000</f>
        <v>#REF!</v>
      </c>
      <c r="AR455" s="14" t="e">
        <f>(#REF!+(AR251+AR335)*0.1)/1000</f>
        <v>#REF!</v>
      </c>
      <c r="AS455" s="14" t="e">
        <f>(#REF!+(AS251+AS335)*0.1)/1000</f>
        <v>#REF!</v>
      </c>
      <c r="AT455" s="14" t="e">
        <f>(#REF!+(AT251+AT335)*0.1)/1000</f>
        <v>#REF!</v>
      </c>
      <c r="AU455" s="14" t="e">
        <f>(#REF!+(AU251+AU335)*0.1)/1000</f>
        <v>#REF!</v>
      </c>
      <c r="AV455" s="14" t="e">
        <f>(#REF!+(AV251+AV335)*0.1)/1000</f>
        <v>#REF!</v>
      </c>
      <c r="AW455" s="14" t="e">
        <f>(#REF!+(AW251+AW335)*0.1)/1000</f>
        <v>#REF!</v>
      </c>
      <c r="AX455" s="14" t="e">
        <f>(#REF!+(AX251+AX335)*0.1)/1000</f>
        <v>#REF!</v>
      </c>
      <c r="AY455" s="14" t="e">
        <f>(#REF!+(AY251+AY335)*0.1)/1000</f>
        <v>#REF!</v>
      </c>
      <c r="AZ455" s="14" t="e">
        <f>(#REF!+(AZ251+AZ335)*0.1)/1000</f>
        <v>#REF!</v>
      </c>
      <c r="BA455" s="14" t="e">
        <f>(#REF!+(BA251+BA335)*0.1)/1000</f>
        <v>#REF!</v>
      </c>
      <c r="BB455" s="14" t="e">
        <f>(#REF!+(BB251+BB335)*0.1)/1000</f>
        <v>#REF!</v>
      </c>
      <c r="BC455" s="14" t="e">
        <f>(#REF!+(BC251+BC335)*0.1)/1000</f>
        <v>#REF!</v>
      </c>
      <c r="BD455" s="14" t="e">
        <f>(#REF!+(BD251+BD335)*0.1)/1000</f>
        <v>#REF!</v>
      </c>
      <c r="BE455" s="14" t="e">
        <f>(#REF!+(BE251+BE335)*0.1)/1000</f>
        <v>#REF!</v>
      </c>
      <c r="BF455" s="14" t="e">
        <f>(#REF!+(BF251+BF335)*0.1)/1000</f>
        <v>#REF!</v>
      </c>
      <c r="BG455" s="14" t="e">
        <f>(#REF!+(BG251+BG335)*0.1)/1000</f>
        <v>#REF!</v>
      </c>
      <c r="BH455" s="14" t="e">
        <f>(#REF!+(BH251+BH335)*0.1)/1000</f>
        <v>#REF!</v>
      </c>
      <c r="BI455" s="14" t="e">
        <f>(#REF!+(BI251+BI335)*0.1)/1000</f>
        <v>#REF!</v>
      </c>
      <c r="BJ455" s="14" t="e">
        <f>(#REF!+(BJ251+BJ335)*0.1)/1000</f>
        <v>#REF!</v>
      </c>
      <c r="BK455" s="14" t="e">
        <f>(#REF!+(BK251+BK335)*0.1)/1000</f>
        <v>#REF!</v>
      </c>
      <c r="BL455" s="14"/>
      <c r="BM455" t="s">
        <v>248</v>
      </c>
    </row>
    <row r="456" spans="1:65" x14ac:dyDescent="0.25">
      <c r="A456" t="s">
        <v>284</v>
      </c>
      <c r="B456" t="s">
        <v>272</v>
      </c>
      <c r="C456" t="s">
        <v>149</v>
      </c>
      <c r="D456" t="s">
        <v>268</v>
      </c>
      <c r="E456" s="25" t="str">
        <f t="shared" si="66"/>
        <v>formula</v>
      </c>
      <c r="F456" s="4" t="s">
        <v>248</v>
      </c>
      <c r="G456" s="14" t="e">
        <f>(#REF!+(#REF!+#REF!)*0.1)/1000</f>
        <v>#REF!</v>
      </c>
      <c r="H456" s="14" t="e">
        <f>(#REF!+(#REF!+#REF!)*0.1)/1000</f>
        <v>#REF!</v>
      </c>
      <c r="I456" s="14" t="e">
        <f>(#REF!+(#REF!+#REF!)*0.1)/1000</f>
        <v>#REF!</v>
      </c>
      <c r="J456" s="14" t="e">
        <f>(#REF!+(#REF!+#REF!)*0.1)/1000</f>
        <v>#REF!</v>
      </c>
      <c r="K456" s="14" t="e">
        <f>(#REF!+(#REF!+#REF!)*0.1)/1000</f>
        <v>#REF!</v>
      </c>
      <c r="L456" s="14" t="e">
        <f>(#REF!+(#REF!+#REF!)*0.1)/1000</f>
        <v>#REF!</v>
      </c>
      <c r="M456" s="14" t="e">
        <f>(#REF!+(#REF!+#REF!)*0.1)/1000</f>
        <v>#REF!</v>
      </c>
      <c r="N456" s="14" t="e">
        <f>(#REF!+(#REF!+#REF!)*0.1)/1000</f>
        <v>#REF!</v>
      </c>
      <c r="O456" s="14" t="e">
        <f>(#REF!+(#REF!+#REF!)*0.1)/1000</f>
        <v>#REF!</v>
      </c>
      <c r="P456" s="14" t="e">
        <f>(#REF!+(#REF!+#REF!)*0.1)/1000</f>
        <v>#REF!</v>
      </c>
      <c r="Q456" s="14" t="e">
        <f>(#REF!+(#REF!+#REF!)*0.1)/1000</f>
        <v>#REF!</v>
      </c>
      <c r="R456" s="14" t="e">
        <f>(#REF!+(#REF!+#REF!)*0.1)/1000</f>
        <v>#REF!</v>
      </c>
      <c r="S456" s="14" t="e">
        <f>(#REF!+(#REF!+#REF!)*0.1)/1000</f>
        <v>#REF!</v>
      </c>
      <c r="T456" s="14" t="e">
        <f>(#REF!+(#REF!+#REF!)*0.1)/1000</f>
        <v>#REF!</v>
      </c>
      <c r="U456" s="14" t="e">
        <f>(#REF!+(#REF!+#REF!)*0.1)/1000</f>
        <v>#REF!</v>
      </c>
      <c r="V456" s="14" t="e">
        <f>(#REF!+(#REF!+#REF!)*0.1)/1000</f>
        <v>#REF!</v>
      </c>
      <c r="W456" s="14" t="e">
        <f>(#REF!+(#REF!+#REF!)*0.1)/1000</f>
        <v>#REF!</v>
      </c>
      <c r="X456" s="14" t="e">
        <f>(#REF!+(#REF!+#REF!)*0.1)/1000</f>
        <v>#REF!</v>
      </c>
      <c r="Y456" s="14" t="e">
        <f>(#REF!+(#REF!+#REF!)*0.1)/1000</f>
        <v>#REF!</v>
      </c>
      <c r="Z456" s="14" t="e">
        <f>(#REF!+(#REF!+#REF!)*0.1)/1000</f>
        <v>#REF!</v>
      </c>
      <c r="AA456" s="14" t="e">
        <f>(#REF!+(#REF!+#REF!)*0.1)/1000</f>
        <v>#REF!</v>
      </c>
      <c r="AB456" s="14" t="e">
        <f>(#REF!+(#REF!+#REF!)*0.1)/1000</f>
        <v>#REF!</v>
      </c>
      <c r="AC456" s="14" t="e">
        <f>(#REF!+(#REF!+#REF!)*0.1)/1000</f>
        <v>#REF!</v>
      </c>
      <c r="AD456" s="14" t="e">
        <f>(#REF!+(#REF!+#REF!)*0.1)/1000</f>
        <v>#REF!</v>
      </c>
      <c r="AE456" s="14" t="e">
        <f>(#REF!+(#REF!+#REF!)*0.1)/1000</f>
        <v>#REF!</v>
      </c>
      <c r="AF456" s="14" t="e">
        <f>(#REF!+(#REF!+#REF!)*0.1)/1000</f>
        <v>#REF!</v>
      </c>
      <c r="AG456" s="14" t="e">
        <f>(#REF!+(#REF!+#REF!)*0.1)/1000</f>
        <v>#REF!</v>
      </c>
      <c r="AH456" s="14" t="e">
        <f>(#REF!+(#REF!+#REF!)*0.1)/1000</f>
        <v>#REF!</v>
      </c>
      <c r="AI456" s="14" t="e">
        <f>(#REF!+(#REF!+#REF!)*0.1)/1000</f>
        <v>#REF!</v>
      </c>
      <c r="AJ456" s="14" t="e">
        <f>(#REF!+(#REF!+#REF!)*0.1)/1000</f>
        <v>#REF!</v>
      </c>
      <c r="AK456" s="14" t="e">
        <f>(#REF!+(#REF!+#REF!)*0.1)/1000</f>
        <v>#REF!</v>
      </c>
      <c r="AL456" s="14" t="e">
        <f>(#REF!+(#REF!+#REF!)*0.1)/1000</f>
        <v>#REF!</v>
      </c>
      <c r="AM456" s="14" t="e">
        <f>(#REF!+(#REF!+#REF!)*0.1)/1000</f>
        <v>#REF!</v>
      </c>
      <c r="AN456" s="14" t="e">
        <f>(#REF!+(#REF!+#REF!)*0.1)/1000</f>
        <v>#REF!</v>
      </c>
      <c r="AO456" s="14" t="e">
        <f>(#REF!+(#REF!+#REF!)*0.1)/1000</f>
        <v>#REF!</v>
      </c>
      <c r="AP456" s="14" t="e">
        <f>(#REF!+(#REF!+#REF!)*0.1)/1000</f>
        <v>#REF!</v>
      </c>
      <c r="AQ456" s="14" t="e">
        <f>(#REF!+(#REF!+#REF!)*0.1)/1000</f>
        <v>#REF!</v>
      </c>
      <c r="AR456" s="14" t="e">
        <f>(#REF!+(#REF!+#REF!)*0.1)/1000</f>
        <v>#REF!</v>
      </c>
      <c r="AS456" s="14" t="e">
        <f>(#REF!+(#REF!+#REF!)*0.1)/1000</f>
        <v>#REF!</v>
      </c>
      <c r="AT456" s="14" t="e">
        <f>(#REF!+(#REF!+#REF!)*0.1)/1000</f>
        <v>#REF!</v>
      </c>
      <c r="AU456" s="14" t="e">
        <f>(#REF!+(#REF!+#REF!)*0.1)/1000</f>
        <v>#REF!</v>
      </c>
      <c r="AV456" s="14" t="e">
        <f>(#REF!+(#REF!+#REF!)*0.1)/1000</f>
        <v>#REF!</v>
      </c>
      <c r="AW456" s="14" t="e">
        <f>(#REF!+(#REF!+#REF!)*0.1)/1000</f>
        <v>#REF!</v>
      </c>
      <c r="AX456" s="14" t="e">
        <f>(#REF!+(#REF!+#REF!)*0.1)/1000</f>
        <v>#REF!</v>
      </c>
      <c r="AY456" s="14" t="e">
        <f>(#REF!+(#REF!+#REF!)*0.1)/1000</f>
        <v>#REF!</v>
      </c>
      <c r="AZ456" s="14" t="e">
        <f>(#REF!+(#REF!+#REF!)*0.1)/1000</f>
        <v>#REF!</v>
      </c>
      <c r="BA456" s="14" t="e">
        <f>(#REF!+(#REF!+#REF!)*0.1)/1000</f>
        <v>#REF!</v>
      </c>
      <c r="BB456" s="14" t="e">
        <f>(#REF!+(#REF!+#REF!)*0.1)/1000</f>
        <v>#REF!</v>
      </c>
      <c r="BC456" s="14" t="e">
        <f>(#REF!+(#REF!+#REF!)*0.1)/1000</f>
        <v>#REF!</v>
      </c>
      <c r="BD456" s="14" t="e">
        <f>(#REF!+(#REF!+#REF!)*0.1)/1000</f>
        <v>#REF!</v>
      </c>
      <c r="BE456" s="14" t="e">
        <f>(#REF!+(#REF!+#REF!)*0.1)/1000</f>
        <v>#REF!</v>
      </c>
      <c r="BF456" s="14" t="e">
        <f>(#REF!+(#REF!+#REF!)*0.1)/1000</f>
        <v>#REF!</v>
      </c>
      <c r="BG456" s="14" t="e">
        <f>(#REF!+(#REF!+#REF!)*0.1)/1000</f>
        <v>#REF!</v>
      </c>
      <c r="BH456" s="14" t="e">
        <f>(#REF!+(#REF!+#REF!)*0.1)/1000</f>
        <v>#REF!</v>
      </c>
      <c r="BI456" s="14" t="e">
        <f>(#REF!+(#REF!+#REF!)*0.1)/1000</f>
        <v>#REF!</v>
      </c>
      <c r="BJ456" s="14" t="e">
        <f>(#REF!+(#REF!+#REF!)*0.1)/1000</f>
        <v>#REF!</v>
      </c>
      <c r="BK456" s="14" t="e">
        <f>(#REF!+(#REF!+#REF!)*0.1)/1000</f>
        <v>#REF!</v>
      </c>
      <c r="BL456" s="14"/>
      <c r="BM456" t="s">
        <v>248</v>
      </c>
    </row>
    <row r="457" spans="1:65" x14ac:dyDescent="0.25">
      <c r="A457" t="s">
        <v>273</v>
      </c>
      <c r="B457" t="s">
        <v>274</v>
      </c>
      <c r="C457" t="s">
        <v>149</v>
      </c>
      <c r="D457" t="s">
        <v>268</v>
      </c>
      <c r="E457" s="25" t="str">
        <f t="shared" si="66"/>
        <v>formula</v>
      </c>
      <c r="F457" s="4" t="s">
        <v>248</v>
      </c>
      <c r="G457" s="14" t="e">
        <f>(#REF!+(#REF!+G337)*0.1)/1000</f>
        <v>#REF!</v>
      </c>
      <c r="H457" s="14" t="e">
        <f>(#REF!+(#REF!+H337)*0.1)/1000</f>
        <v>#REF!</v>
      </c>
      <c r="I457" s="14" t="e">
        <f>(#REF!+(#REF!+I337)*0.1)/1000</f>
        <v>#REF!</v>
      </c>
      <c r="J457" s="14" t="e">
        <f>(#REF!+(#REF!+J337)*0.1)/1000</f>
        <v>#REF!</v>
      </c>
      <c r="K457" s="14" t="e">
        <f>(#REF!+(#REF!+K337)*0.1)/1000</f>
        <v>#REF!</v>
      </c>
      <c r="L457" s="14" t="e">
        <f>(#REF!+(#REF!+L337)*0.1)/1000</f>
        <v>#REF!</v>
      </c>
      <c r="M457" s="14" t="e">
        <f>(#REF!+(#REF!+M337)*0.1)/1000</f>
        <v>#REF!</v>
      </c>
      <c r="N457" s="14" t="e">
        <f>(#REF!+(#REF!+N337)*0.1)/1000</f>
        <v>#REF!</v>
      </c>
      <c r="O457" s="14" t="e">
        <f>(#REF!+(#REF!+O337)*0.1)/1000</f>
        <v>#REF!</v>
      </c>
      <c r="P457" s="14" t="e">
        <f>(#REF!+(#REF!+P337)*0.1)/1000</f>
        <v>#REF!</v>
      </c>
      <c r="Q457" s="14" t="e">
        <f>(#REF!+(#REF!+Q337)*0.1)/1000</f>
        <v>#REF!</v>
      </c>
      <c r="R457" s="14" t="e">
        <f>(#REF!+(#REF!+R337)*0.1)/1000</f>
        <v>#REF!</v>
      </c>
      <c r="S457" s="14" t="e">
        <f>(#REF!+(#REF!+S337)*0.1)/1000</f>
        <v>#REF!</v>
      </c>
      <c r="T457" s="14" t="e">
        <f>(#REF!+(#REF!+T337)*0.1)/1000</f>
        <v>#REF!</v>
      </c>
      <c r="U457" s="14" t="e">
        <f>(#REF!+(#REF!+U337)*0.1)/1000</f>
        <v>#REF!</v>
      </c>
      <c r="V457" s="14" t="e">
        <f>(#REF!+(#REF!+V337)*0.1)/1000</f>
        <v>#REF!</v>
      </c>
      <c r="W457" s="14" t="e">
        <f>(#REF!+(#REF!+W337)*0.1)/1000</f>
        <v>#REF!</v>
      </c>
      <c r="X457" s="14" t="e">
        <f>(#REF!+(#REF!+X337)*0.1)/1000</f>
        <v>#REF!</v>
      </c>
      <c r="Y457" s="14" t="e">
        <f>(#REF!+(#REF!+Y337)*0.1)/1000</f>
        <v>#REF!</v>
      </c>
      <c r="Z457" s="14" t="e">
        <f>(#REF!+(#REF!+Z337)*0.1)/1000</f>
        <v>#REF!</v>
      </c>
      <c r="AA457" s="14" t="e">
        <f>(#REF!+(#REF!+AA337)*0.1)/1000</f>
        <v>#REF!</v>
      </c>
      <c r="AB457" s="14" t="e">
        <f>(#REF!+(#REF!+AB337)*0.1)/1000</f>
        <v>#REF!</v>
      </c>
      <c r="AC457" s="14" t="e">
        <f>(#REF!+(#REF!+AC337)*0.1)/1000</f>
        <v>#REF!</v>
      </c>
      <c r="AD457" s="14" t="e">
        <f>(#REF!+(#REF!+AD337)*0.1)/1000</f>
        <v>#REF!</v>
      </c>
      <c r="AE457" s="14" t="e">
        <f>(#REF!+(#REF!+AE337)*0.1)/1000</f>
        <v>#REF!</v>
      </c>
      <c r="AF457" s="14" t="e">
        <f>(#REF!+(#REF!+AF337)*0.1)/1000</f>
        <v>#REF!</v>
      </c>
      <c r="AG457" s="14" t="e">
        <f>(#REF!+(#REF!+AG337)*0.1)/1000</f>
        <v>#REF!</v>
      </c>
      <c r="AH457" s="14" t="e">
        <f>(#REF!+(#REF!+AH337)*0.1)/1000</f>
        <v>#REF!</v>
      </c>
      <c r="AI457" s="14" t="e">
        <f>(#REF!+(#REF!+AI337)*0.1)/1000</f>
        <v>#REF!</v>
      </c>
      <c r="AJ457" s="14" t="e">
        <f>(#REF!+(#REF!+AJ337)*0.1)/1000</f>
        <v>#REF!</v>
      </c>
      <c r="AK457" s="14" t="e">
        <f>(#REF!+(#REF!+AK337)*0.1)/1000</f>
        <v>#REF!</v>
      </c>
      <c r="AL457" s="14" t="e">
        <f>(#REF!+(#REF!+AL337)*0.1)/1000</f>
        <v>#REF!</v>
      </c>
      <c r="AM457" s="14" t="e">
        <f>(#REF!+(#REF!+AM337)*0.1)/1000</f>
        <v>#REF!</v>
      </c>
      <c r="AN457" s="14" t="e">
        <f>(#REF!+(#REF!+AN337)*0.1)/1000</f>
        <v>#REF!</v>
      </c>
      <c r="AO457" s="14" t="e">
        <f>(#REF!+(#REF!+AO337)*0.1)/1000</f>
        <v>#REF!</v>
      </c>
      <c r="AP457" s="14" t="e">
        <f>(#REF!+(#REF!+AP337)*0.1)/1000</f>
        <v>#REF!</v>
      </c>
      <c r="AQ457" s="14" t="e">
        <f>(#REF!+(#REF!+AQ337)*0.1)/1000</f>
        <v>#REF!</v>
      </c>
      <c r="AR457" s="14" t="e">
        <f>(#REF!+(#REF!+AR337)*0.1)/1000</f>
        <v>#REF!</v>
      </c>
      <c r="AS457" s="14" t="e">
        <f>(#REF!+(#REF!+AS337)*0.1)/1000</f>
        <v>#REF!</v>
      </c>
      <c r="AT457" s="14" t="e">
        <f>(#REF!+(#REF!+AT337)*0.1)/1000</f>
        <v>#REF!</v>
      </c>
      <c r="AU457" s="14" t="e">
        <f>(#REF!+(#REF!+AU337)*0.1)/1000</f>
        <v>#REF!</v>
      </c>
      <c r="AV457" s="14" t="e">
        <f>(#REF!+(#REF!+AV337)*0.1)/1000</f>
        <v>#REF!</v>
      </c>
      <c r="AW457" s="14" t="e">
        <f>(#REF!+(#REF!+AW337)*0.1)/1000</f>
        <v>#REF!</v>
      </c>
      <c r="AX457" s="14" t="e">
        <f>(#REF!+(#REF!+AX337)*0.1)/1000</f>
        <v>#REF!</v>
      </c>
      <c r="AY457" s="14" t="e">
        <f>(#REF!+(#REF!+AY337)*0.1)/1000</f>
        <v>#REF!</v>
      </c>
      <c r="AZ457" s="14" t="e">
        <f>(#REF!+(#REF!+AZ337)*0.1)/1000</f>
        <v>#REF!</v>
      </c>
      <c r="BA457" s="14" t="e">
        <f>(#REF!+(#REF!+BA337)*0.1)/1000</f>
        <v>#REF!</v>
      </c>
      <c r="BB457" s="14" t="e">
        <f>(#REF!+(#REF!+BB337)*0.1)/1000</f>
        <v>#REF!</v>
      </c>
      <c r="BC457" s="14" t="e">
        <f>(#REF!+(#REF!+BC337)*0.1)/1000</f>
        <v>#REF!</v>
      </c>
      <c r="BD457" s="14" t="e">
        <f>(#REF!+(#REF!+BD337)*0.1)/1000</f>
        <v>#REF!</v>
      </c>
      <c r="BE457" s="14" t="e">
        <f>(#REF!+(#REF!+BE337)*0.1)/1000</f>
        <v>#REF!</v>
      </c>
      <c r="BF457" s="14" t="e">
        <f>(#REF!+(#REF!+BF337)*0.1)/1000</f>
        <v>#REF!</v>
      </c>
      <c r="BG457" s="14" t="e">
        <f>(#REF!+(#REF!+BG337)*0.1)/1000</f>
        <v>#REF!</v>
      </c>
      <c r="BH457" s="14" t="e">
        <f>(#REF!+(#REF!+BH337)*0.1)/1000</f>
        <v>#REF!</v>
      </c>
      <c r="BI457" s="14" t="e">
        <f>(#REF!+(#REF!+BI337)*0.1)/1000</f>
        <v>#REF!</v>
      </c>
      <c r="BJ457" s="14" t="e">
        <f>(#REF!+(#REF!+BJ337)*0.1)/1000</f>
        <v>#REF!</v>
      </c>
      <c r="BK457" s="14" t="e">
        <f>(#REF!+(#REF!+BK337)*0.1)/1000</f>
        <v>#REF!</v>
      </c>
      <c r="BL457" s="14"/>
      <c r="BM457" t="s">
        <v>248</v>
      </c>
    </row>
    <row r="458" spans="1:65" x14ac:dyDescent="0.25">
      <c r="A458" s="4" t="s">
        <v>275</v>
      </c>
      <c r="B458" t="s">
        <v>276</v>
      </c>
      <c r="C458" s="4" t="s">
        <v>7</v>
      </c>
      <c r="D458" s="4" t="s">
        <v>131</v>
      </c>
      <c r="E458" s="25" t="str">
        <f t="shared" si="66"/>
        <v>number</v>
      </c>
      <c r="F458" s="3" t="s">
        <v>132</v>
      </c>
      <c r="AJ458">
        <v>2272.4147950000001</v>
      </c>
      <c r="AT458">
        <v>2272.4147950000001</v>
      </c>
      <c r="BD458">
        <v>2272.4147950000001</v>
      </c>
      <c r="BM458" t="str">
        <f>VLOOKUP(D458,Data_1!$D$2:$D$1387,1,FALSE)</f>
        <v>Urban land area (sq. km)</v>
      </c>
    </row>
    <row r="459" spans="1:65" x14ac:dyDescent="0.25">
      <c r="A459" s="4" t="s">
        <v>277</v>
      </c>
      <c r="B459" t="s">
        <v>278</v>
      </c>
      <c r="C459" s="4" t="s">
        <v>7</v>
      </c>
      <c r="D459" s="4" t="s">
        <v>131</v>
      </c>
      <c r="E459" s="25" t="str">
        <f t="shared" si="66"/>
        <v>number</v>
      </c>
      <c r="F459" s="3" t="s">
        <v>132</v>
      </c>
      <c r="AJ459">
        <v>1815.103394</v>
      </c>
      <c r="AT459">
        <v>1815.103394</v>
      </c>
      <c r="BD459">
        <v>1815.103394</v>
      </c>
      <c r="BM459" t="str">
        <f>VLOOKUP(D459,Data_1!$D$2:$D$1387,1,FALSE)</f>
        <v>Urban land area (sq. km)</v>
      </c>
    </row>
    <row r="460" spans="1:65" x14ac:dyDescent="0.25">
      <c r="A460" s="4" t="s">
        <v>279</v>
      </c>
      <c r="B460" t="s">
        <v>280</v>
      </c>
      <c r="C460" s="4" t="s">
        <v>7</v>
      </c>
      <c r="D460" s="4" t="s">
        <v>131</v>
      </c>
      <c r="E460" s="25" t="str">
        <f t="shared" si="66"/>
        <v>number</v>
      </c>
      <c r="F460" s="3" t="s">
        <v>132</v>
      </c>
      <c r="BM460" t="str">
        <f>VLOOKUP(D460,Data_1!$D$2:$D$1387,1,FALSE)</f>
        <v>Urban land area (sq. km)</v>
      </c>
    </row>
    <row r="461" spans="1:65" x14ac:dyDescent="0.25">
      <c r="A461" s="4" t="s">
        <v>281</v>
      </c>
      <c r="B461" s="4" t="s">
        <v>282</v>
      </c>
      <c r="C461" s="4" t="s">
        <v>7</v>
      </c>
      <c r="D461" s="4" t="s">
        <v>131</v>
      </c>
      <c r="E461" s="25" t="str">
        <f t="shared" si="66"/>
        <v>number</v>
      </c>
      <c r="F461" s="3" t="s">
        <v>132</v>
      </c>
      <c r="BM461" t="str">
        <f>VLOOKUP(D461,Data_1!$D$2:$D$1387,1,FALSE)</f>
        <v>Urban land area (sq. km)</v>
      </c>
    </row>
    <row r="462" spans="1:65" x14ac:dyDescent="0.25">
      <c r="A462" s="4" t="s">
        <v>284</v>
      </c>
      <c r="B462" s="4" t="s">
        <v>272</v>
      </c>
      <c r="C462" s="4" t="s">
        <v>149</v>
      </c>
      <c r="D462" s="4" t="s">
        <v>131</v>
      </c>
      <c r="E462" s="25" t="str">
        <f t="shared" si="66"/>
        <v>number</v>
      </c>
      <c r="F462" s="3" t="s">
        <v>132</v>
      </c>
      <c r="AJ462">
        <v>3466.1616210000002</v>
      </c>
      <c r="AT462">
        <v>3466.1616210000002</v>
      </c>
      <c r="BD462">
        <v>3466.1616210000002</v>
      </c>
      <c r="BM462" t="str">
        <f>VLOOKUP(D462,Data_1!$D$2:$D$1387,1,FALSE)</f>
        <v>Urban land area (sq. km)</v>
      </c>
    </row>
    <row r="463" spans="1:65" x14ac:dyDescent="0.25">
      <c r="A463" s="4" t="s">
        <v>273</v>
      </c>
      <c r="B463" s="4" t="s">
        <v>274</v>
      </c>
      <c r="C463" s="4" t="s">
        <v>149</v>
      </c>
      <c r="D463" s="4" t="s">
        <v>131</v>
      </c>
      <c r="E463" s="25" t="str">
        <f t="shared" si="66"/>
        <v>number</v>
      </c>
      <c r="F463" s="3" t="s">
        <v>132</v>
      </c>
      <c r="AJ463">
        <v>6239.439453</v>
      </c>
      <c r="AT463">
        <v>6239.439453</v>
      </c>
      <c r="BD463">
        <v>6239.439453</v>
      </c>
      <c r="BM463" t="str">
        <f>VLOOKUP(D463,Data_1!$D$2:$D$1387,1,FALSE)</f>
        <v>Urban land area (sq. km)</v>
      </c>
    </row>
    <row r="464" spans="1:65" x14ac:dyDescent="0.25">
      <c r="A464" s="4" t="s">
        <v>275</v>
      </c>
      <c r="B464" t="s">
        <v>276</v>
      </c>
      <c r="C464" s="4" t="s">
        <v>7</v>
      </c>
      <c r="D464" s="4" t="s">
        <v>133</v>
      </c>
      <c r="E464" s="25" t="str">
        <f t="shared" si="66"/>
        <v>number</v>
      </c>
      <c r="F464" s="3" t="s">
        <v>134</v>
      </c>
      <c r="AJ464">
        <v>1.6986061E-2</v>
      </c>
      <c r="AT464">
        <v>1.6986061E-2</v>
      </c>
      <c r="BD464">
        <v>1.6986061E-2</v>
      </c>
      <c r="BM464" t="str">
        <f>VLOOKUP(D464,Data_1!$D$2:$D$1387,1,FALSE)</f>
        <v>Urban land area where elevation is below 5 meters (% of total land area)</v>
      </c>
    </row>
    <row r="465" spans="1:65" x14ac:dyDescent="0.25">
      <c r="A465" s="4" t="s">
        <v>277</v>
      </c>
      <c r="B465" t="s">
        <v>278</v>
      </c>
      <c r="C465" s="4" t="s">
        <v>7</v>
      </c>
      <c r="D465" s="4" t="s">
        <v>133</v>
      </c>
      <c r="E465" s="25" t="str">
        <f t="shared" si="66"/>
        <v>number</v>
      </c>
      <c r="F465" s="3" t="s">
        <v>134</v>
      </c>
      <c r="AJ465">
        <v>0</v>
      </c>
      <c r="AT465">
        <v>0</v>
      </c>
      <c r="BD465">
        <v>0</v>
      </c>
      <c r="BM465" t="str">
        <f>VLOOKUP(D465,Data_1!$D$2:$D$1387,1,FALSE)</f>
        <v>Urban land area where elevation is below 5 meters (% of total land area)</v>
      </c>
    </row>
    <row r="466" spans="1:65" x14ac:dyDescent="0.25">
      <c r="A466" s="4" t="s">
        <v>279</v>
      </c>
      <c r="B466" t="s">
        <v>280</v>
      </c>
      <c r="C466" s="4" t="s">
        <v>7</v>
      </c>
      <c r="D466" s="4" t="s">
        <v>133</v>
      </c>
      <c r="E466" s="25" t="str">
        <f t="shared" si="66"/>
        <v>number</v>
      </c>
      <c r="F466" s="3" t="s">
        <v>134</v>
      </c>
      <c r="BM466" t="str">
        <f>VLOOKUP(D466,Data_1!$D$2:$D$1387,1,FALSE)</f>
        <v>Urban land area where elevation is below 5 meters (% of total land area)</v>
      </c>
    </row>
    <row r="467" spans="1:65" x14ac:dyDescent="0.25">
      <c r="A467" s="4" t="s">
        <v>281</v>
      </c>
      <c r="B467" s="4" t="s">
        <v>282</v>
      </c>
      <c r="C467" s="4" t="s">
        <v>7</v>
      </c>
      <c r="D467" s="4" t="s">
        <v>133</v>
      </c>
      <c r="E467" s="25" t="str">
        <f t="shared" si="66"/>
        <v>number</v>
      </c>
      <c r="F467" s="3" t="s">
        <v>134</v>
      </c>
      <c r="BM467" t="str">
        <f>VLOOKUP(D467,Data_1!$D$2:$D$1387,1,FALSE)</f>
        <v>Urban land area where elevation is below 5 meters (% of total land area)</v>
      </c>
    </row>
    <row r="468" spans="1:65" x14ac:dyDescent="0.25">
      <c r="A468" s="4" t="s">
        <v>284</v>
      </c>
      <c r="B468" s="4" t="s">
        <v>272</v>
      </c>
      <c r="C468" s="4" t="s">
        <v>149</v>
      </c>
      <c r="D468" s="4" t="s">
        <v>133</v>
      </c>
      <c r="E468" s="25" t="str">
        <f t="shared" si="66"/>
        <v>number</v>
      </c>
      <c r="F468" s="3" t="s">
        <v>134</v>
      </c>
      <c r="AJ468">
        <v>4.0986437000000001E-2</v>
      </c>
      <c r="AT468">
        <v>4.0986437000000001E-2</v>
      </c>
      <c r="BD468">
        <v>4.0986437000000001E-2</v>
      </c>
      <c r="BM468" t="str">
        <f>VLOOKUP(D468,Data_1!$D$2:$D$1387,1,FALSE)</f>
        <v>Urban land area where elevation is below 5 meters (% of total land area)</v>
      </c>
    </row>
    <row r="469" spans="1:65" x14ac:dyDescent="0.25">
      <c r="A469" s="4" t="s">
        <v>273</v>
      </c>
      <c r="B469" s="4" t="s">
        <v>274</v>
      </c>
      <c r="C469" s="4" t="s">
        <v>149</v>
      </c>
      <c r="D469" s="4" t="s">
        <v>133</v>
      </c>
      <c r="E469" s="25" t="str">
        <f t="shared" si="66"/>
        <v>number</v>
      </c>
      <c r="F469" s="3" t="s">
        <v>134</v>
      </c>
      <c r="AJ469">
        <v>5.5515847E-2</v>
      </c>
      <c r="AT469">
        <v>5.5515847E-2</v>
      </c>
      <c r="BD469">
        <v>5.5515847E-2</v>
      </c>
      <c r="BM469" t="str">
        <f>VLOOKUP(D469,Data_1!$D$2:$D$1387,1,FALSE)</f>
        <v>Urban land area where elevation is below 5 meters (% of total land area)</v>
      </c>
    </row>
    <row r="470" spans="1:65" x14ac:dyDescent="0.25">
      <c r="A470" s="4" t="s">
        <v>275</v>
      </c>
      <c r="B470" t="s">
        <v>276</v>
      </c>
      <c r="C470" s="4" t="s">
        <v>7</v>
      </c>
      <c r="D470" s="4" t="s">
        <v>135</v>
      </c>
      <c r="E470" s="25" t="str">
        <f t="shared" si="66"/>
        <v>number</v>
      </c>
      <c r="F470" s="3" t="s">
        <v>136</v>
      </c>
      <c r="AJ470">
        <v>100.23565670000001</v>
      </c>
      <c r="AT470">
        <v>100.23565670000001</v>
      </c>
      <c r="BD470">
        <v>100.23565670000001</v>
      </c>
      <c r="BM470" t="str">
        <f>VLOOKUP(D470,Data_1!$D$2:$D$1387,1,FALSE)</f>
        <v>Urban land area where elevation is below 5 meters (sq. km)</v>
      </c>
    </row>
    <row r="471" spans="1:65" x14ac:dyDescent="0.25">
      <c r="A471" s="4" t="s">
        <v>277</v>
      </c>
      <c r="B471" t="s">
        <v>278</v>
      </c>
      <c r="C471" s="4" t="s">
        <v>7</v>
      </c>
      <c r="D471" s="4" t="s">
        <v>135</v>
      </c>
      <c r="E471" s="25" t="str">
        <f t="shared" si="66"/>
        <v>number</v>
      </c>
      <c r="F471" s="3" t="s">
        <v>136</v>
      </c>
      <c r="AJ471">
        <v>0</v>
      </c>
      <c r="AT471">
        <v>0</v>
      </c>
      <c r="BD471">
        <v>0</v>
      </c>
      <c r="BM471" t="str">
        <f>VLOOKUP(D471,Data_1!$D$2:$D$1387,1,FALSE)</f>
        <v>Urban land area where elevation is below 5 meters (sq. km)</v>
      </c>
    </row>
    <row r="472" spans="1:65" x14ac:dyDescent="0.25">
      <c r="A472" s="4" t="s">
        <v>279</v>
      </c>
      <c r="B472" t="s">
        <v>280</v>
      </c>
      <c r="C472" s="4" t="s">
        <v>7</v>
      </c>
      <c r="D472" s="4" t="s">
        <v>135</v>
      </c>
      <c r="E472" s="25" t="str">
        <f t="shared" si="66"/>
        <v>number</v>
      </c>
      <c r="F472" s="3" t="s">
        <v>136</v>
      </c>
      <c r="BM472" t="str">
        <f>VLOOKUP(D472,Data_1!$D$2:$D$1387,1,FALSE)</f>
        <v>Urban land area where elevation is below 5 meters (sq. km)</v>
      </c>
    </row>
    <row r="473" spans="1:65" x14ac:dyDescent="0.25">
      <c r="A473" s="4" t="s">
        <v>281</v>
      </c>
      <c r="B473" s="4" t="s">
        <v>282</v>
      </c>
      <c r="C473" s="4" t="s">
        <v>7</v>
      </c>
      <c r="D473" s="4" t="s">
        <v>135</v>
      </c>
      <c r="E473" s="25" t="str">
        <f t="shared" si="66"/>
        <v>number</v>
      </c>
      <c r="F473" s="3" t="s">
        <v>136</v>
      </c>
      <c r="BM473" t="str">
        <f>VLOOKUP(D473,Data_1!$D$2:$D$1387,1,FALSE)</f>
        <v>Urban land area where elevation is below 5 meters (sq. km)</v>
      </c>
    </row>
    <row r="474" spans="1:65" x14ac:dyDescent="0.25">
      <c r="A474" s="4" t="s">
        <v>284</v>
      </c>
      <c r="B474" s="4" t="s">
        <v>272</v>
      </c>
      <c r="C474" s="4" t="s">
        <v>149</v>
      </c>
      <c r="D474" s="4" t="s">
        <v>135</v>
      </c>
      <c r="E474" s="25" t="str">
        <f t="shared" si="66"/>
        <v>number</v>
      </c>
      <c r="F474" s="3" t="s">
        <v>136</v>
      </c>
      <c r="AJ474">
        <v>130.45101930000001</v>
      </c>
      <c r="AT474">
        <v>130.45101930000001</v>
      </c>
      <c r="BD474">
        <v>130.45101930000001</v>
      </c>
      <c r="BM474" t="str">
        <f>VLOOKUP(D474,Data_1!$D$2:$D$1387,1,FALSE)</f>
        <v>Urban land area where elevation is below 5 meters (sq. km)</v>
      </c>
    </row>
    <row r="475" spans="1:65" x14ac:dyDescent="0.25">
      <c r="A475" s="4" t="s">
        <v>273</v>
      </c>
      <c r="B475" s="4" t="s">
        <v>274</v>
      </c>
      <c r="C475" s="4" t="s">
        <v>149</v>
      </c>
      <c r="D475" s="4" t="s">
        <v>135</v>
      </c>
      <c r="E475" s="25" t="str">
        <f t="shared" si="66"/>
        <v>number</v>
      </c>
      <c r="F475" s="3" t="s">
        <v>136</v>
      </c>
      <c r="AJ475">
        <v>128.2065887</v>
      </c>
      <c r="AT475">
        <v>128.2065887</v>
      </c>
      <c r="BD475">
        <v>128.2065887</v>
      </c>
      <c r="BM475" t="str">
        <f>VLOOKUP(D475,Data_1!$D$2:$D$1387,1,FALSE)</f>
        <v>Urban land area where elevation is below 5 meters (sq. km)</v>
      </c>
    </row>
    <row r="476" spans="1:65" x14ac:dyDescent="0.25">
      <c r="A476" s="4" t="s">
        <v>275</v>
      </c>
      <c r="B476" t="s">
        <v>276</v>
      </c>
      <c r="C476" s="4" t="s">
        <v>7</v>
      </c>
      <c r="D476" s="4" t="s">
        <v>137</v>
      </c>
      <c r="E476" s="25" t="str">
        <f t="shared" si="66"/>
        <v>number</v>
      </c>
      <c r="F476" s="3" t="s">
        <v>138</v>
      </c>
      <c r="G476">
        <v>573078</v>
      </c>
      <c r="H476">
        <v>605315</v>
      </c>
      <c r="I476">
        <v>639540</v>
      </c>
      <c r="J476">
        <v>675807</v>
      </c>
      <c r="K476">
        <v>714171</v>
      </c>
      <c r="L476">
        <v>754443</v>
      </c>
      <c r="M476">
        <v>794053</v>
      </c>
      <c r="N476">
        <v>836042</v>
      </c>
      <c r="O476">
        <v>880328</v>
      </c>
      <c r="P476">
        <v>927259</v>
      </c>
      <c r="Q476">
        <v>981645</v>
      </c>
      <c r="R476">
        <v>1039492</v>
      </c>
      <c r="S476">
        <v>1100750</v>
      </c>
      <c r="T476">
        <v>1165702</v>
      </c>
      <c r="U476">
        <v>1234201</v>
      </c>
      <c r="V476">
        <v>1302441</v>
      </c>
      <c r="W476">
        <v>1374405</v>
      </c>
      <c r="X476">
        <v>1450329</v>
      </c>
      <c r="Y476">
        <v>1530300</v>
      </c>
      <c r="Z476">
        <v>1614654</v>
      </c>
      <c r="AA476">
        <v>1703479</v>
      </c>
      <c r="AB476">
        <v>1797054</v>
      </c>
      <c r="AC476">
        <v>1895439</v>
      </c>
      <c r="AD476">
        <v>1998623</v>
      </c>
      <c r="AE476">
        <v>2106591</v>
      </c>
      <c r="AF476">
        <v>2219702</v>
      </c>
      <c r="AG476">
        <v>2338140</v>
      </c>
      <c r="AH476">
        <v>2462865</v>
      </c>
      <c r="AI476">
        <v>2594158</v>
      </c>
      <c r="AJ476">
        <v>2733334</v>
      </c>
      <c r="AK476">
        <v>2880489</v>
      </c>
      <c r="AL476">
        <v>3036093</v>
      </c>
      <c r="AM476">
        <v>3200680</v>
      </c>
      <c r="AN476">
        <v>3336672</v>
      </c>
      <c r="AO476">
        <v>3476114</v>
      </c>
      <c r="AP476">
        <v>3622762</v>
      </c>
      <c r="AQ476">
        <v>3776499</v>
      </c>
      <c r="AR476">
        <v>3937065</v>
      </c>
      <c r="AS476">
        <v>4103815</v>
      </c>
      <c r="AT476">
        <v>4276115</v>
      </c>
      <c r="AU476">
        <v>4454032</v>
      </c>
      <c r="AV476">
        <v>4637734</v>
      </c>
      <c r="AW476">
        <v>4827101</v>
      </c>
      <c r="AX476">
        <v>5022403</v>
      </c>
      <c r="AY476">
        <v>5283544</v>
      </c>
      <c r="AZ476">
        <v>5555519</v>
      </c>
      <c r="BA476">
        <v>5838413</v>
      </c>
      <c r="BB476">
        <v>6132917</v>
      </c>
      <c r="BC476">
        <v>6438341</v>
      </c>
      <c r="BD476">
        <v>6755411</v>
      </c>
      <c r="BE476">
        <v>7084179</v>
      </c>
      <c r="BF476">
        <v>7425096</v>
      </c>
      <c r="BG476">
        <v>7778777</v>
      </c>
      <c r="BH476">
        <v>8146502</v>
      </c>
      <c r="BI476">
        <v>8528703</v>
      </c>
      <c r="BJ476">
        <v>8926190</v>
      </c>
      <c r="BK476">
        <v>9339002</v>
      </c>
      <c r="BM476" t="str">
        <f>VLOOKUP(D476,Data_1!$D$2:$D$1387,1,FALSE)</f>
        <v>Urban population</v>
      </c>
    </row>
    <row r="477" spans="1:65" x14ac:dyDescent="0.25">
      <c r="A477" s="4" t="s">
        <v>277</v>
      </c>
      <c r="B477" s="4" t="s">
        <v>278</v>
      </c>
      <c r="C477" s="4" t="s">
        <v>7</v>
      </c>
      <c r="D477" s="4" t="s">
        <v>137</v>
      </c>
      <c r="E477" s="25" t="str">
        <f t="shared" si="66"/>
        <v>number</v>
      </c>
      <c r="F477" s="3" t="s">
        <v>138</v>
      </c>
      <c r="G477">
        <v>166094</v>
      </c>
      <c r="H477">
        <v>173706</v>
      </c>
      <c r="I477">
        <v>181757</v>
      </c>
      <c r="J477">
        <v>190244</v>
      </c>
      <c r="K477">
        <v>199200</v>
      </c>
      <c r="L477">
        <v>208655</v>
      </c>
      <c r="M477">
        <v>223713</v>
      </c>
      <c r="N477">
        <v>240604</v>
      </c>
      <c r="O477">
        <v>258887</v>
      </c>
      <c r="P477">
        <v>278663</v>
      </c>
      <c r="Q477">
        <v>300036</v>
      </c>
      <c r="R477">
        <v>323213</v>
      </c>
      <c r="S477">
        <v>348287</v>
      </c>
      <c r="T477">
        <v>375513</v>
      </c>
      <c r="U477">
        <v>405006</v>
      </c>
      <c r="V477">
        <v>437195</v>
      </c>
      <c r="W477">
        <v>472375</v>
      </c>
      <c r="X477">
        <v>501479</v>
      </c>
      <c r="Y477">
        <v>529252</v>
      </c>
      <c r="Z477">
        <v>557759</v>
      </c>
      <c r="AA477">
        <v>586123</v>
      </c>
      <c r="AB477">
        <v>614791</v>
      </c>
      <c r="AC477">
        <v>646418</v>
      </c>
      <c r="AD477">
        <v>684835</v>
      </c>
      <c r="AE477">
        <v>732865</v>
      </c>
      <c r="AF477">
        <v>793032</v>
      </c>
      <c r="AG477">
        <v>864059</v>
      </c>
      <c r="AH477">
        <v>944362</v>
      </c>
      <c r="AI477">
        <v>1022514</v>
      </c>
      <c r="AJ477">
        <v>1090981</v>
      </c>
      <c r="AK477">
        <v>1145851</v>
      </c>
      <c r="AL477">
        <v>1188777</v>
      </c>
      <c r="AM477">
        <v>1225141</v>
      </c>
      <c r="AN477">
        <v>1264496</v>
      </c>
      <c r="AO477">
        <v>1314242</v>
      </c>
      <c r="AP477">
        <v>1377863</v>
      </c>
      <c r="AQ477">
        <v>1453668</v>
      </c>
      <c r="AR477">
        <v>1539770</v>
      </c>
      <c r="AS477">
        <v>1603861</v>
      </c>
      <c r="AT477">
        <v>1662059</v>
      </c>
      <c r="AU477">
        <v>1719058</v>
      </c>
      <c r="AV477">
        <v>1776347</v>
      </c>
      <c r="AW477">
        <v>1835082</v>
      </c>
      <c r="AX477">
        <v>1896842</v>
      </c>
      <c r="AY477">
        <v>1962998</v>
      </c>
      <c r="AZ477">
        <v>2033727</v>
      </c>
      <c r="BA477">
        <v>2108672</v>
      </c>
      <c r="BB477">
        <v>2187209</v>
      </c>
      <c r="BC477">
        <v>2270316</v>
      </c>
      <c r="BD477">
        <v>2357573</v>
      </c>
      <c r="BE477">
        <v>2449160</v>
      </c>
      <c r="BF477">
        <v>2545306</v>
      </c>
      <c r="BG477">
        <v>2646707</v>
      </c>
      <c r="BH477">
        <v>2753545</v>
      </c>
      <c r="BI477">
        <v>2866783</v>
      </c>
      <c r="BJ477">
        <v>2986195</v>
      </c>
      <c r="BK477">
        <v>3112498</v>
      </c>
      <c r="BM477" t="str">
        <f>VLOOKUP(D477,Data_1!$D$2:$D$1387,1,FALSE)</f>
        <v>Urban population</v>
      </c>
    </row>
    <row r="478" spans="1:65" x14ac:dyDescent="0.25">
      <c r="A478" s="4" t="s">
        <v>279</v>
      </c>
      <c r="B478" t="s">
        <v>280</v>
      </c>
      <c r="C478" s="4" t="s">
        <v>7</v>
      </c>
      <c r="D478" s="4" t="s">
        <v>137</v>
      </c>
      <c r="E478" s="25" t="str">
        <f t="shared" si="66"/>
        <v>number</v>
      </c>
      <c r="F478" s="3" t="s">
        <v>138</v>
      </c>
      <c r="G478">
        <v>595111</v>
      </c>
      <c r="H478">
        <v>641150</v>
      </c>
      <c r="I478">
        <v>692846</v>
      </c>
      <c r="J478">
        <v>760165</v>
      </c>
      <c r="K478">
        <v>832839</v>
      </c>
      <c r="L478">
        <v>911290</v>
      </c>
      <c r="M478">
        <v>995787</v>
      </c>
      <c r="N478">
        <v>1087208</v>
      </c>
      <c r="O478">
        <v>1186232</v>
      </c>
      <c r="P478">
        <v>1266829</v>
      </c>
      <c r="Q478">
        <v>1348908</v>
      </c>
      <c r="R478">
        <v>1436892</v>
      </c>
      <c r="S478">
        <v>1530527</v>
      </c>
      <c r="T478">
        <v>1629833</v>
      </c>
      <c r="U478">
        <v>1734414</v>
      </c>
      <c r="V478">
        <v>1844398</v>
      </c>
      <c r="W478">
        <v>1959813</v>
      </c>
      <c r="X478">
        <v>2081307</v>
      </c>
      <c r="Y478">
        <v>2209423</v>
      </c>
      <c r="Z478">
        <v>2344797</v>
      </c>
      <c r="AA478">
        <v>2428785</v>
      </c>
      <c r="AB478">
        <v>2509987</v>
      </c>
      <c r="AC478">
        <v>2592639</v>
      </c>
      <c r="AD478">
        <v>2675627</v>
      </c>
      <c r="AE478">
        <v>2758089</v>
      </c>
      <c r="AF478">
        <v>2840010</v>
      </c>
      <c r="AG478">
        <v>2921482</v>
      </c>
      <c r="AH478">
        <v>3002484</v>
      </c>
      <c r="AI478">
        <v>3083016</v>
      </c>
      <c r="AJ478">
        <v>3163300</v>
      </c>
      <c r="AK478">
        <v>3212589</v>
      </c>
      <c r="AL478">
        <v>3255309</v>
      </c>
      <c r="AM478">
        <v>3297925</v>
      </c>
      <c r="AN478">
        <v>3342446</v>
      </c>
      <c r="AO478">
        <v>3390221</v>
      </c>
      <c r="AP478">
        <v>3441885</v>
      </c>
      <c r="AQ478">
        <v>3496981</v>
      </c>
      <c r="AR478">
        <v>3553822</v>
      </c>
      <c r="AS478">
        <v>3610318</v>
      </c>
      <c r="AT478">
        <v>3665076</v>
      </c>
      <c r="AU478">
        <v>3788660</v>
      </c>
      <c r="AV478">
        <v>3944965</v>
      </c>
      <c r="AW478">
        <v>4106317</v>
      </c>
      <c r="AX478">
        <v>4273875</v>
      </c>
      <c r="AY478">
        <v>4448571</v>
      </c>
      <c r="AZ478">
        <v>4630790</v>
      </c>
      <c r="BA478">
        <v>4820726</v>
      </c>
      <c r="BB478">
        <v>5019893</v>
      </c>
      <c r="BC478">
        <v>5229298</v>
      </c>
      <c r="BD478">
        <v>5450680</v>
      </c>
      <c r="BE478">
        <v>5684648</v>
      </c>
      <c r="BF478">
        <v>5932013</v>
      </c>
      <c r="BG478">
        <v>6192359</v>
      </c>
      <c r="BH478">
        <v>6464271</v>
      </c>
      <c r="BI478">
        <v>6747273</v>
      </c>
      <c r="BJ478">
        <v>7041054</v>
      </c>
      <c r="BK478">
        <v>7346373</v>
      </c>
      <c r="BM478" t="str">
        <f>VLOOKUP(D478,Data_1!$D$2:$D$1387,1,FALSE)</f>
        <v>Urban population</v>
      </c>
    </row>
    <row r="479" spans="1:65" x14ac:dyDescent="0.25">
      <c r="A479" s="4" t="s">
        <v>281</v>
      </c>
      <c r="B479" s="4" t="s">
        <v>282</v>
      </c>
      <c r="C479" s="4" t="s">
        <v>7</v>
      </c>
      <c r="D479" s="4" t="s">
        <v>137</v>
      </c>
      <c r="E479" s="25" t="str">
        <f t="shared" si="66"/>
        <v>number</v>
      </c>
      <c r="F479" s="3" t="s">
        <v>138</v>
      </c>
      <c r="G479">
        <v>496270</v>
      </c>
      <c r="H479">
        <v>523204</v>
      </c>
      <c r="I479">
        <v>561146</v>
      </c>
      <c r="J479">
        <v>601709</v>
      </c>
      <c r="K479">
        <v>644773</v>
      </c>
      <c r="L479">
        <v>690528</v>
      </c>
      <c r="M479">
        <v>739175</v>
      </c>
      <c r="N479">
        <v>791074</v>
      </c>
      <c r="O479">
        <v>845606</v>
      </c>
      <c r="P479">
        <v>898591</v>
      </c>
      <c r="Q479">
        <v>955456</v>
      </c>
      <c r="R479">
        <v>1016386</v>
      </c>
      <c r="S479">
        <v>1080922</v>
      </c>
      <c r="T479">
        <v>1148663</v>
      </c>
      <c r="U479">
        <v>1215307</v>
      </c>
      <c r="V479">
        <v>1284118</v>
      </c>
      <c r="W479">
        <v>1355385</v>
      </c>
      <c r="X479">
        <v>1430794</v>
      </c>
      <c r="Y479">
        <v>1512619</v>
      </c>
      <c r="Z479">
        <v>1602697</v>
      </c>
      <c r="AA479">
        <v>1701543</v>
      </c>
      <c r="AB479">
        <v>1809079</v>
      </c>
      <c r="AC479">
        <v>1932155</v>
      </c>
      <c r="AD479">
        <v>2063525</v>
      </c>
      <c r="AE479">
        <v>2200562</v>
      </c>
      <c r="AF479">
        <v>2343238</v>
      </c>
      <c r="AG479">
        <v>2491436</v>
      </c>
      <c r="AH479">
        <v>2643488</v>
      </c>
      <c r="AI479">
        <v>2797468</v>
      </c>
      <c r="AJ479">
        <v>2951881</v>
      </c>
      <c r="AK479">
        <v>3105552</v>
      </c>
      <c r="AL479">
        <v>3258168</v>
      </c>
      <c r="AM479">
        <v>3374241</v>
      </c>
      <c r="AN479">
        <v>3483496</v>
      </c>
      <c r="AO479">
        <v>3592172</v>
      </c>
      <c r="AP479">
        <v>3701048</v>
      </c>
      <c r="AQ479">
        <v>3809730</v>
      </c>
      <c r="AR479">
        <v>3917525</v>
      </c>
      <c r="AS479">
        <v>4023161</v>
      </c>
      <c r="AT479">
        <v>4125987</v>
      </c>
      <c r="AU479">
        <v>4225519</v>
      </c>
      <c r="AV479">
        <v>4323307</v>
      </c>
      <c r="AW479">
        <v>4356041</v>
      </c>
      <c r="AX479">
        <v>4381920</v>
      </c>
      <c r="AY479">
        <v>4413845</v>
      </c>
      <c r="AZ479">
        <v>4452539</v>
      </c>
      <c r="BA479">
        <v>4497911</v>
      </c>
      <c r="BB479">
        <v>4550222</v>
      </c>
      <c r="BC479">
        <v>4609702</v>
      </c>
      <c r="BD479">
        <v>4676094</v>
      </c>
      <c r="BE479">
        <v>4749752</v>
      </c>
      <c r="BF479">
        <v>4830153</v>
      </c>
      <c r="BG479">
        <v>4915898</v>
      </c>
      <c r="BH479">
        <v>5009411</v>
      </c>
      <c r="BI479">
        <v>5109528</v>
      </c>
      <c r="BJ479">
        <v>5215921</v>
      </c>
      <c r="BK479">
        <v>5328745</v>
      </c>
      <c r="BM479" t="str">
        <f>VLOOKUP(D479,Data_1!$D$2:$D$1387,1,FALSE)</f>
        <v>Urban population</v>
      </c>
    </row>
    <row r="480" spans="1:65" x14ac:dyDescent="0.25">
      <c r="A480" s="4" t="s">
        <v>284</v>
      </c>
      <c r="B480" s="4" t="s">
        <v>272</v>
      </c>
      <c r="C480" s="4" t="s">
        <v>149</v>
      </c>
      <c r="D480" s="4" t="s">
        <v>137</v>
      </c>
      <c r="E480" s="25" t="str">
        <f t="shared" si="66"/>
        <v>number</v>
      </c>
      <c r="F480" s="3" t="s">
        <v>138</v>
      </c>
      <c r="G480">
        <v>698611</v>
      </c>
      <c r="H480">
        <v>776280</v>
      </c>
      <c r="I480">
        <v>862340</v>
      </c>
      <c r="J480">
        <v>956623</v>
      </c>
      <c r="K480">
        <v>1058839</v>
      </c>
      <c r="L480">
        <v>1131045</v>
      </c>
      <c r="M480">
        <v>1207206</v>
      </c>
      <c r="N480">
        <v>1288770</v>
      </c>
      <c r="O480">
        <v>1377865</v>
      </c>
      <c r="P480">
        <v>1476416</v>
      </c>
      <c r="Q480">
        <v>1585392</v>
      </c>
      <c r="R480">
        <v>1705063</v>
      </c>
      <c r="S480">
        <v>1835010</v>
      </c>
      <c r="T480">
        <v>1974879</v>
      </c>
      <c r="U480">
        <v>2129889</v>
      </c>
      <c r="V480">
        <v>2325707</v>
      </c>
      <c r="W480">
        <v>2535857</v>
      </c>
      <c r="X480">
        <v>2761273</v>
      </c>
      <c r="Y480">
        <v>2905057</v>
      </c>
      <c r="Z480">
        <v>3054478</v>
      </c>
      <c r="AA480">
        <v>3209513</v>
      </c>
      <c r="AB480">
        <v>3369971</v>
      </c>
      <c r="AC480">
        <v>3535010</v>
      </c>
      <c r="AD480">
        <v>3703735</v>
      </c>
      <c r="AE480">
        <v>3875372</v>
      </c>
      <c r="AF480">
        <v>4049189</v>
      </c>
      <c r="AG480">
        <v>4225595</v>
      </c>
      <c r="AH480">
        <v>4410678</v>
      </c>
      <c r="AI480">
        <v>4614463</v>
      </c>
      <c r="AJ480">
        <v>4826748</v>
      </c>
      <c r="AK480">
        <v>5047907</v>
      </c>
      <c r="AL480">
        <v>5276791</v>
      </c>
      <c r="AM480">
        <v>5511893</v>
      </c>
      <c r="AN480">
        <v>5751043</v>
      </c>
      <c r="AO480">
        <v>5992272</v>
      </c>
      <c r="AP480">
        <v>6236074</v>
      </c>
      <c r="AQ480">
        <v>6481754</v>
      </c>
      <c r="AR480">
        <v>6725837</v>
      </c>
      <c r="AS480">
        <v>6966883</v>
      </c>
      <c r="AT480">
        <v>7201085</v>
      </c>
      <c r="AU480">
        <v>7424053</v>
      </c>
      <c r="AV480">
        <v>7638315</v>
      </c>
      <c r="AW480">
        <v>7849457</v>
      </c>
      <c r="AX480">
        <v>8066046</v>
      </c>
      <c r="AY480">
        <v>8294243</v>
      </c>
      <c r="AZ480">
        <v>8536666</v>
      </c>
      <c r="BA480">
        <v>8793084</v>
      </c>
      <c r="BB480">
        <v>9064809</v>
      </c>
      <c r="BC480">
        <v>9352149</v>
      </c>
      <c r="BD480">
        <v>9655950</v>
      </c>
      <c r="BE480">
        <v>9977720</v>
      </c>
      <c r="BF480">
        <v>10317769</v>
      </c>
      <c r="BG480">
        <v>10674090</v>
      </c>
      <c r="BH480">
        <v>11043516</v>
      </c>
      <c r="BI480">
        <v>11425753</v>
      </c>
      <c r="BJ480">
        <v>11819761</v>
      </c>
      <c r="BK480">
        <v>12226576</v>
      </c>
      <c r="BM480" t="str">
        <f>VLOOKUP(D480,Data_1!$D$2:$D$1387,1,FALSE)</f>
        <v>Urban population</v>
      </c>
    </row>
    <row r="481" spans="1:65" x14ac:dyDescent="0.25">
      <c r="A481" s="4" t="s">
        <v>273</v>
      </c>
      <c r="B481" s="4" t="s">
        <v>274</v>
      </c>
      <c r="C481" s="4" t="s">
        <v>149</v>
      </c>
      <c r="D481" s="4" t="s">
        <v>137</v>
      </c>
      <c r="E481" s="25" t="str">
        <f t="shared" si="66"/>
        <v>number</v>
      </c>
      <c r="F481" s="3" t="s">
        <v>138</v>
      </c>
      <c r="G481">
        <v>1634030</v>
      </c>
      <c r="H481">
        <v>1725452</v>
      </c>
      <c r="I481">
        <v>1819650</v>
      </c>
      <c r="J481">
        <v>1914987</v>
      </c>
      <c r="K481">
        <v>2009909</v>
      </c>
      <c r="L481">
        <v>2103423</v>
      </c>
      <c r="M481">
        <v>2195976</v>
      </c>
      <c r="N481">
        <v>2290376</v>
      </c>
      <c r="O481">
        <v>2390977</v>
      </c>
      <c r="P481">
        <v>2489514</v>
      </c>
      <c r="Q481">
        <v>2575269</v>
      </c>
      <c r="R481">
        <v>2669844</v>
      </c>
      <c r="S481">
        <v>2768568</v>
      </c>
      <c r="T481">
        <v>2864859</v>
      </c>
      <c r="U481">
        <v>2954239</v>
      </c>
      <c r="V481">
        <v>3034105</v>
      </c>
      <c r="W481">
        <v>3107101</v>
      </c>
      <c r="X481">
        <v>3180281</v>
      </c>
      <c r="Y481">
        <v>3264199</v>
      </c>
      <c r="Z481">
        <v>3366236</v>
      </c>
      <c r="AA481">
        <v>3489594</v>
      </c>
      <c r="AB481">
        <v>3631850</v>
      </c>
      <c r="AC481">
        <v>3787646</v>
      </c>
      <c r="AD481">
        <v>3965301</v>
      </c>
      <c r="AE481">
        <v>4183130</v>
      </c>
      <c r="AF481">
        <v>4401864</v>
      </c>
      <c r="AG481">
        <v>4623179</v>
      </c>
      <c r="AH481">
        <v>4849529</v>
      </c>
      <c r="AI481">
        <v>5084197</v>
      </c>
      <c r="AJ481">
        <v>5330684</v>
      </c>
      <c r="AK481">
        <v>5590187</v>
      </c>
      <c r="AL481">
        <v>5861574</v>
      </c>
      <c r="AM481">
        <v>6143017</v>
      </c>
      <c r="AN481">
        <v>6432456</v>
      </c>
      <c r="AO481">
        <v>6727651</v>
      </c>
      <c r="AP481">
        <v>7028226</v>
      </c>
      <c r="AQ481">
        <v>7334775</v>
      </c>
      <c r="AR481">
        <v>7650720</v>
      </c>
      <c r="AS481">
        <v>7979372</v>
      </c>
      <c r="AT481">
        <v>8319609</v>
      </c>
      <c r="AU481">
        <v>8662230</v>
      </c>
      <c r="AV481">
        <v>9020827</v>
      </c>
      <c r="AW481">
        <v>9395501</v>
      </c>
      <c r="AX481">
        <v>9786022</v>
      </c>
      <c r="AY481">
        <v>10191094</v>
      </c>
      <c r="AZ481">
        <v>10611790</v>
      </c>
      <c r="BA481">
        <v>11047966</v>
      </c>
      <c r="BB481">
        <v>11498112</v>
      </c>
      <c r="BC481">
        <v>11959326</v>
      </c>
      <c r="BD481">
        <v>12430823</v>
      </c>
      <c r="BE481">
        <v>12911096</v>
      </c>
      <c r="BF481">
        <v>13399971</v>
      </c>
      <c r="BG481">
        <v>13897120</v>
      </c>
      <c r="BH481">
        <v>14403132</v>
      </c>
      <c r="BI481">
        <v>14918445</v>
      </c>
      <c r="BJ481">
        <v>15442902</v>
      </c>
      <c r="BK481">
        <v>15975849</v>
      </c>
      <c r="BM481" t="str">
        <f>VLOOKUP(D481,Data_1!$D$2:$D$1387,1,FALSE)</f>
        <v>Urban population</v>
      </c>
    </row>
    <row r="482" spans="1:65" x14ac:dyDescent="0.25">
      <c r="A482" s="4" t="s">
        <v>275</v>
      </c>
      <c r="B482" t="s">
        <v>276</v>
      </c>
      <c r="C482" s="4" t="s">
        <v>7</v>
      </c>
      <c r="D482" s="4" t="s">
        <v>139</v>
      </c>
      <c r="E482" s="25" t="str">
        <f t="shared" si="66"/>
        <v>number</v>
      </c>
      <c r="F482" s="3" t="s">
        <v>140</v>
      </c>
      <c r="G482">
        <v>10.971</v>
      </c>
      <c r="H482">
        <v>11.308999999999999</v>
      </c>
      <c r="I482">
        <v>11.657</v>
      </c>
      <c r="J482">
        <v>12.013999999999999</v>
      </c>
      <c r="K482">
        <v>12.379</v>
      </c>
      <c r="L482">
        <v>12.747</v>
      </c>
      <c r="M482">
        <v>13.074</v>
      </c>
      <c r="N482">
        <v>13.41</v>
      </c>
      <c r="O482">
        <v>13.750999999999999</v>
      </c>
      <c r="P482">
        <v>14.1</v>
      </c>
      <c r="Q482">
        <v>14.526</v>
      </c>
      <c r="R482">
        <v>14.964</v>
      </c>
      <c r="S482">
        <v>15.411</v>
      </c>
      <c r="T482">
        <v>15.869</v>
      </c>
      <c r="U482">
        <v>16.334</v>
      </c>
      <c r="V482">
        <v>16.754999999999999</v>
      </c>
      <c r="W482">
        <v>17.184000000000001</v>
      </c>
      <c r="X482">
        <v>17.622</v>
      </c>
      <c r="Y482">
        <v>18.068000000000001</v>
      </c>
      <c r="Z482">
        <v>18.524000000000001</v>
      </c>
      <c r="AA482">
        <v>18.988</v>
      </c>
      <c r="AB482">
        <v>19.460999999999999</v>
      </c>
      <c r="AC482">
        <v>19.943000000000001</v>
      </c>
      <c r="AD482">
        <v>20.434000000000001</v>
      </c>
      <c r="AE482">
        <v>20.933</v>
      </c>
      <c r="AF482">
        <v>21.442</v>
      </c>
      <c r="AG482">
        <v>21.959</v>
      </c>
      <c r="AH482">
        <v>22.486999999999998</v>
      </c>
      <c r="AI482">
        <v>23.021000000000001</v>
      </c>
      <c r="AJ482">
        <v>23.565999999999999</v>
      </c>
      <c r="AK482">
        <v>24.119</v>
      </c>
      <c r="AL482">
        <v>24.681000000000001</v>
      </c>
      <c r="AM482">
        <v>25.251000000000001</v>
      </c>
      <c r="AN482">
        <v>25.536000000000001</v>
      </c>
      <c r="AO482">
        <v>25.795999999999999</v>
      </c>
      <c r="AP482">
        <v>26.058</v>
      </c>
      <c r="AQ482">
        <v>26.321000000000002</v>
      </c>
      <c r="AR482">
        <v>26.585999999999999</v>
      </c>
      <c r="AS482">
        <v>26.853000000000002</v>
      </c>
      <c r="AT482">
        <v>27.120999999999999</v>
      </c>
      <c r="AU482">
        <v>27.390999999999998</v>
      </c>
      <c r="AV482">
        <v>27.663</v>
      </c>
      <c r="AW482">
        <v>27.936</v>
      </c>
      <c r="AX482">
        <v>28.210999999999999</v>
      </c>
      <c r="AY482">
        <v>28.814</v>
      </c>
      <c r="AZ482">
        <v>29.425000000000001</v>
      </c>
      <c r="BA482">
        <v>30.042999999999999</v>
      </c>
      <c r="BB482">
        <v>30.67</v>
      </c>
      <c r="BC482">
        <v>31.300999999999998</v>
      </c>
      <c r="BD482">
        <v>31.937999999999999</v>
      </c>
      <c r="BE482">
        <v>32.58</v>
      </c>
      <c r="BF482">
        <v>33.226999999999997</v>
      </c>
      <c r="BG482">
        <v>33.878</v>
      </c>
      <c r="BH482">
        <v>34.533999999999999</v>
      </c>
      <c r="BI482">
        <v>35.192999999999998</v>
      </c>
      <c r="BJ482">
        <v>35.856000000000002</v>
      </c>
      <c r="BK482">
        <v>36.521999999999998</v>
      </c>
      <c r="BM482" t="str">
        <f>VLOOKUP(D482,Data_1!$D$2:$D$1387,1,FALSE)</f>
        <v>Urban population (% of total)</v>
      </c>
    </row>
    <row r="483" spans="1:65" x14ac:dyDescent="0.25">
      <c r="A483" s="4" t="s">
        <v>277</v>
      </c>
      <c r="B483" s="4" t="s">
        <v>278</v>
      </c>
      <c r="C483" s="4" t="s">
        <v>7</v>
      </c>
      <c r="D483" s="4" t="s">
        <v>139</v>
      </c>
      <c r="E483" s="25" t="str">
        <f t="shared" si="66"/>
        <v>number</v>
      </c>
      <c r="F483" s="3" t="s">
        <v>140</v>
      </c>
      <c r="G483">
        <v>4.4889999999999999</v>
      </c>
      <c r="H483">
        <v>4.59</v>
      </c>
      <c r="I483">
        <v>4.694</v>
      </c>
      <c r="J483">
        <v>4.8</v>
      </c>
      <c r="K483">
        <v>4.9080000000000004</v>
      </c>
      <c r="L483">
        <v>5.0179999999999998</v>
      </c>
      <c r="M483">
        <v>5.2489999999999997</v>
      </c>
      <c r="N483">
        <v>5.5049999999999999</v>
      </c>
      <c r="O483">
        <v>5.7729999999999997</v>
      </c>
      <c r="P483">
        <v>6.0529999999999999</v>
      </c>
      <c r="Q483">
        <v>6.3449999999999998</v>
      </c>
      <c r="R483">
        <v>6.6509999999999998</v>
      </c>
      <c r="S483">
        <v>6.97</v>
      </c>
      <c r="T483">
        <v>7.3040000000000003</v>
      </c>
      <c r="U483">
        <v>7.6520000000000001</v>
      </c>
      <c r="V483">
        <v>8.0150000000000006</v>
      </c>
      <c r="W483">
        <v>8.3940000000000001</v>
      </c>
      <c r="X483">
        <v>8.6359999999999992</v>
      </c>
      <c r="Y483">
        <v>8.8409999999999993</v>
      </c>
      <c r="Z483">
        <v>9.0500000000000007</v>
      </c>
      <c r="AA483">
        <v>9.2629999999999999</v>
      </c>
      <c r="AB483">
        <v>9.4809999999999999</v>
      </c>
      <c r="AC483">
        <v>9.7040000000000006</v>
      </c>
      <c r="AD483">
        <v>9.9309999999999992</v>
      </c>
      <c r="AE483">
        <v>10.163</v>
      </c>
      <c r="AF483">
        <v>10.4</v>
      </c>
      <c r="AG483">
        <v>10.641</v>
      </c>
      <c r="AH483">
        <v>10.933999999999999</v>
      </c>
      <c r="AI483">
        <v>11.243</v>
      </c>
      <c r="AJ483">
        <v>11.56</v>
      </c>
      <c r="AK483">
        <v>11.885</v>
      </c>
      <c r="AL483">
        <v>12.218</v>
      </c>
      <c r="AM483">
        <v>12.558</v>
      </c>
      <c r="AN483">
        <v>12.907</v>
      </c>
      <c r="AO483">
        <v>13.263</v>
      </c>
      <c r="AP483">
        <v>13.629</v>
      </c>
      <c r="AQ483">
        <v>14.002000000000001</v>
      </c>
      <c r="AR483">
        <v>14.384</v>
      </c>
      <c r="AS483">
        <v>14.522</v>
      </c>
      <c r="AT483">
        <v>14.61</v>
      </c>
      <c r="AU483">
        <v>14.698</v>
      </c>
      <c r="AV483">
        <v>14.786</v>
      </c>
      <c r="AW483">
        <v>14.875</v>
      </c>
      <c r="AX483">
        <v>14.964</v>
      </c>
      <c r="AY483">
        <v>15.054</v>
      </c>
      <c r="AZ483">
        <v>15.144</v>
      </c>
      <c r="BA483">
        <v>15.234999999999999</v>
      </c>
      <c r="BB483">
        <v>15.326000000000001</v>
      </c>
      <c r="BC483">
        <v>15.429</v>
      </c>
      <c r="BD483">
        <v>15.544</v>
      </c>
      <c r="BE483">
        <v>15.672000000000001</v>
      </c>
      <c r="BF483">
        <v>15.811999999999999</v>
      </c>
      <c r="BG483">
        <v>15.965999999999999</v>
      </c>
      <c r="BH483">
        <v>16.132000000000001</v>
      </c>
      <c r="BI483">
        <v>16.312999999999999</v>
      </c>
      <c r="BJ483">
        <v>16.506</v>
      </c>
      <c r="BK483">
        <v>16.713999999999999</v>
      </c>
      <c r="BM483" t="str">
        <f>VLOOKUP(D483,Data_1!$D$2:$D$1387,1,FALSE)</f>
        <v>Urban population (% of total)</v>
      </c>
    </row>
    <row r="484" spans="1:65" x14ac:dyDescent="0.25">
      <c r="A484" s="4" t="s">
        <v>279</v>
      </c>
      <c r="B484" t="s">
        <v>280</v>
      </c>
      <c r="C484" s="4" t="s">
        <v>7</v>
      </c>
      <c r="D484" s="4" t="s">
        <v>139</v>
      </c>
      <c r="E484" s="25" t="str">
        <f t="shared" si="66"/>
        <v>number</v>
      </c>
      <c r="F484" s="3" t="s">
        <v>140</v>
      </c>
      <c r="G484">
        <v>18.951000000000001</v>
      </c>
      <c r="H484">
        <v>19.785</v>
      </c>
      <c r="I484">
        <v>20.712</v>
      </c>
      <c r="J484">
        <v>22.015000000000001</v>
      </c>
      <c r="K484">
        <v>23.372</v>
      </c>
      <c r="L484">
        <v>24.789000000000001</v>
      </c>
      <c r="M484">
        <v>26.260999999999999</v>
      </c>
      <c r="N484">
        <v>27.791</v>
      </c>
      <c r="O484">
        <v>29.37</v>
      </c>
      <c r="P484">
        <v>30.350999999999999</v>
      </c>
      <c r="Q484">
        <v>31.241</v>
      </c>
      <c r="R484">
        <v>32.146000000000001</v>
      </c>
      <c r="S484">
        <v>33.061</v>
      </c>
      <c r="T484">
        <v>33.991999999999997</v>
      </c>
      <c r="U484">
        <v>34.933999999999997</v>
      </c>
      <c r="V484">
        <v>35.89</v>
      </c>
      <c r="W484">
        <v>36.854999999999997</v>
      </c>
      <c r="X484">
        <v>37.832000000000001</v>
      </c>
      <c r="Y484">
        <v>38.817999999999998</v>
      </c>
      <c r="Z484">
        <v>39.814999999999998</v>
      </c>
      <c r="AA484">
        <v>39.853999999999999</v>
      </c>
      <c r="AB484">
        <v>39.805</v>
      </c>
      <c r="AC484">
        <v>39.755000000000003</v>
      </c>
      <c r="AD484">
        <v>39.704999999999998</v>
      </c>
      <c r="AE484">
        <v>39.655000000000001</v>
      </c>
      <c r="AF484">
        <v>39.606000000000002</v>
      </c>
      <c r="AG484">
        <v>39.555999999999997</v>
      </c>
      <c r="AH484">
        <v>39.506</v>
      </c>
      <c r="AI484">
        <v>39.456000000000003</v>
      </c>
      <c r="AJ484">
        <v>39.406999999999996</v>
      </c>
      <c r="AK484">
        <v>38.988999999999997</v>
      </c>
      <c r="AL484">
        <v>38.514000000000003</v>
      </c>
      <c r="AM484">
        <v>38.042000000000002</v>
      </c>
      <c r="AN484">
        <v>37.572000000000003</v>
      </c>
      <c r="AO484">
        <v>37.103999999999999</v>
      </c>
      <c r="AP484">
        <v>36.637999999999998</v>
      </c>
      <c r="AQ484">
        <v>36.176000000000002</v>
      </c>
      <c r="AR484">
        <v>35.716000000000001</v>
      </c>
      <c r="AS484">
        <v>35.258000000000003</v>
      </c>
      <c r="AT484">
        <v>34.802</v>
      </c>
      <c r="AU484">
        <v>35.002000000000002</v>
      </c>
      <c r="AV484">
        <v>35.475000000000001</v>
      </c>
      <c r="AW484">
        <v>35.951000000000001</v>
      </c>
      <c r="AX484">
        <v>36.43</v>
      </c>
      <c r="AY484">
        <v>36.911000000000001</v>
      </c>
      <c r="AZ484">
        <v>37.395000000000003</v>
      </c>
      <c r="BA484">
        <v>37.881</v>
      </c>
      <c r="BB484">
        <v>38.371000000000002</v>
      </c>
      <c r="BC484">
        <v>38.860999999999997</v>
      </c>
      <c r="BD484">
        <v>39.354999999999997</v>
      </c>
      <c r="BE484">
        <v>39.850999999999999</v>
      </c>
      <c r="BF484">
        <v>40.353999999999999</v>
      </c>
      <c r="BG484">
        <v>40.865000000000002</v>
      </c>
      <c r="BH484">
        <v>41.381999999999998</v>
      </c>
      <c r="BI484">
        <v>41.906999999999996</v>
      </c>
      <c r="BJ484">
        <v>42.438000000000002</v>
      </c>
      <c r="BK484">
        <v>42.975999999999999</v>
      </c>
      <c r="BM484" t="str">
        <f>VLOOKUP(D484,Data_1!$D$2:$D$1387,1,FALSE)</f>
        <v>Urban population (% of total)</v>
      </c>
    </row>
    <row r="485" spans="1:65" x14ac:dyDescent="0.25">
      <c r="A485" s="4" t="s">
        <v>281</v>
      </c>
      <c r="B485" s="4" t="s">
        <v>282</v>
      </c>
      <c r="C485" s="4" t="s">
        <v>7</v>
      </c>
      <c r="D485" s="4" t="s">
        <v>139</v>
      </c>
      <c r="E485" s="25" t="str">
        <f t="shared" si="66"/>
        <v>number</v>
      </c>
      <c r="F485" s="3" t="s">
        <v>140</v>
      </c>
      <c r="G485">
        <v>12.821</v>
      </c>
      <c r="H485">
        <v>13.082000000000001</v>
      </c>
      <c r="I485">
        <v>13.577999999999999</v>
      </c>
      <c r="J485">
        <v>14.092000000000001</v>
      </c>
      <c r="K485">
        <v>14.62</v>
      </c>
      <c r="L485">
        <v>15.164999999999999</v>
      </c>
      <c r="M485">
        <v>15.727</v>
      </c>
      <c r="N485">
        <v>16.306000000000001</v>
      </c>
      <c r="O485">
        <v>16.88</v>
      </c>
      <c r="P485">
        <v>17.361999999999998</v>
      </c>
      <c r="Q485">
        <v>17.855</v>
      </c>
      <c r="R485">
        <v>18.36</v>
      </c>
      <c r="S485">
        <v>18.873999999999999</v>
      </c>
      <c r="T485">
        <v>19.399999999999999</v>
      </c>
      <c r="U485">
        <v>19.873000000000001</v>
      </c>
      <c r="V485">
        <v>20.356000000000002</v>
      </c>
      <c r="W485">
        <v>20.846</v>
      </c>
      <c r="X485">
        <v>21.344999999999999</v>
      </c>
      <c r="Y485">
        <v>21.853000000000002</v>
      </c>
      <c r="Z485">
        <v>22.370999999999999</v>
      </c>
      <c r="AA485">
        <v>22.895</v>
      </c>
      <c r="AB485">
        <v>23.428999999999998</v>
      </c>
      <c r="AC485">
        <v>24.068999999999999</v>
      </c>
      <c r="AD485">
        <v>24.736000000000001</v>
      </c>
      <c r="AE485">
        <v>25.414000000000001</v>
      </c>
      <c r="AF485">
        <v>26.105</v>
      </c>
      <c r="AG485">
        <v>26.809000000000001</v>
      </c>
      <c r="AH485">
        <v>27.524000000000001</v>
      </c>
      <c r="AI485">
        <v>28.25</v>
      </c>
      <c r="AJ485">
        <v>28.988</v>
      </c>
      <c r="AK485">
        <v>29.738</v>
      </c>
      <c r="AL485">
        <v>30.498999999999999</v>
      </c>
      <c r="AM485">
        <v>30.94</v>
      </c>
      <c r="AN485">
        <v>31.335000000000001</v>
      </c>
      <c r="AO485">
        <v>31.731999999999999</v>
      </c>
      <c r="AP485">
        <v>32.131999999999998</v>
      </c>
      <c r="AQ485">
        <v>32.533999999999999</v>
      </c>
      <c r="AR485">
        <v>32.939</v>
      </c>
      <c r="AS485">
        <v>33.347000000000001</v>
      </c>
      <c r="AT485">
        <v>33.758000000000003</v>
      </c>
      <c r="AU485">
        <v>34.17</v>
      </c>
      <c r="AV485">
        <v>34.585000000000001</v>
      </c>
      <c r="AW485">
        <v>34.478999999999999</v>
      </c>
      <c r="AX485">
        <v>34.293999999999997</v>
      </c>
      <c r="AY485">
        <v>34.11</v>
      </c>
      <c r="AZ485">
        <v>33.926000000000002</v>
      </c>
      <c r="BA485">
        <v>33.743000000000002</v>
      </c>
      <c r="BB485">
        <v>33.56</v>
      </c>
      <c r="BC485">
        <v>33.378</v>
      </c>
      <c r="BD485">
        <v>33.195999999999998</v>
      </c>
      <c r="BE485">
        <v>33.015000000000001</v>
      </c>
      <c r="BF485">
        <v>32.834000000000003</v>
      </c>
      <c r="BG485">
        <v>32.654000000000003</v>
      </c>
      <c r="BH485">
        <v>32.503999999999998</v>
      </c>
      <c r="BI485">
        <v>32.384999999999998</v>
      </c>
      <c r="BJ485">
        <v>32.295999999999999</v>
      </c>
      <c r="BK485">
        <v>32.237000000000002</v>
      </c>
      <c r="BM485" t="str">
        <f>VLOOKUP(D485,Data_1!$D$2:$D$1387,1,FALSE)</f>
        <v>Urban population (% of total)</v>
      </c>
    </row>
    <row r="486" spans="1:65" x14ac:dyDescent="0.25">
      <c r="A486" s="4" t="s">
        <v>284</v>
      </c>
      <c r="B486" s="4" t="s">
        <v>272</v>
      </c>
      <c r="C486" s="4" t="s">
        <v>149</v>
      </c>
      <c r="D486" s="4" t="s">
        <v>139</v>
      </c>
      <c r="E486" s="25" t="str">
        <f t="shared" si="66"/>
        <v>number</v>
      </c>
      <c r="F486" s="3" t="s">
        <v>140</v>
      </c>
      <c r="G486">
        <v>18.911000000000001</v>
      </c>
      <c r="H486">
        <v>20.21</v>
      </c>
      <c r="I486">
        <v>21.574999999999999</v>
      </c>
      <c r="J486">
        <v>23.007000000000001</v>
      </c>
      <c r="K486">
        <v>24.5</v>
      </c>
      <c r="L486">
        <v>25.206</v>
      </c>
      <c r="M486">
        <v>25.925999999999998</v>
      </c>
      <c r="N486">
        <v>26.658999999999999</v>
      </c>
      <c r="O486">
        <v>27.404</v>
      </c>
      <c r="P486">
        <v>28.163</v>
      </c>
      <c r="Q486">
        <v>28.934000000000001</v>
      </c>
      <c r="R486">
        <v>29.719000000000001</v>
      </c>
      <c r="S486">
        <v>30.513000000000002</v>
      </c>
      <c r="T486">
        <v>31.321000000000002</v>
      </c>
      <c r="U486">
        <v>32.228999999999999</v>
      </c>
      <c r="V486">
        <v>33.594000000000001</v>
      </c>
      <c r="W486">
        <v>34.982999999999997</v>
      </c>
      <c r="X486">
        <v>36.4</v>
      </c>
      <c r="Y486">
        <v>36.613999999999997</v>
      </c>
      <c r="Z486">
        <v>36.829000000000001</v>
      </c>
      <c r="AA486">
        <v>37.043999999999997</v>
      </c>
      <c r="AB486">
        <v>37.26</v>
      </c>
      <c r="AC486">
        <v>37.475999999999999</v>
      </c>
      <c r="AD486">
        <v>37.692999999999998</v>
      </c>
      <c r="AE486">
        <v>37.909999999999997</v>
      </c>
      <c r="AF486">
        <v>38.127000000000002</v>
      </c>
      <c r="AG486">
        <v>38.345999999999997</v>
      </c>
      <c r="AH486">
        <v>38.607999999999997</v>
      </c>
      <c r="AI486">
        <v>38.975999999999999</v>
      </c>
      <c r="AJ486">
        <v>39.344999999999999</v>
      </c>
      <c r="AK486">
        <v>39.716000000000001</v>
      </c>
      <c r="AL486">
        <v>40.088000000000001</v>
      </c>
      <c r="AM486">
        <v>40.460999999999999</v>
      </c>
      <c r="AN486">
        <v>40.835000000000001</v>
      </c>
      <c r="AO486">
        <v>41.21</v>
      </c>
      <c r="AP486">
        <v>41.587000000000003</v>
      </c>
      <c r="AQ486">
        <v>41.963999999999999</v>
      </c>
      <c r="AR486">
        <v>42.341999999999999</v>
      </c>
      <c r="AS486">
        <v>42.741</v>
      </c>
      <c r="AT486">
        <v>43.155000000000001</v>
      </c>
      <c r="AU486">
        <v>43.567999999999998</v>
      </c>
      <c r="AV486">
        <v>43.982999999999997</v>
      </c>
      <c r="AW486">
        <v>44.399000000000001</v>
      </c>
      <c r="AX486">
        <v>44.817</v>
      </c>
      <c r="AY486">
        <v>45.234000000000002</v>
      </c>
      <c r="AZ486">
        <v>45.652000000000001</v>
      </c>
      <c r="BA486">
        <v>46.070999999999998</v>
      </c>
      <c r="BB486">
        <v>46.491</v>
      </c>
      <c r="BC486">
        <v>46.91</v>
      </c>
      <c r="BD486">
        <v>47.33</v>
      </c>
      <c r="BE486">
        <v>47.750999999999998</v>
      </c>
      <c r="BF486">
        <v>48.171999999999997</v>
      </c>
      <c r="BG486">
        <v>48.593000000000004</v>
      </c>
      <c r="BH486">
        <v>49.014000000000003</v>
      </c>
      <c r="BI486">
        <v>49.444000000000003</v>
      </c>
      <c r="BJ486">
        <v>49.881</v>
      </c>
      <c r="BK486">
        <v>50.326000000000001</v>
      </c>
      <c r="BM486" t="str">
        <f>VLOOKUP(D486,Data_1!$D$2:$D$1387,1,FALSE)</f>
        <v>Urban population (% of total)</v>
      </c>
    </row>
    <row r="487" spans="1:65" x14ac:dyDescent="0.25">
      <c r="A487" s="4" t="s">
        <v>273</v>
      </c>
      <c r="B487" s="4" t="s">
        <v>274</v>
      </c>
      <c r="C487" s="4" t="s">
        <v>149</v>
      </c>
      <c r="D487" s="4" t="s">
        <v>139</v>
      </c>
      <c r="E487" s="25" t="str">
        <f t="shared" si="66"/>
        <v>number</v>
      </c>
      <c r="F487" s="3" t="s">
        <v>140</v>
      </c>
      <c r="G487">
        <v>23.797000000000001</v>
      </c>
      <c r="H487">
        <v>24.352</v>
      </c>
      <c r="I487">
        <v>24.914999999999999</v>
      </c>
      <c r="J487">
        <v>25.488</v>
      </c>
      <c r="K487">
        <v>26.067</v>
      </c>
      <c r="L487">
        <v>26.655999999999999</v>
      </c>
      <c r="M487">
        <v>27.254000000000001</v>
      </c>
      <c r="N487">
        <v>27.86</v>
      </c>
      <c r="O487">
        <v>28.472999999999999</v>
      </c>
      <c r="P487">
        <v>28.957999999999998</v>
      </c>
      <c r="Q487">
        <v>29.173999999999999</v>
      </c>
      <c r="R487">
        <v>29.391999999999999</v>
      </c>
      <c r="S487">
        <v>29.61</v>
      </c>
      <c r="T487">
        <v>29.829000000000001</v>
      </c>
      <c r="U487">
        <v>30.048999999999999</v>
      </c>
      <c r="V487">
        <v>30.27</v>
      </c>
      <c r="W487">
        <v>30.492000000000001</v>
      </c>
      <c r="X487">
        <v>30.713999999999999</v>
      </c>
      <c r="Y487">
        <v>30.937999999999999</v>
      </c>
      <c r="Z487">
        <v>31.163</v>
      </c>
      <c r="AA487">
        <v>31.388000000000002</v>
      </c>
      <c r="AB487">
        <v>31.614000000000001</v>
      </c>
      <c r="AC487">
        <v>31.841999999999999</v>
      </c>
      <c r="AD487">
        <v>32.209000000000003</v>
      </c>
      <c r="AE487">
        <v>32.896000000000001</v>
      </c>
      <c r="AF487">
        <v>33.591000000000001</v>
      </c>
      <c r="AG487">
        <v>34.292999999999999</v>
      </c>
      <c r="AH487">
        <v>35.003999999999998</v>
      </c>
      <c r="AI487">
        <v>35.719000000000001</v>
      </c>
      <c r="AJ487">
        <v>36.441000000000003</v>
      </c>
      <c r="AK487">
        <v>37.17</v>
      </c>
      <c r="AL487">
        <v>37.905000000000001</v>
      </c>
      <c r="AM487">
        <v>38.643999999999998</v>
      </c>
      <c r="AN487">
        <v>39.39</v>
      </c>
      <c r="AO487">
        <v>40.14</v>
      </c>
      <c r="AP487">
        <v>40.896000000000001</v>
      </c>
      <c r="AQ487">
        <v>41.654000000000003</v>
      </c>
      <c r="AR487">
        <v>42.417999999999999</v>
      </c>
      <c r="AS487">
        <v>43.183999999999997</v>
      </c>
      <c r="AT487">
        <v>43.929000000000002</v>
      </c>
      <c r="AU487">
        <v>44.600999999999999</v>
      </c>
      <c r="AV487">
        <v>45.274999999999999</v>
      </c>
      <c r="AW487">
        <v>45.951000000000001</v>
      </c>
      <c r="AX487">
        <v>46.63</v>
      </c>
      <c r="AY487">
        <v>47.308</v>
      </c>
      <c r="AZ487">
        <v>47.988</v>
      </c>
      <c r="BA487">
        <v>48.668999999999997</v>
      </c>
      <c r="BB487">
        <v>49.350999999999999</v>
      </c>
      <c r="BC487">
        <v>50.030999999999999</v>
      </c>
      <c r="BD487">
        <v>50.713000000000001</v>
      </c>
      <c r="BE487">
        <v>51.393999999999998</v>
      </c>
      <c r="BF487">
        <v>52.073</v>
      </c>
      <c r="BG487">
        <v>52.747999999999998</v>
      </c>
      <c r="BH487">
        <v>53.418999999999997</v>
      </c>
      <c r="BI487">
        <v>54.085999999999999</v>
      </c>
      <c r="BJ487">
        <v>54.749000000000002</v>
      </c>
      <c r="BK487">
        <v>55.406999999999996</v>
      </c>
      <c r="BM487" t="str">
        <f>VLOOKUP(D487,Data_1!$D$2:$D$1387,1,FALSE)</f>
        <v>Urban population (% of total)</v>
      </c>
    </row>
    <row r="488" spans="1:65" x14ac:dyDescent="0.25">
      <c r="A488" s="4" t="s">
        <v>275</v>
      </c>
      <c r="B488" t="s">
        <v>276</v>
      </c>
      <c r="C488" s="4" t="s">
        <v>7</v>
      </c>
      <c r="D488" s="4" t="s">
        <v>141</v>
      </c>
      <c r="E488" s="25" t="str">
        <f t="shared" si="66"/>
        <v>number</v>
      </c>
      <c r="F488" s="3" t="s">
        <v>142</v>
      </c>
      <c r="G488">
        <v>5.451121906310779</v>
      </c>
      <c r="H488">
        <v>5.4727150585942361</v>
      </c>
      <c r="I488">
        <v>5.5000184238224499</v>
      </c>
      <c r="J488">
        <v>5.5158364391555139</v>
      </c>
      <c r="K488">
        <v>5.5214897142707562</v>
      </c>
      <c r="L488">
        <v>5.4857299171061369</v>
      </c>
      <c r="M488">
        <v>5.1170481014710072</v>
      </c>
      <c r="N488">
        <v>5.1528641408068774</v>
      </c>
      <c r="O488">
        <v>5.1615714242221795</v>
      </c>
      <c r="P488">
        <v>5.1938357143419065</v>
      </c>
      <c r="Q488">
        <v>5.6996813423857828</v>
      </c>
      <c r="R488">
        <v>5.7257675394055267</v>
      </c>
      <c r="S488">
        <v>5.7259633375106018</v>
      </c>
      <c r="T488">
        <v>5.733171499575195</v>
      </c>
      <c r="U488">
        <v>5.7100316496474903</v>
      </c>
      <c r="V488">
        <v>5.3816398968670356</v>
      </c>
      <c r="W488">
        <v>5.3780714077718894</v>
      </c>
      <c r="X488">
        <v>5.3769517054735081</v>
      </c>
      <c r="Y488">
        <v>5.367336736777597</v>
      </c>
      <c r="Z488">
        <v>5.3656897620712751</v>
      </c>
      <c r="AA488">
        <v>5.3551938246428978</v>
      </c>
      <c r="AB488">
        <v>5.3476026951404503</v>
      </c>
      <c r="AC488">
        <v>5.3301816540559228</v>
      </c>
      <c r="AD488">
        <v>5.3007969461014621</v>
      </c>
      <c r="AE488">
        <v>5.2612557689106954</v>
      </c>
      <c r="AF488">
        <v>5.2301951515652148</v>
      </c>
      <c r="AG488">
        <v>5.1982788856915016</v>
      </c>
      <c r="AH488">
        <v>5.1969564933717551</v>
      </c>
      <c r="AI488">
        <v>5.1936687400788148</v>
      </c>
      <c r="AJ488">
        <v>5.2260115673353553</v>
      </c>
      <c r="AK488">
        <v>5.243796189704053</v>
      </c>
      <c r="AL488">
        <v>5.2611420073740263</v>
      </c>
      <c r="AM488">
        <v>5.2791795755466016</v>
      </c>
      <c r="AN488">
        <v>4.1610615828586628</v>
      </c>
      <c r="AO488">
        <v>4.0941100123624095</v>
      </c>
      <c r="AP488">
        <v>4.1321715156246501</v>
      </c>
      <c r="AQ488">
        <v>4.1560671636673989</v>
      </c>
      <c r="AR488">
        <v>4.1638131882446441</v>
      </c>
      <c r="AS488">
        <v>4.1481507021385084</v>
      </c>
      <c r="AT488">
        <v>4.1127858215169617</v>
      </c>
      <c r="AU488">
        <v>4.0764866267691522</v>
      </c>
      <c r="AV488">
        <v>4.0416131519026797</v>
      </c>
      <c r="AW488">
        <v>4.0020195547187196</v>
      </c>
      <c r="AX488">
        <v>3.9662424000570446</v>
      </c>
      <c r="AY488">
        <v>5.0688580247912833</v>
      </c>
      <c r="AZ488">
        <v>5.0194763393003177</v>
      </c>
      <c r="BA488">
        <v>4.9667165264723714</v>
      </c>
      <c r="BB488">
        <v>4.9211479873064459</v>
      </c>
      <c r="BC488">
        <v>4.8600405025723781</v>
      </c>
      <c r="BD488">
        <v>4.8072915146854704</v>
      </c>
      <c r="BE488">
        <v>4.7520174430756992</v>
      </c>
      <c r="BF488">
        <v>4.7001626086707899</v>
      </c>
      <c r="BG488">
        <v>4.6533513991853805</v>
      </c>
      <c r="BH488">
        <v>4.6189504775082924</v>
      </c>
      <c r="BI488">
        <v>4.584866569487783</v>
      </c>
      <c r="BJ488">
        <v>4.5552353751012742</v>
      </c>
      <c r="BK488">
        <v>4.520974217231184</v>
      </c>
      <c r="BM488" t="str">
        <f>VLOOKUP(D488,Data_1!$D$2:$D$1387,1,FALSE)</f>
        <v>Urban population growth (annual %)</v>
      </c>
    </row>
    <row r="489" spans="1:65" x14ac:dyDescent="0.25">
      <c r="A489" t="s">
        <v>277</v>
      </c>
      <c r="B489" t="s">
        <v>278</v>
      </c>
      <c r="C489" t="s">
        <v>7</v>
      </c>
      <c r="D489" t="s">
        <v>141</v>
      </c>
      <c r="E489" s="25" t="str">
        <f t="shared" si="66"/>
        <v>number</v>
      </c>
      <c r="F489" s="4" t="s">
        <v>142</v>
      </c>
      <c r="G489">
        <v>4.4555761664493287</v>
      </c>
      <c r="H489">
        <v>4.4810321815597511</v>
      </c>
      <c r="I489">
        <v>4.5306415150060317</v>
      </c>
      <c r="J489">
        <v>4.5636828678873842</v>
      </c>
      <c r="K489">
        <v>4.6001886356741135</v>
      </c>
      <c r="L489">
        <v>4.6372825175307231</v>
      </c>
      <c r="M489">
        <v>6.9681810026678379</v>
      </c>
      <c r="N489">
        <v>7.2788448153806442</v>
      </c>
      <c r="O489">
        <v>7.3239244553281058</v>
      </c>
      <c r="P489">
        <v>7.3611493375718275</v>
      </c>
      <c r="Q489">
        <v>7.3899301021487744</v>
      </c>
      <c r="R489">
        <v>7.4409081153526593</v>
      </c>
      <c r="S489">
        <v>7.4715303919237392</v>
      </c>
      <c r="T489">
        <v>7.5266238581364666</v>
      </c>
      <c r="U489">
        <v>7.5608790700710191</v>
      </c>
      <c r="V489">
        <v>7.6477438011830934</v>
      </c>
      <c r="W489">
        <v>7.7393841846206426</v>
      </c>
      <c r="X489">
        <v>5.9788570478711653</v>
      </c>
      <c r="Y489">
        <v>5.3902956791921302</v>
      </c>
      <c r="Z489">
        <v>5.2462280503933911</v>
      </c>
      <c r="AA489">
        <v>4.9602695718292837</v>
      </c>
      <c r="AB489">
        <v>4.7752707487816846</v>
      </c>
      <c r="AC489">
        <v>5.0163980703502302</v>
      </c>
      <c r="AD489">
        <v>5.7731579980722936</v>
      </c>
      <c r="AE489">
        <v>6.7783576965038712</v>
      </c>
      <c r="AF489">
        <v>7.8902063610624324</v>
      </c>
      <c r="AG489">
        <v>8.5777479599421707</v>
      </c>
      <c r="AH489">
        <v>8.8868513704549024</v>
      </c>
      <c r="AI489">
        <v>7.9510012540575419</v>
      </c>
      <c r="AJ489">
        <v>6.4812990711262009</v>
      </c>
      <c r="AK489">
        <v>4.9070300903650814</v>
      </c>
      <c r="AL489">
        <v>3.6777455165742947</v>
      </c>
      <c r="AM489">
        <v>3.0130891860492861</v>
      </c>
      <c r="AN489">
        <v>3.1617684403450217</v>
      </c>
      <c r="AO489">
        <v>3.8586449759735921</v>
      </c>
      <c r="AP489">
        <v>4.727367462358874</v>
      </c>
      <c r="AQ489">
        <v>5.3556269212370067</v>
      </c>
      <c r="AR489">
        <v>5.7543037209348311</v>
      </c>
      <c r="AS489">
        <v>4.0780792712887495</v>
      </c>
      <c r="AT489">
        <v>3.5643347866327098</v>
      </c>
      <c r="AU489">
        <v>3.3719271176859364</v>
      </c>
      <c r="AV489">
        <v>3.2782541989769323</v>
      </c>
      <c r="AW489">
        <v>3.2530158788504897</v>
      </c>
      <c r="AX489">
        <v>3.3101230923183089</v>
      </c>
      <c r="AY489">
        <v>3.4282498365304477</v>
      </c>
      <c r="AZ489">
        <v>3.5397173884097937</v>
      </c>
      <c r="BA489">
        <v>3.6188295127335048</v>
      </c>
      <c r="BB489">
        <v>3.6567936372581453</v>
      </c>
      <c r="BC489">
        <v>3.7292727024248804</v>
      </c>
      <c r="BD489">
        <v>3.7713671198004404</v>
      </c>
      <c r="BE489">
        <v>3.8112408573458643</v>
      </c>
      <c r="BF489">
        <v>3.8505769906301603</v>
      </c>
      <c r="BG489">
        <v>3.9065347238396164</v>
      </c>
      <c r="BH489">
        <v>3.9572946653718297</v>
      </c>
      <c r="BI489">
        <v>4.0301322740052115</v>
      </c>
      <c r="BJ489">
        <v>4.0809506576963122</v>
      </c>
      <c r="BK489">
        <v>4.1425617480076617</v>
      </c>
      <c r="BM489" t="str">
        <f>VLOOKUP(D489,Data_1!$D$2:$D$1387,1,FALSE)</f>
        <v>Urban population growth (annual %)</v>
      </c>
    </row>
    <row r="490" spans="1:65" x14ac:dyDescent="0.25">
      <c r="A490" t="s">
        <v>279</v>
      </c>
      <c r="B490" t="s">
        <v>280</v>
      </c>
      <c r="C490" t="s">
        <v>7</v>
      </c>
      <c r="D490" t="s">
        <v>141</v>
      </c>
      <c r="E490" s="25" t="str">
        <f t="shared" si="66"/>
        <v>number</v>
      </c>
      <c r="F490" s="4" t="s">
        <v>142</v>
      </c>
      <c r="G490">
        <v>7.4318039065006687</v>
      </c>
      <c r="H490">
        <v>7.4515496136795951</v>
      </c>
      <c r="I490">
        <v>7.7544313367539583</v>
      </c>
      <c r="J490">
        <v>9.2727762706933081</v>
      </c>
      <c r="K490">
        <v>9.1304831195854383</v>
      </c>
      <c r="L490">
        <v>9.0020831931625445</v>
      </c>
      <c r="M490">
        <v>8.8672201185502875</v>
      </c>
      <c r="N490">
        <v>8.7834841869010578</v>
      </c>
      <c r="O490">
        <v>8.716895478019401</v>
      </c>
      <c r="P490">
        <v>6.5735030787798214</v>
      </c>
      <c r="Q490">
        <v>6.2778448486860068</v>
      </c>
      <c r="R490">
        <v>6.3187071461984612</v>
      </c>
      <c r="S490">
        <v>6.3129672845128688</v>
      </c>
      <c r="T490">
        <v>6.2865435040753397</v>
      </c>
      <c r="U490">
        <v>6.21920486041589</v>
      </c>
      <c r="V490">
        <v>6.1483332800015376</v>
      </c>
      <c r="W490">
        <v>6.0696123541165266</v>
      </c>
      <c r="X490">
        <v>6.0147001231464419</v>
      </c>
      <c r="Y490">
        <v>5.9735333708957912</v>
      </c>
      <c r="Z490">
        <v>5.9467435518975735</v>
      </c>
      <c r="AA490">
        <v>3.5192301323864501</v>
      </c>
      <c r="AB490">
        <v>3.2886441536636628</v>
      </c>
      <c r="AC490">
        <v>3.2398702037415323</v>
      </c>
      <c r="AD490">
        <v>3.1507469520871729</v>
      </c>
      <c r="AE490">
        <v>3.0354303205450193</v>
      </c>
      <c r="AF490">
        <v>2.9269524682527468</v>
      </c>
      <c r="AG490">
        <v>2.8283448481146096</v>
      </c>
      <c r="AH490">
        <v>2.7348924290391277</v>
      </c>
      <c r="AI490">
        <v>2.6468392575576423</v>
      </c>
      <c r="AJ490">
        <v>2.5707447849620322</v>
      </c>
      <c r="AK490">
        <v>1.5461367627327183</v>
      </c>
      <c r="AL490">
        <v>1.3210047912720881</v>
      </c>
      <c r="AM490">
        <v>1.3006280793182363</v>
      </c>
      <c r="AN490">
        <v>1.340939146764156</v>
      </c>
      <c r="AO490">
        <v>1.4192236716600768</v>
      </c>
      <c r="AP490">
        <v>1.5124175415641623</v>
      </c>
      <c r="AQ490">
        <v>1.5880738414472892</v>
      </c>
      <c r="AR490">
        <v>1.6123619228266204</v>
      </c>
      <c r="AS490">
        <v>1.5772213041608925</v>
      </c>
      <c r="AT490">
        <v>1.50532147142395</v>
      </c>
      <c r="AU490">
        <v>3.3163322749164088</v>
      </c>
      <c r="AV490">
        <v>4.0427687697344981</v>
      </c>
      <c r="AW490">
        <v>4.0086437439611888</v>
      </c>
      <c r="AX490">
        <v>3.9994390153639312</v>
      </c>
      <c r="AY490">
        <v>4.0062011149548757</v>
      </c>
      <c r="AZ490">
        <v>4.0144558881594117</v>
      </c>
      <c r="BA490">
        <v>4.0197059233717569</v>
      </c>
      <c r="BB490">
        <v>4.0484079608707377</v>
      </c>
      <c r="BC490">
        <v>4.0868424710911979</v>
      </c>
      <c r="BD490">
        <v>4.1463328087793636</v>
      </c>
      <c r="BE490">
        <v>4.2028836425099918</v>
      </c>
      <c r="BF490">
        <v>4.2594407817747717</v>
      </c>
      <c r="BG490">
        <v>4.2952496865947412</v>
      </c>
      <c r="BH490">
        <v>4.2974132201996893</v>
      </c>
      <c r="BI490">
        <v>4.2848178409514874</v>
      </c>
      <c r="BJ490">
        <v>4.2619451618281579</v>
      </c>
      <c r="BK490">
        <v>4.2448847168168182</v>
      </c>
      <c r="BM490" t="str">
        <f>VLOOKUP(D490,Data_1!$D$2:$D$1387,1,FALSE)</f>
        <v>Urban population growth (annual %)</v>
      </c>
    </row>
    <row r="491" spans="1:65" x14ac:dyDescent="0.25">
      <c r="A491" t="s">
        <v>281</v>
      </c>
      <c r="B491" t="s">
        <v>282</v>
      </c>
      <c r="C491" t="s">
        <v>7</v>
      </c>
      <c r="D491" t="s">
        <v>141</v>
      </c>
      <c r="E491" s="25" t="str">
        <f t="shared" si="66"/>
        <v>number</v>
      </c>
      <c r="F491" s="4" t="s">
        <v>142</v>
      </c>
      <c r="G491">
        <v>4.9150113683647909</v>
      </c>
      <c r="H491">
        <v>5.2851311917414847</v>
      </c>
      <c r="I491">
        <v>7.000967584431975</v>
      </c>
      <c r="J491">
        <v>6.9792818516495796</v>
      </c>
      <c r="K491">
        <v>6.9124377132051231</v>
      </c>
      <c r="L491">
        <v>6.8558205486485644</v>
      </c>
      <c r="M491">
        <v>6.80781770561779</v>
      </c>
      <c r="N491">
        <v>6.7856816447895447</v>
      </c>
      <c r="O491">
        <v>6.6662014227178883</v>
      </c>
      <c r="P491">
        <v>6.0774450921804775</v>
      </c>
      <c r="Q491">
        <v>6.1360732425012499</v>
      </c>
      <c r="R491">
        <v>6.1819763815337101</v>
      </c>
      <c r="S491">
        <v>6.1561182377763402</v>
      </c>
      <c r="T491">
        <v>6.0784276683654594</v>
      </c>
      <c r="U491">
        <v>5.6398062446962642</v>
      </c>
      <c r="V491">
        <v>5.5075381584015375</v>
      </c>
      <c r="W491">
        <v>5.4013445458180502</v>
      </c>
      <c r="X491">
        <v>5.4143988120826467</v>
      </c>
      <c r="Y491">
        <v>5.561305057815515</v>
      </c>
      <c r="Z491">
        <v>5.7845249660489717</v>
      </c>
      <c r="AA491">
        <v>5.984765128410662</v>
      </c>
      <c r="AB491">
        <v>6.1282389537356208</v>
      </c>
      <c r="AC491">
        <v>6.5818084319688417</v>
      </c>
      <c r="AD491">
        <v>6.5779725159603046</v>
      </c>
      <c r="AE491">
        <v>6.4297096811640646</v>
      </c>
      <c r="AF491">
        <v>6.2820951252077535</v>
      </c>
      <c r="AG491">
        <v>6.1325517533605733</v>
      </c>
      <c r="AH491">
        <v>5.9240006174259907</v>
      </c>
      <c r="AI491">
        <v>5.6615465107179404</v>
      </c>
      <c r="AJ491">
        <v>5.3727871918682339</v>
      </c>
      <c r="AK491">
        <v>5.0748883090050327</v>
      </c>
      <c r="AL491">
        <v>4.7973596865313786</v>
      </c>
      <c r="AM491">
        <v>3.5005335916368896</v>
      </c>
      <c r="AN491">
        <v>3.1865977072653409</v>
      </c>
      <c r="AO491">
        <v>3.0720646263664855</v>
      </c>
      <c r="AP491">
        <v>2.9858989307002957</v>
      </c>
      <c r="AQ491">
        <v>2.8942297698126023</v>
      </c>
      <c r="AR491">
        <v>2.7901756362854444</v>
      </c>
      <c r="AS491">
        <v>2.6607835203926338</v>
      </c>
      <c r="AT491">
        <v>2.5237351840229039</v>
      </c>
      <c r="AU491">
        <v>2.3836829608816053</v>
      </c>
      <c r="AV491">
        <v>2.2878525160930439</v>
      </c>
      <c r="AW491">
        <v>0.75429986687754358</v>
      </c>
      <c r="AX491">
        <v>0.59233671714578251</v>
      </c>
      <c r="AY491">
        <v>0.72592071737772479</v>
      </c>
      <c r="AZ491">
        <v>0.87283035908856998</v>
      </c>
      <c r="BA491">
        <v>1.0138571502151132</v>
      </c>
      <c r="BB491">
        <v>1.1562956211840552</v>
      </c>
      <c r="BC491">
        <v>1.2987189855340202</v>
      </c>
      <c r="BD491">
        <v>1.4299933222867334</v>
      </c>
      <c r="BE491">
        <v>1.5629260097611442</v>
      </c>
      <c r="BF491">
        <v>1.6785738024191685</v>
      </c>
      <c r="BG491">
        <v>1.7596298731046944</v>
      </c>
      <c r="BH491">
        <v>1.8843900402767364</v>
      </c>
      <c r="BI491">
        <v>1.9788688728145827</v>
      </c>
      <c r="BJ491">
        <v>2.0608646760764167</v>
      </c>
      <c r="BK491">
        <v>2.1400071986352791</v>
      </c>
      <c r="BM491" t="str">
        <f>VLOOKUP(D491,Data_1!$D$2:$D$1387,1,FALSE)</f>
        <v>Urban population growth (annual %)</v>
      </c>
    </row>
    <row r="492" spans="1:65" x14ac:dyDescent="0.25">
      <c r="A492" s="4" t="s">
        <v>284</v>
      </c>
      <c r="B492" s="4" t="s">
        <v>272</v>
      </c>
      <c r="C492" s="4" t="s">
        <v>149</v>
      </c>
      <c r="D492" s="4" t="s">
        <v>141</v>
      </c>
      <c r="E492" s="25" t="str">
        <f t="shared" si="66"/>
        <v>number</v>
      </c>
      <c r="F492" s="3" t="s">
        <v>142</v>
      </c>
      <c r="G492">
        <v>10.465603214219817</v>
      </c>
      <c r="H492">
        <v>10.541920181785743</v>
      </c>
      <c r="I492">
        <v>10.513634460664612</v>
      </c>
      <c r="J492">
        <v>10.375974999396698</v>
      </c>
      <c r="K492">
        <v>10.151892938194807</v>
      </c>
      <c r="L492">
        <v>6.5968959296559939</v>
      </c>
      <c r="M492">
        <v>6.5166614497198738</v>
      </c>
      <c r="N492">
        <v>6.5379676504214306</v>
      </c>
      <c r="O492">
        <v>6.6846924580324361</v>
      </c>
      <c r="P492">
        <v>6.9082329563867155</v>
      </c>
      <c r="Q492">
        <v>7.1214166076542078</v>
      </c>
      <c r="R492">
        <v>7.2770364836442836</v>
      </c>
      <c r="S492">
        <v>7.3447870883497455</v>
      </c>
      <c r="T492">
        <v>7.3457199570507976</v>
      </c>
      <c r="U492">
        <v>7.5562735033891455</v>
      </c>
      <c r="V492">
        <v>8.7954213148676601</v>
      </c>
      <c r="W492">
        <v>8.6507568136455966</v>
      </c>
      <c r="X492">
        <v>8.5160158305889198</v>
      </c>
      <c r="Y492">
        <v>5.0761206175504938</v>
      </c>
      <c r="Z492">
        <v>5.0155699139722776</v>
      </c>
      <c r="AA492">
        <v>4.9510501643030249</v>
      </c>
      <c r="AB492">
        <v>4.8784926749353374</v>
      </c>
      <c r="AC492">
        <v>4.7811989212850898</v>
      </c>
      <c r="AD492">
        <v>4.6625641749212292</v>
      </c>
      <c r="AE492">
        <v>4.5299888249543949</v>
      </c>
      <c r="AF492">
        <v>4.3874955955172084</v>
      </c>
      <c r="AG492">
        <v>4.2643465143338162</v>
      </c>
      <c r="AH492">
        <v>4.2868339842225165</v>
      </c>
      <c r="AI492">
        <v>4.5167082349518939</v>
      </c>
      <c r="AJ492">
        <v>4.4977447488356841</v>
      </c>
      <c r="AK492">
        <v>4.4800752955111189</v>
      </c>
      <c r="AL492">
        <v>4.4344445871221856</v>
      </c>
      <c r="AM492">
        <v>4.3589973528807144</v>
      </c>
      <c r="AN492">
        <v>4.2473108332836986</v>
      </c>
      <c r="AO492">
        <v>4.1089409378932826</v>
      </c>
      <c r="AP492">
        <v>3.9880178663138262</v>
      </c>
      <c r="AQ492">
        <v>3.8640335043309966</v>
      </c>
      <c r="AR492">
        <v>3.6965225960247721</v>
      </c>
      <c r="AS492">
        <v>3.5211543742289506</v>
      </c>
      <c r="AT492">
        <v>3.3063786661075296</v>
      </c>
      <c r="AU492">
        <v>3.0493425353850587</v>
      </c>
      <c r="AV492">
        <v>2.8451894648501659</v>
      </c>
      <c r="AW492">
        <v>2.7267328311764261</v>
      </c>
      <c r="AX492">
        <v>2.7219041958268315</v>
      </c>
      <c r="AY492">
        <v>2.789826029735027</v>
      </c>
      <c r="AZ492">
        <v>2.8808873765904743</v>
      </c>
      <c r="BA492">
        <v>2.9594969955973509</v>
      </c>
      <c r="BB492">
        <v>3.0434270530395926</v>
      </c>
      <c r="BC492">
        <v>3.1206382528523782</v>
      </c>
      <c r="BD492">
        <v>3.1968149190514619</v>
      </c>
      <c r="BE492">
        <v>3.278030165505426</v>
      </c>
      <c r="BF492">
        <v>3.3512947202851375</v>
      </c>
      <c r="BG492">
        <v>3.3951755067270128</v>
      </c>
      <c r="BH492">
        <v>3.4024158826971997</v>
      </c>
      <c r="BI492">
        <v>3.4026374298322892</v>
      </c>
      <c r="BJ492">
        <v>3.3902949102661486</v>
      </c>
      <c r="BK492">
        <v>3.3839151400014713</v>
      </c>
      <c r="BM492" t="str">
        <f>VLOOKUP(D492,Data_1!$D$2:$D$1387,1,FALSE)</f>
        <v>Urban population growth (annual %)</v>
      </c>
    </row>
    <row r="493" spans="1:65" x14ac:dyDescent="0.25">
      <c r="A493" s="4" t="s">
        <v>273</v>
      </c>
      <c r="B493" s="4" t="s">
        <v>274</v>
      </c>
      <c r="C493" s="4" t="s">
        <v>149</v>
      </c>
      <c r="D493" s="4" t="s">
        <v>141</v>
      </c>
      <c r="E493" s="25" t="str">
        <f t="shared" si="66"/>
        <v>number</v>
      </c>
      <c r="F493" s="3" t="s">
        <v>142</v>
      </c>
      <c r="G493">
        <v>5.4867540352202591</v>
      </c>
      <c r="H493">
        <v>5.4439689022839053</v>
      </c>
      <c r="I493">
        <v>5.3155129757669615</v>
      </c>
      <c r="J493">
        <v>5.106665919491685</v>
      </c>
      <c r="K493">
        <v>4.8378613316443948</v>
      </c>
      <c r="L493">
        <v>4.5476570306935358</v>
      </c>
      <c r="M493">
        <v>4.3060576904616852</v>
      </c>
      <c r="N493">
        <v>4.2089401602018146</v>
      </c>
      <c r="O493">
        <v>4.2986072795982446</v>
      </c>
      <c r="P493">
        <v>4.0385441679673848</v>
      </c>
      <c r="Q493">
        <v>3.3866483975433854</v>
      </c>
      <c r="R493">
        <v>3.606604906002195</v>
      </c>
      <c r="S493">
        <v>3.6310175277502923</v>
      </c>
      <c r="T493">
        <v>3.4188915279488632</v>
      </c>
      <c r="U493">
        <v>3.0721953784851914</v>
      </c>
      <c r="V493">
        <v>2.6675400025227436</v>
      </c>
      <c r="W493">
        <v>2.3773649018258274</v>
      </c>
      <c r="X493">
        <v>2.3279420543748741</v>
      </c>
      <c r="Y493">
        <v>2.6044845712611737</v>
      </c>
      <c r="Z493">
        <v>3.0780802823828348</v>
      </c>
      <c r="AA493">
        <v>3.5990190864513836</v>
      </c>
      <c r="AB493">
        <v>3.9956763257748782</v>
      </c>
      <c r="AC493">
        <v>4.2002557620598235</v>
      </c>
      <c r="AD493">
        <v>4.5837048507831639</v>
      </c>
      <c r="AE493">
        <v>5.3478003695549452</v>
      </c>
      <c r="AF493">
        <v>5.0968317428597878</v>
      </c>
      <c r="AG493">
        <v>4.9054476123454549</v>
      </c>
      <c r="AH493">
        <v>4.7799023128761258</v>
      </c>
      <c r="AI493">
        <v>4.7255514761488104</v>
      </c>
      <c r="AJ493">
        <v>4.7342458557509355</v>
      </c>
      <c r="AK493">
        <v>4.7533179050884398</v>
      </c>
      <c r="AL493">
        <v>4.7405429003410005</v>
      </c>
      <c r="AM493">
        <v>4.6897821350654088</v>
      </c>
      <c r="AN493">
        <v>4.6040435330620531</v>
      </c>
      <c r="AO493">
        <v>4.4869623668612357</v>
      </c>
      <c r="AP493">
        <v>4.3708278339067723</v>
      </c>
      <c r="AQ493">
        <v>4.2692409384071945</v>
      </c>
      <c r="AR493">
        <v>4.2173024778878929</v>
      </c>
      <c r="AS493">
        <v>4.205995056639618</v>
      </c>
      <c r="AT493">
        <v>4.1755546913389114</v>
      </c>
      <c r="AU493">
        <v>4.0356936662593732</v>
      </c>
      <c r="AV493">
        <v>4.0563819816735824</v>
      </c>
      <c r="AW493">
        <v>4.0694942665165215</v>
      </c>
      <c r="AX493">
        <v>4.0724083292953424</v>
      </c>
      <c r="AY493">
        <v>4.0559160655011821</v>
      </c>
      <c r="AZ493">
        <v>4.0451445532523227</v>
      </c>
      <c r="BA493">
        <v>4.0280691460684457</v>
      </c>
      <c r="BB493">
        <v>3.9936509355980214</v>
      </c>
      <c r="BC493">
        <v>3.932854444131141</v>
      </c>
      <c r="BD493">
        <v>3.8667721691692587</v>
      </c>
      <c r="BE493">
        <v>3.790798257388444</v>
      </c>
      <c r="BF493">
        <v>3.7165446090382108</v>
      </c>
      <c r="BG493">
        <v>3.6429081648929427</v>
      </c>
      <c r="BH493">
        <v>3.576405850791029</v>
      </c>
      <c r="BI493">
        <v>3.5152683891704202</v>
      </c>
      <c r="BJ493">
        <v>3.4551113479521121</v>
      </c>
      <c r="BK493">
        <v>3.3928664087845966</v>
      </c>
      <c r="BM493" t="str">
        <f>VLOOKUP(D493,Data_1!$D$2:$D$1387,1,FALSE)</f>
        <v>Urban population growth (annual %)</v>
      </c>
    </row>
    <row r="494" spans="1:65" x14ac:dyDescent="0.25">
      <c r="A494" t="s">
        <v>275</v>
      </c>
      <c r="B494" t="s">
        <v>276</v>
      </c>
      <c r="C494" t="s">
        <v>7</v>
      </c>
      <c r="D494" t="s">
        <v>143</v>
      </c>
      <c r="E494" s="25" t="str">
        <f t="shared" si="66"/>
        <v>number</v>
      </c>
      <c r="F494" s="4" t="s">
        <v>144</v>
      </c>
      <c r="AJ494">
        <v>0.58793710700000001</v>
      </c>
      <c r="AT494">
        <v>0.58442638999999996</v>
      </c>
      <c r="BD494">
        <v>0.60708624899999997</v>
      </c>
      <c r="BM494" t="e">
        <f>VLOOKUP(D494,Data_1!$D$2:$D$1387,1,FALSE)</f>
        <v>#N/A</v>
      </c>
    </row>
    <row r="495" spans="1:65" x14ac:dyDescent="0.25">
      <c r="A495" t="s">
        <v>277</v>
      </c>
      <c r="B495" t="s">
        <v>278</v>
      </c>
      <c r="C495" t="s">
        <v>7</v>
      </c>
      <c r="D495" t="s">
        <v>143</v>
      </c>
      <c r="E495" s="25" t="str">
        <f t="shared" si="66"/>
        <v>number</v>
      </c>
      <c r="F495" s="4" t="s">
        <v>144</v>
      </c>
      <c r="AJ495">
        <v>0</v>
      </c>
      <c r="AT495">
        <v>0</v>
      </c>
      <c r="BD495">
        <v>0</v>
      </c>
      <c r="BM495" t="e">
        <f>VLOOKUP(D495,Data_1!$D$2:$D$1387,1,FALSE)</f>
        <v>#N/A</v>
      </c>
    </row>
    <row r="496" spans="1:65" x14ac:dyDescent="0.25">
      <c r="A496" t="s">
        <v>279</v>
      </c>
      <c r="B496" t="s">
        <v>280</v>
      </c>
      <c r="C496" t="s">
        <v>7</v>
      </c>
      <c r="D496" t="s">
        <v>143</v>
      </c>
      <c r="E496" s="25" t="str">
        <f t="shared" si="66"/>
        <v>number</v>
      </c>
      <c r="F496" s="4" t="s">
        <v>144</v>
      </c>
      <c r="BM496" t="e">
        <f>VLOOKUP(D496,Data_1!$D$2:$D$1387,1,FALSE)</f>
        <v>#N/A</v>
      </c>
    </row>
    <row r="497" spans="1:65" x14ac:dyDescent="0.25">
      <c r="A497" t="s">
        <v>281</v>
      </c>
      <c r="B497" t="s">
        <v>282</v>
      </c>
      <c r="C497" t="s">
        <v>7</v>
      </c>
      <c r="D497" t="s">
        <v>143</v>
      </c>
      <c r="E497" s="25" t="str">
        <f t="shared" si="66"/>
        <v>number</v>
      </c>
      <c r="F497" s="4" t="s">
        <v>144</v>
      </c>
      <c r="BM497" t="e">
        <f>VLOOKUP(D497,Data_1!$D$2:$D$1387,1,FALSE)</f>
        <v>#N/A</v>
      </c>
    </row>
    <row r="498" spans="1:65" x14ac:dyDescent="0.25">
      <c r="A498" t="s">
        <v>284</v>
      </c>
      <c r="B498" t="s">
        <v>272</v>
      </c>
      <c r="C498" t="s">
        <v>149</v>
      </c>
      <c r="D498" t="s">
        <v>143</v>
      </c>
      <c r="E498" s="25" t="str">
        <f t="shared" si="66"/>
        <v>number</v>
      </c>
      <c r="F498" s="4" t="s">
        <v>144</v>
      </c>
      <c r="AJ498">
        <v>3.6645953599999999</v>
      </c>
      <c r="AT498">
        <v>3.4074972950000002</v>
      </c>
      <c r="BD498">
        <v>3.536550847</v>
      </c>
      <c r="BM498" t="e">
        <f>VLOOKUP(D498,Data_1!$D$2:$D$1387,1,FALSE)</f>
        <v>#N/A</v>
      </c>
    </row>
    <row r="499" spans="1:65" x14ac:dyDescent="0.25">
      <c r="A499" t="s">
        <v>273</v>
      </c>
      <c r="B499" t="s">
        <v>274</v>
      </c>
      <c r="C499" t="s">
        <v>149</v>
      </c>
      <c r="D499" t="s">
        <v>143</v>
      </c>
      <c r="E499" s="25" t="str">
        <f t="shared" si="66"/>
        <v>number</v>
      </c>
      <c r="F499" s="4" t="s">
        <v>144</v>
      </c>
      <c r="AJ499">
        <v>1.6457096520000001</v>
      </c>
      <c r="AT499">
        <v>1.7318862509999999</v>
      </c>
      <c r="BD499">
        <v>1.7872208000000001</v>
      </c>
      <c r="BM499" t="e">
        <f>VLOOKUP(D499,Data_1!$D$2:$D$1387,1,FALSE)</f>
        <v>#N/A</v>
      </c>
    </row>
    <row r="500" spans="1:65" x14ac:dyDescent="0.25">
      <c r="A500" t="s">
        <v>275</v>
      </c>
      <c r="B500" t="s">
        <v>276</v>
      </c>
      <c r="C500" t="s">
        <v>7</v>
      </c>
      <c r="D500" t="s">
        <v>145</v>
      </c>
      <c r="E500" s="25" t="str">
        <f t="shared" si="66"/>
        <v>number</v>
      </c>
      <c r="F500" s="4" t="s">
        <v>146</v>
      </c>
      <c r="AU500">
        <v>19.100000000000001</v>
      </c>
      <c r="BM500" t="e">
        <f>VLOOKUP(D500,Data_1!$D$2:$D$1387,1,FALSE)</f>
        <v>#N/A</v>
      </c>
    </row>
    <row r="501" spans="1:65" x14ac:dyDescent="0.25">
      <c r="A501" t="s">
        <v>277</v>
      </c>
      <c r="B501" t="s">
        <v>278</v>
      </c>
      <c r="C501" t="s">
        <v>7</v>
      </c>
      <c r="D501" t="s">
        <v>145</v>
      </c>
      <c r="E501" s="25" t="str">
        <f t="shared" si="66"/>
        <v>number</v>
      </c>
      <c r="F501" s="4" t="s">
        <v>146</v>
      </c>
      <c r="AQ501">
        <v>19.100000000000001</v>
      </c>
      <c r="AX501">
        <v>7.1</v>
      </c>
      <c r="BD501">
        <v>4.8</v>
      </c>
      <c r="BM501" t="e">
        <f>VLOOKUP(D501,Data_1!$D$2:$D$1387,1,FALSE)</f>
        <v>#N/A</v>
      </c>
    </row>
    <row r="502" spans="1:65" x14ac:dyDescent="0.25">
      <c r="A502" t="s">
        <v>279</v>
      </c>
      <c r="B502" t="s">
        <v>280</v>
      </c>
      <c r="C502" t="s">
        <v>7</v>
      </c>
      <c r="D502" t="s">
        <v>145</v>
      </c>
      <c r="E502" s="25" t="str">
        <f t="shared" si="66"/>
        <v>number</v>
      </c>
      <c r="F502" s="4" t="s">
        <v>146</v>
      </c>
      <c r="BM502" t="e">
        <f>VLOOKUP(D502,Data_1!$D$2:$D$1387,1,FALSE)</f>
        <v>#N/A</v>
      </c>
    </row>
    <row r="503" spans="1:65" x14ac:dyDescent="0.25">
      <c r="A503" t="s">
        <v>281</v>
      </c>
      <c r="B503" t="s">
        <v>282</v>
      </c>
      <c r="C503" t="s">
        <v>7</v>
      </c>
      <c r="D503" t="s">
        <v>145</v>
      </c>
      <c r="E503" s="25" t="str">
        <f t="shared" si="66"/>
        <v>number</v>
      </c>
      <c r="F503" s="4" t="s">
        <v>146</v>
      </c>
      <c r="BM503" t="e">
        <f>VLOOKUP(D503,Data_1!$D$2:$D$1387,1,FALSE)</f>
        <v>#N/A</v>
      </c>
    </row>
    <row r="504" spans="1:65" x14ac:dyDescent="0.25">
      <c r="A504" t="s">
        <v>284</v>
      </c>
      <c r="B504" t="s">
        <v>272</v>
      </c>
      <c r="C504" t="s">
        <v>149</v>
      </c>
      <c r="D504" t="s">
        <v>145</v>
      </c>
      <c r="E504" s="25" t="str">
        <f t="shared" si="66"/>
        <v>number</v>
      </c>
      <c r="F504" s="4" t="s">
        <v>146</v>
      </c>
      <c r="AV504">
        <v>7.3</v>
      </c>
      <c r="BB504">
        <v>9</v>
      </c>
      <c r="BI504">
        <v>11.2</v>
      </c>
      <c r="BM504" t="e">
        <f>VLOOKUP(D504,Data_1!$D$2:$D$1387,1,FALSE)</f>
        <v>#N/A</v>
      </c>
    </row>
    <row r="505" spans="1:65" x14ac:dyDescent="0.25">
      <c r="A505" t="s">
        <v>273</v>
      </c>
      <c r="B505" t="s">
        <v>274</v>
      </c>
      <c r="C505" t="s">
        <v>149</v>
      </c>
      <c r="D505" t="s">
        <v>145</v>
      </c>
      <c r="E505" s="25" t="str">
        <f t="shared" si="66"/>
        <v>number</v>
      </c>
      <c r="F505" s="4" t="s">
        <v>146</v>
      </c>
      <c r="AY505">
        <v>3.7</v>
      </c>
      <c r="BF505">
        <v>2.5</v>
      </c>
      <c r="BM505" t="e">
        <f>VLOOKUP(D505,Data_1!$D$2:$D$1387,1,FALSE)</f>
        <v>#N/A</v>
      </c>
    </row>
    <row r="506" spans="1:65" x14ac:dyDescent="0.25">
      <c r="E506" s="19"/>
      <c r="F506" s="4"/>
    </row>
    <row r="507" spans="1:65" x14ac:dyDescent="0.25">
      <c r="E507" s="19"/>
      <c r="F507" s="4"/>
    </row>
    <row r="508" spans="1:65" x14ac:dyDescent="0.25">
      <c r="E508" s="19"/>
      <c r="F508" s="4"/>
    </row>
    <row r="509" spans="1:65" x14ac:dyDescent="0.25">
      <c r="E509" s="19"/>
      <c r="F509" s="4"/>
    </row>
    <row r="510" spans="1:65" x14ac:dyDescent="0.25">
      <c r="E510" s="19"/>
      <c r="F510" s="4"/>
    </row>
    <row r="511" spans="1:65" x14ac:dyDescent="0.25">
      <c r="E511" s="19"/>
      <c r="F511" s="4"/>
    </row>
    <row r="512" spans="1:65" x14ac:dyDescent="0.25">
      <c r="E512" s="19"/>
      <c r="F512" s="4"/>
    </row>
    <row r="513" spans="5:6" x14ac:dyDescent="0.25">
      <c r="E513" s="19"/>
      <c r="F513" s="4"/>
    </row>
    <row r="514" spans="5:6" x14ac:dyDescent="0.25">
      <c r="E514" s="19"/>
      <c r="F514" s="4"/>
    </row>
    <row r="515" spans="5:6" x14ac:dyDescent="0.25">
      <c r="E515" s="19"/>
      <c r="F515" s="4"/>
    </row>
    <row r="516" spans="5:6" x14ac:dyDescent="0.25">
      <c r="E516" s="19"/>
      <c r="F516" s="4"/>
    </row>
    <row r="517" spans="5:6" x14ac:dyDescent="0.25">
      <c r="E517" s="19"/>
      <c r="F517" s="4"/>
    </row>
    <row r="518" spans="5:6" x14ac:dyDescent="0.25">
      <c r="E518" s="19"/>
      <c r="F518" s="4"/>
    </row>
    <row r="519" spans="5:6" x14ac:dyDescent="0.25">
      <c r="E519" s="19"/>
      <c r="F519" s="4"/>
    </row>
    <row r="520" spans="5:6" x14ac:dyDescent="0.25">
      <c r="E520" s="19"/>
      <c r="F520" s="4"/>
    </row>
    <row r="521" spans="5:6" x14ac:dyDescent="0.25">
      <c r="E521" s="19"/>
      <c r="F521" s="4"/>
    </row>
    <row r="522" spans="5:6" x14ac:dyDescent="0.25">
      <c r="E522" s="19"/>
      <c r="F522" s="4"/>
    </row>
    <row r="523" spans="5:6" x14ac:dyDescent="0.25">
      <c r="E523" s="19"/>
      <c r="F523" s="4"/>
    </row>
    <row r="524" spans="5:6" x14ac:dyDescent="0.25">
      <c r="E524" s="19"/>
      <c r="F524" s="4"/>
    </row>
    <row r="525" spans="5:6" x14ac:dyDescent="0.25">
      <c r="E525" s="19"/>
      <c r="F525" s="4"/>
    </row>
    <row r="526" spans="5:6" x14ac:dyDescent="0.25">
      <c r="E526" s="19"/>
      <c r="F526" s="4"/>
    </row>
    <row r="527" spans="5:6" x14ac:dyDescent="0.25">
      <c r="E527" s="19"/>
      <c r="F527" s="4"/>
    </row>
    <row r="528" spans="5:6" x14ac:dyDescent="0.25">
      <c r="E528" s="19"/>
      <c r="F528" s="4"/>
    </row>
    <row r="529" spans="5:6" x14ac:dyDescent="0.25">
      <c r="E529" s="19"/>
      <c r="F529" s="4"/>
    </row>
    <row r="530" spans="5:6" x14ac:dyDescent="0.25">
      <c r="E530" s="19"/>
      <c r="F530" s="4"/>
    </row>
    <row r="531" spans="5:6" x14ac:dyDescent="0.25">
      <c r="E531" s="19"/>
      <c r="F531" s="4"/>
    </row>
    <row r="532" spans="5:6" x14ac:dyDescent="0.25">
      <c r="E532" s="19"/>
      <c r="F532" s="4"/>
    </row>
    <row r="533" spans="5:6" x14ac:dyDescent="0.25">
      <c r="E533" s="19"/>
      <c r="F533" s="4"/>
    </row>
    <row r="534" spans="5:6" x14ac:dyDescent="0.25">
      <c r="E534" s="19"/>
      <c r="F534" s="4"/>
    </row>
    <row r="535" spans="5:6" x14ac:dyDescent="0.25">
      <c r="E535" s="19"/>
      <c r="F535" s="4"/>
    </row>
    <row r="536" spans="5:6" x14ac:dyDescent="0.25">
      <c r="E536" s="19"/>
      <c r="F536" s="4"/>
    </row>
    <row r="537" spans="5:6" x14ac:dyDescent="0.25">
      <c r="E537" s="19"/>
      <c r="F537" s="4"/>
    </row>
    <row r="538" spans="5:6" x14ac:dyDescent="0.25">
      <c r="E538" s="19"/>
      <c r="F538" s="4"/>
    </row>
    <row r="539" spans="5:6" x14ac:dyDescent="0.25">
      <c r="E539" s="19"/>
      <c r="F539" s="4"/>
    </row>
    <row r="540" spans="5:6" x14ac:dyDescent="0.25">
      <c r="E540" s="19"/>
      <c r="F540" s="4"/>
    </row>
    <row r="541" spans="5:6" x14ac:dyDescent="0.25">
      <c r="E541" s="19"/>
      <c r="F541" s="4"/>
    </row>
    <row r="542" spans="5:6" x14ac:dyDescent="0.25">
      <c r="E542" s="19"/>
      <c r="F542" s="4"/>
    </row>
    <row r="543" spans="5:6" x14ac:dyDescent="0.25">
      <c r="E543" s="19"/>
      <c r="F543" s="4"/>
    </row>
    <row r="544" spans="5:6" x14ac:dyDescent="0.25">
      <c r="E544" s="19"/>
    </row>
    <row r="545" spans="5:6" x14ac:dyDescent="0.25">
      <c r="E545" s="19"/>
      <c r="F545" s="4"/>
    </row>
    <row r="546" spans="5:6" x14ac:dyDescent="0.25">
      <c r="E546" s="19"/>
      <c r="F546" s="4"/>
    </row>
    <row r="547" spans="5:6" x14ac:dyDescent="0.25">
      <c r="E547" s="19"/>
      <c r="F547" s="4"/>
    </row>
    <row r="548" spans="5:6" x14ac:dyDescent="0.25">
      <c r="E548" s="19"/>
      <c r="F548" s="4"/>
    </row>
    <row r="549" spans="5:6" x14ac:dyDescent="0.25">
      <c r="E549" s="19"/>
      <c r="F549" s="4"/>
    </row>
    <row r="550" spans="5:6" x14ac:dyDescent="0.25">
      <c r="E550" s="19"/>
      <c r="F550" s="4"/>
    </row>
    <row r="551" spans="5:6" x14ac:dyDescent="0.25">
      <c r="E551" s="19"/>
      <c r="F551" s="4"/>
    </row>
    <row r="552" spans="5:6" x14ac:dyDescent="0.25">
      <c r="E552" s="19"/>
      <c r="F552" s="4"/>
    </row>
    <row r="553" spans="5:6" x14ac:dyDescent="0.25">
      <c r="E553" s="19"/>
      <c r="F553" s="4"/>
    </row>
    <row r="554" spans="5:6" x14ac:dyDescent="0.25">
      <c r="E554" s="19"/>
      <c r="F554" s="4"/>
    </row>
    <row r="555" spans="5:6" x14ac:dyDescent="0.25">
      <c r="E555" s="19"/>
      <c r="F555" s="4"/>
    </row>
    <row r="556" spans="5:6" x14ac:dyDescent="0.25">
      <c r="E556" s="19"/>
      <c r="F556" s="4"/>
    </row>
    <row r="557" spans="5:6" x14ac:dyDescent="0.25">
      <c r="E557" s="19"/>
      <c r="F557" s="4"/>
    </row>
    <row r="558" spans="5:6" x14ac:dyDescent="0.25">
      <c r="E558" s="19"/>
      <c r="F558" s="4"/>
    </row>
    <row r="559" spans="5:6" x14ac:dyDescent="0.25">
      <c r="E559" s="19"/>
      <c r="F559" s="4"/>
    </row>
    <row r="560" spans="5:6" x14ac:dyDescent="0.25">
      <c r="E560" s="19"/>
      <c r="F560" s="4"/>
    </row>
    <row r="561" spans="1:6" x14ac:dyDescent="0.25">
      <c r="A561" s="10"/>
      <c r="B561" s="10"/>
      <c r="C561" s="10"/>
      <c r="D561" s="10"/>
      <c r="E561" s="19"/>
      <c r="F561" s="21"/>
    </row>
    <row r="562" spans="1:6" x14ac:dyDescent="0.25">
      <c r="E562" s="19"/>
      <c r="F562" s="4"/>
    </row>
    <row r="563" spans="1:6" x14ac:dyDescent="0.25">
      <c r="E563" s="19"/>
      <c r="F563" s="4"/>
    </row>
    <row r="564" spans="1:6" x14ac:dyDescent="0.25">
      <c r="E564" s="19"/>
      <c r="F564" s="4"/>
    </row>
    <row r="565" spans="1:6" x14ac:dyDescent="0.25">
      <c r="E565" s="19"/>
      <c r="F565" s="4"/>
    </row>
    <row r="566" spans="1:6" x14ac:dyDescent="0.25">
      <c r="E566" s="19"/>
      <c r="F566" s="4"/>
    </row>
    <row r="567" spans="1:6" x14ac:dyDescent="0.25">
      <c r="E567" s="19"/>
      <c r="F567" s="4"/>
    </row>
    <row r="568" spans="1:6" x14ac:dyDescent="0.25">
      <c r="E568" s="19"/>
      <c r="F568" s="4"/>
    </row>
    <row r="569" spans="1:6" x14ac:dyDescent="0.25">
      <c r="E569" s="19"/>
      <c r="F569" s="4"/>
    </row>
    <row r="570" spans="1:6" x14ac:dyDescent="0.25">
      <c r="E570" s="19"/>
      <c r="F570" s="4"/>
    </row>
    <row r="571" spans="1:6" x14ac:dyDescent="0.25">
      <c r="E571" s="19"/>
      <c r="F571" s="4"/>
    </row>
    <row r="572" spans="1:6" x14ac:dyDescent="0.25">
      <c r="E572" s="19"/>
      <c r="F572" s="4"/>
    </row>
    <row r="573" spans="1:6" x14ac:dyDescent="0.25">
      <c r="E573" s="19"/>
      <c r="F573" s="4"/>
    </row>
    <row r="574" spans="1:6" x14ac:dyDescent="0.25">
      <c r="E574" s="19"/>
      <c r="F574" s="4"/>
    </row>
    <row r="575" spans="1:6" x14ac:dyDescent="0.25">
      <c r="E575" s="19"/>
      <c r="F575" s="4"/>
    </row>
    <row r="576" spans="1:6" x14ac:dyDescent="0.25">
      <c r="E576" s="19"/>
      <c r="F576" s="4"/>
    </row>
    <row r="577" spans="5:6" x14ac:dyDescent="0.25">
      <c r="E577" s="19"/>
      <c r="F577" s="4"/>
    </row>
    <row r="578" spans="5:6" x14ac:dyDescent="0.25">
      <c r="E578" s="19"/>
      <c r="F578" s="4"/>
    </row>
    <row r="579" spans="5:6" x14ac:dyDescent="0.25">
      <c r="E579" s="19"/>
      <c r="F579" s="4"/>
    </row>
    <row r="580" spans="5:6" x14ac:dyDescent="0.25">
      <c r="E580" s="19"/>
      <c r="F580" s="4"/>
    </row>
    <row r="581" spans="5:6" x14ac:dyDescent="0.25">
      <c r="E581" s="19"/>
      <c r="F581" s="4"/>
    </row>
    <row r="582" spans="5:6" x14ac:dyDescent="0.25">
      <c r="E582" s="19"/>
      <c r="F582" s="4"/>
    </row>
    <row r="583" spans="5:6" x14ac:dyDescent="0.25">
      <c r="E583" s="19"/>
      <c r="F583" s="4"/>
    </row>
    <row r="584" spans="5:6" x14ac:dyDescent="0.25">
      <c r="E584" s="19"/>
      <c r="F584" s="4"/>
    </row>
    <row r="585" spans="5:6" x14ac:dyDescent="0.25">
      <c r="E585" s="19"/>
      <c r="F585" s="4"/>
    </row>
    <row r="586" spans="5:6" x14ac:dyDescent="0.25">
      <c r="E586" s="19"/>
      <c r="F586" s="4"/>
    </row>
    <row r="587" spans="5:6" x14ac:dyDescent="0.25">
      <c r="E587" s="19"/>
      <c r="F587" s="4"/>
    </row>
    <row r="588" spans="5:6" x14ac:dyDescent="0.25">
      <c r="E588" s="19"/>
      <c r="F588" s="4"/>
    </row>
    <row r="589" spans="5:6" x14ac:dyDescent="0.25">
      <c r="E589" s="19"/>
      <c r="F589" s="4"/>
    </row>
    <row r="590" spans="5:6" x14ac:dyDescent="0.25">
      <c r="E590" s="19"/>
      <c r="F590" s="4"/>
    </row>
    <row r="591" spans="5:6" x14ac:dyDescent="0.25">
      <c r="E591" s="19"/>
      <c r="F591" s="4"/>
    </row>
    <row r="592" spans="5:6" x14ac:dyDescent="0.25">
      <c r="E592" s="19"/>
      <c r="F592" s="4"/>
    </row>
    <row r="593" spans="5:6" x14ac:dyDescent="0.25">
      <c r="E593" s="19"/>
      <c r="F593" s="4"/>
    </row>
    <row r="594" spans="5:6" x14ac:dyDescent="0.25">
      <c r="E594" s="19"/>
      <c r="F594" s="4"/>
    </row>
    <row r="595" spans="5:6" x14ac:dyDescent="0.25">
      <c r="E595" s="19"/>
      <c r="F595" s="4"/>
    </row>
    <row r="596" spans="5:6" x14ac:dyDescent="0.25">
      <c r="E596" s="19"/>
      <c r="F596" s="4"/>
    </row>
    <row r="597" spans="5:6" x14ac:dyDescent="0.25">
      <c r="E597" s="19"/>
      <c r="F597" s="4"/>
    </row>
    <row r="598" spans="5:6" x14ac:dyDescent="0.25">
      <c r="E598" s="19"/>
      <c r="F598" s="4"/>
    </row>
    <row r="599" spans="5:6" x14ac:dyDescent="0.25">
      <c r="E599" s="19"/>
      <c r="F599" s="4"/>
    </row>
    <row r="600" spans="5:6" x14ac:dyDescent="0.25">
      <c r="E600" s="19"/>
      <c r="F600" s="4"/>
    </row>
    <row r="601" spans="5:6" x14ac:dyDescent="0.25">
      <c r="E601" s="19"/>
      <c r="F601" s="4"/>
    </row>
    <row r="602" spans="5:6" x14ac:dyDescent="0.25">
      <c r="E602" s="19"/>
      <c r="F602" s="4"/>
    </row>
    <row r="603" spans="5:6" x14ac:dyDescent="0.25">
      <c r="E603" s="19"/>
      <c r="F603" s="4"/>
    </row>
    <row r="604" spans="5:6" x14ac:dyDescent="0.25">
      <c r="E604" s="19"/>
      <c r="F604" s="4"/>
    </row>
    <row r="605" spans="5:6" x14ac:dyDescent="0.25">
      <c r="E605" s="19"/>
      <c r="F605" s="4"/>
    </row>
    <row r="606" spans="5:6" x14ac:dyDescent="0.25">
      <c r="E606" s="19"/>
      <c r="F606" s="4"/>
    </row>
    <row r="607" spans="5:6" x14ac:dyDescent="0.25">
      <c r="E607" s="19"/>
      <c r="F607" s="4"/>
    </row>
    <row r="608" spans="5:6" x14ac:dyDescent="0.25">
      <c r="E608" s="19"/>
      <c r="F608" s="4"/>
    </row>
    <row r="609" spans="1:6" x14ac:dyDescent="0.25">
      <c r="E609" s="19"/>
      <c r="F609" s="4"/>
    </row>
    <row r="610" spans="1:6" x14ac:dyDescent="0.25">
      <c r="E610" s="19"/>
      <c r="F610" s="4"/>
    </row>
    <row r="611" spans="1:6" x14ac:dyDescent="0.25">
      <c r="E611" s="19"/>
      <c r="F611" s="4"/>
    </row>
    <row r="612" spans="1:6" x14ac:dyDescent="0.25">
      <c r="A612" s="10"/>
      <c r="B612" s="10"/>
      <c r="C612" s="10"/>
      <c r="D612" s="10"/>
      <c r="E612" s="19"/>
      <c r="F612" s="21"/>
    </row>
    <row r="613" spans="1:6" x14ac:dyDescent="0.25">
      <c r="E613" s="19"/>
      <c r="F613" s="4"/>
    </row>
    <row r="614" spans="1:6" x14ac:dyDescent="0.25">
      <c r="E614" s="19"/>
      <c r="F614" s="4"/>
    </row>
    <row r="615" spans="1:6" x14ac:dyDescent="0.25">
      <c r="E615" s="19"/>
      <c r="F615" s="4"/>
    </row>
    <row r="616" spans="1:6" x14ac:dyDescent="0.25">
      <c r="E616" s="19"/>
      <c r="F616" s="4"/>
    </row>
    <row r="617" spans="1:6" x14ac:dyDescent="0.25">
      <c r="E617" s="19"/>
      <c r="F617" s="4"/>
    </row>
    <row r="618" spans="1:6" x14ac:dyDescent="0.25">
      <c r="E618" s="19"/>
      <c r="F618" s="4"/>
    </row>
    <row r="619" spans="1:6" x14ac:dyDescent="0.25">
      <c r="E619" s="19"/>
      <c r="F619" s="4"/>
    </row>
    <row r="620" spans="1:6" x14ac:dyDescent="0.25">
      <c r="E620" s="19"/>
      <c r="F620" s="4"/>
    </row>
    <row r="621" spans="1:6" x14ac:dyDescent="0.25">
      <c r="E621" s="19"/>
      <c r="F621" s="4"/>
    </row>
    <row r="622" spans="1:6" x14ac:dyDescent="0.25">
      <c r="E622" s="19"/>
      <c r="F622" s="4"/>
    </row>
    <row r="623" spans="1:6" x14ac:dyDescent="0.25">
      <c r="E623" s="19"/>
      <c r="F623" s="4"/>
    </row>
    <row r="624" spans="1:6" x14ac:dyDescent="0.25">
      <c r="E624" s="19"/>
      <c r="F624" s="4"/>
    </row>
    <row r="625" spans="1:6" x14ac:dyDescent="0.25">
      <c r="E625" s="19"/>
      <c r="F625" s="4"/>
    </row>
    <row r="626" spans="1:6" x14ac:dyDescent="0.25">
      <c r="E626" s="19"/>
      <c r="F626" s="4"/>
    </row>
    <row r="627" spans="1:6" x14ac:dyDescent="0.25">
      <c r="E627" s="19"/>
      <c r="F627" s="4"/>
    </row>
    <row r="628" spans="1:6" x14ac:dyDescent="0.25">
      <c r="E628" s="19"/>
      <c r="F628" s="4"/>
    </row>
    <row r="629" spans="1:6" x14ac:dyDescent="0.25">
      <c r="A629" s="10"/>
      <c r="B629" s="10"/>
      <c r="C629" s="10"/>
      <c r="D629" s="10"/>
      <c r="E629" s="19"/>
      <c r="F629" s="12"/>
    </row>
    <row r="630" spans="1:6" x14ac:dyDescent="0.25">
      <c r="E630" s="19"/>
      <c r="F630" s="11"/>
    </row>
    <row r="631" spans="1:6" x14ac:dyDescent="0.25">
      <c r="E631" s="19"/>
      <c r="F631" s="11"/>
    </row>
    <row r="632" spans="1:6" x14ac:dyDescent="0.25">
      <c r="E632" s="19"/>
      <c r="F632" s="11"/>
    </row>
    <row r="633" spans="1:6" x14ac:dyDescent="0.25">
      <c r="E633" s="19"/>
      <c r="F633" s="11"/>
    </row>
    <row r="634" spans="1:6" x14ac:dyDescent="0.25">
      <c r="E634" s="19"/>
      <c r="F634" s="11"/>
    </row>
    <row r="635" spans="1:6" x14ac:dyDescent="0.25">
      <c r="E635" s="19"/>
      <c r="F635" s="11"/>
    </row>
    <row r="636" spans="1:6" x14ac:dyDescent="0.25">
      <c r="E636" s="19"/>
      <c r="F636" s="11"/>
    </row>
    <row r="637" spans="1:6" x14ac:dyDescent="0.25">
      <c r="E637" s="19"/>
      <c r="F637" s="11"/>
    </row>
    <row r="638" spans="1:6" x14ac:dyDescent="0.25">
      <c r="E638" s="19"/>
      <c r="F638" s="11"/>
    </row>
    <row r="639" spans="1:6" x14ac:dyDescent="0.25">
      <c r="E639" s="19"/>
      <c r="F639" s="11"/>
    </row>
    <row r="640" spans="1:6" x14ac:dyDescent="0.25">
      <c r="E640" s="19"/>
      <c r="F640" s="11"/>
    </row>
    <row r="641" spans="1:6" x14ac:dyDescent="0.25">
      <c r="E641" s="19"/>
      <c r="F641" s="11"/>
    </row>
    <row r="642" spans="1:6" x14ac:dyDescent="0.25">
      <c r="E642" s="19"/>
      <c r="F642" s="11"/>
    </row>
    <row r="643" spans="1:6" x14ac:dyDescent="0.25">
      <c r="E643" s="19"/>
      <c r="F643" s="11"/>
    </row>
    <row r="644" spans="1:6" x14ac:dyDescent="0.25">
      <c r="E644" s="19"/>
      <c r="F644" s="11"/>
    </row>
    <row r="645" spans="1:6" x14ac:dyDescent="0.25">
      <c r="E645" s="19"/>
      <c r="F645" s="11"/>
    </row>
    <row r="646" spans="1:6" x14ac:dyDescent="0.25">
      <c r="A646" s="10"/>
      <c r="B646" s="10"/>
      <c r="C646" s="10"/>
      <c r="D646" s="10"/>
      <c r="E646" s="19"/>
      <c r="F646" s="22"/>
    </row>
    <row r="647" spans="1:6" x14ac:dyDescent="0.25">
      <c r="E647" s="19"/>
      <c r="F647" s="11"/>
    </row>
    <row r="648" spans="1:6" x14ac:dyDescent="0.25">
      <c r="E648" s="19"/>
      <c r="F648" s="11"/>
    </row>
    <row r="649" spans="1:6" x14ac:dyDescent="0.25">
      <c r="E649" s="19"/>
      <c r="F649" s="11"/>
    </row>
    <row r="650" spans="1:6" x14ac:dyDescent="0.25">
      <c r="E650" s="19"/>
      <c r="F650" s="11"/>
    </row>
    <row r="651" spans="1:6" x14ac:dyDescent="0.25">
      <c r="E651" s="19"/>
      <c r="F651" s="11"/>
    </row>
    <row r="652" spans="1:6" x14ac:dyDescent="0.25">
      <c r="E652" s="19"/>
      <c r="F652" s="11"/>
    </row>
    <row r="653" spans="1:6" x14ac:dyDescent="0.25">
      <c r="E653" s="19"/>
      <c r="F653" s="11"/>
    </row>
    <row r="654" spans="1:6" x14ac:dyDescent="0.25">
      <c r="E654" s="19"/>
      <c r="F654" s="11"/>
    </row>
    <row r="655" spans="1:6" x14ac:dyDescent="0.25">
      <c r="E655" s="19"/>
      <c r="F655" s="11"/>
    </row>
    <row r="656" spans="1:6" x14ac:dyDescent="0.25">
      <c r="E656" s="19"/>
      <c r="F656" s="11"/>
    </row>
    <row r="657" spans="1:6" x14ac:dyDescent="0.25">
      <c r="E657" s="19"/>
      <c r="F657" s="11"/>
    </row>
    <row r="658" spans="1:6" x14ac:dyDescent="0.25">
      <c r="E658" s="19"/>
      <c r="F658" s="11"/>
    </row>
    <row r="659" spans="1:6" x14ac:dyDescent="0.25">
      <c r="E659" s="19"/>
      <c r="F659" s="11"/>
    </row>
    <row r="660" spans="1:6" x14ac:dyDescent="0.25">
      <c r="E660" s="19"/>
      <c r="F660" s="11"/>
    </row>
    <row r="661" spans="1:6" x14ac:dyDescent="0.25">
      <c r="E661" s="19"/>
      <c r="F661" s="11"/>
    </row>
    <row r="662" spans="1:6" x14ac:dyDescent="0.25">
      <c r="E662" s="19"/>
      <c r="F662" s="11"/>
    </row>
    <row r="663" spans="1:6" x14ac:dyDescent="0.25">
      <c r="A663" s="10"/>
      <c r="B663" s="10"/>
      <c r="C663" s="10"/>
      <c r="D663" s="10"/>
      <c r="E663" s="19"/>
      <c r="F663" s="10"/>
    </row>
    <row r="664" spans="1:6" x14ac:dyDescent="0.25">
      <c r="E664" s="19"/>
      <c r="F664" s="4"/>
    </row>
    <row r="665" spans="1:6" x14ac:dyDescent="0.25">
      <c r="E665" s="19"/>
      <c r="F665" s="4"/>
    </row>
    <row r="666" spans="1:6" x14ac:dyDescent="0.25">
      <c r="E666" s="19"/>
      <c r="F666" s="4"/>
    </row>
    <row r="667" spans="1:6" x14ac:dyDescent="0.25">
      <c r="E667" s="19"/>
      <c r="F667" s="4"/>
    </row>
    <row r="668" spans="1:6" x14ac:dyDescent="0.25">
      <c r="E668" s="19"/>
      <c r="F668" s="4"/>
    </row>
    <row r="669" spans="1:6" x14ac:dyDescent="0.25">
      <c r="E669" s="19"/>
      <c r="F669" s="4"/>
    </row>
    <row r="670" spans="1:6" x14ac:dyDescent="0.25">
      <c r="E670" s="19"/>
      <c r="F670" s="4"/>
    </row>
    <row r="671" spans="1:6" x14ac:dyDescent="0.25">
      <c r="E671" s="19"/>
      <c r="F671" s="4"/>
    </row>
    <row r="672" spans="1:6" x14ac:dyDescent="0.25">
      <c r="E672" s="19"/>
      <c r="F672" s="4"/>
    </row>
    <row r="673" spans="5:6" x14ac:dyDescent="0.25">
      <c r="E673" s="19"/>
      <c r="F673" s="4"/>
    </row>
    <row r="674" spans="5:6" x14ac:dyDescent="0.25">
      <c r="E674" s="19"/>
      <c r="F674" s="4"/>
    </row>
    <row r="675" spans="5:6" x14ac:dyDescent="0.25">
      <c r="E675" s="19"/>
      <c r="F675" s="4"/>
    </row>
    <row r="676" spans="5:6" x14ac:dyDescent="0.25">
      <c r="E676" s="19"/>
      <c r="F676" s="4"/>
    </row>
    <row r="677" spans="5:6" x14ac:dyDescent="0.25">
      <c r="E677" s="19"/>
      <c r="F677" s="4"/>
    </row>
    <row r="678" spans="5:6" x14ac:dyDescent="0.25">
      <c r="E678" s="19"/>
      <c r="F678" s="4"/>
    </row>
    <row r="679" spans="5:6" x14ac:dyDescent="0.25">
      <c r="E679" s="19"/>
      <c r="F679" s="4"/>
    </row>
    <row r="680" spans="5:6" x14ac:dyDescent="0.25">
      <c r="E680" s="19"/>
      <c r="F680" s="4"/>
    </row>
    <row r="681" spans="5:6" x14ac:dyDescent="0.25">
      <c r="E681" s="19"/>
      <c r="F681" s="4"/>
    </row>
    <row r="682" spans="5:6" x14ac:dyDescent="0.25">
      <c r="E682" s="19"/>
      <c r="F682" s="4"/>
    </row>
    <row r="683" spans="5:6" x14ac:dyDescent="0.25">
      <c r="E683" s="19"/>
      <c r="F683" s="4"/>
    </row>
    <row r="684" spans="5:6" x14ac:dyDescent="0.25">
      <c r="E684" s="19"/>
      <c r="F684" s="4"/>
    </row>
    <row r="685" spans="5:6" x14ac:dyDescent="0.25">
      <c r="E685" s="19"/>
      <c r="F685" s="4"/>
    </row>
    <row r="686" spans="5:6" x14ac:dyDescent="0.25">
      <c r="E686" s="19"/>
      <c r="F686" s="4"/>
    </row>
    <row r="687" spans="5:6" x14ac:dyDescent="0.25">
      <c r="E687" s="19"/>
      <c r="F687" s="4"/>
    </row>
    <row r="688" spans="5:6" x14ac:dyDescent="0.25">
      <c r="E688" s="19"/>
      <c r="F688" s="4"/>
    </row>
    <row r="689" spans="5:6" x14ac:dyDescent="0.25">
      <c r="E689" s="19"/>
      <c r="F689" s="4"/>
    </row>
    <row r="690" spans="5:6" x14ac:dyDescent="0.25">
      <c r="E690" s="19"/>
      <c r="F690" s="4"/>
    </row>
    <row r="691" spans="5:6" x14ac:dyDescent="0.25">
      <c r="E691" s="19"/>
      <c r="F691" s="4"/>
    </row>
    <row r="692" spans="5:6" x14ac:dyDescent="0.25">
      <c r="E692" s="19"/>
      <c r="F692" s="4"/>
    </row>
    <row r="693" spans="5:6" x14ac:dyDescent="0.25">
      <c r="E693" s="19"/>
      <c r="F693" s="4"/>
    </row>
    <row r="694" spans="5:6" x14ac:dyDescent="0.25">
      <c r="E694" s="19"/>
      <c r="F694" s="4"/>
    </row>
    <row r="695" spans="5:6" x14ac:dyDescent="0.25">
      <c r="E695" s="19"/>
      <c r="F695" s="4"/>
    </row>
    <row r="696" spans="5:6" x14ac:dyDescent="0.25">
      <c r="E696" s="19"/>
      <c r="F696" s="4"/>
    </row>
    <row r="697" spans="5:6" x14ac:dyDescent="0.25">
      <c r="E697" s="19"/>
      <c r="F697" s="4"/>
    </row>
    <row r="698" spans="5:6" x14ac:dyDescent="0.25">
      <c r="E698" s="19"/>
      <c r="F698" s="4"/>
    </row>
    <row r="699" spans="5:6" x14ac:dyDescent="0.25">
      <c r="E699" s="19"/>
      <c r="F699" s="4"/>
    </row>
    <row r="700" spans="5:6" x14ac:dyDescent="0.25">
      <c r="E700" s="19"/>
      <c r="F700" s="4"/>
    </row>
    <row r="701" spans="5:6" x14ac:dyDescent="0.25">
      <c r="E701" s="19"/>
      <c r="F701" s="4"/>
    </row>
    <row r="702" spans="5:6" x14ac:dyDescent="0.25">
      <c r="E702" s="19"/>
      <c r="F702" s="4"/>
    </row>
    <row r="703" spans="5:6" x14ac:dyDescent="0.25">
      <c r="E703" s="19"/>
      <c r="F703" s="4"/>
    </row>
    <row r="704" spans="5:6" x14ac:dyDescent="0.25">
      <c r="E704" s="19"/>
      <c r="F704" s="4"/>
    </row>
    <row r="705" spans="5:6" x14ac:dyDescent="0.25">
      <c r="E705" s="19"/>
      <c r="F705" s="4"/>
    </row>
    <row r="706" spans="5:6" x14ac:dyDescent="0.25">
      <c r="E706" s="19"/>
      <c r="F706" s="4"/>
    </row>
    <row r="707" spans="5:6" x14ac:dyDescent="0.25">
      <c r="E707" s="19"/>
      <c r="F707" s="4"/>
    </row>
    <row r="708" spans="5:6" x14ac:dyDescent="0.25">
      <c r="E708" s="19"/>
      <c r="F708" s="4"/>
    </row>
    <row r="709" spans="5:6" x14ac:dyDescent="0.25">
      <c r="E709" s="19"/>
      <c r="F709" s="4"/>
    </row>
    <row r="710" spans="5:6" x14ac:dyDescent="0.25">
      <c r="E710" s="19"/>
      <c r="F710" s="4"/>
    </row>
    <row r="711" spans="5:6" x14ac:dyDescent="0.25">
      <c r="E711" s="19"/>
      <c r="F711" s="4"/>
    </row>
    <row r="712" spans="5:6" x14ac:dyDescent="0.25">
      <c r="E712" s="19"/>
      <c r="F712" s="4"/>
    </row>
    <row r="713" spans="5:6" x14ac:dyDescent="0.25">
      <c r="E713" s="19"/>
      <c r="F713" s="4"/>
    </row>
    <row r="714" spans="5:6" x14ac:dyDescent="0.25">
      <c r="E714" s="19"/>
      <c r="F714" s="4"/>
    </row>
    <row r="715" spans="5:6" x14ac:dyDescent="0.25">
      <c r="E715" s="19"/>
      <c r="F715" s="4"/>
    </row>
    <row r="716" spans="5:6" x14ac:dyDescent="0.25">
      <c r="E716" s="19"/>
      <c r="F716" s="4"/>
    </row>
    <row r="717" spans="5:6" x14ac:dyDescent="0.25">
      <c r="E717" s="19"/>
      <c r="F717" s="4"/>
    </row>
    <row r="718" spans="5:6" x14ac:dyDescent="0.25">
      <c r="E718" s="19"/>
      <c r="F718" s="4"/>
    </row>
    <row r="719" spans="5:6" x14ac:dyDescent="0.25">
      <c r="E719" s="19"/>
      <c r="F719" s="4"/>
    </row>
    <row r="720" spans="5:6" x14ac:dyDescent="0.25">
      <c r="E720" s="19"/>
      <c r="F720" s="4"/>
    </row>
    <row r="721" spans="5:6" x14ac:dyDescent="0.25">
      <c r="E721" s="19"/>
      <c r="F721" s="4"/>
    </row>
    <row r="722" spans="5:6" x14ac:dyDescent="0.25">
      <c r="E722" s="19"/>
      <c r="F722" s="4"/>
    </row>
    <row r="723" spans="5:6" x14ac:dyDescent="0.25">
      <c r="E723" s="19"/>
      <c r="F723" s="4"/>
    </row>
    <row r="724" spans="5:6" x14ac:dyDescent="0.25">
      <c r="E724" s="19"/>
      <c r="F724" s="4"/>
    </row>
    <row r="725" spans="5:6" x14ac:dyDescent="0.25">
      <c r="E725" s="19"/>
      <c r="F725" s="4"/>
    </row>
    <row r="726" spans="5:6" x14ac:dyDescent="0.25">
      <c r="E726" s="19"/>
      <c r="F726" s="4"/>
    </row>
    <row r="727" spans="5:6" x14ac:dyDescent="0.25">
      <c r="E727" s="19"/>
      <c r="F727" s="4"/>
    </row>
    <row r="728" spans="5:6" x14ac:dyDescent="0.25">
      <c r="E728" s="19"/>
      <c r="F728" s="4"/>
    </row>
    <row r="729" spans="5:6" x14ac:dyDescent="0.25">
      <c r="E729" s="19"/>
      <c r="F729" s="4"/>
    </row>
    <row r="730" spans="5:6" x14ac:dyDescent="0.25">
      <c r="E730" s="19"/>
      <c r="F730" s="4"/>
    </row>
    <row r="731" spans="5:6" x14ac:dyDescent="0.25">
      <c r="E731" s="19"/>
      <c r="F731" s="4"/>
    </row>
    <row r="732" spans="5:6" x14ac:dyDescent="0.25">
      <c r="E732" s="19"/>
      <c r="F732" s="4"/>
    </row>
    <row r="733" spans="5:6" x14ac:dyDescent="0.25">
      <c r="E733" s="19"/>
      <c r="F733" s="4"/>
    </row>
    <row r="734" spans="5:6" x14ac:dyDescent="0.25">
      <c r="E734" s="19"/>
      <c r="F734" s="4"/>
    </row>
    <row r="735" spans="5:6" x14ac:dyDescent="0.25">
      <c r="E735" s="19"/>
      <c r="F735" s="4"/>
    </row>
    <row r="736" spans="5:6" x14ac:dyDescent="0.25">
      <c r="E736" s="19"/>
      <c r="F736" s="4"/>
    </row>
    <row r="737" spans="5:6" x14ac:dyDescent="0.25">
      <c r="E737" s="19"/>
      <c r="F737" s="4"/>
    </row>
    <row r="738" spans="5:6" x14ac:dyDescent="0.25">
      <c r="E738" s="19"/>
      <c r="F738" s="4"/>
    </row>
    <row r="739" spans="5:6" x14ac:dyDescent="0.25">
      <c r="E739" s="19"/>
      <c r="F739" s="4"/>
    </row>
    <row r="740" spans="5:6" x14ac:dyDescent="0.25">
      <c r="E740" s="19"/>
      <c r="F740" s="4"/>
    </row>
    <row r="741" spans="5:6" x14ac:dyDescent="0.25">
      <c r="E741" s="19"/>
      <c r="F741" s="4"/>
    </row>
    <row r="742" spans="5:6" x14ac:dyDescent="0.25">
      <c r="E742" s="19"/>
      <c r="F742" s="4"/>
    </row>
    <row r="743" spans="5:6" x14ac:dyDescent="0.25">
      <c r="E743" s="19"/>
      <c r="F743" s="4"/>
    </row>
    <row r="744" spans="5:6" x14ac:dyDescent="0.25">
      <c r="E744" s="19"/>
      <c r="F744" s="4"/>
    </row>
    <row r="745" spans="5:6" x14ac:dyDescent="0.25">
      <c r="E745" s="19"/>
      <c r="F745" s="4"/>
    </row>
    <row r="746" spans="5:6" x14ac:dyDescent="0.25">
      <c r="E746" s="19"/>
      <c r="F746" s="4"/>
    </row>
    <row r="747" spans="5:6" x14ac:dyDescent="0.25">
      <c r="E747" s="19"/>
      <c r="F747" s="4"/>
    </row>
    <row r="748" spans="5:6" x14ac:dyDescent="0.25">
      <c r="E748" s="19"/>
      <c r="F748" s="4"/>
    </row>
    <row r="749" spans="5:6" x14ac:dyDescent="0.25">
      <c r="E749" s="19"/>
      <c r="F749" s="4"/>
    </row>
    <row r="750" spans="5:6" x14ac:dyDescent="0.25">
      <c r="E750" s="19"/>
      <c r="F750" s="4"/>
    </row>
    <row r="751" spans="5:6" x14ac:dyDescent="0.25">
      <c r="E751" s="19"/>
      <c r="F751" s="4"/>
    </row>
    <row r="752" spans="5:6" x14ac:dyDescent="0.25">
      <c r="E752" s="19"/>
      <c r="F752" s="4"/>
    </row>
    <row r="753" spans="5:6" x14ac:dyDescent="0.25">
      <c r="E753" s="19"/>
      <c r="F753" s="4"/>
    </row>
    <row r="754" spans="5:6" x14ac:dyDescent="0.25">
      <c r="E754" s="19"/>
      <c r="F754" s="4"/>
    </row>
    <row r="755" spans="5:6" x14ac:dyDescent="0.25">
      <c r="E755" s="19"/>
      <c r="F755" s="4"/>
    </row>
    <row r="756" spans="5:6" x14ac:dyDescent="0.25">
      <c r="E756" s="19"/>
      <c r="F756" s="4"/>
    </row>
    <row r="757" spans="5:6" x14ac:dyDescent="0.25">
      <c r="E757" s="19"/>
      <c r="F757" s="4"/>
    </row>
    <row r="758" spans="5:6" x14ac:dyDescent="0.25">
      <c r="E758" s="19"/>
      <c r="F758" s="4"/>
    </row>
    <row r="759" spans="5:6" x14ac:dyDescent="0.25">
      <c r="E759" s="19"/>
      <c r="F759" s="4"/>
    </row>
    <row r="760" spans="5:6" x14ac:dyDescent="0.25">
      <c r="E760" s="19"/>
      <c r="F760" s="4"/>
    </row>
    <row r="761" spans="5:6" x14ac:dyDescent="0.25">
      <c r="E761" s="19"/>
      <c r="F761" s="4"/>
    </row>
    <row r="762" spans="5:6" x14ac:dyDescent="0.25">
      <c r="E762" s="19"/>
      <c r="F762" s="4"/>
    </row>
    <row r="763" spans="5:6" x14ac:dyDescent="0.25">
      <c r="E763" s="19"/>
      <c r="F763" s="4"/>
    </row>
    <row r="764" spans="5:6" x14ac:dyDescent="0.25">
      <c r="E764" s="19"/>
      <c r="F764" s="4"/>
    </row>
    <row r="765" spans="5:6" x14ac:dyDescent="0.25">
      <c r="E765" s="19"/>
      <c r="F765" s="4"/>
    </row>
    <row r="766" spans="5:6" x14ac:dyDescent="0.25">
      <c r="E766" s="19"/>
      <c r="F766" s="4"/>
    </row>
    <row r="767" spans="5:6" x14ac:dyDescent="0.25">
      <c r="E767" s="19"/>
      <c r="F767" s="4"/>
    </row>
    <row r="768" spans="5:6" x14ac:dyDescent="0.25">
      <c r="E768" s="19"/>
      <c r="F768" s="4"/>
    </row>
    <row r="769" spans="5:6" x14ac:dyDescent="0.25">
      <c r="E769" s="19"/>
      <c r="F769" s="4"/>
    </row>
    <row r="770" spans="5:6" x14ac:dyDescent="0.25">
      <c r="E770" s="19"/>
      <c r="F770" s="4"/>
    </row>
    <row r="771" spans="5:6" x14ac:dyDescent="0.25">
      <c r="E771" s="19"/>
      <c r="F771" s="4"/>
    </row>
    <row r="772" spans="5:6" x14ac:dyDescent="0.25">
      <c r="E772" s="19"/>
      <c r="F772" s="4"/>
    </row>
    <row r="773" spans="5:6" x14ac:dyDescent="0.25">
      <c r="E773" s="19"/>
      <c r="F773" s="4"/>
    </row>
    <row r="774" spans="5:6" x14ac:dyDescent="0.25">
      <c r="E774" s="19"/>
      <c r="F774" s="4"/>
    </row>
    <row r="775" spans="5:6" x14ac:dyDescent="0.25">
      <c r="E775" s="19"/>
      <c r="F775" s="4"/>
    </row>
    <row r="776" spans="5:6" x14ac:dyDescent="0.25">
      <c r="E776" s="19"/>
      <c r="F776" s="4"/>
    </row>
    <row r="777" spans="5:6" x14ac:dyDescent="0.25">
      <c r="E777" s="19"/>
      <c r="F777" s="4"/>
    </row>
    <row r="778" spans="5:6" x14ac:dyDescent="0.25">
      <c r="E778" s="19"/>
      <c r="F778" s="4"/>
    </row>
    <row r="779" spans="5:6" x14ac:dyDescent="0.25">
      <c r="E779" s="19"/>
      <c r="F779" s="4"/>
    </row>
    <row r="780" spans="5:6" x14ac:dyDescent="0.25">
      <c r="E780" s="19"/>
      <c r="F780" s="4"/>
    </row>
    <row r="781" spans="5:6" x14ac:dyDescent="0.25">
      <c r="E781" s="19"/>
      <c r="F781" s="4"/>
    </row>
    <row r="782" spans="5:6" x14ac:dyDescent="0.25">
      <c r="E782" s="19"/>
      <c r="F782" s="4"/>
    </row>
    <row r="783" spans="5:6" x14ac:dyDescent="0.25">
      <c r="E783" s="19"/>
      <c r="F783" s="4"/>
    </row>
    <row r="784" spans="5:6" x14ac:dyDescent="0.25">
      <c r="E784" s="19"/>
      <c r="F784" s="4"/>
    </row>
    <row r="785" spans="5:6" x14ac:dyDescent="0.25">
      <c r="E785" s="19"/>
      <c r="F785" s="4"/>
    </row>
    <row r="786" spans="5:6" x14ac:dyDescent="0.25">
      <c r="E786" s="19"/>
      <c r="F786" s="4"/>
    </row>
    <row r="787" spans="5:6" x14ac:dyDescent="0.25">
      <c r="E787" s="19"/>
      <c r="F787" s="4"/>
    </row>
    <row r="788" spans="5:6" x14ac:dyDescent="0.25">
      <c r="E788" s="19"/>
      <c r="F788" s="4"/>
    </row>
    <row r="789" spans="5:6" x14ac:dyDescent="0.25">
      <c r="E789" s="19"/>
      <c r="F789" s="4"/>
    </row>
    <row r="790" spans="5:6" x14ac:dyDescent="0.25">
      <c r="E790" s="19"/>
      <c r="F790" s="4"/>
    </row>
    <row r="791" spans="5:6" x14ac:dyDescent="0.25">
      <c r="E791" s="19"/>
      <c r="F791" s="4"/>
    </row>
    <row r="792" spans="5:6" x14ac:dyDescent="0.25">
      <c r="E792" s="19"/>
      <c r="F792" s="4"/>
    </row>
    <row r="793" spans="5:6" x14ac:dyDescent="0.25">
      <c r="E793" s="19"/>
      <c r="F793" s="4"/>
    </row>
    <row r="794" spans="5:6" x14ac:dyDescent="0.25">
      <c r="E794" s="19"/>
      <c r="F794" s="4"/>
    </row>
    <row r="795" spans="5:6" x14ac:dyDescent="0.25">
      <c r="E795" s="19"/>
      <c r="F795" s="4"/>
    </row>
    <row r="796" spans="5:6" x14ac:dyDescent="0.25">
      <c r="E796" s="19"/>
      <c r="F796" s="4"/>
    </row>
    <row r="797" spans="5:6" x14ac:dyDescent="0.25">
      <c r="E797" s="19"/>
      <c r="F797" s="4"/>
    </row>
    <row r="798" spans="5:6" x14ac:dyDescent="0.25">
      <c r="E798" s="19"/>
      <c r="F798" s="4"/>
    </row>
    <row r="799" spans="5:6" x14ac:dyDescent="0.25">
      <c r="E799" s="19"/>
      <c r="F799" s="4"/>
    </row>
    <row r="800" spans="5:6" x14ac:dyDescent="0.25">
      <c r="E800" s="19"/>
      <c r="F800" s="4"/>
    </row>
    <row r="801" spans="5:6" x14ac:dyDescent="0.25">
      <c r="E801" s="19"/>
      <c r="F801" s="4"/>
    </row>
    <row r="802" spans="5:6" x14ac:dyDescent="0.25">
      <c r="E802" s="19"/>
      <c r="F802" s="4"/>
    </row>
    <row r="803" spans="5:6" x14ac:dyDescent="0.25">
      <c r="E803" s="19"/>
      <c r="F803" s="4"/>
    </row>
    <row r="804" spans="5:6" x14ac:dyDescent="0.25">
      <c r="E804" s="19"/>
      <c r="F804" s="4"/>
    </row>
    <row r="805" spans="5:6" x14ac:dyDescent="0.25">
      <c r="E805" s="19"/>
      <c r="F805" s="4"/>
    </row>
    <row r="806" spans="5:6" x14ac:dyDescent="0.25">
      <c r="E806" s="19"/>
      <c r="F806" s="4"/>
    </row>
    <row r="807" spans="5:6" x14ac:dyDescent="0.25">
      <c r="E807" s="19"/>
      <c r="F807" s="4"/>
    </row>
    <row r="808" spans="5:6" x14ac:dyDescent="0.25">
      <c r="E808" s="19"/>
      <c r="F808" s="4"/>
    </row>
    <row r="809" spans="5:6" x14ac:dyDescent="0.25">
      <c r="E809" s="19"/>
      <c r="F809" s="4"/>
    </row>
    <row r="810" spans="5:6" x14ac:dyDescent="0.25">
      <c r="E810" s="19"/>
      <c r="F810" s="4"/>
    </row>
    <row r="811" spans="5:6" x14ac:dyDescent="0.25">
      <c r="E811" s="19"/>
      <c r="F811" s="4"/>
    </row>
    <row r="812" spans="5:6" x14ac:dyDescent="0.25">
      <c r="E812" s="19"/>
      <c r="F812" s="4"/>
    </row>
    <row r="813" spans="5:6" x14ac:dyDescent="0.25">
      <c r="E813" s="19"/>
      <c r="F813" s="4"/>
    </row>
    <row r="814" spans="5:6" x14ac:dyDescent="0.25">
      <c r="E814" s="19"/>
      <c r="F814" s="4"/>
    </row>
    <row r="815" spans="5:6" x14ac:dyDescent="0.25">
      <c r="E815" s="19"/>
      <c r="F815" s="4"/>
    </row>
    <row r="816" spans="5:6" x14ac:dyDescent="0.25">
      <c r="E816" s="19"/>
      <c r="F816" s="4"/>
    </row>
    <row r="817" spans="5:6" x14ac:dyDescent="0.25">
      <c r="E817" s="19"/>
      <c r="F817" s="4"/>
    </row>
    <row r="818" spans="5:6" x14ac:dyDescent="0.25">
      <c r="E818" s="19"/>
      <c r="F818" s="4"/>
    </row>
    <row r="819" spans="5:6" x14ac:dyDescent="0.25">
      <c r="E819" s="19"/>
      <c r="F819" s="4"/>
    </row>
    <row r="820" spans="5:6" x14ac:dyDescent="0.25">
      <c r="E820" s="19"/>
      <c r="F820" s="4"/>
    </row>
    <row r="821" spans="5:6" x14ac:dyDescent="0.25">
      <c r="E821" s="19"/>
      <c r="F821" s="4"/>
    </row>
    <row r="822" spans="5:6" x14ac:dyDescent="0.25">
      <c r="E822" s="19"/>
      <c r="F822" s="4"/>
    </row>
    <row r="823" spans="5:6" x14ac:dyDescent="0.25">
      <c r="E823" s="19"/>
      <c r="F823" s="4"/>
    </row>
    <row r="824" spans="5:6" x14ac:dyDescent="0.25">
      <c r="E824" s="19"/>
      <c r="F824" s="4"/>
    </row>
    <row r="825" spans="5:6" x14ac:dyDescent="0.25">
      <c r="E825" s="19"/>
      <c r="F825" s="4"/>
    </row>
    <row r="826" spans="5:6" x14ac:dyDescent="0.25">
      <c r="E826" s="19"/>
      <c r="F826" s="4"/>
    </row>
    <row r="827" spans="5:6" x14ac:dyDescent="0.25">
      <c r="E827" s="19"/>
      <c r="F827" s="4"/>
    </row>
    <row r="828" spans="5:6" x14ac:dyDescent="0.25">
      <c r="E828" s="19"/>
      <c r="F828" s="4"/>
    </row>
    <row r="829" spans="5:6" x14ac:dyDescent="0.25">
      <c r="E829" s="19"/>
      <c r="F829" s="4"/>
    </row>
    <row r="830" spans="5:6" x14ac:dyDescent="0.25">
      <c r="E830" s="19"/>
      <c r="F830" s="4"/>
    </row>
    <row r="831" spans="5:6" x14ac:dyDescent="0.25">
      <c r="E831" s="19"/>
      <c r="F831" s="4"/>
    </row>
    <row r="832" spans="5:6" x14ac:dyDescent="0.25">
      <c r="E832" s="19"/>
      <c r="F832" s="4"/>
    </row>
    <row r="833" spans="5:6" x14ac:dyDescent="0.25">
      <c r="E833" s="19"/>
      <c r="F833" s="4"/>
    </row>
    <row r="834" spans="5:6" x14ac:dyDescent="0.25">
      <c r="E834" s="19"/>
      <c r="F834" s="4"/>
    </row>
    <row r="835" spans="5:6" x14ac:dyDescent="0.25">
      <c r="E835" s="19"/>
      <c r="F835" s="4"/>
    </row>
    <row r="836" spans="5:6" x14ac:dyDescent="0.25">
      <c r="E836" s="19"/>
      <c r="F836" s="4"/>
    </row>
    <row r="837" spans="5:6" x14ac:dyDescent="0.25">
      <c r="E837" s="19"/>
      <c r="F837" s="4"/>
    </row>
    <row r="838" spans="5:6" x14ac:dyDescent="0.25">
      <c r="E838" s="19"/>
      <c r="F838" s="4"/>
    </row>
    <row r="839" spans="5:6" x14ac:dyDescent="0.25">
      <c r="E839" s="19"/>
      <c r="F839" s="4"/>
    </row>
    <row r="840" spans="5:6" x14ac:dyDescent="0.25">
      <c r="E840" s="19"/>
      <c r="F840" s="4"/>
    </row>
    <row r="841" spans="5:6" x14ac:dyDescent="0.25">
      <c r="E841" s="19"/>
      <c r="F841" s="4"/>
    </row>
    <row r="842" spans="5:6" x14ac:dyDescent="0.25">
      <c r="E842" s="19"/>
      <c r="F842" s="4"/>
    </row>
    <row r="843" spans="5:6" x14ac:dyDescent="0.25">
      <c r="E843" s="19"/>
      <c r="F843" s="4"/>
    </row>
    <row r="844" spans="5:6" x14ac:dyDescent="0.25">
      <c r="E844" s="19"/>
      <c r="F844" s="4"/>
    </row>
    <row r="845" spans="5:6" x14ac:dyDescent="0.25">
      <c r="E845" s="19"/>
      <c r="F845" s="4"/>
    </row>
    <row r="846" spans="5:6" x14ac:dyDescent="0.25">
      <c r="E846" s="19"/>
      <c r="F846" s="4"/>
    </row>
    <row r="847" spans="5:6" x14ac:dyDescent="0.25">
      <c r="E847" s="19"/>
      <c r="F847" s="4"/>
    </row>
    <row r="848" spans="5:6" x14ac:dyDescent="0.25">
      <c r="E848" s="19"/>
      <c r="F848" s="4"/>
    </row>
    <row r="849" spans="5:6" x14ac:dyDescent="0.25">
      <c r="E849" s="19"/>
      <c r="F849" s="4"/>
    </row>
    <row r="850" spans="5:6" x14ac:dyDescent="0.25">
      <c r="E850" s="19"/>
      <c r="F850" s="4"/>
    </row>
    <row r="851" spans="5:6" x14ac:dyDescent="0.25">
      <c r="E851" s="19"/>
      <c r="F851" s="4"/>
    </row>
    <row r="852" spans="5:6" x14ac:dyDescent="0.25">
      <c r="E852" s="19"/>
      <c r="F852" s="4"/>
    </row>
    <row r="853" spans="5:6" x14ac:dyDescent="0.25">
      <c r="E853" s="19"/>
      <c r="F853" s="4"/>
    </row>
    <row r="854" spans="5:6" x14ac:dyDescent="0.25">
      <c r="E854" s="19"/>
      <c r="F854" s="4"/>
    </row>
    <row r="855" spans="5:6" x14ac:dyDescent="0.25">
      <c r="E855" s="19"/>
      <c r="F855" s="4"/>
    </row>
    <row r="856" spans="5:6" x14ac:dyDescent="0.25">
      <c r="E856" s="19"/>
      <c r="F856" s="4"/>
    </row>
    <row r="857" spans="5:6" x14ac:dyDescent="0.25">
      <c r="E857" s="19"/>
      <c r="F857" s="4"/>
    </row>
    <row r="858" spans="5:6" x14ac:dyDescent="0.25">
      <c r="E858" s="19"/>
      <c r="F858" s="4"/>
    </row>
    <row r="859" spans="5:6" x14ac:dyDescent="0.25">
      <c r="E859" s="19"/>
      <c r="F859" s="4"/>
    </row>
    <row r="860" spans="5:6" x14ac:dyDescent="0.25">
      <c r="E860" s="19"/>
      <c r="F860" s="4"/>
    </row>
    <row r="861" spans="5:6" x14ac:dyDescent="0.25">
      <c r="E861" s="19"/>
      <c r="F861" s="4"/>
    </row>
    <row r="862" spans="5:6" x14ac:dyDescent="0.25">
      <c r="E862" s="19"/>
      <c r="F862" s="4"/>
    </row>
    <row r="863" spans="5:6" x14ac:dyDescent="0.25">
      <c r="E863" s="19"/>
      <c r="F863" s="4"/>
    </row>
    <row r="864" spans="5:6" x14ac:dyDescent="0.25">
      <c r="E864" s="19"/>
      <c r="F864" s="4"/>
    </row>
    <row r="865" spans="5:6" x14ac:dyDescent="0.25">
      <c r="E865" s="19"/>
      <c r="F865" s="4"/>
    </row>
    <row r="866" spans="5:6" x14ac:dyDescent="0.25">
      <c r="E866" s="19"/>
      <c r="F866" s="4"/>
    </row>
    <row r="867" spans="5:6" x14ac:dyDescent="0.25">
      <c r="E867" s="19"/>
      <c r="F867" s="4"/>
    </row>
    <row r="868" spans="5:6" x14ac:dyDescent="0.25">
      <c r="E868" s="19"/>
      <c r="F868" s="4"/>
    </row>
    <row r="869" spans="5:6" x14ac:dyDescent="0.25">
      <c r="E869" s="19"/>
      <c r="F869" s="4"/>
    </row>
    <row r="870" spans="5:6" x14ac:dyDescent="0.25">
      <c r="E870" s="19"/>
      <c r="F870" s="4"/>
    </row>
    <row r="871" spans="5:6" x14ac:dyDescent="0.25">
      <c r="E871" s="19"/>
      <c r="F871" s="4"/>
    </row>
    <row r="872" spans="5:6" x14ac:dyDescent="0.25">
      <c r="E872" s="19"/>
      <c r="F872" s="4"/>
    </row>
    <row r="873" spans="5:6" x14ac:dyDescent="0.25">
      <c r="E873" s="19"/>
      <c r="F873" s="4"/>
    </row>
    <row r="874" spans="5:6" x14ac:dyDescent="0.25">
      <c r="E874" s="19"/>
      <c r="F874" s="4"/>
    </row>
    <row r="875" spans="5:6" x14ac:dyDescent="0.25">
      <c r="E875" s="19"/>
      <c r="F875" s="4"/>
    </row>
    <row r="876" spans="5:6" x14ac:dyDescent="0.25">
      <c r="E876" s="19"/>
      <c r="F876" s="4"/>
    </row>
    <row r="877" spans="5:6" x14ac:dyDescent="0.25">
      <c r="E877" s="19"/>
      <c r="F877" s="4"/>
    </row>
    <row r="878" spans="5:6" x14ac:dyDescent="0.25">
      <c r="E878" s="19"/>
      <c r="F878" s="4"/>
    </row>
    <row r="879" spans="5:6" x14ac:dyDescent="0.25">
      <c r="E879" s="19"/>
      <c r="F879" s="4"/>
    </row>
    <row r="880" spans="5:6" x14ac:dyDescent="0.25">
      <c r="E880" s="19"/>
      <c r="F880" s="4"/>
    </row>
    <row r="881" spans="5:6" x14ac:dyDescent="0.25">
      <c r="E881" s="19"/>
      <c r="F881" s="4"/>
    </row>
    <row r="882" spans="5:6" x14ac:dyDescent="0.25">
      <c r="E882" s="19"/>
      <c r="F882" s="4"/>
    </row>
    <row r="883" spans="5:6" x14ac:dyDescent="0.25">
      <c r="E883" s="19"/>
      <c r="F883" s="4"/>
    </row>
    <row r="884" spans="5:6" x14ac:dyDescent="0.25">
      <c r="E884" s="19"/>
      <c r="F884" s="4"/>
    </row>
    <row r="885" spans="5:6" x14ac:dyDescent="0.25">
      <c r="E885" s="19"/>
      <c r="F885" s="4"/>
    </row>
    <row r="886" spans="5:6" x14ac:dyDescent="0.25">
      <c r="E886" s="19"/>
      <c r="F886" s="4"/>
    </row>
    <row r="887" spans="5:6" x14ac:dyDescent="0.25">
      <c r="E887" s="19"/>
      <c r="F887" s="4"/>
    </row>
    <row r="888" spans="5:6" x14ac:dyDescent="0.25">
      <c r="E888" s="19"/>
      <c r="F888" s="4"/>
    </row>
    <row r="889" spans="5:6" x14ac:dyDescent="0.25">
      <c r="E889" s="19"/>
      <c r="F889" s="4"/>
    </row>
    <row r="890" spans="5:6" x14ac:dyDescent="0.25">
      <c r="E890" s="19"/>
      <c r="F890" s="4"/>
    </row>
    <row r="891" spans="5:6" x14ac:dyDescent="0.25">
      <c r="E891" s="19"/>
      <c r="F891" s="4"/>
    </row>
    <row r="892" spans="5:6" x14ac:dyDescent="0.25">
      <c r="E892" s="19"/>
      <c r="F892" s="4"/>
    </row>
    <row r="893" spans="5:6" x14ac:dyDescent="0.25">
      <c r="E893" s="19"/>
      <c r="F893" s="4"/>
    </row>
    <row r="894" spans="5:6" x14ac:dyDescent="0.25">
      <c r="E894" s="19"/>
      <c r="F894" s="4"/>
    </row>
    <row r="895" spans="5:6" x14ac:dyDescent="0.25">
      <c r="E895" s="19"/>
      <c r="F895" s="4"/>
    </row>
    <row r="896" spans="5:6" x14ac:dyDescent="0.25">
      <c r="E896" s="19"/>
      <c r="F896" s="4"/>
    </row>
    <row r="897" spans="1:6" x14ac:dyDescent="0.25">
      <c r="E897" s="19"/>
      <c r="F897" s="4"/>
    </row>
    <row r="898" spans="1:6" x14ac:dyDescent="0.25">
      <c r="E898" s="19"/>
      <c r="F898" s="4"/>
    </row>
    <row r="899" spans="1:6" x14ac:dyDescent="0.25">
      <c r="E899" s="19"/>
      <c r="F899" s="4"/>
    </row>
    <row r="900" spans="1:6" x14ac:dyDescent="0.25">
      <c r="E900" s="19"/>
      <c r="F900" s="4"/>
    </row>
    <row r="901" spans="1:6" x14ac:dyDescent="0.25">
      <c r="A901" s="4"/>
      <c r="B901" s="4"/>
      <c r="C901" s="4"/>
      <c r="D901" s="4"/>
      <c r="E901" s="19"/>
      <c r="F901" s="3"/>
    </row>
    <row r="902" spans="1:6" x14ac:dyDescent="0.25">
      <c r="A902" s="4"/>
      <c r="B902" s="4"/>
      <c r="C902" s="4"/>
      <c r="D902" s="4"/>
      <c r="E902" s="19"/>
      <c r="F902" s="3"/>
    </row>
    <row r="903" spans="1:6" x14ac:dyDescent="0.25">
      <c r="A903" s="4"/>
      <c r="B903" s="4"/>
      <c r="C903" s="4"/>
      <c r="D903" s="4"/>
      <c r="E903" s="19"/>
      <c r="F903" s="3"/>
    </row>
    <row r="904" spans="1:6" x14ac:dyDescent="0.25">
      <c r="A904" s="4"/>
      <c r="B904" s="4"/>
      <c r="C904" s="4"/>
      <c r="D904" s="4"/>
      <c r="E904" s="19"/>
      <c r="F904" s="3"/>
    </row>
    <row r="905" spans="1:6" x14ac:dyDescent="0.25">
      <c r="A905" s="4"/>
      <c r="B905" s="4"/>
      <c r="C905" s="4"/>
      <c r="D905" s="4"/>
      <c r="E905" s="19"/>
      <c r="F905" s="3"/>
    </row>
    <row r="906" spans="1:6" x14ac:dyDescent="0.25">
      <c r="A906" s="4"/>
      <c r="B906" s="4"/>
      <c r="C906" s="4"/>
      <c r="D906" s="4"/>
      <c r="E906" s="19"/>
      <c r="F906" s="3"/>
    </row>
    <row r="907" spans="1:6" x14ac:dyDescent="0.25">
      <c r="A907" s="4"/>
      <c r="B907" s="4"/>
      <c r="C907" s="4"/>
      <c r="D907" s="4"/>
      <c r="E907" s="19"/>
      <c r="F907" s="3"/>
    </row>
    <row r="908" spans="1:6" x14ac:dyDescent="0.25">
      <c r="A908" s="4"/>
      <c r="B908" s="4"/>
      <c r="C908" s="4"/>
      <c r="D908" s="4"/>
      <c r="E908" s="19"/>
      <c r="F908" s="3"/>
    </row>
    <row r="909" spans="1:6" x14ac:dyDescent="0.25">
      <c r="A909" s="4"/>
      <c r="B909" s="4"/>
      <c r="C909" s="4"/>
      <c r="D909" s="4"/>
      <c r="E909" s="19"/>
      <c r="F909" s="3"/>
    </row>
    <row r="910" spans="1:6" x14ac:dyDescent="0.25">
      <c r="A910" s="4"/>
      <c r="B910" s="4"/>
      <c r="C910" s="4"/>
      <c r="D910" s="4"/>
      <c r="E910" s="19"/>
      <c r="F910" s="3"/>
    </row>
    <row r="911" spans="1:6" x14ac:dyDescent="0.25">
      <c r="A911" s="4"/>
      <c r="B911" s="4"/>
      <c r="C911" s="4"/>
      <c r="D911" s="4"/>
      <c r="E911" s="19"/>
      <c r="F911" s="3"/>
    </row>
    <row r="912" spans="1:6" x14ac:dyDescent="0.25">
      <c r="A912" s="4"/>
      <c r="B912" s="4"/>
      <c r="C912" s="4"/>
      <c r="D912" s="4"/>
      <c r="E912" s="19"/>
      <c r="F912" s="3"/>
    </row>
    <row r="913" spans="1:6" x14ac:dyDescent="0.25">
      <c r="A913" s="4"/>
      <c r="B913" s="4"/>
      <c r="C913" s="4"/>
      <c r="D913" s="4"/>
      <c r="E913" s="19"/>
      <c r="F913" s="3"/>
    </row>
    <row r="914" spans="1:6" x14ac:dyDescent="0.25">
      <c r="A914" s="4"/>
      <c r="B914" s="4"/>
      <c r="C914" s="4"/>
      <c r="D914" s="4"/>
      <c r="E914" s="19"/>
      <c r="F914" s="3"/>
    </row>
    <row r="915" spans="1:6" x14ac:dyDescent="0.25">
      <c r="A915" s="4"/>
      <c r="B915" s="4"/>
      <c r="C915" s="4"/>
      <c r="D915" s="4"/>
      <c r="E915" s="19"/>
      <c r="F915" s="3"/>
    </row>
    <row r="916" spans="1:6" x14ac:dyDescent="0.25">
      <c r="A916" s="4"/>
      <c r="B916" s="4"/>
      <c r="C916" s="4"/>
      <c r="D916" s="4"/>
      <c r="E916" s="19"/>
      <c r="F916" s="3"/>
    </row>
    <row r="917" spans="1:6" x14ac:dyDescent="0.25">
      <c r="A917" s="4"/>
      <c r="B917" s="4"/>
      <c r="C917" s="4"/>
      <c r="D917" s="4"/>
      <c r="E917" s="19"/>
      <c r="F917" s="3"/>
    </row>
    <row r="918" spans="1:6" x14ac:dyDescent="0.25">
      <c r="E918" s="19"/>
      <c r="F918" s="11"/>
    </row>
    <row r="919" spans="1:6" x14ac:dyDescent="0.25">
      <c r="E919" s="19"/>
      <c r="F919" s="11"/>
    </row>
    <row r="920" spans="1:6" x14ac:dyDescent="0.25">
      <c r="E920" s="19"/>
      <c r="F920" s="11"/>
    </row>
    <row r="921" spans="1:6" x14ac:dyDescent="0.25">
      <c r="E921" s="19"/>
      <c r="F921" s="11"/>
    </row>
    <row r="922" spans="1:6" x14ac:dyDescent="0.25">
      <c r="E922" s="19"/>
      <c r="F922" s="11"/>
    </row>
    <row r="923" spans="1:6" x14ac:dyDescent="0.25">
      <c r="E923" s="19"/>
      <c r="F923" s="11"/>
    </row>
    <row r="924" spans="1:6" x14ac:dyDescent="0.25">
      <c r="E924" s="19"/>
      <c r="F924" s="11"/>
    </row>
    <row r="925" spans="1:6" x14ac:dyDescent="0.25">
      <c r="E925" s="19"/>
      <c r="F925" s="11"/>
    </row>
    <row r="926" spans="1:6" x14ac:dyDescent="0.25">
      <c r="E926" s="19"/>
      <c r="F926" s="11"/>
    </row>
    <row r="927" spans="1:6" x14ac:dyDescent="0.25">
      <c r="E927" s="19"/>
      <c r="F927" s="11"/>
    </row>
    <row r="928" spans="1:6" x14ac:dyDescent="0.25">
      <c r="E928" s="19"/>
      <c r="F928" s="11"/>
    </row>
    <row r="929" spans="5:6" x14ac:dyDescent="0.25">
      <c r="E929" s="19"/>
      <c r="F929" s="11"/>
    </row>
    <row r="930" spans="5:6" x14ac:dyDescent="0.25">
      <c r="E930" s="19"/>
      <c r="F930" s="11"/>
    </row>
    <row r="931" spans="5:6" x14ac:dyDescent="0.25">
      <c r="E931" s="19"/>
      <c r="F931" s="11"/>
    </row>
    <row r="932" spans="5:6" x14ac:dyDescent="0.25">
      <c r="E932" s="19"/>
      <c r="F932" s="11"/>
    </row>
    <row r="933" spans="5:6" x14ac:dyDescent="0.25">
      <c r="E933" s="19"/>
      <c r="F933" s="11"/>
    </row>
    <row r="934" spans="5:6" x14ac:dyDescent="0.25">
      <c r="E934" s="19"/>
      <c r="F934" s="12"/>
    </row>
    <row r="935" spans="5:6" x14ac:dyDescent="0.25">
      <c r="E935" s="19"/>
      <c r="F935" s="4"/>
    </row>
    <row r="936" spans="5:6" x14ac:dyDescent="0.25">
      <c r="E936" s="19"/>
      <c r="F936" s="4"/>
    </row>
    <row r="937" spans="5:6" x14ac:dyDescent="0.25">
      <c r="E937" s="19"/>
      <c r="F937" s="4"/>
    </row>
    <row r="938" spans="5:6" x14ac:dyDescent="0.25">
      <c r="E938" s="19"/>
      <c r="F938" s="4"/>
    </row>
    <row r="939" spans="5:6" x14ac:dyDescent="0.25">
      <c r="E939" s="19"/>
      <c r="F939" s="4"/>
    </row>
    <row r="940" spans="5:6" x14ac:dyDescent="0.25">
      <c r="E940" s="19"/>
      <c r="F940" s="4"/>
    </row>
    <row r="941" spans="5:6" x14ac:dyDescent="0.25">
      <c r="E941" s="19"/>
      <c r="F941" s="4"/>
    </row>
    <row r="942" spans="5:6" x14ac:dyDescent="0.25">
      <c r="E942" s="19"/>
      <c r="F942" s="4"/>
    </row>
    <row r="943" spans="5:6" x14ac:dyDescent="0.25">
      <c r="E943" s="19"/>
      <c r="F943" s="4"/>
    </row>
    <row r="944" spans="5:6" x14ac:dyDescent="0.25">
      <c r="E944" s="19"/>
      <c r="F944" s="4"/>
    </row>
    <row r="945" spans="5:6" x14ac:dyDescent="0.25">
      <c r="E945" s="19"/>
      <c r="F945" s="4"/>
    </row>
    <row r="946" spans="5:6" x14ac:dyDescent="0.25">
      <c r="E946" s="19"/>
      <c r="F946" s="4"/>
    </row>
    <row r="947" spans="5:6" x14ac:dyDescent="0.25">
      <c r="E947" s="19"/>
      <c r="F947" s="4"/>
    </row>
    <row r="948" spans="5:6" x14ac:dyDescent="0.25">
      <c r="E948" s="19"/>
      <c r="F948" s="4"/>
    </row>
    <row r="949" spans="5:6" x14ac:dyDescent="0.25">
      <c r="E949" s="19"/>
      <c r="F949" s="4"/>
    </row>
    <row r="950" spans="5:6" x14ac:dyDescent="0.25">
      <c r="E950" s="19"/>
      <c r="F950" s="4"/>
    </row>
    <row r="951" spans="5:6" x14ac:dyDescent="0.25">
      <c r="E951" s="19"/>
      <c r="F951" s="4"/>
    </row>
    <row r="952" spans="5:6" x14ac:dyDescent="0.25">
      <c r="E952" s="19"/>
      <c r="F952" s="4"/>
    </row>
    <row r="953" spans="5:6" x14ac:dyDescent="0.25">
      <c r="E953" s="19"/>
      <c r="F953" s="4"/>
    </row>
    <row r="954" spans="5:6" x14ac:dyDescent="0.25">
      <c r="E954" s="19"/>
      <c r="F954" s="4"/>
    </row>
    <row r="955" spans="5:6" x14ac:dyDescent="0.25">
      <c r="E955" s="19"/>
      <c r="F955" s="4"/>
    </row>
    <row r="956" spans="5:6" x14ac:dyDescent="0.25">
      <c r="E956" s="19"/>
      <c r="F956" s="4"/>
    </row>
    <row r="957" spans="5:6" x14ac:dyDescent="0.25">
      <c r="E957" s="19"/>
      <c r="F957" s="4"/>
    </row>
    <row r="958" spans="5:6" x14ac:dyDescent="0.25">
      <c r="E958" s="19"/>
      <c r="F958" s="4"/>
    </row>
    <row r="959" spans="5:6" x14ac:dyDescent="0.25">
      <c r="E959" s="19"/>
      <c r="F959" s="4"/>
    </row>
    <row r="960" spans="5:6" x14ac:dyDescent="0.25">
      <c r="E960" s="19"/>
      <c r="F960" s="4"/>
    </row>
    <row r="961" spans="5:6" x14ac:dyDescent="0.25">
      <c r="E961" s="19"/>
      <c r="F961" s="4"/>
    </row>
    <row r="962" spans="5:6" x14ac:dyDescent="0.25">
      <c r="E962" s="19"/>
      <c r="F962" s="4"/>
    </row>
    <row r="963" spans="5:6" x14ac:dyDescent="0.25">
      <c r="E963" s="19"/>
      <c r="F963" s="4"/>
    </row>
    <row r="964" spans="5:6" x14ac:dyDescent="0.25">
      <c r="E964" s="19"/>
      <c r="F964" s="4"/>
    </row>
    <row r="965" spans="5:6" x14ac:dyDescent="0.25">
      <c r="E965" s="19"/>
      <c r="F965" s="4"/>
    </row>
    <row r="966" spans="5:6" x14ac:dyDescent="0.25">
      <c r="E966" s="19"/>
      <c r="F966" s="4"/>
    </row>
    <row r="967" spans="5:6" x14ac:dyDescent="0.25">
      <c r="E967" s="19"/>
      <c r="F967" s="4"/>
    </row>
    <row r="968" spans="5:6" x14ac:dyDescent="0.25">
      <c r="E968" s="19"/>
      <c r="F968" s="4"/>
    </row>
    <row r="969" spans="5:6" x14ac:dyDescent="0.25">
      <c r="E969" s="19"/>
      <c r="F969" s="4"/>
    </row>
    <row r="970" spans="5:6" x14ac:dyDescent="0.25">
      <c r="E970" s="19"/>
      <c r="F970" s="4"/>
    </row>
    <row r="971" spans="5:6" x14ac:dyDescent="0.25">
      <c r="E971" s="19"/>
      <c r="F971" s="4"/>
    </row>
    <row r="972" spans="5:6" x14ac:dyDescent="0.25">
      <c r="E972" s="19"/>
      <c r="F972" s="4"/>
    </row>
    <row r="973" spans="5:6" x14ac:dyDescent="0.25">
      <c r="E973" s="19"/>
      <c r="F973" s="4"/>
    </row>
    <row r="974" spans="5:6" x14ac:dyDescent="0.25">
      <c r="E974" s="19"/>
      <c r="F974" s="4"/>
    </row>
    <row r="975" spans="5:6" x14ac:dyDescent="0.25">
      <c r="E975" s="19"/>
      <c r="F975" s="4"/>
    </row>
    <row r="976" spans="5:6" x14ac:dyDescent="0.25">
      <c r="E976" s="19"/>
      <c r="F976" s="4"/>
    </row>
    <row r="977" spans="5:6" x14ac:dyDescent="0.25">
      <c r="E977" s="19"/>
      <c r="F977" s="4"/>
    </row>
    <row r="978" spans="5:6" x14ac:dyDescent="0.25">
      <c r="E978" s="19"/>
      <c r="F978" s="4"/>
    </row>
    <row r="979" spans="5:6" x14ac:dyDescent="0.25">
      <c r="E979" s="19"/>
      <c r="F979" s="4"/>
    </row>
    <row r="980" spans="5:6" x14ac:dyDescent="0.25">
      <c r="E980" s="19"/>
      <c r="F980" s="4"/>
    </row>
    <row r="981" spans="5:6" x14ac:dyDescent="0.25">
      <c r="E981" s="19"/>
      <c r="F981" s="4"/>
    </row>
    <row r="982" spans="5:6" x14ac:dyDescent="0.25">
      <c r="E982" s="19"/>
      <c r="F982" s="4"/>
    </row>
    <row r="983" spans="5:6" x14ac:dyDescent="0.25">
      <c r="E983" s="19"/>
      <c r="F983" s="4"/>
    </row>
    <row r="984" spans="5:6" x14ac:dyDescent="0.25">
      <c r="E984" s="19"/>
      <c r="F984" s="4"/>
    </row>
    <row r="985" spans="5:6" x14ac:dyDescent="0.25">
      <c r="E985" s="19"/>
      <c r="F985" s="4"/>
    </row>
    <row r="986" spans="5:6" x14ac:dyDescent="0.25">
      <c r="E986" s="19"/>
      <c r="F986" s="4"/>
    </row>
    <row r="987" spans="5:6" x14ac:dyDescent="0.25">
      <c r="E987" s="19"/>
      <c r="F987" s="4"/>
    </row>
    <row r="988" spans="5:6" x14ac:dyDescent="0.25">
      <c r="E988" s="19"/>
      <c r="F988" s="4"/>
    </row>
    <row r="989" spans="5:6" x14ac:dyDescent="0.25">
      <c r="E989" s="19"/>
      <c r="F989" s="4"/>
    </row>
    <row r="990" spans="5:6" x14ac:dyDescent="0.25">
      <c r="E990" s="19"/>
      <c r="F990" s="4"/>
    </row>
    <row r="991" spans="5:6" x14ac:dyDescent="0.25">
      <c r="E991" s="19"/>
      <c r="F991" s="4"/>
    </row>
    <row r="992" spans="5:6" x14ac:dyDescent="0.25">
      <c r="E992" s="19"/>
      <c r="F992" s="4"/>
    </row>
    <row r="993" spans="5:6" x14ac:dyDescent="0.25">
      <c r="E993" s="19"/>
      <c r="F993" s="4"/>
    </row>
    <row r="994" spans="5:6" x14ac:dyDescent="0.25">
      <c r="E994" s="19"/>
      <c r="F994" s="4"/>
    </row>
    <row r="995" spans="5:6" x14ac:dyDescent="0.25">
      <c r="E995" s="19"/>
      <c r="F995" s="4"/>
    </row>
    <row r="996" spans="5:6" x14ac:dyDescent="0.25">
      <c r="E996" s="19"/>
      <c r="F996" s="4"/>
    </row>
    <row r="997" spans="5:6" x14ac:dyDescent="0.25">
      <c r="E997" s="19"/>
      <c r="F997" s="4"/>
    </row>
    <row r="998" spans="5:6" x14ac:dyDescent="0.25">
      <c r="E998" s="19"/>
      <c r="F998" s="4"/>
    </row>
    <row r="999" spans="5:6" x14ac:dyDescent="0.25">
      <c r="E999" s="19"/>
      <c r="F999" s="4"/>
    </row>
    <row r="1000" spans="5:6" x14ac:dyDescent="0.25">
      <c r="E1000" s="19"/>
      <c r="F1000" s="4"/>
    </row>
    <row r="1001" spans="5:6" x14ac:dyDescent="0.25">
      <c r="E1001" s="19"/>
      <c r="F1001" s="4"/>
    </row>
    <row r="1002" spans="5:6" x14ac:dyDescent="0.25">
      <c r="E1002" s="19"/>
      <c r="F1002" s="4"/>
    </row>
    <row r="1003" spans="5:6" x14ac:dyDescent="0.25">
      <c r="E1003" s="19"/>
      <c r="F1003" s="4"/>
    </row>
    <row r="1004" spans="5:6" x14ac:dyDescent="0.25">
      <c r="E1004" s="19"/>
      <c r="F1004" s="4"/>
    </row>
    <row r="1005" spans="5:6" x14ac:dyDescent="0.25">
      <c r="E1005" s="19"/>
      <c r="F1005" s="4"/>
    </row>
    <row r="1006" spans="5:6" x14ac:dyDescent="0.25">
      <c r="E1006" s="19"/>
      <c r="F1006" s="4"/>
    </row>
    <row r="1007" spans="5:6" x14ac:dyDescent="0.25">
      <c r="E1007" s="19"/>
      <c r="F1007" s="4"/>
    </row>
    <row r="1008" spans="5:6" x14ac:dyDescent="0.25">
      <c r="E1008" s="19"/>
      <c r="F1008" s="4"/>
    </row>
    <row r="1009" spans="5:6" x14ac:dyDescent="0.25">
      <c r="E1009" s="19"/>
      <c r="F1009" s="4"/>
    </row>
    <row r="1010" spans="5:6" x14ac:dyDescent="0.25">
      <c r="E1010" s="19"/>
      <c r="F1010" s="4"/>
    </row>
    <row r="1011" spans="5:6" x14ac:dyDescent="0.25">
      <c r="E1011" s="19"/>
      <c r="F1011" s="4"/>
    </row>
    <row r="1012" spans="5:6" x14ac:dyDescent="0.25">
      <c r="E1012" s="19"/>
      <c r="F1012" s="4"/>
    </row>
    <row r="1013" spans="5:6" x14ac:dyDescent="0.25">
      <c r="E1013" s="19"/>
      <c r="F1013" s="4"/>
    </row>
    <row r="1014" spans="5:6" x14ac:dyDescent="0.25">
      <c r="E1014" s="19"/>
      <c r="F1014" s="4"/>
    </row>
    <row r="1015" spans="5:6" x14ac:dyDescent="0.25">
      <c r="E1015" s="19"/>
      <c r="F1015" s="4"/>
    </row>
    <row r="1016" spans="5:6" x14ac:dyDescent="0.25">
      <c r="E1016" s="19"/>
      <c r="F1016" s="4"/>
    </row>
    <row r="1017" spans="5:6" x14ac:dyDescent="0.25">
      <c r="E1017" s="19"/>
      <c r="F1017" s="4"/>
    </row>
    <row r="1018" spans="5:6" x14ac:dyDescent="0.25">
      <c r="E1018" s="19"/>
      <c r="F1018" s="4"/>
    </row>
    <row r="1019" spans="5:6" x14ac:dyDescent="0.25">
      <c r="E1019" s="19"/>
      <c r="F1019" s="4"/>
    </row>
    <row r="1020" spans="5:6" x14ac:dyDescent="0.25">
      <c r="E1020" s="19"/>
      <c r="F1020" s="4"/>
    </row>
    <row r="1021" spans="5:6" x14ac:dyDescent="0.25">
      <c r="E1021" s="19"/>
      <c r="F1021" s="4"/>
    </row>
    <row r="1022" spans="5:6" x14ac:dyDescent="0.25">
      <c r="E1022" s="19"/>
      <c r="F1022" s="4"/>
    </row>
    <row r="1023" spans="5:6" x14ac:dyDescent="0.25">
      <c r="E1023" s="19"/>
      <c r="F1023" s="4"/>
    </row>
    <row r="1024" spans="5:6" x14ac:dyDescent="0.25">
      <c r="E1024" s="19"/>
      <c r="F1024" s="4"/>
    </row>
    <row r="1025" spans="5:6" x14ac:dyDescent="0.25">
      <c r="E1025" s="19"/>
      <c r="F1025" s="4"/>
    </row>
    <row r="1026" spans="5:6" x14ac:dyDescent="0.25">
      <c r="E1026" s="19"/>
      <c r="F1026" s="4"/>
    </row>
    <row r="1027" spans="5:6" x14ac:dyDescent="0.25">
      <c r="E1027" s="19"/>
      <c r="F1027" s="4"/>
    </row>
    <row r="1028" spans="5:6" x14ac:dyDescent="0.25">
      <c r="E1028" s="19"/>
      <c r="F1028" s="4"/>
    </row>
    <row r="1029" spans="5:6" x14ac:dyDescent="0.25">
      <c r="E1029" s="19"/>
      <c r="F1029" s="4"/>
    </row>
    <row r="1030" spans="5:6" x14ac:dyDescent="0.25">
      <c r="E1030" s="19"/>
      <c r="F1030" s="4"/>
    </row>
    <row r="1031" spans="5:6" x14ac:dyDescent="0.25">
      <c r="E1031" s="19"/>
      <c r="F1031" s="4"/>
    </row>
    <row r="1032" spans="5:6" x14ac:dyDescent="0.25">
      <c r="E1032" s="19"/>
      <c r="F1032" s="4"/>
    </row>
    <row r="1033" spans="5:6" x14ac:dyDescent="0.25">
      <c r="E1033" s="19"/>
      <c r="F1033" s="4"/>
    </row>
    <row r="1034" spans="5:6" x14ac:dyDescent="0.25">
      <c r="E1034" s="19"/>
      <c r="F1034" s="4"/>
    </row>
    <row r="1035" spans="5:6" x14ac:dyDescent="0.25">
      <c r="E1035" s="19"/>
      <c r="F1035" s="4"/>
    </row>
    <row r="1036" spans="5:6" x14ac:dyDescent="0.25">
      <c r="E1036" s="19"/>
      <c r="F1036" s="4"/>
    </row>
    <row r="1037" spans="5:6" x14ac:dyDescent="0.25">
      <c r="E1037" s="19"/>
      <c r="F1037" s="4"/>
    </row>
    <row r="1038" spans="5:6" x14ac:dyDescent="0.25">
      <c r="E1038" s="19"/>
      <c r="F1038" s="4"/>
    </row>
    <row r="1039" spans="5:6" x14ac:dyDescent="0.25">
      <c r="E1039" s="19"/>
      <c r="F1039" s="4"/>
    </row>
    <row r="1040" spans="5:6" x14ac:dyDescent="0.25">
      <c r="E1040" s="19"/>
      <c r="F1040" s="4"/>
    </row>
    <row r="1041" spans="5:6" x14ac:dyDescent="0.25">
      <c r="E1041" s="19"/>
      <c r="F1041" s="4"/>
    </row>
    <row r="1042" spans="5:6" x14ac:dyDescent="0.25">
      <c r="E1042" s="19"/>
      <c r="F1042" s="4"/>
    </row>
    <row r="1043" spans="5:6" x14ac:dyDescent="0.25">
      <c r="E1043" s="19"/>
      <c r="F1043" s="4"/>
    </row>
    <row r="1044" spans="5:6" x14ac:dyDescent="0.25">
      <c r="E1044" s="19"/>
      <c r="F1044" s="4"/>
    </row>
    <row r="1045" spans="5:6" x14ac:dyDescent="0.25">
      <c r="E1045" s="19"/>
      <c r="F1045" s="4"/>
    </row>
    <row r="1046" spans="5:6" x14ac:dyDescent="0.25">
      <c r="E1046" s="19"/>
      <c r="F1046" s="4"/>
    </row>
    <row r="1047" spans="5:6" x14ac:dyDescent="0.25">
      <c r="E1047" s="19"/>
      <c r="F1047" s="4"/>
    </row>
    <row r="1048" spans="5:6" x14ac:dyDescent="0.25">
      <c r="E1048" s="19"/>
      <c r="F1048" s="4"/>
    </row>
    <row r="1049" spans="5:6" x14ac:dyDescent="0.25">
      <c r="E1049" s="19"/>
      <c r="F1049" s="4"/>
    </row>
    <row r="1050" spans="5:6" x14ac:dyDescent="0.25">
      <c r="E1050" s="19"/>
      <c r="F1050" s="4"/>
    </row>
    <row r="1051" spans="5:6" x14ac:dyDescent="0.25">
      <c r="E1051" s="19"/>
      <c r="F1051" s="4"/>
    </row>
    <row r="1052" spans="5:6" x14ac:dyDescent="0.25">
      <c r="E1052" s="19"/>
      <c r="F1052" s="4"/>
    </row>
    <row r="1053" spans="5:6" x14ac:dyDescent="0.25">
      <c r="E1053" s="19"/>
      <c r="F1053" s="4"/>
    </row>
    <row r="1054" spans="5:6" x14ac:dyDescent="0.25">
      <c r="E1054" s="19"/>
      <c r="F1054" s="4"/>
    </row>
    <row r="1055" spans="5:6" x14ac:dyDescent="0.25">
      <c r="E1055" s="19"/>
      <c r="F1055" s="4"/>
    </row>
    <row r="1056" spans="5:6" x14ac:dyDescent="0.25">
      <c r="E1056" s="19"/>
      <c r="F1056" s="4"/>
    </row>
    <row r="1057" spans="5:6" x14ac:dyDescent="0.25">
      <c r="E1057" s="19"/>
      <c r="F1057" s="4"/>
    </row>
    <row r="1058" spans="5:6" x14ac:dyDescent="0.25">
      <c r="E1058" s="19"/>
      <c r="F1058" s="4"/>
    </row>
    <row r="1059" spans="5:6" x14ac:dyDescent="0.25">
      <c r="E1059" s="19"/>
      <c r="F1059" s="4"/>
    </row>
    <row r="1060" spans="5:6" x14ac:dyDescent="0.25">
      <c r="E1060" s="19"/>
      <c r="F1060" s="4"/>
    </row>
    <row r="1061" spans="5:6" x14ac:dyDescent="0.25">
      <c r="E1061" s="19"/>
      <c r="F1061" s="4"/>
    </row>
    <row r="1062" spans="5:6" x14ac:dyDescent="0.25">
      <c r="E1062" s="19"/>
      <c r="F1062" s="4"/>
    </row>
    <row r="1063" spans="5:6" x14ac:dyDescent="0.25">
      <c r="E1063" s="19"/>
      <c r="F1063" s="4"/>
    </row>
    <row r="1064" spans="5:6" x14ac:dyDescent="0.25">
      <c r="E1064" s="19"/>
      <c r="F1064" s="4"/>
    </row>
    <row r="1065" spans="5:6" x14ac:dyDescent="0.25">
      <c r="E1065" s="19"/>
      <c r="F1065" s="4"/>
    </row>
    <row r="1066" spans="5:6" x14ac:dyDescent="0.25">
      <c r="E1066" s="19"/>
      <c r="F1066" s="4"/>
    </row>
    <row r="1067" spans="5:6" x14ac:dyDescent="0.25">
      <c r="E1067" s="19"/>
      <c r="F1067" s="4"/>
    </row>
    <row r="1068" spans="5:6" x14ac:dyDescent="0.25">
      <c r="E1068" s="19"/>
      <c r="F1068" s="4"/>
    </row>
    <row r="1069" spans="5:6" x14ac:dyDescent="0.25">
      <c r="E1069" s="19"/>
      <c r="F1069" s="4"/>
    </row>
    <row r="1070" spans="5:6" x14ac:dyDescent="0.25">
      <c r="E1070" s="19"/>
      <c r="F1070" s="4"/>
    </row>
    <row r="1071" spans="5:6" x14ac:dyDescent="0.25">
      <c r="E1071" s="19"/>
      <c r="F1071" s="4"/>
    </row>
    <row r="1072" spans="5:6" x14ac:dyDescent="0.25">
      <c r="E1072" s="19"/>
      <c r="F1072" s="4"/>
    </row>
    <row r="1073" spans="5:6" x14ac:dyDescent="0.25">
      <c r="E1073" s="19"/>
      <c r="F1073" s="4"/>
    </row>
    <row r="1074" spans="5:6" x14ac:dyDescent="0.25">
      <c r="E1074" s="19"/>
      <c r="F1074" s="4"/>
    </row>
    <row r="1075" spans="5:6" x14ac:dyDescent="0.25">
      <c r="E1075" s="19"/>
      <c r="F1075" s="4"/>
    </row>
    <row r="1076" spans="5:6" x14ac:dyDescent="0.25">
      <c r="E1076" s="19"/>
      <c r="F1076" s="4"/>
    </row>
    <row r="1077" spans="5:6" x14ac:dyDescent="0.25">
      <c r="E1077" s="19"/>
      <c r="F1077" s="4"/>
    </row>
    <row r="1078" spans="5:6" x14ac:dyDescent="0.25">
      <c r="E1078" s="19"/>
      <c r="F1078" s="4"/>
    </row>
    <row r="1079" spans="5:6" x14ac:dyDescent="0.25">
      <c r="E1079" s="19"/>
      <c r="F1079" s="4"/>
    </row>
    <row r="1080" spans="5:6" x14ac:dyDescent="0.25">
      <c r="E1080" s="19"/>
      <c r="F1080" s="4"/>
    </row>
    <row r="1081" spans="5:6" x14ac:dyDescent="0.25">
      <c r="E1081" s="19"/>
      <c r="F1081" s="4"/>
    </row>
    <row r="1082" spans="5:6" x14ac:dyDescent="0.25">
      <c r="E1082" s="19"/>
      <c r="F1082" s="4"/>
    </row>
    <row r="1083" spans="5:6" x14ac:dyDescent="0.25">
      <c r="E1083" s="19"/>
      <c r="F1083" s="4"/>
    </row>
    <row r="1084" spans="5:6" x14ac:dyDescent="0.25">
      <c r="E1084" s="19"/>
      <c r="F1084" s="4"/>
    </row>
    <row r="1085" spans="5:6" x14ac:dyDescent="0.25">
      <c r="E1085" s="19"/>
      <c r="F1085" s="4"/>
    </row>
    <row r="1086" spans="5:6" x14ac:dyDescent="0.25">
      <c r="E1086" s="19"/>
      <c r="F1086" s="4"/>
    </row>
    <row r="1087" spans="5:6" x14ac:dyDescent="0.25">
      <c r="E1087" s="19"/>
      <c r="F1087" s="4"/>
    </row>
    <row r="1088" spans="5:6" x14ac:dyDescent="0.25">
      <c r="E1088" s="19"/>
      <c r="F1088" s="4"/>
    </row>
    <row r="1089" spans="5:6" x14ac:dyDescent="0.25">
      <c r="E1089" s="19"/>
      <c r="F1089" s="4"/>
    </row>
    <row r="1090" spans="5:6" x14ac:dyDescent="0.25">
      <c r="E1090" s="19"/>
      <c r="F1090" s="4"/>
    </row>
    <row r="1091" spans="5:6" x14ac:dyDescent="0.25">
      <c r="E1091" s="19"/>
      <c r="F1091" s="4"/>
    </row>
    <row r="1092" spans="5:6" x14ac:dyDescent="0.25">
      <c r="E1092" s="19"/>
      <c r="F1092" s="4"/>
    </row>
    <row r="1093" spans="5:6" x14ac:dyDescent="0.25">
      <c r="E1093" s="19"/>
      <c r="F1093" s="4"/>
    </row>
    <row r="1094" spans="5:6" x14ac:dyDescent="0.25">
      <c r="E1094" s="19"/>
      <c r="F1094" s="4"/>
    </row>
    <row r="1095" spans="5:6" x14ac:dyDescent="0.25">
      <c r="E1095" s="19"/>
      <c r="F1095" s="4"/>
    </row>
    <row r="1096" spans="5:6" x14ac:dyDescent="0.25">
      <c r="E1096" s="19"/>
      <c r="F1096" s="4"/>
    </row>
    <row r="1097" spans="5:6" x14ac:dyDescent="0.25">
      <c r="E1097" s="19"/>
      <c r="F1097" s="4"/>
    </row>
    <row r="1098" spans="5:6" x14ac:dyDescent="0.25">
      <c r="E1098" s="19"/>
      <c r="F1098" s="4"/>
    </row>
    <row r="1099" spans="5:6" x14ac:dyDescent="0.25">
      <c r="E1099" s="19"/>
      <c r="F1099" s="4"/>
    </row>
    <row r="1100" spans="5:6" x14ac:dyDescent="0.25">
      <c r="E1100" s="19"/>
      <c r="F1100" s="4"/>
    </row>
    <row r="1101" spans="5:6" x14ac:dyDescent="0.25">
      <c r="E1101" s="19"/>
      <c r="F1101" s="4"/>
    </row>
    <row r="1102" spans="5:6" x14ac:dyDescent="0.25">
      <c r="E1102" s="19"/>
      <c r="F1102" s="4"/>
    </row>
    <row r="1103" spans="5:6" x14ac:dyDescent="0.25">
      <c r="E1103" s="19"/>
      <c r="F1103" s="4"/>
    </row>
    <row r="1104" spans="5:6" x14ac:dyDescent="0.25">
      <c r="E1104" s="19"/>
      <c r="F1104" s="4"/>
    </row>
    <row r="1105" spans="5:6" x14ac:dyDescent="0.25">
      <c r="E1105" s="19"/>
      <c r="F1105" s="4"/>
    </row>
    <row r="1106" spans="5:6" x14ac:dyDescent="0.25">
      <c r="E1106" s="19"/>
      <c r="F1106" s="4"/>
    </row>
    <row r="1107" spans="5:6" x14ac:dyDescent="0.25">
      <c r="E1107" s="19"/>
      <c r="F1107" s="4"/>
    </row>
    <row r="1108" spans="5:6" x14ac:dyDescent="0.25">
      <c r="E1108" s="19"/>
      <c r="F1108" s="4"/>
    </row>
    <row r="1109" spans="5:6" x14ac:dyDescent="0.25">
      <c r="E1109" s="19"/>
      <c r="F1109" s="4"/>
    </row>
    <row r="1110" spans="5:6" x14ac:dyDescent="0.25">
      <c r="E1110" s="19"/>
      <c r="F1110" s="4"/>
    </row>
    <row r="1111" spans="5:6" x14ac:dyDescent="0.25">
      <c r="E1111" s="19"/>
      <c r="F1111" s="4"/>
    </row>
    <row r="1112" spans="5:6" x14ac:dyDescent="0.25">
      <c r="E1112" s="19"/>
      <c r="F1112" s="4"/>
    </row>
    <row r="1113" spans="5:6" x14ac:dyDescent="0.25">
      <c r="E1113" s="19"/>
      <c r="F1113" s="4"/>
    </row>
    <row r="1114" spans="5:6" x14ac:dyDescent="0.25">
      <c r="E1114" s="19"/>
      <c r="F1114" s="4"/>
    </row>
    <row r="1115" spans="5:6" x14ac:dyDescent="0.25">
      <c r="E1115" s="19"/>
      <c r="F1115" s="4"/>
    </row>
    <row r="1116" spans="5:6" x14ac:dyDescent="0.25">
      <c r="E1116" s="19"/>
      <c r="F1116" s="4"/>
    </row>
    <row r="1117" spans="5:6" x14ac:dyDescent="0.25">
      <c r="E1117" s="19"/>
      <c r="F1117" s="4"/>
    </row>
    <row r="1118" spans="5:6" x14ac:dyDescent="0.25">
      <c r="E1118" s="19"/>
      <c r="F1118" s="4"/>
    </row>
    <row r="1119" spans="5:6" x14ac:dyDescent="0.25">
      <c r="E1119" s="19"/>
      <c r="F1119" s="4"/>
    </row>
    <row r="1120" spans="5:6" x14ac:dyDescent="0.25">
      <c r="E1120" s="19"/>
      <c r="F1120" s="4"/>
    </row>
    <row r="1121" spans="5:6" x14ac:dyDescent="0.25">
      <c r="E1121" s="19"/>
      <c r="F1121" s="4"/>
    </row>
    <row r="1122" spans="5:6" x14ac:dyDescent="0.25">
      <c r="E1122" s="19"/>
      <c r="F1122" s="4"/>
    </row>
    <row r="1123" spans="5:6" x14ac:dyDescent="0.25">
      <c r="E1123" s="19"/>
      <c r="F1123" s="4"/>
    </row>
    <row r="1124" spans="5:6" x14ac:dyDescent="0.25">
      <c r="E1124" s="19"/>
      <c r="F1124" s="4"/>
    </row>
    <row r="1125" spans="5:6" x14ac:dyDescent="0.25">
      <c r="E1125" s="19"/>
      <c r="F1125" s="4"/>
    </row>
    <row r="1126" spans="5:6" x14ac:dyDescent="0.25">
      <c r="E1126" s="19"/>
      <c r="F1126" s="4"/>
    </row>
    <row r="1127" spans="5:6" x14ac:dyDescent="0.25">
      <c r="E1127" s="19"/>
      <c r="F1127" s="4"/>
    </row>
    <row r="1128" spans="5:6" x14ac:dyDescent="0.25">
      <c r="E1128" s="19"/>
      <c r="F1128" s="4"/>
    </row>
    <row r="1129" spans="5:6" x14ac:dyDescent="0.25">
      <c r="E1129" s="19"/>
      <c r="F1129" s="4"/>
    </row>
    <row r="1130" spans="5:6" x14ac:dyDescent="0.25">
      <c r="E1130" s="19"/>
      <c r="F1130" s="4"/>
    </row>
    <row r="1131" spans="5:6" x14ac:dyDescent="0.25">
      <c r="E1131" s="19"/>
      <c r="F1131" s="4"/>
    </row>
    <row r="1132" spans="5:6" x14ac:dyDescent="0.25">
      <c r="E1132" s="19"/>
      <c r="F1132" s="4"/>
    </row>
    <row r="1133" spans="5:6" x14ac:dyDescent="0.25">
      <c r="E1133" s="19"/>
      <c r="F1133" s="4"/>
    </row>
    <row r="1134" spans="5:6" x14ac:dyDescent="0.25">
      <c r="E1134" s="19"/>
      <c r="F1134" s="4"/>
    </row>
    <row r="1135" spans="5:6" x14ac:dyDescent="0.25">
      <c r="E1135" s="19"/>
      <c r="F1135" s="4"/>
    </row>
    <row r="1136" spans="5:6" x14ac:dyDescent="0.25">
      <c r="E1136" s="19"/>
      <c r="F1136" s="4"/>
    </row>
    <row r="1137" spans="1:6" x14ac:dyDescent="0.25">
      <c r="E1137" s="19"/>
      <c r="F1137" s="4"/>
    </row>
    <row r="1138" spans="1:6" x14ac:dyDescent="0.25">
      <c r="E1138" s="19"/>
      <c r="F1138" s="4"/>
    </row>
    <row r="1139" spans="1:6" x14ac:dyDescent="0.25">
      <c r="A1139" s="10"/>
      <c r="B1139" s="10"/>
      <c r="C1139" s="10"/>
      <c r="D1139" s="10"/>
      <c r="E1139" s="19"/>
      <c r="F1139" s="12"/>
    </row>
    <row r="1140" spans="1:6" x14ac:dyDescent="0.25">
      <c r="E1140" s="19"/>
      <c r="F1140" s="11"/>
    </row>
    <row r="1141" spans="1:6" x14ac:dyDescent="0.25">
      <c r="E1141" s="19"/>
      <c r="F1141" s="11"/>
    </row>
    <row r="1142" spans="1:6" x14ac:dyDescent="0.25">
      <c r="E1142" s="19"/>
      <c r="F1142" s="11"/>
    </row>
    <row r="1143" spans="1:6" x14ac:dyDescent="0.25">
      <c r="E1143" s="19"/>
      <c r="F1143" s="11"/>
    </row>
    <row r="1144" spans="1:6" x14ac:dyDescent="0.25">
      <c r="E1144" s="19"/>
      <c r="F1144" s="11"/>
    </row>
    <row r="1145" spans="1:6" x14ac:dyDescent="0.25">
      <c r="E1145" s="19"/>
      <c r="F1145" s="11"/>
    </row>
    <row r="1146" spans="1:6" x14ac:dyDescent="0.25">
      <c r="E1146" s="19"/>
      <c r="F1146" s="11"/>
    </row>
    <row r="1147" spans="1:6" x14ac:dyDescent="0.25">
      <c r="E1147" s="19"/>
      <c r="F1147" s="11"/>
    </row>
    <row r="1148" spans="1:6" x14ac:dyDescent="0.25">
      <c r="E1148" s="19"/>
      <c r="F1148" s="11"/>
    </row>
    <row r="1149" spans="1:6" x14ac:dyDescent="0.25">
      <c r="E1149" s="19"/>
      <c r="F1149" s="11"/>
    </row>
    <row r="1150" spans="1:6" x14ac:dyDescent="0.25">
      <c r="E1150" s="19"/>
      <c r="F1150" s="11"/>
    </row>
    <row r="1151" spans="1:6" x14ac:dyDescent="0.25">
      <c r="E1151" s="19"/>
      <c r="F1151" s="11"/>
    </row>
    <row r="1152" spans="1:6" x14ac:dyDescent="0.25">
      <c r="E1152" s="19"/>
      <c r="F1152" s="11"/>
    </row>
    <row r="1153" spans="5:6" x14ac:dyDescent="0.25">
      <c r="E1153" s="19"/>
      <c r="F1153" s="11"/>
    </row>
    <row r="1154" spans="5:6" x14ac:dyDescent="0.25">
      <c r="E1154" s="19"/>
      <c r="F1154" s="11"/>
    </row>
    <row r="1155" spans="5:6" x14ac:dyDescent="0.25">
      <c r="E1155" s="19"/>
      <c r="F1155" s="11"/>
    </row>
    <row r="1156" spans="5:6" x14ac:dyDescent="0.25">
      <c r="E1156" s="19"/>
      <c r="F1156" s="4"/>
    </row>
    <row r="1157" spans="5:6" x14ac:dyDescent="0.25">
      <c r="E1157" s="19"/>
      <c r="F1157" s="4"/>
    </row>
    <row r="1158" spans="5:6" x14ac:dyDescent="0.25">
      <c r="E1158" s="19"/>
      <c r="F1158" s="4"/>
    </row>
    <row r="1159" spans="5:6" x14ac:dyDescent="0.25">
      <c r="E1159" s="19"/>
      <c r="F1159" s="4"/>
    </row>
    <row r="1160" spans="5:6" x14ac:dyDescent="0.25">
      <c r="E1160" s="19"/>
      <c r="F1160" s="4"/>
    </row>
    <row r="1161" spans="5:6" x14ac:dyDescent="0.25">
      <c r="E1161" s="19"/>
      <c r="F1161" s="4"/>
    </row>
    <row r="1162" spans="5:6" x14ac:dyDescent="0.25">
      <c r="E1162" s="19"/>
      <c r="F1162" s="4"/>
    </row>
    <row r="1163" spans="5:6" x14ac:dyDescent="0.25">
      <c r="E1163" s="19"/>
      <c r="F1163" s="4"/>
    </row>
    <row r="1164" spans="5:6" x14ac:dyDescent="0.25">
      <c r="E1164" s="19"/>
      <c r="F1164" s="4"/>
    </row>
    <row r="1165" spans="5:6" x14ac:dyDescent="0.25">
      <c r="E1165" s="19"/>
      <c r="F1165" s="4"/>
    </row>
    <row r="1166" spans="5:6" x14ac:dyDescent="0.25">
      <c r="E1166" s="19"/>
      <c r="F1166" s="4"/>
    </row>
    <row r="1167" spans="5:6" x14ac:dyDescent="0.25">
      <c r="E1167" s="19"/>
      <c r="F1167" s="4"/>
    </row>
    <row r="1168" spans="5:6" x14ac:dyDescent="0.25">
      <c r="E1168" s="19"/>
      <c r="F1168" s="4"/>
    </row>
    <row r="1169" spans="1:6" x14ac:dyDescent="0.25">
      <c r="E1169" s="19"/>
      <c r="F1169" s="4"/>
    </row>
    <row r="1170" spans="1:6" x14ac:dyDescent="0.25">
      <c r="E1170" s="19"/>
      <c r="F1170" s="4"/>
    </row>
    <row r="1171" spans="1:6" x14ac:dyDescent="0.25">
      <c r="E1171" s="19"/>
      <c r="F1171" s="4"/>
    </row>
    <row r="1172" spans="1:6" x14ac:dyDescent="0.25">
      <c r="E1172" s="19"/>
      <c r="F1172" s="4"/>
    </row>
    <row r="1173" spans="1:6" x14ac:dyDescent="0.25">
      <c r="A1173" s="4"/>
      <c r="B1173" s="4"/>
      <c r="C1173" s="4"/>
      <c r="D1173" s="4"/>
      <c r="E1173" s="19"/>
      <c r="F1173" s="3"/>
    </row>
    <row r="1174" spans="1:6" x14ac:dyDescent="0.25">
      <c r="A1174" s="4"/>
      <c r="B1174" s="4"/>
      <c r="C1174" s="4"/>
      <c r="D1174" s="4"/>
      <c r="E1174" s="19"/>
      <c r="F1174" s="3"/>
    </row>
    <row r="1175" spans="1:6" x14ac:dyDescent="0.25">
      <c r="A1175" s="4"/>
      <c r="B1175" s="4"/>
      <c r="C1175" s="4"/>
      <c r="D1175" s="4"/>
      <c r="E1175" s="19"/>
      <c r="F1175" s="3"/>
    </row>
    <row r="1176" spans="1:6" x14ac:dyDescent="0.25">
      <c r="A1176" s="4"/>
      <c r="B1176" s="4"/>
      <c r="C1176" s="4"/>
      <c r="D1176" s="4"/>
      <c r="E1176" s="19"/>
      <c r="F1176" s="3"/>
    </row>
    <row r="1177" spans="1:6" x14ac:dyDescent="0.25">
      <c r="A1177" s="4"/>
      <c r="B1177" s="4"/>
      <c r="C1177" s="4"/>
      <c r="D1177" s="4"/>
      <c r="E1177" s="19"/>
      <c r="F1177" s="3"/>
    </row>
    <row r="1178" spans="1:6" x14ac:dyDescent="0.25">
      <c r="A1178" s="4"/>
      <c r="B1178" s="4"/>
      <c r="C1178" s="4"/>
      <c r="D1178" s="4"/>
      <c r="E1178" s="19"/>
      <c r="F1178" s="3"/>
    </row>
    <row r="1179" spans="1:6" x14ac:dyDescent="0.25">
      <c r="A1179" s="4"/>
      <c r="B1179" s="4"/>
      <c r="C1179" s="4"/>
      <c r="D1179" s="4"/>
      <c r="E1179" s="19"/>
      <c r="F1179" s="3"/>
    </row>
    <row r="1180" spans="1:6" x14ac:dyDescent="0.25">
      <c r="A1180" s="4"/>
      <c r="B1180" s="4"/>
      <c r="C1180" s="4"/>
      <c r="D1180" s="4"/>
      <c r="E1180" s="19"/>
      <c r="F1180" s="3"/>
    </row>
    <row r="1181" spans="1:6" x14ac:dyDescent="0.25">
      <c r="A1181" s="4"/>
      <c r="B1181" s="4"/>
      <c r="C1181" s="4"/>
      <c r="D1181" s="4"/>
      <c r="E1181" s="19"/>
      <c r="F1181" s="3"/>
    </row>
    <row r="1182" spans="1:6" x14ac:dyDescent="0.25">
      <c r="A1182" s="4"/>
      <c r="B1182" s="4"/>
      <c r="C1182" s="4"/>
      <c r="D1182" s="4"/>
      <c r="E1182" s="19"/>
      <c r="F1182" s="3"/>
    </row>
    <row r="1183" spans="1:6" x14ac:dyDescent="0.25">
      <c r="A1183" s="4"/>
      <c r="B1183" s="4"/>
      <c r="C1183" s="4"/>
      <c r="D1183" s="4"/>
      <c r="E1183" s="19"/>
      <c r="F1183" s="3"/>
    </row>
    <row r="1184" spans="1:6" x14ac:dyDescent="0.25">
      <c r="A1184" s="4"/>
      <c r="B1184" s="4"/>
      <c r="C1184" s="4"/>
      <c r="D1184" s="4"/>
      <c r="E1184" s="19"/>
      <c r="F1184" s="3"/>
    </row>
    <row r="1185" spans="1:6" x14ac:dyDescent="0.25">
      <c r="A1185" s="4"/>
      <c r="B1185" s="4"/>
      <c r="C1185" s="4"/>
      <c r="D1185" s="4"/>
      <c r="E1185" s="19"/>
      <c r="F1185" s="3"/>
    </row>
    <row r="1186" spans="1:6" x14ac:dyDescent="0.25">
      <c r="A1186" s="4"/>
      <c r="B1186" s="4"/>
      <c r="C1186" s="4"/>
      <c r="D1186" s="4"/>
      <c r="E1186" s="19"/>
      <c r="F1186" s="3"/>
    </row>
    <row r="1187" spans="1:6" x14ac:dyDescent="0.25">
      <c r="A1187" s="4"/>
      <c r="B1187" s="4"/>
      <c r="C1187" s="4"/>
      <c r="D1187" s="4"/>
      <c r="E1187" s="19"/>
      <c r="F1187" s="3"/>
    </row>
    <row r="1188" spans="1:6" x14ac:dyDescent="0.25">
      <c r="A1188" s="4"/>
      <c r="B1188" s="4"/>
      <c r="C1188" s="4"/>
      <c r="D1188" s="4"/>
      <c r="E1188" s="19"/>
      <c r="F1188" s="3"/>
    </row>
    <row r="1189" spans="1:6" x14ac:dyDescent="0.25">
      <c r="A1189" s="4"/>
      <c r="B1189" s="4"/>
      <c r="C1189" s="4"/>
      <c r="D1189" s="4"/>
      <c r="E1189" s="19"/>
      <c r="F1189" s="3"/>
    </row>
    <row r="1190" spans="1:6" x14ac:dyDescent="0.25">
      <c r="A1190" s="4"/>
      <c r="B1190" s="4"/>
      <c r="C1190" s="4"/>
      <c r="D1190" s="4"/>
      <c r="E1190" s="19"/>
      <c r="F1190" s="3"/>
    </row>
    <row r="1191" spans="1:6" x14ac:dyDescent="0.25">
      <c r="A1191" s="4"/>
      <c r="B1191" s="4"/>
      <c r="C1191" s="4"/>
      <c r="D1191" s="4"/>
      <c r="E1191" s="19"/>
      <c r="F1191" s="3"/>
    </row>
    <row r="1192" spans="1:6" x14ac:dyDescent="0.25">
      <c r="A1192" s="4"/>
      <c r="B1192" s="4"/>
      <c r="C1192" s="4"/>
      <c r="D1192" s="4"/>
      <c r="E1192" s="19"/>
      <c r="F1192" s="3"/>
    </row>
    <row r="1193" spans="1:6" x14ac:dyDescent="0.25">
      <c r="A1193" s="4"/>
      <c r="B1193" s="4"/>
      <c r="C1193" s="4"/>
      <c r="D1193" s="4"/>
      <c r="E1193" s="19"/>
      <c r="F1193" s="3"/>
    </row>
    <row r="1194" spans="1:6" x14ac:dyDescent="0.25">
      <c r="A1194" s="4"/>
      <c r="B1194" s="4"/>
      <c r="C1194" s="4"/>
      <c r="D1194" s="4"/>
      <c r="E1194" s="19"/>
      <c r="F1194" s="3"/>
    </row>
    <row r="1195" spans="1:6" x14ac:dyDescent="0.25">
      <c r="A1195" s="4"/>
      <c r="B1195" s="4"/>
      <c r="C1195" s="4"/>
      <c r="D1195" s="4"/>
      <c r="E1195" s="19"/>
      <c r="F1195" s="3"/>
    </row>
    <row r="1196" spans="1:6" x14ac:dyDescent="0.25">
      <c r="A1196" s="4"/>
      <c r="B1196" s="4"/>
      <c r="C1196" s="4"/>
      <c r="D1196" s="4"/>
      <c r="E1196" s="19"/>
      <c r="F1196" s="3"/>
    </row>
    <row r="1197" spans="1:6" x14ac:dyDescent="0.25">
      <c r="A1197" s="4"/>
      <c r="B1197" s="4"/>
      <c r="C1197" s="4"/>
      <c r="D1197" s="4"/>
      <c r="E1197" s="19"/>
      <c r="F1197" s="3"/>
    </row>
    <row r="1198" spans="1:6" x14ac:dyDescent="0.25">
      <c r="A1198" s="4"/>
      <c r="B1198" s="4"/>
      <c r="C1198" s="4"/>
      <c r="D1198" s="4"/>
      <c r="E1198" s="19"/>
      <c r="F1198" s="3"/>
    </row>
    <row r="1199" spans="1:6" x14ac:dyDescent="0.25">
      <c r="A1199" s="4"/>
      <c r="B1199" s="4"/>
      <c r="C1199" s="4"/>
      <c r="D1199" s="4"/>
      <c r="E1199" s="19"/>
      <c r="F1199" s="3"/>
    </row>
    <row r="1200" spans="1:6" x14ac:dyDescent="0.25">
      <c r="A1200" s="4"/>
      <c r="B1200" s="4"/>
      <c r="C1200" s="4"/>
      <c r="D1200" s="4"/>
      <c r="E1200" s="19"/>
      <c r="F1200" s="3"/>
    </row>
    <row r="1201" spans="1:6" x14ac:dyDescent="0.25">
      <c r="A1201" s="4"/>
      <c r="B1201" s="4"/>
      <c r="C1201" s="4"/>
      <c r="D1201" s="4"/>
      <c r="E1201" s="19"/>
      <c r="F1201" s="3"/>
    </row>
    <row r="1202" spans="1:6" x14ac:dyDescent="0.25">
      <c r="A1202" s="4"/>
      <c r="B1202" s="4"/>
      <c r="C1202" s="4"/>
      <c r="D1202" s="4"/>
      <c r="E1202" s="19"/>
      <c r="F1202" s="3"/>
    </row>
    <row r="1203" spans="1:6" x14ac:dyDescent="0.25">
      <c r="A1203" s="4"/>
      <c r="B1203" s="4"/>
      <c r="C1203" s="4"/>
      <c r="D1203" s="4"/>
      <c r="E1203" s="19"/>
      <c r="F1203" s="3"/>
    </row>
    <row r="1204" spans="1:6" x14ac:dyDescent="0.25">
      <c r="A1204" s="4"/>
      <c r="B1204" s="4"/>
      <c r="C1204" s="4"/>
      <c r="D1204" s="4"/>
      <c r="E1204" s="19"/>
      <c r="F1204" s="3"/>
    </row>
    <row r="1205" spans="1:6" x14ac:dyDescent="0.25">
      <c r="A1205" s="4"/>
      <c r="B1205" s="4"/>
      <c r="C1205" s="4"/>
      <c r="D1205" s="4"/>
      <c r="E1205" s="19"/>
      <c r="F1205" s="3"/>
    </row>
    <row r="1206" spans="1:6" x14ac:dyDescent="0.25">
      <c r="A1206" s="4"/>
      <c r="B1206" s="4"/>
      <c r="C1206" s="4"/>
      <c r="D1206" s="4"/>
      <c r="E1206" s="19"/>
      <c r="F1206" s="3"/>
    </row>
    <row r="1207" spans="1:6" x14ac:dyDescent="0.25">
      <c r="E1207" s="19"/>
      <c r="F1207" s="4"/>
    </row>
    <row r="1208" spans="1:6" x14ac:dyDescent="0.25">
      <c r="E1208" s="19"/>
      <c r="F1208" s="4"/>
    </row>
    <row r="1209" spans="1:6" x14ac:dyDescent="0.25">
      <c r="E1209" s="19"/>
      <c r="F1209" s="4"/>
    </row>
    <row r="1210" spans="1:6" x14ac:dyDescent="0.25">
      <c r="E1210" s="19"/>
      <c r="F1210" s="4"/>
    </row>
    <row r="1211" spans="1:6" x14ac:dyDescent="0.25">
      <c r="E1211" s="19"/>
      <c r="F1211" s="4"/>
    </row>
    <row r="1212" spans="1:6" x14ac:dyDescent="0.25">
      <c r="E1212" s="19"/>
      <c r="F1212" s="4"/>
    </row>
    <row r="1213" spans="1:6" x14ac:dyDescent="0.25">
      <c r="E1213" s="19"/>
      <c r="F1213" s="4"/>
    </row>
    <row r="1214" spans="1:6" x14ac:dyDescent="0.25">
      <c r="E1214" s="19"/>
      <c r="F1214" s="4"/>
    </row>
    <row r="1215" spans="1:6" x14ac:dyDescent="0.25">
      <c r="E1215" s="19"/>
      <c r="F1215" s="4"/>
    </row>
    <row r="1216" spans="1:6" x14ac:dyDescent="0.25">
      <c r="E1216" s="19"/>
      <c r="F1216" s="4"/>
    </row>
    <row r="1217" spans="1:6" x14ac:dyDescent="0.25">
      <c r="E1217" s="19"/>
      <c r="F1217" s="4"/>
    </row>
    <row r="1218" spans="1:6" x14ac:dyDescent="0.25">
      <c r="E1218" s="19"/>
      <c r="F1218" s="4"/>
    </row>
    <row r="1219" spans="1:6" x14ac:dyDescent="0.25">
      <c r="E1219" s="19"/>
      <c r="F1219" s="4"/>
    </row>
    <row r="1220" spans="1:6" x14ac:dyDescent="0.25">
      <c r="E1220" s="19"/>
      <c r="F1220" s="4"/>
    </row>
    <row r="1221" spans="1:6" x14ac:dyDescent="0.25">
      <c r="E1221" s="19"/>
      <c r="F1221" s="4"/>
    </row>
    <row r="1222" spans="1:6" x14ac:dyDescent="0.25">
      <c r="E1222" s="19"/>
      <c r="F1222" s="4"/>
    </row>
    <row r="1223" spans="1:6" x14ac:dyDescent="0.25">
      <c r="E1223" s="19"/>
      <c r="F1223" s="4"/>
    </row>
    <row r="1224" spans="1:6" x14ac:dyDescent="0.25">
      <c r="A1224" s="10"/>
      <c r="B1224" s="10"/>
      <c r="C1224" s="10"/>
      <c r="D1224" s="10"/>
      <c r="E1224" s="19"/>
      <c r="F1224" s="11"/>
    </row>
    <row r="1225" spans="1:6" x14ac:dyDescent="0.25">
      <c r="E1225" s="19"/>
      <c r="F1225" s="11"/>
    </row>
    <row r="1226" spans="1:6" x14ac:dyDescent="0.25">
      <c r="E1226" s="19"/>
      <c r="F1226" s="11"/>
    </row>
    <row r="1227" spans="1:6" x14ac:dyDescent="0.25">
      <c r="E1227" s="19"/>
      <c r="F1227" s="11"/>
    </row>
    <row r="1228" spans="1:6" x14ac:dyDescent="0.25">
      <c r="E1228" s="19"/>
      <c r="F1228" s="11"/>
    </row>
    <row r="1229" spans="1:6" x14ac:dyDescent="0.25">
      <c r="E1229" s="19"/>
      <c r="F1229" s="11"/>
    </row>
    <row r="1230" spans="1:6" x14ac:dyDescent="0.25">
      <c r="E1230" s="19"/>
      <c r="F1230" s="11"/>
    </row>
    <row r="1231" spans="1:6" x14ac:dyDescent="0.25">
      <c r="E1231" s="19"/>
      <c r="F1231" s="11"/>
    </row>
    <row r="1232" spans="1:6" x14ac:dyDescent="0.25">
      <c r="E1232" s="19"/>
      <c r="F1232" s="11"/>
    </row>
    <row r="1233" spans="5:6" x14ac:dyDescent="0.25">
      <c r="E1233" s="19"/>
      <c r="F1233" s="11"/>
    </row>
    <row r="1234" spans="5:6" x14ac:dyDescent="0.25">
      <c r="E1234" s="19"/>
      <c r="F1234" s="11"/>
    </row>
    <row r="1235" spans="5:6" x14ac:dyDescent="0.25">
      <c r="E1235" s="19"/>
      <c r="F1235" s="11"/>
    </row>
    <row r="1236" spans="5:6" x14ac:dyDescent="0.25">
      <c r="E1236" s="19"/>
      <c r="F1236" s="11"/>
    </row>
    <row r="1237" spans="5:6" x14ac:dyDescent="0.25">
      <c r="E1237" s="19"/>
      <c r="F1237" s="11"/>
    </row>
    <row r="1238" spans="5:6" x14ac:dyDescent="0.25">
      <c r="E1238" s="19"/>
      <c r="F1238" s="11"/>
    </row>
    <row r="1239" spans="5:6" x14ac:dyDescent="0.25">
      <c r="E1239" s="19"/>
      <c r="F1239" s="11"/>
    </row>
    <row r="1240" spans="5:6" x14ac:dyDescent="0.25">
      <c r="E1240" s="19"/>
      <c r="F1240" s="11"/>
    </row>
    <row r="1241" spans="5:6" x14ac:dyDescent="0.25">
      <c r="E1241" s="19"/>
      <c r="F1241" s="4"/>
    </row>
    <row r="1242" spans="5:6" x14ac:dyDescent="0.25">
      <c r="E1242" s="19"/>
      <c r="F1242" s="4"/>
    </row>
    <row r="1243" spans="5:6" x14ac:dyDescent="0.25">
      <c r="E1243" s="19"/>
      <c r="F1243" s="4"/>
    </row>
    <row r="1244" spans="5:6" x14ac:dyDescent="0.25">
      <c r="E1244" s="19"/>
      <c r="F1244" s="4"/>
    </row>
    <row r="1245" spans="5:6" x14ac:dyDescent="0.25">
      <c r="E1245" s="19"/>
      <c r="F1245" s="4"/>
    </row>
    <row r="1246" spans="5:6" x14ac:dyDescent="0.25">
      <c r="E1246" s="19"/>
      <c r="F1246" s="4"/>
    </row>
    <row r="1247" spans="5:6" x14ac:dyDescent="0.25">
      <c r="E1247" s="19"/>
      <c r="F1247" s="4"/>
    </row>
    <row r="1248" spans="5:6" x14ac:dyDescent="0.25">
      <c r="E1248" s="19"/>
      <c r="F1248" s="4"/>
    </row>
    <row r="1249" spans="5:6" x14ac:dyDescent="0.25">
      <c r="E1249" s="19"/>
      <c r="F1249" s="4"/>
    </row>
    <row r="1250" spans="5:6" x14ac:dyDescent="0.25">
      <c r="E1250" s="19"/>
      <c r="F1250" s="4"/>
    </row>
    <row r="1251" spans="5:6" x14ac:dyDescent="0.25">
      <c r="E1251" s="19"/>
      <c r="F1251" s="4"/>
    </row>
    <row r="1252" spans="5:6" x14ac:dyDescent="0.25">
      <c r="E1252" s="19"/>
      <c r="F1252" s="4"/>
    </row>
    <row r="1253" spans="5:6" x14ac:dyDescent="0.25">
      <c r="E1253" s="19"/>
      <c r="F1253" s="4"/>
    </row>
    <row r="1254" spans="5:6" x14ac:dyDescent="0.25">
      <c r="E1254" s="19"/>
      <c r="F1254" s="4"/>
    </row>
    <row r="1255" spans="5:6" x14ac:dyDescent="0.25">
      <c r="E1255" s="19"/>
      <c r="F1255" s="4"/>
    </row>
    <row r="1256" spans="5:6" x14ac:dyDescent="0.25">
      <c r="E1256" s="19"/>
      <c r="F1256" s="4"/>
    </row>
    <row r="1257" spans="5:6" x14ac:dyDescent="0.25">
      <c r="E1257" s="19"/>
      <c r="F1257" s="4"/>
    </row>
    <row r="1258" spans="5:6" x14ac:dyDescent="0.25">
      <c r="E1258" s="19"/>
      <c r="F1258" s="4"/>
    </row>
    <row r="1259" spans="5:6" x14ac:dyDescent="0.25">
      <c r="E1259" s="19"/>
      <c r="F1259" s="4"/>
    </row>
    <row r="1260" spans="5:6" x14ac:dyDescent="0.25">
      <c r="E1260" s="19"/>
      <c r="F1260" s="4"/>
    </row>
    <row r="1261" spans="5:6" x14ac:dyDescent="0.25">
      <c r="E1261" s="19"/>
      <c r="F1261" s="4"/>
    </row>
    <row r="1262" spans="5:6" x14ac:dyDescent="0.25">
      <c r="E1262" s="19"/>
      <c r="F1262" s="4"/>
    </row>
    <row r="1263" spans="5:6" x14ac:dyDescent="0.25">
      <c r="E1263" s="19"/>
      <c r="F1263" s="4"/>
    </row>
    <row r="1264" spans="5:6" x14ac:dyDescent="0.25">
      <c r="E1264" s="19"/>
      <c r="F1264" s="4"/>
    </row>
    <row r="1265" spans="5:6" x14ac:dyDescent="0.25">
      <c r="E1265" s="19"/>
      <c r="F1265" s="4"/>
    </row>
    <row r="1266" spans="5:6" x14ac:dyDescent="0.25">
      <c r="E1266" s="19"/>
      <c r="F1266" s="4"/>
    </row>
    <row r="1267" spans="5:6" x14ac:dyDescent="0.25">
      <c r="E1267" s="19"/>
      <c r="F1267" s="4"/>
    </row>
    <row r="1268" spans="5:6" x14ac:dyDescent="0.25">
      <c r="E1268" s="19"/>
      <c r="F1268" s="4"/>
    </row>
    <row r="1269" spans="5:6" x14ac:dyDescent="0.25">
      <c r="E1269" s="19"/>
      <c r="F1269" s="4"/>
    </row>
    <row r="1270" spans="5:6" x14ac:dyDescent="0.25">
      <c r="E1270" s="19"/>
      <c r="F1270" s="4"/>
    </row>
    <row r="1271" spans="5:6" x14ac:dyDescent="0.25">
      <c r="E1271" s="19"/>
      <c r="F1271" s="4"/>
    </row>
    <row r="1272" spans="5:6" x14ac:dyDescent="0.25">
      <c r="E1272" s="19"/>
      <c r="F1272" s="4"/>
    </row>
    <row r="1273" spans="5:6" x14ac:dyDescent="0.25">
      <c r="E1273" s="19"/>
      <c r="F1273" s="4"/>
    </row>
    <row r="1274" spans="5:6" x14ac:dyDescent="0.25">
      <c r="E1274" s="19"/>
      <c r="F1274" s="4"/>
    </row>
    <row r="1275" spans="5:6" x14ac:dyDescent="0.25">
      <c r="E1275" s="19"/>
      <c r="F1275" s="4"/>
    </row>
    <row r="1276" spans="5:6" x14ac:dyDescent="0.25">
      <c r="E1276" s="19"/>
      <c r="F1276" s="4"/>
    </row>
    <row r="1277" spans="5:6" x14ac:dyDescent="0.25">
      <c r="E1277" s="19"/>
      <c r="F1277" s="4"/>
    </row>
    <row r="1278" spans="5:6" x14ac:dyDescent="0.25">
      <c r="E1278" s="19"/>
      <c r="F1278" s="4"/>
    </row>
    <row r="1279" spans="5:6" x14ac:dyDescent="0.25">
      <c r="E1279" s="19"/>
      <c r="F1279" s="4"/>
    </row>
    <row r="1280" spans="5:6" x14ac:dyDescent="0.25">
      <c r="E1280" s="19"/>
      <c r="F1280" s="4"/>
    </row>
    <row r="1281" spans="5:6" x14ac:dyDescent="0.25">
      <c r="E1281" s="19"/>
      <c r="F1281" s="4"/>
    </row>
    <row r="1282" spans="5:6" x14ac:dyDescent="0.25">
      <c r="E1282" s="19"/>
      <c r="F1282" s="4"/>
    </row>
    <row r="1283" spans="5:6" x14ac:dyDescent="0.25">
      <c r="E1283" s="19"/>
      <c r="F1283" s="4"/>
    </row>
    <row r="1284" spans="5:6" x14ac:dyDescent="0.25">
      <c r="E1284" s="19"/>
      <c r="F1284" s="4"/>
    </row>
    <row r="1285" spans="5:6" x14ac:dyDescent="0.25">
      <c r="E1285" s="19"/>
      <c r="F1285" s="4"/>
    </row>
    <row r="1286" spans="5:6" x14ac:dyDescent="0.25">
      <c r="E1286" s="19"/>
      <c r="F1286" s="4"/>
    </row>
    <row r="1287" spans="5:6" x14ac:dyDescent="0.25">
      <c r="E1287" s="19"/>
      <c r="F1287" s="4"/>
    </row>
    <row r="1288" spans="5:6" x14ac:dyDescent="0.25">
      <c r="E1288" s="19"/>
      <c r="F1288" s="4"/>
    </row>
    <row r="1289" spans="5:6" x14ac:dyDescent="0.25">
      <c r="E1289" s="19"/>
      <c r="F1289" s="4"/>
    </row>
    <row r="1290" spans="5:6" x14ac:dyDescent="0.25">
      <c r="E1290" s="19"/>
      <c r="F1290" s="4"/>
    </row>
    <row r="1291" spans="5:6" x14ac:dyDescent="0.25">
      <c r="E1291" s="19"/>
      <c r="F1291" s="4"/>
    </row>
    <row r="1292" spans="5:6" x14ac:dyDescent="0.25">
      <c r="E1292" s="19"/>
      <c r="F1292" s="4"/>
    </row>
    <row r="1293" spans="5:6" x14ac:dyDescent="0.25">
      <c r="E1293" s="19"/>
      <c r="F1293" s="4"/>
    </row>
    <row r="1294" spans="5:6" x14ac:dyDescent="0.25">
      <c r="E1294" s="19"/>
      <c r="F1294" s="4"/>
    </row>
    <row r="1295" spans="5:6" x14ac:dyDescent="0.25">
      <c r="E1295" s="19"/>
      <c r="F1295" s="4"/>
    </row>
    <row r="1296" spans="5:6" x14ac:dyDescent="0.25">
      <c r="E1296" s="19"/>
      <c r="F1296" s="4"/>
    </row>
    <row r="1297" spans="5:6" x14ac:dyDescent="0.25">
      <c r="E1297" s="19"/>
      <c r="F1297" s="4"/>
    </row>
    <row r="1298" spans="5:6" x14ac:dyDescent="0.25">
      <c r="E1298" s="19"/>
      <c r="F1298" s="4"/>
    </row>
    <row r="1299" spans="5:6" x14ac:dyDescent="0.25">
      <c r="E1299" s="19"/>
      <c r="F1299" s="4"/>
    </row>
    <row r="1300" spans="5:6" x14ac:dyDescent="0.25">
      <c r="E1300" s="19"/>
      <c r="F1300" s="4"/>
    </row>
    <row r="1301" spans="5:6" x14ac:dyDescent="0.25">
      <c r="E1301" s="19"/>
      <c r="F1301" s="4"/>
    </row>
    <row r="1302" spans="5:6" x14ac:dyDescent="0.25">
      <c r="E1302" s="19"/>
      <c r="F1302" s="4"/>
    </row>
    <row r="1303" spans="5:6" x14ac:dyDescent="0.25">
      <c r="E1303" s="19"/>
      <c r="F1303" s="4"/>
    </row>
    <row r="1304" spans="5:6" x14ac:dyDescent="0.25">
      <c r="E1304" s="19"/>
      <c r="F1304" s="4"/>
    </row>
    <row r="1305" spans="5:6" x14ac:dyDescent="0.25">
      <c r="E1305" s="19"/>
      <c r="F1305" s="4"/>
    </row>
    <row r="1306" spans="5:6" x14ac:dyDescent="0.25">
      <c r="E1306" s="19"/>
      <c r="F1306" s="4"/>
    </row>
    <row r="1307" spans="5:6" x14ac:dyDescent="0.25">
      <c r="E1307" s="19"/>
      <c r="F1307" s="4"/>
    </row>
    <row r="1308" spans="5:6" x14ac:dyDescent="0.25">
      <c r="E1308" s="19"/>
      <c r="F1308" s="4"/>
    </row>
    <row r="1309" spans="5:6" x14ac:dyDescent="0.25">
      <c r="E1309" s="19"/>
      <c r="F1309" s="4"/>
    </row>
    <row r="1310" spans="5:6" x14ac:dyDescent="0.25">
      <c r="E1310" s="19"/>
      <c r="F1310" s="4"/>
    </row>
    <row r="1311" spans="5:6" x14ac:dyDescent="0.25">
      <c r="E1311" s="19"/>
      <c r="F1311" s="4"/>
    </row>
    <row r="1312" spans="5:6" x14ac:dyDescent="0.25">
      <c r="E1312" s="19"/>
      <c r="F1312" s="4"/>
    </row>
    <row r="1313" spans="5:6" x14ac:dyDescent="0.25">
      <c r="E1313" s="19"/>
      <c r="F1313" s="4"/>
    </row>
    <row r="1314" spans="5:6" x14ac:dyDescent="0.25">
      <c r="E1314" s="19"/>
      <c r="F1314" s="4"/>
    </row>
    <row r="1315" spans="5:6" x14ac:dyDescent="0.25">
      <c r="E1315" s="19"/>
      <c r="F1315" s="4"/>
    </row>
    <row r="1316" spans="5:6" x14ac:dyDescent="0.25">
      <c r="E1316" s="19"/>
      <c r="F1316" s="4"/>
    </row>
    <row r="1317" spans="5:6" x14ac:dyDescent="0.25">
      <c r="E1317" s="19"/>
      <c r="F1317" s="4"/>
    </row>
    <row r="1318" spans="5:6" x14ac:dyDescent="0.25">
      <c r="E1318" s="19"/>
      <c r="F1318" s="4"/>
    </row>
    <row r="1319" spans="5:6" x14ac:dyDescent="0.25">
      <c r="E1319" s="19"/>
      <c r="F1319" s="4"/>
    </row>
    <row r="1320" spans="5:6" x14ac:dyDescent="0.25">
      <c r="E1320" s="19"/>
      <c r="F1320" s="4"/>
    </row>
    <row r="1321" spans="5:6" x14ac:dyDescent="0.25">
      <c r="E1321" s="19"/>
      <c r="F1321" s="4"/>
    </row>
    <row r="1322" spans="5:6" x14ac:dyDescent="0.25">
      <c r="E1322" s="19"/>
      <c r="F1322" s="4"/>
    </row>
    <row r="1323" spans="5:6" x14ac:dyDescent="0.25">
      <c r="E1323" s="19"/>
      <c r="F1323" s="4"/>
    </row>
    <row r="1324" spans="5:6" x14ac:dyDescent="0.25">
      <c r="E1324" s="19"/>
      <c r="F1324" s="4"/>
    </row>
    <row r="1325" spans="5:6" x14ac:dyDescent="0.25">
      <c r="E1325" s="19"/>
      <c r="F1325" s="4"/>
    </row>
    <row r="1326" spans="5:6" x14ac:dyDescent="0.25">
      <c r="E1326" s="19"/>
      <c r="F1326" s="4"/>
    </row>
    <row r="1327" spans="5:6" x14ac:dyDescent="0.25">
      <c r="E1327" s="19"/>
      <c r="F1327" s="4"/>
    </row>
    <row r="1328" spans="5:6" x14ac:dyDescent="0.25">
      <c r="E1328" s="19"/>
      <c r="F1328" s="4"/>
    </row>
    <row r="1329" spans="5:6" x14ac:dyDescent="0.25">
      <c r="E1329" s="19"/>
      <c r="F1329" s="4"/>
    </row>
    <row r="1330" spans="5:6" x14ac:dyDescent="0.25">
      <c r="E1330" s="19"/>
      <c r="F1330" s="4"/>
    </row>
    <row r="1331" spans="5:6" x14ac:dyDescent="0.25">
      <c r="E1331" s="19"/>
      <c r="F1331" s="4"/>
    </row>
    <row r="1332" spans="5:6" x14ac:dyDescent="0.25">
      <c r="E1332" s="19"/>
      <c r="F1332" s="4"/>
    </row>
    <row r="1333" spans="5:6" x14ac:dyDescent="0.25">
      <c r="E1333" s="19"/>
      <c r="F1333" s="4"/>
    </row>
    <row r="1334" spans="5:6" x14ac:dyDescent="0.25">
      <c r="E1334" s="19"/>
      <c r="F1334" s="4"/>
    </row>
    <row r="1335" spans="5:6" x14ac:dyDescent="0.25">
      <c r="E1335" s="19"/>
      <c r="F1335" s="4"/>
    </row>
    <row r="1336" spans="5:6" x14ac:dyDescent="0.25">
      <c r="E1336" s="19"/>
      <c r="F1336" s="4"/>
    </row>
    <row r="1337" spans="5:6" x14ac:dyDescent="0.25">
      <c r="E1337" s="19"/>
      <c r="F1337" s="4"/>
    </row>
    <row r="1338" spans="5:6" x14ac:dyDescent="0.25">
      <c r="E1338" s="19"/>
      <c r="F1338" s="4"/>
    </row>
    <row r="1339" spans="5:6" x14ac:dyDescent="0.25">
      <c r="E1339" s="19"/>
      <c r="F1339" s="4"/>
    </row>
    <row r="1340" spans="5:6" x14ac:dyDescent="0.25">
      <c r="E1340" s="19"/>
      <c r="F1340" s="4"/>
    </row>
    <row r="1341" spans="5:6" x14ac:dyDescent="0.25">
      <c r="E1341" s="19"/>
      <c r="F1341" s="4"/>
    </row>
    <row r="1342" spans="5:6" x14ac:dyDescent="0.25">
      <c r="E1342" s="19"/>
      <c r="F1342" s="4"/>
    </row>
    <row r="1343" spans="5:6" x14ac:dyDescent="0.25">
      <c r="E1343" s="19"/>
      <c r="F1343" s="4"/>
    </row>
    <row r="1344" spans="5:6" x14ac:dyDescent="0.25">
      <c r="E1344" s="19"/>
      <c r="F1344" s="4"/>
    </row>
    <row r="1345" spans="5:6" x14ac:dyDescent="0.25">
      <c r="E1345" s="19"/>
      <c r="F1345" s="4"/>
    </row>
    <row r="1346" spans="5:6" x14ac:dyDescent="0.25">
      <c r="E1346" s="19"/>
      <c r="F1346" s="4"/>
    </row>
    <row r="1347" spans="5:6" x14ac:dyDescent="0.25">
      <c r="E1347" s="19"/>
      <c r="F1347" s="4"/>
    </row>
    <row r="1348" spans="5:6" x14ac:dyDescent="0.25">
      <c r="E1348" s="19"/>
      <c r="F1348" s="4"/>
    </row>
    <row r="1349" spans="5:6" x14ac:dyDescent="0.25">
      <c r="E1349" s="19"/>
      <c r="F1349" s="4"/>
    </row>
    <row r="1350" spans="5:6" x14ac:dyDescent="0.25">
      <c r="E1350" s="19"/>
      <c r="F1350" s="4"/>
    </row>
    <row r="1351" spans="5:6" x14ac:dyDescent="0.25">
      <c r="E1351" s="19"/>
      <c r="F1351" s="4"/>
    </row>
    <row r="1352" spans="5:6" x14ac:dyDescent="0.25">
      <c r="E1352" s="19"/>
      <c r="F1352" s="4"/>
    </row>
    <row r="1353" spans="5:6" x14ac:dyDescent="0.25">
      <c r="E1353" s="19"/>
      <c r="F1353" s="4"/>
    </row>
    <row r="1354" spans="5:6" x14ac:dyDescent="0.25">
      <c r="E1354" s="19"/>
      <c r="F1354" s="4"/>
    </row>
    <row r="1355" spans="5:6" x14ac:dyDescent="0.25">
      <c r="E1355" s="19"/>
      <c r="F1355" s="4"/>
    </row>
    <row r="1356" spans="5:6" x14ac:dyDescent="0.25">
      <c r="E1356" s="19"/>
      <c r="F1356" s="4"/>
    </row>
    <row r="1357" spans="5:6" x14ac:dyDescent="0.25">
      <c r="E1357" s="19"/>
      <c r="F1357" s="4"/>
    </row>
    <row r="1358" spans="5:6" x14ac:dyDescent="0.25">
      <c r="E1358" s="19"/>
      <c r="F1358" s="4"/>
    </row>
    <row r="1359" spans="5:6" x14ac:dyDescent="0.25">
      <c r="E1359" s="19"/>
      <c r="F1359" s="4"/>
    </row>
    <row r="1360" spans="5:6" x14ac:dyDescent="0.25">
      <c r="E1360" s="19"/>
      <c r="F1360" s="4"/>
    </row>
    <row r="1361" spans="5:6" x14ac:dyDescent="0.25">
      <c r="E1361" s="19"/>
      <c r="F1361" s="4"/>
    </row>
    <row r="1362" spans="5:6" x14ac:dyDescent="0.25">
      <c r="E1362" s="19"/>
      <c r="F1362" s="4"/>
    </row>
    <row r="1363" spans="5:6" x14ac:dyDescent="0.25">
      <c r="E1363" s="19"/>
      <c r="F1363" s="4"/>
    </row>
    <row r="1364" spans="5:6" x14ac:dyDescent="0.25">
      <c r="E1364" s="19"/>
      <c r="F1364" s="4"/>
    </row>
    <row r="1365" spans="5:6" x14ac:dyDescent="0.25">
      <c r="E1365" s="19"/>
      <c r="F1365" s="4"/>
    </row>
    <row r="1366" spans="5:6" x14ac:dyDescent="0.25">
      <c r="E1366" s="19"/>
      <c r="F1366" s="4"/>
    </row>
    <row r="1367" spans="5:6" x14ac:dyDescent="0.25">
      <c r="E1367" s="19"/>
      <c r="F1367" s="4"/>
    </row>
    <row r="1368" spans="5:6" x14ac:dyDescent="0.25">
      <c r="E1368" s="19"/>
      <c r="F1368" s="4"/>
    </row>
    <row r="1369" spans="5:6" x14ac:dyDescent="0.25">
      <c r="E1369" s="19"/>
      <c r="F1369" s="4"/>
    </row>
    <row r="1370" spans="5:6" x14ac:dyDescent="0.25">
      <c r="E1370" s="19"/>
      <c r="F1370" s="4"/>
    </row>
    <row r="1371" spans="5:6" x14ac:dyDescent="0.25">
      <c r="E1371" s="19"/>
      <c r="F1371" s="4"/>
    </row>
    <row r="1372" spans="5:6" x14ac:dyDescent="0.25">
      <c r="E1372" s="19"/>
      <c r="F1372" s="4"/>
    </row>
    <row r="1373" spans="5:6" x14ac:dyDescent="0.25">
      <c r="E1373" s="19"/>
      <c r="F1373" s="4"/>
    </row>
    <row r="1374" spans="5:6" x14ac:dyDescent="0.25">
      <c r="E1374" s="19"/>
      <c r="F1374" s="4"/>
    </row>
    <row r="1375" spans="5:6" x14ac:dyDescent="0.25">
      <c r="E1375" s="19"/>
      <c r="F1375" s="4"/>
    </row>
    <row r="1376" spans="5:6" x14ac:dyDescent="0.25">
      <c r="E1376" s="19"/>
      <c r="F1376" s="4"/>
    </row>
    <row r="1377" spans="5:6" x14ac:dyDescent="0.25">
      <c r="E1377" s="19"/>
      <c r="F1377" s="4"/>
    </row>
    <row r="1378" spans="5:6" x14ac:dyDescent="0.25">
      <c r="E1378" s="19"/>
      <c r="F1378" s="4"/>
    </row>
    <row r="1379" spans="5:6" x14ac:dyDescent="0.25">
      <c r="E1379" s="19"/>
      <c r="F1379" s="4"/>
    </row>
    <row r="1380" spans="5:6" x14ac:dyDescent="0.25">
      <c r="E1380" s="19"/>
      <c r="F1380" s="4"/>
    </row>
    <row r="1381" spans="5:6" x14ac:dyDescent="0.25">
      <c r="E1381" s="19"/>
      <c r="F1381" s="4"/>
    </row>
    <row r="1382" spans="5:6" x14ac:dyDescent="0.25">
      <c r="E1382" s="19"/>
      <c r="F1382" s="4"/>
    </row>
    <row r="1383" spans="5:6" x14ac:dyDescent="0.25">
      <c r="E1383" s="19"/>
      <c r="F1383" s="4"/>
    </row>
    <row r="1384" spans="5:6" x14ac:dyDescent="0.25">
      <c r="E1384" s="19"/>
      <c r="F1384" s="4"/>
    </row>
    <row r="1385" spans="5:6" x14ac:dyDescent="0.25">
      <c r="E1385" s="19"/>
      <c r="F1385" s="4"/>
    </row>
    <row r="1386" spans="5:6" x14ac:dyDescent="0.25">
      <c r="E1386" s="19"/>
      <c r="F1386" s="4"/>
    </row>
    <row r="1387" spans="5:6" x14ac:dyDescent="0.25">
      <c r="E1387" s="19"/>
      <c r="F1387" s="4"/>
    </row>
    <row r="1388" spans="5:6" x14ac:dyDescent="0.25">
      <c r="E1388" s="19"/>
      <c r="F1388" s="4"/>
    </row>
    <row r="1389" spans="5:6" x14ac:dyDescent="0.25">
      <c r="E1389" s="19"/>
      <c r="F1389" s="4"/>
    </row>
    <row r="1390" spans="5:6" x14ac:dyDescent="0.25">
      <c r="E1390" s="19"/>
      <c r="F1390" s="4"/>
    </row>
    <row r="1391" spans="5:6" x14ac:dyDescent="0.25">
      <c r="E1391" s="19"/>
      <c r="F1391" s="4"/>
    </row>
    <row r="1392" spans="5:6" x14ac:dyDescent="0.25">
      <c r="E1392" s="19"/>
      <c r="F1392" s="4"/>
    </row>
    <row r="1393" spans="2:6" x14ac:dyDescent="0.25">
      <c r="E1393" s="19"/>
      <c r="F1393" s="4"/>
    </row>
    <row r="1394" spans="2:6" x14ac:dyDescent="0.25">
      <c r="F1394" s="4"/>
    </row>
    <row r="1395" spans="2:6" x14ac:dyDescent="0.25">
      <c r="F1395" s="4"/>
    </row>
    <row r="1399" spans="2:6" x14ac:dyDescent="0.25">
      <c r="B1399" s="1"/>
      <c r="C1399" s="1"/>
    </row>
    <row r="9600" spans="1:80" x14ac:dyDescent="0.25">
      <c r="A9600" t="s">
        <v>283</v>
      </c>
      <c r="B9600" t="s">
        <v>283</v>
      </c>
      <c r="D9600" t="s">
        <v>283</v>
      </c>
      <c r="F9600" t="s">
        <v>283</v>
      </c>
      <c r="H9600" t="s">
        <v>283</v>
      </c>
      <c r="I9600" t="s">
        <v>283</v>
      </c>
      <c r="J9600" t="s">
        <v>283</v>
      </c>
      <c r="K9600" t="s">
        <v>283</v>
      </c>
      <c r="L9600" t="s">
        <v>283</v>
      </c>
      <c r="M9600" t="s">
        <v>283</v>
      </c>
      <c r="N9600" t="s">
        <v>283</v>
      </c>
      <c r="O9600" t="s">
        <v>283</v>
      </c>
      <c r="P9600" t="s">
        <v>283</v>
      </c>
      <c r="Q9600" t="s">
        <v>283</v>
      </c>
      <c r="R9600" t="s">
        <v>283</v>
      </c>
      <c r="S9600" t="s">
        <v>283</v>
      </c>
      <c r="T9600" t="s">
        <v>283</v>
      </c>
      <c r="U9600" t="s">
        <v>283</v>
      </c>
      <c r="V9600" t="s">
        <v>283</v>
      </c>
      <c r="W9600" t="s">
        <v>283</v>
      </c>
      <c r="X9600" t="s">
        <v>283</v>
      </c>
      <c r="Y9600" t="s">
        <v>283</v>
      </c>
      <c r="Z9600" t="s">
        <v>283</v>
      </c>
      <c r="AA9600" t="s">
        <v>283</v>
      </c>
      <c r="AB9600" t="s">
        <v>283</v>
      </c>
      <c r="AC9600" t="s">
        <v>283</v>
      </c>
      <c r="AD9600" t="s">
        <v>283</v>
      </c>
      <c r="AE9600" t="s">
        <v>283</v>
      </c>
      <c r="AF9600" t="s">
        <v>283</v>
      </c>
      <c r="AG9600" t="s">
        <v>283</v>
      </c>
      <c r="AH9600" t="s">
        <v>283</v>
      </c>
      <c r="AI9600" t="s">
        <v>283</v>
      </c>
      <c r="AJ9600" t="s">
        <v>283</v>
      </c>
      <c r="AK9600" t="s">
        <v>283</v>
      </c>
      <c r="AL9600" t="s">
        <v>283</v>
      </c>
      <c r="AM9600" t="s">
        <v>283</v>
      </c>
      <c r="AN9600" t="s">
        <v>283</v>
      </c>
      <c r="AO9600" t="s">
        <v>283</v>
      </c>
      <c r="AP9600" t="s">
        <v>283</v>
      </c>
      <c r="AQ9600" t="s">
        <v>283</v>
      </c>
      <c r="AR9600" t="s">
        <v>283</v>
      </c>
      <c r="AS9600" t="s">
        <v>283</v>
      </c>
      <c r="AT9600" t="s">
        <v>283</v>
      </c>
      <c r="AU9600" t="s">
        <v>283</v>
      </c>
      <c r="AV9600" t="s">
        <v>283</v>
      </c>
      <c r="AW9600" t="s">
        <v>283</v>
      </c>
      <c r="AX9600" t="s">
        <v>283</v>
      </c>
      <c r="AY9600" t="s">
        <v>283</v>
      </c>
      <c r="AZ9600" t="s">
        <v>283</v>
      </c>
      <c r="BA9600" t="s">
        <v>283</v>
      </c>
      <c r="BB9600" t="s">
        <v>283</v>
      </c>
      <c r="BC9600" t="s">
        <v>283</v>
      </c>
      <c r="BD9600" t="s">
        <v>283</v>
      </c>
      <c r="BE9600" t="s">
        <v>283</v>
      </c>
      <c r="BF9600" t="s">
        <v>283</v>
      </c>
      <c r="BG9600" t="s">
        <v>283</v>
      </c>
      <c r="BH9600" t="s">
        <v>283</v>
      </c>
      <c r="BI9600" t="s">
        <v>283</v>
      </c>
      <c r="BJ9600" t="s">
        <v>283</v>
      </c>
      <c r="BK9600" t="s">
        <v>283</v>
      </c>
      <c r="BM9600" t="s">
        <v>283</v>
      </c>
      <c r="BN9600" t="s">
        <v>283</v>
      </c>
      <c r="BO9600" t="s">
        <v>283</v>
      </c>
      <c r="BP9600" t="s">
        <v>283</v>
      </c>
      <c r="BQ9600" t="s">
        <v>283</v>
      </c>
      <c r="BR9600" t="s">
        <v>283</v>
      </c>
      <c r="BS9600" t="s">
        <v>283</v>
      </c>
      <c r="BT9600" t="s">
        <v>283</v>
      </c>
      <c r="BV9600" t="s">
        <v>283</v>
      </c>
      <c r="BW9600" t="s">
        <v>283</v>
      </c>
      <c r="BX9600" t="s">
        <v>283</v>
      </c>
      <c r="BY9600" t="s">
        <v>283</v>
      </c>
      <c r="BZ9600" t="s">
        <v>283</v>
      </c>
      <c r="CA9600" t="s">
        <v>283</v>
      </c>
      <c r="CB9600" t="s">
        <v>283</v>
      </c>
    </row>
  </sheetData>
  <sortState xmlns:xlrd2="http://schemas.microsoft.com/office/spreadsheetml/2017/richdata2" ref="A2:BM505">
    <sortCondition ref="D2:D505"/>
    <sortCondition ref="C2:C505"/>
    <sortCondition ref="A2:A505"/>
  </sortState>
  <conditionalFormatting sqref="B544:F544 A630:A662 A664:A1342 A2:A439 A506:A628">
    <cfRule type="containsText" dxfId="55" priority="24" operator="containsText" text="Angola">
      <formula>NOT(ISERROR(SEARCH("Angola",A2)))</formula>
    </cfRule>
  </conditionalFormatting>
  <conditionalFormatting sqref="A1309:A1325">
    <cfRule type="containsText" dxfId="54" priority="23" operator="containsText" text="Angola">
      <formula>NOT(ISERROR(SEARCH("Angola",A1309)))</formula>
    </cfRule>
  </conditionalFormatting>
  <conditionalFormatting sqref="A1326:A1328 A1330:A1342">
    <cfRule type="containsText" dxfId="53" priority="22" operator="containsText" text="Angola">
      <formula>NOT(ISERROR(SEARCH("Angola",A1326)))</formula>
    </cfRule>
  </conditionalFormatting>
  <conditionalFormatting sqref="A1329">
    <cfRule type="containsText" dxfId="52" priority="21" operator="containsText" text="Angola">
      <formula>NOT(ISERROR(SEARCH("Angola",A1329)))</formula>
    </cfRule>
  </conditionalFormatting>
  <conditionalFormatting sqref="A1343:A1359">
    <cfRule type="containsText" dxfId="51" priority="20" operator="containsText" text="Angola">
      <formula>NOT(ISERROR(SEARCH("Angola",A1343)))</formula>
    </cfRule>
  </conditionalFormatting>
  <conditionalFormatting sqref="A1360:A1376">
    <cfRule type="containsText" dxfId="50" priority="19" operator="containsText" text="Angola">
      <formula>NOT(ISERROR(SEARCH("Angola",A1360)))</formula>
    </cfRule>
  </conditionalFormatting>
  <conditionalFormatting sqref="A1377:A1395">
    <cfRule type="containsText" dxfId="49" priority="18" operator="containsText" text="Angola">
      <formula>NOT(ISERROR(SEARCH("Angola",A1377)))</formula>
    </cfRule>
  </conditionalFormatting>
  <conditionalFormatting sqref="F1400:F1416">
    <cfRule type="containsText" dxfId="48" priority="17" operator="containsText" text="Angola">
      <formula>NOT(ISERROR(SEARCH("Angola",F1400)))</formula>
    </cfRule>
  </conditionalFormatting>
  <conditionalFormatting sqref="A629">
    <cfRule type="containsText" dxfId="47" priority="16" operator="containsText" text="Angola">
      <formula>NOT(ISERROR(SEARCH("Angola",A629)))</formula>
    </cfRule>
  </conditionalFormatting>
  <conditionalFormatting sqref="A663">
    <cfRule type="containsText" dxfId="46" priority="15" operator="containsText" text="Angola">
      <formula>NOT(ISERROR(SEARCH("Angola",A663)))</formula>
    </cfRule>
  </conditionalFormatting>
  <conditionalFormatting sqref="A440:A445">
    <cfRule type="containsText" dxfId="45" priority="14" operator="containsText" text="Angola">
      <formula>NOT(ISERROR(SEARCH("Angola",A440)))</formula>
    </cfRule>
  </conditionalFormatting>
  <conditionalFormatting sqref="A446:A451">
    <cfRule type="containsText" dxfId="44" priority="13" operator="containsText" text="Angola">
      <formula>NOT(ISERROR(SEARCH("Angola",A446)))</formula>
    </cfRule>
  </conditionalFormatting>
  <conditionalFormatting sqref="A452:A457">
    <cfRule type="containsText" dxfId="43" priority="12" operator="containsText" text="Angola">
      <formula>NOT(ISERROR(SEARCH("Angola",A452)))</formula>
    </cfRule>
  </conditionalFormatting>
  <conditionalFormatting sqref="A458:A463">
    <cfRule type="containsText" dxfId="42" priority="10" operator="containsText" text="Angola">
      <formula>NOT(ISERROR(SEARCH("Angola",A458)))</formula>
    </cfRule>
  </conditionalFormatting>
  <conditionalFormatting sqref="A482:A487">
    <cfRule type="containsText" dxfId="41" priority="5" operator="containsText" text="Angola">
      <formula>NOT(ISERROR(SEARCH("Angola",A482)))</formula>
    </cfRule>
  </conditionalFormatting>
  <conditionalFormatting sqref="A464:A469">
    <cfRule type="containsText" dxfId="40" priority="9" operator="containsText" text="Angola">
      <formula>NOT(ISERROR(SEARCH("Angola",A464)))</formula>
    </cfRule>
  </conditionalFormatting>
  <conditionalFormatting sqref="A500:A505">
    <cfRule type="containsText" dxfId="39" priority="2" operator="containsText" text="Angola">
      <formula>NOT(ISERROR(SEARCH("Angola",A500)))</formula>
    </cfRule>
  </conditionalFormatting>
  <conditionalFormatting sqref="A470:A475">
    <cfRule type="containsText" dxfId="38" priority="7" operator="containsText" text="Angola">
      <formula>NOT(ISERROR(SEARCH("Angola",A470)))</formula>
    </cfRule>
  </conditionalFormatting>
  <conditionalFormatting sqref="A476:A481">
    <cfRule type="containsText" dxfId="37" priority="6" operator="containsText" text="Angola">
      <formula>NOT(ISERROR(SEARCH("Angola",A476)))</formula>
    </cfRule>
  </conditionalFormatting>
  <conditionalFormatting sqref="A494:A499">
    <cfRule type="containsText" dxfId="36" priority="3" operator="containsText" text="Angola">
      <formula>NOT(ISERROR(SEARCH("Angola",A494)))</formula>
    </cfRule>
  </conditionalFormatting>
  <conditionalFormatting sqref="A488:A493">
    <cfRule type="containsText" dxfId="35" priority="1" operator="containsText" text="Angola">
      <formula>NOT(ISERROR(SEARCH("Angola",A488)))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A3F9-D11B-4E73-9CE3-1A68D05E0678}">
  <dimension ref="A1:BJ4"/>
  <sheetViews>
    <sheetView workbookViewId="0">
      <selection activeCell="F1" sqref="F1"/>
    </sheetView>
  </sheetViews>
  <sheetFormatPr defaultRowHeight="15" x14ac:dyDescent="0.25"/>
  <sheetData>
    <row r="1" spans="1:62" x14ac:dyDescent="0.25">
      <c r="A1" t="s">
        <v>157</v>
      </c>
      <c r="B1" t="s">
        <v>158</v>
      </c>
      <c r="C1" t="s">
        <v>7</v>
      </c>
      <c r="D1" t="s">
        <v>248</v>
      </c>
      <c r="E1" t="s">
        <v>249</v>
      </c>
      <c r="F1">
        <v>29930000</v>
      </c>
      <c r="G1">
        <v>30149240</v>
      </c>
      <c r="H1">
        <v>30305499.199999999</v>
      </c>
      <c r="I1">
        <v>30488393.600000001</v>
      </c>
      <c r="J1">
        <v>30670236.799999997</v>
      </c>
      <c r="K1">
        <v>30877733.600000001</v>
      </c>
      <c r="L1">
        <v>31031696</v>
      </c>
      <c r="M1">
        <v>31183704</v>
      </c>
      <c r="N1">
        <v>31288104</v>
      </c>
      <c r="O1">
        <v>31312104</v>
      </c>
      <c r="P1">
        <v>31733496.800000001</v>
      </c>
      <c r="Q1">
        <v>31393696</v>
      </c>
      <c r="R1">
        <v>31921908.800000001</v>
      </c>
      <c r="S1">
        <v>32006500.800000001</v>
      </c>
      <c r="T1">
        <v>30860008</v>
      </c>
      <c r="U1">
        <v>30424900.800000001</v>
      </c>
      <c r="V1">
        <v>30625008</v>
      </c>
      <c r="W1">
        <v>30851000</v>
      </c>
      <c r="X1">
        <v>30905000</v>
      </c>
      <c r="Y1">
        <v>31023000</v>
      </c>
      <c r="Z1">
        <v>31140000</v>
      </c>
      <c r="AA1">
        <v>31257000</v>
      </c>
      <c r="AB1">
        <v>32209001.600000001</v>
      </c>
      <c r="AC1">
        <v>31055000</v>
      </c>
      <c r="AD1">
        <v>33020000</v>
      </c>
      <c r="AE1">
        <v>35000000</v>
      </c>
      <c r="AF1">
        <v>32220000</v>
      </c>
      <c r="AG1">
        <v>32230000</v>
      </c>
      <c r="AH1">
        <v>34140000</v>
      </c>
      <c r="AI1">
        <v>35066000</v>
      </c>
      <c r="AJ1">
        <v>35160000</v>
      </c>
      <c r="AK1">
        <v>36200000</v>
      </c>
      <c r="AL1">
        <v>31690000</v>
      </c>
      <c r="AM1">
        <v>31707000</v>
      </c>
      <c r="AN1">
        <v>32090030</v>
      </c>
      <c r="AO1">
        <v>33597040</v>
      </c>
      <c r="AP1">
        <v>35067350</v>
      </c>
      <c r="AQ1">
        <v>38135655</v>
      </c>
      <c r="AR1">
        <v>37663164</v>
      </c>
      <c r="AS1">
        <v>35430175</v>
      </c>
      <c r="AT1">
        <v>37899221</v>
      </c>
      <c r="AU1">
        <v>43590978</v>
      </c>
      <c r="AV1">
        <v>42235000</v>
      </c>
      <c r="AW1">
        <v>42486848.600000001</v>
      </c>
      <c r="AX1">
        <v>44558468</v>
      </c>
      <c r="AY1">
        <v>47780480</v>
      </c>
      <c r="AZ1">
        <v>52968547</v>
      </c>
      <c r="BA1">
        <v>54800621.200000003</v>
      </c>
      <c r="BB1">
        <v>56485647.600000001</v>
      </c>
      <c r="BC1">
        <v>59313906</v>
      </c>
      <c r="BD1">
        <v>57791782.799999997</v>
      </c>
      <c r="BE1">
        <v>59860577.600000001</v>
      </c>
      <c r="BF1">
        <v>61676519.299999997</v>
      </c>
      <c r="BG1">
        <v>63715023.5</v>
      </c>
      <c r="BH1">
        <v>64917709.799999997</v>
      </c>
      <c r="BI1">
        <v>66785804.800000004</v>
      </c>
      <c r="BJ1">
        <v>68393184.299999997</v>
      </c>
    </row>
    <row r="2" spans="1:62" x14ac:dyDescent="0.25">
      <c r="D2" t="s">
        <v>248</v>
      </c>
      <c r="E2" t="s">
        <v>250</v>
      </c>
      <c r="F2" s="9">
        <v>0.66597047645405871</v>
      </c>
      <c r="G2" s="9">
        <v>0.67084877138415522</v>
      </c>
      <c r="H2" s="9">
        <v>0.6743256846442397</v>
      </c>
      <c r="I2" s="9">
        <v>0.67839525600103157</v>
      </c>
      <c r="J2" s="9">
        <v>0.68244143717523564</v>
      </c>
      <c r="K2" s="9">
        <v>0.68705843492861673</v>
      </c>
      <c r="L2" s="9">
        <v>0.69048424224181448</v>
      </c>
      <c r="M2" s="9">
        <v>0.69386656232817701</v>
      </c>
      <c r="N2" s="9">
        <v>0.69618955991393716</v>
      </c>
      <c r="O2" s="9">
        <v>0.69672358234744525</v>
      </c>
      <c r="P2" s="9">
        <v>0.70609996603572833</v>
      </c>
      <c r="Q2" s="9">
        <v>0.69853908061389502</v>
      </c>
      <c r="R2" s="9">
        <v>0.71029230914998365</v>
      </c>
      <c r="S2" s="9">
        <v>0.71217456022062187</v>
      </c>
      <c r="T2" s="9">
        <v>0.68666402375997537</v>
      </c>
      <c r="U2" s="9">
        <v>0.67698248185243814</v>
      </c>
      <c r="V2" s="9">
        <v>0.68143505409854188</v>
      </c>
      <c r="W2" s="9">
        <v>0.68646358733993207</v>
      </c>
      <c r="X2" s="9">
        <v>0.68766513781532523</v>
      </c>
      <c r="Y2" s="9">
        <v>0.69029074811340674</v>
      </c>
      <c r="Z2" s="9">
        <v>0.69289410747675872</v>
      </c>
      <c r="AA2" s="9">
        <v>0.69549746684011071</v>
      </c>
      <c r="AB2" s="9">
        <v>0.71668039230409419</v>
      </c>
      <c r="AC2" s="9">
        <v>0.69100277802475085</v>
      </c>
      <c r="AD2" s="9">
        <v>0.73472586476822643</v>
      </c>
      <c r="AE2" s="9">
        <v>0.77878271553264466</v>
      </c>
      <c r="AF2" s="9">
        <v>0.71692511698462313</v>
      </c>
      <c r="AG2" s="9">
        <v>0.7171476263319182</v>
      </c>
      <c r="AH2" s="9">
        <v>0.7596469116652711</v>
      </c>
      <c r="AI2" s="9">
        <v>0.78025127722479193</v>
      </c>
      <c r="AJ2" s="9">
        <v>0.78234286508936535</v>
      </c>
      <c r="AK2" s="9">
        <v>0.80548383720804961</v>
      </c>
      <c r="AL2" s="9">
        <v>0.70513212157798599</v>
      </c>
      <c r="AM2" s="9">
        <v>0.70551038746838757</v>
      </c>
      <c r="AN2" s="9">
        <v>0.71403316299782948</v>
      </c>
      <c r="AO2" s="9">
        <v>0.74756554414453957</v>
      </c>
      <c r="AP2" s="9">
        <v>0.78028131598667672</v>
      </c>
      <c r="AQ2" s="9">
        <v>0.84855397027188795</v>
      </c>
      <c r="AR2" s="9">
        <v>0.83804060387060986</v>
      </c>
      <c r="AS2" s="9">
        <v>0.78835451137990908</v>
      </c>
      <c r="AT2" s="9">
        <v>0.84329309277005238</v>
      </c>
      <c r="AU2" s="9">
        <v>0.96994000627325061</v>
      </c>
      <c r="AV2" s="9">
        <v>0.93976822830060702</v>
      </c>
      <c r="AW2" s="9">
        <v>0.94537209506092412</v>
      </c>
      <c r="AX2" s="9">
        <v>0.99146756311469864</v>
      </c>
      <c r="AY2" s="9">
        <v>1.0631603418243776</v>
      </c>
      <c r="AZ2" s="9">
        <v>1.1785996820136719</v>
      </c>
      <c r="BA2" s="9">
        <v>1.2193650454574805</v>
      </c>
      <c r="BB2" s="9">
        <v>1.2568584579013717</v>
      </c>
      <c r="BC2" s="9">
        <v>1.3197898509579435</v>
      </c>
      <c r="BD2" s="9">
        <v>1.2859211869844795</v>
      </c>
      <c r="BE2" s="9">
        <v>1.3319538050480173</v>
      </c>
      <c r="BF2" s="9">
        <v>1.3723602052873018</v>
      </c>
      <c r="BG2" s="9">
        <v>1.4177188291873219</v>
      </c>
      <c r="BH2" s="9">
        <v>1.4444797235486908</v>
      </c>
      <c r="BI2" s="9">
        <v>1.4860465834622039</v>
      </c>
      <c r="BJ2" s="9">
        <v>1.5218122798022469</v>
      </c>
    </row>
    <row r="3" spans="1:62" x14ac:dyDescent="0.25">
      <c r="D3" t="s">
        <v>101</v>
      </c>
      <c r="E3" t="s">
        <v>102</v>
      </c>
      <c r="F3" s="9">
        <v>0.6659704764540586</v>
      </c>
      <c r="G3" s="9">
        <v>0.67084877138415522</v>
      </c>
      <c r="H3" s="9">
        <v>0.6743256846442397</v>
      </c>
      <c r="I3" s="9">
        <v>0.67839525600103157</v>
      </c>
      <c r="J3" s="9">
        <v>0.68244143717523575</v>
      </c>
      <c r="K3" s="9">
        <v>0.68705843492861673</v>
      </c>
      <c r="L3" s="9">
        <v>0.69048424224181448</v>
      </c>
      <c r="M3" s="9">
        <v>0.69386656232817701</v>
      </c>
      <c r="N3" s="9">
        <v>0.69618955991393716</v>
      </c>
      <c r="O3" s="9">
        <v>0.69672358234744525</v>
      </c>
      <c r="P3" s="9">
        <v>0.70609996603572833</v>
      </c>
      <c r="Q3" s="9">
        <v>0.69853908061389502</v>
      </c>
      <c r="R3" s="9">
        <v>0.71029230914998365</v>
      </c>
      <c r="S3" s="9">
        <v>0.71217456022062176</v>
      </c>
      <c r="T3" s="9">
        <v>0.68666402375997537</v>
      </c>
      <c r="U3" s="9">
        <v>0.67698248185243814</v>
      </c>
      <c r="V3" s="9">
        <v>0.68143505409854188</v>
      </c>
      <c r="W3" s="9">
        <v>0.68646358733993207</v>
      </c>
      <c r="X3" s="9">
        <v>0.68766513781532523</v>
      </c>
      <c r="Y3" s="9">
        <v>0.69029074811340674</v>
      </c>
      <c r="Z3" s="9">
        <v>0.69289410747675872</v>
      </c>
      <c r="AA3" s="9">
        <v>0.69549746684011071</v>
      </c>
      <c r="AB3" s="9">
        <v>0.71668039230409419</v>
      </c>
      <c r="AC3" s="9">
        <v>0.69100277802475096</v>
      </c>
      <c r="AD3" s="9">
        <v>0.73472586476822643</v>
      </c>
      <c r="AE3" s="9">
        <v>0.77878271553264466</v>
      </c>
      <c r="AF3" s="9">
        <v>0.71692511698462313</v>
      </c>
      <c r="AG3" s="9">
        <v>0.7171476263319182</v>
      </c>
      <c r="AH3" s="9">
        <v>0.75964691166527099</v>
      </c>
      <c r="AI3" s="9">
        <v>0.78025127722479193</v>
      </c>
      <c r="AJ3" s="9">
        <v>0.78234286508936535</v>
      </c>
      <c r="AK3" s="9">
        <v>0.80548383720804961</v>
      </c>
      <c r="AL3" s="9">
        <v>0.55669999999999997</v>
      </c>
      <c r="AM3" s="9">
        <v>0.56119999999999992</v>
      </c>
      <c r="AN3" s="9">
        <v>0.57210000000000005</v>
      </c>
      <c r="AO3" s="9">
        <v>0.62090000000000001</v>
      </c>
      <c r="AP3" s="9">
        <v>0.62690000000000001</v>
      </c>
      <c r="AQ3" s="9">
        <v>0.63960000000000006</v>
      </c>
      <c r="AR3" s="9">
        <v>0.65760000000000007</v>
      </c>
      <c r="AS3" s="9">
        <v>0.6543000000000001</v>
      </c>
      <c r="AT3" s="9">
        <v>0.66439999999999999</v>
      </c>
      <c r="AU3" s="9">
        <v>0.96140000000000003</v>
      </c>
      <c r="AV3" s="9">
        <v>0.95889999999999997</v>
      </c>
      <c r="AW3" s="9">
        <v>0.98109999999999997</v>
      </c>
      <c r="AX3" s="9">
        <v>0.96589999999999998</v>
      </c>
      <c r="AY3" s="9">
        <v>1.0529999999999999</v>
      </c>
      <c r="AZ3" s="9">
        <v>1.0859000000000001</v>
      </c>
      <c r="BA3" s="9">
        <v>1.2078</v>
      </c>
      <c r="BB3" s="9">
        <v>1.1288</v>
      </c>
      <c r="BC3" s="9">
        <v>1.3871</v>
      </c>
      <c r="BD3" s="9">
        <v>1.2764</v>
      </c>
      <c r="BE3" s="9">
        <v>1.2617</v>
      </c>
      <c r="BF3" s="9">
        <v>1.1873</v>
      </c>
      <c r="BG3" s="9">
        <v>1.1723999999999999</v>
      </c>
      <c r="BH3" s="9">
        <v>1.2295</v>
      </c>
      <c r="BI3" s="9">
        <v>1.2012</v>
      </c>
      <c r="BJ3" s="9">
        <v>1.2012</v>
      </c>
    </row>
    <row r="4" spans="1:62" x14ac:dyDescent="0.25">
      <c r="D4" t="s">
        <v>251</v>
      </c>
      <c r="F4" s="9">
        <v>0.99999999999999978</v>
      </c>
      <c r="G4" s="9">
        <v>1</v>
      </c>
      <c r="H4" s="9">
        <v>1</v>
      </c>
      <c r="I4" s="9">
        <v>1</v>
      </c>
      <c r="J4" s="9">
        <v>1.0000000000000002</v>
      </c>
      <c r="K4" s="9">
        <v>1</v>
      </c>
      <c r="L4" s="9">
        <v>1</v>
      </c>
      <c r="M4" s="9">
        <v>1</v>
      </c>
      <c r="N4" s="9">
        <v>1</v>
      </c>
      <c r="O4" s="9">
        <v>1</v>
      </c>
      <c r="P4" s="9">
        <v>1</v>
      </c>
      <c r="Q4" s="9">
        <v>1</v>
      </c>
      <c r="R4" s="9">
        <v>1</v>
      </c>
      <c r="S4" s="9">
        <v>0.99999999999999989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1.0000000000000002</v>
      </c>
      <c r="AD4" s="9">
        <v>1</v>
      </c>
      <c r="AE4" s="9">
        <v>1</v>
      </c>
      <c r="AF4" s="9">
        <v>1</v>
      </c>
      <c r="AG4" s="9">
        <v>1</v>
      </c>
      <c r="AH4" s="9">
        <v>0.99999999999999989</v>
      </c>
      <c r="AI4" s="9">
        <v>1</v>
      </c>
      <c r="AJ4" s="9">
        <v>1</v>
      </c>
      <c r="AK4" s="9">
        <v>1</v>
      </c>
      <c r="AL4" s="9">
        <v>0.78949743312527598</v>
      </c>
      <c r="AM4" s="9">
        <v>0.79545249789131722</v>
      </c>
      <c r="AN4" s="9">
        <v>0.80122328996326897</v>
      </c>
      <c r="AO4" s="9">
        <v>0.83056262405795267</v>
      </c>
      <c r="AP4" s="9">
        <v>0.80342818308711661</v>
      </c>
      <c r="AQ4" s="9">
        <v>0.75375288126347906</v>
      </c>
      <c r="AR4" s="9">
        <v>0.78468751628832878</v>
      </c>
      <c r="AS4" s="9">
        <v>0.82995656212423452</v>
      </c>
      <c r="AT4" s="9">
        <v>0.78786368072525803</v>
      </c>
      <c r="AU4" s="9">
        <v>0.99119532525927723</v>
      </c>
      <c r="AV4" s="9">
        <v>1.020357968191784</v>
      </c>
      <c r="AW4" s="9">
        <v>1.0377924259936755</v>
      </c>
      <c r="AX4" s="9">
        <v>0.97421240586592861</v>
      </c>
      <c r="AY4" s="9">
        <v>0.99044326483534695</v>
      </c>
      <c r="AZ4" s="9">
        <v>0.92134760985571307</v>
      </c>
      <c r="BA4" s="9">
        <v>0.99051551830146034</v>
      </c>
      <c r="BB4" s="9">
        <v>0.89811226785616238</v>
      </c>
      <c r="BC4" s="9">
        <v>1.0510006566524215</v>
      </c>
      <c r="BD4" s="9">
        <v>0.99259582384919953</v>
      </c>
      <c r="BE4" s="9">
        <v>0.94725507387586572</v>
      </c>
      <c r="BF4" s="9">
        <v>0.86515187151717232</v>
      </c>
      <c r="BG4" s="9">
        <v>0.82696228325616161</v>
      </c>
      <c r="BH4" s="9">
        <v>0.85117151868318064</v>
      </c>
      <c r="BI4" s="9">
        <v>0.80831920975278859</v>
      </c>
      <c r="BJ4" s="9">
        <v>0.78932205761678498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2F52-30CE-4817-B13E-59EE98206CEF}">
  <dimension ref="A1:BK261"/>
  <sheetViews>
    <sheetView topLeftCell="A219" zoomScale="75" zoomScaleNormal="75" workbookViewId="0">
      <selection activeCell="A226" sqref="A226:I255"/>
    </sheetView>
  </sheetViews>
  <sheetFormatPr defaultRowHeight="15" x14ac:dyDescent="0.25"/>
  <cols>
    <col min="1" max="7" width="15.5703125" customWidth="1"/>
  </cols>
  <sheetData>
    <row r="1" spans="1:62" x14ac:dyDescent="0.25">
      <c r="F1" s="3"/>
      <c r="O1" s="3">
        <f>O2-1969</f>
        <v>1</v>
      </c>
      <c r="P1" s="3">
        <f t="shared" ref="P1:BJ1" si="0">P2-1969</f>
        <v>2</v>
      </c>
      <c r="Q1" s="3">
        <f t="shared" si="0"/>
        <v>3</v>
      </c>
      <c r="R1" s="3">
        <f t="shared" si="0"/>
        <v>4</v>
      </c>
      <c r="S1" s="3">
        <f t="shared" si="0"/>
        <v>5</v>
      </c>
      <c r="T1" s="3">
        <f t="shared" si="0"/>
        <v>6</v>
      </c>
      <c r="U1" s="3">
        <f t="shared" si="0"/>
        <v>7</v>
      </c>
      <c r="V1" s="3">
        <f t="shared" si="0"/>
        <v>8</v>
      </c>
      <c r="W1" s="3">
        <f t="shared" si="0"/>
        <v>9</v>
      </c>
      <c r="X1" s="3">
        <f t="shared" si="0"/>
        <v>10</v>
      </c>
      <c r="Y1" s="3">
        <f t="shared" si="0"/>
        <v>11</v>
      </c>
      <c r="Z1" s="3">
        <f t="shared" si="0"/>
        <v>12</v>
      </c>
      <c r="AA1" s="3">
        <f t="shared" si="0"/>
        <v>13</v>
      </c>
      <c r="AB1" s="3">
        <f t="shared" si="0"/>
        <v>14</v>
      </c>
      <c r="AC1" s="3">
        <f t="shared" si="0"/>
        <v>15</v>
      </c>
      <c r="AD1" s="3">
        <f t="shared" si="0"/>
        <v>16</v>
      </c>
      <c r="AE1" s="3">
        <f t="shared" si="0"/>
        <v>17</v>
      </c>
      <c r="AF1" s="3">
        <f t="shared" si="0"/>
        <v>18</v>
      </c>
      <c r="AG1" s="3">
        <f t="shared" si="0"/>
        <v>19</v>
      </c>
      <c r="AH1" s="3">
        <f t="shared" si="0"/>
        <v>20</v>
      </c>
      <c r="AI1" s="3">
        <f t="shared" si="0"/>
        <v>21</v>
      </c>
      <c r="AJ1" s="3">
        <f t="shared" si="0"/>
        <v>22</v>
      </c>
      <c r="AK1" s="3">
        <f t="shared" si="0"/>
        <v>23</v>
      </c>
      <c r="AL1" s="3">
        <f t="shared" si="0"/>
        <v>24</v>
      </c>
      <c r="AM1" s="3">
        <f t="shared" si="0"/>
        <v>25</v>
      </c>
      <c r="AN1" s="3">
        <f t="shared" si="0"/>
        <v>26</v>
      </c>
      <c r="AO1" s="3">
        <f t="shared" si="0"/>
        <v>27</v>
      </c>
      <c r="AP1" s="3">
        <f t="shared" si="0"/>
        <v>28</v>
      </c>
      <c r="AQ1" s="3">
        <f t="shared" si="0"/>
        <v>29</v>
      </c>
      <c r="AR1" s="3">
        <f t="shared" si="0"/>
        <v>30</v>
      </c>
      <c r="AS1" s="3">
        <f t="shared" si="0"/>
        <v>31</v>
      </c>
      <c r="AT1" s="3">
        <f t="shared" si="0"/>
        <v>32</v>
      </c>
      <c r="AU1" s="3">
        <f t="shared" si="0"/>
        <v>33</v>
      </c>
      <c r="AV1" s="3">
        <f t="shared" si="0"/>
        <v>34</v>
      </c>
      <c r="AW1" s="3">
        <f t="shared" si="0"/>
        <v>35</v>
      </c>
      <c r="AX1" s="3">
        <f t="shared" si="0"/>
        <v>36</v>
      </c>
      <c r="AY1" s="3">
        <f t="shared" si="0"/>
        <v>37</v>
      </c>
      <c r="AZ1" s="3">
        <f t="shared" si="0"/>
        <v>38</v>
      </c>
      <c r="BA1" s="3">
        <f t="shared" si="0"/>
        <v>39</v>
      </c>
      <c r="BB1" s="3">
        <f t="shared" si="0"/>
        <v>40</v>
      </c>
      <c r="BC1" s="3">
        <f t="shared" si="0"/>
        <v>41</v>
      </c>
      <c r="BD1" s="3">
        <f t="shared" si="0"/>
        <v>42</v>
      </c>
      <c r="BE1" s="3">
        <f t="shared" si="0"/>
        <v>43</v>
      </c>
      <c r="BF1" s="3">
        <f t="shared" si="0"/>
        <v>44</v>
      </c>
      <c r="BG1" s="3">
        <f t="shared" si="0"/>
        <v>45</v>
      </c>
      <c r="BH1" s="3">
        <f t="shared" si="0"/>
        <v>46</v>
      </c>
      <c r="BI1" s="3">
        <f t="shared" si="0"/>
        <v>47</v>
      </c>
      <c r="BJ1" s="3">
        <f t="shared" si="0"/>
        <v>48</v>
      </c>
    </row>
    <row r="2" spans="1:62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>
        <v>1961</v>
      </c>
      <c r="G2" s="2">
        <v>1962</v>
      </c>
      <c r="H2" s="2">
        <v>1963</v>
      </c>
      <c r="I2" s="2">
        <v>1964</v>
      </c>
      <c r="J2" s="2">
        <v>1965</v>
      </c>
      <c r="K2" s="2">
        <v>1966</v>
      </c>
      <c r="L2" s="2">
        <v>1967</v>
      </c>
      <c r="M2" s="2">
        <v>1968</v>
      </c>
      <c r="N2" s="2">
        <v>1969</v>
      </c>
      <c r="O2" s="2">
        <v>1970</v>
      </c>
      <c r="P2" s="2">
        <v>1971</v>
      </c>
      <c r="Q2" s="2">
        <v>1972</v>
      </c>
      <c r="R2" s="2">
        <v>1973</v>
      </c>
      <c r="S2" s="2">
        <v>1974</v>
      </c>
      <c r="T2" s="2">
        <v>1975</v>
      </c>
      <c r="U2" s="2">
        <v>1976</v>
      </c>
      <c r="V2" s="2">
        <v>1977</v>
      </c>
      <c r="W2" s="2">
        <v>1978</v>
      </c>
      <c r="X2" s="2">
        <v>1979</v>
      </c>
      <c r="Y2" s="2">
        <v>1980</v>
      </c>
      <c r="Z2" s="2">
        <v>1981</v>
      </c>
      <c r="AA2" s="2">
        <v>1982</v>
      </c>
      <c r="AB2" s="2">
        <v>1983</v>
      </c>
      <c r="AC2" s="2">
        <v>1984</v>
      </c>
      <c r="AD2" s="2">
        <v>1985</v>
      </c>
      <c r="AE2" s="2">
        <v>1986</v>
      </c>
      <c r="AF2" s="2">
        <v>1987</v>
      </c>
      <c r="AG2" s="2">
        <v>1988</v>
      </c>
      <c r="AH2" s="2">
        <v>1989</v>
      </c>
      <c r="AI2" s="2">
        <v>1990</v>
      </c>
      <c r="AJ2" s="2">
        <v>1991</v>
      </c>
      <c r="AK2" s="2">
        <v>1992</v>
      </c>
      <c r="AL2" s="2">
        <v>1993</v>
      </c>
      <c r="AM2" s="2">
        <v>1994</v>
      </c>
      <c r="AN2" s="2">
        <v>1995</v>
      </c>
      <c r="AO2" s="2">
        <v>1996</v>
      </c>
      <c r="AP2" s="2">
        <v>1997</v>
      </c>
      <c r="AQ2" s="2">
        <v>1998</v>
      </c>
      <c r="AR2" s="2">
        <v>1999</v>
      </c>
      <c r="AS2" s="2">
        <v>2000</v>
      </c>
      <c r="AT2" s="2">
        <v>2001</v>
      </c>
      <c r="AU2" s="2">
        <v>2002</v>
      </c>
      <c r="AV2" s="2">
        <v>2003</v>
      </c>
      <c r="AW2" s="2">
        <v>2004</v>
      </c>
      <c r="AX2" s="2">
        <v>2005</v>
      </c>
      <c r="AY2" s="2">
        <v>2006</v>
      </c>
      <c r="AZ2" s="2">
        <v>2007</v>
      </c>
      <c r="BA2" s="2">
        <v>2008</v>
      </c>
      <c r="BB2" s="2">
        <v>2009</v>
      </c>
      <c r="BC2" s="2">
        <v>2010</v>
      </c>
      <c r="BD2" s="2">
        <v>2011</v>
      </c>
      <c r="BE2" s="2">
        <v>2012</v>
      </c>
      <c r="BF2" s="2">
        <v>2013</v>
      </c>
      <c r="BG2" s="2">
        <v>2014</v>
      </c>
      <c r="BH2" s="2">
        <v>2015</v>
      </c>
      <c r="BI2" s="2">
        <v>2016</v>
      </c>
      <c r="BJ2" s="2">
        <v>2017</v>
      </c>
    </row>
    <row r="3" spans="1:62" x14ac:dyDescent="0.25">
      <c r="A3" t="s">
        <v>5</v>
      </c>
      <c r="B3" t="s">
        <v>6</v>
      </c>
      <c r="C3" t="s">
        <v>7</v>
      </c>
      <c r="D3" t="s">
        <v>308</v>
      </c>
      <c r="E3" s="4" t="s">
        <v>286</v>
      </c>
      <c r="F3" s="5">
        <v>0.37078651685393255</v>
      </c>
      <c r="G3" s="5">
        <v>0.39444444444444443</v>
      </c>
      <c r="H3" s="5">
        <v>0.40992647058823528</v>
      </c>
      <c r="I3" s="5">
        <v>0.44501818181818181</v>
      </c>
      <c r="J3" s="5">
        <v>0.48104693140794225</v>
      </c>
      <c r="K3" s="5">
        <v>0.50214285714285711</v>
      </c>
      <c r="L3" s="5">
        <v>0.54679367491166075</v>
      </c>
      <c r="M3" s="5">
        <v>0.54258758741258739</v>
      </c>
      <c r="N3" s="5">
        <v>0.58575862068965512</v>
      </c>
      <c r="O3" s="5">
        <v>0.6389243448275862</v>
      </c>
      <c r="P3" s="5">
        <v>0.69244827586206892</v>
      </c>
      <c r="Q3" s="5">
        <v>0.71310344827586192</v>
      </c>
      <c r="R3" s="5">
        <v>0.72713793103448277</v>
      </c>
      <c r="S3" s="5">
        <v>0.74120689655172411</v>
      </c>
      <c r="T3" s="5">
        <v>0.7551724137931034</v>
      </c>
      <c r="U3" s="5">
        <v>0.70879310344827573</v>
      </c>
      <c r="V3" s="5">
        <v>0.72275862068965502</v>
      </c>
      <c r="W3" s="5">
        <v>0.74879310344827588</v>
      </c>
      <c r="X3" s="5">
        <v>0.77482758620689651</v>
      </c>
      <c r="Y3" s="5">
        <v>0.79982758620689653</v>
      </c>
      <c r="Z3" s="5">
        <v>0.81310344827586212</v>
      </c>
      <c r="AA3" s="5">
        <v>0.82637931034482759</v>
      </c>
      <c r="AB3" s="5">
        <v>0.83931034482758615</v>
      </c>
      <c r="AC3" s="5">
        <v>0.85258620689655173</v>
      </c>
      <c r="AD3" s="5">
        <v>0.8655172413793103</v>
      </c>
      <c r="AE3" s="5">
        <v>0.87844827586206897</v>
      </c>
      <c r="AF3" s="5">
        <v>0.85517241379310349</v>
      </c>
      <c r="AG3" s="5">
        <v>0.83275862068965523</v>
      </c>
      <c r="AH3" s="5">
        <v>0.81</v>
      </c>
      <c r="AI3" s="5">
        <v>0.80827586206896551</v>
      </c>
      <c r="AJ3" s="5">
        <v>0.80644067796610175</v>
      </c>
      <c r="AK3" s="5">
        <v>0.80666666666666664</v>
      </c>
      <c r="AL3" s="5">
        <v>0.78149999999999997</v>
      </c>
      <c r="AM3" s="5">
        <v>0.7563333333333333</v>
      </c>
      <c r="AN3" s="5">
        <v>0.75666666666666671</v>
      </c>
      <c r="AO3" s="5">
        <v>0.83376666666666666</v>
      </c>
      <c r="AP3" s="5">
        <v>0.89639999999999997</v>
      </c>
      <c r="AQ3" s="5">
        <v>0.98173333333333335</v>
      </c>
      <c r="AR3" s="5">
        <v>0.98786666666666667</v>
      </c>
      <c r="AS3" s="5">
        <v>1.0264666666666666</v>
      </c>
      <c r="AT3" s="5">
        <v>1.0316666666666667</v>
      </c>
      <c r="AU3" s="5">
        <v>0.98709677419354835</v>
      </c>
      <c r="AV3" s="5">
        <v>0.91666666666666663</v>
      </c>
      <c r="AW3" s="5">
        <v>0.89737878787878789</v>
      </c>
      <c r="AX3" s="5">
        <v>0.97934675757575751</v>
      </c>
      <c r="AY3" s="5">
        <v>1.0020473636363636</v>
      </c>
      <c r="AZ3" s="5">
        <v>0.99512220588235289</v>
      </c>
      <c r="BA3" s="5">
        <v>1.0181946764705883</v>
      </c>
      <c r="BB3" s="5">
        <v>0.88553437499999998</v>
      </c>
      <c r="BC3" s="5">
        <v>0.883972243902439</v>
      </c>
      <c r="BD3" s="5">
        <v>0.78860300000000005</v>
      </c>
      <c r="BE3" s="5">
        <v>0.80647982978723409</v>
      </c>
      <c r="BF3" s="5">
        <v>0.79110020408163262</v>
      </c>
      <c r="BG3" s="5">
        <v>0.80889693877551017</v>
      </c>
      <c r="BH3" s="5">
        <v>0.8248568979591836</v>
      </c>
      <c r="BI3">
        <v>0.82274432653061214</v>
      </c>
      <c r="BJ3">
        <v>0</v>
      </c>
    </row>
    <row r="4" spans="1:62" x14ac:dyDescent="0.25">
      <c r="A4" t="s">
        <v>151</v>
      </c>
      <c r="B4" t="s">
        <v>152</v>
      </c>
      <c r="C4" t="s">
        <v>7</v>
      </c>
      <c r="D4" t="s">
        <v>308</v>
      </c>
      <c r="E4" s="4" t="s">
        <v>286</v>
      </c>
      <c r="F4" s="5">
        <v>0.53925925925925922</v>
      </c>
      <c r="G4" s="5">
        <v>0.53252214285714283</v>
      </c>
      <c r="H4" s="5">
        <v>0.516853591160221</v>
      </c>
      <c r="I4" s="5">
        <v>0.51576720430107525</v>
      </c>
      <c r="J4" s="5">
        <v>0.54898148148148151</v>
      </c>
      <c r="K4" s="5">
        <v>0.56351925630810096</v>
      </c>
      <c r="L4" s="5">
        <v>0.59522182741116747</v>
      </c>
      <c r="M4" s="5">
        <v>0.60193200000000002</v>
      </c>
      <c r="N4" s="5">
        <v>0.53529717741935479</v>
      </c>
      <c r="O4" s="5">
        <v>0.58481265957446804</v>
      </c>
      <c r="P4" s="5">
        <v>0.59305694294940792</v>
      </c>
      <c r="Q4" s="5">
        <v>0.65980055803571425</v>
      </c>
      <c r="R4" s="5">
        <v>0.66429172043010742</v>
      </c>
      <c r="S4" s="5">
        <v>0.67316935483870965</v>
      </c>
      <c r="T4" s="5">
        <v>0.69426784946236553</v>
      </c>
      <c r="U4" s="5">
        <v>0.6855614973262032</v>
      </c>
      <c r="V4" s="5">
        <v>0.68152866242038213</v>
      </c>
      <c r="W4" s="5">
        <v>0.68727272727272726</v>
      </c>
      <c r="X4" s="5">
        <v>0.71204301075268817</v>
      </c>
      <c r="Y4" s="5">
        <v>0.55623655913978487</v>
      </c>
      <c r="Z4" s="5">
        <v>0.42927956989247312</v>
      </c>
      <c r="AA4" s="5">
        <v>0.43201075268817202</v>
      </c>
      <c r="AB4" s="5">
        <v>0.4302258064516129</v>
      </c>
      <c r="AC4" s="5">
        <v>0.43768817204301075</v>
      </c>
      <c r="AD4" s="5">
        <v>0.39851462365591395</v>
      </c>
      <c r="AE4" s="5">
        <v>0.47383451612903221</v>
      </c>
      <c r="AF4" s="5">
        <v>0.4330731182795699</v>
      </c>
      <c r="AG4" s="5">
        <v>0.44437731182795698</v>
      </c>
      <c r="AH4" s="5">
        <v>0.44000268817204302</v>
      </c>
      <c r="AI4" s="5">
        <v>0.46218763440860217</v>
      </c>
      <c r="AJ4" s="5">
        <v>0.46946591397849458</v>
      </c>
      <c r="AK4" s="5">
        <v>0.47101935483870966</v>
      </c>
      <c r="AL4" s="5">
        <v>0.45373408602150539</v>
      </c>
      <c r="AM4" s="5">
        <v>0.41008408602150537</v>
      </c>
      <c r="AN4" s="5">
        <v>0.42339765957446807</v>
      </c>
      <c r="AO4" s="5">
        <v>0.41374223404255311</v>
      </c>
      <c r="AP4" s="5">
        <v>0.41848126315789475</v>
      </c>
      <c r="AQ4" s="5">
        <v>0.37258315789473684</v>
      </c>
      <c r="AR4" s="5">
        <v>0.36198979166666662</v>
      </c>
      <c r="AS4" s="5">
        <v>0.37522354166666666</v>
      </c>
      <c r="AT4" s="5">
        <v>0.38514984615384612</v>
      </c>
      <c r="AU4" s="5">
        <v>0.35218488843813384</v>
      </c>
      <c r="AV4" s="5">
        <v>0.37235828282828282</v>
      </c>
      <c r="AW4" s="5">
        <v>0.40262822335025378</v>
      </c>
      <c r="AX4" s="5">
        <v>0.44548117154811717</v>
      </c>
      <c r="AY4" s="5">
        <v>0.52686922222222232</v>
      </c>
      <c r="AZ4" s="5">
        <v>0.59020447058823522</v>
      </c>
      <c r="BA4" s="5">
        <v>0.59197744444444445</v>
      </c>
      <c r="BB4" s="5">
        <v>0.62747494736842102</v>
      </c>
      <c r="BC4" s="5">
        <v>0.69844126315789468</v>
      </c>
      <c r="BD4" s="5">
        <v>0.71932169999999995</v>
      </c>
      <c r="BE4" s="5">
        <v>0.65415818181818186</v>
      </c>
      <c r="BF4" s="5">
        <v>0.74331049999999999</v>
      </c>
      <c r="BG4" s="5">
        <v>0.71411791666666669</v>
      </c>
      <c r="BH4" s="5">
        <v>0.69439474999999995</v>
      </c>
      <c r="BI4">
        <v>0.53434291666666667</v>
      </c>
      <c r="BJ4">
        <v>0</v>
      </c>
    </row>
    <row r="5" spans="1:62" x14ac:dyDescent="0.25">
      <c r="A5" t="s">
        <v>157</v>
      </c>
      <c r="B5" t="s">
        <v>158</v>
      </c>
      <c r="C5" t="s">
        <v>7</v>
      </c>
      <c r="D5" t="s">
        <v>308</v>
      </c>
      <c r="E5" s="4" t="s">
        <v>286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2.2534999999999998</v>
      </c>
      <c r="AM5" s="5">
        <v>2.2691300845751106</v>
      </c>
      <c r="AN5" s="5">
        <v>2.2935131790744467</v>
      </c>
      <c r="AO5" s="5">
        <v>2.4055533393774553</v>
      </c>
      <c r="AP5" s="5">
        <v>2.5170348484848484</v>
      </c>
      <c r="AQ5" s="5">
        <v>2.7285552361809042</v>
      </c>
      <c r="AR5" s="5">
        <v>2.6744594399999997</v>
      </c>
      <c r="AS5" s="5">
        <v>2.5107575999999998</v>
      </c>
      <c r="AT5" s="5">
        <v>2.7122669997699629</v>
      </c>
      <c r="AU5" s="5">
        <v>3.1441528468486757</v>
      </c>
      <c r="AV5" s="5">
        <v>2.7543923865300148</v>
      </c>
      <c r="AW5" s="5">
        <v>2.4601306211582012</v>
      </c>
      <c r="AX5" s="5">
        <v>2.4941794587849957</v>
      </c>
      <c r="AY5" s="5">
        <v>2.5684146610928633</v>
      </c>
      <c r="AZ5" s="5">
        <v>2.7127899985752957</v>
      </c>
      <c r="BA5" s="5">
        <v>2.8731134205497577</v>
      </c>
      <c r="BB5" s="5">
        <v>2.8973949956983081</v>
      </c>
      <c r="BC5" s="5">
        <v>2.8971595880535528</v>
      </c>
      <c r="BD5" s="5">
        <v>2.7100123391188631</v>
      </c>
      <c r="BE5" s="5">
        <v>2.7856145966375605</v>
      </c>
      <c r="BF5" s="5">
        <v>2.9148808320656125</v>
      </c>
      <c r="BG5" s="5">
        <v>3.0120382829552219</v>
      </c>
      <c r="BH5" s="5">
        <v>3.0650638865004294</v>
      </c>
      <c r="BI5">
        <v>3.1569868179112377</v>
      </c>
      <c r="BJ5">
        <v>0</v>
      </c>
    </row>
    <row r="6" spans="1:62" x14ac:dyDescent="0.25">
      <c r="A6" t="s">
        <v>159</v>
      </c>
      <c r="B6" t="s">
        <v>160</v>
      </c>
      <c r="C6" t="s">
        <v>7</v>
      </c>
      <c r="D6" t="s">
        <v>308</v>
      </c>
      <c r="E6" s="4" t="s">
        <v>286</v>
      </c>
      <c r="F6" s="5">
        <v>1.6971428571428571</v>
      </c>
      <c r="G6" s="5">
        <v>1.7236285714285715</v>
      </c>
      <c r="H6" s="5">
        <v>1.6171428571428572</v>
      </c>
      <c r="I6" s="5">
        <v>1.7472571428571428</v>
      </c>
      <c r="J6" s="5">
        <v>1.7671428571428571</v>
      </c>
      <c r="K6" s="5">
        <v>1.8165714285714285</v>
      </c>
      <c r="L6" s="5">
        <v>1.8167142857142857</v>
      </c>
      <c r="M6" s="5">
        <v>1.8128571428571429</v>
      </c>
      <c r="N6" s="5">
        <v>1.7997142857142858</v>
      </c>
      <c r="O6" s="5">
        <v>1.9522257142857142</v>
      </c>
      <c r="P6" s="5">
        <v>2.0085714285714285</v>
      </c>
      <c r="Q6" s="5">
        <v>2.0628571428571427</v>
      </c>
      <c r="R6" s="5">
        <v>2.0904857142857143</v>
      </c>
      <c r="S6" s="5">
        <v>2.1260571428571429</v>
      </c>
      <c r="T6" s="5">
        <v>1.9786815789473684</v>
      </c>
      <c r="U6" s="5">
        <v>1.9447368421052631</v>
      </c>
      <c r="V6" s="5">
        <v>1.9815789473684211</v>
      </c>
      <c r="W6" s="5">
        <v>2.1915789473684208</v>
      </c>
      <c r="X6" s="5">
        <v>2.4409157894736841</v>
      </c>
      <c r="Y6" s="5">
        <v>2.1842105263157894</v>
      </c>
      <c r="Z6" s="5">
        <v>2.1473684210526316</v>
      </c>
      <c r="AA6" s="5">
        <v>2.3815789473684212</v>
      </c>
      <c r="AB6" s="5">
        <v>2.6806157894736842</v>
      </c>
      <c r="AC6" s="5">
        <v>2.8146977181208053</v>
      </c>
      <c r="AD6" s="5">
        <v>2.2299956274595538</v>
      </c>
      <c r="AE6" s="5">
        <v>2.2265271064663619</v>
      </c>
      <c r="AF6" s="5">
        <v>2.1689334049409239</v>
      </c>
      <c r="AG6" s="5">
        <v>2.2253519049569848</v>
      </c>
      <c r="AH6" s="5">
        <v>2.1522361084771475</v>
      </c>
      <c r="AI6" s="5">
        <v>2.3203747494989981</v>
      </c>
      <c r="AJ6" s="5">
        <v>2.1701791642142436</v>
      </c>
      <c r="AK6" s="5">
        <v>2.0804988662131518</v>
      </c>
      <c r="AL6" s="5">
        <v>2.1739130434782608</v>
      </c>
      <c r="AM6" s="5">
        <v>2.0114807410124724</v>
      </c>
      <c r="AN6" s="5">
        <v>1.9870724531077602</v>
      </c>
      <c r="AO6" s="5">
        <v>2.1081062513380431</v>
      </c>
      <c r="AP6" s="5">
        <v>2.0426247403406732</v>
      </c>
      <c r="AQ6" s="5">
        <v>2.1061770628473706</v>
      </c>
      <c r="AR6" s="5">
        <v>2.1389782182103612</v>
      </c>
      <c r="AS6" s="5">
        <v>2.0048558576978124</v>
      </c>
      <c r="AT6" s="5">
        <v>1.9255920046801871</v>
      </c>
      <c r="AU6" s="5">
        <v>2.0465115301512471</v>
      </c>
      <c r="AV6" s="5">
        <v>2.0952547221142632</v>
      </c>
      <c r="AW6" s="5">
        <v>2.1842117154811715</v>
      </c>
      <c r="AX6" s="5">
        <v>2.1855970554711242</v>
      </c>
      <c r="AY6" s="5">
        <v>1.9830730508474574</v>
      </c>
      <c r="AZ6" s="5">
        <v>3.1508832452830187</v>
      </c>
      <c r="BA6" s="5">
        <v>3.2975473207547163</v>
      </c>
      <c r="BB6" s="5">
        <v>3.0389850181818177</v>
      </c>
      <c r="BC6" s="5">
        <v>3.1050222909090905</v>
      </c>
      <c r="BD6" s="5">
        <v>2.9982206896551724</v>
      </c>
      <c r="BE6" s="5">
        <v>2.9187497627118648</v>
      </c>
      <c r="BF6" s="5">
        <v>2.9001345517241375</v>
      </c>
      <c r="BG6" s="5">
        <v>2.9711842931034482</v>
      </c>
      <c r="BH6" s="5">
        <v>2.9825191896551724</v>
      </c>
      <c r="BI6">
        <v>3.2661035517241381</v>
      </c>
      <c r="BJ6">
        <v>0</v>
      </c>
    </row>
    <row r="7" spans="1:62" x14ac:dyDescent="0.25">
      <c r="A7" t="s">
        <v>275</v>
      </c>
      <c r="B7" t="s">
        <v>276</v>
      </c>
      <c r="C7" t="s">
        <v>7</v>
      </c>
      <c r="D7" t="s">
        <v>308</v>
      </c>
      <c r="E7" s="4" t="s">
        <v>286</v>
      </c>
      <c r="F7" s="5">
        <v>2.9475324675324677</v>
      </c>
      <c r="G7" s="5">
        <v>3.109278350515464</v>
      </c>
      <c r="H7" s="5">
        <v>3.090537084398977</v>
      </c>
      <c r="I7" s="5">
        <v>3.0746192893401014</v>
      </c>
      <c r="J7" s="5">
        <v>3.1608161209068011</v>
      </c>
      <c r="K7" s="5">
        <v>3.4349799999999999</v>
      </c>
      <c r="L7" s="5">
        <v>3.4442019851116625</v>
      </c>
      <c r="M7" s="5">
        <v>3.4553566502463053</v>
      </c>
      <c r="N7" s="5">
        <v>3.2914834146341465</v>
      </c>
      <c r="O7" s="5">
        <v>3.067080922330097</v>
      </c>
      <c r="P7" s="5">
        <v>2.8034620772946859</v>
      </c>
      <c r="Q7" s="5">
        <v>2.8483382296650719</v>
      </c>
      <c r="R7" s="5">
        <v>2.9135300476190475</v>
      </c>
      <c r="S7" s="5">
        <v>2.9557975517890771</v>
      </c>
      <c r="T7" s="5">
        <v>2.7685975609756097</v>
      </c>
      <c r="U7" s="5">
        <v>2.8070523372651812</v>
      </c>
      <c r="V7" s="5">
        <v>2.6831764224314369</v>
      </c>
      <c r="W7" s="5">
        <v>2.9093239999999998</v>
      </c>
      <c r="X7" s="5">
        <v>2.848095238095238</v>
      </c>
      <c r="Y7" s="5">
        <v>2.8967952755905513</v>
      </c>
      <c r="Z7" s="5">
        <v>2.8983593750000001</v>
      </c>
      <c r="AA7" s="5">
        <v>2.8985214007782103</v>
      </c>
      <c r="AB7" s="5">
        <v>2.8527307692307691</v>
      </c>
      <c r="AC7" s="5">
        <v>2.8408874045801529</v>
      </c>
      <c r="AD7" s="5">
        <v>2.7669849056603772</v>
      </c>
      <c r="AE7" s="5">
        <v>2.7493550936329587</v>
      </c>
      <c r="AF7" s="5">
        <v>2.7445970149253731</v>
      </c>
      <c r="AG7" s="5">
        <v>2.7297851851851851</v>
      </c>
      <c r="AH7" s="5">
        <v>2.7177490774907751</v>
      </c>
      <c r="AI7" s="5">
        <v>2.712169117647059</v>
      </c>
      <c r="AJ7" s="5">
        <v>2.6870498181818183</v>
      </c>
      <c r="AK7" s="5">
        <v>2.662338129496403</v>
      </c>
      <c r="AL7" s="5">
        <v>2.5564034482758622</v>
      </c>
      <c r="AM7" s="5">
        <v>2.5606551724137931</v>
      </c>
      <c r="AN7" s="5">
        <v>2.5649310344827585</v>
      </c>
      <c r="AO7" s="5">
        <v>2.5630089655172412</v>
      </c>
      <c r="AP7" s="5">
        <v>2.5626551724137929</v>
      </c>
      <c r="AQ7" s="5">
        <v>2.5615172413793101</v>
      </c>
      <c r="AR7" s="5">
        <v>2.5607241379310346</v>
      </c>
      <c r="AS7" s="5">
        <v>2.5574213793103446</v>
      </c>
      <c r="AT7" s="5">
        <v>2.149591525423729</v>
      </c>
      <c r="AU7" s="5">
        <v>1.9326961016949153</v>
      </c>
      <c r="AV7" s="5">
        <v>1.9741766101694915</v>
      </c>
      <c r="AW7" s="5">
        <v>1.9977101694915254</v>
      </c>
      <c r="AX7" s="5">
        <v>2.2805016666666669</v>
      </c>
      <c r="AY7" s="5">
        <v>2.2991443333333335</v>
      </c>
      <c r="AZ7" s="5">
        <v>2.3179536666666665</v>
      </c>
      <c r="BA7" s="5">
        <v>2.1927568750000002</v>
      </c>
      <c r="BB7" s="5">
        <v>2.0224217142857142</v>
      </c>
      <c r="BC7" s="5">
        <v>2.0390642857142858</v>
      </c>
      <c r="BD7" s="5">
        <v>2.0563114285714286</v>
      </c>
      <c r="BE7" s="5">
        <v>2.0736057142857143</v>
      </c>
      <c r="BF7" s="5">
        <v>2.0720285714285716</v>
      </c>
      <c r="BG7" s="5">
        <v>2.1058457142857141</v>
      </c>
      <c r="BH7" s="5">
        <v>2.1212189142857145</v>
      </c>
      <c r="BI7">
        <v>2.122629342857143</v>
      </c>
      <c r="BJ7">
        <v>0</v>
      </c>
    </row>
    <row r="8" spans="1:62" x14ac:dyDescent="0.25">
      <c r="A8" t="s">
        <v>277</v>
      </c>
      <c r="B8" t="s">
        <v>278</v>
      </c>
      <c r="C8" t="s">
        <v>7</v>
      </c>
      <c r="D8" t="s">
        <v>308</v>
      </c>
      <c r="E8" s="4" t="s">
        <v>286</v>
      </c>
      <c r="F8" s="5">
        <v>0.2488473076923077</v>
      </c>
      <c r="G8" s="5">
        <v>0.23097500000000001</v>
      </c>
      <c r="H8" s="5">
        <v>0.22713248275862066</v>
      </c>
      <c r="I8" s="5">
        <v>0.22894893333333335</v>
      </c>
      <c r="J8" s="5">
        <v>0.20952564705882351</v>
      </c>
      <c r="K8" s="5">
        <v>0.20353919999999998</v>
      </c>
      <c r="L8" s="5">
        <v>0.22740217647058822</v>
      </c>
      <c r="M8" s="5">
        <v>0.22190699999999999</v>
      </c>
      <c r="N8" s="5">
        <v>0.21981908108108103</v>
      </c>
      <c r="O8" s="5">
        <v>0.22893011111111111</v>
      </c>
      <c r="P8" s="5">
        <v>0.21296964102564103</v>
      </c>
      <c r="Q8" s="5">
        <v>0.22477370000000002</v>
      </c>
      <c r="R8" s="5">
        <v>0.2275332195121951</v>
      </c>
      <c r="S8" s="5">
        <v>0.2506439024390244</v>
      </c>
      <c r="T8" s="5">
        <v>0.26561449999999998</v>
      </c>
      <c r="U8" s="5">
        <v>0.2865103</v>
      </c>
      <c r="V8" s="5">
        <v>0.2974794</v>
      </c>
      <c r="W8" s="5">
        <v>0.29704019512195123</v>
      </c>
      <c r="X8" s="5">
        <v>0.30539326829268293</v>
      </c>
      <c r="Y8" s="5">
        <v>0.32978078947368417</v>
      </c>
      <c r="Z8" s="5">
        <v>0.34486144999999996</v>
      </c>
      <c r="AA8" s="5">
        <v>0.337177</v>
      </c>
      <c r="AB8" s="5">
        <v>0.35711955000000001</v>
      </c>
      <c r="AC8" s="5">
        <v>0.36722117073170729</v>
      </c>
      <c r="AD8" s="5">
        <v>0.39626917073170731</v>
      </c>
      <c r="AE8" s="5">
        <v>0.37346027906976742</v>
      </c>
      <c r="AF8" s="5">
        <v>0.39046534883720929</v>
      </c>
      <c r="AG8" s="5">
        <v>0.32635046511627908</v>
      </c>
      <c r="AH8" s="5">
        <v>0.31409090909090909</v>
      </c>
      <c r="AI8" s="5">
        <v>0.3025935555555555</v>
      </c>
      <c r="AJ8" s="5">
        <v>0.28101289361702131</v>
      </c>
      <c r="AK8" s="5">
        <v>0.2929330869565217</v>
      </c>
      <c r="AL8" s="5">
        <v>0.28862965217391301</v>
      </c>
      <c r="AM8" s="5">
        <v>0.29478409523809523</v>
      </c>
      <c r="AN8" s="5">
        <v>0.26743473913043475</v>
      </c>
      <c r="AO8" s="5">
        <v>0.26045958333333336</v>
      </c>
      <c r="AP8" s="5">
        <v>0.23884306122448978</v>
      </c>
      <c r="AQ8" s="5">
        <v>0.25799784615384613</v>
      </c>
      <c r="AR8" s="5">
        <v>0.24118348148148144</v>
      </c>
      <c r="AS8" s="5">
        <v>0.25989425454545451</v>
      </c>
      <c r="AT8" s="5">
        <v>0.24660066666666663</v>
      </c>
      <c r="AU8" s="5">
        <v>0.24705280701754387</v>
      </c>
      <c r="AV8" s="5">
        <v>0.24324100000000001</v>
      </c>
      <c r="AW8" s="5">
        <v>0.25015423333333331</v>
      </c>
      <c r="AX8" s="5">
        <v>0.236334875</v>
      </c>
      <c r="AY8" s="5">
        <v>0.24454127272727272</v>
      </c>
      <c r="AZ8" s="5">
        <v>0.30000296666666665</v>
      </c>
      <c r="BA8" s="5">
        <v>0.28774715942028983</v>
      </c>
      <c r="BB8" s="5">
        <v>0.30173742857142855</v>
      </c>
      <c r="BC8" s="5">
        <v>0.31343594594594593</v>
      </c>
      <c r="BD8" s="5">
        <v>0.34570766666666669</v>
      </c>
      <c r="BE8" s="5">
        <v>0.35523048000000002</v>
      </c>
      <c r="BF8" s="5">
        <v>0.37643897368421053</v>
      </c>
      <c r="BG8" s="5">
        <v>0.40444549999999996</v>
      </c>
      <c r="BH8" s="5">
        <v>0.43709144736842104</v>
      </c>
      <c r="BI8">
        <v>0.47188421052631579</v>
      </c>
      <c r="BJ8">
        <v>0</v>
      </c>
    </row>
    <row r="9" spans="1:62" x14ac:dyDescent="0.25">
      <c r="A9" t="s">
        <v>165</v>
      </c>
      <c r="B9" t="s">
        <v>166</v>
      </c>
      <c r="C9" t="s">
        <v>7</v>
      </c>
      <c r="D9" t="s">
        <v>308</v>
      </c>
      <c r="E9" s="4" t="s">
        <v>286</v>
      </c>
      <c r="F9" s="5">
        <v>0.29427168576104745</v>
      </c>
      <c r="G9" s="5">
        <v>0.30832653061224491</v>
      </c>
      <c r="H9" s="5">
        <v>0.30818737270875762</v>
      </c>
      <c r="I9" s="5">
        <v>0.32227642276422763</v>
      </c>
      <c r="J9" s="5">
        <v>0.33603238866396762</v>
      </c>
      <c r="K9" s="5">
        <v>0.34502829426030718</v>
      </c>
      <c r="L9" s="5">
        <v>0.34008043999999998</v>
      </c>
      <c r="M9" s="5">
        <v>0.34164269230769229</v>
      </c>
      <c r="N9" s="5">
        <v>0.33870092592592593</v>
      </c>
      <c r="O9" s="5">
        <v>0.3396464631956912</v>
      </c>
      <c r="P9" s="5">
        <v>0.36223299820466787</v>
      </c>
      <c r="Q9" s="5">
        <v>0.3414260714285714</v>
      </c>
      <c r="R9" s="5">
        <v>0.35744649122807015</v>
      </c>
      <c r="S9" s="5">
        <v>0.36940350877192984</v>
      </c>
      <c r="T9" s="5">
        <v>0.36567930313588853</v>
      </c>
      <c r="U9" s="5">
        <v>0.33743327526132399</v>
      </c>
      <c r="V9" s="5">
        <v>0.34372822299651562</v>
      </c>
      <c r="W9" s="5">
        <v>0.34895470383275257</v>
      </c>
      <c r="X9" s="5">
        <v>0.35174216027874561</v>
      </c>
      <c r="Y9" s="5">
        <v>0.35682926829268291</v>
      </c>
      <c r="Z9" s="5">
        <v>0.35575342465753423</v>
      </c>
      <c r="AA9" s="5">
        <v>0.33016666666666661</v>
      </c>
      <c r="AB9" s="5">
        <v>0.31406666666666666</v>
      </c>
      <c r="AC9" s="5">
        <v>0.31319354838709673</v>
      </c>
      <c r="AD9" s="5">
        <v>0.31698412698412692</v>
      </c>
      <c r="AE9" s="5">
        <v>0.27121875000000001</v>
      </c>
      <c r="AF9" s="5">
        <v>0.25</v>
      </c>
      <c r="AG9" s="5">
        <v>0.25528358208955226</v>
      </c>
      <c r="AH9" s="5">
        <v>0.25011764705882356</v>
      </c>
      <c r="AI9" s="5">
        <v>0.24915942028985508</v>
      </c>
      <c r="AJ9" s="5">
        <v>0.25571428571428573</v>
      </c>
      <c r="AK9" s="5">
        <v>0.27284090909090908</v>
      </c>
      <c r="AL9" s="5">
        <v>0.28857954545454545</v>
      </c>
      <c r="AM9" s="5">
        <v>0.28302521008403364</v>
      </c>
      <c r="AN9" s="5">
        <v>0.27273972602739727</v>
      </c>
      <c r="AO9" s="5">
        <v>0.27986666666666665</v>
      </c>
      <c r="AP9" s="5">
        <v>0.26712820512820512</v>
      </c>
      <c r="AQ9" s="5">
        <v>0.26524999999999999</v>
      </c>
      <c r="AR9" s="5">
        <v>0.26481012658227848</v>
      </c>
      <c r="AS9" s="5">
        <v>0.27386494871794875</v>
      </c>
      <c r="AT9" s="5">
        <v>0.25690315000000008</v>
      </c>
      <c r="AU9" s="5">
        <v>0.25476404494382021</v>
      </c>
      <c r="AV9" s="5">
        <v>0.25797777777777775</v>
      </c>
      <c r="AW9" s="5">
        <v>0.27713393478260873</v>
      </c>
      <c r="AX9" s="5">
        <v>0.27654000000000001</v>
      </c>
      <c r="AY9" s="5">
        <v>0.24024489795918366</v>
      </c>
      <c r="AZ9" s="5">
        <v>0.26446153846153847</v>
      </c>
      <c r="BA9" s="5">
        <v>0.26996296296296296</v>
      </c>
      <c r="BB9" s="5">
        <v>0.23758512727272726</v>
      </c>
      <c r="BC9" s="5">
        <v>0.23127755752212389</v>
      </c>
      <c r="BD9" s="5">
        <v>0.24757576991150443</v>
      </c>
      <c r="BE9" s="5">
        <v>0.27378761061946905</v>
      </c>
      <c r="BF9" s="5">
        <v>0.2930088495575221</v>
      </c>
      <c r="BG9" s="5">
        <v>0.31127433628318585</v>
      </c>
      <c r="BH9" s="5">
        <v>0.26845093805309733</v>
      </c>
      <c r="BI9">
        <v>0.26969407079646018</v>
      </c>
      <c r="BJ9">
        <v>0</v>
      </c>
    </row>
    <row r="10" spans="1:62" x14ac:dyDescent="0.25">
      <c r="A10" t="s">
        <v>171</v>
      </c>
      <c r="B10" t="s">
        <v>172</v>
      </c>
      <c r="C10" t="s">
        <v>7</v>
      </c>
      <c r="D10" t="s">
        <v>308</v>
      </c>
      <c r="E10" s="4" t="s">
        <v>286</v>
      </c>
      <c r="F10" s="5">
        <v>0.7608247422680412</v>
      </c>
      <c r="G10" s="5">
        <v>0.78510204081632651</v>
      </c>
      <c r="H10" s="5">
        <v>0.84195010101010104</v>
      </c>
      <c r="I10" s="5">
        <v>0.84553999999999996</v>
      </c>
      <c r="J10" s="5">
        <v>0.8385346534653465</v>
      </c>
      <c r="K10" s="5">
        <v>0.94452039215686268</v>
      </c>
      <c r="L10" s="5">
        <v>1.0510151456310681</v>
      </c>
      <c r="M10" s="5">
        <v>0.95183570057581568</v>
      </c>
      <c r="N10" s="5">
        <v>1.0071327651515152</v>
      </c>
      <c r="O10" s="5">
        <v>1.079238122605364</v>
      </c>
      <c r="P10" s="5">
        <v>1.0600326785714285</v>
      </c>
      <c r="Q10" s="5">
        <v>0.95088695652173905</v>
      </c>
      <c r="R10" s="5">
        <v>0.99190606557377037</v>
      </c>
      <c r="S10" s="5">
        <v>0.85400134730538912</v>
      </c>
      <c r="T10" s="5">
        <v>0.82988017492711375</v>
      </c>
      <c r="U10" s="5">
        <v>0.77053114285714275</v>
      </c>
      <c r="V10" s="5">
        <v>0.75447398601398585</v>
      </c>
      <c r="W10" s="5">
        <v>0.76334931506849313</v>
      </c>
      <c r="X10" s="5">
        <v>0.7412276510067114</v>
      </c>
      <c r="Y10" s="5">
        <v>0.73962592105263147</v>
      </c>
      <c r="Z10" s="5">
        <v>0.71652387096774195</v>
      </c>
      <c r="AA10" s="5">
        <v>0.72126784810126576</v>
      </c>
      <c r="AB10" s="5">
        <v>0.72273813664596265</v>
      </c>
      <c r="AC10" s="5">
        <v>0.69132975609756098</v>
      </c>
      <c r="AD10" s="5">
        <v>0.71648246674727933</v>
      </c>
      <c r="AE10" s="5">
        <v>0.67641043165467629</v>
      </c>
      <c r="AF10" s="5">
        <v>0.64883610451306417</v>
      </c>
      <c r="AG10" s="5">
        <v>0.64366501766784445</v>
      </c>
      <c r="AH10" s="5">
        <v>0.66221047058823534</v>
      </c>
      <c r="AI10" s="5">
        <v>0.62917193181818176</v>
      </c>
      <c r="AJ10" s="5">
        <v>0.65170454545454548</v>
      </c>
      <c r="AK10" s="5">
        <v>0.61647727272727271</v>
      </c>
      <c r="AL10" s="5">
        <v>0.60176470588235298</v>
      </c>
      <c r="AM10" s="5">
        <v>0.69025557142857141</v>
      </c>
      <c r="AN10" s="5">
        <v>0.56713728571428568</v>
      </c>
      <c r="AO10" s="5">
        <v>0.58253333333333335</v>
      </c>
      <c r="AP10" s="5">
        <v>0.59740662499999997</v>
      </c>
      <c r="AQ10" s="5">
        <v>0.66113560975609753</v>
      </c>
      <c r="AR10" s="5">
        <v>0.71881016166281753</v>
      </c>
      <c r="AS10" s="5">
        <v>0.68175600000000003</v>
      </c>
      <c r="AT10" s="5">
        <v>0.67458850000000004</v>
      </c>
      <c r="AU10" s="5">
        <v>0.62084005376344087</v>
      </c>
      <c r="AV10" s="5">
        <v>0.7545496343692869</v>
      </c>
      <c r="AW10" s="5">
        <v>0.78856212745715204</v>
      </c>
      <c r="AX10" s="5">
        <v>0.84927886163602806</v>
      </c>
      <c r="AY10" s="5">
        <v>0.92831945720848075</v>
      </c>
      <c r="AZ10" s="5">
        <v>0.97515283729057289</v>
      </c>
      <c r="BA10" s="5">
        <v>1.0382881057033879</v>
      </c>
      <c r="BB10" s="5">
        <v>1.0639580158509074</v>
      </c>
      <c r="BC10" s="5">
        <v>1.1366657324799558</v>
      </c>
      <c r="BD10" s="5">
        <v>1.0339775727016955</v>
      </c>
      <c r="BE10" s="5">
        <v>0.99294623360256629</v>
      </c>
      <c r="BF10" s="5">
        <v>0.96634291754756874</v>
      </c>
      <c r="BG10" s="5">
        <v>0.97181383210091343</v>
      </c>
      <c r="BH10" s="5">
        <v>1.0997874912742518</v>
      </c>
      <c r="BI10">
        <v>1.0277656075226731</v>
      </c>
      <c r="BJ10">
        <v>0</v>
      </c>
    </row>
    <row r="11" spans="1:62" x14ac:dyDescent="0.25">
      <c r="A11" t="s">
        <v>175</v>
      </c>
      <c r="B11" t="s">
        <v>176</v>
      </c>
      <c r="C11" t="s">
        <v>7</v>
      </c>
      <c r="D11" t="s">
        <v>308</v>
      </c>
      <c r="E11" s="4" t="s">
        <v>286</v>
      </c>
      <c r="F11" s="5">
        <v>1.0893250666666667</v>
      </c>
      <c r="G11" s="5">
        <v>1.090323651452282</v>
      </c>
      <c r="H11" s="5">
        <v>1.0862479338842974</v>
      </c>
      <c r="I11" s="5">
        <v>1.0713004773662551</v>
      </c>
      <c r="J11" s="5">
        <v>1.0642704918032786</v>
      </c>
      <c r="K11" s="5">
        <v>0.97242730989370396</v>
      </c>
      <c r="L11" s="5">
        <v>0.96514808163265309</v>
      </c>
      <c r="M11" s="5">
        <v>0.97633137510170864</v>
      </c>
      <c r="N11" s="5">
        <v>0.99026339821573395</v>
      </c>
      <c r="O11" s="5">
        <v>0.96249797898140665</v>
      </c>
      <c r="P11" s="5">
        <v>0.94381142626913783</v>
      </c>
      <c r="Q11" s="5">
        <v>0.93240970281124491</v>
      </c>
      <c r="R11" s="5">
        <v>0.95511609287429944</v>
      </c>
      <c r="S11" s="5">
        <v>0.97160389465283326</v>
      </c>
      <c r="T11" s="5">
        <v>0.99570246618933966</v>
      </c>
      <c r="U11" s="5">
        <v>0.9970187757691088</v>
      </c>
      <c r="V11" s="5">
        <v>1.0233196499602228</v>
      </c>
      <c r="W11" s="5">
        <v>1.0322945251396649</v>
      </c>
      <c r="X11" s="5">
        <v>1.0929825</v>
      </c>
      <c r="Y11" s="5">
        <v>1.0647910610932476</v>
      </c>
      <c r="Z11" s="5">
        <v>1.0301370967741936</v>
      </c>
      <c r="AA11" s="5">
        <v>1.0551194496155403</v>
      </c>
      <c r="AB11" s="5">
        <v>1.0583812221772562</v>
      </c>
      <c r="AC11" s="5">
        <v>1.0304735572642656</v>
      </c>
      <c r="AD11" s="5">
        <v>0.97155807365439095</v>
      </c>
      <c r="AE11" s="5">
        <v>0.94667466666666678</v>
      </c>
      <c r="AF11" s="5">
        <v>0.96416739442231081</v>
      </c>
      <c r="AG11" s="5">
        <v>0.9709523809523809</v>
      </c>
      <c r="AH11" s="5">
        <v>0.99633864566929142</v>
      </c>
      <c r="AI11" s="5">
        <v>1.0301953750000001</v>
      </c>
      <c r="AJ11" s="5">
        <v>1.0331782945736434</v>
      </c>
      <c r="AK11" s="5">
        <v>1.0018493504520247</v>
      </c>
      <c r="AL11" s="5">
        <v>0.94381610308356922</v>
      </c>
      <c r="AM11" s="5">
        <v>0.91476431226765798</v>
      </c>
      <c r="AN11" s="5">
        <v>0.91437862962962968</v>
      </c>
      <c r="AO11" s="5">
        <v>0.92752840293040284</v>
      </c>
      <c r="AP11" s="5">
        <v>0.94620774452554746</v>
      </c>
      <c r="AQ11" s="5">
        <v>0.9620685474452555</v>
      </c>
      <c r="AR11" s="5">
        <v>0.95739343023255807</v>
      </c>
      <c r="AS11" s="5">
        <v>0.94451795540110051</v>
      </c>
      <c r="AT11" s="5">
        <v>0.94884910485933505</v>
      </c>
      <c r="AU11" s="5">
        <v>0.93355474452554743</v>
      </c>
      <c r="AV11" s="5">
        <v>0.93341176470588239</v>
      </c>
      <c r="AW11" s="5">
        <v>0.94974436090225567</v>
      </c>
      <c r="AX11" s="5">
        <v>0.97320683111954465</v>
      </c>
      <c r="AY11" s="5">
        <v>1.0008480555555554</v>
      </c>
      <c r="AZ11" s="5">
        <v>1.0216427460317461</v>
      </c>
      <c r="BA11" s="5">
        <v>1.0053221953125</v>
      </c>
      <c r="BB11" s="5">
        <v>1.0084912875197471</v>
      </c>
      <c r="BC11" s="5">
        <v>1.0124726561876645</v>
      </c>
      <c r="BD11" s="5">
        <v>1.0494982381783429</v>
      </c>
      <c r="BE11" s="5">
        <v>1.02198572</v>
      </c>
      <c r="BF11" s="5">
        <v>1.02067196</v>
      </c>
      <c r="BG11" s="5">
        <v>1.0200069359999999</v>
      </c>
      <c r="BH11" s="5">
        <v>1.00537912</v>
      </c>
      <c r="BI11">
        <v>0.9816609919999999</v>
      </c>
      <c r="BJ11">
        <v>0</v>
      </c>
    </row>
    <row r="12" spans="1:62" x14ac:dyDescent="0.25">
      <c r="A12" t="s">
        <v>177</v>
      </c>
      <c r="B12" t="s">
        <v>178</v>
      </c>
      <c r="C12" t="s">
        <v>7</v>
      </c>
      <c r="D12" t="s">
        <v>308</v>
      </c>
      <c r="E12" s="4" t="s">
        <v>286</v>
      </c>
      <c r="F12" s="5">
        <v>1.2287231923076922</v>
      </c>
      <c r="G12" s="5">
        <v>1.2904059405940593</v>
      </c>
      <c r="H12" s="5">
        <v>1.104216393442623</v>
      </c>
      <c r="I12" s="5">
        <v>1.1442666666666668</v>
      </c>
      <c r="J12" s="5">
        <v>1.2912666666666666</v>
      </c>
      <c r="K12" s="5">
        <v>1.2008166666666666</v>
      </c>
      <c r="L12" s="5">
        <v>1.2256333333333334</v>
      </c>
      <c r="M12" s="5">
        <v>1.2510333333333334</v>
      </c>
      <c r="N12" s="5">
        <v>1.2771333333333332</v>
      </c>
      <c r="O12" s="5">
        <v>1.1176428571428572</v>
      </c>
      <c r="P12" s="5">
        <v>1.1412</v>
      </c>
      <c r="Q12" s="5">
        <v>1.165342857142857</v>
      </c>
      <c r="R12" s="5">
        <v>1.1881185714285714</v>
      </c>
      <c r="S12" s="5">
        <v>1.2146442857142856</v>
      </c>
      <c r="T12" s="5">
        <v>1.241742857142857</v>
      </c>
      <c r="U12" s="5">
        <v>1.28373</v>
      </c>
      <c r="V12" s="5">
        <v>1.3123499999999999</v>
      </c>
      <c r="W12" s="5">
        <v>1.1739087500000001</v>
      </c>
      <c r="X12" s="5">
        <v>1.200075</v>
      </c>
      <c r="Y12" s="5">
        <v>1.21850375</v>
      </c>
      <c r="Z12" s="5">
        <v>1.2480706499999998</v>
      </c>
      <c r="AA12" s="5">
        <v>1.2765138249999997</v>
      </c>
      <c r="AB12" s="5">
        <v>1.3056057624999997</v>
      </c>
      <c r="AC12" s="5">
        <v>1.2121916875000001</v>
      </c>
      <c r="AD12" s="5">
        <v>1.0993295666666667</v>
      </c>
      <c r="AE12" s="5">
        <v>1.1090279666666665</v>
      </c>
      <c r="AF12" s="5">
        <v>1.1188462333333331</v>
      </c>
      <c r="AG12" s="5">
        <v>1.1287799999999999</v>
      </c>
      <c r="AH12" s="5">
        <v>1.138833322222222</v>
      </c>
      <c r="AI12" s="5">
        <v>1.1490082000000001</v>
      </c>
      <c r="AJ12" s="5">
        <v>1.1589203598800397</v>
      </c>
      <c r="AK12" s="5">
        <v>1.1963124999999999</v>
      </c>
      <c r="AL12" s="5">
        <v>1.1935416853932583</v>
      </c>
      <c r="AM12" s="5">
        <v>1.204347191011236</v>
      </c>
      <c r="AN12" s="5">
        <v>1.3897643820224719</v>
      </c>
      <c r="AO12" s="5">
        <v>1.2127308888888888</v>
      </c>
      <c r="AP12" s="5">
        <v>1.2364543107319264</v>
      </c>
      <c r="AQ12" s="5">
        <v>1.2739681375358167</v>
      </c>
      <c r="AR12" s="5">
        <v>1.5619179770114942</v>
      </c>
      <c r="AS12" s="5">
        <v>1.5393161395348838</v>
      </c>
      <c r="AT12" s="5">
        <v>1.5811109495896836</v>
      </c>
      <c r="AU12" s="5">
        <v>1.5977634767441862</v>
      </c>
      <c r="AV12" s="5">
        <v>1.6443734894613582</v>
      </c>
      <c r="AW12" s="5">
        <v>1.4568929052631578</v>
      </c>
      <c r="AX12" s="5">
        <v>1.4436458144329896</v>
      </c>
      <c r="AY12" s="5">
        <v>1.5061855670103093</v>
      </c>
      <c r="AZ12" s="5">
        <v>1.466</v>
      </c>
      <c r="BA12" s="5">
        <v>1.3138260543183511</v>
      </c>
      <c r="BB12" s="5">
        <v>1.3121739130434782</v>
      </c>
      <c r="BC12" s="5">
        <v>1.3095882413793103</v>
      </c>
      <c r="BD12" s="5">
        <v>1.3878048780487804</v>
      </c>
      <c r="BE12" s="5">
        <v>1.3397058823529411</v>
      </c>
      <c r="BF12" s="5">
        <v>1.447322074074074</v>
      </c>
      <c r="BG12" s="5">
        <v>1.5259333333333334</v>
      </c>
      <c r="BH12" s="5">
        <v>1.5643692888888887</v>
      </c>
      <c r="BI12">
        <v>1.565700333333333</v>
      </c>
      <c r="BJ12">
        <v>0</v>
      </c>
    </row>
    <row r="13" spans="1:62" x14ac:dyDescent="0.25">
      <c r="A13" t="s">
        <v>179</v>
      </c>
      <c r="B13" t="s">
        <v>180</v>
      </c>
      <c r="C13" t="s">
        <v>7</v>
      </c>
      <c r="D13" t="s">
        <v>308</v>
      </c>
      <c r="E13" s="4" t="s">
        <v>286</v>
      </c>
      <c r="F13" s="5">
        <v>0.91374603174603175</v>
      </c>
      <c r="G13" s="5">
        <v>0.84514081250000006</v>
      </c>
      <c r="H13" s="5">
        <v>0.83671327623126335</v>
      </c>
      <c r="I13" s="5">
        <v>0.71597981505944519</v>
      </c>
      <c r="J13" s="5">
        <v>0.72308941082802547</v>
      </c>
      <c r="K13" s="5">
        <v>0.72156186440677972</v>
      </c>
      <c r="L13" s="5">
        <v>0.7469551166489925</v>
      </c>
      <c r="M13" s="5">
        <v>0.75292198412698419</v>
      </c>
      <c r="N13" s="5">
        <v>0.80111111111111111</v>
      </c>
      <c r="O13" s="5">
        <v>0.86223280423280424</v>
      </c>
      <c r="P13" s="5">
        <v>0.86037105263157898</v>
      </c>
      <c r="Q13" s="5">
        <v>0.88698961038961044</v>
      </c>
      <c r="R13" s="5">
        <v>0.90828205128205131</v>
      </c>
      <c r="S13" s="5">
        <v>0.91854177215189869</v>
      </c>
      <c r="T13" s="5">
        <v>0.92658385093167706</v>
      </c>
      <c r="U13" s="5">
        <v>0.94113948919449897</v>
      </c>
      <c r="V13" s="5">
        <v>0.94211782252050713</v>
      </c>
      <c r="W13" s="5">
        <v>0.99323774509803908</v>
      </c>
      <c r="X13" s="5">
        <v>0.99449264705882356</v>
      </c>
      <c r="Y13" s="5">
        <v>0.91314215686274514</v>
      </c>
      <c r="Z13" s="5">
        <v>0.90468203883495146</v>
      </c>
      <c r="AA13" s="5">
        <v>0.90922248803827754</v>
      </c>
      <c r="AB13" s="5">
        <v>0.8384586956521739</v>
      </c>
      <c r="AC13" s="5">
        <v>0.82593125000000001</v>
      </c>
      <c r="AD13" s="5">
        <v>0.82416326530612249</v>
      </c>
      <c r="AE13" s="5">
        <v>0.83440000000000003</v>
      </c>
      <c r="AF13" s="5">
        <v>0.63772799999999996</v>
      </c>
      <c r="AG13" s="5">
        <v>0.69377200000000006</v>
      </c>
      <c r="AH13" s="5">
        <v>0.72291000000000005</v>
      </c>
      <c r="AI13" s="5">
        <v>0.79764800000000002</v>
      </c>
      <c r="AJ13" s="5">
        <v>0.82902390438247009</v>
      </c>
      <c r="AK13" s="5">
        <v>0.84083333333333332</v>
      </c>
      <c r="AL13" s="5">
        <v>0.86682539682539683</v>
      </c>
      <c r="AM13" s="5">
        <v>0.83047430830039526</v>
      </c>
      <c r="AN13" s="5">
        <v>0.85177865612648218</v>
      </c>
      <c r="AO13" s="5">
        <v>0.86446640316205536</v>
      </c>
      <c r="AP13" s="5">
        <v>0.8898221343873518</v>
      </c>
      <c r="AQ13" s="5">
        <v>0.91673228346456692</v>
      </c>
      <c r="AR13" s="5">
        <v>0.94047058823529417</v>
      </c>
      <c r="AS13" s="5">
        <v>0.92897169811320757</v>
      </c>
      <c r="AT13" s="5">
        <v>0.94088888888888889</v>
      </c>
      <c r="AU13" s="5">
        <v>0.93372500000000003</v>
      </c>
      <c r="AV13" s="5">
        <v>0.92136752136752131</v>
      </c>
      <c r="AW13" s="5">
        <v>0.92583193277310927</v>
      </c>
      <c r="AX13" s="5">
        <v>0.95445378151260507</v>
      </c>
      <c r="AY13" s="5">
        <v>0.95891311475409835</v>
      </c>
      <c r="AZ13" s="5">
        <v>0.96397617599999996</v>
      </c>
      <c r="BA13" s="5">
        <v>1.4582765271317828</v>
      </c>
      <c r="BB13" s="5">
        <v>1.4678812121212121</v>
      </c>
      <c r="BC13" s="5">
        <v>1.4782157629629631</v>
      </c>
      <c r="BD13" s="5">
        <v>1.5003322773722627</v>
      </c>
      <c r="BE13" s="5">
        <v>1.5306159130434784</v>
      </c>
      <c r="BF13" s="5">
        <v>1.5577289855072465</v>
      </c>
      <c r="BG13" s="5">
        <v>1.6129420289855072</v>
      </c>
      <c r="BH13" s="5">
        <v>1.6682350869565217</v>
      </c>
      <c r="BI13">
        <v>1.7542988260869563</v>
      </c>
      <c r="BJ13">
        <v>0</v>
      </c>
    </row>
    <row r="14" spans="1:62" x14ac:dyDescent="0.25">
      <c r="A14" t="s">
        <v>279</v>
      </c>
      <c r="B14" t="s">
        <v>280</v>
      </c>
      <c r="C14" t="s">
        <v>7</v>
      </c>
      <c r="D14" t="s">
        <v>308</v>
      </c>
      <c r="E14" s="4" t="s">
        <v>286</v>
      </c>
      <c r="F14" s="5">
        <v>0.35943507257748136</v>
      </c>
      <c r="G14" s="5">
        <v>0.35642633228840126</v>
      </c>
      <c r="H14" s="5">
        <v>0.3527950310559006</v>
      </c>
      <c r="I14" s="5">
        <v>0.34836601307189541</v>
      </c>
      <c r="J14" s="5">
        <v>0.35729646697388634</v>
      </c>
      <c r="K14" s="5">
        <v>0.35606471030850256</v>
      </c>
      <c r="L14" s="5">
        <v>0.37677488772455087</v>
      </c>
      <c r="M14" s="5">
        <v>0.37869086876155267</v>
      </c>
      <c r="N14" s="5">
        <v>0.4137301389904901</v>
      </c>
      <c r="O14" s="5">
        <v>0.40919967426710097</v>
      </c>
      <c r="P14" s="5">
        <v>0.4019327109266943</v>
      </c>
      <c r="Q14" s="5">
        <v>0.39071490196078434</v>
      </c>
      <c r="R14" s="5">
        <v>0.42140319368131862</v>
      </c>
      <c r="S14" s="5">
        <v>0.42035499999999998</v>
      </c>
      <c r="T14" s="5">
        <v>0.43960034188034181</v>
      </c>
      <c r="U14" s="5">
        <v>0.47128100393700789</v>
      </c>
      <c r="V14" s="5">
        <v>0.51919510586601869</v>
      </c>
      <c r="W14" s="5">
        <v>0.55947586333578248</v>
      </c>
      <c r="X14" s="5">
        <v>0.68767948829141368</v>
      </c>
      <c r="Y14" s="5">
        <v>0.66696603773584895</v>
      </c>
      <c r="Z14" s="5">
        <v>0.72826182298546893</v>
      </c>
      <c r="AA14" s="5">
        <v>0.79512268413917764</v>
      </c>
      <c r="AB14" s="5">
        <v>0.7210058924731183</v>
      </c>
      <c r="AC14" s="5">
        <v>0.68698544905008629</v>
      </c>
      <c r="AD14" s="5">
        <v>0.73690228405315616</v>
      </c>
      <c r="AE14" s="5">
        <v>0.73458452188006473</v>
      </c>
      <c r="AF14" s="5">
        <v>0.72940463395638633</v>
      </c>
      <c r="AG14" s="5">
        <v>0.70703768115942023</v>
      </c>
      <c r="AH14" s="5">
        <v>0.63637562747688237</v>
      </c>
      <c r="AI14" s="5">
        <v>0.71739882393635401</v>
      </c>
      <c r="AJ14" s="5">
        <v>0.78061705989110708</v>
      </c>
      <c r="AK14" s="5">
        <v>0.77808564231738031</v>
      </c>
      <c r="AL14" s="5">
        <v>0.72902877697841717</v>
      </c>
      <c r="AM14" s="5">
        <v>0.66315789473684206</v>
      </c>
      <c r="AN14" s="5">
        <v>0.66153265383163462</v>
      </c>
      <c r="AO14" s="5">
        <v>0.5616347826086957</v>
      </c>
      <c r="AP14" s="5">
        <v>0.70098333333333329</v>
      </c>
      <c r="AQ14" s="5">
        <v>0.75024979591836738</v>
      </c>
      <c r="AR14" s="5">
        <v>0.74345975820379961</v>
      </c>
      <c r="AS14" s="5">
        <v>0.70084904119318181</v>
      </c>
      <c r="AT14" s="5">
        <v>0.75128581925055093</v>
      </c>
      <c r="AU14" s="5">
        <v>0.74701200619674668</v>
      </c>
      <c r="AV14" s="5">
        <v>0.64364338900487117</v>
      </c>
      <c r="AW14" s="5">
        <v>0.64373829489867229</v>
      </c>
      <c r="AX14" s="5">
        <v>0.73734059405940588</v>
      </c>
      <c r="AY14" s="5">
        <v>0.72169780949220041</v>
      </c>
      <c r="AZ14" s="5">
        <v>0.65794984740590023</v>
      </c>
      <c r="BA14" s="5">
        <v>0.60312218217562252</v>
      </c>
      <c r="BB14" s="5">
        <v>0.66411267605633806</v>
      </c>
      <c r="BC14" s="5">
        <v>0.70941176470588241</v>
      </c>
      <c r="BD14" s="5">
        <v>0.56398830555555557</v>
      </c>
      <c r="BE14" s="5">
        <v>0.79038813157894738</v>
      </c>
      <c r="BF14" s="5">
        <v>0.83585421621621614</v>
      </c>
      <c r="BG14" s="5">
        <v>0.82723684210526316</v>
      </c>
      <c r="BH14" s="5">
        <v>0.80450631578947351</v>
      </c>
      <c r="BI14">
        <v>0.78990592105263158</v>
      </c>
      <c r="BJ14">
        <v>0</v>
      </c>
    </row>
    <row r="15" spans="1:62" x14ac:dyDescent="0.25">
      <c r="A15" t="s">
        <v>281</v>
      </c>
      <c r="B15" t="s">
        <v>282</v>
      </c>
      <c r="C15" t="s">
        <v>7</v>
      </c>
      <c r="D15" t="s">
        <v>308</v>
      </c>
      <c r="E15" s="4" t="s">
        <v>286</v>
      </c>
      <c r="F15" s="5">
        <v>1.3593687002652519</v>
      </c>
      <c r="G15" s="5">
        <v>1.3497881136950904</v>
      </c>
      <c r="H15" s="5">
        <v>1.3545692695214107</v>
      </c>
      <c r="I15" s="5">
        <v>1.2529902211302208</v>
      </c>
      <c r="J15" s="5">
        <v>1.2556271186440677</v>
      </c>
      <c r="K15" s="5">
        <v>1.1731822014051523</v>
      </c>
      <c r="L15" s="5">
        <v>1.3264314416475971</v>
      </c>
      <c r="M15" s="5">
        <v>1.3500967337807608</v>
      </c>
      <c r="N15" s="5">
        <v>1.5627340919037198</v>
      </c>
      <c r="O15" s="5">
        <v>1.6582869379014988</v>
      </c>
      <c r="P15" s="5">
        <v>1.7342138364779873</v>
      </c>
      <c r="Q15" s="5">
        <v>1.732836438923395</v>
      </c>
      <c r="R15" s="5">
        <v>1.7483643892339544</v>
      </c>
      <c r="S15" s="5">
        <v>1.7391886409736308</v>
      </c>
      <c r="T15" s="5">
        <v>1.8513184584178499</v>
      </c>
      <c r="U15" s="5">
        <v>1.8935091277890466</v>
      </c>
      <c r="V15" s="5">
        <v>1.9802839756592292</v>
      </c>
      <c r="W15" s="5">
        <v>1.8189858012170386</v>
      </c>
      <c r="X15" s="5">
        <v>1.6599594320486815</v>
      </c>
      <c r="Y15" s="5">
        <v>1.529820359281437</v>
      </c>
      <c r="Z15" s="5">
        <v>1.5211787819253437</v>
      </c>
      <c r="AA15" s="5">
        <v>1.5842940038684719</v>
      </c>
      <c r="AB15" s="5">
        <v>1.5355809523809523</v>
      </c>
      <c r="AC15" s="5">
        <v>1.5081801125703562</v>
      </c>
      <c r="AD15" s="5">
        <v>1.5041035120147872</v>
      </c>
      <c r="AE15" s="5">
        <v>1.5657231329690346</v>
      </c>
      <c r="AF15" s="5">
        <v>1.5826164874551971</v>
      </c>
      <c r="AG15" s="5">
        <v>1.5451590106007067</v>
      </c>
      <c r="AH15" s="5">
        <v>1.5271428571428571</v>
      </c>
      <c r="AI15" s="5">
        <v>1.6490721649484537</v>
      </c>
      <c r="AJ15" s="5">
        <v>1.3722372881355931</v>
      </c>
      <c r="AK15" s="5">
        <v>1.5117725752508362</v>
      </c>
      <c r="AL15" s="5">
        <v>1.062046204620462</v>
      </c>
      <c r="AM15" s="5">
        <v>1.0687096774193547</v>
      </c>
      <c r="AN15" s="5">
        <v>1.1126045016077171</v>
      </c>
      <c r="AO15" s="5">
        <v>1.2143926764705881</v>
      </c>
      <c r="AP15" s="5">
        <v>1.1717142857142855</v>
      </c>
      <c r="AQ15" s="5">
        <v>1.2631176470588235</v>
      </c>
      <c r="AR15" s="5">
        <v>1.2966581690140846</v>
      </c>
      <c r="AS15" s="5">
        <v>1.310888888888889</v>
      </c>
      <c r="AT15" s="5">
        <v>1.337361111111111</v>
      </c>
      <c r="AU15" s="5">
        <v>1.1963013698630136</v>
      </c>
      <c r="AV15" s="5">
        <v>1.1398904109589041</v>
      </c>
      <c r="AW15" s="5">
        <v>1.0571578947368421</v>
      </c>
      <c r="AX15" s="5">
        <v>1.0322307692307693</v>
      </c>
      <c r="AY15" s="5">
        <v>0.94117073170731702</v>
      </c>
      <c r="AZ15" s="5">
        <v>0.97614999999999996</v>
      </c>
      <c r="BA15" s="5">
        <v>0.90962430588235288</v>
      </c>
      <c r="BB15" s="5">
        <v>1.0204634146341462</v>
      </c>
      <c r="BC15" s="5">
        <v>1.134763</v>
      </c>
      <c r="BD15" s="5">
        <v>1.1294624523809524</v>
      </c>
      <c r="BE15" s="5">
        <v>1.1978</v>
      </c>
      <c r="BF15" s="5">
        <v>1.2092499999999999</v>
      </c>
      <c r="BG15" s="5">
        <v>0.96585834999999998</v>
      </c>
      <c r="BH15" s="5">
        <v>0.98548730000000007</v>
      </c>
      <c r="BI15">
        <v>1.0979241749999997</v>
      </c>
      <c r="BJ15">
        <v>0</v>
      </c>
    </row>
    <row r="16" spans="1:62" x14ac:dyDescent="0.25">
      <c r="A16" t="s">
        <v>147</v>
      </c>
      <c r="B16" t="s">
        <v>148</v>
      </c>
      <c r="C16" t="s">
        <v>149</v>
      </c>
      <c r="D16" t="s">
        <v>308</v>
      </c>
      <c r="E16" s="4" t="s">
        <v>286</v>
      </c>
      <c r="F16" s="5">
        <v>0.72033898305084743</v>
      </c>
      <c r="G16" s="5">
        <v>0.73477038425492036</v>
      </c>
      <c r="H16" s="5">
        <v>0.74067164179104472</v>
      </c>
      <c r="I16" s="5">
        <v>0.80037226617031176</v>
      </c>
      <c r="J16" s="5">
        <v>0.91245947197776744</v>
      </c>
      <c r="K16" s="5">
        <v>0.92304147465437791</v>
      </c>
      <c r="L16" s="5">
        <v>0.94036697247706424</v>
      </c>
      <c r="M16" s="5">
        <v>0.94863013698630139</v>
      </c>
      <c r="N16" s="5">
        <v>0.97638510445049953</v>
      </c>
      <c r="O16" s="5">
        <v>0.99142599277978338</v>
      </c>
      <c r="P16" s="5">
        <v>1.0204545454545455</v>
      </c>
      <c r="Q16" s="5">
        <v>0.92243645924627515</v>
      </c>
      <c r="R16" s="5">
        <v>0.84572885677858056</v>
      </c>
      <c r="S16" s="5">
        <v>0.86087135224003286</v>
      </c>
      <c r="T16" s="5">
        <v>0.86592178770949724</v>
      </c>
      <c r="U16" s="5">
        <v>0.87537254901960782</v>
      </c>
      <c r="V16" s="5">
        <v>0.88676923076923075</v>
      </c>
      <c r="W16" s="5">
        <v>0.90456603773584909</v>
      </c>
      <c r="X16" s="5">
        <v>0.92748148148148146</v>
      </c>
      <c r="Y16" s="5">
        <v>0.94426229508196724</v>
      </c>
      <c r="Z16" s="5">
        <v>0.96792114695340503</v>
      </c>
      <c r="AA16" s="5">
        <v>0.98580985915492958</v>
      </c>
      <c r="AB16" s="5">
        <v>1.0050606585788562</v>
      </c>
      <c r="AC16" s="5">
        <v>1.0239590443686006</v>
      </c>
      <c r="AD16" s="5">
        <v>1.1664765100671142</v>
      </c>
      <c r="AE16" s="5">
        <v>1.1770578512396694</v>
      </c>
      <c r="AF16" s="5">
        <v>1.1865040650406504</v>
      </c>
      <c r="AG16" s="5">
        <v>1.0697481396680022</v>
      </c>
      <c r="AH16" s="5">
        <v>1.0847025495750708</v>
      </c>
      <c r="AI16" s="5">
        <v>1.0924393723252497</v>
      </c>
      <c r="AJ16" s="5">
        <v>1.1493103448275863</v>
      </c>
      <c r="AK16" s="5">
        <v>1.1834298118668596</v>
      </c>
      <c r="AL16" s="5">
        <v>1.2183294460641398</v>
      </c>
      <c r="AM16" s="5">
        <v>1.2711097887533471</v>
      </c>
      <c r="AN16" s="5">
        <v>1.2938343195266273</v>
      </c>
      <c r="AO16" s="5">
        <v>1.2840689655172415</v>
      </c>
      <c r="AP16" s="5">
        <v>1.2108783068783069</v>
      </c>
      <c r="AQ16" s="5">
        <v>1.2007062051282049</v>
      </c>
      <c r="AR16" s="5">
        <v>1.2284416153846154</v>
      </c>
      <c r="AS16" s="5">
        <v>1.3247913513513514</v>
      </c>
      <c r="AT16" s="5">
        <v>1.1144877333333334</v>
      </c>
      <c r="AU16" s="5">
        <v>1.0917679148936168</v>
      </c>
      <c r="AV16" s="5">
        <v>1.3317477450980393</v>
      </c>
      <c r="AW16" s="5">
        <v>1.5096676304347825</v>
      </c>
      <c r="AX16" s="5">
        <v>1.4490981224489796</v>
      </c>
      <c r="AY16" s="5">
        <v>1.5447515531914893</v>
      </c>
      <c r="AZ16" s="5">
        <v>1.5150626938775511</v>
      </c>
      <c r="BA16" s="5">
        <v>1.2651835833333334</v>
      </c>
      <c r="BB16" s="5">
        <v>1.3618081754385964</v>
      </c>
      <c r="BC16" s="5">
        <v>1.3229197500000001</v>
      </c>
      <c r="BD16" s="5">
        <v>1.4240062105263158</v>
      </c>
      <c r="BE16" s="5">
        <v>1.3833925333333335</v>
      </c>
      <c r="BF16" s="5">
        <v>1.3690680322580644</v>
      </c>
      <c r="BG16" s="5">
        <v>1.4467266666666667</v>
      </c>
      <c r="BH16" s="5">
        <v>1.4795299666666668</v>
      </c>
      <c r="BI16">
        <v>1.5130940500000001</v>
      </c>
      <c r="BJ16">
        <v>0</v>
      </c>
    </row>
    <row r="17" spans="1:62" x14ac:dyDescent="0.25">
      <c r="A17" t="s">
        <v>153</v>
      </c>
      <c r="B17" t="s">
        <v>154</v>
      </c>
      <c r="C17" t="s">
        <v>149</v>
      </c>
      <c r="D17" t="s">
        <v>308</v>
      </c>
      <c r="E17" s="4" t="s">
        <v>286</v>
      </c>
      <c r="F17" s="5">
        <v>0.2964</v>
      </c>
      <c r="G17" s="5">
        <v>0.29485148514851484</v>
      </c>
      <c r="H17" s="5">
        <v>0.30725490196078431</v>
      </c>
      <c r="I17" s="5">
        <v>0.27165048543689319</v>
      </c>
      <c r="J17" s="5">
        <v>0.28923076923076924</v>
      </c>
      <c r="K17" s="5">
        <v>0.31156190476190476</v>
      </c>
      <c r="L17" s="5">
        <v>0.30788679245283018</v>
      </c>
      <c r="M17" s="5">
        <v>0.31401869158878504</v>
      </c>
      <c r="N17" s="5">
        <v>0.33888888888888891</v>
      </c>
      <c r="O17" s="5">
        <v>0.37083333333333335</v>
      </c>
      <c r="P17" s="5">
        <v>0.39082568807339452</v>
      </c>
      <c r="Q17" s="5">
        <v>0.37018348623853209</v>
      </c>
      <c r="R17" s="5">
        <v>0.36192660550458716</v>
      </c>
      <c r="S17" s="5">
        <v>0.37</v>
      </c>
      <c r="T17" s="5">
        <v>0.39315315315315313</v>
      </c>
      <c r="U17" s="5">
        <v>0.4104107142857143</v>
      </c>
      <c r="V17" s="5">
        <v>0.43727056124249913</v>
      </c>
      <c r="W17" s="5">
        <v>0.45502748714311048</v>
      </c>
      <c r="X17" s="5">
        <v>0.44540522210918954</v>
      </c>
      <c r="Y17" s="5">
        <v>0.51213553299492387</v>
      </c>
      <c r="Z17" s="5">
        <v>0.51902791878172594</v>
      </c>
      <c r="AA17" s="5">
        <v>0.48368866328257193</v>
      </c>
      <c r="AB17" s="5">
        <v>0.47279018612521151</v>
      </c>
      <c r="AC17" s="5">
        <v>0.49267343485617598</v>
      </c>
      <c r="AD17" s="5">
        <v>0.56898798646362103</v>
      </c>
      <c r="AE17" s="5">
        <v>0.58702249578414833</v>
      </c>
      <c r="AF17" s="5">
        <v>0.60381703204047221</v>
      </c>
      <c r="AG17" s="5">
        <v>0.62452904040404045</v>
      </c>
      <c r="AH17" s="5">
        <v>0.64742424242424246</v>
      </c>
      <c r="AI17" s="5">
        <v>0.67170033670033669</v>
      </c>
      <c r="AJ17" s="5">
        <v>0.6663865546218487</v>
      </c>
      <c r="AK17" s="5">
        <v>0.66627516778523488</v>
      </c>
      <c r="AL17" s="5">
        <v>0.66744966442953024</v>
      </c>
      <c r="AM17" s="5">
        <v>0.6686241610738255</v>
      </c>
      <c r="AN17" s="5">
        <v>0.66392617449664426</v>
      </c>
      <c r="AO17" s="5">
        <v>0.66209731543624162</v>
      </c>
      <c r="AP17" s="5">
        <v>0.67716442953020139</v>
      </c>
      <c r="AQ17" s="5">
        <v>0.69164429530201343</v>
      </c>
      <c r="AR17" s="5">
        <v>0.77097315436241609</v>
      </c>
      <c r="AS17" s="5">
        <v>0.82780201342281878</v>
      </c>
      <c r="AT17" s="5">
        <v>0.81879194630872487</v>
      </c>
      <c r="AU17" s="5">
        <v>0.79530201342281881</v>
      </c>
      <c r="AV17" s="5">
        <v>0.81879194630872487</v>
      </c>
      <c r="AW17" s="5">
        <v>0.83053691275167785</v>
      </c>
      <c r="AX17" s="5">
        <v>0.84185812510481306</v>
      </c>
      <c r="AY17" s="5">
        <v>0.84185812510481306</v>
      </c>
      <c r="AZ17" s="5">
        <v>0.84185812510481306</v>
      </c>
      <c r="BA17" s="5">
        <v>0.72986751635083014</v>
      </c>
      <c r="BB17" s="5">
        <v>0.72450276706355865</v>
      </c>
      <c r="BC17" s="5">
        <v>0.6942919193548388</v>
      </c>
      <c r="BD17" s="5">
        <v>0.71816466129032264</v>
      </c>
      <c r="BE17" s="5">
        <v>0.76798277419354821</v>
      </c>
      <c r="BF17" s="5">
        <v>0.80464132258064525</v>
      </c>
      <c r="BG17" s="5">
        <v>0.8119354838709677</v>
      </c>
      <c r="BH17" s="5">
        <v>0.83093591935483879</v>
      </c>
      <c r="BI17">
        <v>0.80034372580645152</v>
      </c>
      <c r="BJ17">
        <v>0</v>
      </c>
    </row>
    <row r="18" spans="1:62" x14ac:dyDescent="0.25">
      <c r="A18" t="s">
        <v>155</v>
      </c>
      <c r="B18" t="s">
        <v>156</v>
      </c>
      <c r="C18" t="s">
        <v>149</v>
      </c>
      <c r="D18" t="s">
        <v>308</v>
      </c>
      <c r="E18" s="4" t="s">
        <v>286</v>
      </c>
      <c r="F18" s="5">
        <v>1.1360027614773904</v>
      </c>
      <c r="G18" s="5">
        <v>1.1505005177770107</v>
      </c>
      <c r="H18" s="5">
        <v>1.1649982740766309</v>
      </c>
      <c r="I18" s="5">
        <v>1.1794960303762514</v>
      </c>
      <c r="J18" s="5">
        <v>1.1939937866758716</v>
      </c>
      <c r="K18" s="5">
        <v>1.2254055919917155</v>
      </c>
      <c r="L18" s="5">
        <v>1.2462892647566448</v>
      </c>
      <c r="M18" s="5">
        <v>1.2619951674145669</v>
      </c>
      <c r="N18" s="5">
        <v>1.23576113220573</v>
      </c>
      <c r="O18" s="5">
        <v>1.2461166724197446</v>
      </c>
      <c r="P18" s="5">
        <v>1.23576113220573</v>
      </c>
      <c r="Q18" s="5">
        <v>1.3127373144632379</v>
      </c>
      <c r="R18" s="5">
        <v>1.1420708634330925</v>
      </c>
      <c r="S18" s="5">
        <v>0.88069934864586907</v>
      </c>
      <c r="T18" s="5">
        <v>0.91424758091424763</v>
      </c>
      <c r="U18" s="5">
        <v>0.96646203554119547</v>
      </c>
      <c r="V18" s="5">
        <v>1.0714701130856219</v>
      </c>
      <c r="W18" s="5">
        <v>1.0824371619471842</v>
      </c>
      <c r="X18" s="5">
        <v>1.1114968152866243</v>
      </c>
      <c r="Y18" s="5">
        <v>1.1397513547975773</v>
      </c>
      <c r="Z18" s="5">
        <v>1.1680382775119618</v>
      </c>
      <c r="AA18" s="5">
        <v>1.19757343550447</v>
      </c>
      <c r="AB18" s="5">
        <v>1.1990734824281151</v>
      </c>
      <c r="AC18" s="5">
        <v>0.95570834665813875</v>
      </c>
      <c r="AD18" s="5">
        <v>0.97853035143769973</v>
      </c>
      <c r="AE18" s="5">
        <v>0.98737421383647794</v>
      </c>
      <c r="AF18" s="5">
        <v>1.0168067610062894</v>
      </c>
      <c r="AG18" s="5">
        <v>1.0358663752731814</v>
      </c>
      <c r="AH18" s="5">
        <v>1.0548696866273659</v>
      </c>
      <c r="AI18" s="5">
        <v>1.0646083104185762</v>
      </c>
      <c r="AJ18" s="5">
        <v>1.0749392233594222</v>
      </c>
      <c r="AK18" s="5">
        <v>1.0941397965290245</v>
      </c>
      <c r="AL18" s="5">
        <v>1.1119869139465874</v>
      </c>
      <c r="AM18" s="5">
        <v>1.1180383480825959</v>
      </c>
      <c r="AN18" s="5">
        <v>1.1476608187134503</v>
      </c>
      <c r="AO18" s="5">
        <v>1.1839203823529412</v>
      </c>
      <c r="AP18" s="5">
        <v>1.2553722222222221</v>
      </c>
      <c r="AQ18" s="5">
        <v>1.2854412777777777</v>
      </c>
      <c r="AR18" s="5">
        <v>1.3155101944444443</v>
      </c>
      <c r="AS18" s="5">
        <v>1.3476460277777775</v>
      </c>
      <c r="AT18" s="5">
        <v>1.2738381025641026</v>
      </c>
      <c r="AU18" s="5">
        <v>1.3733243243243243</v>
      </c>
      <c r="AV18" s="5">
        <v>1.3677631578947369</v>
      </c>
      <c r="AW18" s="5">
        <v>1.3969815789473685</v>
      </c>
      <c r="AX18" s="5">
        <v>1.2055688888888889</v>
      </c>
      <c r="AY18" s="5">
        <v>1.2454404494382023</v>
      </c>
      <c r="AZ18" s="5">
        <v>1.3331634418604648</v>
      </c>
      <c r="BA18" s="5">
        <v>1.3651593488372091</v>
      </c>
      <c r="BB18" s="5">
        <v>1.3979231860465116</v>
      </c>
      <c r="BC18" s="5">
        <v>1.4249815555555556</v>
      </c>
      <c r="BD18" s="5">
        <v>1.3558625510204081</v>
      </c>
      <c r="BE18" s="5">
        <v>1.3991503877551021</v>
      </c>
      <c r="BF18" s="5">
        <v>1.3925268367346939</v>
      </c>
      <c r="BG18" s="5">
        <v>1.3805634693877551</v>
      </c>
      <c r="BH18" s="5">
        <v>4.7183715306122451</v>
      </c>
      <c r="BI18">
        <v>4.9880614897959177</v>
      </c>
      <c r="BJ18">
        <v>0</v>
      </c>
    </row>
    <row r="19" spans="1:62" x14ac:dyDescent="0.25">
      <c r="A19" t="s">
        <v>284</v>
      </c>
      <c r="B19" t="s">
        <v>272</v>
      </c>
      <c r="C19" t="s">
        <v>149</v>
      </c>
      <c r="D19" t="s">
        <v>308</v>
      </c>
      <c r="E19" s="4" t="s">
        <v>286</v>
      </c>
      <c r="F19" s="5">
        <v>0.17845238095238095</v>
      </c>
      <c r="G19" s="5">
        <v>0.18423214285714284</v>
      </c>
      <c r="H19" s="5">
        <v>0.19333928571428571</v>
      </c>
      <c r="I19" s="5">
        <v>0.20053571428571429</v>
      </c>
      <c r="J19" s="5">
        <v>0.20946428571428571</v>
      </c>
      <c r="K19" s="5">
        <v>0.21654761904761904</v>
      </c>
      <c r="L19" s="5">
        <v>0.23094117647058823</v>
      </c>
      <c r="M19" s="5">
        <v>0.2411764705882353</v>
      </c>
      <c r="N19" s="5">
        <v>0.25758823529411767</v>
      </c>
      <c r="O19" s="5">
        <v>0.26594117647058824</v>
      </c>
      <c r="P19" s="5">
        <v>0.27441176470588236</v>
      </c>
      <c r="Q19" s="5">
        <v>0.28461988304093566</v>
      </c>
      <c r="R19" s="5">
        <v>0.28701149425287359</v>
      </c>
      <c r="S19" s="5">
        <v>0.28507042253521125</v>
      </c>
      <c r="T19" s="5">
        <v>0.28539944903581266</v>
      </c>
      <c r="U19" s="5">
        <v>0.29891304347826086</v>
      </c>
      <c r="V19" s="5">
        <v>0.31170212765957445</v>
      </c>
      <c r="W19" s="5">
        <v>0.31989528795811517</v>
      </c>
      <c r="X19" s="5">
        <v>0.32883116883116881</v>
      </c>
      <c r="Y19" s="5">
        <v>0.33667519181585676</v>
      </c>
      <c r="Z19" s="5">
        <v>0.34223350253807105</v>
      </c>
      <c r="AA19" s="5">
        <v>0.3635678391959799</v>
      </c>
      <c r="AB19" s="5">
        <v>0.36086529006882989</v>
      </c>
      <c r="AC19" s="5">
        <v>0.33159495871360278</v>
      </c>
      <c r="AD19" s="5">
        <v>0.32735294117647057</v>
      </c>
      <c r="AE19" s="5">
        <v>0.33815126050420169</v>
      </c>
      <c r="AF19" s="5">
        <v>0.34562500000000002</v>
      </c>
      <c r="AG19" s="5">
        <v>0.36735537190082646</v>
      </c>
      <c r="AH19" s="5">
        <v>0.38566115702479337</v>
      </c>
      <c r="AI19" s="5">
        <v>0.40238683127572017</v>
      </c>
      <c r="AJ19" s="5">
        <v>0.41159183673469385</v>
      </c>
      <c r="AK19" s="5">
        <v>0.39926923076923071</v>
      </c>
      <c r="AL19" s="5">
        <v>0.36554100620261887</v>
      </c>
      <c r="AM19" s="5">
        <v>0.36153333333333332</v>
      </c>
      <c r="AN19" s="5">
        <v>0.36966666666666664</v>
      </c>
      <c r="AO19" s="5">
        <v>0.37809999999999999</v>
      </c>
      <c r="AP19" s="5">
        <v>0.40039568965517242</v>
      </c>
      <c r="AQ19" s="5">
        <v>0.39306896551724135</v>
      </c>
      <c r="AR19" s="5">
        <v>0.41579839285714287</v>
      </c>
      <c r="AS19" s="5">
        <v>0.41579839285714287</v>
      </c>
      <c r="AT19" s="5">
        <v>0.42467721428571426</v>
      </c>
      <c r="AU19" s="5">
        <v>0.4337475714285714</v>
      </c>
      <c r="AV19" s="5">
        <v>0.44242239285714285</v>
      </c>
      <c r="AW19" s="5">
        <v>0.4512706428571428</v>
      </c>
      <c r="AX19" s="5">
        <v>0.46029585714285709</v>
      </c>
      <c r="AY19" s="5">
        <v>0.46950174999999994</v>
      </c>
      <c r="AZ19" s="5">
        <v>0.46237834482758622</v>
      </c>
      <c r="BA19" s="5">
        <v>0.47162593103448275</v>
      </c>
      <c r="BB19" s="5">
        <v>0.48239696551724137</v>
      </c>
      <c r="BC19" s="5">
        <v>0.48578041379310344</v>
      </c>
      <c r="BD19" s="5">
        <v>0.48657082758620684</v>
      </c>
      <c r="BE19" s="5">
        <v>0.48736472413793103</v>
      </c>
      <c r="BF19" s="5">
        <v>0.48976700000000001</v>
      </c>
      <c r="BG19" s="5">
        <v>0.4913448275862069</v>
      </c>
      <c r="BH19" s="5">
        <v>0.49423489655172415</v>
      </c>
      <c r="BI19">
        <v>0.51650268965517243</v>
      </c>
      <c r="BJ19">
        <v>0</v>
      </c>
    </row>
    <row r="20" spans="1:62" x14ac:dyDescent="0.25">
      <c r="A20" t="s">
        <v>273</v>
      </c>
      <c r="B20" t="s">
        <v>274</v>
      </c>
      <c r="C20" t="s">
        <v>149</v>
      </c>
      <c r="D20" t="s">
        <v>308</v>
      </c>
      <c r="E20" s="4" t="s">
        <v>286</v>
      </c>
      <c r="F20" s="5">
        <v>0.30294117647058821</v>
      </c>
      <c r="G20" s="5">
        <v>0.33117647058823529</v>
      </c>
      <c r="H20" s="5">
        <v>0.35588235294117648</v>
      </c>
      <c r="I20" s="5">
        <v>0.41411764705882353</v>
      </c>
      <c r="J20" s="5">
        <v>0.44294117647058823</v>
      </c>
      <c r="K20" s="5">
        <v>0.44647058823529412</v>
      </c>
      <c r="L20" s="5">
        <v>0.47705882352941176</v>
      </c>
      <c r="M20" s="5">
        <v>0.50176470588235289</v>
      </c>
      <c r="N20" s="5">
        <v>0.52941176470588236</v>
      </c>
      <c r="O20" s="5">
        <v>0.53317058823529406</v>
      </c>
      <c r="P20" s="5">
        <v>0.53372352941176471</v>
      </c>
      <c r="Q20" s="5">
        <v>0.56905882352941173</v>
      </c>
      <c r="R20" s="5">
        <v>0.55692352941176471</v>
      </c>
      <c r="S20" s="5">
        <v>0.61701176470588237</v>
      </c>
      <c r="T20" s="5">
        <v>0.54595555555555553</v>
      </c>
      <c r="U20" s="5">
        <v>0.53127777777777774</v>
      </c>
      <c r="V20" s="5">
        <v>0.51238888888888889</v>
      </c>
      <c r="W20" s="5">
        <v>0.48405263157894735</v>
      </c>
      <c r="X20" s="5">
        <v>0.48610526315789476</v>
      </c>
      <c r="Y20" s="5">
        <v>0.50015789473684213</v>
      </c>
      <c r="Z20" s="5">
        <v>0.51436842105263159</v>
      </c>
      <c r="AA20" s="5">
        <v>0.49133333333333334</v>
      </c>
      <c r="AB20" s="5">
        <v>0.50952380952380949</v>
      </c>
      <c r="AC20" s="5">
        <v>0.48026086956521741</v>
      </c>
      <c r="AD20" s="5">
        <v>0.48016666666666669</v>
      </c>
      <c r="AE20" s="5">
        <v>0.47462116666666671</v>
      </c>
      <c r="AF20" s="5">
        <v>0.48311347999999998</v>
      </c>
      <c r="AG20" s="5">
        <v>0.46353949999999999</v>
      </c>
      <c r="AH20" s="5">
        <v>0.48193434615384617</v>
      </c>
      <c r="AI20" s="5">
        <v>0.4539124074074074</v>
      </c>
      <c r="AJ20" s="5">
        <v>0.45425510714285716</v>
      </c>
      <c r="AK20" s="5">
        <v>0.44281489285714282</v>
      </c>
      <c r="AL20" s="5">
        <v>0.44749939285714285</v>
      </c>
      <c r="AM20" s="5">
        <v>0.45424871428571423</v>
      </c>
      <c r="AN20" s="5">
        <v>0.42436786666666659</v>
      </c>
      <c r="AO20" s="5">
        <v>0.4216808125</v>
      </c>
      <c r="AP20" s="5">
        <v>0.38675647222222226</v>
      </c>
      <c r="AQ20" s="5">
        <v>0.37279302631578948</v>
      </c>
      <c r="AR20" s="5">
        <v>0.37935064935064933</v>
      </c>
      <c r="AS20" s="5">
        <v>0.3780759493670886</v>
      </c>
      <c r="AT20" s="5">
        <v>0.37376847290640391</v>
      </c>
      <c r="AU20" s="5">
        <v>0.36981583353264769</v>
      </c>
      <c r="AV20" s="5">
        <v>0.38191158900836319</v>
      </c>
      <c r="AW20" s="5">
        <v>0.40550249999999999</v>
      </c>
      <c r="AX20" s="5">
        <v>0.41862749999999999</v>
      </c>
      <c r="AY20" s="5">
        <v>0.40057142857142858</v>
      </c>
      <c r="AZ20" s="5">
        <v>0.40062790697674416</v>
      </c>
      <c r="BA20" s="5">
        <v>0.39284444444444444</v>
      </c>
      <c r="BB20" s="5">
        <v>0.39854347826086955</v>
      </c>
      <c r="BC20" s="5">
        <v>0.40675324675324676</v>
      </c>
      <c r="BD20" s="5">
        <v>0.41334745762711866</v>
      </c>
      <c r="BE20" s="5">
        <v>0.43095744680851061</v>
      </c>
      <c r="BF20" s="5">
        <v>0.44759574468085106</v>
      </c>
      <c r="BG20" s="5">
        <v>0.46761702127659577</v>
      </c>
      <c r="BH20" s="5">
        <v>0.48961702127659573</v>
      </c>
      <c r="BI20">
        <v>0.48961702127659573</v>
      </c>
      <c r="BJ20">
        <v>0</v>
      </c>
    </row>
    <row r="21" spans="1:62" x14ac:dyDescent="0.25">
      <c r="A21" t="s">
        <v>161</v>
      </c>
      <c r="B21" t="s">
        <v>162</v>
      </c>
      <c r="C21" t="s">
        <v>149</v>
      </c>
      <c r="D21" t="s">
        <v>308</v>
      </c>
      <c r="E21" s="4" t="s">
        <v>286</v>
      </c>
      <c r="F21" s="5">
        <v>2.0011599511599512</v>
      </c>
      <c r="G21" s="5">
        <v>2.1422093730979914</v>
      </c>
      <c r="H21" s="5">
        <v>2.221585436893204</v>
      </c>
      <c r="I21" s="5">
        <v>2.3916515426497278</v>
      </c>
      <c r="J21" s="5">
        <v>2.5720766586248489</v>
      </c>
      <c r="K21" s="5">
        <v>2.6231648616125152</v>
      </c>
      <c r="L21" s="5">
        <v>2.6837529976019185</v>
      </c>
      <c r="M21" s="5">
        <v>2.6447242206235013</v>
      </c>
      <c r="N21" s="5">
        <v>2.932673860911271</v>
      </c>
      <c r="O21" s="5">
        <v>2.818393480791618</v>
      </c>
      <c r="P21" s="5">
        <v>2.8882421420256112</v>
      </c>
      <c r="Q21" s="5">
        <v>2.4919091967403957</v>
      </c>
      <c r="R21" s="5">
        <v>2.2817229336437719</v>
      </c>
      <c r="S21" s="5">
        <v>1.9276018099547512</v>
      </c>
      <c r="T21" s="5">
        <v>2.0463146314631464</v>
      </c>
      <c r="U21" s="5">
        <v>1.9414972731779871</v>
      </c>
      <c r="V21" s="5">
        <v>1.9683374689826303</v>
      </c>
      <c r="W21" s="5">
        <v>2.1329032258064515</v>
      </c>
      <c r="X21" s="5">
        <v>2.2883084577114428</v>
      </c>
      <c r="Y21" s="5">
        <v>2.6840796019900499</v>
      </c>
      <c r="Z21" s="5">
        <v>2.8392945851962246</v>
      </c>
      <c r="AA21" s="5">
        <v>2.9348236462990562</v>
      </c>
      <c r="AB21" s="5">
        <v>2.5323397913561849</v>
      </c>
      <c r="AC21" s="5">
        <v>2.2193243914555389</v>
      </c>
      <c r="AD21" s="5">
        <v>1.9800787014264634</v>
      </c>
      <c r="AE21" s="5">
        <v>2.0464145383104126</v>
      </c>
      <c r="AF21" s="5">
        <v>2.0979862475442044</v>
      </c>
      <c r="AG21" s="5">
        <v>2.1419873356064296</v>
      </c>
      <c r="AH21" s="5">
        <v>2.2076960545543107</v>
      </c>
      <c r="AI21" s="5">
        <v>2.2963468095470043</v>
      </c>
      <c r="AJ21" s="5">
        <v>2.2560734367426081</v>
      </c>
      <c r="AK21" s="5">
        <v>2.166405316689783</v>
      </c>
      <c r="AL21" s="5">
        <v>1.5456782352941174</v>
      </c>
      <c r="AM21" s="5">
        <v>1.5147019303797467</v>
      </c>
      <c r="AN21" s="5">
        <v>1.4794109068996686</v>
      </c>
      <c r="AO21" s="5">
        <v>1.1030018281938325</v>
      </c>
      <c r="AP21" s="5">
        <v>1.1289065931642777</v>
      </c>
      <c r="AQ21" s="5">
        <v>1.1751431346578367</v>
      </c>
      <c r="AR21" s="5">
        <v>1.2285563274336282</v>
      </c>
      <c r="AS21" s="5">
        <v>1.2946094897045657</v>
      </c>
      <c r="AT21" s="5">
        <v>1.3180053555555555</v>
      </c>
      <c r="AU21" s="5">
        <v>1.3337337346938776</v>
      </c>
      <c r="AV21" s="5">
        <v>1.1387754459777852</v>
      </c>
      <c r="AW21" s="5">
        <v>1.4121579968012794</v>
      </c>
      <c r="AX21" s="5">
        <v>1.2949622880599678</v>
      </c>
      <c r="AY21" s="5">
        <v>1.2882156068345958</v>
      </c>
      <c r="AZ21" s="5">
        <v>1.3399482265840219</v>
      </c>
      <c r="BA21" s="5">
        <v>1.3946338135740324</v>
      </c>
      <c r="BB21" s="5">
        <v>1.3315262860939132</v>
      </c>
      <c r="BC21" s="5">
        <v>1.4264600063887558</v>
      </c>
      <c r="BD21" s="5">
        <v>1.348647442063839</v>
      </c>
      <c r="BE21" s="5">
        <v>1.3973818976825534</v>
      </c>
      <c r="BF21" s="5">
        <v>1.5496295273748246</v>
      </c>
      <c r="BG21" s="5">
        <v>1.6058821088753703</v>
      </c>
      <c r="BH21" s="5">
        <v>1.6643104195913274</v>
      </c>
      <c r="BI21">
        <v>1.7880345811885821</v>
      </c>
      <c r="BJ21">
        <v>0</v>
      </c>
    </row>
    <row r="22" spans="1:62" x14ac:dyDescent="0.25">
      <c r="A22" t="s">
        <v>163</v>
      </c>
      <c r="B22" t="s">
        <v>164</v>
      </c>
      <c r="C22" t="s">
        <v>149</v>
      </c>
      <c r="D22" t="s">
        <v>308</v>
      </c>
      <c r="E22" s="4" t="s">
        <v>286</v>
      </c>
      <c r="F22" s="5">
        <v>7.9363295880149813</v>
      </c>
      <c r="G22" s="5">
        <v>8.0898876404494384</v>
      </c>
      <c r="H22" s="5">
        <v>8.2509363295880149</v>
      </c>
      <c r="I22" s="5">
        <v>8.436090225563909</v>
      </c>
      <c r="J22" s="5">
        <v>8.6603773584905657</v>
      </c>
      <c r="K22" s="5">
        <v>8.8082706766917287</v>
      </c>
      <c r="L22" s="5">
        <v>9.0187265917603003</v>
      </c>
      <c r="M22" s="5">
        <v>9.2164179104477615</v>
      </c>
      <c r="N22" s="5">
        <v>7.3525179856115104</v>
      </c>
      <c r="O22" s="5">
        <v>7.2302158273381298</v>
      </c>
      <c r="P22" s="5">
        <v>8.2426778242677816</v>
      </c>
      <c r="Q22" s="5">
        <v>7.2594142259414225</v>
      </c>
      <c r="R22" s="5">
        <v>7.5221238938053094</v>
      </c>
      <c r="S22" s="5">
        <v>6.966836734693878</v>
      </c>
      <c r="T22" s="5">
        <v>7.2192708333333337</v>
      </c>
      <c r="U22" s="5">
        <v>7.5138461538461536</v>
      </c>
      <c r="V22" s="5">
        <v>7.8183673469387758</v>
      </c>
      <c r="W22" s="5">
        <v>8.0177083333333332</v>
      </c>
      <c r="X22" s="5">
        <v>8.0964102564102571</v>
      </c>
      <c r="Y22" s="5">
        <v>7.7012857142857145</v>
      </c>
      <c r="Z22" s="5">
        <v>7.728478260869565</v>
      </c>
      <c r="AA22" s="5">
        <v>7.3574000000000002</v>
      </c>
      <c r="AB22" s="5">
        <v>5.7037037037037033</v>
      </c>
      <c r="AC22" s="5">
        <v>5.0714285714285712</v>
      </c>
      <c r="AD22" s="5">
        <v>5.1333333333333337</v>
      </c>
      <c r="AE22" s="5">
        <v>4.875</v>
      </c>
      <c r="AF22" s="5">
        <v>4.6735294117647062</v>
      </c>
      <c r="AG22" s="5">
        <v>4.5888888888888886</v>
      </c>
      <c r="AH22" s="5">
        <v>4.5263157894736841</v>
      </c>
      <c r="AI22" s="5">
        <v>4.4874999999999998</v>
      </c>
      <c r="AJ22" s="5">
        <v>4.5365853658536581</v>
      </c>
      <c r="AK22" s="5">
        <v>4.0238095238095237</v>
      </c>
      <c r="AL22" s="5">
        <v>3.9907192575406034</v>
      </c>
      <c r="AM22" s="5">
        <v>3.5106382978723403</v>
      </c>
      <c r="AN22" s="5">
        <v>3.3314457831325299</v>
      </c>
      <c r="AO22" s="5">
        <v>3.7266393442622952</v>
      </c>
      <c r="AP22" s="5">
        <v>4.0924180327868855</v>
      </c>
      <c r="AQ22" s="5">
        <v>4.333606557377049</v>
      </c>
      <c r="AR22" s="5">
        <v>4.6893372950819678</v>
      </c>
      <c r="AS22" s="5">
        <v>4.8686139344262296</v>
      </c>
      <c r="AT22" s="5">
        <v>5.4818739999999995</v>
      </c>
      <c r="AU22" s="5">
        <v>6.3187210000000009</v>
      </c>
      <c r="AV22" s="5">
        <v>6.4</v>
      </c>
      <c r="AW22" s="5">
        <v>6.0082500000000003</v>
      </c>
      <c r="AX22" s="5">
        <v>6.0309999999999997</v>
      </c>
      <c r="AY22" s="5">
        <v>6.5875000000000004</v>
      </c>
      <c r="AZ22" s="5">
        <v>6.0572499999999998</v>
      </c>
      <c r="BA22" s="5">
        <v>5.7750487499999998</v>
      </c>
      <c r="BB22" s="5">
        <v>6.5907317948717958</v>
      </c>
      <c r="BC22" s="5">
        <v>5.8687068888888891</v>
      </c>
      <c r="BD22" s="5">
        <v>6.8250115000000005</v>
      </c>
      <c r="BE22" s="5">
        <v>7.0840805000000007</v>
      </c>
      <c r="BF22" s="5">
        <v>6.4893691111111105</v>
      </c>
      <c r="BG22" s="5">
        <v>6.4844444444444447</v>
      </c>
      <c r="BH22" s="5">
        <v>6.9891111111111108</v>
      </c>
      <c r="BI22">
        <v>7.2851615555555558</v>
      </c>
      <c r="BJ22">
        <v>0</v>
      </c>
    </row>
    <row r="23" spans="1:62" x14ac:dyDescent="0.25">
      <c r="A23" t="s">
        <v>167</v>
      </c>
      <c r="B23" t="s">
        <v>168</v>
      </c>
      <c r="C23" t="s">
        <v>149</v>
      </c>
      <c r="D23" t="s">
        <v>308</v>
      </c>
      <c r="E23" s="4" t="s">
        <v>286</v>
      </c>
      <c r="F23" s="5">
        <v>0.27241499260805285</v>
      </c>
      <c r="G23" s="5">
        <v>0.28437255413514217</v>
      </c>
      <c r="H23" s="5">
        <v>0.28724236890164362</v>
      </c>
      <c r="I23" s="5">
        <v>0.31428819897382382</v>
      </c>
      <c r="J23" s="5">
        <v>0.32875282657853538</v>
      </c>
      <c r="K23" s="5">
        <v>0.33940685336580273</v>
      </c>
      <c r="L23" s="5">
        <v>0.35062619586014959</v>
      </c>
      <c r="M23" s="5">
        <v>0.34316221765913757</v>
      </c>
      <c r="N23" s="5">
        <v>0.33196418302801284</v>
      </c>
      <c r="O23" s="5">
        <v>0.36307485933732253</v>
      </c>
      <c r="P23" s="5">
        <v>0.37161125066809197</v>
      </c>
      <c r="Q23" s="5">
        <v>0.38382305558041707</v>
      </c>
      <c r="R23" s="5">
        <v>0.27560307123034222</v>
      </c>
      <c r="S23" s="5">
        <v>0.32136688829787236</v>
      </c>
      <c r="T23" s="5">
        <v>0.34590195376432081</v>
      </c>
      <c r="U23" s="5">
        <v>0.37223972784939635</v>
      </c>
      <c r="V23" s="5">
        <v>0.3989319930427665</v>
      </c>
      <c r="W23" s="5">
        <v>0.41790772457540415</v>
      </c>
      <c r="X23" s="5">
        <v>0.43205606913183281</v>
      </c>
      <c r="Y23" s="5">
        <v>0.44278931649040343</v>
      </c>
      <c r="Z23" s="5">
        <v>0.48687441670077769</v>
      </c>
      <c r="AA23" s="5">
        <v>0.50897490864799022</v>
      </c>
      <c r="AB23" s="5">
        <v>0.52840400919816033</v>
      </c>
      <c r="AC23" s="5">
        <v>0.36643573475235364</v>
      </c>
      <c r="AD23" s="5">
        <v>0.28869375639713407</v>
      </c>
      <c r="AE23" s="5">
        <v>0.27725821903787101</v>
      </c>
      <c r="AF23" s="5">
        <v>0.29980214691643864</v>
      </c>
      <c r="AG23" s="5">
        <v>0.31575269259142164</v>
      </c>
      <c r="AH23" s="5">
        <v>0.32849733166562434</v>
      </c>
      <c r="AI23" s="5">
        <v>0.30042107647698441</v>
      </c>
      <c r="AJ23" s="5">
        <v>0.28847006285147203</v>
      </c>
      <c r="AK23" s="5">
        <v>0.28261265881265885</v>
      </c>
      <c r="AL23" s="5">
        <v>0.29742170799322348</v>
      </c>
      <c r="AM23" s="5">
        <v>0.313039021948402</v>
      </c>
      <c r="AN23" s="5">
        <v>0.30592864497676081</v>
      </c>
      <c r="AO23" s="5">
        <v>0.32202978905970681</v>
      </c>
      <c r="AP23" s="5">
        <v>0.3390165606006435</v>
      </c>
      <c r="AQ23" s="5">
        <v>0.35696111270022884</v>
      </c>
      <c r="AR23" s="5">
        <v>0.37586547482837529</v>
      </c>
      <c r="AS23" s="5">
        <v>0.39670925939177099</v>
      </c>
      <c r="AT23" s="5">
        <v>0.41791639226914817</v>
      </c>
      <c r="AU23" s="5">
        <v>0.43981441260744986</v>
      </c>
      <c r="AV23" s="5">
        <v>0.46031947330960854</v>
      </c>
      <c r="AW23" s="5">
        <v>0.48348871322226161</v>
      </c>
      <c r="AX23" s="5">
        <v>0.50826959569496566</v>
      </c>
      <c r="AY23" s="5">
        <v>0.53501653108863267</v>
      </c>
      <c r="AZ23" s="5">
        <v>0.53401567169179232</v>
      </c>
      <c r="BA23" s="5">
        <v>0.56296575067024124</v>
      </c>
      <c r="BB23" s="5">
        <v>0.5941391140939597</v>
      </c>
      <c r="BC23" s="5">
        <v>0.61166317880794707</v>
      </c>
      <c r="BD23" s="5">
        <v>0.57768309615384605</v>
      </c>
      <c r="BE23" s="5">
        <v>0.5975508176100629</v>
      </c>
      <c r="BF23" s="5">
        <v>0.59629027380952382</v>
      </c>
      <c r="BG23" s="5">
        <v>0.62876685714285707</v>
      </c>
      <c r="BH23" s="5">
        <v>0.66306804166666666</v>
      </c>
      <c r="BI23">
        <v>0.69929855357142856</v>
      </c>
      <c r="BJ23">
        <v>0</v>
      </c>
    </row>
    <row r="24" spans="1:62" x14ac:dyDescent="0.25">
      <c r="A24" t="s">
        <v>169</v>
      </c>
      <c r="B24" t="s">
        <v>170</v>
      </c>
      <c r="C24" t="s">
        <v>149</v>
      </c>
      <c r="D24" t="s">
        <v>308</v>
      </c>
      <c r="E24" s="4" t="s">
        <v>286</v>
      </c>
      <c r="F24" s="5">
        <v>0.18515397934051361</v>
      </c>
      <c r="G24" s="5">
        <v>0.18893442622950821</v>
      </c>
      <c r="H24" s="5">
        <v>0.18345651779694236</v>
      </c>
      <c r="I24" s="5">
        <v>0.18666546085270955</v>
      </c>
      <c r="J24" s="5">
        <v>0.1817340621709235</v>
      </c>
      <c r="K24" s="5">
        <v>0.20729366281827552</v>
      </c>
      <c r="L24" s="5">
        <v>0.20176039442163124</v>
      </c>
      <c r="M24" s="5">
        <v>0.21291001000399168</v>
      </c>
      <c r="N24" s="5">
        <v>0.18910508989070521</v>
      </c>
      <c r="O24" s="5">
        <v>0.21511288411835688</v>
      </c>
      <c r="P24" s="5">
        <v>0.23632629432631763</v>
      </c>
      <c r="Q24" s="5">
        <v>0.28913846153846151</v>
      </c>
      <c r="R24" s="5">
        <v>0.25453290529695022</v>
      </c>
      <c r="S24" s="5">
        <v>0.30488148148148142</v>
      </c>
      <c r="T24" s="5">
        <v>0.32907307692307691</v>
      </c>
      <c r="U24" s="5">
        <v>0.34631153846153845</v>
      </c>
      <c r="V24" s="5">
        <v>0.45296686235505312</v>
      </c>
      <c r="W24" s="5">
        <v>0.515905595332803</v>
      </c>
      <c r="X24" s="5">
        <v>0.56979566493565137</v>
      </c>
      <c r="Y24" s="5">
        <v>0.5310564709483242</v>
      </c>
      <c r="Z24" s="5">
        <v>0.6455787683711891</v>
      </c>
      <c r="AA24" s="5">
        <v>0.62715121615419922</v>
      </c>
      <c r="AB24" s="5">
        <v>0.64165095686946583</v>
      </c>
      <c r="AC24" s="5">
        <v>0.54614761904761899</v>
      </c>
      <c r="AD24" s="5">
        <v>0.51132608695652171</v>
      </c>
      <c r="AE24" s="5">
        <v>0.43762742282842787</v>
      </c>
      <c r="AF24" s="5">
        <v>0.44956247041101788</v>
      </c>
      <c r="AG24" s="5">
        <v>0.46039772339214574</v>
      </c>
      <c r="AH24" s="5">
        <v>0.47400519794930218</v>
      </c>
      <c r="AI24" s="5">
        <v>0.47352171505643503</v>
      </c>
      <c r="AJ24" s="5">
        <v>0.44872393333333332</v>
      </c>
      <c r="AK24" s="5">
        <v>0.45218518272425251</v>
      </c>
      <c r="AL24" s="5">
        <v>0.47392438538205978</v>
      </c>
      <c r="AM24" s="5">
        <v>0.47312725806451611</v>
      </c>
      <c r="AN24" s="5">
        <v>0.45896656534954405</v>
      </c>
      <c r="AO24" s="5">
        <v>0.46782477341389728</v>
      </c>
      <c r="AP24" s="5">
        <v>0.48196084337349399</v>
      </c>
      <c r="AQ24" s="5">
        <v>0.48416676470588232</v>
      </c>
      <c r="AR24" s="5">
        <v>0.48492114285714288</v>
      </c>
      <c r="AS24" s="5">
        <v>0.4980802857142857</v>
      </c>
      <c r="AT24" s="5">
        <v>0.54511151515151512</v>
      </c>
      <c r="AU24" s="5">
        <v>0.53482411764705884</v>
      </c>
      <c r="AV24" s="5">
        <v>0.52509714285714282</v>
      </c>
      <c r="AW24" s="5">
        <v>0.54114285714285715</v>
      </c>
      <c r="AX24" s="5">
        <v>0.53509378333333335</v>
      </c>
      <c r="AY24" s="5">
        <v>0.53154047282608696</v>
      </c>
      <c r="AZ24" s="5">
        <v>0.53685810810810808</v>
      </c>
      <c r="BA24" s="5">
        <v>0.56035305555555559</v>
      </c>
      <c r="BB24" s="5">
        <v>0.64024234375</v>
      </c>
      <c r="BC24" s="5">
        <v>0.63057445454545458</v>
      </c>
      <c r="BD24" s="5">
        <v>0.70281602941176469</v>
      </c>
      <c r="BE24" s="5">
        <v>0.69359648000000007</v>
      </c>
      <c r="BF24" s="5">
        <v>0.72540067647058826</v>
      </c>
      <c r="BG24" s="5">
        <v>0.73974993529411759</v>
      </c>
      <c r="BH24" s="5">
        <v>0.75133291176470585</v>
      </c>
      <c r="BI24">
        <v>0.76413320588235289</v>
      </c>
      <c r="BJ24">
        <v>0</v>
      </c>
    </row>
    <row r="25" spans="1:62" x14ac:dyDescent="0.25">
      <c r="A25" t="s">
        <v>173</v>
      </c>
      <c r="B25" t="s">
        <v>174</v>
      </c>
      <c r="C25" t="s">
        <v>149</v>
      </c>
      <c r="D25" t="s">
        <v>308</v>
      </c>
      <c r="E25" s="4" t="s">
        <v>286</v>
      </c>
      <c r="F25" s="5">
        <v>0.53596999659052169</v>
      </c>
      <c r="G25" s="5">
        <v>0.50433003750426186</v>
      </c>
      <c r="H25" s="5">
        <v>0.51355093966369936</v>
      </c>
      <c r="I25" s="5">
        <v>0.52716782063963075</v>
      </c>
      <c r="J25" s="5">
        <v>0.56906130268199229</v>
      </c>
      <c r="K25" s="5">
        <v>0.61717752234993617</v>
      </c>
      <c r="L25" s="5">
        <v>0.61001237623762372</v>
      </c>
      <c r="M25" s="5">
        <v>0.59210820346956783</v>
      </c>
      <c r="N25" s="5">
        <v>0.63984938813931602</v>
      </c>
      <c r="O25" s="5">
        <v>0.66407242693773827</v>
      </c>
      <c r="P25" s="5">
        <v>0.66330133168163519</v>
      </c>
      <c r="Q25" s="5">
        <v>0.63041189222669558</v>
      </c>
      <c r="R25" s="5">
        <v>0.56261055199756027</v>
      </c>
      <c r="S25" s="5">
        <v>0.55986782817662961</v>
      </c>
      <c r="T25" s="5">
        <v>0.5767127403846154</v>
      </c>
      <c r="U25" s="5">
        <v>0.59209260372820205</v>
      </c>
      <c r="V25" s="5">
        <v>0.64846350832266331</v>
      </c>
      <c r="W25" s="5">
        <v>0.65776496958053143</v>
      </c>
      <c r="X25" s="5">
        <v>0.65089686098654709</v>
      </c>
      <c r="Y25" s="5">
        <v>0.5955142582505607</v>
      </c>
      <c r="Z25" s="5">
        <v>0.60673076923076918</v>
      </c>
      <c r="AA25" s="5">
        <v>0.6307568954457986</v>
      </c>
      <c r="AB25" s="5">
        <v>0.5905006418485238</v>
      </c>
      <c r="AC25" s="5">
        <v>0.59087989723827872</v>
      </c>
      <c r="AD25" s="5">
        <v>0.62289389067524115</v>
      </c>
      <c r="AE25" s="5">
        <v>0.68760862568393954</v>
      </c>
      <c r="AF25" s="5">
        <v>0.74236469072164946</v>
      </c>
      <c r="AG25" s="5">
        <v>0.72482246610716594</v>
      </c>
      <c r="AH25" s="5">
        <v>0.75242404654169359</v>
      </c>
      <c r="AI25" s="5">
        <v>0.74883570504527819</v>
      </c>
      <c r="AJ25" s="5">
        <v>0.80618903464513958</v>
      </c>
      <c r="AK25" s="5">
        <v>0.80998685939553217</v>
      </c>
      <c r="AL25" s="5">
        <v>0.83011031797534074</v>
      </c>
      <c r="AM25" s="5">
        <v>0.82926368785399618</v>
      </c>
      <c r="AN25" s="5">
        <v>0.87042573935651613</v>
      </c>
      <c r="AO25" s="5">
        <v>0.85716506061548026</v>
      </c>
      <c r="AP25" s="5">
        <v>0.95513955071477197</v>
      </c>
      <c r="AQ25" s="5">
        <v>1.0589199255121042</v>
      </c>
      <c r="AR25" s="5">
        <v>0.84587613736425005</v>
      </c>
      <c r="AS25" s="5">
        <v>0.882691149909693</v>
      </c>
      <c r="AT25" s="5">
        <v>0.97128105840593737</v>
      </c>
      <c r="AU25" s="5">
        <v>0.96455445901639347</v>
      </c>
      <c r="AV25" s="5">
        <v>1.0131253410641201</v>
      </c>
      <c r="AW25" s="5">
        <v>1.0057058587211249</v>
      </c>
      <c r="AX25" s="5">
        <v>0.98024088291746636</v>
      </c>
      <c r="AY25" s="5">
        <v>1.1007922778561354</v>
      </c>
      <c r="AZ25" s="5">
        <v>1.1089624561403508</v>
      </c>
      <c r="BA25" s="5">
        <v>0.88949309392265197</v>
      </c>
      <c r="BB25" s="5">
        <v>0.85659490861618803</v>
      </c>
      <c r="BC25" s="5">
        <v>0.88204118421052635</v>
      </c>
      <c r="BD25" s="5">
        <v>1.024879090909091</v>
      </c>
      <c r="BE25" s="5">
        <v>1.0478226666666666</v>
      </c>
      <c r="BF25" s="5">
        <v>1.1027636250000001</v>
      </c>
      <c r="BG25" s="5">
        <v>1.0978283124999999</v>
      </c>
      <c r="BH25" s="5">
        <v>1.1208199999999999</v>
      </c>
      <c r="BI25">
        <v>1.1369908437499998</v>
      </c>
      <c r="BJ25">
        <v>0</v>
      </c>
    </row>
    <row r="26" spans="1:62" x14ac:dyDescent="0.25"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5">
      <c r="D27" s="39" t="s">
        <v>319</v>
      </c>
      <c r="E27" s="39"/>
      <c r="F27" s="39" t="s">
        <v>320</v>
      </c>
      <c r="G27" s="39"/>
      <c r="H27" s="39" t="s">
        <v>321</v>
      </c>
      <c r="I27" s="3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</row>
    <row r="28" spans="1:62" x14ac:dyDescent="0.25">
      <c r="D28" s="28" t="s">
        <v>317</v>
      </c>
      <c r="E28" s="28" t="s">
        <v>318</v>
      </c>
      <c r="F28" s="28" t="s">
        <v>317</v>
      </c>
      <c r="G28" s="28" t="s">
        <v>318</v>
      </c>
      <c r="H28" s="28" t="s">
        <v>317</v>
      </c>
      <c r="I28" s="28" t="s">
        <v>318</v>
      </c>
    </row>
    <row r="29" spans="1:62" x14ac:dyDescent="0.25">
      <c r="A29" t="s">
        <v>5</v>
      </c>
      <c r="B29" t="s">
        <v>7</v>
      </c>
      <c r="D29" s="14">
        <f>INTERCEPT($O3:BI3,$O$1:$BI$1)</f>
        <v>0.73852895254868323</v>
      </c>
      <c r="E29" s="27">
        <f>LINEST($O3:BI3,$O$1:$BI$1,TRUE,TRUE)</f>
        <v>4.2262700865851963E-3</v>
      </c>
      <c r="F29" s="14">
        <f>INTERCEPT($O3:$AM3,$O$1:$AM$1)</f>
        <v>0.7093548842626145</v>
      </c>
      <c r="G29" s="27">
        <f>LINEST($O3:$AM3,$O$1:$AM$1,TRUE,TRUE)</f>
        <v>5.6049649411799999E-3</v>
      </c>
      <c r="H29" s="14">
        <f>INTERCEPT($AN3:$BI3,$AN$1:$BI$1)</f>
        <v>1.0976535268674525</v>
      </c>
      <c r="I29" s="27">
        <f>LINEST($AN3:BI3,$AN$1:$BI$1,TRUE,TRUE)</f>
        <v>-5.2624780523992639E-3</v>
      </c>
    </row>
    <row r="30" spans="1:62" x14ac:dyDescent="0.25">
      <c r="A30" t="s">
        <v>151</v>
      </c>
      <c r="B30" t="s">
        <v>7</v>
      </c>
      <c r="D30" s="14">
        <f>INTERCEPT($O4:BI4,$O$1:$BI$1)</f>
        <v>0.53790591632669038</v>
      </c>
      <c r="E30" s="27">
        <f>LINEST($O4:BI4,$O$1:$BI$1,TRUE,TRUE)</f>
        <v>-4.3103326018522931E-4</v>
      </c>
      <c r="F30" s="14">
        <f t="shared" ref="F30:F51" si="1">INTERCEPT($O4:$AM4,$O$1:$AM$1)</f>
        <v>0.68968276574987852</v>
      </c>
      <c r="G30" s="27">
        <f t="shared" ref="G30:G51" si="2">LINEST($O4:$AM4,$O$1:$AM$1,TRUE,TRUE)</f>
        <v>-1.189086143734093E-2</v>
      </c>
      <c r="H30" s="14">
        <f t="shared" ref="H30:H51" si="3">INTERCEPT($AN4:$BI4,$AN$1:$BI$1)</f>
        <v>-0.14714011761313817</v>
      </c>
      <c r="I30" s="27">
        <f>LINEST($AN4:BI4,$AN$1:$BI$1,TRUE,TRUE)</f>
        <v>1.8250206675894637E-2</v>
      </c>
    </row>
    <row r="31" spans="1:62" x14ac:dyDescent="0.25">
      <c r="A31" t="s">
        <v>157</v>
      </c>
      <c r="B31" t="s">
        <v>7</v>
      </c>
      <c r="D31" s="14">
        <f>INTERCEPT($O5:BI5,$O$1:$BI$1)</f>
        <v>-0.78379193243823386</v>
      </c>
      <c r="E31" s="27">
        <f>LINEST($O5:BI5,$O$1:$BI$1,TRUE,TRUE)</f>
        <v>9.011464209622369E-2</v>
      </c>
      <c r="F31" s="14">
        <f t="shared" si="1"/>
        <v>-0.33927540676600887</v>
      </c>
      <c r="G31" s="27">
        <f t="shared" si="2"/>
        <v>4.0013893088385627E-2</v>
      </c>
      <c r="H31" s="14">
        <f t="shared" si="3"/>
        <v>1.7743413890458579</v>
      </c>
      <c r="I31" s="27">
        <f>LINEST($AN5:BI5,$AN$1:$BI$1,TRUE,TRUE)</f>
        <v>2.6466942486126174E-2</v>
      </c>
    </row>
    <row r="32" spans="1:62" x14ac:dyDescent="0.25">
      <c r="A32" t="s">
        <v>159</v>
      </c>
      <c r="B32" t="s">
        <v>7</v>
      </c>
      <c r="D32" s="14">
        <f>INTERCEPT($O6:BI6,$O$1:$BI$1)</f>
        <v>1.8999213021101988</v>
      </c>
      <c r="E32" s="27">
        <f>LINEST($O6:BI6,$O$1:$BI$1,TRUE,TRUE)</f>
        <v>1.8516626546081945E-2</v>
      </c>
      <c r="F32" s="14">
        <f t="shared" si="1"/>
        <v>2.0886798997386924</v>
      </c>
      <c r="G32" s="27">
        <f t="shared" si="2"/>
        <v>7.7804734575459304E-3</v>
      </c>
      <c r="H32" s="14">
        <f t="shared" si="3"/>
        <v>7.7544450702548673E-2</v>
      </c>
      <c r="I32" s="27">
        <f>LINEST($AN6:BI6,$AN$1:$BI$1,TRUE,TRUE)</f>
        <v>6.6913358232296341E-2</v>
      </c>
    </row>
    <row r="33" spans="1:9" x14ac:dyDescent="0.25">
      <c r="A33" t="s">
        <v>275</v>
      </c>
      <c r="B33" t="s">
        <v>7</v>
      </c>
      <c r="D33" s="14">
        <f>INTERCEPT($O7:BI7,$O$1:$BI$1)</f>
        <v>3.0655318981088016</v>
      </c>
      <c r="E33" s="27">
        <f>LINEST($O7:BI7,$O$1:$BI$1,TRUE,TRUE)</f>
        <v>-2.2228057686492782E-2</v>
      </c>
      <c r="F33" s="14">
        <f t="shared" si="1"/>
        <v>2.9571053706514641</v>
      </c>
      <c r="G33" s="27">
        <f t="shared" si="2"/>
        <v>-1.2457842125328859E-2</v>
      </c>
      <c r="H33" s="14">
        <f t="shared" si="3"/>
        <v>3.1178581073338272</v>
      </c>
      <c r="I33" s="27">
        <f>LINEST($AN7:BI7,$AN$1:$BI$1,TRUE,TRUE)</f>
        <v>-2.4240303606661406E-2</v>
      </c>
    </row>
    <row r="34" spans="1:9" x14ac:dyDescent="0.25">
      <c r="A34" t="s">
        <v>277</v>
      </c>
      <c r="B34" t="s">
        <v>7</v>
      </c>
      <c r="D34" s="14">
        <f>INTERCEPT($O8:BI8,$O$1:$BI$1)</f>
        <v>0.26914667618108579</v>
      </c>
      <c r="E34" s="27">
        <f>LINEST($O8:BI8,$O$1:$BI$1,TRUE,TRUE)</f>
        <v>1.3574498874536723E-3</v>
      </c>
      <c r="F34" s="14">
        <f t="shared" si="1"/>
        <v>0.25464782018639737</v>
      </c>
      <c r="G34" s="27">
        <f t="shared" si="2"/>
        <v>3.7767450751847466E-3</v>
      </c>
      <c r="H34" s="14">
        <f t="shared" si="3"/>
        <v>-3.0996098297420338E-2</v>
      </c>
      <c r="I34" s="27">
        <f>LINEST($AN8:BI8,$AN$1:$BI$1,TRUE,TRUE)</f>
        <v>9.0527693175679342E-3</v>
      </c>
    </row>
    <row r="35" spans="1:9" x14ac:dyDescent="0.25">
      <c r="A35" t="s">
        <v>165</v>
      </c>
      <c r="B35" t="s">
        <v>7</v>
      </c>
      <c r="D35" s="14">
        <f>INTERCEPT($O9:BI9,$O$1:$BI$1)</f>
        <v>0.3469087328212801</v>
      </c>
      <c r="E35" s="27">
        <f>LINEST($O9:BI9,$O$1:$BI$1,TRUE,TRUE)</f>
        <v>-2.2781754900733616E-3</v>
      </c>
      <c r="F35" s="14">
        <f t="shared" si="1"/>
        <v>0.3789018917710183</v>
      </c>
      <c r="G35" s="27">
        <f t="shared" si="2"/>
        <v>-4.8982185984754534E-3</v>
      </c>
      <c r="H35" s="14">
        <f t="shared" si="3"/>
        <v>0.25892693414465495</v>
      </c>
      <c r="I35" s="27">
        <f>LINEST($AN9:BI9,$AN$1:$BI$1,TRUE,TRUE)</f>
        <v>1.966496747746813E-4</v>
      </c>
    </row>
    <row r="36" spans="1:9" x14ac:dyDescent="0.25">
      <c r="A36" t="s">
        <v>171</v>
      </c>
      <c r="B36" t="s">
        <v>7</v>
      </c>
      <c r="D36" s="14">
        <f>INTERCEPT($O10:BI10,$O$1:$BI$1)</f>
        <v>0.72155489521542038</v>
      </c>
      <c r="E36" s="27">
        <f>LINEST($O10:BI10,$O$1:$BI$1,TRUE,TRUE)</f>
        <v>3.3178434509299553E-3</v>
      </c>
      <c r="F36" s="14">
        <f t="shared" si="1"/>
        <v>0.96584693363488039</v>
      </c>
      <c r="G36" s="27">
        <f t="shared" si="2"/>
        <v>-1.606825184330363E-2</v>
      </c>
      <c r="H36" s="14">
        <f t="shared" si="3"/>
        <v>-0.12135258373001945</v>
      </c>
      <c r="I36" s="27">
        <f>LINEST($AN10:BI10,$AN$1:$BI$1,TRUE,TRUE)</f>
        <v>2.6651771902908895E-2</v>
      </c>
    </row>
    <row r="37" spans="1:9" x14ac:dyDescent="0.25">
      <c r="A37" t="s">
        <v>175</v>
      </c>
      <c r="B37" t="s">
        <v>7</v>
      </c>
      <c r="D37" s="14">
        <f>INTERCEPT($O11:BI11,$O$1:$BI$1)</f>
        <v>0.98962512636688682</v>
      </c>
      <c r="E37" s="27">
        <f>LINEST($O11:BI11,$O$1:$BI$1,TRUE,TRUE)</f>
        <v>-4.8214113357576584E-5</v>
      </c>
      <c r="F37" s="14">
        <f t="shared" si="1"/>
        <v>0.99578530391795805</v>
      </c>
      <c r="G37" s="27">
        <f t="shared" si="2"/>
        <v>7.545045650692527E-5</v>
      </c>
      <c r="H37" s="14">
        <f t="shared" si="3"/>
        <v>0.79931501129467908</v>
      </c>
      <c r="I37" s="27">
        <f>LINEST($AN11:BI11,$AN$1:$BI$1,TRUE,TRUE)</f>
        <v>4.9239242522785562E-3</v>
      </c>
    </row>
    <row r="38" spans="1:9" x14ac:dyDescent="0.25">
      <c r="A38" t="s">
        <v>177</v>
      </c>
      <c r="B38" t="s">
        <v>7</v>
      </c>
      <c r="D38" s="14">
        <f>INTERCEPT($O12:BI12,$O$1:$BI$1)</f>
        <v>1.114046208070085</v>
      </c>
      <c r="E38" s="27">
        <f>LINEST($O12:BI12,$O$1:$BI$1,TRUE,TRUE)</f>
        <v>8.0788689152930162E-3</v>
      </c>
      <c r="F38" s="14">
        <f t="shared" si="1"/>
        <v>1.2118275115392376</v>
      </c>
      <c r="G38" s="27">
        <f t="shared" si="2"/>
        <v>-1.5356920299572046E-3</v>
      </c>
      <c r="H38" s="14">
        <f t="shared" si="3"/>
        <v>1.2886463572927513</v>
      </c>
      <c r="I38" s="27">
        <f>LINEST($AN12:BI12,$AN$1:$BI$1,TRUE,TRUE)</f>
        <v>4.1423763095381318E-3</v>
      </c>
    </row>
    <row r="39" spans="1:9" x14ac:dyDescent="0.25">
      <c r="A39" t="s">
        <v>179</v>
      </c>
      <c r="B39" t="s">
        <v>7</v>
      </c>
      <c r="D39" s="14">
        <f>INTERCEPT($O13:BI13,$O$1:$BI$1)</f>
        <v>0.67483970011426642</v>
      </c>
      <c r="E39" s="27">
        <f>LINEST($O13:BI13,$O$1:$BI$1,TRUE,TRUE)</f>
        <v>1.4012112213306688E-2</v>
      </c>
      <c r="F39" s="14">
        <f t="shared" si="1"/>
        <v>0.94283810453890315</v>
      </c>
      <c r="G39" s="27">
        <f t="shared" si="2"/>
        <v>-6.3623044013699217E-3</v>
      </c>
      <c r="H39" s="14">
        <f t="shared" si="3"/>
        <v>-0.49631417758887442</v>
      </c>
      <c r="I39" s="27">
        <f>LINEST($AN13:BI13,$AN$1:$BI$1,TRUE,TRUE)</f>
        <v>4.6001041974979263E-2</v>
      </c>
    </row>
    <row r="40" spans="1:9" x14ac:dyDescent="0.25">
      <c r="A40" t="s">
        <v>279</v>
      </c>
      <c r="B40" t="s">
        <v>7</v>
      </c>
      <c r="D40" s="14">
        <f>INTERCEPT($O14:BI14,$O$1:$BI$1)</f>
        <v>0.5252631119309622</v>
      </c>
      <c r="E40" s="27">
        <f>LINEST($O14:BI14,$O$1:$BI$1,TRUE,TRUE)</f>
        <v>5.721905440420426E-3</v>
      </c>
      <c r="F40" s="14">
        <f t="shared" si="1"/>
        <v>0.41274649687973375</v>
      </c>
      <c r="G40" s="27">
        <f t="shared" si="2"/>
        <v>1.6040337522839468E-2</v>
      </c>
      <c r="H40" s="14">
        <f t="shared" si="3"/>
        <v>0.52997593740455007</v>
      </c>
      <c r="I40" s="27">
        <f>LINEST($AN14:BI14,$AN$1:$BI$1,TRUE,TRUE)</f>
        <v>4.9195925999167929E-3</v>
      </c>
    </row>
    <row r="41" spans="1:9" x14ac:dyDescent="0.25">
      <c r="A41" t="s">
        <v>281</v>
      </c>
      <c r="B41" t="s">
        <v>7</v>
      </c>
      <c r="D41" s="14">
        <f>INTERCEPT($O15:BI15,$O$1:$BI$1)</f>
        <v>1.8376402148808721</v>
      </c>
      <c r="E41" s="27">
        <f>LINEST($O15:BI15,$O$1:$BI$1,TRUE,TRUE)</f>
        <v>-1.9312264615172905E-2</v>
      </c>
      <c r="F41" s="14">
        <f t="shared" si="1"/>
        <v>1.8818098617707082</v>
      </c>
      <c r="G41" s="27">
        <f t="shared" si="2"/>
        <v>-2.2032807338589359E-2</v>
      </c>
      <c r="H41" s="14">
        <f t="shared" si="3"/>
        <v>1.4686871588968706</v>
      </c>
      <c r="I41" s="27">
        <f>LINEST($AN15:BI15,$AN$1:$BI$1,TRUE,TRUE)</f>
        <v>-9.4780149956056776E-3</v>
      </c>
    </row>
    <row r="42" spans="1:9" x14ac:dyDescent="0.25">
      <c r="A42" t="s">
        <v>147</v>
      </c>
      <c r="B42" t="s">
        <v>149</v>
      </c>
      <c r="D42" s="14">
        <f>INTERCEPT($O16:BI16,$O$1:$BI$1)</f>
        <v>0.84730726428480818</v>
      </c>
      <c r="E42" s="27">
        <f>LINEST($O16:BI16,$O$1:$BI$1,TRUE,TRUE)</f>
        <v>1.3713422766561586E-2</v>
      </c>
      <c r="F42" s="14">
        <f t="shared" si="1"/>
        <v>0.83581177771127024</v>
      </c>
      <c r="G42" s="27">
        <f t="shared" si="2"/>
        <v>1.4559553027687928E-2</v>
      </c>
      <c r="H42" s="14">
        <f t="shared" si="3"/>
        <v>0.9052174142076157</v>
      </c>
      <c r="I42" s="27">
        <f>LINEST($AN16:BI16,$AN$1:$BI$1,TRUE,TRUE)</f>
        <v>1.2142278969762849E-2</v>
      </c>
    </row>
    <row r="43" spans="1:9" x14ac:dyDescent="0.25">
      <c r="A43" t="s">
        <v>153</v>
      </c>
      <c r="B43" t="s">
        <v>149</v>
      </c>
      <c r="D43" s="14">
        <f>INTERCEPT($O17:BI17,$O$1:$BI$1)</f>
        <v>0.37513503652383773</v>
      </c>
      <c r="E43" s="27">
        <f>LINEST($O17:BI17,$O$1:$BI$1,TRUE,TRUE)</f>
        <v>1.0808060832228527E-2</v>
      </c>
      <c r="F43" s="14">
        <f t="shared" si="1"/>
        <v>0.31988355617186343</v>
      </c>
      <c r="G43" s="27">
        <f t="shared" si="2"/>
        <v>1.4955322352476425E-2</v>
      </c>
      <c r="H43" s="14">
        <f t="shared" si="3"/>
        <v>0.63126718599106924</v>
      </c>
      <c r="I43" s="27">
        <f>LINEST($AN17:BI17,$AN$1:$BI$1,TRUE,TRUE)</f>
        <v>3.8323693333987561E-3</v>
      </c>
    </row>
    <row r="44" spans="1:9" x14ac:dyDescent="0.25">
      <c r="A44" t="s">
        <v>155</v>
      </c>
      <c r="B44" t="s">
        <v>149</v>
      </c>
      <c r="D44" s="14">
        <f>INTERCEPT($O18:BI18,$O$1:$BI$1)</f>
        <v>0.71994658196978867</v>
      </c>
      <c r="E44" s="27">
        <f>LINEST($O18:BI18,$O$1:$BI$1,TRUE,TRUE)</f>
        <v>2.6132576051180904E-2</v>
      </c>
      <c r="F44" s="14">
        <f t="shared" si="1"/>
        <v>1.1284929817752523</v>
      </c>
      <c r="G44" s="27">
        <f t="shared" si="2"/>
        <v>-3.2354480892962324E-3</v>
      </c>
      <c r="H44" s="14">
        <f t="shared" si="3"/>
        <v>-1.5322516966299207</v>
      </c>
      <c r="I44" s="27">
        <f>LINEST($AN18:BI18,$AN$1:$BI$1,TRUE,TRUE)</f>
        <v>8.7003447756924451E-2</v>
      </c>
    </row>
    <row r="45" spans="1:9" x14ac:dyDescent="0.25">
      <c r="A45" t="s">
        <v>284</v>
      </c>
      <c r="B45" t="s">
        <v>149</v>
      </c>
      <c r="D45" s="14">
        <f>INTERCEPT($O19:BI19,$O$1:$BI$1)</f>
        <v>0.26707790701176964</v>
      </c>
      <c r="E45" s="27">
        <f>LINEST($O19:BI19,$O$1:$BI$1,TRUE,TRUE)</f>
        <v>5.0986250855353981E-3</v>
      </c>
      <c r="F45" s="14">
        <f t="shared" si="1"/>
        <v>0.2680986609182327</v>
      </c>
      <c r="G45" s="27">
        <f t="shared" si="2"/>
        <v>5.1653355269748718E-3</v>
      </c>
      <c r="H45" s="14">
        <f t="shared" si="3"/>
        <v>0.22278659465953485</v>
      </c>
      <c r="I45" s="27">
        <f>LINEST($AN19:BI19,$AN$1:$BI$1,TRUE,TRUE)</f>
        <v>6.2533064437169175E-3</v>
      </c>
    </row>
    <row r="46" spans="1:9" x14ac:dyDescent="0.25">
      <c r="A46" t="s">
        <v>273</v>
      </c>
      <c r="B46" t="s">
        <v>149</v>
      </c>
      <c r="D46" s="14">
        <f>INTERCEPT($O20:BI20,$O$1:$BI$1)</f>
        <v>0.53487755504234347</v>
      </c>
      <c r="E46" s="27">
        <f>LINEST($O20:BI20,$O$1:$BI$1,TRUE,TRUE)</f>
        <v>-3.1800388676106787E-3</v>
      </c>
      <c r="F46" s="14">
        <f t="shared" si="1"/>
        <v>0.5649358686095427</v>
      </c>
      <c r="G46" s="27">
        <f t="shared" si="2"/>
        <v>-4.9907026484187775E-3</v>
      </c>
      <c r="H46" s="14">
        <f t="shared" si="3"/>
        <v>0.27255919078020707</v>
      </c>
      <c r="I46" s="27">
        <f>LINEST($AN20:BI20,$AN$1:$BI$1,TRUE,TRUE)</f>
        <v>3.803786665825995E-3</v>
      </c>
    </row>
    <row r="47" spans="1:9" x14ac:dyDescent="0.25">
      <c r="A47" t="s">
        <v>161</v>
      </c>
      <c r="B47" t="s">
        <v>149</v>
      </c>
      <c r="D47" s="14">
        <f>INTERCEPT($O21:BI21,$O$1:$BI$1)</f>
        <v>2.5459884599043829</v>
      </c>
      <c r="E47" s="27">
        <f>LINEST($O21:BI21,$O$1:$BI$1,TRUE,TRUE)</f>
        <v>-2.9584276024310265E-2</v>
      </c>
      <c r="F47" s="14">
        <f t="shared" si="1"/>
        <v>2.5546852583035871</v>
      </c>
      <c r="G47" s="27">
        <f t="shared" si="2"/>
        <v>-2.3442062199691506E-2</v>
      </c>
      <c r="H47" s="14">
        <f t="shared" si="3"/>
        <v>0.63023444206253387</v>
      </c>
      <c r="I47" s="27">
        <f>LINEST($AN21:BI21,$AN$1:$BI$1,TRUE,TRUE)</f>
        <v>2.0145423775863446E-2</v>
      </c>
    </row>
    <row r="48" spans="1:9" x14ac:dyDescent="0.25">
      <c r="A48" t="s">
        <v>163</v>
      </c>
      <c r="B48" t="s">
        <v>149</v>
      </c>
      <c r="D48" s="14">
        <f>INTERCEPT($O22:BI22,$O$1:$BI$1)</f>
        <v>6.5772358855793511</v>
      </c>
      <c r="E48" s="27">
        <f>LINEST($O22:BI22,$O$1:$BI$1,TRUE,TRUE)</f>
        <v>-2.4837125417062959E-2</v>
      </c>
      <c r="F48" s="14">
        <f t="shared" si="1"/>
        <v>8.6651818395102964</v>
      </c>
      <c r="G48" s="27">
        <f t="shared" si="2"/>
        <v>-0.1933355644277685</v>
      </c>
      <c r="H48" s="14">
        <f t="shared" si="3"/>
        <v>0.14768402614030318</v>
      </c>
      <c r="I48" s="27">
        <f>LINEST($AN22:BI22,$AN$1:$BI$1,TRUE,TRUE)</f>
        <v>0.15450718932498531</v>
      </c>
    </row>
    <row r="49" spans="1:62" x14ac:dyDescent="0.25">
      <c r="A49" t="s">
        <v>167</v>
      </c>
      <c r="B49" t="s">
        <v>149</v>
      </c>
      <c r="D49" s="14">
        <f>INTERCEPT($O23:BI23,$O$1:$BI$1)</f>
        <v>0.28769944211708953</v>
      </c>
      <c r="E49" s="27">
        <f>LINEST($O23:BI23,$O$1:$BI$1,TRUE,TRUE)</f>
        <v>5.7560879338859477E-3</v>
      </c>
      <c r="F49" s="14">
        <f t="shared" si="1"/>
        <v>0.40572503499783152</v>
      </c>
      <c r="G49" s="27">
        <f t="shared" si="2"/>
        <v>-3.4928068338064811E-3</v>
      </c>
      <c r="H49" s="14">
        <f t="shared" si="3"/>
        <v>-0.15187670576391199</v>
      </c>
      <c r="I49" s="27">
        <f>LINEST($AN23:BI23,$AN$1:$BI$1,TRUE,TRUE)</f>
        <v>1.7868075768087101E-2</v>
      </c>
    </row>
    <row r="50" spans="1:62" x14ac:dyDescent="0.25">
      <c r="A50" t="s">
        <v>169</v>
      </c>
      <c r="B50" t="s">
        <v>149</v>
      </c>
      <c r="D50" s="14">
        <f>INTERCEPT($O24:BI24,$O$1:$BI$1)</f>
        <v>0.33696532365830667</v>
      </c>
      <c r="E50" s="27">
        <f>LINEST($O24:BI24,$O$1:$BI$1,TRUE,TRUE)</f>
        <v>7.2308939942136276E-3</v>
      </c>
      <c r="F50" s="14">
        <f t="shared" si="1"/>
        <v>0.32983311809492905</v>
      </c>
      <c r="G50" s="27">
        <f t="shared" si="2"/>
        <v>8.966779138108524E-3</v>
      </c>
      <c r="H50" s="14">
        <f t="shared" si="3"/>
        <v>3.867925446566145E-2</v>
      </c>
      <c r="I50" s="27">
        <f>LINEST($AN24:BI24,$AN$1:$BI$1,TRUE,TRUE)</f>
        <v>1.4922595102005404E-2</v>
      </c>
    </row>
    <row r="51" spans="1:62" x14ac:dyDescent="0.25">
      <c r="A51" t="s">
        <v>173</v>
      </c>
      <c r="B51" t="s">
        <v>149</v>
      </c>
      <c r="D51" s="14">
        <f>INTERCEPT($O25:BI25,$O$1:$BI$1)</f>
        <v>0.52175001505151353</v>
      </c>
      <c r="E51" s="27">
        <f>LINEST($O25:BI25,$O$1:$BI$1,TRUE,TRUE)</f>
        <v>1.2435229979104671E-2</v>
      </c>
      <c r="F51" s="14">
        <f t="shared" si="1"/>
        <v>0.55277681898594111</v>
      </c>
      <c r="G51" s="27">
        <f t="shared" si="2"/>
        <v>9.094326233948298E-3</v>
      </c>
      <c r="H51" s="14">
        <f t="shared" si="3"/>
        <v>0.657227290024199</v>
      </c>
      <c r="I51" s="27">
        <f>LINEST($AN25:BI25,$AN$1:$BI$1,TRUE,TRUE)</f>
        <v>9.1097300655505371E-3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1:62" x14ac:dyDescent="0.25"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 spans="1:62" x14ac:dyDescent="0.25">
      <c r="C53" t="s">
        <v>7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 spans="1:62" x14ac:dyDescent="0.25">
      <c r="C54" s="29" t="s">
        <v>269</v>
      </c>
      <c r="E54" s="30">
        <f>AVERAGE(E$29:E$41)</f>
        <v>7.7729210362317497E-3</v>
      </c>
      <c r="F54" s="15"/>
      <c r="G54" s="30">
        <f>AVERAGE(G$29:G$41)</f>
        <v>-1.5031640251712776E-4</v>
      </c>
      <c r="H54" s="15"/>
      <c r="I54" s="30">
        <f>AVERAGE(I$29:I$41)</f>
        <v>1.2964448982431924E-2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  <row r="55" spans="1:62" x14ac:dyDescent="0.25">
      <c r="C55" s="29" t="s">
        <v>270</v>
      </c>
      <c r="E55" s="30">
        <f>MAX(E$29:E$41)</f>
        <v>9.011464209622369E-2</v>
      </c>
      <c r="F55" s="15"/>
      <c r="G55" s="30">
        <f>MAX(G$29:G$41)</f>
        <v>4.0013893088385627E-2</v>
      </c>
      <c r="H55" s="15"/>
      <c r="I55" s="30">
        <f>MAX(I$29:I$41)</f>
        <v>6.6913358232296341E-2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</row>
    <row r="56" spans="1:62" x14ac:dyDescent="0.25">
      <c r="C56" s="29" t="s">
        <v>271</v>
      </c>
      <c r="E56" s="30">
        <f>MIN(E$29:E$41)</f>
        <v>-2.2228057686492782E-2</v>
      </c>
      <c r="F56" s="15"/>
      <c r="G56" s="30">
        <f>MIN(G$29:G$41)</f>
        <v>-2.2032807338589359E-2</v>
      </c>
      <c r="H56" s="15"/>
      <c r="I56" s="30">
        <f>MIN(I$29:I$41)</f>
        <v>-2.4240303606661406E-2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</row>
    <row r="57" spans="1:62" x14ac:dyDescent="0.25">
      <c r="E57" s="15"/>
      <c r="F57" s="31"/>
      <c r="G57" s="15"/>
      <c r="H57" s="31"/>
      <c r="I57" s="15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</row>
    <row r="58" spans="1:62" x14ac:dyDescent="0.25">
      <c r="C58" t="s">
        <v>149</v>
      </c>
      <c r="D58" s="10"/>
      <c r="E58" s="15"/>
      <c r="F58" s="15"/>
      <c r="G58" s="15"/>
      <c r="H58" s="15"/>
      <c r="I58" s="15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</row>
    <row r="59" spans="1:62" x14ac:dyDescent="0.25">
      <c r="C59" s="29" t="s">
        <v>269</v>
      </c>
      <c r="E59" s="30">
        <f>AVERAGE(E$42:E$51)</f>
        <v>2.3573456333726758E-3</v>
      </c>
      <c r="F59" s="15"/>
      <c r="G59" s="30">
        <f>AVERAGE(G$42:G$51)</f>
        <v>-1.7575526791978543E-2</v>
      </c>
      <c r="H59" s="15"/>
      <c r="I59" s="30">
        <f>AVERAGE(I$42:I$51)</f>
        <v>3.2958820320612078E-2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</row>
    <row r="60" spans="1:62" x14ac:dyDescent="0.25">
      <c r="C60" s="29" t="s">
        <v>270</v>
      </c>
      <c r="E60" s="30">
        <f>MAX(E$42:E$51)</f>
        <v>2.6132576051180904E-2</v>
      </c>
      <c r="F60" s="15"/>
      <c r="G60" s="30">
        <f>MAX(G$42:G$51)</f>
        <v>1.4955322352476425E-2</v>
      </c>
      <c r="H60" s="15"/>
      <c r="I60" s="30">
        <f>MAX(I$42:I$51)</f>
        <v>0.15450718932498531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</row>
    <row r="61" spans="1:62" x14ac:dyDescent="0.25">
      <c r="C61" s="29" t="s">
        <v>271</v>
      </c>
      <c r="E61" s="30">
        <f>MIN(E$42:E$51)</f>
        <v>-2.9584276024310265E-2</v>
      </c>
      <c r="F61" s="15"/>
      <c r="G61" s="30">
        <f>MIN(G$42:G$51)</f>
        <v>-0.1933355644277685</v>
      </c>
      <c r="H61" s="15"/>
      <c r="I61" s="30">
        <f>MIN(I$42:I$51)</f>
        <v>3.803786665825995E-3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</row>
    <row r="62" spans="1:62" x14ac:dyDescent="0.25">
      <c r="E62" s="11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</row>
    <row r="63" spans="1:62" x14ac:dyDescent="0.25">
      <c r="E63" s="11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</row>
    <row r="64" spans="1:62" x14ac:dyDescent="0.25">
      <c r="E64" s="11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</row>
    <row r="65" spans="1:63" x14ac:dyDescent="0.25">
      <c r="E65" s="11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</row>
    <row r="67" spans="1:63" x14ac:dyDescent="0.25">
      <c r="D67" s="39"/>
      <c r="E67" s="39"/>
      <c r="F67" s="39"/>
      <c r="G67" s="39"/>
      <c r="H67" s="39"/>
    </row>
    <row r="69" spans="1:63" x14ac:dyDescent="0.25">
      <c r="D69" s="13"/>
      <c r="E69" s="4"/>
      <c r="F69" s="13"/>
      <c r="G69" s="4"/>
      <c r="H69" s="4"/>
    </row>
    <row r="70" spans="1:63" x14ac:dyDescent="0.25">
      <c r="D70" s="13"/>
      <c r="E70" s="4"/>
      <c r="F70" s="13"/>
      <c r="G70" s="4"/>
      <c r="H70" s="4"/>
    </row>
    <row r="71" spans="1:63" x14ac:dyDescent="0.25">
      <c r="A71" t="s">
        <v>5</v>
      </c>
      <c r="B71" t="s">
        <v>6</v>
      </c>
      <c r="C71" t="s">
        <v>7</v>
      </c>
      <c r="D71" t="s">
        <v>310</v>
      </c>
      <c r="E71" s="4" t="s">
        <v>311</v>
      </c>
      <c r="F71" s="4">
        <v>0.47169811320754718</v>
      </c>
      <c r="G71" s="27">
        <v>0.44755244755244755</v>
      </c>
      <c r="H71" s="27">
        <v>0.43333333333333335</v>
      </c>
      <c r="I71" s="27">
        <v>0.41696969696969699</v>
      </c>
      <c r="J71" s="27">
        <v>0.40277777777777779</v>
      </c>
      <c r="K71" s="27">
        <v>0.4</v>
      </c>
      <c r="L71" s="27">
        <v>0.38162058041628127</v>
      </c>
      <c r="M71" s="27">
        <v>0.40637746262687202</v>
      </c>
      <c r="N71" s="27">
        <v>0.38565217391304346</v>
      </c>
      <c r="O71" s="27">
        <v>0.36973013435410473</v>
      </c>
      <c r="P71" s="27">
        <v>0.36376971030436378</v>
      </c>
      <c r="Q71" s="27">
        <v>0.38571428571428573</v>
      </c>
      <c r="R71" s="27">
        <v>0.39894736842105261</v>
      </c>
      <c r="S71" s="27">
        <v>0.41206896551724137</v>
      </c>
      <c r="T71" s="27">
        <v>0.42372881355932202</v>
      </c>
      <c r="U71" s="27">
        <v>0.47454545454545455</v>
      </c>
      <c r="V71" s="27">
        <v>0.48571428571428571</v>
      </c>
      <c r="W71" s="27">
        <v>0.4879310344827586</v>
      </c>
      <c r="X71" s="27">
        <v>0.49</v>
      </c>
      <c r="Y71" s="27">
        <v>0.48225806451612901</v>
      </c>
      <c r="Z71" s="27">
        <v>0.48571428571428571</v>
      </c>
      <c r="AA71" s="27">
        <v>0.48906250000000001</v>
      </c>
      <c r="AB71" s="27">
        <v>0.48923076923076925</v>
      </c>
      <c r="AC71" s="27">
        <v>0.49242424242424243</v>
      </c>
      <c r="AD71" s="27">
        <v>0.4925373134328358</v>
      </c>
      <c r="AE71" s="27">
        <v>0.49264705882352944</v>
      </c>
      <c r="AF71" s="27">
        <v>0.51515151515151514</v>
      </c>
      <c r="AG71" s="27">
        <v>0.546875</v>
      </c>
      <c r="AH71" s="27">
        <v>0.57741935483870965</v>
      </c>
      <c r="AI71" s="27">
        <v>0.56129032258064515</v>
      </c>
      <c r="AJ71" s="27">
        <v>0.55238095238095242</v>
      </c>
      <c r="AK71" s="27">
        <v>0.5625</v>
      </c>
      <c r="AL71" s="27">
        <v>0.56290322580645158</v>
      </c>
      <c r="AM71" s="27">
        <v>0.56333333333333335</v>
      </c>
      <c r="AN71" s="27">
        <v>0.56666666666666665</v>
      </c>
      <c r="AO71" s="27">
        <v>0.55908129344212754</v>
      </c>
      <c r="AP71" s="27">
        <v>0.56242969628796402</v>
      </c>
      <c r="AQ71" s="27">
        <v>0.55566957414058493</v>
      </c>
      <c r="AR71" s="27">
        <v>0.59897435897435902</v>
      </c>
      <c r="AS71" s="27">
        <v>0.61850569025235036</v>
      </c>
      <c r="AT71" s="27">
        <v>0.73750000000000004</v>
      </c>
      <c r="AU71" s="27">
        <v>0.84615384615384615</v>
      </c>
      <c r="AV71" s="27">
        <v>0.96052631578947367</v>
      </c>
      <c r="AW71" s="27">
        <v>1.0460535253362315</v>
      </c>
      <c r="AX71" s="27">
        <v>1.0485754430914394</v>
      </c>
      <c r="AY71" s="27">
        <v>1.053964074773184</v>
      </c>
      <c r="AZ71" s="27">
        <v>1.059379830299785</v>
      </c>
      <c r="BA71" s="27">
        <v>1.0648237816959403</v>
      </c>
      <c r="BB71" s="27">
        <v>1.0702956525305274</v>
      </c>
      <c r="BC71" s="27">
        <v>1.0757955166830888</v>
      </c>
      <c r="BD71" s="27">
        <v>1.0810586124271515</v>
      </c>
      <c r="BE71" s="27">
        <v>1.0863475538536205</v>
      </c>
      <c r="BF71" s="27">
        <v>1.0916624413773726</v>
      </c>
      <c r="BG71" s="27">
        <v>1.0972318692543412</v>
      </c>
      <c r="BH71" s="27">
        <v>1.1035322894320028</v>
      </c>
      <c r="BI71" s="27">
        <v>1.1194970377495597</v>
      </c>
      <c r="BJ71" s="27">
        <v>1.1335273041333302</v>
      </c>
      <c r="BK71" s="27"/>
    </row>
    <row r="72" spans="1:63" x14ac:dyDescent="0.25">
      <c r="A72" t="s">
        <v>151</v>
      </c>
      <c r="B72" t="s">
        <v>152</v>
      </c>
      <c r="C72" t="s">
        <v>7</v>
      </c>
      <c r="D72" t="s">
        <v>310</v>
      </c>
      <c r="E72" s="4" t="s">
        <v>311</v>
      </c>
      <c r="F72" s="4">
        <v>1.4651162790697674</v>
      </c>
      <c r="G72" s="27">
        <v>1.2898491098929203</v>
      </c>
      <c r="H72" s="27">
        <v>1.1550363945429978</v>
      </c>
      <c r="I72" s="27">
        <v>0.99439166666666667</v>
      </c>
      <c r="J72" s="27">
        <v>1.0385434824714312</v>
      </c>
      <c r="K72" s="27">
        <v>1.1382815496739547</v>
      </c>
      <c r="L72" s="27">
        <v>1.0396777511141584</v>
      </c>
      <c r="M72" s="27">
        <v>1.07301404219364</v>
      </c>
      <c r="N72" s="27">
        <v>1.040683817628443</v>
      </c>
      <c r="O72" s="27">
        <v>1.0204010172058353</v>
      </c>
      <c r="P72" s="27">
        <v>1.0677385580717669</v>
      </c>
      <c r="Q72" s="27">
        <v>1.1566999641270455</v>
      </c>
      <c r="R72" s="27">
        <v>1.1708050300490942</v>
      </c>
      <c r="S72" s="27">
        <v>1.2264047557100846</v>
      </c>
      <c r="T72" s="27">
        <v>1.2353651692558862</v>
      </c>
      <c r="U72" s="27">
        <v>1.2390745501285347</v>
      </c>
      <c r="V72" s="27">
        <v>1.106060606060606</v>
      </c>
      <c r="W72" s="27">
        <v>1.0425531914893618</v>
      </c>
      <c r="X72" s="27">
        <v>1.0854700854700854</v>
      </c>
      <c r="Y72" s="27">
        <v>1.6216666666666666</v>
      </c>
      <c r="Z72" s="27">
        <v>2.469402277039848</v>
      </c>
      <c r="AA72" s="27">
        <v>2.3304691128657686</v>
      </c>
      <c r="AB72" s="27">
        <v>2.7874266144814088</v>
      </c>
      <c r="AC72" s="27">
        <v>2.8131629701060752</v>
      </c>
      <c r="AD72" s="27">
        <v>2.8132920274313555</v>
      </c>
      <c r="AE72" s="27">
        <v>2.1958702003338897</v>
      </c>
      <c r="AF72" s="27">
        <v>2.5472636462118681</v>
      </c>
      <c r="AG72" s="27">
        <v>2.6279007461973753</v>
      </c>
      <c r="AH72" s="27">
        <v>2.67235453737496</v>
      </c>
      <c r="AI72" s="27">
        <v>2.9535822378247447</v>
      </c>
      <c r="AJ72" s="27">
        <v>2.9963893296333692</v>
      </c>
      <c r="AK72" s="27">
        <v>2.9574015393637962</v>
      </c>
      <c r="AL72" s="27">
        <v>3.0715724603436012</v>
      </c>
      <c r="AM72" s="27">
        <v>3.17358504658936</v>
      </c>
      <c r="AN72" s="27">
        <v>3.1112457604512023</v>
      </c>
      <c r="AO72" s="27">
        <v>3.1406881482678961</v>
      </c>
      <c r="AP72" s="27">
        <v>3.113128640838442</v>
      </c>
      <c r="AQ72" s="27">
        <v>2.1672278222673449</v>
      </c>
      <c r="AR72" s="27">
        <v>2.7775620681117337</v>
      </c>
      <c r="AS72" s="27">
        <v>3.0480512814790846</v>
      </c>
      <c r="AT72" s="27">
        <v>3.4184080568194428</v>
      </c>
      <c r="AU72" s="27">
        <v>3.7177253086419753</v>
      </c>
      <c r="AV72" s="27">
        <v>3.3775864107515865</v>
      </c>
      <c r="AW72" s="27">
        <v>3.5905280726350224</v>
      </c>
      <c r="AX72" s="27">
        <v>3.7615839652702148</v>
      </c>
      <c r="AY72" s="27">
        <v>3.9308967266021209</v>
      </c>
      <c r="AZ72" s="27">
        <v>3.4710398116491965</v>
      </c>
      <c r="BA72" s="27">
        <v>4.2969441110738869</v>
      </c>
      <c r="BB72" s="27">
        <v>3.7554065611276104</v>
      </c>
      <c r="BC72" s="27">
        <v>4.125181921222242</v>
      </c>
      <c r="BD72" s="27">
        <v>4.005870742678785</v>
      </c>
      <c r="BE72" s="27">
        <v>4.8073281590994865</v>
      </c>
      <c r="BF72" s="27">
        <v>4.7489880675613909</v>
      </c>
      <c r="BG72" s="27">
        <v>3.3738157668552722</v>
      </c>
      <c r="BH72" s="27">
        <v>3.4612971262852623</v>
      </c>
      <c r="BI72" s="27">
        <v>3.291807309748632</v>
      </c>
      <c r="BJ72" s="27">
        <v>3.9519847019481471</v>
      </c>
      <c r="BK72" s="27"/>
    </row>
    <row r="73" spans="1:63" x14ac:dyDescent="0.25">
      <c r="A73" t="s">
        <v>157</v>
      </c>
      <c r="B73" t="s">
        <v>158</v>
      </c>
      <c r="C73" t="s">
        <v>7</v>
      </c>
      <c r="D73" t="s">
        <v>310</v>
      </c>
      <c r="E73" s="4" t="s">
        <v>311</v>
      </c>
      <c r="F73" s="4">
        <v>1.6465863453815262</v>
      </c>
      <c r="G73" s="27">
        <v>1.6614402043749001</v>
      </c>
      <c r="H73" s="27">
        <v>1.6774792051476684</v>
      </c>
      <c r="I73" s="27">
        <v>1.6911380431045564</v>
      </c>
      <c r="J73" s="27">
        <v>1.688951176044142</v>
      </c>
      <c r="K73" s="27">
        <v>1.6858091641024744</v>
      </c>
      <c r="L73" s="27">
        <v>1.6619544988274397</v>
      </c>
      <c r="M73" s="27">
        <v>1.6386304470017454</v>
      </c>
      <c r="N73" s="27">
        <v>1.6105986815535778</v>
      </c>
      <c r="O73" s="27">
        <v>1.5630060708680678</v>
      </c>
      <c r="P73" s="27">
        <v>1.5635006883869602</v>
      </c>
      <c r="Q73" s="27">
        <v>1.5367863391912846</v>
      </c>
      <c r="R73" s="27">
        <v>1.5594048482550815</v>
      </c>
      <c r="S73" s="27">
        <v>1.5265916957587462</v>
      </c>
      <c r="T73" s="27">
        <v>1.5576331210222587</v>
      </c>
      <c r="U73" s="27">
        <v>1.5766544082979728</v>
      </c>
      <c r="V73" s="27">
        <v>1.5669455258014342</v>
      </c>
      <c r="W73" s="27">
        <v>1.5569904113826167</v>
      </c>
      <c r="X73" s="27">
        <v>1.557915057915058</v>
      </c>
      <c r="Y73" s="27">
        <v>1.5549999999999999</v>
      </c>
      <c r="Z73" s="27">
        <v>1.5517241379310345</v>
      </c>
      <c r="AA73" s="27">
        <v>1.5484732824427481</v>
      </c>
      <c r="AB73" s="27">
        <v>1.5551857777777778</v>
      </c>
      <c r="AC73" s="27">
        <v>1.551923076923077</v>
      </c>
      <c r="AD73" s="27">
        <v>1.4321428571428572</v>
      </c>
      <c r="AE73" s="27">
        <v>1.3333333333333333</v>
      </c>
      <c r="AF73" s="27">
        <v>1.5555555555555556</v>
      </c>
      <c r="AG73" s="27">
        <v>1.5555555555555556</v>
      </c>
      <c r="AH73" s="27">
        <v>1.453287197231834</v>
      </c>
      <c r="AI73" s="27">
        <v>1.3386666666666667</v>
      </c>
      <c r="AJ73" s="27">
        <v>1.3666666666666667</v>
      </c>
      <c r="AK73" s="27">
        <v>1.332258064516129</v>
      </c>
      <c r="AL73" s="27">
        <v>0.65195246179966049</v>
      </c>
      <c r="AM73" s="27">
        <v>0.65263157894736845</v>
      </c>
      <c r="AN73" s="27">
        <v>0.64375459136168511</v>
      </c>
      <c r="AO73" s="27">
        <v>0.65209645003178773</v>
      </c>
      <c r="AP73" s="27">
        <v>0.64086151411965098</v>
      </c>
      <c r="AQ73" s="27">
        <v>0.67536544964334266</v>
      </c>
      <c r="AR73" s="27">
        <v>0.62057774685746481</v>
      </c>
      <c r="AS73" s="27">
        <v>0.59102811672627298</v>
      </c>
      <c r="AT73" s="27">
        <v>0.59517011861410829</v>
      </c>
      <c r="AU73" s="27">
        <v>0.62309369371142853</v>
      </c>
      <c r="AV73" s="27">
        <v>0.71794871794871795</v>
      </c>
      <c r="AW73" s="27">
        <v>0.84970195083721745</v>
      </c>
      <c r="AX73" s="27">
        <v>0.91849150346164066</v>
      </c>
      <c r="AY73" s="27">
        <v>0.97839181474770864</v>
      </c>
      <c r="AZ73" s="27">
        <v>1.0053818864897455</v>
      </c>
      <c r="BA73" s="27">
        <v>0.97787371428571424</v>
      </c>
      <c r="BB73" s="27">
        <v>0.9421551417219447</v>
      </c>
      <c r="BC73" s="27">
        <v>0.9047202482805502</v>
      </c>
      <c r="BD73" s="27">
        <v>0.89843414654134268</v>
      </c>
      <c r="BE73" s="27">
        <v>0.91776145460849645</v>
      </c>
      <c r="BF73" s="27">
        <v>1.0087991766962738</v>
      </c>
      <c r="BG73" s="27">
        <v>1.0306659625249635</v>
      </c>
      <c r="BH73" s="27">
        <v>1.0132696805062249</v>
      </c>
      <c r="BI73" s="27">
        <v>1.023728022953446</v>
      </c>
      <c r="BJ73" s="27">
        <v>1.0267397430754452</v>
      </c>
      <c r="BK73" s="27"/>
    </row>
    <row r="74" spans="1:63" x14ac:dyDescent="0.25">
      <c r="A74" t="s">
        <v>159</v>
      </c>
      <c r="B74" t="s">
        <v>160</v>
      </c>
      <c r="C74" t="s">
        <v>7</v>
      </c>
      <c r="D74" t="s">
        <v>310</v>
      </c>
      <c r="E74" s="4" t="s">
        <v>311</v>
      </c>
      <c r="F74" s="4">
        <v>1.25</v>
      </c>
      <c r="G74" s="27">
        <v>1.189926690198208</v>
      </c>
      <c r="H74" s="27">
        <v>1.3235294117647058</v>
      </c>
      <c r="I74" s="27">
        <v>1.2662881859962152</v>
      </c>
      <c r="J74" s="27">
        <v>1.2466666666666666</v>
      </c>
      <c r="K74" s="27">
        <v>1.2144702842377262</v>
      </c>
      <c r="L74" s="27">
        <v>1.2257438551099611</v>
      </c>
      <c r="M74" s="27">
        <v>1.1870967741935483</v>
      </c>
      <c r="N74" s="27">
        <v>1.0756410256410256</v>
      </c>
      <c r="O74" s="27">
        <v>0.94510465116279074</v>
      </c>
      <c r="P74" s="27">
        <v>0.898876404494382</v>
      </c>
      <c r="Q74" s="27">
        <v>0.84782608695652173</v>
      </c>
      <c r="R74" s="27">
        <v>0.79948832747041898</v>
      </c>
      <c r="S74" s="27">
        <v>0.73835274542429286</v>
      </c>
      <c r="T74" s="27">
        <v>0.74195840197693574</v>
      </c>
      <c r="U74" s="27">
        <v>0.77894736842105261</v>
      </c>
      <c r="V74" s="27">
        <v>1.0106382978723405</v>
      </c>
      <c r="W74" s="27">
        <v>1.1647058823529413</v>
      </c>
      <c r="X74" s="27">
        <v>1.0984511149527652</v>
      </c>
      <c r="Y74" s="27">
        <v>1.3</v>
      </c>
      <c r="Z74" s="27">
        <v>1.3265306122448979</v>
      </c>
      <c r="AA74" s="27">
        <v>1.2272727272727273</v>
      </c>
      <c r="AB74" s="27">
        <v>1.1490720000000001</v>
      </c>
      <c r="AC74" s="27">
        <v>1.0146376700810273</v>
      </c>
      <c r="AD74" s="27">
        <v>1.1599999999999999</v>
      </c>
      <c r="AE74" s="27">
        <v>1.1162214285714285</v>
      </c>
      <c r="AF74" s="27">
        <v>0.98448793989719252</v>
      </c>
      <c r="AG74" s="27">
        <v>1.325032950191571</v>
      </c>
      <c r="AH74" s="27">
        <v>1.4333365534665974</v>
      </c>
      <c r="AI74" s="27">
        <v>1.3945987094903212</v>
      </c>
      <c r="AJ74" s="27">
        <v>1.460093615198703</v>
      </c>
      <c r="AK74" s="27">
        <v>1.4692307692307693</v>
      </c>
      <c r="AL74" s="27">
        <v>1.4615384615384615</v>
      </c>
      <c r="AM74" s="27">
        <v>1.4358407692307693</v>
      </c>
      <c r="AN74" s="27">
        <v>1.4558259644729634</v>
      </c>
      <c r="AO74" s="27">
        <v>1.5538750141160733</v>
      </c>
      <c r="AP74" s="27">
        <v>1.6191835035280713</v>
      </c>
      <c r="AQ74" s="27">
        <v>1.4304751433216394</v>
      </c>
      <c r="AR74" s="27">
        <v>1.5239980606363928</v>
      </c>
      <c r="AS74" s="27">
        <v>1.5678648818677479</v>
      </c>
      <c r="AT74" s="27">
        <v>1.6045271897245881</v>
      </c>
      <c r="AU74" s="27">
        <v>1.7259717501968388</v>
      </c>
      <c r="AV74" s="27">
        <v>1.604183245122383</v>
      </c>
      <c r="AW74" s="27">
        <v>1.8190921927520032</v>
      </c>
      <c r="AX74" s="27">
        <v>1.8370378665907163</v>
      </c>
      <c r="AY74" s="27">
        <v>1.4809021162634095</v>
      </c>
      <c r="AZ74" s="27">
        <v>2.5223613261127746</v>
      </c>
      <c r="BA74" s="27">
        <v>2.5070586248823927</v>
      </c>
      <c r="BB74" s="27">
        <v>2.568716426031159</v>
      </c>
      <c r="BC74" s="27">
        <v>2.5604120775338677</v>
      </c>
      <c r="BD74" s="27">
        <v>2.5687016810190664</v>
      </c>
      <c r="BE74" s="27">
        <v>2.0019883114303338</v>
      </c>
      <c r="BF74" s="27">
        <v>2.2735233894754252</v>
      </c>
      <c r="BG74" s="27">
        <v>2.4438932679045697</v>
      </c>
      <c r="BH74" s="27">
        <v>2.2367263460485742</v>
      </c>
      <c r="BI74" s="27">
        <v>2.2275440969663198</v>
      </c>
      <c r="BJ74" s="27">
        <v>2.3689412436761841</v>
      </c>
      <c r="BK74" s="27"/>
    </row>
    <row r="75" spans="1:63" x14ac:dyDescent="0.25">
      <c r="A75" t="s">
        <v>275</v>
      </c>
      <c r="B75" t="s">
        <v>276</v>
      </c>
      <c r="C75" t="s">
        <v>7</v>
      </c>
      <c r="D75" t="s">
        <v>310</v>
      </c>
      <c r="E75" s="4" t="s">
        <v>311</v>
      </c>
      <c r="F75" s="4">
        <v>9.2499999999999999E-2</v>
      </c>
      <c r="G75" s="27">
        <v>9.6470588235294114E-2</v>
      </c>
      <c r="H75" s="27">
        <v>0.10823529411764705</v>
      </c>
      <c r="I75" s="27">
        <v>0.12588235294117647</v>
      </c>
      <c r="J75" s="27">
        <v>0.12979545454545455</v>
      </c>
      <c r="K75" s="27">
        <v>0.13391484942886811</v>
      </c>
      <c r="L75" s="27">
        <v>0.14954877923148244</v>
      </c>
      <c r="M75" s="27">
        <v>0.17216155419222903</v>
      </c>
      <c r="N75" s="27">
        <v>0.17823510638297874</v>
      </c>
      <c r="O75" s="27">
        <v>0.19471198601547832</v>
      </c>
      <c r="P75" s="27">
        <v>0.21435671738907203</v>
      </c>
      <c r="Q75" s="27">
        <v>0.21579018181818183</v>
      </c>
      <c r="R75" s="27">
        <v>0.19813305882352941</v>
      </c>
      <c r="S75" s="27">
        <v>0.21622298850574712</v>
      </c>
      <c r="T75" s="27">
        <v>0.21450459652706844</v>
      </c>
      <c r="U75" s="27">
        <v>0.23086067972090929</v>
      </c>
      <c r="V75" s="27">
        <v>0.18120070113935144</v>
      </c>
      <c r="W75" s="27">
        <v>0.16582266009852217</v>
      </c>
      <c r="X75" s="27">
        <v>0.1772</v>
      </c>
      <c r="Y75" s="27">
        <v>0.21288109008920694</v>
      </c>
      <c r="Z75" s="27">
        <v>0.24519089932623767</v>
      </c>
      <c r="AA75" s="27">
        <v>0.24559867717148137</v>
      </c>
      <c r="AB75" s="27">
        <v>0.18571982173997287</v>
      </c>
      <c r="AC75" s="27">
        <v>0.18240374408954935</v>
      </c>
      <c r="AD75" s="27">
        <v>0.19296645085344319</v>
      </c>
      <c r="AE75" s="27">
        <v>0.1919056529832468</v>
      </c>
      <c r="AF75" s="27">
        <v>0.19718199608610568</v>
      </c>
      <c r="AG75" s="27">
        <v>0.20330336200156371</v>
      </c>
      <c r="AH75" s="27">
        <v>0.19037391389241434</v>
      </c>
      <c r="AI75" s="27">
        <v>0.19436317534620637</v>
      </c>
      <c r="AJ75" s="27">
        <v>0.19841310044518914</v>
      </c>
      <c r="AK75" s="27">
        <v>0.20251070455430129</v>
      </c>
      <c r="AL75" s="27">
        <v>0.20673665791776027</v>
      </c>
      <c r="AM75" s="27">
        <v>0.21101184696057487</v>
      </c>
      <c r="AN75" s="27">
        <v>0.2153458143369871</v>
      </c>
      <c r="AO75" s="27">
        <v>0.20201660022828705</v>
      </c>
      <c r="AP75" s="27">
        <v>0.19359210144226116</v>
      </c>
      <c r="AQ75" s="27">
        <v>0.18274995165345195</v>
      </c>
      <c r="AR75" s="27">
        <v>0.17289674490485848</v>
      </c>
      <c r="AS75" s="27">
        <v>0.15604206869934389</v>
      </c>
      <c r="AT75" s="27">
        <v>0.20601704545454547</v>
      </c>
      <c r="AU75" s="27">
        <v>0.2380337879225474</v>
      </c>
      <c r="AV75" s="27">
        <v>0.26121476974483976</v>
      </c>
      <c r="AW75" s="27">
        <v>0.27112276372609501</v>
      </c>
      <c r="AX75" s="27">
        <v>0.20147884152010828</v>
      </c>
      <c r="AY75" s="27">
        <v>0.2048720972622787</v>
      </c>
      <c r="AZ75" s="27">
        <v>0.20831450191769463</v>
      </c>
      <c r="BA75" s="27">
        <v>0.21153340184994862</v>
      </c>
      <c r="BB75" s="27">
        <v>0.21925140234574197</v>
      </c>
      <c r="BC75" s="27">
        <v>0.22257980615577369</v>
      </c>
      <c r="BD75" s="27">
        <v>0.22744527013456517</v>
      </c>
      <c r="BE75" s="27">
        <v>0.2304335697776361</v>
      </c>
      <c r="BF75" s="27">
        <v>0.23040877367896312</v>
      </c>
      <c r="BG75" s="27">
        <v>0.22679138722202613</v>
      </c>
      <c r="BH75" s="27">
        <v>0.22183807865529215</v>
      </c>
      <c r="BI75" s="27">
        <v>0.21177489858263221</v>
      </c>
      <c r="BJ75" s="27">
        <v>0.21135096561996783</v>
      </c>
      <c r="BK75" s="27"/>
    </row>
    <row r="76" spans="1:63" x14ac:dyDescent="0.25">
      <c r="A76" t="s">
        <v>277</v>
      </c>
      <c r="B76" t="s">
        <v>278</v>
      </c>
      <c r="C76" t="s">
        <v>7</v>
      </c>
      <c r="D76" t="s">
        <v>310</v>
      </c>
      <c r="E76" s="4" t="s">
        <v>311</v>
      </c>
      <c r="F76" s="4">
        <v>1.6321852268906667</v>
      </c>
      <c r="G76" s="27">
        <v>1.5009477190335105</v>
      </c>
      <c r="H76" s="27">
        <v>1.3136755480947633</v>
      </c>
      <c r="I76" s="27">
        <v>1.3476762275157996</v>
      </c>
      <c r="J76" s="27">
        <v>1.2396337669127189</v>
      </c>
      <c r="K76" s="27">
        <v>1.2396337669127189</v>
      </c>
      <c r="L76" s="27">
        <v>1.5883059929620018</v>
      </c>
      <c r="M76" s="27">
        <v>1.6083498920272583</v>
      </c>
      <c r="N76" s="27">
        <v>1.4736766434125972</v>
      </c>
      <c r="O76" s="27">
        <v>1.3847116443080705</v>
      </c>
      <c r="P76" s="27">
        <v>1.4491645253368652</v>
      </c>
      <c r="Q76" s="27">
        <v>1.3116378393869079</v>
      </c>
      <c r="R76" s="27">
        <v>1.1417180858955673</v>
      </c>
      <c r="S76" s="27">
        <v>1.2081576773958564</v>
      </c>
      <c r="T76" s="27">
        <v>1.1912408466492839</v>
      </c>
      <c r="U76" s="27">
        <v>1.180504260704583</v>
      </c>
      <c r="V76" s="27">
        <v>1.28006078959674</v>
      </c>
      <c r="W76" s="27">
        <v>1.183761292559611</v>
      </c>
      <c r="X76" s="27">
        <v>0.929449434032523</v>
      </c>
      <c r="Y76" s="27">
        <v>0.93616827247637513</v>
      </c>
      <c r="Z76" s="27">
        <v>0.92260411497675099</v>
      </c>
      <c r="AA76" s="27">
        <v>0.98248202996058764</v>
      </c>
      <c r="AB76" s="27">
        <v>0.86642458525109611</v>
      </c>
      <c r="AC76" s="27">
        <v>0.93661908722967069</v>
      </c>
      <c r="AD76" s="27">
        <v>0.96455347714957174</v>
      </c>
      <c r="AE76" s="27">
        <v>0.94471330092543582</v>
      </c>
      <c r="AF76" s="27">
        <v>0.95595559072579694</v>
      </c>
      <c r="AG76" s="27">
        <v>1.1634603638140557</v>
      </c>
      <c r="AH76" s="27">
        <v>1.1294117647058823</v>
      </c>
      <c r="AI76" s="27">
        <v>1.1191804443850828</v>
      </c>
      <c r="AJ76" s="27">
        <v>1.1769399452460523</v>
      </c>
      <c r="AK76" s="27">
        <v>1.2812927126660569</v>
      </c>
      <c r="AL76" s="27">
        <v>1.3321811207840066</v>
      </c>
      <c r="AM76" s="27">
        <v>1.266177587926681</v>
      </c>
      <c r="AN76" s="27">
        <v>1.2471863561401391</v>
      </c>
      <c r="AO76" s="27">
        <v>1.9288183334856934</v>
      </c>
      <c r="AP76" s="27">
        <v>2.7825134784970955</v>
      </c>
      <c r="AQ76" s="27">
        <v>2.3766122302349344</v>
      </c>
      <c r="AR76" s="27">
        <v>2.1501795060947764</v>
      </c>
      <c r="AS76" s="27">
        <v>2.3582131764878413</v>
      </c>
      <c r="AT76" s="27">
        <v>2.3829731559125213</v>
      </c>
      <c r="AU76" s="27">
        <v>2.3496730073365866</v>
      </c>
      <c r="AV76" s="27">
        <v>2.3345161542033419</v>
      </c>
      <c r="AW76" s="27">
        <v>2.8099699346405229</v>
      </c>
      <c r="AX76" s="27">
        <v>2.722639185648573</v>
      </c>
      <c r="AY76" s="27">
        <v>3.0997375525176563</v>
      </c>
      <c r="AZ76" s="27">
        <v>3.3375391386847566</v>
      </c>
      <c r="BA76" s="27">
        <v>3.4773593189642615</v>
      </c>
      <c r="BB76" s="27">
        <v>3.7443121064663387</v>
      </c>
      <c r="BC76" s="27">
        <v>3.83991834399834</v>
      </c>
      <c r="BD76" s="27">
        <v>4.2064868174614611</v>
      </c>
      <c r="BE76" s="27">
        <v>4.4399761945247409</v>
      </c>
      <c r="BF76" s="27">
        <v>4.5198309796544214</v>
      </c>
      <c r="BG76" s="27">
        <v>4.6714312510869158</v>
      </c>
      <c r="BH76" s="27">
        <v>4.87768883333238</v>
      </c>
      <c r="BI76" s="27">
        <v>5.1909449688794913</v>
      </c>
      <c r="BJ76" s="27">
        <v>5.3055368995139558</v>
      </c>
      <c r="BK76" s="27"/>
    </row>
    <row r="77" spans="1:63" x14ac:dyDescent="0.25">
      <c r="A77" t="s">
        <v>165</v>
      </c>
      <c r="B77" t="s">
        <v>166</v>
      </c>
      <c r="C77" t="s">
        <v>7</v>
      </c>
      <c r="D77" t="s">
        <v>310</v>
      </c>
      <c r="E77" s="4" t="s">
        <v>311</v>
      </c>
      <c r="F77" s="4">
        <v>0.57052631578947366</v>
      </c>
      <c r="G77" s="27">
        <v>0.55400000000000005</v>
      </c>
      <c r="H77" s="27">
        <v>0.56599999999999995</v>
      </c>
      <c r="I77" s="27">
        <v>0.55047619047619045</v>
      </c>
      <c r="J77" s="27">
        <v>0.54545454545454541</v>
      </c>
      <c r="K77" s="27">
        <v>0.52733686067019403</v>
      </c>
      <c r="L77" s="27">
        <v>0.49027023788757385</v>
      </c>
      <c r="M77" s="27">
        <v>0.50131317379327356</v>
      </c>
      <c r="N77" s="27">
        <v>0.47228409456745374</v>
      </c>
      <c r="O77" s="27">
        <v>0.50828406077332722</v>
      </c>
      <c r="P77" s="27">
        <v>0.53841170255216186</v>
      </c>
      <c r="Q77" s="27">
        <v>0.57268963943910989</v>
      </c>
      <c r="R77" s="27">
        <v>0.51484752654334243</v>
      </c>
      <c r="S77" s="27">
        <v>0.50392017106200993</v>
      </c>
      <c r="T77" s="27">
        <v>0.37978297312196935</v>
      </c>
      <c r="U77" s="27">
        <v>0.30465953876034774</v>
      </c>
      <c r="V77" s="27">
        <v>0.30740740740740741</v>
      </c>
      <c r="W77" s="27">
        <v>0.31021897810218979</v>
      </c>
      <c r="X77" s="27">
        <v>0.31521739130434784</v>
      </c>
      <c r="Y77" s="27">
        <v>0.315</v>
      </c>
      <c r="Z77" s="27">
        <v>0.3154929577464789</v>
      </c>
      <c r="AA77" s="27">
        <v>0.33703703703703702</v>
      </c>
      <c r="AB77" s="27">
        <v>0.36093750000000002</v>
      </c>
      <c r="AC77" s="27">
        <v>0.35530303030303029</v>
      </c>
      <c r="AD77" s="27">
        <v>0.50751879699248126</v>
      </c>
      <c r="AE77" s="27">
        <v>0.89</v>
      </c>
      <c r="AF77" s="27">
        <v>1.25</v>
      </c>
      <c r="AG77" s="27">
        <v>1.552</v>
      </c>
      <c r="AH77" s="27">
        <v>1.9515789473684211</v>
      </c>
      <c r="AI77" s="27">
        <v>2.3434782608695652</v>
      </c>
      <c r="AJ77" s="27">
        <v>2.9444444444444446</v>
      </c>
      <c r="AK77" s="27">
        <v>3.1094736842105264</v>
      </c>
      <c r="AL77" s="27">
        <v>3.1579999999999999</v>
      </c>
      <c r="AM77" s="27">
        <v>3.6357894736842105</v>
      </c>
      <c r="AN77" s="27">
        <v>4.0611111111111109</v>
      </c>
      <c r="AO77" s="27">
        <v>4.4076086956521738</v>
      </c>
      <c r="AP77" s="27">
        <v>4.8386363636363638</v>
      </c>
      <c r="AQ77" s="27">
        <v>5.4823529411764707</v>
      </c>
      <c r="AR77" s="27">
        <v>6.0750000000000002</v>
      </c>
      <c r="AS77" s="27">
        <v>6.6932474358974359</v>
      </c>
      <c r="AT77" s="27">
        <v>7.2289396689832026</v>
      </c>
      <c r="AU77" s="27">
        <v>6.0011467889908259</v>
      </c>
      <c r="AV77" s="27">
        <v>5.0801248699271593</v>
      </c>
      <c r="AW77" s="27">
        <v>4.5247093772233464</v>
      </c>
      <c r="AX77" s="27">
        <v>4.1238938053097343</v>
      </c>
      <c r="AY77" s="27">
        <v>4.1794871794871797</v>
      </c>
      <c r="AZ77" s="27">
        <v>3.5137614678899083</v>
      </c>
      <c r="BA77" s="27">
        <v>3.7349042709867453</v>
      </c>
      <c r="BB77" s="27">
        <v>3.2323663084435617</v>
      </c>
      <c r="BC77" s="27">
        <v>3.2323663084435617</v>
      </c>
      <c r="BD77" s="27">
        <v>3.0241509266299422</v>
      </c>
      <c r="BE77" s="27">
        <v>3.0382868267358858</v>
      </c>
      <c r="BF77" s="27">
        <v>2.8541666666666665</v>
      </c>
      <c r="BG77" s="27">
        <v>2.7814238042269186</v>
      </c>
      <c r="BH77" s="27">
        <v>2.0174344254546774</v>
      </c>
      <c r="BI77" s="27">
        <v>2.1917164424894708</v>
      </c>
      <c r="BJ77" s="27">
        <v>2.3257298146560372</v>
      </c>
      <c r="BK77" s="27"/>
    </row>
    <row r="78" spans="1:63" x14ac:dyDescent="0.25">
      <c r="A78" t="s">
        <v>171</v>
      </c>
      <c r="B78" t="s">
        <v>172</v>
      </c>
      <c r="C78" t="s">
        <v>7</v>
      </c>
      <c r="D78" t="s">
        <v>310</v>
      </c>
      <c r="E78" s="4" t="s">
        <v>311</v>
      </c>
      <c r="F78" s="4">
        <v>1.7857142857142858</v>
      </c>
      <c r="G78" s="27">
        <v>1.6839729119638827</v>
      </c>
      <c r="H78" s="27">
        <v>1.3289926235913179</v>
      </c>
      <c r="I78" s="27">
        <v>1.188456323842727</v>
      </c>
      <c r="J78" s="27">
        <v>1.1215957038741848</v>
      </c>
      <c r="K78" s="27">
        <v>0.83615032486229546</v>
      </c>
      <c r="L78" s="27">
        <v>0.93534123828624371</v>
      </c>
      <c r="M78" s="27">
        <v>0.93257319819819817</v>
      </c>
      <c r="N78" s="27">
        <v>0.87191701836947078</v>
      </c>
      <c r="O78" s="27">
        <v>0.94190629784282598</v>
      </c>
      <c r="P78" s="27">
        <v>0.93440815229958418</v>
      </c>
      <c r="Q78" s="27">
        <v>0.95274419807356647</v>
      </c>
      <c r="R78" s="27">
        <v>1.1776059532208321</v>
      </c>
      <c r="S78" s="27">
        <v>1.087833364287365</v>
      </c>
      <c r="T78" s="27">
        <v>1.2889782226020765</v>
      </c>
      <c r="U78" s="27">
        <v>1.4588632161357253</v>
      </c>
      <c r="V78" s="27">
        <v>1.5799634501877591</v>
      </c>
      <c r="W78" s="27">
        <v>1.6100097959536841</v>
      </c>
      <c r="X78" s="27">
        <v>1.7465269033330006</v>
      </c>
      <c r="Y78" s="27">
        <v>1.8616914779740856</v>
      </c>
      <c r="Z78" s="27">
        <v>2.0940295794322883</v>
      </c>
      <c r="AA78" s="27">
        <v>2.0933284393128155</v>
      </c>
      <c r="AB78" s="27">
        <v>1.9910862476626126</v>
      </c>
      <c r="AC78" s="27">
        <v>2.0248621731038949</v>
      </c>
      <c r="AD78" s="27">
        <v>2.1155109418868503</v>
      </c>
      <c r="AE78" s="27">
        <v>2.1842843885840808</v>
      </c>
      <c r="AF78" s="27">
        <v>2.3756650077226702</v>
      </c>
      <c r="AG78" s="27">
        <v>2.4344491825354351</v>
      </c>
      <c r="AH78" s="27">
        <v>2.4751346246753267</v>
      </c>
      <c r="AI78" s="27">
        <v>2.5163265797199097</v>
      </c>
      <c r="AJ78" s="27">
        <v>2.5583333333333331</v>
      </c>
      <c r="AK78" s="27">
        <v>2.8636363636363638</v>
      </c>
      <c r="AL78" s="27">
        <v>3.23</v>
      </c>
      <c r="AM78" s="27">
        <v>3.6467640752974151</v>
      </c>
      <c r="AN78" s="27">
        <v>1.5343753829220526</v>
      </c>
      <c r="AO78" s="27">
        <v>1.738</v>
      </c>
      <c r="AP78" s="27">
        <v>1.3846543859649123</v>
      </c>
      <c r="AQ78" s="27">
        <v>1.2498961403786426</v>
      </c>
      <c r="AR78" s="27">
        <v>1.3112089038901114</v>
      </c>
      <c r="AS78" s="27">
        <v>1.3808376461332317</v>
      </c>
      <c r="AT78" s="27">
        <v>1.2680494375522431</v>
      </c>
      <c r="AU78" s="27">
        <v>1.4966276289165492</v>
      </c>
      <c r="AV78" s="27">
        <v>1.3238862273456509</v>
      </c>
      <c r="AW78" s="27">
        <v>1.7275126529310962</v>
      </c>
      <c r="AX78" s="27">
        <v>2.1367939898983876</v>
      </c>
      <c r="AY78" s="27">
        <v>2.1241228003732027</v>
      </c>
      <c r="AZ78" s="27">
        <v>2.4771956985647936</v>
      </c>
      <c r="BA78" s="27">
        <v>2.7098456349721105</v>
      </c>
      <c r="BB78" s="27">
        <v>2.7694962241017369</v>
      </c>
      <c r="BC78" s="27">
        <v>2.5707391258746499</v>
      </c>
      <c r="BD78" s="27">
        <v>3.3235767749474951</v>
      </c>
      <c r="BE78" s="27">
        <v>3.0658244218119157</v>
      </c>
      <c r="BF78" s="27">
        <v>3.0924678797877818</v>
      </c>
      <c r="BG78" s="27">
        <v>2.76486013986014</v>
      </c>
      <c r="BH78" s="27">
        <v>2.3838546976126693</v>
      </c>
      <c r="BI78" s="27">
        <v>2.7482680581497623</v>
      </c>
      <c r="BJ78" s="27">
        <v>2.7717777237453634</v>
      </c>
      <c r="BK78" s="27"/>
    </row>
    <row r="79" spans="1:63" x14ac:dyDescent="0.25">
      <c r="A79" t="s">
        <v>175</v>
      </c>
      <c r="B79" t="s">
        <v>176</v>
      </c>
      <c r="C79" t="s">
        <v>7</v>
      </c>
      <c r="D79" t="s">
        <v>310</v>
      </c>
      <c r="E79" s="4" t="s">
        <v>311</v>
      </c>
      <c r="F79" s="4">
        <v>3.4349810808653309</v>
      </c>
      <c r="G79" s="27">
        <v>3.4273015873015873</v>
      </c>
      <c r="H79" s="27">
        <v>3.4314285714285715</v>
      </c>
      <c r="I79" s="27">
        <v>3.3303974603174602</v>
      </c>
      <c r="J79" s="27">
        <v>3.3872800000000001</v>
      </c>
      <c r="K79" s="27">
        <v>4.3851756659006851</v>
      </c>
      <c r="L79" s="27">
        <v>4.2191654914267742</v>
      </c>
      <c r="M79" s="27">
        <v>4.2165831873044315</v>
      </c>
      <c r="N79" s="27">
        <v>4.0925779070696002</v>
      </c>
      <c r="O79" s="27">
        <v>3.5363716814159294</v>
      </c>
      <c r="P79" s="27">
        <v>3.4258404040911143</v>
      </c>
      <c r="Q79" s="27">
        <v>3.0943485217391302</v>
      </c>
      <c r="R79" s="27">
        <v>3.0247058823529414</v>
      </c>
      <c r="S79" s="27">
        <v>2.8977209756097562</v>
      </c>
      <c r="T79" s="27">
        <v>2.8551023622047245</v>
      </c>
      <c r="U79" s="27">
        <v>2.8437457335212151</v>
      </c>
      <c r="V79" s="27">
        <v>2.8492557427258807</v>
      </c>
      <c r="W79" s="27">
        <v>2.8474688998858011</v>
      </c>
      <c r="X79" s="27">
        <v>2.6283063457330416</v>
      </c>
      <c r="Y79" s="27">
        <v>2.7576433149171269</v>
      </c>
      <c r="Z79" s="27">
        <v>2.902093023255814</v>
      </c>
      <c r="AA79" s="27">
        <v>3.105426976744186</v>
      </c>
      <c r="AB79" s="27">
        <v>2.9819083969465647</v>
      </c>
      <c r="AC79" s="27">
        <v>2.8693804651162789</v>
      </c>
      <c r="AD79" s="27">
        <v>3.0030000000000001</v>
      </c>
      <c r="AE79" s="27">
        <v>2.9400840000000001</v>
      </c>
      <c r="AF79" s="27">
        <v>2.9182793442622952</v>
      </c>
      <c r="AG79" s="27">
        <v>2.8661290322580646</v>
      </c>
      <c r="AH79" s="27">
        <v>2.8855474999999999</v>
      </c>
      <c r="AI79" s="27">
        <v>2.9146622556390978</v>
      </c>
      <c r="AJ79" s="27">
        <v>2.8725925925925928</v>
      </c>
      <c r="AK79" s="27">
        <v>2.7684022222222224</v>
      </c>
      <c r="AL79" s="27">
        <v>2.6730343511450383</v>
      </c>
      <c r="AM79" s="27">
        <v>2.8428640000000001</v>
      </c>
      <c r="AN79" s="27">
        <v>2.7969138888888887</v>
      </c>
      <c r="AO79" s="27">
        <v>2.7390482307692308</v>
      </c>
      <c r="AP79" s="27">
        <v>2.673915</v>
      </c>
      <c r="AQ79" s="27">
        <v>2.620685474452555</v>
      </c>
      <c r="AR79" s="27">
        <v>2.546183768115942</v>
      </c>
      <c r="AS79" s="27">
        <v>2.5924132352941176</v>
      </c>
      <c r="AT79" s="27">
        <v>2.6185185185185187</v>
      </c>
      <c r="AU79" s="27">
        <v>2.38005133846718</v>
      </c>
      <c r="AV79" s="27">
        <v>2.3768651204018321</v>
      </c>
      <c r="AW79" s="27">
        <v>2.3484310242747188</v>
      </c>
      <c r="AX79" s="27">
        <v>2.2980420594633792</v>
      </c>
      <c r="AY79" s="27">
        <v>2.319158660951818</v>
      </c>
      <c r="AZ79" s="27">
        <v>2.2533731070683394</v>
      </c>
      <c r="BA79" s="27">
        <v>2.2807241981875643</v>
      </c>
      <c r="BB79" s="27">
        <v>2.2779233525427105</v>
      </c>
      <c r="BC79" s="27">
        <v>2.2413364926949475</v>
      </c>
      <c r="BD79" s="27">
        <v>2.2258253162840633</v>
      </c>
      <c r="BE79" s="27">
        <v>2.1985277397630658</v>
      </c>
      <c r="BF79" s="27">
        <v>2.2044015111540896</v>
      </c>
      <c r="BG79" s="27">
        <v>2.1626380916948902</v>
      </c>
      <c r="BH79" s="27">
        <v>2.1767963417941489</v>
      </c>
      <c r="BI79" s="27">
        <v>2.1570994976818381</v>
      </c>
      <c r="BJ79" s="27">
        <v>2.1742365781060524</v>
      </c>
      <c r="BK79" s="27"/>
    </row>
    <row r="80" spans="1:63" x14ac:dyDescent="0.25">
      <c r="A80" t="s">
        <v>177</v>
      </c>
      <c r="B80" t="s">
        <v>178</v>
      </c>
      <c r="C80" t="s">
        <v>7</v>
      </c>
      <c r="D80" t="s">
        <v>310</v>
      </c>
      <c r="E80" s="4" t="s">
        <v>311</v>
      </c>
      <c r="F80" s="4">
        <v>0.9236502837793964</v>
      </c>
      <c r="G80" s="27">
        <v>0.92333880479056474</v>
      </c>
      <c r="H80" s="27">
        <v>0.87895660311147505</v>
      </c>
      <c r="I80" s="27">
        <v>0.76915242729433064</v>
      </c>
      <c r="J80" s="27">
        <v>0.70752089136490248</v>
      </c>
      <c r="K80" s="27">
        <v>0.76724881414402757</v>
      </c>
      <c r="L80" s="27">
        <v>0.75308381655245127</v>
      </c>
      <c r="M80" s="27">
        <v>0.73994638069705099</v>
      </c>
      <c r="N80" s="27">
        <v>0.72771278741427992</v>
      </c>
      <c r="O80" s="27">
        <v>0.71624420554295298</v>
      </c>
      <c r="P80" s="27">
        <v>0.7056043214044565</v>
      </c>
      <c r="Q80" s="27">
        <v>0.69566037735849051</v>
      </c>
      <c r="R80" s="27">
        <v>0.67235239852398521</v>
      </c>
      <c r="S80" s="27">
        <v>0.67097618188379649</v>
      </c>
      <c r="T80" s="27">
        <v>0.66961079297292048</v>
      </c>
      <c r="U80" s="27">
        <v>0.75453478538513319</v>
      </c>
      <c r="V80" s="27">
        <v>0.75299816860636848</v>
      </c>
      <c r="W80" s="27">
        <v>0.75145062110519578</v>
      </c>
      <c r="X80" s="27">
        <v>0.74991927671940584</v>
      </c>
      <c r="Y80" s="27">
        <v>0.75031007505406433</v>
      </c>
      <c r="Z80" s="27">
        <v>0.75137294942608623</v>
      </c>
      <c r="AA80" s="27">
        <v>0.74977939321675502</v>
      </c>
      <c r="AB80" s="27">
        <v>0.74819120280627371</v>
      </c>
      <c r="AC80" s="27">
        <v>0.76259368911918257</v>
      </c>
      <c r="AD80" s="27">
        <v>0.85258463939020435</v>
      </c>
      <c r="AE80" s="27">
        <v>0.86681040054225322</v>
      </c>
      <c r="AF80" s="27">
        <v>0.88126966381307392</v>
      </c>
      <c r="AG80" s="27">
        <v>0.89597203623574828</v>
      </c>
      <c r="AH80" s="27">
        <v>0.91091970125057287</v>
      </c>
      <c r="AI80" s="27">
        <v>0.92611679384310452</v>
      </c>
      <c r="AJ80" s="27">
        <v>0.94156747344110991</v>
      </c>
      <c r="AK80" s="27">
        <v>0.957271675951051</v>
      </c>
      <c r="AL80" s="27">
        <v>0.97324941640958662</v>
      </c>
      <c r="AM80" s="27">
        <v>0.98948270721526532</v>
      </c>
      <c r="AN80" s="27">
        <v>0.90607933626508486</v>
      </c>
      <c r="AO80" s="27">
        <v>1.0227704068506744</v>
      </c>
      <c r="AP80" s="27">
        <v>1.039836638758513</v>
      </c>
      <c r="AQ80" s="27">
        <v>1.057186349270782</v>
      </c>
      <c r="AR80" s="27">
        <v>0.87715139771796746</v>
      </c>
      <c r="AS80" s="27">
        <v>0.92085131334889003</v>
      </c>
      <c r="AT80" s="27">
        <v>0.91622727005928273</v>
      </c>
      <c r="AU80" s="27">
        <v>0.91199740887890823</v>
      </c>
      <c r="AV80" s="27">
        <v>0.93207727067329416</v>
      </c>
      <c r="AW80" s="27">
        <v>0.92146813568910191</v>
      </c>
      <c r="AX80" s="27">
        <v>0.90298080736868458</v>
      </c>
      <c r="AY80" s="27">
        <v>0.89729729729729735</v>
      </c>
      <c r="AZ80" s="27">
        <v>0.92432432432432432</v>
      </c>
      <c r="BA80" s="27">
        <v>0.91489361702127658</v>
      </c>
      <c r="BB80" s="27">
        <v>0.90052356020942403</v>
      </c>
      <c r="BC80" s="27">
        <v>0.89332923474439518</v>
      </c>
      <c r="BD80" s="27">
        <v>1.0140845070422535</v>
      </c>
      <c r="BE80" s="27">
        <v>0.99122807017543857</v>
      </c>
      <c r="BF80" s="27">
        <v>0.96474369949182426</v>
      </c>
      <c r="BG80" s="27">
        <v>0.98453488372093023</v>
      </c>
      <c r="BH80" s="27">
        <v>0.90569246187453867</v>
      </c>
      <c r="BI80" s="27">
        <v>0.91720871214713384</v>
      </c>
      <c r="BJ80" s="27">
        <v>0.97058473367113485</v>
      </c>
      <c r="BK80" s="27"/>
    </row>
    <row r="81" spans="1:63" x14ac:dyDescent="0.25">
      <c r="A81" t="s">
        <v>179</v>
      </c>
      <c r="B81" t="s">
        <v>180</v>
      </c>
      <c r="C81" t="s">
        <v>7</v>
      </c>
      <c r="D81" t="s">
        <v>310</v>
      </c>
      <c r="E81" s="4" t="s">
        <v>311</v>
      </c>
      <c r="F81" s="4">
        <v>0.95550027639579882</v>
      </c>
      <c r="G81" s="27">
        <v>0.99480010713139144</v>
      </c>
      <c r="H81" s="27">
        <v>0.89474493903053254</v>
      </c>
      <c r="I81" s="27">
        <v>0.82342057606705898</v>
      </c>
      <c r="J81" s="27">
        <v>0.7917045227389522</v>
      </c>
      <c r="K81" s="27">
        <v>0.79175228073005099</v>
      </c>
      <c r="L81" s="27">
        <v>0.76893314285414915</v>
      </c>
      <c r="M81" s="27">
        <v>0.72893511572172476</v>
      </c>
      <c r="N81" s="27">
        <v>0.62578695542684459</v>
      </c>
      <c r="O81" s="27">
        <v>0.6141572246232917</v>
      </c>
      <c r="P81" s="27">
        <v>0.74026373730438699</v>
      </c>
      <c r="Q81" s="27">
        <v>0.63517864329472795</v>
      </c>
      <c r="R81" s="27">
        <v>0.65290470326441552</v>
      </c>
      <c r="S81" s="27">
        <v>0.60111453292271599</v>
      </c>
      <c r="T81" s="27">
        <v>0.6614145730191664</v>
      </c>
      <c r="U81" s="27">
        <v>0.68076961619400744</v>
      </c>
      <c r="V81" s="27">
        <v>0.71749709840972486</v>
      </c>
      <c r="W81" s="27">
        <v>0.72535077016928473</v>
      </c>
      <c r="X81" s="27">
        <v>0.74012819045438938</v>
      </c>
      <c r="Y81" s="27">
        <v>0.80954177671571714</v>
      </c>
      <c r="Z81" s="27">
        <v>0.8545328107219623</v>
      </c>
      <c r="AA81" s="27">
        <v>0.88315944493995147</v>
      </c>
      <c r="AB81" s="27">
        <v>0.91761952661507196</v>
      </c>
      <c r="AC81" s="27">
        <v>0.93989705793995715</v>
      </c>
      <c r="AD81" s="27">
        <v>1.0768</v>
      </c>
      <c r="AE81" s="27">
        <v>1.023076923076923</v>
      </c>
      <c r="AF81" s="27">
        <v>1.1651131824234353</v>
      </c>
      <c r="AG81" s="27">
        <v>1.1432461617916334</v>
      </c>
      <c r="AH81" s="27">
        <v>1.1841956300237746</v>
      </c>
      <c r="AI81" s="27">
        <v>1.1173980297972808</v>
      </c>
      <c r="AJ81" s="27">
        <v>1.1267330599492287</v>
      </c>
      <c r="AK81" s="27">
        <v>1.1355346515645997</v>
      </c>
      <c r="AL81" s="27">
        <v>1.1355679702048418</v>
      </c>
      <c r="AM81" s="27">
        <v>1.2299255777516647</v>
      </c>
      <c r="AN81" s="27">
        <v>1.2361933881138927</v>
      </c>
      <c r="AO81" s="27">
        <v>1.2516506319562346</v>
      </c>
      <c r="AP81" s="27">
        <v>1.2463369963369964</v>
      </c>
      <c r="AQ81" s="27">
        <v>1.241019288621483</v>
      </c>
      <c r="AR81" s="27">
        <v>1.2412371134020619</v>
      </c>
      <c r="AS81" s="27">
        <v>1.2533735646634816</v>
      </c>
      <c r="AT81" s="27">
        <v>1.26953125</v>
      </c>
      <c r="AU81" s="27">
        <v>1.2630530973451328</v>
      </c>
      <c r="AV81" s="27">
        <v>1.2681392851664366</v>
      </c>
      <c r="AW81" s="27">
        <v>1.388457438708695</v>
      </c>
      <c r="AX81" s="27">
        <v>1.3884785819793206</v>
      </c>
      <c r="AY81" s="27">
        <v>1.3884785819793206</v>
      </c>
      <c r="AZ81" s="27">
        <v>1.3884785819793206</v>
      </c>
      <c r="BA81" s="27">
        <v>1.2444543393924308</v>
      </c>
      <c r="BB81" s="27">
        <v>1.2444169441890998</v>
      </c>
      <c r="BC81" s="27">
        <v>1.2438385753844414</v>
      </c>
      <c r="BD81" s="27">
        <v>1.2438233146739321</v>
      </c>
      <c r="BE81" s="27">
        <v>1.2471749740354054</v>
      </c>
      <c r="BF81" s="27">
        <v>1.2769234323381513</v>
      </c>
      <c r="BG81" s="27">
        <v>1.1694927695808559</v>
      </c>
      <c r="BH81" s="27">
        <v>1.1223378751435331</v>
      </c>
      <c r="BI81" s="27">
        <v>1.1758844318435719</v>
      </c>
      <c r="BJ81" s="27">
        <v>1.1515127439171629</v>
      </c>
      <c r="BK81" s="27"/>
    </row>
    <row r="82" spans="1:63" x14ac:dyDescent="0.25">
      <c r="A82" t="s">
        <v>279</v>
      </c>
      <c r="B82" t="s">
        <v>280</v>
      </c>
      <c r="C82" t="s">
        <v>7</v>
      </c>
      <c r="D82" t="s">
        <v>310</v>
      </c>
      <c r="E82" s="4" t="s">
        <v>311</v>
      </c>
      <c r="F82" s="4">
        <v>0.14107560405300079</v>
      </c>
      <c r="G82" s="27">
        <v>0.15656963021243114</v>
      </c>
      <c r="H82" s="27">
        <v>0.15590551181102363</v>
      </c>
      <c r="I82" s="27">
        <v>0.1515390686661405</v>
      </c>
      <c r="J82" s="27">
        <v>0.14592933947772657</v>
      </c>
      <c r="K82" s="27">
        <v>0.14818731117824774</v>
      </c>
      <c r="L82" s="27">
        <v>0.15524164889836531</v>
      </c>
      <c r="M82" s="27">
        <v>0.14835170969993022</v>
      </c>
      <c r="N82" s="27">
        <v>0.31181771170006461</v>
      </c>
      <c r="O82" s="27">
        <v>0.18309212198221092</v>
      </c>
      <c r="P82" s="27">
        <v>0.17524320987654321</v>
      </c>
      <c r="Q82" s="27">
        <v>0.16779136690647481</v>
      </c>
      <c r="R82" s="27">
        <v>0.19354570187311937</v>
      </c>
      <c r="S82" s="27">
        <v>0.17925247326319704</v>
      </c>
      <c r="T82" s="27">
        <v>0.16746479760399066</v>
      </c>
      <c r="U82" s="27">
        <v>0.14989059625538556</v>
      </c>
      <c r="V82" s="27">
        <v>0.16802778267636842</v>
      </c>
      <c r="W82" s="27">
        <v>0.15924585247065351</v>
      </c>
      <c r="X82" s="27">
        <v>0.16167164648245563</v>
      </c>
      <c r="Y82" s="27">
        <v>0.13072995130234813</v>
      </c>
      <c r="Z82" s="27">
        <v>0.13516137006548506</v>
      </c>
      <c r="AA82" s="27">
        <v>0.16422404281255421</v>
      </c>
      <c r="AB82" s="27">
        <v>0.17957122293161126</v>
      </c>
      <c r="AC82" s="27">
        <v>0.18188506967437146</v>
      </c>
      <c r="AD82" s="27">
        <v>0.18486298654787323</v>
      </c>
      <c r="AE82" s="27">
        <v>0.19409014305606095</v>
      </c>
      <c r="AF82" s="27">
        <v>0.20202975226948527</v>
      </c>
      <c r="AG82" s="27">
        <v>0.21338737640982558</v>
      </c>
      <c r="AH82" s="27">
        <v>0.21050750763448614</v>
      </c>
      <c r="AI82" s="27">
        <v>0.20639332870048646</v>
      </c>
      <c r="AJ82" s="27">
        <v>0.20710455764075067</v>
      </c>
      <c r="AK82" s="27">
        <v>0.20766666666666667</v>
      </c>
      <c r="AL82" s="27">
        <v>0.23821428571428571</v>
      </c>
      <c r="AM82" s="27">
        <v>0.26923076923076922</v>
      </c>
      <c r="AN82" s="27">
        <v>0.30166666666666669</v>
      </c>
      <c r="AO82" s="27">
        <v>0.33954545454545454</v>
      </c>
      <c r="AP82" s="27">
        <v>0.28883368956155048</v>
      </c>
      <c r="AQ82" s="27">
        <v>0.36000605712921196</v>
      </c>
      <c r="AR82" s="27">
        <v>0.40931122800253367</v>
      </c>
      <c r="AS82" s="27">
        <v>0.52995302914512743</v>
      </c>
      <c r="AT82" s="27">
        <v>0.57407407407407407</v>
      </c>
      <c r="AU82" s="27">
        <v>0.66135727195090466</v>
      </c>
      <c r="AV82" s="27">
        <v>0.7872116416393703</v>
      </c>
      <c r="AW82" s="27">
        <v>0.86679163268530335</v>
      </c>
      <c r="AX82" s="27">
        <v>0.83373786502329406</v>
      </c>
      <c r="AY82" s="27">
        <v>0.76608100458398587</v>
      </c>
      <c r="AZ82" s="27">
        <v>0.89519576914203214</v>
      </c>
      <c r="BA82" s="27">
        <v>0.95018975721355992</v>
      </c>
      <c r="BB82" s="27">
        <v>0.76036866359447008</v>
      </c>
      <c r="BC82" s="27">
        <v>0.78064516129032258</v>
      </c>
      <c r="BD82" s="27">
        <v>0.99417394382306934</v>
      </c>
      <c r="BE82" s="27">
        <v>0.65780969259635191</v>
      </c>
      <c r="BF82" s="27">
        <v>0.68046504073601488</v>
      </c>
      <c r="BG82" s="27">
        <v>0.6952264381884945</v>
      </c>
      <c r="BH82" s="27">
        <v>0.74671645784913043</v>
      </c>
      <c r="BI82" s="27">
        <v>0.76498676018182887</v>
      </c>
      <c r="BJ82" s="27">
        <v>0.74032504864055382</v>
      </c>
      <c r="BK82" s="27"/>
    </row>
    <row r="83" spans="1:63" x14ac:dyDescent="0.25">
      <c r="A83" t="s">
        <v>281</v>
      </c>
      <c r="B83" t="s">
        <v>282</v>
      </c>
      <c r="C83" t="s">
        <v>7</v>
      </c>
      <c r="D83" t="s">
        <v>310</v>
      </c>
      <c r="E83" s="4" t="s">
        <v>311</v>
      </c>
      <c r="F83" s="4">
        <v>0.21175874588387605</v>
      </c>
      <c r="G83" s="27">
        <v>0.22648619634447992</v>
      </c>
      <c r="H83" s="27">
        <v>0.23773889636608345</v>
      </c>
      <c r="I83" s="27">
        <v>0.28276076183175275</v>
      </c>
      <c r="J83" s="27">
        <v>0.31086110641177467</v>
      </c>
      <c r="K83" s="27">
        <v>0.37294426897365779</v>
      </c>
      <c r="L83" s="27">
        <v>0.35661922509418975</v>
      </c>
      <c r="M83" s="27">
        <v>0.41210071235568657</v>
      </c>
      <c r="N83" s="27">
        <v>0.43616701374427325</v>
      </c>
      <c r="O83" s="27">
        <v>0.46069364161849713</v>
      </c>
      <c r="P83" s="27">
        <v>0.46319018404907975</v>
      </c>
      <c r="Q83" s="27">
        <v>0.47152294233172648</v>
      </c>
      <c r="R83" s="27">
        <v>0.48369372562920948</v>
      </c>
      <c r="S83" s="27">
        <v>0.47923935799023026</v>
      </c>
      <c r="T83" s="27">
        <v>0.44210697977821267</v>
      </c>
      <c r="U83" s="27">
        <v>0.38996200126662445</v>
      </c>
      <c r="V83" s="27">
        <v>0.38040520108859993</v>
      </c>
      <c r="W83" s="27">
        <v>0.43952215032354403</v>
      </c>
      <c r="X83" s="27">
        <v>0.34745914885975937</v>
      </c>
      <c r="Y83" s="27">
        <v>0.25932941845046409</v>
      </c>
      <c r="Z83" s="27">
        <v>0.32387438516836925</v>
      </c>
      <c r="AA83" s="27">
        <v>0.23313316849169904</v>
      </c>
      <c r="AB83" s="27">
        <v>0.26681088876870379</v>
      </c>
      <c r="AC83" s="27">
        <v>0.35462031107044828</v>
      </c>
      <c r="AD83" s="27">
        <v>0.39879978177850517</v>
      </c>
      <c r="AE83" s="27">
        <v>0.43197302438180873</v>
      </c>
      <c r="AF83" s="27">
        <v>0.46113551875633663</v>
      </c>
      <c r="AG83" s="27">
        <v>0.51340206185567006</v>
      </c>
      <c r="AH83" s="27">
        <v>0.4972630858706808</v>
      </c>
      <c r="AI83" s="27">
        <v>0.48993288590604028</v>
      </c>
      <c r="AJ83" s="27">
        <v>0.56795662740699193</v>
      </c>
      <c r="AK83" s="27">
        <v>0.50365205843293492</v>
      </c>
      <c r="AL83" s="27">
        <v>0.69856459330143539</v>
      </c>
      <c r="AM83" s="27">
        <v>0.70465116279069773</v>
      </c>
      <c r="AN83" s="27">
        <v>0.68933333333333335</v>
      </c>
      <c r="AO83" s="27">
        <v>0.59524018002234647</v>
      </c>
      <c r="AP83" s="27">
        <v>0.59444444444444444</v>
      </c>
      <c r="AQ83" s="27">
        <v>0.57692307692307687</v>
      </c>
      <c r="AR83" s="27">
        <v>0.58497040581601512</v>
      </c>
      <c r="AS83" s="27">
        <v>0.62883931458131259</v>
      </c>
      <c r="AT83" s="27">
        <v>0.67862838915470491</v>
      </c>
      <c r="AU83" s="27">
        <v>0.69698572184029617</v>
      </c>
      <c r="AV83" s="27">
        <v>0.69768732654949117</v>
      </c>
      <c r="AW83" s="27">
        <v>0.68547924239525537</v>
      </c>
      <c r="AX83" s="27">
        <v>0.70174096039793377</v>
      </c>
      <c r="AY83" s="27">
        <v>0.73771806697413278</v>
      </c>
      <c r="AZ83" s="27">
        <v>0.73494453248811409</v>
      </c>
      <c r="BA83" s="27">
        <v>0.71329469273743018</v>
      </c>
      <c r="BB83" s="27">
        <v>0.84824610767210651</v>
      </c>
      <c r="BC83" s="27">
        <v>0.86170894516784968</v>
      </c>
      <c r="BD83" s="27">
        <v>0.83004043319774168</v>
      </c>
      <c r="BE83" s="27">
        <v>0.85442622950819669</v>
      </c>
      <c r="BF83" s="27">
        <v>0.86504065040650402</v>
      </c>
      <c r="BG83" s="27">
        <v>0.93580544729977688</v>
      </c>
      <c r="BH83" s="27">
        <v>0.88855738198980316</v>
      </c>
      <c r="BI83" s="27">
        <v>0.92169516503318516</v>
      </c>
      <c r="BJ83" s="27">
        <v>0.93931695665096815</v>
      </c>
      <c r="BK83" s="27"/>
    </row>
    <row r="84" spans="1:63" x14ac:dyDescent="0.25">
      <c r="A84" t="s">
        <v>147</v>
      </c>
      <c r="B84" t="s">
        <v>148</v>
      </c>
      <c r="C84" t="s">
        <v>149</v>
      </c>
      <c r="D84" t="s">
        <v>310</v>
      </c>
      <c r="E84" s="4" t="s">
        <v>311</v>
      </c>
      <c r="F84" s="4">
        <v>1.5</v>
      </c>
      <c r="G84" s="27">
        <v>1.5217391304347827</v>
      </c>
      <c r="H84" s="27">
        <v>1.6304347826086956</v>
      </c>
      <c r="I84" s="27">
        <v>1.6</v>
      </c>
      <c r="J84" s="27">
        <v>1.5652173913043479</v>
      </c>
      <c r="K84" s="27">
        <v>1.5598290598290598</v>
      </c>
      <c r="L84" s="27">
        <v>1.5416666666666667</v>
      </c>
      <c r="M84" s="27">
        <v>1.5670103092783505</v>
      </c>
      <c r="N84" s="27">
        <v>1.6</v>
      </c>
      <c r="O84" s="27">
        <v>1.615686274509804</v>
      </c>
      <c r="P84" s="27">
        <v>1.6312956555171088</v>
      </c>
      <c r="Q84" s="27">
        <v>1.7708333333333333</v>
      </c>
      <c r="R84" s="27">
        <v>1.6521739130434783</v>
      </c>
      <c r="S84" s="27">
        <v>1.6016427104722792</v>
      </c>
      <c r="T84" s="27">
        <v>1.68</v>
      </c>
      <c r="U84" s="27">
        <v>1.7537254901960784</v>
      </c>
      <c r="V84" s="27">
        <v>1.8676923076923078</v>
      </c>
      <c r="W84" s="27">
        <v>2.0354315868827744</v>
      </c>
      <c r="X84" s="27">
        <v>2.2542498152254251</v>
      </c>
      <c r="Y84" s="27">
        <v>2.3913043478260869</v>
      </c>
      <c r="Z84" s="27">
        <v>2.5932504440497337</v>
      </c>
      <c r="AA84" s="27">
        <v>2.7516544757924066</v>
      </c>
      <c r="AB84" s="27">
        <v>2.9030054644808745</v>
      </c>
      <c r="AC84" s="27">
        <v>3.0475552578700604</v>
      </c>
      <c r="AD84" s="27">
        <v>2.7478968031407738</v>
      </c>
      <c r="AE84" s="27">
        <v>2.7899367610668131</v>
      </c>
      <c r="AF84" s="27">
        <v>2.8315817838857451</v>
      </c>
      <c r="AG84" s="27">
        <v>2.8750330250990754</v>
      </c>
      <c r="AH84" s="27">
        <v>2.9196891191709846</v>
      </c>
      <c r="AI84" s="27">
        <v>2.9196891191709846</v>
      </c>
      <c r="AJ84" s="27">
        <v>2.9616438356164383</v>
      </c>
      <c r="AK84" s="27">
        <v>2.9825435191288849</v>
      </c>
      <c r="AL84" s="27">
        <v>3.0032794733692398</v>
      </c>
      <c r="AM84" s="27">
        <v>3.0265202187331317</v>
      </c>
      <c r="AN84" s="27">
        <v>3.0627257875238731</v>
      </c>
      <c r="AO84" s="27">
        <v>3.0804439531683547</v>
      </c>
      <c r="AP84" s="27">
        <v>3.1230122746876035</v>
      </c>
      <c r="AQ84" s="27">
        <v>3.1536972738396196</v>
      </c>
      <c r="AR84" s="27">
        <v>3.1844850214853393</v>
      </c>
      <c r="AS84" s="27">
        <v>3.2157152762595653</v>
      </c>
      <c r="AT84" s="27">
        <v>3.2472417294792395</v>
      </c>
      <c r="AU84" s="27">
        <v>3.2789084140545937</v>
      </c>
      <c r="AV84" s="27">
        <v>2.289301274805978</v>
      </c>
      <c r="AW84" s="27">
        <v>2.3117460028850507</v>
      </c>
      <c r="AX84" s="27">
        <v>2.3344107780225998</v>
      </c>
      <c r="AY84" s="27">
        <v>2.3572981329435927</v>
      </c>
      <c r="AZ84" s="27">
        <v>2.380410807969513</v>
      </c>
      <c r="BA84" s="27">
        <v>2.403749433255455</v>
      </c>
      <c r="BB84" s="27">
        <v>2.4273168853676501</v>
      </c>
      <c r="BC84" s="27">
        <v>2.4511156100631792</v>
      </c>
      <c r="BD84" s="27">
        <v>2.475146992078864</v>
      </c>
      <c r="BE84" s="27">
        <v>2.4994139799067381</v>
      </c>
      <c r="BF84" s="27">
        <v>2.5239173334805418</v>
      </c>
      <c r="BG84" s="27">
        <v>2.5486156181592174</v>
      </c>
      <c r="BH84" s="27">
        <v>2.573653519920712</v>
      </c>
      <c r="BI84" s="27">
        <v>2.5988873468560891</v>
      </c>
      <c r="BJ84" s="27">
        <v>2.6243673080943828</v>
      </c>
      <c r="BK84" s="27"/>
    </row>
    <row r="85" spans="1:63" x14ac:dyDescent="0.25">
      <c r="A85" t="s">
        <v>153</v>
      </c>
      <c r="B85" t="s">
        <v>154</v>
      </c>
      <c r="C85" t="s">
        <v>149</v>
      </c>
      <c r="D85" t="s">
        <v>310</v>
      </c>
      <c r="E85" s="4" t="s">
        <v>311</v>
      </c>
      <c r="F85" s="4">
        <v>1.4685714285714286</v>
      </c>
      <c r="G85" s="27">
        <v>1.5085714285714287</v>
      </c>
      <c r="H85" s="27">
        <v>1.4702702702702704</v>
      </c>
      <c r="I85" s="27">
        <v>1.7437499999999999</v>
      </c>
      <c r="J85" s="27">
        <v>1.6436781609195403</v>
      </c>
      <c r="K85" s="27">
        <v>1.6912858660998937</v>
      </c>
      <c r="L85" s="27">
        <v>1.8205405405405406</v>
      </c>
      <c r="M85" s="27">
        <v>1.8421052631578947</v>
      </c>
      <c r="N85" s="27">
        <v>1.7142857142857142</v>
      </c>
      <c r="O85" s="27">
        <v>1.6129032258064515</v>
      </c>
      <c r="P85" s="27">
        <v>1.52</v>
      </c>
      <c r="Q85" s="27">
        <v>1.6774193548387097</v>
      </c>
      <c r="R85" s="27">
        <v>1.4838709677419355</v>
      </c>
      <c r="S85" s="27">
        <v>1.4791666666666667</v>
      </c>
      <c r="T85" s="27">
        <v>1.3923076923076922</v>
      </c>
      <c r="U85" s="27">
        <v>1.3574545454545455</v>
      </c>
      <c r="V85" s="27">
        <v>1.4928442882852</v>
      </c>
      <c r="W85" s="27">
        <v>1.5529999999999999</v>
      </c>
      <c r="X85" s="27">
        <v>1.4741935483870967</v>
      </c>
      <c r="Y85" s="27">
        <v>1.222483924336395</v>
      </c>
      <c r="Z85" s="27">
        <v>1.1098433924626923</v>
      </c>
      <c r="AA85" s="27">
        <v>1.1397534098351321</v>
      </c>
      <c r="AB85" s="27">
        <v>1.1441895712495265</v>
      </c>
      <c r="AC85" s="27">
        <v>1.1766357764672846</v>
      </c>
      <c r="AD85" s="27">
        <v>1.100263286577684</v>
      </c>
      <c r="AE85" s="27">
        <v>1.1807694856637385</v>
      </c>
      <c r="AF85" s="27">
        <v>1.2095658872783466</v>
      </c>
      <c r="AG85" s="27">
        <v>1.2980433165756082</v>
      </c>
      <c r="AH85" s="27">
        <v>1.393059799214317</v>
      </c>
      <c r="AI85" s="27">
        <v>1.4945710027677241</v>
      </c>
      <c r="AJ85" s="27">
        <v>1.4361702127659575</v>
      </c>
      <c r="AK85" s="27">
        <v>1.4489361702127659</v>
      </c>
      <c r="AL85" s="27">
        <v>1.4638297872340424</v>
      </c>
      <c r="AM85" s="27">
        <v>1.4787234042553192</v>
      </c>
      <c r="AN85" s="27">
        <v>1.5096774193548388</v>
      </c>
      <c r="AO85" s="27">
        <v>1.535799264546831</v>
      </c>
      <c r="AP85" s="27">
        <v>1.519949335022166</v>
      </c>
      <c r="AQ85" s="27">
        <v>1.5063970284770944</v>
      </c>
      <c r="AR85" s="27">
        <v>1.3545454545454545</v>
      </c>
      <c r="AS85" s="27">
        <v>1.3877932675960558</v>
      </c>
      <c r="AT85" s="27">
        <v>1.4137931034482758</v>
      </c>
      <c r="AU85" s="27">
        <v>1.4642857142857142</v>
      </c>
      <c r="AV85" s="27">
        <v>1.4137931034482758</v>
      </c>
      <c r="AW85" s="27">
        <v>1.3898305084745763</v>
      </c>
      <c r="AX85" s="27">
        <v>1.3666666666666667</v>
      </c>
      <c r="AY85" s="27">
        <v>1.3666666666666667</v>
      </c>
      <c r="AZ85" s="27">
        <v>1.3666666666666667</v>
      </c>
      <c r="BA85" s="27">
        <v>1.6250495441934205</v>
      </c>
      <c r="BB85" s="27">
        <v>1.6399016059036458</v>
      </c>
      <c r="BC85" s="27">
        <v>1.8881219564973206</v>
      </c>
      <c r="BD85" s="27">
        <v>1.7568069173061274</v>
      </c>
      <c r="BE85" s="27">
        <v>1.6147691893511422</v>
      </c>
      <c r="BF85" s="27">
        <v>1.5934900488295431</v>
      </c>
      <c r="BG85" s="27">
        <v>1.4605042016806722</v>
      </c>
      <c r="BH85" s="27">
        <v>1.4928035897976948</v>
      </c>
      <c r="BI85" s="27">
        <v>1.5422213354675125</v>
      </c>
      <c r="BJ85" s="27">
        <v>1.5362308993031872</v>
      </c>
      <c r="BK85" s="27"/>
    </row>
    <row r="86" spans="1:63" x14ac:dyDescent="0.25">
      <c r="A86" t="s">
        <v>155</v>
      </c>
      <c r="B86" t="s">
        <v>156</v>
      </c>
      <c r="C86" t="s">
        <v>149</v>
      </c>
      <c r="D86" t="s">
        <v>310</v>
      </c>
      <c r="E86" s="4" t="s">
        <v>311</v>
      </c>
      <c r="F86" s="4">
        <v>0.96852300242130751</v>
      </c>
      <c r="G86" s="27">
        <v>0.95465393794749398</v>
      </c>
      <c r="H86" s="27">
        <v>0.94117647058823528</v>
      </c>
      <c r="I86" s="27">
        <v>0.92807424593967514</v>
      </c>
      <c r="J86" s="27">
        <v>0.91533180778032042</v>
      </c>
      <c r="K86" s="27">
        <v>0.88888888888888884</v>
      </c>
      <c r="L86" s="27">
        <v>0.90909090909090906</v>
      </c>
      <c r="M86" s="27">
        <v>0.89632829373650103</v>
      </c>
      <c r="N86" s="27">
        <v>0.9555555555555556</v>
      </c>
      <c r="O86" s="27">
        <v>1.0222222222222221</v>
      </c>
      <c r="P86" s="27">
        <v>0.9555555555555556</v>
      </c>
      <c r="Q86" s="27">
        <v>1.1087420042643923</v>
      </c>
      <c r="R86" s="27">
        <v>1.3</v>
      </c>
      <c r="S86" s="27">
        <v>1.6498316498316499</v>
      </c>
      <c r="T86" s="27">
        <v>1.4307692307692308</v>
      </c>
      <c r="U86" s="27">
        <v>1.2266226622662266</v>
      </c>
      <c r="V86" s="27">
        <v>1.1519174041297935</v>
      </c>
      <c r="W86" s="27">
        <v>1.1722315637761229</v>
      </c>
      <c r="X86" s="27">
        <v>1.1927230046948356</v>
      </c>
      <c r="Y86" s="27">
        <v>1.2004587155963302</v>
      </c>
      <c r="Z86" s="27">
        <v>1.2084734364492267</v>
      </c>
      <c r="AA86" s="27">
        <v>1.2164293537787514</v>
      </c>
      <c r="AB86" s="27">
        <v>1.0331763698630136</v>
      </c>
      <c r="AC86" s="27">
        <v>1.0661268556005399</v>
      </c>
      <c r="AD86" s="27">
        <v>1.0727464417501318</v>
      </c>
      <c r="AE86" s="27">
        <v>1.0809419637112341</v>
      </c>
      <c r="AF86" s="27">
        <v>1.0794427376866693</v>
      </c>
      <c r="AG86" s="27">
        <v>1.0955494827249659</v>
      </c>
      <c r="AH86" s="27">
        <v>1.1016203979506731</v>
      </c>
      <c r="AI86" s="27">
        <v>1.1084937053498709</v>
      </c>
      <c r="AJ86" s="27">
        <v>1.1149888590559798</v>
      </c>
      <c r="AK86" s="27">
        <v>1.1149123266439476</v>
      </c>
      <c r="AL86" s="27">
        <v>1.1214422868536258</v>
      </c>
      <c r="AM86" s="27">
        <v>1.1454299284348068</v>
      </c>
      <c r="AN86" s="27">
        <v>1.2694426711669289</v>
      </c>
      <c r="AO86" s="27">
        <v>1.2820593379009526</v>
      </c>
      <c r="AP86" s="27">
        <v>1.2904472395566384</v>
      </c>
      <c r="AQ86" s="27">
        <v>1.2905144893561864</v>
      </c>
      <c r="AR86" s="27">
        <v>1.2914225637416334</v>
      </c>
      <c r="AS86" s="27">
        <v>1.2907828651795801</v>
      </c>
      <c r="AT86" s="27">
        <v>1.2907809537796053</v>
      </c>
      <c r="AU86" s="27">
        <v>1.2919386422976502</v>
      </c>
      <c r="AV86" s="27">
        <v>1.29211869814933</v>
      </c>
      <c r="AW86" s="27">
        <v>1.2945781249999999</v>
      </c>
      <c r="AX86" s="27">
        <v>1.2951987767584099</v>
      </c>
      <c r="AY86" s="27">
        <v>1.2967215568862276</v>
      </c>
      <c r="AZ86" s="27">
        <v>1.2965937467165183</v>
      </c>
      <c r="BA86" s="27">
        <v>1.2965937267858172</v>
      </c>
      <c r="BB86" s="27">
        <v>1.2965937846521283</v>
      </c>
      <c r="BC86" s="27">
        <v>1.6431197854187165</v>
      </c>
      <c r="BD86" s="27">
        <v>1.6846098039215687</v>
      </c>
      <c r="BE86" s="27">
        <v>1.7895344871794872</v>
      </c>
      <c r="BF86" s="27">
        <v>1.747925</v>
      </c>
      <c r="BG86" s="27">
        <v>1.2927865286554399</v>
      </c>
      <c r="BH86" s="27">
        <v>2.2880963669675412</v>
      </c>
      <c r="BI86" s="27">
        <v>2.3247674225762789</v>
      </c>
      <c r="BJ86" s="27">
        <v>2.3619572337311725</v>
      </c>
      <c r="BK86" s="27"/>
    </row>
    <row r="87" spans="1:63" x14ac:dyDescent="0.25">
      <c r="A87" t="s">
        <v>284</v>
      </c>
      <c r="B87" t="s">
        <v>272</v>
      </c>
      <c r="C87" t="s">
        <v>149</v>
      </c>
      <c r="D87" t="s">
        <v>310</v>
      </c>
      <c r="E87" s="4" t="s">
        <v>311</v>
      </c>
      <c r="F87" s="4">
        <v>3.6312056737588652</v>
      </c>
      <c r="G87" s="27">
        <v>3.6069225496915696</v>
      </c>
      <c r="H87" s="27">
        <v>3.6740059152152482</v>
      </c>
      <c r="I87" s="27">
        <v>3.8677419354838709</v>
      </c>
      <c r="J87" s="27">
        <v>4.0660377358490569</v>
      </c>
      <c r="K87" s="27">
        <v>4.2981366459627326</v>
      </c>
      <c r="L87" s="27">
        <v>4.3468208092485545</v>
      </c>
      <c r="M87" s="27">
        <v>4.4525139664804465</v>
      </c>
      <c r="N87" s="27">
        <v>4.058080808080808</v>
      </c>
      <c r="O87" s="27">
        <v>4.0808823529411766</v>
      </c>
      <c r="P87" s="27">
        <v>4.1071428571428568</v>
      </c>
      <c r="Q87" s="27">
        <v>4.0613636363636365</v>
      </c>
      <c r="R87" s="27">
        <v>4.097777777777778</v>
      </c>
      <c r="S87" s="27">
        <v>4.2444444444444445</v>
      </c>
      <c r="T87" s="27">
        <v>4.2608695652173916</v>
      </c>
      <c r="U87" s="27">
        <v>4</v>
      </c>
      <c r="V87" s="27">
        <v>3.6545454545454548</v>
      </c>
      <c r="W87" s="27">
        <v>3.1833333333333331</v>
      </c>
      <c r="X87" s="27">
        <v>3.0476190476190474</v>
      </c>
      <c r="Y87" s="27">
        <v>2.8828828828828827</v>
      </c>
      <c r="Z87" s="27">
        <v>2.6867816091954024</v>
      </c>
      <c r="AA87" s="27">
        <v>2.4575163398692812</v>
      </c>
      <c r="AB87" s="27">
        <v>2.4102564102564101</v>
      </c>
      <c r="AC87" s="27">
        <v>2.3048780487804876</v>
      </c>
      <c r="AD87" s="27">
        <v>2.2419928825622777</v>
      </c>
      <c r="AE87" s="27">
        <v>2.0937853107344631</v>
      </c>
      <c r="AF87" s="27">
        <v>2.0458015267175571</v>
      </c>
      <c r="AG87" s="27">
        <v>1.9616935483870968</v>
      </c>
      <c r="AH87" s="27">
        <v>1.8970448045757864</v>
      </c>
      <c r="AI87" s="27">
        <v>1.8249097472924187</v>
      </c>
      <c r="AJ87" s="27">
        <v>1.8069868995633187</v>
      </c>
      <c r="AK87" s="27">
        <v>1.797457627118644</v>
      </c>
      <c r="AL87" s="27">
        <v>1.8033195020746888</v>
      </c>
      <c r="AM87" s="27">
        <v>1.8107229894394801</v>
      </c>
      <c r="AN87" s="27">
        <v>1.8155802861685215</v>
      </c>
      <c r="AO87" s="27">
        <v>1.8203732503888024</v>
      </c>
      <c r="AP87" s="27">
        <v>1.8233092705167173</v>
      </c>
      <c r="AQ87" s="27">
        <v>1.9038757909717714</v>
      </c>
      <c r="AR87" s="27">
        <v>1.900678883511846</v>
      </c>
      <c r="AS87" s="27">
        <v>1.900678883511846</v>
      </c>
      <c r="AT87" s="27">
        <v>1.8974770322991945</v>
      </c>
      <c r="AU87" s="27">
        <v>1.8942714565888283</v>
      </c>
      <c r="AV87" s="27">
        <v>1.894272419257216</v>
      </c>
      <c r="AW87" s="27">
        <v>1.8942731525606029</v>
      </c>
      <c r="AX87" s="27">
        <v>1.8942744714827742</v>
      </c>
      <c r="AY87" s="27">
        <v>1.8942744928232416</v>
      </c>
      <c r="AZ87" s="27">
        <v>1.8942740628125838</v>
      </c>
      <c r="BA87" s="27">
        <v>1.894273964264626</v>
      </c>
      <c r="BB87" s="27">
        <v>1.892867404565207</v>
      </c>
      <c r="BC87" s="27">
        <v>1.9073042055359759</v>
      </c>
      <c r="BD87" s="27">
        <v>1.9157654367479395</v>
      </c>
      <c r="BE87" s="27">
        <v>1.9242621035849026</v>
      </c>
      <c r="BF87" s="27">
        <v>1.9577304275708964</v>
      </c>
      <c r="BG87" s="27">
        <v>1.978575929426591</v>
      </c>
      <c r="BH87" s="27">
        <v>1.996619867895524</v>
      </c>
      <c r="BI87" s="27">
        <v>1.9450466434678542</v>
      </c>
      <c r="BJ87" s="27">
        <v>1.9534498755227039</v>
      </c>
      <c r="BK87" s="27"/>
    </row>
    <row r="88" spans="1:63" x14ac:dyDescent="0.25">
      <c r="A88" t="s">
        <v>273</v>
      </c>
      <c r="B88" t="s">
        <v>274</v>
      </c>
      <c r="C88" t="s">
        <v>149</v>
      </c>
      <c r="D88" t="s">
        <v>310</v>
      </c>
      <c r="E88" s="4" t="s">
        <v>311</v>
      </c>
      <c r="F88" s="4">
        <v>3.3</v>
      </c>
      <c r="G88" s="27">
        <v>3.2363636363636363</v>
      </c>
      <c r="H88" s="27">
        <v>3.0833333333333335</v>
      </c>
      <c r="I88" s="27">
        <v>3.0571428571428569</v>
      </c>
      <c r="J88" s="27">
        <v>3.04</v>
      </c>
      <c r="K88" s="27">
        <v>3.12</v>
      </c>
      <c r="L88" s="27">
        <v>3.1375000000000002</v>
      </c>
      <c r="M88" s="27">
        <v>3.0352941176470587</v>
      </c>
      <c r="N88" s="27">
        <v>3</v>
      </c>
      <c r="O88" s="27">
        <v>3.0375415282392026</v>
      </c>
      <c r="P88" s="27">
        <v>3.0479512735326688</v>
      </c>
      <c r="Q88" s="27">
        <v>3.3687031082529475</v>
      </c>
      <c r="R88" s="27">
        <v>2.8416839916839916</v>
      </c>
      <c r="S88" s="27">
        <v>2.8861451460885958</v>
      </c>
      <c r="T88" s="27">
        <v>3.9434298440979956</v>
      </c>
      <c r="U88" s="27">
        <v>4.5355850422195418</v>
      </c>
      <c r="V88" s="27">
        <v>5.1036745406824151</v>
      </c>
      <c r="W88" s="27">
        <v>5.3449664429530204</v>
      </c>
      <c r="X88" s="27">
        <v>4.8410256410256407</v>
      </c>
      <c r="Y88" s="27">
        <v>4.8196517412935327</v>
      </c>
      <c r="Z88" s="27">
        <v>4.8031400966183577</v>
      </c>
      <c r="AA88" s="27">
        <v>4.166666666666667</v>
      </c>
      <c r="AB88" s="27">
        <v>3.7</v>
      </c>
      <c r="AC88" s="27">
        <v>3.2467532467532467</v>
      </c>
      <c r="AD88" s="27">
        <v>3.1802120141342756</v>
      </c>
      <c r="AE88" s="27">
        <v>3.0371919250663071</v>
      </c>
      <c r="AF88" s="27">
        <v>3.3249055161795797</v>
      </c>
      <c r="AG88" s="27">
        <v>3.5259900190221996</v>
      </c>
      <c r="AH88" s="27">
        <v>4.0261012424092835</v>
      </c>
      <c r="AI88" s="27">
        <v>3.7056028763429354</v>
      </c>
      <c r="AJ88" s="27">
        <v>3.6469041119741377</v>
      </c>
      <c r="AK88" s="27">
        <v>3.6938808777753915</v>
      </c>
      <c r="AL88" s="27">
        <v>3.7218501848302301</v>
      </c>
      <c r="AM88" s="27">
        <v>3.7152181971356359</v>
      </c>
      <c r="AN88" s="27">
        <v>3.463776335050305</v>
      </c>
      <c r="AO88" s="27">
        <v>3.8135329175284749</v>
      </c>
      <c r="AP88" s="27">
        <v>4.0475545505038486</v>
      </c>
      <c r="AQ88" s="27">
        <v>4.1290242752769268</v>
      </c>
      <c r="AR88" s="27">
        <v>4.3392857142857144</v>
      </c>
      <c r="AS88" s="27">
        <v>4.4700460829493087</v>
      </c>
      <c r="AT88" s="27">
        <v>4.5399239543726235</v>
      </c>
      <c r="AU88" s="27">
        <v>4.6255639097744359</v>
      </c>
      <c r="AV88" s="27">
        <v>4.8921130952380949</v>
      </c>
      <c r="AW88" s="27">
        <v>4.9353200883002204</v>
      </c>
      <c r="AX88" s="27">
        <v>5.1959941733430446</v>
      </c>
      <c r="AY88" s="27">
        <v>5.3796909492273732</v>
      </c>
      <c r="AZ88" s="27">
        <v>5.5469774217042973</v>
      </c>
      <c r="BA88" s="27">
        <v>5.6997126436781613</v>
      </c>
      <c r="BB88" s="27">
        <v>5.7489568845618919</v>
      </c>
      <c r="BC88" s="27">
        <v>5.9243466299862453</v>
      </c>
      <c r="BD88" s="27">
        <v>6.0240320427236318</v>
      </c>
      <c r="BE88" s="27">
        <v>6.1270252754374592</v>
      </c>
      <c r="BF88" s="27">
        <v>6.2308176100628927</v>
      </c>
      <c r="BG88" s="27">
        <v>6.2637296318648161</v>
      </c>
      <c r="BH88" s="27">
        <v>6.271049596309112</v>
      </c>
      <c r="BI88" s="27">
        <v>6.271049596309112</v>
      </c>
      <c r="BJ88" s="27">
        <v>6.242591202641294</v>
      </c>
      <c r="BK88" s="27"/>
    </row>
    <row r="89" spans="1:63" x14ac:dyDescent="0.25">
      <c r="A89" t="s">
        <v>161</v>
      </c>
      <c r="B89" t="s">
        <v>162</v>
      </c>
      <c r="C89" t="s">
        <v>149</v>
      </c>
      <c r="D89" t="s">
        <v>310</v>
      </c>
      <c r="E89" s="4" t="s">
        <v>311</v>
      </c>
      <c r="F89" s="4">
        <v>2.3307714204383716</v>
      </c>
      <c r="G89" s="27">
        <v>2.1123624595469255</v>
      </c>
      <c r="H89" s="27">
        <v>2.332336843479041</v>
      </c>
      <c r="I89" s="27">
        <v>2.2759267949319568</v>
      </c>
      <c r="J89" s="27">
        <v>2.1898818493877621</v>
      </c>
      <c r="K89" s="27">
        <v>2.1340875759480409</v>
      </c>
      <c r="L89" s="27">
        <v>2.1450459652706844</v>
      </c>
      <c r="M89" s="27">
        <v>2.2832491582491583</v>
      </c>
      <c r="N89" s="27">
        <v>2.0906894629251069</v>
      </c>
      <c r="O89" s="27">
        <v>2.1186440677966103</v>
      </c>
      <c r="P89" s="27">
        <v>2.0054446460980038</v>
      </c>
      <c r="Q89" s="27">
        <v>1.969411271736853</v>
      </c>
      <c r="R89" s="27">
        <v>1.711111111111111</v>
      </c>
      <c r="S89" s="27">
        <v>2.3626373626373627</v>
      </c>
      <c r="T89" s="27">
        <v>2.5733401955738548</v>
      </c>
      <c r="U89" s="27">
        <v>2.5980392156862746</v>
      </c>
      <c r="V89" s="27">
        <v>2.7306182531894012</v>
      </c>
      <c r="W89" s="27">
        <v>2.7588555858310628</v>
      </c>
      <c r="X89" s="27">
        <v>2.6526757607555087</v>
      </c>
      <c r="Y89" s="27">
        <v>2.2222222222222223</v>
      </c>
      <c r="Z89" s="27">
        <v>1.9360537836147593</v>
      </c>
      <c r="AA89" s="27">
        <v>1.8665766171394267</v>
      </c>
      <c r="AB89" s="27">
        <v>1.9809725158562368</v>
      </c>
      <c r="AC89" s="27">
        <v>2.1192080016329862</v>
      </c>
      <c r="AD89" s="27">
        <v>2.2668047882136282</v>
      </c>
      <c r="AE89" s="27">
        <v>2.3106145251396648</v>
      </c>
      <c r="AF89" s="27">
        <v>2.289908655937364</v>
      </c>
      <c r="AG89" s="27">
        <v>2.3504146289602383</v>
      </c>
      <c r="AH89" s="27">
        <v>2.391628677994198</v>
      </c>
      <c r="AI89" s="27">
        <v>2.4363490792634108</v>
      </c>
      <c r="AJ89" s="27">
        <v>2.1401427300559885</v>
      </c>
      <c r="AK89" s="27">
        <v>2.1354547925154512</v>
      </c>
      <c r="AL89" s="27">
        <v>2.1330603326175224</v>
      </c>
      <c r="AM89" s="27">
        <v>2.132963101475712</v>
      </c>
      <c r="AN89" s="27">
        <v>2.2356623036053422</v>
      </c>
      <c r="AO89" s="27">
        <v>2.2619952018267906</v>
      </c>
      <c r="AP89" s="27">
        <v>2.2876786932354181</v>
      </c>
      <c r="AQ89" s="27">
        <v>2.4478428655400859</v>
      </c>
      <c r="AR89" s="27">
        <v>2.6160166432950787</v>
      </c>
      <c r="AS89" s="27">
        <v>2.7465417164301833</v>
      </c>
      <c r="AT89" s="27">
        <v>2.697432030368486</v>
      </c>
      <c r="AU89" s="27">
        <v>2.5848731869311945</v>
      </c>
      <c r="AV89" s="27">
        <v>2.6350645474643359</v>
      </c>
      <c r="AW89" s="27">
        <v>2.765032390600505</v>
      </c>
      <c r="AX89" s="27">
        <v>2.7383907149341771</v>
      </c>
      <c r="AY89" s="27">
        <v>2.7095061072756241</v>
      </c>
      <c r="AZ89" s="27">
        <v>2.8457684390414415</v>
      </c>
      <c r="BA89" s="27">
        <v>2.8686063517607838</v>
      </c>
      <c r="BB89" s="27">
        <v>2.9208242597433474</v>
      </c>
      <c r="BC89" s="27">
        <v>3.0389754633114188</v>
      </c>
      <c r="BD89" s="27">
        <v>3.0979846308375905</v>
      </c>
      <c r="BE89" s="27">
        <v>3.1581397773427127</v>
      </c>
      <c r="BF89" s="27">
        <v>3.2194627112674317</v>
      </c>
      <c r="BG89" s="27">
        <v>3.281976532832223</v>
      </c>
      <c r="BH89" s="27">
        <v>3.3457042163865753</v>
      </c>
      <c r="BI89" s="27">
        <v>3.4768991801705464</v>
      </c>
      <c r="BJ89" s="27">
        <v>3.6286057165882672</v>
      </c>
      <c r="BK89" s="27"/>
    </row>
    <row r="90" spans="1:63" x14ac:dyDescent="0.25">
      <c r="A90" t="s">
        <v>163</v>
      </c>
      <c r="B90" t="s">
        <v>164</v>
      </c>
      <c r="C90" t="s">
        <v>149</v>
      </c>
      <c r="D90" t="s">
        <v>310</v>
      </c>
      <c r="E90" s="4" t="s">
        <v>311</v>
      </c>
      <c r="F90" s="4">
        <v>2.8558139534883722</v>
      </c>
      <c r="G90" s="27">
        <v>2.8181818181818183</v>
      </c>
      <c r="H90" s="27">
        <v>2.8348214285714284</v>
      </c>
      <c r="I90" s="27">
        <v>2.7991266375545854</v>
      </c>
      <c r="J90" s="27">
        <v>2.8076923076923075</v>
      </c>
      <c r="K90" s="27">
        <v>2.8033472803347279</v>
      </c>
      <c r="L90" s="27">
        <v>2.8688524590163933</v>
      </c>
      <c r="M90" s="27">
        <v>2.88</v>
      </c>
      <c r="N90" s="27">
        <v>3.6458333333333335</v>
      </c>
      <c r="O90" s="27">
        <v>4.166666666666667</v>
      </c>
      <c r="P90" s="27">
        <v>3.6486486486486487</v>
      </c>
      <c r="Q90" s="27">
        <v>4.193548387096774</v>
      </c>
      <c r="R90" s="27">
        <v>4.333333333333333</v>
      </c>
      <c r="S90" s="27">
        <v>5.246636771300448</v>
      </c>
      <c r="T90" s="27">
        <v>5.5666364460562106</v>
      </c>
      <c r="U90" s="27">
        <v>5.7853403141361257</v>
      </c>
      <c r="V90" s="27">
        <v>5.8557046979865772</v>
      </c>
      <c r="W90" s="27">
        <v>6.6714031971580816</v>
      </c>
      <c r="X90" s="27">
        <v>6.2338642078792956</v>
      </c>
      <c r="Y90" s="27">
        <v>6.5110275689223061</v>
      </c>
      <c r="Z90" s="27">
        <v>5.7240515390121693</v>
      </c>
      <c r="AA90" s="27">
        <v>5.2623333333333333</v>
      </c>
      <c r="AB90" s="27">
        <v>5.833333333333333</v>
      </c>
      <c r="AC90" s="27">
        <v>5.9090909090909092</v>
      </c>
      <c r="AD90" s="27">
        <v>5.833333333333333</v>
      </c>
      <c r="AE90" s="27">
        <v>6</v>
      </c>
      <c r="AF90" s="27">
        <v>6.0245901639344259</v>
      </c>
      <c r="AG90" s="27">
        <v>6.1111111111111107</v>
      </c>
      <c r="AH90" s="27">
        <v>6.2307692307692308</v>
      </c>
      <c r="AI90" s="27">
        <v>6.2962962962962967</v>
      </c>
      <c r="AJ90" s="27">
        <v>6.2857142857142856</v>
      </c>
      <c r="AK90" s="27">
        <v>7.083333333333333</v>
      </c>
      <c r="AL90" s="27">
        <v>7.333333333333333</v>
      </c>
      <c r="AM90" s="27">
        <v>8</v>
      </c>
      <c r="AN90" s="27">
        <v>7.9330333033303333</v>
      </c>
      <c r="AO90" s="27">
        <v>9.2085561497326207</v>
      </c>
      <c r="AP90" s="27">
        <v>7.7605321507760534</v>
      </c>
      <c r="AQ90" s="27">
        <v>8.1707317073170724</v>
      </c>
      <c r="AR90" s="27">
        <v>8.5110829441548663</v>
      </c>
      <c r="AS90" s="27">
        <v>8.6350305016484707</v>
      </c>
      <c r="AT90" s="27">
        <v>8.7607843964073098</v>
      </c>
      <c r="AU90" s="27">
        <v>9.1638739755638188</v>
      </c>
      <c r="AV90" s="27">
        <v>9</v>
      </c>
      <c r="AW90" s="27">
        <v>10.555149744338934</v>
      </c>
      <c r="AX90" s="27">
        <v>10.455861070911721</v>
      </c>
      <c r="AY90" s="27">
        <v>8.5</v>
      </c>
      <c r="AZ90" s="27">
        <v>10.343593414459557</v>
      </c>
      <c r="BA90" s="27">
        <v>9.2562948627726946</v>
      </c>
      <c r="BB90" s="27">
        <v>8.1288134196586235</v>
      </c>
      <c r="BC90" s="27">
        <v>8.5246574005709199</v>
      </c>
      <c r="BD90" s="27">
        <v>8.8279762777880535</v>
      </c>
      <c r="BE90" s="27">
        <v>9.2007379896585402</v>
      </c>
      <c r="BF90" s="27">
        <v>9.4654372631506529</v>
      </c>
      <c r="BG90" s="27">
        <v>8.7729729729729726</v>
      </c>
      <c r="BH90" s="27">
        <v>10.009734991887507</v>
      </c>
      <c r="BI90" s="27">
        <v>9.7860865335381462</v>
      </c>
      <c r="BJ90" s="27">
        <v>9.4627195529738533</v>
      </c>
      <c r="BK90" s="27"/>
    </row>
    <row r="91" spans="1:63" x14ac:dyDescent="0.25">
      <c r="A91" t="s">
        <v>167</v>
      </c>
      <c r="B91" t="s">
        <v>168</v>
      </c>
      <c r="C91" t="s">
        <v>149</v>
      </c>
      <c r="D91" t="s">
        <v>310</v>
      </c>
      <c r="E91" s="4" t="s">
        <v>311</v>
      </c>
      <c r="F91" s="4">
        <v>1.9756446991404011</v>
      </c>
      <c r="G91" s="27">
        <v>2.0833333333333335</v>
      </c>
      <c r="H91" s="27">
        <v>2.2005571030640669</v>
      </c>
      <c r="I91" s="27">
        <v>2.1032745591939546</v>
      </c>
      <c r="J91" s="27">
        <v>2.2195121951219514</v>
      </c>
      <c r="K91" s="27">
        <v>2.2916666666666665</v>
      </c>
      <c r="L91" s="27">
        <v>2.332175925925926</v>
      </c>
      <c r="M91" s="27">
        <v>2.3887640449438203</v>
      </c>
      <c r="N91" s="27">
        <v>2.7845036319612593</v>
      </c>
      <c r="O91" s="27">
        <v>3.163373</v>
      </c>
      <c r="P91" s="27">
        <v>3.1748973170731709</v>
      </c>
      <c r="Q91" s="27">
        <v>3.1622156398104266</v>
      </c>
      <c r="R91" s="27">
        <v>3.9015734316911099</v>
      </c>
      <c r="S91" s="27">
        <v>3.450816656465391</v>
      </c>
      <c r="T91" s="27">
        <v>3.3961898993749751</v>
      </c>
      <c r="U91" s="27">
        <v>3.5028192108172709</v>
      </c>
      <c r="V91" s="27">
        <v>3.6188045011628729</v>
      </c>
      <c r="W91" s="27">
        <v>3.5240338139357523</v>
      </c>
      <c r="X91" s="27">
        <v>3.4218907546730786</v>
      </c>
      <c r="Y91" s="27">
        <v>3.3199876299765378</v>
      </c>
      <c r="Z91" s="27">
        <v>3.2342671166723669</v>
      </c>
      <c r="AA91" s="27">
        <v>3.1171440331210807</v>
      </c>
      <c r="AB91" s="27">
        <v>3.0327018320497658</v>
      </c>
      <c r="AC91" s="27">
        <v>2.9828823931195028</v>
      </c>
      <c r="AD91" s="27">
        <v>3.0987411205316224</v>
      </c>
      <c r="AE91" s="27">
        <v>4.1718823592488876</v>
      </c>
      <c r="AF91" s="27">
        <v>4.0838667003871372</v>
      </c>
      <c r="AG91" s="27">
        <v>3.9977290079137853</v>
      </c>
      <c r="AH91" s="27">
        <v>3.9134343553268556</v>
      </c>
      <c r="AI91" s="27">
        <v>3.8309360391233187</v>
      </c>
      <c r="AJ91" s="27">
        <v>3.7501941591982151</v>
      </c>
      <c r="AK91" s="27">
        <v>3.6711865885144093</v>
      </c>
      <c r="AL91" s="27">
        <v>3.5938551378157393</v>
      </c>
      <c r="AM91" s="27">
        <v>3.5181746434264185</v>
      </c>
      <c r="AN91" s="27">
        <v>3.4442455992168792</v>
      </c>
      <c r="AO91" s="27">
        <v>3.371622349857907</v>
      </c>
      <c r="AP91" s="27">
        <v>3.3006824181196026</v>
      </c>
      <c r="AQ91" s="27">
        <v>3.2312483090520034</v>
      </c>
      <c r="AR91" s="27">
        <v>3.1632995272301878</v>
      </c>
      <c r="AS91" s="27">
        <v>3.1132113572725033</v>
      </c>
      <c r="AT91" s="27">
        <v>3.0471908681488316</v>
      </c>
      <c r="AU91" s="27">
        <v>2.9679994545029484</v>
      </c>
      <c r="AV91" s="27">
        <v>2.9056508640560934</v>
      </c>
      <c r="AW91" s="27">
        <v>2.8409318252658071</v>
      </c>
      <c r="AX91" s="27">
        <v>2.7849010849103544</v>
      </c>
      <c r="AY91" s="27">
        <v>2.7264474521781064</v>
      </c>
      <c r="AZ91" s="27">
        <v>2.6692324116838515</v>
      </c>
      <c r="BA91" s="27">
        <v>2.6132155133599269</v>
      </c>
      <c r="BB91" s="27">
        <v>2.5584268966561221</v>
      </c>
      <c r="BC91" s="27">
        <v>2.4079597935897095</v>
      </c>
      <c r="BD91" s="27">
        <v>2.4339194802342523</v>
      </c>
      <c r="BE91" s="27">
        <v>2.3830492659914784</v>
      </c>
      <c r="BF91" s="27">
        <v>2.3332558797776715</v>
      </c>
      <c r="BG91" s="27">
        <v>2.2845157098618727</v>
      </c>
      <c r="BH91" s="27">
        <v>2.2368062689475274</v>
      </c>
      <c r="BI91" s="27">
        <v>2.1901056733232434</v>
      </c>
      <c r="BJ91" s="27">
        <v>2.1443921768257419</v>
      </c>
      <c r="BK91" s="27"/>
    </row>
    <row r="92" spans="1:63" x14ac:dyDescent="0.25">
      <c r="A92" t="s">
        <v>169</v>
      </c>
      <c r="B92" t="s">
        <v>170</v>
      </c>
      <c r="C92" t="s">
        <v>149</v>
      </c>
      <c r="D92" t="s">
        <v>310</v>
      </c>
      <c r="E92" s="4" t="s">
        <v>311</v>
      </c>
      <c r="F92" s="4">
        <v>0.27239548772395489</v>
      </c>
      <c r="G92" s="27">
        <v>0.30470606876881634</v>
      </c>
      <c r="H92" s="27">
        <v>0.34072732759921531</v>
      </c>
      <c r="I92" s="27">
        <v>0.38252231500143968</v>
      </c>
      <c r="J92" s="27">
        <v>0.42661691542288555</v>
      </c>
      <c r="K92" s="27">
        <v>0.47591804151144224</v>
      </c>
      <c r="L92" s="27">
        <v>0.52938170669391926</v>
      </c>
      <c r="M92" s="27">
        <v>0.58363858363858367</v>
      </c>
      <c r="N92" s="27">
        <v>0.65283282816507349</v>
      </c>
      <c r="O92" s="27">
        <v>0.71677731517947563</v>
      </c>
      <c r="P92" s="27">
        <v>0.78789525154840812</v>
      </c>
      <c r="Q92" s="27">
        <v>0.87183246073298426</v>
      </c>
      <c r="R92" s="27">
        <v>0.94857142857142862</v>
      </c>
      <c r="S92" s="27">
        <v>1.0286745342826489</v>
      </c>
      <c r="T92" s="27">
        <v>1.1113955252180507</v>
      </c>
      <c r="U92" s="27">
        <v>1.2139208173690932</v>
      </c>
      <c r="V92" s="27">
        <v>1.3187204847188809</v>
      </c>
      <c r="W92" s="27">
        <v>1.4030753282653767</v>
      </c>
      <c r="X92" s="27">
        <v>1.4992001347141535</v>
      </c>
      <c r="Y92" s="27">
        <v>1.5978691774033698</v>
      </c>
      <c r="Z92" s="27">
        <v>1.7032094317995743</v>
      </c>
      <c r="AA92" s="27">
        <v>1.8264976586468593</v>
      </c>
      <c r="AB92" s="27">
        <v>1.9256993006993006</v>
      </c>
      <c r="AC92" s="27">
        <v>2.0293654542591719</v>
      </c>
      <c r="AD92" s="27">
        <v>2.1110164239231484</v>
      </c>
      <c r="AE92" s="27">
        <v>2.2674825174825175</v>
      </c>
      <c r="AF92" s="27">
        <v>2.3437948565039135</v>
      </c>
      <c r="AG92" s="27">
        <v>2.4067161857693145</v>
      </c>
      <c r="AH92" s="27">
        <v>2.5385551162993965</v>
      </c>
      <c r="AI92" s="27">
        <v>2.5654985301498532</v>
      </c>
      <c r="AJ92" s="27">
        <v>2.6040291822492247</v>
      </c>
      <c r="AK92" s="27">
        <v>2.6620628360410654</v>
      </c>
      <c r="AL92" s="27">
        <v>2.6338324558394093</v>
      </c>
      <c r="AM92" s="27">
        <v>2.8559236897190106</v>
      </c>
      <c r="AN92" s="27">
        <v>3.0666666666666669</v>
      </c>
      <c r="AO92" s="27">
        <v>3.2890365448504983</v>
      </c>
      <c r="AP92" s="27">
        <v>3.6157367478272406</v>
      </c>
      <c r="AQ92" s="27">
        <v>3.9103664477303304</v>
      </c>
      <c r="AR92" s="27">
        <v>4.2375125801154718</v>
      </c>
      <c r="AS92" s="27">
        <v>4.5309327106883712</v>
      </c>
      <c r="AT92" s="27">
        <v>4.886740587045872</v>
      </c>
      <c r="AU92" s="27">
        <v>5.0037627239480873</v>
      </c>
      <c r="AV92" s="27">
        <v>5.1199970983335206</v>
      </c>
      <c r="AW92" s="27">
        <v>5.063694267515924</v>
      </c>
      <c r="AX92" s="27">
        <v>5.1342068851003821</v>
      </c>
      <c r="AY92" s="27">
        <v>5.2152143750770446</v>
      </c>
      <c r="AZ92" s="27">
        <v>5.2974796783200331</v>
      </c>
      <c r="BA92" s="27">
        <v>5.3810608106449314</v>
      </c>
      <c r="BB92" s="27">
        <v>5.465946105921164</v>
      </c>
      <c r="BC92" s="27">
        <v>5.5521804187993675</v>
      </c>
      <c r="BD92" s="27">
        <v>5.5494491701446389</v>
      </c>
      <c r="BE92" s="27">
        <v>5.6391252156513527</v>
      </c>
      <c r="BF92" s="27">
        <v>5.7302498618124291</v>
      </c>
      <c r="BG92" s="27">
        <v>5.7328409620108571</v>
      </c>
      <c r="BH92" s="27">
        <v>5.6557438400440967</v>
      </c>
      <c r="BI92" s="27">
        <v>5.639726337495909</v>
      </c>
      <c r="BJ92" s="27">
        <v>5.802483979720563</v>
      </c>
      <c r="BK92" s="27"/>
    </row>
    <row r="93" spans="1:63" x14ac:dyDescent="0.25">
      <c r="A93" t="s">
        <v>173</v>
      </c>
      <c r="B93" t="s">
        <v>174</v>
      </c>
      <c r="C93" t="s">
        <v>149</v>
      </c>
      <c r="D93" t="s">
        <v>310</v>
      </c>
      <c r="E93" s="4" t="s">
        <v>311</v>
      </c>
      <c r="F93" s="4">
        <v>1.0204081632653061</v>
      </c>
      <c r="G93" s="27">
        <v>1.1453744493392071</v>
      </c>
      <c r="H93" s="27">
        <v>1.1209593326381648</v>
      </c>
      <c r="I93" s="27">
        <v>1.128622267412303</v>
      </c>
      <c r="J93" s="27">
        <v>1.03199639477242</v>
      </c>
      <c r="K93" s="27">
        <v>0.97442244224422447</v>
      </c>
      <c r="L93" s="27">
        <v>0.95946709729511503</v>
      </c>
      <c r="M93" s="27">
        <v>0.96897506925207755</v>
      </c>
      <c r="N93" s="27">
        <v>0.97809076682316121</v>
      </c>
      <c r="O93" s="27">
        <v>0.99426386233269604</v>
      </c>
      <c r="P93" s="27">
        <v>1.0097232610321616</v>
      </c>
      <c r="Q93" s="27">
        <v>1.1164274322169059</v>
      </c>
      <c r="R93" s="27">
        <v>1.199111111111111</v>
      </c>
      <c r="S93" s="27">
        <v>1.0405522001725624</v>
      </c>
      <c r="T93" s="27">
        <v>1.0642857142857143</v>
      </c>
      <c r="U93" s="27">
        <v>1.0709016393442623</v>
      </c>
      <c r="V93" s="27">
        <v>1.0580747812251392</v>
      </c>
      <c r="W93" s="27">
        <v>1.109751283063561</v>
      </c>
      <c r="X93" s="27">
        <v>1.1284000000000001</v>
      </c>
      <c r="Y93" s="27">
        <v>1.3047363717605005</v>
      </c>
      <c r="Z93" s="27">
        <v>1.3724015922158337</v>
      </c>
      <c r="AA93" s="27">
        <v>1.4443967367969086</v>
      </c>
      <c r="AB93" s="27">
        <v>1.3636363636363635</v>
      </c>
      <c r="AC93" s="27">
        <v>1.3636363636363635</v>
      </c>
      <c r="AD93" s="27">
        <v>1.8054545454545454</v>
      </c>
      <c r="AE93" s="27">
        <v>2.2886956521739132</v>
      </c>
      <c r="AF93" s="27">
        <v>2.2172000000000001</v>
      </c>
      <c r="AG93" s="27">
        <v>2.1095334685598379</v>
      </c>
      <c r="AH93" s="27">
        <v>2.1365777080062793</v>
      </c>
      <c r="AI93" s="27">
        <v>2.3931034482758622</v>
      </c>
      <c r="AJ93" s="27">
        <v>2.4399369830641984</v>
      </c>
      <c r="AK93" s="27">
        <v>2.4757878554957724</v>
      </c>
      <c r="AL93" s="27">
        <v>2.500185666542889</v>
      </c>
      <c r="AM93" s="27">
        <v>2.5485507246376811</v>
      </c>
      <c r="AN93" s="27">
        <v>2.5653571428571427</v>
      </c>
      <c r="AO93" s="27">
        <v>2.6080139372822297</v>
      </c>
      <c r="AP93" s="27">
        <v>2.6832298136645965</v>
      </c>
      <c r="AQ93" s="27">
        <v>2.7637362637362637</v>
      </c>
      <c r="AR93" s="27">
        <v>2.8459173214895799</v>
      </c>
      <c r="AS93" s="27">
        <v>2.8201607501674482</v>
      </c>
      <c r="AT93" s="27">
        <v>2.833387781770663</v>
      </c>
      <c r="AU93" s="27">
        <v>2.8163261356511664</v>
      </c>
      <c r="AV93" s="27">
        <v>2.8441448305276564</v>
      </c>
      <c r="AW93" s="27">
        <v>2.8834383077060752</v>
      </c>
      <c r="AX93" s="27">
        <v>2.914301521975462</v>
      </c>
      <c r="AY93" s="27">
        <v>2.9518256375043475</v>
      </c>
      <c r="AZ93" s="27">
        <v>2.9909369952045419</v>
      </c>
      <c r="BA93" s="27">
        <v>3.0303874201376235</v>
      </c>
      <c r="BB93" s="27">
        <v>3.0609605382596108</v>
      </c>
      <c r="BC93" s="27">
        <v>3.1168151449342072</v>
      </c>
      <c r="BD93" s="27">
        <v>3.1092828063630984</v>
      </c>
      <c r="BE93" s="27">
        <v>3.2332640326487612</v>
      </c>
      <c r="BF93" s="27">
        <v>3.2891336801100977</v>
      </c>
      <c r="BG93" s="27">
        <v>3.0917076830887478</v>
      </c>
      <c r="BH93" s="27">
        <v>3.1638777543042313</v>
      </c>
      <c r="BI93" s="27">
        <v>3.2761764430089015</v>
      </c>
      <c r="BJ93" s="27">
        <v>3.2902806644080997</v>
      </c>
      <c r="BK93" s="27"/>
    </row>
    <row r="94" spans="1:63" x14ac:dyDescent="0.25">
      <c r="E94" s="15"/>
      <c r="G94" s="15"/>
    </row>
    <row r="95" spans="1:63" x14ac:dyDescent="0.25">
      <c r="D95" s="39" t="s">
        <v>319</v>
      </c>
      <c r="E95" s="39"/>
      <c r="F95" s="39" t="s">
        <v>320</v>
      </c>
      <c r="G95" s="39"/>
      <c r="H95" s="39" t="s">
        <v>321</v>
      </c>
      <c r="I95" s="39"/>
    </row>
    <row r="96" spans="1:63" x14ac:dyDescent="0.25">
      <c r="D96" s="28" t="s">
        <v>317</v>
      </c>
      <c r="E96" s="28" t="s">
        <v>318</v>
      </c>
      <c r="F96" s="28" t="s">
        <v>317</v>
      </c>
      <c r="G96" s="28" t="s">
        <v>318</v>
      </c>
      <c r="H96" s="28" t="s">
        <v>317</v>
      </c>
      <c r="I96" s="28" t="s">
        <v>318</v>
      </c>
    </row>
    <row r="97" spans="1:9" x14ac:dyDescent="0.25">
      <c r="A97" t="s">
        <v>5</v>
      </c>
      <c r="B97" t="s">
        <v>7</v>
      </c>
      <c r="D97" s="13">
        <f>INTERCEPT($O71:$BI71,$O$1:$BI$1)</f>
        <v>0.25491351480226104</v>
      </c>
      <c r="E97" s="27">
        <f>LINEST($O71:$BI71,$O$1:$BI$1,TRUE,TRUE)</f>
        <v>1.7890663001198241E-2</v>
      </c>
      <c r="F97" s="13">
        <f>INTERCEPT($O71:$AM71,$O$1:$AM$1)</f>
        <v>0.38067952564244456</v>
      </c>
      <c r="G97" s="27">
        <f>LINEST($O71:$AM71,$O$1:$AM$1,TRUE,TRUE)</f>
        <v>8.1258149224158558E-3</v>
      </c>
      <c r="H97" s="13">
        <f>INTERCEPT($AN71:$BI71,$AN$1:$BI$1)</f>
        <v>-0.23850045799018127</v>
      </c>
      <c r="I97" s="27">
        <f>LINEST($AN71:$BI71,$AN$1:$BI$1,TRUE,TRUE)</f>
        <v>3.1445498313817696E-2</v>
      </c>
    </row>
    <row r="98" spans="1:9" x14ac:dyDescent="0.25">
      <c r="A98" t="s">
        <v>151</v>
      </c>
      <c r="B98" t="s">
        <v>7</v>
      </c>
      <c r="D98" s="13">
        <f t="shared" ref="D98:D119" si="4">INTERCEPT($O72:$BI72,$O$1:$BI$1)</f>
        <v>1.0962638385830901</v>
      </c>
      <c r="E98" s="27">
        <f t="shared" ref="E98:E119" si="5">LINEST($O72:$BI72,$O$1:$BI$1,TRUE,TRUE)</f>
        <v>6.9459063622397996E-2</v>
      </c>
      <c r="F98" s="13">
        <f t="shared" ref="F98:F119" si="6">INTERCEPT($O72:$AM72,$O$1:$AM$1)</f>
        <v>0.71296925017408563</v>
      </c>
      <c r="G98" s="27">
        <f t="shared" ref="G98:G119" si="7">LINEST($O72:$AM72,$O$1:$AM$1,TRUE,TRUE)</f>
        <v>0.10325440334055454</v>
      </c>
      <c r="H98" s="13">
        <f t="shared" ref="H98:H119" si="8">INTERCEPT($AN72:$BI72,$AN$1:$BI$1)</f>
        <v>1.4863061679616227</v>
      </c>
      <c r="I98" s="27">
        <f t="shared" ref="I98:I119" si="9">LINEST($AN72:$BI72,$AN$1:$BI$1,TRUE,TRUE)</f>
        <v>5.7028114750040007E-2</v>
      </c>
    </row>
    <row r="99" spans="1:9" x14ac:dyDescent="0.25">
      <c r="A99" t="s">
        <v>157</v>
      </c>
      <c r="B99" t="s">
        <v>7</v>
      </c>
      <c r="D99" s="13">
        <f t="shared" si="4"/>
        <v>1.6430090454160062</v>
      </c>
      <c r="E99" s="27">
        <f t="shared" si="5"/>
        <v>-2.038330642953266E-2</v>
      </c>
      <c r="F99" s="13">
        <f t="shared" si="6"/>
        <v>1.7242259008180931</v>
      </c>
      <c r="G99" s="27">
        <f t="shared" si="7"/>
        <v>-2.1864194280254087E-2</v>
      </c>
      <c r="H99" s="13">
        <f t="shared" si="8"/>
        <v>-7.3460229753210537E-3</v>
      </c>
      <c r="I99" s="27">
        <f t="shared" si="9"/>
        <v>2.2902719312735725E-2</v>
      </c>
    </row>
    <row r="100" spans="1:9" x14ac:dyDescent="0.25">
      <c r="A100" t="s">
        <v>159</v>
      </c>
      <c r="B100" t="s">
        <v>7</v>
      </c>
      <c r="D100" s="13">
        <f t="shared" si="4"/>
        <v>0.65444872179334102</v>
      </c>
      <c r="E100" s="27">
        <f t="shared" si="5"/>
        <v>3.6043453935469122E-2</v>
      </c>
      <c r="F100" s="13">
        <f t="shared" si="6"/>
        <v>0.76413461451761922</v>
      </c>
      <c r="G100" s="27">
        <f t="shared" si="7"/>
        <v>2.8242701921718214E-2</v>
      </c>
      <c r="H100" s="13">
        <f t="shared" si="8"/>
        <v>2.6617553527592097E-2</v>
      </c>
      <c r="I100" s="27">
        <f t="shared" si="9"/>
        <v>5.2986645452540809E-2</v>
      </c>
    </row>
    <row r="101" spans="1:9" x14ac:dyDescent="0.25">
      <c r="A101" t="s">
        <v>275</v>
      </c>
      <c r="B101" t="s">
        <v>7</v>
      </c>
      <c r="D101" s="13">
        <f t="shared" si="4"/>
        <v>0.19676954609933447</v>
      </c>
      <c r="E101" s="27">
        <f t="shared" si="5"/>
        <v>4.760192145764825E-4</v>
      </c>
      <c r="F101" s="13">
        <f t="shared" si="6"/>
        <v>0.20693980535655154</v>
      </c>
      <c r="G101" s="27">
        <f t="shared" si="7"/>
        <v>-3.2040144744207482E-4</v>
      </c>
      <c r="H101" s="13">
        <f t="shared" si="8"/>
        <v>0.15873780072701632</v>
      </c>
      <c r="I101" s="27">
        <f t="shared" si="9"/>
        <v>1.5236887437378816E-3</v>
      </c>
    </row>
    <row r="102" spans="1:9" x14ac:dyDescent="0.25">
      <c r="A102" t="s">
        <v>277</v>
      </c>
      <c r="B102" t="s">
        <v>7</v>
      </c>
      <c r="D102" s="13">
        <f t="shared" si="4"/>
        <v>0.13675493742299816</v>
      </c>
      <c r="E102" s="27">
        <f t="shared" si="5"/>
        <v>8.2145043226472536E-2</v>
      </c>
      <c r="F102" s="13">
        <f t="shared" si="6"/>
        <v>1.1942353238686121</v>
      </c>
      <c r="G102" s="27">
        <f t="shared" si="7"/>
        <v>-4.9763455465421198E-3</v>
      </c>
      <c r="H102" s="13">
        <f t="shared" si="8"/>
        <v>-2.6277478966586099</v>
      </c>
      <c r="I102" s="27">
        <f t="shared" si="9"/>
        <v>0.16022288138324056</v>
      </c>
    </row>
    <row r="103" spans="1:9" x14ac:dyDescent="0.25">
      <c r="A103" t="s">
        <v>165</v>
      </c>
      <c r="B103" t="s">
        <v>7</v>
      </c>
      <c r="D103" s="13">
        <f t="shared" si="4"/>
        <v>0.16794808914371639</v>
      </c>
      <c r="E103" s="27">
        <f t="shared" si="5"/>
        <v>9.9029050547278466E-2</v>
      </c>
      <c r="F103" s="13">
        <f t="shared" si="6"/>
        <v>-0.45391896024892953</v>
      </c>
      <c r="G103" s="27">
        <f t="shared" si="7"/>
        <v>0.1188599000859866</v>
      </c>
      <c r="H103" s="13">
        <f t="shared" si="8"/>
        <v>10.460726893892026</v>
      </c>
      <c r="I103" s="27">
        <f t="shared" si="9"/>
        <v>-0.17163033123320323</v>
      </c>
    </row>
    <row r="104" spans="1:9" x14ac:dyDescent="0.25">
      <c r="A104" t="s">
        <v>171</v>
      </c>
      <c r="B104" t="s">
        <v>7</v>
      </c>
      <c r="D104" s="13">
        <f t="shared" si="4"/>
        <v>1.36044824740381</v>
      </c>
      <c r="E104" s="27">
        <f t="shared" si="5"/>
        <v>2.8266815773779753E-2</v>
      </c>
      <c r="F104" s="13">
        <f t="shared" si="6"/>
        <v>0.7453998347573485</v>
      </c>
      <c r="G104" s="27">
        <f t="shared" si="7"/>
        <v>9.4181372615014719E-2</v>
      </c>
      <c r="H104" s="13">
        <f t="shared" si="8"/>
        <v>-1.2388525183610337</v>
      </c>
      <c r="I104" s="27">
        <f t="shared" si="9"/>
        <v>9.1951244403402091E-2</v>
      </c>
    </row>
    <row r="105" spans="1:9" x14ac:dyDescent="0.25">
      <c r="A105" t="s">
        <v>175</v>
      </c>
      <c r="B105" t="s">
        <v>7</v>
      </c>
      <c r="D105" s="13">
        <f t="shared" si="4"/>
        <v>3.2177973176104961</v>
      </c>
      <c r="E105" s="27">
        <f t="shared" si="5"/>
        <v>-2.2556460935151318E-2</v>
      </c>
      <c r="F105" s="13">
        <f t="shared" si="6"/>
        <v>3.118212024176739</v>
      </c>
      <c r="G105" s="27">
        <f t="shared" si="7"/>
        <v>-1.4311958707814338E-2</v>
      </c>
      <c r="H105" s="13">
        <f t="shared" si="8"/>
        <v>3.4670728604977916</v>
      </c>
      <c r="I105" s="27">
        <f t="shared" si="9"/>
        <v>-2.9622329965737958E-2</v>
      </c>
    </row>
    <row r="106" spans="1:9" x14ac:dyDescent="0.25">
      <c r="A106" t="s">
        <v>177</v>
      </c>
      <c r="B106" t="s">
        <v>7</v>
      </c>
      <c r="D106" s="13">
        <f t="shared" si="4"/>
        <v>0.71830015473844289</v>
      </c>
      <c r="E106" s="27">
        <f t="shared" si="5"/>
        <v>6.2528567175888757E-3</v>
      </c>
      <c r="F106" s="13">
        <f t="shared" si="6"/>
        <v>0.63114276141537962</v>
      </c>
      <c r="G106" s="27">
        <f t="shared" si="7"/>
        <v>1.3286996651792464E-2</v>
      </c>
      <c r="H106" s="13">
        <f t="shared" si="8"/>
        <v>0.9865550166056497</v>
      </c>
      <c r="I106" s="27">
        <f t="shared" si="9"/>
        <v>-1.2300419207898821E-3</v>
      </c>
    </row>
    <row r="107" spans="1:9" x14ac:dyDescent="0.25">
      <c r="A107" t="s">
        <v>179</v>
      </c>
      <c r="B107" t="s">
        <v>7</v>
      </c>
      <c r="D107" s="13">
        <f t="shared" si="4"/>
        <v>0.69947022266845349</v>
      </c>
      <c r="E107" s="27">
        <f t="shared" si="5"/>
        <v>1.5451059294848071E-2</v>
      </c>
      <c r="F107" s="13">
        <f t="shared" si="6"/>
        <v>0.53711509094089038</v>
      </c>
      <c r="G107" s="27">
        <f t="shared" si="7"/>
        <v>2.7948441906615051E-2</v>
      </c>
      <c r="H107" s="13">
        <f t="shared" si="8"/>
        <v>1.3663391068784425</v>
      </c>
      <c r="I107" s="27">
        <f t="shared" si="9"/>
        <v>-2.8227719732153676E-3</v>
      </c>
    </row>
    <row r="108" spans="1:9" x14ac:dyDescent="0.25">
      <c r="A108" t="s">
        <v>279</v>
      </c>
      <c r="B108" t="s">
        <v>7</v>
      </c>
      <c r="D108" s="13">
        <f t="shared" si="4"/>
        <v>-2.3513792322776339E-2</v>
      </c>
      <c r="E108" s="27">
        <f t="shared" si="5"/>
        <v>1.8067180956419064E-2</v>
      </c>
      <c r="F108" s="13">
        <f t="shared" si="6"/>
        <v>0.14848922404729306</v>
      </c>
      <c r="G108" s="27">
        <f t="shared" si="7"/>
        <v>2.8247814734311781E-3</v>
      </c>
      <c r="H108" s="13">
        <f t="shared" si="8"/>
        <v>-0.17735375151624988</v>
      </c>
      <c r="I108" s="27">
        <f t="shared" si="9"/>
        <v>2.3096052095865804E-2</v>
      </c>
    </row>
    <row r="109" spans="1:9" x14ac:dyDescent="0.25">
      <c r="A109" t="s">
        <v>281</v>
      </c>
      <c r="B109" t="s">
        <v>7</v>
      </c>
      <c r="D109" s="13">
        <f t="shared" si="4"/>
        <v>0.29005933883701379</v>
      </c>
      <c r="E109" s="27">
        <f t="shared" si="5"/>
        <v>1.219136119499971E-2</v>
      </c>
      <c r="F109" s="13">
        <f t="shared" si="6"/>
        <v>0.35782034586934325</v>
      </c>
      <c r="G109" s="27">
        <f t="shared" si="7"/>
        <v>6.515032795792893E-3</v>
      </c>
      <c r="H109" s="13">
        <f t="shared" si="8"/>
        <v>0.13880022295937489</v>
      </c>
      <c r="I109" s="27">
        <f t="shared" si="9"/>
        <v>1.6523219355948696E-2</v>
      </c>
    </row>
    <row r="110" spans="1:9" x14ac:dyDescent="0.25">
      <c r="A110" t="s">
        <v>147</v>
      </c>
      <c r="B110" t="s">
        <v>149</v>
      </c>
      <c r="D110" s="13">
        <f t="shared" si="4"/>
        <v>2.1780249987075231</v>
      </c>
      <c r="E110" s="27">
        <f t="shared" si="5"/>
        <v>1.574588053389506E-2</v>
      </c>
      <c r="F110" s="13">
        <f t="shared" si="6"/>
        <v>1.4961439225775672</v>
      </c>
      <c r="G110" s="27">
        <f t="shared" si="7"/>
        <v>7.1396051294875792E-2</v>
      </c>
      <c r="H110" s="13">
        <f t="shared" si="8"/>
        <v>4.1061203404735318</v>
      </c>
      <c r="I110" s="27">
        <f t="shared" si="9"/>
        <v>-3.8372894201997909E-2</v>
      </c>
    </row>
    <row r="111" spans="1:9" x14ac:dyDescent="0.25">
      <c r="A111" t="s">
        <v>153</v>
      </c>
      <c r="B111" t="s">
        <v>149</v>
      </c>
      <c r="D111" s="13">
        <f t="shared" si="4"/>
        <v>1.3396219256999977</v>
      </c>
      <c r="E111" s="27">
        <f t="shared" si="5"/>
        <v>4.0667560254532909E-3</v>
      </c>
      <c r="F111" s="13">
        <f t="shared" si="6"/>
        <v>1.4661458660649944</v>
      </c>
      <c r="G111" s="27">
        <f t="shared" si="7"/>
        <v>-7.1189167238154558E-3</v>
      </c>
      <c r="H111" s="13">
        <f t="shared" si="8"/>
        <v>1.2191430535679881</v>
      </c>
      <c r="I111" s="27">
        <f t="shared" si="9"/>
        <v>7.9556480818563178E-3</v>
      </c>
    </row>
    <row r="112" spans="1:9" x14ac:dyDescent="0.25">
      <c r="A112" t="s">
        <v>155</v>
      </c>
      <c r="B112" t="s">
        <v>149</v>
      </c>
      <c r="D112" s="13">
        <f t="shared" si="4"/>
        <v>1.0035308163071441</v>
      </c>
      <c r="E112" s="27">
        <f t="shared" si="5"/>
        <v>1.2359509188981075E-2</v>
      </c>
      <c r="F112" s="13">
        <f t="shared" si="6"/>
        <v>1.231361498324288</v>
      </c>
      <c r="G112" s="27">
        <f t="shared" si="7"/>
        <v>-5.5790439973766332E-3</v>
      </c>
      <c r="H112" s="13">
        <f t="shared" si="8"/>
        <v>0.17844169994457593</v>
      </c>
      <c r="I112" s="27">
        <f t="shared" si="9"/>
        <v>3.513189187280942E-2</v>
      </c>
    </row>
    <row r="113" spans="1:61" x14ac:dyDescent="0.25">
      <c r="A113" t="s">
        <v>284</v>
      </c>
      <c r="B113" t="s">
        <v>149</v>
      </c>
      <c r="D113" s="13">
        <f t="shared" si="4"/>
        <v>3.5353170367327311</v>
      </c>
      <c r="E113" s="27">
        <f t="shared" si="5"/>
        <v>-4.747857508124969E-2</v>
      </c>
      <c r="F113" s="13">
        <f t="shared" si="6"/>
        <v>4.4328039636272534</v>
      </c>
      <c r="G113" s="27">
        <f t="shared" si="7"/>
        <v>-0.12324950920568015</v>
      </c>
      <c r="H113" s="13">
        <f t="shared" si="8"/>
        <v>1.6943625378380749</v>
      </c>
      <c r="I113" s="27">
        <f t="shared" si="9"/>
        <v>5.6837902908042507E-3</v>
      </c>
    </row>
    <row r="114" spans="1:61" x14ac:dyDescent="0.25">
      <c r="A114" t="s">
        <v>273</v>
      </c>
      <c r="B114" t="s">
        <v>149</v>
      </c>
      <c r="D114" s="13">
        <f t="shared" si="4"/>
        <v>3.0722187283420674</v>
      </c>
      <c r="E114" s="27">
        <f t="shared" si="5"/>
        <v>5.7455690089883597E-2</v>
      </c>
      <c r="F114" s="13">
        <f t="shared" si="6"/>
        <v>3.8129486394044947</v>
      </c>
      <c r="G114" s="27">
        <f t="shared" si="7"/>
        <v>-1.8135603118327019E-4</v>
      </c>
      <c r="H114" s="13">
        <f t="shared" si="8"/>
        <v>0.20051637784767973</v>
      </c>
      <c r="I114" s="27">
        <f t="shared" si="9"/>
        <v>0.13639870867476842</v>
      </c>
    </row>
    <row r="115" spans="1:61" x14ac:dyDescent="0.25">
      <c r="A115" t="s">
        <v>161</v>
      </c>
      <c r="B115" t="s">
        <v>149</v>
      </c>
      <c r="D115" s="13">
        <f t="shared" si="4"/>
        <v>1.9518761167351566</v>
      </c>
      <c r="E115" s="27">
        <f t="shared" si="5"/>
        <v>2.3435596099914736E-2</v>
      </c>
      <c r="F115" s="13">
        <f t="shared" si="6"/>
        <v>2.2515855622405945</v>
      </c>
      <c r="G115" s="27">
        <f t="shared" si="7"/>
        <v>-2.9688348603079955E-4</v>
      </c>
      <c r="H115" s="13">
        <f t="shared" si="8"/>
        <v>0.90358809777184823</v>
      </c>
      <c r="I115" s="27">
        <f t="shared" si="9"/>
        <v>5.243018656689992E-2</v>
      </c>
    </row>
    <row r="116" spans="1:61" x14ac:dyDescent="0.25">
      <c r="A116" t="s">
        <v>163</v>
      </c>
      <c r="B116" t="s">
        <v>149</v>
      </c>
      <c r="D116" s="13">
        <f t="shared" si="4"/>
        <v>4.3759563676231013</v>
      </c>
      <c r="E116" s="27">
        <f t="shared" si="5"/>
        <v>0.1236179895692666</v>
      </c>
      <c r="F116" s="13">
        <f t="shared" si="6"/>
        <v>4.4069613133485728</v>
      </c>
      <c r="G116" s="27">
        <f t="shared" si="7"/>
        <v>0.11066482340943151</v>
      </c>
      <c r="H116" s="13">
        <f t="shared" si="8"/>
        <v>7.1649939485681546</v>
      </c>
      <c r="I116" s="27">
        <f t="shared" si="9"/>
        <v>5.1483280450983146E-2</v>
      </c>
    </row>
    <row r="117" spans="1:61" x14ac:dyDescent="0.25">
      <c r="A117" t="s">
        <v>167</v>
      </c>
      <c r="B117" t="s">
        <v>149</v>
      </c>
      <c r="D117" s="13">
        <f t="shared" si="4"/>
        <v>3.7995838437794736</v>
      </c>
      <c r="E117" s="27">
        <f t="shared" si="5"/>
        <v>-2.6541600454759416E-2</v>
      </c>
      <c r="F117" s="13">
        <f t="shared" si="6"/>
        <v>3.2523833202971129</v>
      </c>
      <c r="G117" s="27">
        <f t="shared" si="7"/>
        <v>1.9458505643082716E-2</v>
      </c>
      <c r="H117" s="13">
        <f t="shared" si="8"/>
        <v>4.9765751728211018</v>
      </c>
      <c r="I117" s="27">
        <f t="shared" si="9"/>
        <v>-6.0369533996048975E-2</v>
      </c>
    </row>
    <row r="118" spans="1:61" x14ac:dyDescent="0.25">
      <c r="A118" t="s">
        <v>169</v>
      </c>
      <c r="B118" t="s">
        <v>149</v>
      </c>
      <c r="D118" s="13">
        <f t="shared" si="4"/>
        <v>0.25744463642641868</v>
      </c>
      <c r="E118" s="27">
        <f t="shared" si="5"/>
        <v>0.12552250728819866</v>
      </c>
      <c r="F118" s="13">
        <f t="shared" si="6"/>
        <v>0.60164561890745705</v>
      </c>
      <c r="G118" s="27">
        <f t="shared" si="7"/>
        <v>9.2093771152920625E-2</v>
      </c>
      <c r="H118" s="13">
        <f t="shared" si="8"/>
        <v>0.75735548313749579</v>
      </c>
      <c r="I118" s="27">
        <f t="shared" si="9"/>
        <v>0.11463991208806878</v>
      </c>
    </row>
    <row r="119" spans="1:61" x14ac:dyDescent="0.25">
      <c r="A119" t="s">
        <v>173</v>
      </c>
      <c r="B119" t="s">
        <v>149</v>
      </c>
      <c r="D119" s="13">
        <f t="shared" si="4"/>
        <v>0.88619824327932917</v>
      </c>
      <c r="E119" s="27">
        <f t="shared" si="5"/>
        <v>5.6557082689100174E-2</v>
      </c>
      <c r="F119" s="13">
        <f t="shared" si="6"/>
        <v>0.65203886293504576</v>
      </c>
      <c r="G119" s="27">
        <f t="shared" si="7"/>
        <v>7.4628779051276684E-2</v>
      </c>
      <c r="H119" s="13">
        <f t="shared" si="8"/>
        <v>1.8349904486020214</v>
      </c>
      <c r="I119" s="27">
        <f t="shared" si="9"/>
        <v>3.0538719891840583E-2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</row>
    <row r="120" spans="1:61" x14ac:dyDescent="0.2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</row>
    <row r="121" spans="1:61" x14ac:dyDescent="0.25">
      <c r="C121" t="s">
        <v>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</row>
    <row r="122" spans="1:61" x14ac:dyDescent="0.25">
      <c r="C122" s="29" t="s">
        <v>269</v>
      </c>
      <c r="E122" s="30">
        <f>AVERAGE(E$97:E$109)</f>
        <v>2.6333292316949562E-2</v>
      </c>
      <c r="F122" s="15"/>
      <c r="G122" s="30">
        <f t="shared" ref="G122:I122" si="10">AVERAGE(G$97:G$109)</f>
        <v>2.7828195825482224E-2</v>
      </c>
      <c r="H122" s="30"/>
      <c r="I122" s="30">
        <f t="shared" si="10"/>
        <v>1.9413429901414068E-2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</row>
    <row r="123" spans="1:61" x14ac:dyDescent="0.25">
      <c r="C123" s="29" t="s">
        <v>270</v>
      </c>
      <c r="E123" s="30">
        <f>MAX(E$97:E$109)</f>
        <v>9.9029050547278466E-2</v>
      </c>
      <c r="F123" s="15"/>
      <c r="G123" s="30">
        <f t="shared" ref="G123:I123" si="11">MAX(G$97:G$109)</f>
        <v>0.1188599000859866</v>
      </c>
      <c r="H123" s="30"/>
      <c r="I123" s="30">
        <f t="shared" si="11"/>
        <v>0.16022288138324056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</row>
    <row r="124" spans="1:61" x14ac:dyDescent="0.25">
      <c r="C124" s="29" t="s">
        <v>271</v>
      </c>
      <c r="E124" s="30">
        <f>MIN(E$97:E$109)</f>
        <v>-2.2556460935151318E-2</v>
      </c>
      <c r="F124" s="15"/>
      <c r="G124" s="30">
        <f t="shared" ref="G124:I124" si="12">MIN(G$97:G$109)</f>
        <v>-2.1864194280254087E-2</v>
      </c>
      <c r="H124" s="30"/>
      <c r="I124" s="30">
        <f t="shared" si="12"/>
        <v>-0.17163033123320323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</row>
    <row r="125" spans="1:61" x14ac:dyDescent="0.25">
      <c r="E125" s="15"/>
      <c r="F125" s="31"/>
      <c r="G125" s="15"/>
      <c r="H125" s="31"/>
      <c r="I125" s="15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</row>
    <row r="126" spans="1:61" x14ac:dyDescent="0.25">
      <c r="C126" t="s">
        <v>149</v>
      </c>
      <c r="D126" s="10"/>
      <c r="E126" s="15"/>
      <c r="F126" s="15"/>
      <c r="G126" s="15"/>
      <c r="H126" s="15"/>
      <c r="I126" s="15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</row>
    <row r="127" spans="1:61" x14ac:dyDescent="0.25">
      <c r="C127" s="29" t="s">
        <v>269</v>
      </c>
      <c r="E127" s="30">
        <f>AVERAGE(E$98:E$119)</f>
        <v>3.0417407866719558E-2</v>
      </c>
      <c r="F127" s="15"/>
      <c r="G127" s="30">
        <f>AVERAGE(G$98:G$119)</f>
        <v>2.6611679632561544E-2</v>
      </c>
      <c r="H127" s="15"/>
      <c r="I127" s="30">
        <f>AVERAGE(I$98:I$119)</f>
        <v>2.5293127278388592E-2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</row>
    <row r="128" spans="1:61" x14ac:dyDescent="0.25">
      <c r="C128" s="29" t="s">
        <v>270</v>
      </c>
      <c r="E128" s="30">
        <f>MAX(E$98:E$119)</f>
        <v>0.12552250728819866</v>
      </c>
      <c r="F128" s="15"/>
      <c r="G128" s="30">
        <f>MAX(G$98:G$119)</f>
        <v>0.1188599000859866</v>
      </c>
      <c r="H128" s="15"/>
      <c r="I128" s="30">
        <f>MAX(I$98:I$119)</f>
        <v>0.16022288138324056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</row>
    <row r="129" spans="1:62" x14ac:dyDescent="0.25">
      <c r="C129" s="29" t="s">
        <v>271</v>
      </c>
      <c r="E129" s="30">
        <f>MIN(E$98:E$119)</f>
        <v>-4.747857508124969E-2</v>
      </c>
      <c r="F129" s="15"/>
      <c r="G129" s="30">
        <f>MIN(G$98:G$119)</f>
        <v>-0.12324950920568015</v>
      </c>
      <c r="H129" s="15"/>
      <c r="I129" s="30">
        <f>MIN(I$98:I$119)</f>
        <v>-0.17163033123320323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</row>
    <row r="130" spans="1:62" x14ac:dyDescent="0.2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</row>
    <row r="131" spans="1:62" x14ac:dyDescent="0.2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</row>
    <row r="132" spans="1:62" x14ac:dyDescent="0.2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</row>
    <row r="133" spans="1:62" x14ac:dyDescent="0.25">
      <c r="A133" t="s">
        <v>306</v>
      </c>
      <c r="B133" t="s">
        <v>306</v>
      </c>
      <c r="C133" t="s">
        <v>7</v>
      </c>
      <c r="D133" t="s">
        <v>312</v>
      </c>
      <c r="E133" t="s">
        <v>314</v>
      </c>
      <c r="F133" s="13">
        <v>13.957650739572349</v>
      </c>
      <c r="G133" s="13">
        <v>67.611890153962875</v>
      </c>
      <c r="H133" s="13">
        <v>69.077803932403626</v>
      </c>
      <c r="I133" s="13">
        <v>69.158117838745738</v>
      </c>
      <c r="J133" s="13">
        <v>69.965458820334376</v>
      </c>
      <c r="K133" s="13">
        <v>71.817583377205025</v>
      </c>
      <c r="L133" s="13">
        <v>70.738593762279933</v>
      </c>
      <c r="M133" s="13">
        <v>72.171028995544106</v>
      </c>
      <c r="N133" s="13">
        <v>73.360215238241324</v>
      </c>
      <c r="O133" s="13">
        <v>75.525634851780495</v>
      </c>
      <c r="P133" s="13">
        <v>76.134317171947359</v>
      </c>
      <c r="Q133" s="13">
        <v>76.891433790576272</v>
      </c>
      <c r="R133" s="13">
        <v>77.173632993822011</v>
      </c>
      <c r="S133" s="13">
        <v>79.479939144213063</v>
      </c>
      <c r="T133" s="13">
        <v>81.248324632242358</v>
      </c>
      <c r="U133" s="13">
        <v>82.964017014273551</v>
      </c>
      <c r="V133" s="13">
        <v>82.318938557388776</v>
      </c>
      <c r="W133" s="13">
        <v>84.18469091513964</v>
      </c>
      <c r="X133" s="13">
        <v>86.566197674623709</v>
      </c>
      <c r="Y133" s="13">
        <v>89.094741139731582</v>
      </c>
      <c r="Z133" s="13">
        <v>87.795784885019415</v>
      </c>
      <c r="AA133" s="13">
        <v>87.470858896601968</v>
      </c>
      <c r="AB133" s="13">
        <v>89.094385944374665</v>
      </c>
      <c r="AC133" s="13">
        <v>89.433824532501646</v>
      </c>
      <c r="AD133" s="13">
        <v>88.815744234258105</v>
      </c>
      <c r="AE133" s="13">
        <v>88.125994888039116</v>
      </c>
      <c r="AF133" s="13">
        <v>87.324881889686949</v>
      </c>
      <c r="AG133" s="13">
        <v>86.571144661461247</v>
      </c>
      <c r="AH133" s="13">
        <v>87.485859023035815</v>
      </c>
      <c r="AI133" s="13">
        <v>88.565025383869738</v>
      </c>
      <c r="AJ133" s="13">
        <v>91.069832018550088</v>
      </c>
      <c r="AK133" s="13">
        <v>91.270243437432356</v>
      </c>
      <c r="AL133" s="13">
        <v>92.493249950371094</v>
      </c>
      <c r="AM133" s="13">
        <v>88.4363191611058</v>
      </c>
      <c r="AN133" s="13">
        <v>86.875488576978753</v>
      </c>
      <c r="AO133" s="13">
        <v>87.580617199028893</v>
      </c>
      <c r="AP133" s="13">
        <v>88.876091586914484</v>
      </c>
      <c r="AQ133" s="13">
        <v>91.641877786886099</v>
      </c>
      <c r="AR133" s="13">
        <v>94.63260907331572</v>
      </c>
      <c r="AS133" s="13">
        <v>97.398908150414613</v>
      </c>
      <c r="AT133" s="13">
        <v>96.434377160286203</v>
      </c>
      <c r="AU133" s="13">
        <v>95.338490810089425</v>
      </c>
      <c r="AV133" s="13">
        <v>95.563909169418878</v>
      </c>
      <c r="AW133" s="13">
        <v>95.653942682541484</v>
      </c>
      <c r="AX133" s="13">
        <v>96.810631931514351</v>
      </c>
      <c r="AY133" s="13">
        <v>102.06965973461487</v>
      </c>
      <c r="AZ133" s="13">
        <v>101.13433046992861</v>
      </c>
      <c r="BA133" s="13">
        <v>108.37496753379067</v>
      </c>
      <c r="BB133" s="13">
        <v>112.38500220785066</v>
      </c>
      <c r="BC133" s="13">
        <v>113.44059078620261</v>
      </c>
      <c r="BD133" s="13">
        <v>115.54998762490138</v>
      </c>
      <c r="BE133" s="13">
        <v>117.44966743771216</v>
      </c>
      <c r="BF133" s="13">
        <v>123.85276871398541</v>
      </c>
      <c r="BG133" s="13">
        <v>127.00932473029083</v>
      </c>
      <c r="BH133" s="13">
        <v>129.4669765222057</v>
      </c>
      <c r="BI133" s="13">
        <v>128.22401358012365</v>
      </c>
      <c r="BJ133">
        <v>129.70434062605457</v>
      </c>
    </row>
    <row r="134" spans="1:62" x14ac:dyDescent="0.25">
      <c r="A134" t="s">
        <v>307</v>
      </c>
      <c r="B134" t="s">
        <v>307</v>
      </c>
      <c r="C134" t="s">
        <v>149</v>
      </c>
      <c r="D134" t="s">
        <v>312</v>
      </c>
      <c r="E134" t="s">
        <v>314</v>
      </c>
      <c r="F134" s="13">
        <v>12.284504198351788</v>
      </c>
      <c r="G134" s="13">
        <v>46.469997934577542</v>
      </c>
      <c r="H134" s="13">
        <v>47.7729609478139</v>
      </c>
      <c r="I134" s="13">
        <v>48.893076959929694</v>
      </c>
      <c r="J134" s="13">
        <v>50.835271983017329</v>
      </c>
      <c r="K134" s="13">
        <v>52.741163642342109</v>
      </c>
      <c r="L134" s="13">
        <v>54.562881548950507</v>
      </c>
      <c r="M134" s="13">
        <v>56.055660760905653</v>
      </c>
      <c r="N134" s="13">
        <v>57.378515990174797</v>
      </c>
      <c r="O134" s="13">
        <v>55.454163110265661</v>
      </c>
      <c r="P134" s="13">
        <v>56.144643282857793</v>
      </c>
      <c r="Q134" s="13">
        <v>56.881420438066378</v>
      </c>
      <c r="R134" s="13">
        <v>55.947334120231218</v>
      </c>
      <c r="S134" s="13">
        <v>51.240738176784255</v>
      </c>
      <c r="T134" s="13">
        <v>46.960553757760373</v>
      </c>
      <c r="U134" s="13">
        <v>49.031637387245475</v>
      </c>
      <c r="V134" s="13">
        <v>51.859455817156793</v>
      </c>
      <c r="W134" s="13">
        <v>54.642791775085016</v>
      </c>
      <c r="X134" s="13">
        <v>56.552897445130611</v>
      </c>
      <c r="Y134" s="13">
        <v>58.557612270111285</v>
      </c>
      <c r="Z134" s="13">
        <v>61.439056899415817</v>
      </c>
      <c r="AA134" s="13">
        <v>64.282261604764372</v>
      </c>
      <c r="AB134" s="13">
        <v>66.38426314585648</v>
      </c>
      <c r="AC134" s="13">
        <v>63.889942147047762</v>
      </c>
      <c r="AD134" s="13">
        <v>57.19463453646491</v>
      </c>
      <c r="AE134" s="13">
        <v>57.399377381149861</v>
      </c>
      <c r="AF134" s="13">
        <v>58.79664973703634</v>
      </c>
      <c r="AG134" s="13">
        <v>60.711196946831102</v>
      </c>
      <c r="AH134" s="13">
        <v>62.639420534054985</v>
      </c>
      <c r="AI134" s="13">
        <v>64.808050716192554</v>
      </c>
      <c r="AJ134" s="13">
        <v>66.258684543460362</v>
      </c>
      <c r="AK134" s="13">
        <v>67.641948864277481</v>
      </c>
      <c r="AL134" s="13">
        <v>67.633293135450742</v>
      </c>
      <c r="AM134" s="13">
        <v>69.600474384357497</v>
      </c>
      <c r="AN134" s="13">
        <v>70.582866390324298</v>
      </c>
      <c r="AO134" s="13">
        <v>72.364544589437784</v>
      </c>
      <c r="AP134" s="13">
        <v>75.037102546068468</v>
      </c>
      <c r="AQ134" s="13">
        <v>79.150121551380806</v>
      </c>
      <c r="AR134" s="13">
        <v>81.585287196714617</v>
      </c>
      <c r="AS134" s="13">
        <v>84.98957697194038</v>
      </c>
      <c r="AT134" s="13">
        <v>87.695008554760776</v>
      </c>
      <c r="AU134" s="13">
        <v>90.170227766814307</v>
      </c>
      <c r="AV134" s="13">
        <v>92.820847696704092</v>
      </c>
      <c r="AW134" s="13">
        <v>95.797310249868644</v>
      </c>
      <c r="AX134" s="13">
        <v>97.51393374660455</v>
      </c>
      <c r="AY134" s="13">
        <v>99.763808541490477</v>
      </c>
      <c r="AZ134" s="13">
        <v>102.75323622168074</v>
      </c>
      <c r="BA134" s="13">
        <v>104.60930974371816</v>
      </c>
      <c r="BB134" s="13">
        <v>106.11921832762928</v>
      </c>
      <c r="BC134" s="13">
        <v>110.18806977585082</v>
      </c>
      <c r="BD134" s="13">
        <v>114.26217569354466</v>
      </c>
      <c r="BE134" s="13">
        <v>119.65218561840588</v>
      </c>
      <c r="BF134" s="13">
        <v>123.43844122498778</v>
      </c>
      <c r="BG134" s="13">
        <v>126.49092674744142</v>
      </c>
      <c r="BH134" s="13">
        <v>129.06597048619568</v>
      </c>
      <c r="BI134" s="13">
        <v>181.01779060360727</v>
      </c>
      <c r="BJ134">
        <v>189.11371544277318</v>
      </c>
    </row>
    <row r="135" spans="1:62" x14ac:dyDescent="0.25">
      <c r="A135" t="s">
        <v>306</v>
      </c>
      <c r="B135" t="s">
        <v>306</v>
      </c>
      <c r="C135" t="s">
        <v>7</v>
      </c>
      <c r="D135" t="s">
        <v>313</v>
      </c>
      <c r="E135" t="s">
        <v>315</v>
      </c>
      <c r="F135" s="13">
        <v>77.974211106882592</v>
      </c>
      <c r="G135" s="13">
        <v>1.4365625130971404</v>
      </c>
      <c r="H135" s="13">
        <v>1.4157496564129077</v>
      </c>
      <c r="I135" s="13">
        <v>1.4084608137258521</v>
      </c>
      <c r="J135" s="13">
        <v>1.3518722030021271</v>
      </c>
      <c r="K135" s="13">
        <v>1.3502567841624171</v>
      </c>
      <c r="L135" s="13">
        <v>1.6366280583093697</v>
      </c>
      <c r="M135" s="13">
        <v>1.5818359803775097</v>
      </c>
      <c r="N135" s="13">
        <v>1.5832067972674841</v>
      </c>
      <c r="O135" s="13">
        <v>1.5338560445561789</v>
      </c>
      <c r="P135" s="13">
        <v>1.3567677624664318</v>
      </c>
      <c r="Q135" s="13">
        <v>1.3265487498772117</v>
      </c>
      <c r="R135" s="13">
        <v>1.2307332918317797</v>
      </c>
      <c r="S135" s="13">
        <v>1.1983807984699266</v>
      </c>
      <c r="T135" s="13">
        <v>1.1573135010142677</v>
      </c>
      <c r="U135" s="13">
        <v>1.1280775957571401</v>
      </c>
      <c r="V135" s="13">
        <v>1.1314874543843696</v>
      </c>
      <c r="W135" s="13">
        <v>1.1497435982752504</v>
      </c>
      <c r="X135" s="13">
        <v>1.1588902380686332</v>
      </c>
      <c r="Y135" s="13">
        <v>1.0913176456139064</v>
      </c>
      <c r="Z135" s="13">
        <v>1.1452460155523962</v>
      </c>
      <c r="AA135" s="13">
        <v>1.1994290946215367</v>
      </c>
      <c r="AB135" s="13">
        <v>1.2495426627316839</v>
      </c>
      <c r="AC135" s="13">
        <v>1.2096497438311558</v>
      </c>
      <c r="AD135" s="13">
        <v>1.1740927299812196</v>
      </c>
      <c r="AE135" s="13">
        <v>1.25660167079004</v>
      </c>
      <c r="AF135" s="13">
        <v>1.2871324175264547</v>
      </c>
      <c r="AG135" s="13">
        <v>1.3360801102357212</v>
      </c>
      <c r="AH135" s="13">
        <v>1.4016700692670647</v>
      </c>
      <c r="AI135" s="13">
        <v>1.475561951677191</v>
      </c>
      <c r="AJ135" s="13">
        <v>1.5334263039790346</v>
      </c>
      <c r="AK135" s="13">
        <v>1.6134672736014264</v>
      </c>
      <c r="AL135" s="13">
        <v>1.6119904561591649</v>
      </c>
      <c r="AM135" s="13">
        <v>1.5295181798518538</v>
      </c>
      <c r="AN135" s="13">
        <v>1.6366617014604337</v>
      </c>
      <c r="AO135" s="13">
        <v>1.6650614292482142</v>
      </c>
      <c r="AP135" s="13">
        <v>1.7147510408321227</v>
      </c>
      <c r="AQ135" s="13">
        <v>1.75785851110251</v>
      </c>
      <c r="AR135" s="13">
        <v>1.8030299926316904</v>
      </c>
      <c r="AS135" s="13">
        <v>1.8451664543217912</v>
      </c>
      <c r="AT135" s="13">
        <v>1.9451536855665987</v>
      </c>
      <c r="AU135" s="13">
        <v>2.046665852420174</v>
      </c>
      <c r="AV135" s="13">
        <v>1.8772835860403179</v>
      </c>
      <c r="AW135" s="13">
        <v>1.7830835905290761</v>
      </c>
      <c r="AX135" s="13">
        <v>1.7563258223205942</v>
      </c>
      <c r="AY135" s="13">
        <v>1.6951551560996341</v>
      </c>
      <c r="AZ135" s="13">
        <v>1.6881899525623221</v>
      </c>
      <c r="BA135" s="13">
        <v>1.6748581335338277</v>
      </c>
      <c r="BB135" s="13">
        <v>1.7092389912313899</v>
      </c>
      <c r="BC135" s="13">
        <v>1.641645048974675</v>
      </c>
      <c r="BD135" s="13">
        <v>1.6338388987702837</v>
      </c>
      <c r="BE135" s="13">
        <v>1.6314606660901241</v>
      </c>
      <c r="BF135" s="13">
        <v>1.5768187280634562</v>
      </c>
      <c r="BG135" s="13">
        <v>1.5855876011902872</v>
      </c>
      <c r="BH135" s="13">
        <v>1.5761553836519748</v>
      </c>
      <c r="BI135" s="13">
        <v>1.4661929228772699</v>
      </c>
      <c r="BJ135">
        <v>1.4945814318446216</v>
      </c>
    </row>
    <row r="136" spans="1:62" s="4" customFormat="1" x14ac:dyDescent="0.25">
      <c r="A136" s="4" t="s">
        <v>307</v>
      </c>
      <c r="B136" s="4" t="s">
        <v>307</v>
      </c>
      <c r="C136" s="4" t="s">
        <v>149</v>
      </c>
      <c r="D136" s="4" t="s">
        <v>313</v>
      </c>
      <c r="E136" s="4" t="s">
        <v>316</v>
      </c>
      <c r="F136" s="13">
        <v>25.220754516498818</v>
      </c>
      <c r="G136" s="13">
        <v>1.7123823462513525</v>
      </c>
      <c r="H136" s="13">
        <v>1.6960707643114181</v>
      </c>
      <c r="I136" s="13">
        <v>1.732187156268961</v>
      </c>
      <c r="J136" s="13">
        <v>1.7285331639087027</v>
      </c>
      <c r="K136" s="13">
        <v>1.7349018587444636</v>
      </c>
      <c r="L136" s="13">
        <v>1.7721871856278109</v>
      </c>
      <c r="M136" s="13">
        <v>1.8023593331782017</v>
      </c>
      <c r="N136" s="13">
        <v>1.8420920977589916</v>
      </c>
      <c r="O136" s="13">
        <v>1.9536229002001899</v>
      </c>
      <c r="P136" s="13">
        <v>2.1181922182690935</v>
      </c>
      <c r="Q136" s="13">
        <v>2.0407396243868718</v>
      </c>
      <c r="R136" s="13">
        <v>2.2093824329669975</v>
      </c>
      <c r="S136" s="13">
        <v>2.2826397397679421</v>
      </c>
      <c r="T136" s="13">
        <v>2.5509735623988399</v>
      </c>
      <c r="U136" s="13">
        <v>2.6517617280771049</v>
      </c>
      <c r="V136" s="13">
        <v>2.6953423880455665</v>
      </c>
      <c r="W136" s="13">
        <v>2.7838955741058933</v>
      </c>
      <c r="X136" s="13">
        <v>2.921847699351884</v>
      </c>
      <c r="Y136" s="13">
        <v>2.8261384796844746</v>
      </c>
      <c r="Z136" s="13">
        <v>2.8039298341791756</v>
      </c>
      <c r="AA136" s="13">
        <v>2.6615604044690611</v>
      </c>
      <c r="AB136" s="13">
        <v>2.5524629737623608</v>
      </c>
      <c r="AC136" s="13">
        <v>2.6068342264358959</v>
      </c>
      <c r="AD136" s="13">
        <v>2.6234770234347509</v>
      </c>
      <c r="AE136" s="13">
        <v>2.6509693838790631</v>
      </c>
      <c r="AF136" s="13">
        <v>2.8353138582095223</v>
      </c>
      <c r="AG136" s="13">
        <v>2.8511572820862434</v>
      </c>
      <c r="AH136" s="13">
        <v>2.8822265304987602</v>
      </c>
      <c r="AI136" s="13">
        <v>2.9494525544685724</v>
      </c>
      <c r="AJ136" s="13">
        <v>2.9585318022038725</v>
      </c>
      <c r="AK136" s="13">
        <v>2.9202797446360083</v>
      </c>
      <c r="AL136" s="13">
        <v>3.0409756264649404</v>
      </c>
      <c r="AM136" s="13">
        <v>3.0596003095982796</v>
      </c>
      <c r="AN136" s="13">
        <v>3.1930750975730509</v>
      </c>
      <c r="AO136" s="13">
        <v>3.2479821781027121</v>
      </c>
      <c r="AP136" s="13">
        <v>3.4862252434841725</v>
      </c>
      <c r="AQ136" s="13">
        <v>3.3717684274162107</v>
      </c>
      <c r="AR136" s="13">
        <v>3.5238890540374026</v>
      </c>
      <c r="AS136" s="13">
        <v>3.6693974210998301</v>
      </c>
      <c r="AT136" s="13">
        <v>3.773097762904615</v>
      </c>
      <c r="AU136" s="13">
        <v>3.8506194050748737</v>
      </c>
      <c r="AV136" s="13">
        <v>3.9161090946944457</v>
      </c>
      <c r="AW136" s="13">
        <v>3.8943320761345785</v>
      </c>
      <c r="AX136" s="13">
        <v>4.101829188226672</v>
      </c>
      <c r="AY136" s="13">
        <v>4.0802296797715814</v>
      </c>
      <c r="AZ136" s="13">
        <v>3.8526777386528499</v>
      </c>
      <c r="BA136" s="13">
        <v>4.1237226859774836</v>
      </c>
      <c r="BB136" s="13">
        <v>4.0057361218695764</v>
      </c>
      <c r="BC136" s="13">
        <v>3.8661311016683686</v>
      </c>
      <c r="BD136" s="13">
        <v>4.004846923815923</v>
      </c>
      <c r="BE136" s="13">
        <v>4.0627966331772338</v>
      </c>
      <c r="BF136" s="13">
        <v>4.1547752729283838</v>
      </c>
      <c r="BG136" s="13">
        <v>4.2028727486012958</v>
      </c>
      <c r="BH136" s="13">
        <v>4.0401230963929917</v>
      </c>
      <c r="BI136" s="13">
        <v>4.3440740458071305</v>
      </c>
      <c r="BJ136" s="4">
        <v>4.3307398063197997</v>
      </c>
    </row>
    <row r="137" spans="1:62" x14ac:dyDescent="0.25">
      <c r="D137" s="39"/>
      <c r="E137" s="39"/>
      <c r="F137" s="39"/>
      <c r="G137" s="39"/>
      <c r="H137" s="39"/>
    </row>
    <row r="139" spans="1:62" x14ac:dyDescent="0.25">
      <c r="D139" s="13"/>
      <c r="E139" s="15"/>
      <c r="F139" s="13"/>
      <c r="G139" s="15"/>
      <c r="H139" s="15"/>
    </row>
    <row r="140" spans="1:62" x14ac:dyDescent="0.25">
      <c r="B140" t="s">
        <v>306</v>
      </c>
      <c r="C140" t="s">
        <v>7</v>
      </c>
      <c r="D140" t="s">
        <v>312</v>
      </c>
      <c r="E140" t="s">
        <v>314</v>
      </c>
      <c r="F140" s="13">
        <f>INTERCEPT($O133:$BI133,$O$1:$BI$1)</f>
        <v>72.44001449440465</v>
      </c>
      <c r="G140" s="4">
        <f>LINEST($O133:$BI133,$O$1:$BI$1,TRUE,TRUE)</f>
        <v>0.91898809310640295</v>
      </c>
      <c r="H140" s="13">
        <f>INTERCEPT($O133:$AM133,$O$1:$AM$1)</f>
        <v>77.509031705896888</v>
      </c>
      <c r="I140" s="4">
        <f>LINEST($O133:$AM133,$O$1:$AM$1,TRUE,TRUE)</f>
        <v>0.60864376659884556</v>
      </c>
      <c r="J140" s="13">
        <f>INTERCEPT($AN133:$BI133,$AN$1:$BI$1)</f>
        <v>29.581422738839365</v>
      </c>
      <c r="K140" s="4">
        <f>LINEST($AN133:$BI133,$AN$1:$BI$1,TRUE,TRUE)</f>
        <v>2.0609874635299232</v>
      </c>
    </row>
    <row r="141" spans="1:62" x14ac:dyDescent="0.25">
      <c r="B141" t="s">
        <v>307</v>
      </c>
      <c r="C141" t="s">
        <v>149</v>
      </c>
      <c r="D141" t="s">
        <v>312</v>
      </c>
      <c r="E141" t="s">
        <v>314</v>
      </c>
      <c r="F141" s="13">
        <f>INTERCEPT($O134:$BI134,$O$1:$BI$1)</f>
        <v>35.771165826384149</v>
      </c>
      <c r="G141" s="4">
        <f>LINEST($O134:$BI134,$O$1:$BI$1,TRUE,TRUE)</f>
        <v>1.813630911845896</v>
      </c>
      <c r="H141" s="13">
        <f>INTERCEPT($O134:$AM134,$O$1:$AM$1)</f>
        <v>50.796563724846067</v>
      </c>
      <c r="I141" s="4">
        <f>LINEST($O134:$AM134,$O$1:$AM$1,TRUE,TRUE)</f>
        <v>0.65242587395662621</v>
      </c>
      <c r="J141" s="13">
        <f>INTERCEPT($AN134:$BI134,$AN$1:$BI$1)</f>
        <v>-24.671151011935763</v>
      </c>
      <c r="K141" s="4">
        <f>LINEST($AN134:$BI134,$AN$1:$BI$1,TRUE,TRUE)</f>
        <v>3.4717724564231105</v>
      </c>
    </row>
    <row r="142" spans="1:62" x14ac:dyDescent="0.25">
      <c r="B142" t="s">
        <v>306</v>
      </c>
      <c r="C142" t="s">
        <v>7</v>
      </c>
      <c r="D142" t="s">
        <v>313</v>
      </c>
      <c r="E142" t="s">
        <v>315</v>
      </c>
      <c r="F142" s="13">
        <f>INTERCEPT($O135:$BI135,$O$1:$BI$1)</f>
        <v>1.1645487785744781</v>
      </c>
      <c r="G142" s="4">
        <f>LINEST($O135:$BI135,$O$1:$BI$1,TRUE,TRUE)</f>
        <v>1.3708258791346942E-2</v>
      </c>
      <c r="H142" s="13">
        <f>INTERCEPT($O135:$AM135,$O$1:$AM$1)</f>
        <v>1.1482909812432827</v>
      </c>
      <c r="I142" s="4">
        <f>LINEST($O135:$AM135,$O$1:$AM$1,TRUE,TRUE)</f>
        <v>1.1628464089350702E-2</v>
      </c>
      <c r="J142" s="13">
        <f>INTERCEPT($AN135:$BI135,$AN$1:$BI$1)</f>
        <v>2.1507592531687365</v>
      </c>
      <c r="K142" s="4">
        <f>LINEST($AN135:$BI135,$AN$1:$BI$1,TRUE,TRUE)</f>
        <v>-1.1963288194512376E-2</v>
      </c>
    </row>
    <row r="143" spans="1:62" x14ac:dyDescent="0.25">
      <c r="B143" t="s">
        <v>307</v>
      </c>
      <c r="C143" t="s">
        <v>149</v>
      </c>
      <c r="D143" t="s">
        <v>313</v>
      </c>
      <c r="E143" t="s">
        <v>316</v>
      </c>
      <c r="F143" s="13">
        <f>INTERCEPT($O136:$BI136,$O$1:$BI$1)</f>
        <v>2.069263112870936</v>
      </c>
      <c r="G143" s="4">
        <f>LINEST($O136:$BI136,$O$1:$BI$1,TRUE,TRUE)</f>
        <v>4.7821145916718738E-2</v>
      </c>
      <c r="H143" s="13">
        <f>INTERCEPT($O136:$AM136,$O$1:$AM$1)</f>
        <v>2.1933252786416442</v>
      </c>
      <c r="I143" s="4">
        <f>LINEST($O136:$AM136,$O$1:$AM$1,TRUE,TRUE)</f>
        <v>3.5686695186277706E-2</v>
      </c>
      <c r="J143" s="13">
        <f>INTERCEPT($AN136:$BI136,$AN$1:$BI$1)</f>
        <v>2.2730622511740268</v>
      </c>
      <c r="K143" s="4">
        <f>LINEST($AN136:$BI136,$AN$1:$BI$1,TRUE,TRUE)</f>
        <v>4.3286353015669757E-2</v>
      </c>
    </row>
    <row r="144" spans="1:62" x14ac:dyDescent="0.25">
      <c r="D144" s="13"/>
      <c r="E144" s="15"/>
      <c r="F144" s="13"/>
      <c r="G144" s="15"/>
      <c r="H144" s="15"/>
      <c r="I144" s="4"/>
    </row>
    <row r="145" spans="4:8" x14ac:dyDescent="0.25">
      <c r="D145" s="13"/>
      <c r="E145" s="15"/>
      <c r="F145" s="13"/>
      <c r="G145" s="15"/>
      <c r="H145" s="15"/>
    </row>
    <row r="146" spans="4:8" x14ac:dyDescent="0.25">
      <c r="D146" s="13"/>
      <c r="E146" s="15"/>
      <c r="F146" s="13"/>
      <c r="G146" s="15"/>
      <c r="H146" s="15"/>
    </row>
    <row r="147" spans="4:8" x14ac:dyDescent="0.25">
      <c r="D147" s="13"/>
      <c r="E147" s="15"/>
      <c r="F147" s="13"/>
      <c r="G147" s="15"/>
      <c r="H147" s="15"/>
    </row>
    <row r="148" spans="4:8" x14ac:dyDescent="0.25">
      <c r="D148" s="13"/>
      <c r="E148" s="15"/>
      <c r="F148" s="13"/>
      <c r="G148" s="15"/>
      <c r="H148" s="15"/>
    </row>
    <row r="149" spans="4:8" x14ac:dyDescent="0.25">
      <c r="D149" s="13"/>
      <c r="E149" s="15"/>
      <c r="F149" s="13"/>
      <c r="G149" s="15"/>
      <c r="H149" s="15"/>
    </row>
    <row r="150" spans="4:8" x14ac:dyDescent="0.25">
      <c r="D150" s="13"/>
      <c r="E150" s="15"/>
      <c r="F150" s="13"/>
      <c r="G150" s="15"/>
      <c r="H150" s="15"/>
    </row>
    <row r="151" spans="4:8" x14ac:dyDescent="0.25">
      <c r="D151" s="13"/>
      <c r="E151" s="15"/>
      <c r="F151" s="13"/>
      <c r="G151" s="15"/>
      <c r="H151" s="15"/>
    </row>
    <row r="152" spans="4:8" x14ac:dyDescent="0.25">
      <c r="D152" s="13"/>
      <c r="E152" s="15"/>
      <c r="F152" s="13"/>
      <c r="G152" s="15"/>
      <c r="H152" s="15"/>
    </row>
    <row r="153" spans="4:8" x14ac:dyDescent="0.25">
      <c r="D153" s="13"/>
      <c r="E153" s="15"/>
      <c r="F153" s="13"/>
      <c r="G153" s="15"/>
      <c r="H153" s="15"/>
    </row>
    <row r="154" spans="4:8" x14ac:dyDescent="0.25">
      <c r="D154" s="13"/>
      <c r="E154" s="15"/>
      <c r="F154" s="13"/>
      <c r="G154" s="15"/>
      <c r="H154" s="15"/>
    </row>
    <row r="155" spans="4:8" x14ac:dyDescent="0.25">
      <c r="D155" s="13"/>
      <c r="E155" s="15"/>
      <c r="F155" s="13"/>
      <c r="G155" s="15"/>
      <c r="H155" s="15"/>
    </row>
    <row r="158" spans="4:8" x14ac:dyDescent="0.25">
      <c r="E158" s="15"/>
      <c r="G158" s="15"/>
    </row>
    <row r="159" spans="4:8" x14ac:dyDescent="0.25">
      <c r="E159" s="15"/>
      <c r="G159" s="15"/>
    </row>
    <row r="160" spans="4:8" x14ac:dyDescent="0.25">
      <c r="E160" s="15"/>
      <c r="G160" s="15"/>
    </row>
    <row r="161" spans="5:7" x14ac:dyDescent="0.25">
      <c r="E161" s="15"/>
      <c r="G161" s="15"/>
    </row>
    <row r="164" spans="5:7" x14ac:dyDescent="0.25">
      <c r="E164" s="15"/>
      <c r="G164" s="15"/>
    </row>
    <row r="165" spans="5:7" x14ac:dyDescent="0.25">
      <c r="E165" s="15"/>
      <c r="G165" s="15"/>
    </row>
    <row r="166" spans="5:7" x14ac:dyDescent="0.25">
      <c r="E166" s="15"/>
      <c r="G166" s="15"/>
    </row>
    <row r="167" spans="5:7" x14ac:dyDescent="0.25">
      <c r="E167" s="15"/>
      <c r="G167" s="15"/>
    </row>
    <row r="201" spans="1:62" x14ac:dyDescent="0.25">
      <c r="A201" s="1" t="s">
        <v>0</v>
      </c>
      <c r="B201" s="1" t="s">
        <v>1</v>
      </c>
      <c r="C201" s="1" t="s">
        <v>2</v>
      </c>
      <c r="D201" s="1" t="s">
        <v>3</v>
      </c>
      <c r="E201" s="1" t="s">
        <v>4</v>
      </c>
      <c r="F201" s="2">
        <v>1961</v>
      </c>
      <c r="G201" s="2">
        <v>1962</v>
      </c>
      <c r="H201" s="2">
        <v>1963</v>
      </c>
      <c r="I201" s="2">
        <v>1964</v>
      </c>
      <c r="J201" s="2">
        <v>1965</v>
      </c>
      <c r="K201" s="2">
        <v>1966</v>
      </c>
      <c r="L201" s="2">
        <v>1967</v>
      </c>
      <c r="M201" s="2">
        <v>1968</v>
      </c>
      <c r="N201" s="2">
        <v>1969</v>
      </c>
      <c r="O201" s="2">
        <v>1970</v>
      </c>
      <c r="P201" s="2">
        <v>1971</v>
      </c>
      <c r="Q201" s="2">
        <v>1972</v>
      </c>
      <c r="R201" s="2">
        <v>1973</v>
      </c>
      <c r="S201" s="2">
        <v>1974</v>
      </c>
      <c r="T201" s="2">
        <v>1975</v>
      </c>
      <c r="U201" s="2">
        <v>1976</v>
      </c>
      <c r="V201" s="2">
        <v>1977</v>
      </c>
      <c r="W201" s="2">
        <v>1978</v>
      </c>
      <c r="X201" s="2">
        <v>1979</v>
      </c>
      <c r="Y201" s="2">
        <v>1980</v>
      </c>
      <c r="Z201" s="2">
        <v>1981</v>
      </c>
      <c r="AA201" s="2">
        <v>1982</v>
      </c>
      <c r="AB201" s="2">
        <v>1983</v>
      </c>
      <c r="AC201" s="2">
        <v>1984</v>
      </c>
      <c r="AD201" s="2">
        <v>1985</v>
      </c>
      <c r="AE201" s="2">
        <v>1986</v>
      </c>
      <c r="AF201" s="2">
        <v>1987</v>
      </c>
      <c r="AG201" s="2">
        <v>1988</v>
      </c>
      <c r="AH201" s="2">
        <v>1989</v>
      </c>
      <c r="AI201" s="2">
        <v>1990</v>
      </c>
      <c r="AJ201" s="2">
        <v>1991</v>
      </c>
      <c r="AK201" s="2">
        <v>1992</v>
      </c>
      <c r="AL201" s="2">
        <v>1993</v>
      </c>
      <c r="AM201" s="2">
        <v>1994</v>
      </c>
      <c r="AN201" s="2">
        <v>1995</v>
      </c>
      <c r="AO201" s="2">
        <v>1996</v>
      </c>
      <c r="AP201" s="2">
        <v>1997</v>
      </c>
      <c r="AQ201" s="2">
        <v>1998</v>
      </c>
      <c r="AR201" s="2">
        <v>1999</v>
      </c>
      <c r="AS201" s="2">
        <v>2000</v>
      </c>
      <c r="AT201" s="2">
        <v>2001</v>
      </c>
      <c r="AU201" s="2">
        <v>2002</v>
      </c>
      <c r="AV201" s="2">
        <v>2003</v>
      </c>
      <c r="AW201" s="2">
        <v>2004</v>
      </c>
      <c r="AX201" s="2">
        <v>2005</v>
      </c>
      <c r="AY201" s="2">
        <v>2006</v>
      </c>
      <c r="AZ201" s="2">
        <v>2007</v>
      </c>
      <c r="BA201" s="2">
        <v>2008</v>
      </c>
      <c r="BB201" s="2">
        <v>2009</v>
      </c>
      <c r="BC201" s="2">
        <v>2010</v>
      </c>
      <c r="BD201" s="2">
        <v>2011</v>
      </c>
      <c r="BE201" s="2">
        <v>2012</v>
      </c>
      <c r="BF201" s="2">
        <v>2013</v>
      </c>
      <c r="BG201" s="2">
        <v>2014</v>
      </c>
      <c r="BH201" s="2">
        <v>2015</v>
      </c>
      <c r="BI201" s="2">
        <v>2016</v>
      </c>
      <c r="BJ201" s="2">
        <v>2017</v>
      </c>
    </row>
    <row r="202" spans="1:62" x14ac:dyDescent="0.25">
      <c r="A202" t="s">
        <v>5</v>
      </c>
      <c r="B202" t="s">
        <v>6</v>
      </c>
      <c r="C202" t="s">
        <v>7</v>
      </c>
      <c r="D202" t="s">
        <v>304</v>
      </c>
      <c r="E202" s="4" t="s">
        <v>286</v>
      </c>
      <c r="F202" s="5">
        <v>62.413792014724351</v>
      </c>
      <c r="G202" s="5">
        <v>63.164073202263545</v>
      </c>
      <c r="H202" s="5">
        <v>63.671072510625315</v>
      </c>
      <c r="I202" s="5">
        <v>66.55158112982997</v>
      </c>
      <c r="J202" s="5">
        <v>68.328026385203529</v>
      </c>
      <c r="K202" s="5">
        <v>69.212066321928745</v>
      </c>
      <c r="L202" s="5">
        <v>70.020617614028069</v>
      </c>
      <c r="M202" s="5">
        <v>69.015188461193219</v>
      </c>
      <c r="N202" s="5">
        <v>71.124894546430014</v>
      </c>
      <c r="O202" s="5">
        <v>74.879646092775815</v>
      </c>
      <c r="P202" s="5">
        <v>75.030565040231679</v>
      </c>
      <c r="Q202" s="5">
        <v>73.150400581774832</v>
      </c>
      <c r="R202" s="5">
        <v>74.427206937796726</v>
      </c>
      <c r="S202" s="5">
        <v>74.419319160506205</v>
      </c>
      <c r="T202" s="5">
        <v>79.717871806105521</v>
      </c>
      <c r="U202" s="5">
        <v>72.079420371712871</v>
      </c>
      <c r="V202" s="5">
        <v>72.242537167823215</v>
      </c>
      <c r="W202" s="5">
        <v>73.440174647032862</v>
      </c>
      <c r="X202" s="5">
        <v>74.113575192356294</v>
      </c>
      <c r="Y202" s="5">
        <v>74.108225742183095</v>
      </c>
      <c r="Z202" s="5">
        <v>74.119291021408927</v>
      </c>
      <c r="AA202" s="5">
        <v>75.68318383288873</v>
      </c>
      <c r="AB202" s="5">
        <v>75.375115794996873</v>
      </c>
      <c r="AC202" s="5">
        <v>75.252918583047403</v>
      </c>
      <c r="AD202" s="5">
        <v>76.193564638392701</v>
      </c>
      <c r="AE202" s="5">
        <v>77.579759672750512</v>
      </c>
      <c r="AF202" s="5">
        <v>77.017135155401704</v>
      </c>
      <c r="AG202" s="5">
        <v>77.158536363178584</v>
      </c>
      <c r="AH202" s="5">
        <v>77.315999584892666</v>
      </c>
      <c r="AI202" s="5">
        <v>79.074156151750444</v>
      </c>
      <c r="AJ202" s="5">
        <v>78.986377526314158</v>
      </c>
      <c r="AK202" s="5">
        <v>83.157921357251695</v>
      </c>
      <c r="AL202" s="5">
        <v>84.165562847350216</v>
      </c>
      <c r="AM202" s="5">
        <v>82.277788333382759</v>
      </c>
      <c r="AN202" s="5">
        <v>77.096127403317709</v>
      </c>
      <c r="AO202" s="5">
        <v>88.711871709667506</v>
      </c>
      <c r="AP202" s="5">
        <v>93.164504725776325</v>
      </c>
      <c r="AQ202" s="5">
        <v>98.524057276356203</v>
      </c>
      <c r="AR202" s="5">
        <v>98.46281953075659</v>
      </c>
      <c r="AS202" s="5">
        <v>104.39152301316483</v>
      </c>
      <c r="AT202" s="5">
        <v>104.94823918046863</v>
      </c>
      <c r="AU202" s="5">
        <v>106.61538948013904</v>
      </c>
      <c r="AV202" s="5">
        <v>106.27616966763259</v>
      </c>
      <c r="AW202" s="5">
        <v>94.566645607966308</v>
      </c>
      <c r="AX202" s="5">
        <v>102.8043106968117</v>
      </c>
      <c r="AY202" s="5">
        <v>102.53158941042166</v>
      </c>
      <c r="AZ202" s="5">
        <v>106.08082366051357</v>
      </c>
      <c r="BA202" s="5">
        <v>108.89439894744514</v>
      </c>
      <c r="BB202" s="5">
        <v>108.85715784044717</v>
      </c>
      <c r="BC202" s="5">
        <v>113.10103518417692</v>
      </c>
      <c r="BD202" s="5">
        <v>113.98307605907334</v>
      </c>
      <c r="BE202" s="5">
        <v>115.81824223391169</v>
      </c>
      <c r="BF202" s="5">
        <v>119.68856231361906</v>
      </c>
      <c r="BG202" s="5">
        <v>118.10776929298963</v>
      </c>
      <c r="BH202" s="5">
        <v>117.87663733152391</v>
      </c>
      <c r="BI202">
        <v>116.22474202546678</v>
      </c>
      <c r="BJ202">
        <v>0</v>
      </c>
    </row>
    <row r="203" spans="1:62" x14ac:dyDescent="0.25">
      <c r="A203" t="s">
        <v>151</v>
      </c>
      <c r="B203" t="s">
        <v>152</v>
      </c>
      <c r="C203" t="s">
        <v>7</v>
      </c>
      <c r="D203" t="s">
        <v>304</v>
      </c>
      <c r="E203" s="4" t="s">
        <v>286</v>
      </c>
      <c r="F203" s="5">
        <v>133.65454670390454</v>
      </c>
      <c r="G203" s="5">
        <v>134.3739768969146</v>
      </c>
      <c r="H203" s="5">
        <v>132.86695912590335</v>
      </c>
      <c r="I203" s="5">
        <v>135.44417379874102</v>
      </c>
      <c r="J203" s="5">
        <v>143.25291288998551</v>
      </c>
      <c r="K203" s="5">
        <v>145.22396664949747</v>
      </c>
      <c r="L203" s="5">
        <v>150.96923711178908</v>
      </c>
      <c r="M203" s="5">
        <v>153.79049542891079</v>
      </c>
      <c r="N203" s="5">
        <v>169.39257875169656</v>
      </c>
      <c r="O203" s="5">
        <v>168.0498573474153</v>
      </c>
      <c r="P203" s="5">
        <v>170.78379501135015</v>
      </c>
      <c r="Q203" s="5">
        <v>182.00559843019681</v>
      </c>
      <c r="R203" s="5">
        <v>187.92995241271959</v>
      </c>
      <c r="S203" s="5">
        <v>189.42968615107699</v>
      </c>
      <c r="T203" s="5">
        <v>200.47676662881688</v>
      </c>
      <c r="U203" s="5">
        <v>223.59181124195402</v>
      </c>
      <c r="V203" s="5">
        <v>202.00474374141103</v>
      </c>
      <c r="W203" s="5">
        <v>198.75205360344796</v>
      </c>
      <c r="X203" s="5">
        <v>192.10725731049808</v>
      </c>
      <c r="Y203" s="5">
        <v>180.44896759287943</v>
      </c>
      <c r="Z203" s="5">
        <v>153.2100059913671</v>
      </c>
      <c r="AA203" s="5">
        <v>152.97082223067892</v>
      </c>
      <c r="AB203" s="5">
        <v>155.83096781570364</v>
      </c>
      <c r="AC203" s="5">
        <v>154.90619506333744</v>
      </c>
      <c r="AD203" s="5">
        <v>143.73843991415521</v>
      </c>
      <c r="AE203" s="5">
        <v>160.99114210179712</v>
      </c>
      <c r="AF203" s="5">
        <v>158.33917644288897</v>
      </c>
      <c r="AG203" s="5">
        <v>165.52310201735543</v>
      </c>
      <c r="AH203" s="5">
        <v>161.17509831696515</v>
      </c>
      <c r="AI203" s="5">
        <v>134.98022105091584</v>
      </c>
      <c r="AJ203" s="5">
        <v>148.46063853061227</v>
      </c>
      <c r="AK203" s="5">
        <v>140.75664823416062</v>
      </c>
      <c r="AL203" s="5">
        <v>138.18047424980386</v>
      </c>
      <c r="AM203" s="5">
        <v>128.45852921086569</v>
      </c>
      <c r="AN203" s="5">
        <v>107.58085467681488</v>
      </c>
      <c r="AO203" s="5">
        <v>100.45947627403636</v>
      </c>
      <c r="AP203" s="5">
        <v>93.590288013806358</v>
      </c>
      <c r="AQ203" s="5">
        <v>98.380588912013494</v>
      </c>
      <c r="AR203" s="5">
        <v>113.87239707553363</v>
      </c>
      <c r="AS203" s="5">
        <v>102.46162736753969</v>
      </c>
      <c r="AT203" s="5">
        <v>96.403034525662335</v>
      </c>
      <c r="AU203" s="5">
        <v>92.596397383305614</v>
      </c>
      <c r="AV203" s="5">
        <v>91.330196361385774</v>
      </c>
      <c r="AW203" s="5">
        <v>83.368917782336936</v>
      </c>
      <c r="AX203" s="5">
        <v>100.55251067630928</v>
      </c>
      <c r="AY203" s="5">
        <v>115.10959365311744</v>
      </c>
      <c r="AZ203" s="5">
        <v>107.56790041865474</v>
      </c>
      <c r="BA203" s="5">
        <v>100.31458359745631</v>
      </c>
      <c r="BB203" s="5">
        <v>103.71903641623584</v>
      </c>
      <c r="BC203" s="5">
        <v>102.10482861802548</v>
      </c>
      <c r="BD203" s="5">
        <v>108.16561927777001</v>
      </c>
      <c r="BE203" s="5">
        <v>114.23464317321417</v>
      </c>
      <c r="BF203" s="5">
        <v>100.30486367228519</v>
      </c>
      <c r="BG203" s="5">
        <v>105.48458872932028</v>
      </c>
      <c r="BH203" s="5">
        <v>102.52083068578094</v>
      </c>
      <c r="BI203">
        <v>102.6129920809198</v>
      </c>
      <c r="BJ203">
        <v>0</v>
      </c>
    </row>
    <row r="204" spans="1:62" x14ac:dyDescent="0.25">
      <c r="A204" t="s">
        <v>157</v>
      </c>
      <c r="B204" t="s">
        <v>158</v>
      </c>
      <c r="C204" t="s">
        <v>7</v>
      </c>
      <c r="D204" t="s">
        <v>304</v>
      </c>
      <c r="E204" s="4" t="s">
        <v>286</v>
      </c>
      <c r="F204" s="5">
        <v>203.54397348320245</v>
      </c>
      <c r="G204" s="5">
        <v>200.65842241665464</v>
      </c>
      <c r="H204" s="5">
        <v>197.29510234231353</v>
      </c>
      <c r="I204" s="5">
        <v>194.11314675994925</v>
      </c>
      <c r="J204" s="5">
        <v>190.96227721431177</v>
      </c>
      <c r="K204" s="5">
        <v>188.06232380542409</v>
      </c>
      <c r="L204" s="5">
        <v>184.92041234690981</v>
      </c>
      <c r="M204" s="5">
        <v>181.55723324646476</v>
      </c>
      <c r="N204" s="5">
        <v>177.81474472933721</v>
      </c>
      <c r="O204" s="5">
        <v>173.50035945837627</v>
      </c>
      <c r="P204" s="5">
        <v>171.15874097713035</v>
      </c>
      <c r="Q204" s="5">
        <v>164.64988564783877</v>
      </c>
      <c r="R204" s="5">
        <v>162.91508470198349</v>
      </c>
      <c r="S204" s="5">
        <v>159.418168474282</v>
      </c>
      <c r="T204" s="5">
        <v>150.63307656121791</v>
      </c>
      <c r="U204" s="5">
        <v>146.20746416617681</v>
      </c>
      <c r="V204" s="5">
        <v>145.38705311952376</v>
      </c>
      <c r="W204" s="5">
        <v>144.84808554418578</v>
      </c>
      <c r="X204" s="5">
        <v>143.22106603875429</v>
      </c>
      <c r="Y204" s="5">
        <v>141.32591275723306</v>
      </c>
      <c r="Z204" s="5">
        <v>138.80932606284034</v>
      </c>
      <c r="AA204" s="5">
        <v>135.8253601305434</v>
      </c>
      <c r="AB204" s="5">
        <v>136.07751289215958</v>
      </c>
      <c r="AC204" s="5">
        <v>127.41234692603426</v>
      </c>
      <c r="AD204" s="5">
        <v>131.54658340127725</v>
      </c>
      <c r="AE204" s="5">
        <v>135.40925536469553</v>
      </c>
      <c r="AF204" s="5">
        <v>121.03527956732576</v>
      </c>
      <c r="AG204" s="5">
        <v>117.50808411363028</v>
      </c>
      <c r="AH204" s="5">
        <v>120.70670423913052</v>
      </c>
      <c r="AI204" s="5">
        <v>120.11466025126104</v>
      </c>
      <c r="AJ204" s="5">
        <v>116.57172177656425</v>
      </c>
      <c r="AK204" s="5">
        <v>116.10672535462432</v>
      </c>
      <c r="AL204" s="5">
        <v>77.646805551626287</v>
      </c>
      <c r="AM204" s="5">
        <v>75.818972247604123</v>
      </c>
      <c r="AN204" s="5">
        <v>74.931279502020445</v>
      </c>
      <c r="AO204" s="5">
        <v>78.950135040229512</v>
      </c>
      <c r="AP204" s="5">
        <v>77.49432488931815</v>
      </c>
      <c r="AQ204" s="5">
        <v>76.939642375120883</v>
      </c>
      <c r="AR204" s="5">
        <v>77.011429947107516</v>
      </c>
      <c r="AS204" s="5">
        <v>74.603316142464152</v>
      </c>
      <c r="AT204" s="5">
        <v>73.754463820864331</v>
      </c>
      <c r="AU204" s="5">
        <v>103.92226530979315</v>
      </c>
      <c r="AV204" s="5">
        <v>100.95428453424354</v>
      </c>
      <c r="AW204" s="5">
        <v>100.64406262175453</v>
      </c>
      <c r="AX204" s="5">
        <v>96.593480953142134</v>
      </c>
      <c r="AY204" s="5">
        <v>102.71021349599567</v>
      </c>
      <c r="AZ204" s="5">
        <v>103.37497171232795</v>
      </c>
      <c r="BA204" s="5">
        <v>112.48847331385812</v>
      </c>
      <c r="BB204" s="5">
        <v>102.87731872201243</v>
      </c>
      <c r="BC204" s="5">
        <v>123.73174756791654</v>
      </c>
      <c r="BD204" s="5">
        <v>111.45396781757957</v>
      </c>
      <c r="BE204" s="5">
        <v>107.87052918263178</v>
      </c>
      <c r="BF204" s="5">
        <v>99.399588346087782</v>
      </c>
      <c r="BG204" s="5">
        <v>96.152637508911297</v>
      </c>
      <c r="BH204" s="5">
        <v>98.82983362557583</v>
      </c>
      <c r="BI204">
        <v>94.684067097087038</v>
      </c>
      <c r="BJ204">
        <v>92.894540492795713</v>
      </c>
    </row>
    <row r="205" spans="1:62" x14ac:dyDescent="0.25">
      <c r="A205" t="s">
        <v>159</v>
      </c>
      <c r="B205" t="s">
        <v>160</v>
      </c>
      <c r="C205" t="s">
        <v>7</v>
      </c>
      <c r="D205" t="s">
        <v>304</v>
      </c>
      <c r="E205" s="4" t="s">
        <v>286</v>
      </c>
      <c r="F205" s="5">
        <v>87.033175407412543</v>
      </c>
      <c r="G205" s="5">
        <v>84.242047577353347</v>
      </c>
      <c r="H205" s="5">
        <v>77.421434208908963</v>
      </c>
      <c r="I205" s="5">
        <v>79.681643739667905</v>
      </c>
      <c r="J205" s="5">
        <v>81.174237450216268</v>
      </c>
      <c r="K205" s="5">
        <v>78.804017935651146</v>
      </c>
      <c r="L205" s="5">
        <v>76.822334479255503</v>
      </c>
      <c r="M205" s="5">
        <v>78.966242361269408</v>
      </c>
      <c r="N205" s="5">
        <v>78.113469101418914</v>
      </c>
      <c r="O205" s="5">
        <v>82.503059637719176</v>
      </c>
      <c r="P205" s="5">
        <v>84.086051449336878</v>
      </c>
      <c r="Q205" s="5">
        <v>84.587787762886876</v>
      </c>
      <c r="R205" s="5">
        <v>81.979468904376489</v>
      </c>
      <c r="S205" s="5">
        <v>79.69328868094351</v>
      </c>
      <c r="T205" s="5">
        <v>77.830815916367897</v>
      </c>
      <c r="U205" s="5">
        <v>79.0273152690541</v>
      </c>
      <c r="V205" s="5">
        <v>89.168158976635794</v>
      </c>
      <c r="W205" s="5">
        <v>89.710912860534251</v>
      </c>
      <c r="X205" s="5">
        <v>89.787532882244875</v>
      </c>
      <c r="Y205" s="5">
        <v>82.845212806833473</v>
      </c>
      <c r="Z205" s="5">
        <v>75.259332817124019</v>
      </c>
      <c r="AA205" s="5">
        <v>81.824963691509495</v>
      </c>
      <c r="AB205" s="5">
        <v>85.014605003047279</v>
      </c>
      <c r="AC205" s="5">
        <v>84.000369804515273</v>
      </c>
      <c r="AD205" s="5">
        <v>84.060774885615359</v>
      </c>
      <c r="AE205" s="5">
        <v>88.762904386909625</v>
      </c>
      <c r="AF205" s="5">
        <v>93.930774096563738</v>
      </c>
      <c r="AG205" s="5">
        <v>98.918056442160335</v>
      </c>
      <c r="AH205" s="5">
        <v>96.528012721744105</v>
      </c>
      <c r="AI205" s="5">
        <v>91.851721082243003</v>
      </c>
      <c r="AJ205" s="5">
        <v>90.581517576265895</v>
      </c>
      <c r="AK205" s="5">
        <v>87.231725561946519</v>
      </c>
      <c r="AL205" s="5">
        <v>83.535017578901375</v>
      </c>
      <c r="AM205" s="5">
        <v>81.636913835242609</v>
      </c>
      <c r="AN205" s="5">
        <v>80.150100631379331</v>
      </c>
      <c r="AO205" s="5">
        <v>78.244621373951929</v>
      </c>
      <c r="AP205" s="5">
        <v>80.140820293832405</v>
      </c>
      <c r="AQ205" s="5">
        <v>78.187151289340406</v>
      </c>
      <c r="AR205" s="5">
        <v>82.775930180247244</v>
      </c>
      <c r="AS205" s="5">
        <v>78.01294580575258</v>
      </c>
      <c r="AT205" s="5">
        <v>83.251561553466956</v>
      </c>
      <c r="AU205" s="5">
        <v>88.665039753307994</v>
      </c>
      <c r="AV205" s="5">
        <v>90.252459173582892</v>
      </c>
      <c r="AW205" s="5">
        <v>95.952105436057366</v>
      </c>
      <c r="AX205" s="5">
        <v>101.48766347420218</v>
      </c>
      <c r="AY205" s="5">
        <v>102.41379412030068</v>
      </c>
      <c r="AZ205" s="5">
        <v>102.94436426508665</v>
      </c>
      <c r="BA205" s="5">
        <v>105.20320582953599</v>
      </c>
      <c r="BB205" s="5">
        <v>109.75567566036482</v>
      </c>
      <c r="BC205" s="5">
        <v>107.26334650824205</v>
      </c>
      <c r="BD205" s="5">
        <v>104.67784471486374</v>
      </c>
      <c r="BE205" s="5">
        <v>98.774361118366244</v>
      </c>
      <c r="BF205" s="5">
        <v>97.286318158142024</v>
      </c>
      <c r="BG205" s="5">
        <v>92.76908102846329</v>
      </c>
      <c r="BH205" s="5">
        <v>92.174610678549442</v>
      </c>
      <c r="BI205">
        <v>96.2782603324288</v>
      </c>
      <c r="BJ205">
        <v>0</v>
      </c>
    </row>
    <row r="206" spans="1:62" x14ac:dyDescent="0.25">
      <c r="A206" t="s">
        <v>275</v>
      </c>
      <c r="B206" t="s">
        <v>276</v>
      </c>
      <c r="C206" t="s">
        <v>7</v>
      </c>
      <c r="D206" t="s">
        <v>304</v>
      </c>
      <c r="E206" s="4" t="s">
        <v>286</v>
      </c>
      <c r="F206" s="5">
        <v>180.36283545604874</v>
      </c>
      <c r="G206" s="5">
        <v>183.83787397086442</v>
      </c>
      <c r="H206" s="5">
        <v>182.10714959770189</v>
      </c>
      <c r="I206" s="5">
        <v>182.13056755857377</v>
      </c>
      <c r="J206" s="5">
        <v>164.22412840078439</v>
      </c>
      <c r="K206" s="5">
        <v>191.18664463013482</v>
      </c>
      <c r="L206" s="5">
        <v>188.71644073755087</v>
      </c>
      <c r="M206" s="5">
        <v>188.91044057310813</v>
      </c>
      <c r="N206" s="5">
        <v>180.2048918545789</v>
      </c>
      <c r="O206" s="5">
        <v>175.83875226011611</v>
      </c>
      <c r="P206" s="5">
        <v>165.79864187126321</v>
      </c>
      <c r="Q206" s="5">
        <v>171.24991662615065</v>
      </c>
      <c r="R206" s="5">
        <v>167.53863402879603</v>
      </c>
      <c r="S206" s="5">
        <v>163.74983660885835</v>
      </c>
      <c r="T206" s="5">
        <v>164.26965788518348</v>
      </c>
      <c r="U206" s="5">
        <v>160.50274676990043</v>
      </c>
      <c r="V206" s="5">
        <v>129.62667889637893</v>
      </c>
      <c r="W206" s="5">
        <v>182.97379332316501</v>
      </c>
      <c r="X206" s="5">
        <v>160.01522671936308</v>
      </c>
      <c r="Y206" s="5">
        <v>160.48863495805841</v>
      </c>
      <c r="Z206" s="5">
        <v>161.58307056982062</v>
      </c>
      <c r="AA206" s="5">
        <v>156.0287565877714</v>
      </c>
      <c r="AB206" s="5">
        <v>151.78595792631785</v>
      </c>
      <c r="AC206" s="5">
        <v>152.26149998284558</v>
      </c>
      <c r="AD206" s="5">
        <v>150.13326895988692</v>
      </c>
      <c r="AE206" s="5">
        <v>149.70190662481932</v>
      </c>
      <c r="AF206" s="5">
        <v>148.12756721311001</v>
      </c>
      <c r="AG206" s="5">
        <v>149.52403575345159</v>
      </c>
      <c r="AH206" s="5">
        <v>147.16327739927374</v>
      </c>
      <c r="AI206" s="5">
        <v>145.33586911281841</v>
      </c>
      <c r="AJ206" s="5">
        <v>145.56081178460727</v>
      </c>
      <c r="AK206" s="5">
        <v>143.37320980896021</v>
      </c>
      <c r="AL206" s="5">
        <v>141.59389431522422</v>
      </c>
      <c r="AM206" s="5">
        <v>139.20979122642015</v>
      </c>
      <c r="AN206" s="5">
        <v>138.94436023132053</v>
      </c>
      <c r="AO206" s="5">
        <v>136.71298708473194</v>
      </c>
      <c r="AP206" s="5">
        <v>134.56161600665195</v>
      </c>
      <c r="AQ206" s="5">
        <v>127.87832354402603</v>
      </c>
      <c r="AR206" s="5">
        <v>122.63851381635763</v>
      </c>
      <c r="AS206" s="5">
        <v>116.26439840302032</v>
      </c>
      <c r="AT206" s="5">
        <v>99.309446766721152</v>
      </c>
      <c r="AU206" s="5">
        <v>94.457091539040206</v>
      </c>
      <c r="AV206" s="5">
        <v>93.807821135332048</v>
      </c>
      <c r="AW206" s="5">
        <v>93.214196309655094</v>
      </c>
      <c r="AX206" s="5">
        <v>103.70730658046544</v>
      </c>
      <c r="AY206" s="5">
        <v>102.88673281800656</v>
      </c>
      <c r="AZ206" s="5">
        <v>101.9831962389418</v>
      </c>
      <c r="BA206" s="5">
        <v>106.504983277013</v>
      </c>
      <c r="BB206" s="5">
        <v>107.03108297418825</v>
      </c>
      <c r="BC206" s="5">
        <v>107.60534372438784</v>
      </c>
      <c r="BD206" s="5">
        <v>108.34206081541525</v>
      </c>
      <c r="BE206" s="5">
        <v>109.19737650837112</v>
      </c>
      <c r="BF206" s="5">
        <v>107.37252615122185</v>
      </c>
      <c r="BG206" s="5">
        <v>104.58636754620888</v>
      </c>
      <c r="BH206" s="5">
        <v>103.09039846141944</v>
      </c>
      <c r="BI206">
        <v>101.44169261328699</v>
      </c>
      <c r="BJ206">
        <v>0</v>
      </c>
    </row>
    <row r="207" spans="1:62" x14ac:dyDescent="0.25">
      <c r="A207" t="s">
        <v>277</v>
      </c>
      <c r="B207" t="s">
        <v>278</v>
      </c>
      <c r="C207" t="s">
        <v>7</v>
      </c>
      <c r="D207" t="s">
        <v>304</v>
      </c>
      <c r="E207" s="4" t="s">
        <v>286</v>
      </c>
      <c r="F207" s="5">
        <v>56.329742734880448</v>
      </c>
      <c r="G207" s="5">
        <v>57.863571321021716</v>
      </c>
      <c r="H207" s="5">
        <v>61.901104060009303</v>
      </c>
      <c r="I207" s="5">
        <v>61.629411560685561</v>
      </c>
      <c r="J207" s="5">
        <v>60.883149314254382</v>
      </c>
      <c r="K207" s="5">
        <v>62.47060414450651</v>
      </c>
      <c r="L207" s="5">
        <v>70.949948427041264</v>
      </c>
      <c r="M207" s="5">
        <v>72.782011086559322</v>
      </c>
      <c r="N207" s="5">
        <v>83.439073651600225</v>
      </c>
      <c r="O207" s="5">
        <v>82.211292908460607</v>
      </c>
      <c r="P207" s="5">
        <v>78.060549473088244</v>
      </c>
      <c r="Q207" s="5">
        <v>77.306262228225023</v>
      </c>
      <c r="R207" s="5">
        <v>80.732626120584456</v>
      </c>
      <c r="S207" s="5">
        <v>83.703844261204054</v>
      </c>
      <c r="T207" s="5">
        <v>84.605948688865325</v>
      </c>
      <c r="U207" s="5">
        <v>89.200507072233037</v>
      </c>
      <c r="V207" s="5">
        <v>92.150870373581824</v>
      </c>
      <c r="W207" s="5">
        <v>93.65751797456889</v>
      </c>
      <c r="X207" s="5">
        <v>89.225735797654906</v>
      </c>
      <c r="Y207" s="5">
        <v>92.18516473186817</v>
      </c>
      <c r="Z207" s="5">
        <v>107.00716282506764</v>
      </c>
      <c r="AA207" s="5">
        <v>109.16394079317357</v>
      </c>
      <c r="AB207" s="5">
        <v>99.764540636038475</v>
      </c>
      <c r="AC207" s="5">
        <v>96.917237360101765</v>
      </c>
      <c r="AD207" s="5">
        <v>82.210182817143746</v>
      </c>
      <c r="AE207" s="5">
        <v>98.147539967055366</v>
      </c>
      <c r="AF207" s="5">
        <v>93.790384738182496</v>
      </c>
      <c r="AG207" s="5">
        <v>85.370138053938518</v>
      </c>
      <c r="AH207" s="5">
        <v>81.245857064805179</v>
      </c>
      <c r="AI207" s="5">
        <v>81.257145982007145</v>
      </c>
      <c r="AJ207" s="5">
        <v>91.120199884595038</v>
      </c>
      <c r="AK207" s="5">
        <v>92.48905522030752</v>
      </c>
      <c r="AL207" s="5">
        <v>92.418003042183088</v>
      </c>
      <c r="AM207" s="5">
        <v>86.17661746487147</v>
      </c>
      <c r="AN207" s="5">
        <v>90.761239496321394</v>
      </c>
      <c r="AO207" s="5">
        <v>108.17346435291975</v>
      </c>
      <c r="AP207" s="5">
        <v>95.106697010989379</v>
      </c>
      <c r="AQ207" s="5">
        <v>99.180165793523614</v>
      </c>
      <c r="AR207" s="5">
        <v>96.590849592809136</v>
      </c>
      <c r="AS207" s="5">
        <v>105.50838169441374</v>
      </c>
      <c r="AT207" s="5">
        <v>108.54062928295515</v>
      </c>
      <c r="AU207" s="5">
        <v>92.829196023507606</v>
      </c>
      <c r="AV207" s="5">
        <v>94.577984249074291</v>
      </c>
      <c r="AW207" s="5">
        <v>101.55094466043663</v>
      </c>
      <c r="AX207" s="5">
        <v>96.371747696872404</v>
      </c>
      <c r="AY207" s="5">
        <v>102.05968153082178</v>
      </c>
      <c r="AZ207" s="5">
        <v>116.5131485198508</v>
      </c>
      <c r="BA207" s="5">
        <v>132.16348487527955</v>
      </c>
      <c r="BB207" s="5">
        <v>141.72420898716086</v>
      </c>
      <c r="BC207" s="5">
        <v>137.67459485321416</v>
      </c>
      <c r="BD207" s="5">
        <v>152.60952163497933</v>
      </c>
      <c r="BE207" s="5">
        <v>167.78665485930648</v>
      </c>
      <c r="BF207" s="5">
        <v>190.3602943625614</v>
      </c>
      <c r="BG207" s="5">
        <v>187.24798290797585</v>
      </c>
      <c r="BH207" s="5">
        <v>185.02135475794549</v>
      </c>
      <c r="BI207">
        <v>178.84079372426689</v>
      </c>
      <c r="BJ207">
        <v>0</v>
      </c>
    </row>
    <row r="208" spans="1:62" x14ac:dyDescent="0.25">
      <c r="A208" t="s">
        <v>165</v>
      </c>
      <c r="B208" t="s">
        <v>166</v>
      </c>
      <c r="C208" t="s">
        <v>7</v>
      </c>
      <c r="D208" t="s">
        <v>304</v>
      </c>
      <c r="E208" s="4" t="s">
        <v>286</v>
      </c>
      <c r="F208" s="5">
        <v>45.892353168931798</v>
      </c>
      <c r="G208" s="5">
        <v>46.933354446323818</v>
      </c>
      <c r="H208" s="5">
        <v>47.347904145550871</v>
      </c>
      <c r="I208" s="5">
        <v>48.119804216120116</v>
      </c>
      <c r="J208" s="5">
        <v>50.758751114335816</v>
      </c>
      <c r="K208" s="5">
        <v>49.623544668397138</v>
      </c>
      <c r="L208" s="5">
        <v>51.004424539526468</v>
      </c>
      <c r="M208" s="5">
        <v>52.887417497622423</v>
      </c>
      <c r="N208" s="5">
        <v>52.61790113076804</v>
      </c>
      <c r="O208" s="5">
        <v>53.813352562368131</v>
      </c>
      <c r="P208" s="5">
        <v>55.160333392015453</v>
      </c>
      <c r="Q208" s="5">
        <v>55.365289548990532</v>
      </c>
      <c r="R208" s="5">
        <v>56.329087633334652</v>
      </c>
      <c r="S208" s="5">
        <v>56.564827230089932</v>
      </c>
      <c r="T208" s="5">
        <v>55.273473175222399</v>
      </c>
      <c r="U208" s="5">
        <v>46.40765170758705</v>
      </c>
      <c r="V208" s="5">
        <v>48.363521143423178</v>
      </c>
      <c r="W208" s="5">
        <v>48.517057963642003</v>
      </c>
      <c r="X208" s="5">
        <v>49.109413937795949</v>
      </c>
      <c r="Y208" s="5">
        <v>49.487226637152588</v>
      </c>
      <c r="Z208" s="5">
        <v>49.979812150756558</v>
      </c>
      <c r="AA208" s="5">
        <v>49.197263723201168</v>
      </c>
      <c r="AB208" s="5">
        <v>48.428751186564227</v>
      </c>
      <c r="AC208" s="5">
        <v>49.656853878855735</v>
      </c>
      <c r="AD208" s="5">
        <v>51.550883565617838</v>
      </c>
      <c r="AE208" s="5">
        <v>49.488732361583537</v>
      </c>
      <c r="AF208" s="5">
        <v>49.285824542758021</v>
      </c>
      <c r="AG208" s="5">
        <v>51.881610296824995</v>
      </c>
      <c r="AH208" s="5">
        <v>52.91883894371874</v>
      </c>
      <c r="AI208" s="5">
        <v>44.436876098874194</v>
      </c>
      <c r="AJ208" s="5">
        <v>88.215422777043557</v>
      </c>
      <c r="AK208" s="5">
        <v>82.529516202015728</v>
      </c>
      <c r="AL208" s="5">
        <v>81.797350671133927</v>
      </c>
      <c r="AM208" s="5">
        <v>78.537960640730702</v>
      </c>
      <c r="AN208" s="5">
        <v>119.54982288886404</v>
      </c>
      <c r="AO208" s="5">
        <v>120.36736181621777</v>
      </c>
      <c r="AP208" s="5">
        <v>119.65075589454088</v>
      </c>
      <c r="AQ208" s="5">
        <v>118.47278012291376</v>
      </c>
      <c r="AR208" s="5">
        <v>116.98531930804263</v>
      </c>
      <c r="AS208" s="5">
        <v>116.13470537068032</v>
      </c>
      <c r="AT208" s="5">
        <v>112.05070328308001</v>
      </c>
      <c r="AU208" s="5">
        <v>109.21170457859013</v>
      </c>
      <c r="AV208" s="5">
        <v>100.80705981897458</v>
      </c>
      <c r="AW208" s="5">
        <v>103.44438339580003</v>
      </c>
      <c r="AX208" s="5">
        <v>105.84723326372331</v>
      </c>
      <c r="AY208" s="5">
        <v>91.043388869508703</v>
      </c>
      <c r="AZ208" s="5">
        <v>95.726718620448182</v>
      </c>
      <c r="BA208" s="5">
        <v>105.51817813864842</v>
      </c>
      <c r="BB208" s="5">
        <v>95.666696472704572</v>
      </c>
      <c r="BC208" s="5">
        <v>90.668957962738261</v>
      </c>
      <c r="BD208" s="5">
        <v>93.519082701066353</v>
      </c>
      <c r="BE208" s="5">
        <v>101.32627458552719</v>
      </c>
      <c r="BF208" s="5">
        <v>100.21193502096348</v>
      </c>
      <c r="BG208" s="5">
        <v>113.37419487321192</v>
      </c>
      <c r="BH208" s="5">
        <v>108.73943573264411</v>
      </c>
      <c r="BI208">
        <v>104.92003578530692</v>
      </c>
      <c r="BJ208">
        <v>0</v>
      </c>
    </row>
    <row r="209" spans="1:62" x14ac:dyDescent="0.25">
      <c r="A209" t="s">
        <v>171</v>
      </c>
      <c r="B209" t="s">
        <v>172</v>
      </c>
      <c r="C209" t="s">
        <v>7</v>
      </c>
      <c r="D209" t="s">
        <v>304</v>
      </c>
      <c r="E209" s="4" t="s">
        <v>286</v>
      </c>
      <c r="F209" s="5">
        <v>51.874675825795961</v>
      </c>
      <c r="G209" s="5">
        <v>52.288092309810679</v>
      </c>
      <c r="H209" s="5">
        <v>53.716851784336441</v>
      </c>
      <c r="I209" s="5">
        <v>52.482247604534557</v>
      </c>
      <c r="J209" s="5">
        <v>51.21391339128467</v>
      </c>
      <c r="K209" s="5">
        <v>51.239428016810315</v>
      </c>
      <c r="L209" s="5">
        <v>53.755047515355137</v>
      </c>
      <c r="M209" s="5">
        <v>50.37783443893067</v>
      </c>
      <c r="N209" s="5">
        <v>51.705647555285985</v>
      </c>
      <c r="O209" s="5">
        <v>53.443352606319422</v>
      </c>
      <c r="P209" s="5">
        <v>58.010595175535599</v>
      </c>
      <c r="Q209" s="5">
        <v>57.433186160918687</v>
      </c>
      <c r="R209" s="5">
        <v>59.386856619668606</v>
      </c>
      <c r="S209" s="5">
        <v>57.334276516682394</v>
      </c>
      <c r="T209" s="5">
        <v>66.925495839402899</v>
      </c>
      <c r="U209" s="5">
        <v>72.424290459578685</v>
      </c>
      <c r="V209" s="5">
        <v>72.311139078093845</v>
      </c>
      <c r="W209" s="5">
        <v>68.492539963124997</v>
      </c>
      <c r="X209" s="5">
        <v>64.987681679741712</v>
      </c>
      <c r="Y209" s="5">
        <v>70.07386269317233</v>
      </c>
      <c r="Z209" s="5">
        <v>70.512924800577522</v>
      </c>
      <c r="AA209" s="5">
        <v>70.055656533455874</v>
      </c>
      <c r="AB209" s="5">
        <v>66.995606854572614</v>
      </c>
      <c r="AC209" s="5">
        <v>63.879422026153513</v>
      </c>
      <c r="AD209" s="5">
        <v>66.987926371967987</v>
      </c>
      <c r="AE209" s="5">
        <v>64.755029966629664</v>
      </c>
      <c r="AF209" s="5">
        <v>60.273397471663998</v>
      </c>
      <c r="AG209" s="5">
        <v>60.009052170954732</v>
      </c>
      <c r="AH209" s="5">
        <v>59.986846222782312</v>
      </c>
      <c r="AI209" s="5">
        <v>60.361744898540159</v>
      </c>
      <c r="AJ209" s="5">
        <v>68.655283394855388</v>
      </c>
      <c r="AK209" s="5">
        <v>71.484088930726017</v>
      </c>
      <c r="AL209" s="5">
        <v>74.873976130051219</v>
      </c>
      <c r="AM209" s="5">
        <v>75.979063018287391</v>
      </c>
      <c r="AN209" s="5">
        <v>70.010427054932208</v>
      </c>
      <c r="AO209" s="5">
        <v>76.210999535208032</v>
      </c>
      <c r="AP209" s="5">
        <v>74.62469764955506</v>
      </c>
      <c r="AQ209" s="5">
        <v>77.478585579212151</v>
      </c>
      <c r="AR209" s="5">
        <v>81.323235914956584</v>
      </c>
      <c r="AS209" s="5">
        <v>78.84950508610379</v>
      </c>
      <c r="AT209" s="5">
        <v>83.652109793868945</v>
      </c>
      <c r="AU209" s="5">
        <v>84.345902993479157</v>
      </c>
      <c r="AV209" s="5">
        <v>90.437357913883503</v>
      </c>
      <c r="AW209" s="5">
        <v>96.061281081268703</v>
      </c>
      <c r="AX209" s="5">
        <v>96.808415367954154</v>
      </c>
      <c r="AY209" s="5">
        <v>106.89036791677837</v>
      </c>
      <c r="AZ209" s="5">
        <v>110.23385957424273</v>
      </c>
      <c r="BA209" s="5">
        <v>115.488851108917</v>
      </c>
      <c r="BB209" s="5">
        <v>113.66069101643801</v>
      </c>
      <c r="BC209" s="5">
        <v>117.81603492643764</v>
      </c>
      <c r="BD209" s="5">
        <v>112.80933435292621</v>
      </c>
      <c r="BE209" s="5">
        <v>112.20991689820967</v>
      </c>
      <c r="BF209" s="5">
        <v>113.85072998626759</v>
      </c>
      <c r="BG209" s="5">
        <v>105.55323703760317</v>
      </c>
      <c r="BH209" s="5">
        <v>104.39184061840727</v>
      </c>
      <c r="BI209">
        <v>103.78035638954046</v>
      </c>
      <c r="BJ209">
        <v>0</v>
      </c>
    </row>
    <row r="210" spans="1:62" x14ac:dyDescent="0.25">
      <c r="A210" t="s">
        <v>175</v>
      </c>
      <c r="B210" t="s">
        <v>176</v>
      </c>
      <c r="C210" t="s">
        <v>7</v>
      </c>
      <c r="D210" t="s">
        <v>304</v>
      </c>
      <c r="E210" s="4" t="s">
        <v>286</v>
      </c>
      <c r="F210" s="5">
        <v>98.403366212370941</v>
      </c>
      <c r="G210" s="5">
        <v>97.268535664242606</v>
      </c>
      <c r="H210" s="5">
        <v>92.879437832598086</v>
      </c>
      <c r="I210" s="5">
        <v>94.965665511660831</v>
      </c>
      <c r="J210" s="5">
        <v>100.99875320866117</v>
      </c>
      <c r="K210" s="5">
        <v>99.591283526211711</v>
      </c>
      <c r="L210" s="5">
        <v>94.01040350140147</v>
      </c>
      <c r="M210" s="5">
        <v>94.123986043025852</v>
      </c>
      <c r="N210" s="5">
        <v>97.690931156717269</v>
      </c>
      <c r="O210" s="5">
        <v>91.04045175064249</v>
      </c>
      <c r="P210" s="5">
        <v>89.019165735501034</v>
      </c>
      <c r="Q210" s="5">
        <v>92.838777937417134</v>
      </c>
      <c r="R210" s="5">
        <v>88.697099434636613</v>
      </c>
      <c r="S210" s="5">
        <v>85.356143615980116</v>
      </c>
      <c r="T210" s="5">
        <v>87.987647780133912</v>
      </c>
      <c r="U210" s="5">
        <v>87.296845126349311</v>
      </c>
      <c r="V210" s="5">
        <v>87.581029641718487</v>
      </c>
      <c r="W210" s="5">
        <v>88.372204920080677</v>
      </c>
      <c r="X210" s="5">
        <v>91.276966924515435</v>
      </c>
      <c r="Y210" s="5">
        <v>86.618978684097414</v>
      </c>
      <c r="Z210" s="5">
        <v>80.158138858737445</v>
      </c>
      <c r="AA210" s="5">
        <v>85.738081018117981</v>
      </c>
      <c r="AB210" s="5">
        <v>86.136099905459929</v>
      </c>
      <c r="AC210" s="5">
        <v>85.238456449786625</v>
      </c>
      <c r="AD210" s="5">
        <v>84.52728945635856</v>
      </c>
      <c r="AE210" s="5">
        <v>78.84575920384188</v>
      </c>
      <c r="AF210" s="5">
        <v>79.186707828039403</v>
      </c>
      <c r="AG210" s="5">
        <v>77.269122376370348</v>
      </c>
      <c r="AH210" s="5">
        <v>77.5334593097311</v>
      </c>
      <c r="AI210" s="5">
        <v>87.469864260951425</v>
      </c>
      <c r="AJ210" s="5">
        <v>89.458550405009532</v>
      </c>
      <c r="AK210" s="5">
        <v>88.540336798986004</v>
      </c>
      <c r="AL210" s="5">
        <v>85.244124393148667</v>
      </c>
      <c r="AM210" s="5">
        <v>81.13592918071933</v>
      </c>
      <c r="AN210" s="5">
        <v>75.652051744395379</v>
      </c>
      <c r="AO210" s="5">
        <v>76.375405149915693</v>
      </c>
      <c r="AP210" s="5">
        <v>77.728734327281416</v>
      </c>
      <c r="AQ210" s="5">
        <v>75.79586799704829</v>
      </c>
      <c r="AR210" s="5">
        <v>80.723331607492597</v>
      </c>
      <c r="AS210" s="5">
        <v>88.091077720261922</v>
      </c>
      <c r="AT210" s="5">
        <v>84.629762206106577</v>
      </c>
      <c r="AU210" s="5">
        <v>87.439386255610714</v>
      </c>
      <c r="AV210" s="5">
        <v>90.995837824758354</v>
      </c>
      <c r="AW210" s="5">
        <v>94.159894453871146</v>
      </c>
      <c r="AX210" s="5">
        <v>99.541618049865647</v>
      </c>
      <c r="AY210" s="5">
        <v>106.33241412521384</v>
      </c>
      <c r="AZ210" s="5">
        <v>113.14185544500243</v>
      </c>
      <c r="BA210" s="5">
        <v>123.0545448288667</v>
      </c>
      <c r="BB210" s="5">
        <v>124.44052495461749</v>
      </c>
      <c r="BC210" s="5">
        <v>128.90320339233247</v>
      </c>
      <c r="BD210" s="5">
        <v>127.03386789794688</v>
      </c>
      <c r="BE210" s="5">
        <v>129.62368999748475</v>
      </c>
      <c r="BF210" s="5">
        <v>131.12955819478361</v>
      </c>
      <c r="BG210" s="5">
        <v>131.38636454521719</v>
      </c>
      <c r="BH210" s="5">
        <v>133.96931878646762</v>
      </c>
      <c r="BI210">
        <v>133.36032398729952</v>
      </c>
      <c r="BJ210">
        <v>0</v>
      </c>
    </row>
    <row r="211" spans="1:62" x14ac:dyDescent="0.25">
      <c r="A211" t="s">
        <v>177</v>
      </c>
      <c r="B211" t="s">
        <v>178</v>
      </c>
      <c r="C211" t="s">
        <v>7</v>
      </c>
      <c r="D211" t="s">
        <v>304</v>
      </c>
      <c r="E211" s="4" t="s">
        <v>286</v>
      </c>
      <c r="F211" s="5">
        <v>87.914821132336996</v>
      </c>
      <c r="G211" s="5">
        <v>86.320104189066399</v>
      </c>
      <c r="H211" s="5">
        <v>87.873928887753166</v>
      </c>
      <c r="I211" s="5">
        <v>86.242652623836292</v>
      </c>
      <c r="J211" s="5">
        <v>86.383919541568901</v>
      </c>
      <c r="K211" s="5">
        <v>91.541295226586655</v>
      </c>
      <c r="L211" s="5">
        <v>92.721528971774234</v>
      </c>
      <c r="M211" s="5">
        <v>91.042936049064721</v>
      </c>
      <c r="N211" s="5">
        <v>91.388633249902426</v>
      </c>
      <c r="O211" s="5">
        <v>93.513680708239775</v>
      </c>
      <c r="P211" s="5">
        <v>94.241941237681715</v>
      </c>
      <c r="Q211" s="5">
        <v>85.804309455311881</v>
      </c>
      <c r="R211" s="5">
        <v>80.886917116732818</v>
      </c>
      <c r="S211" s="5">
        <v>82.152029815074542</v>
      </c>
      <c r="T211" s="5">
        <v>83.77878385965758</v>
      </c>
      <c r="U211" s="5">
        <v>85.349497109217552</v>
      </c>
      <c r="V211" s="5">
        <v>89.460489555276979</v>
      </c>
      <c r="W211" s="5">
        <v>89.759867771407016</v>
      </c>
      <c r="X211" s="5">
        <v>88.434257564410231</v>
      </c>
      <c r="Y211" s="5">
        <v>84.18730239742699</v>
      </c>
      <c r="Z211" s="5">
        <v>87.474741682330531</v>
      </c>
      <c r="AA211" s="5">
        <v>88.411333579057455</v>
      </c>
      <c r="AB211" s="5">
        <v>88.0898451589335</v>
      </c>
      <c r="AC211" s="5">
        <v>89.230510087128749</v>
      </c>
      <c r="AD211" s="5">
        <v>91.906669749556215</v>
      </c>
      <c r="AE211" s="5">
        <v>93.401904706975671</v>
      </c>
      <c r="AF211" s="5">
        <v>93.061752420490492</v>
      </c>
      <c r="AG211" s="5">
        <v>96.265080210330183</v>
      </c>
      <c r="AH211" s="5">
        <v>97.181549919226711</v>
      </c>
      <c r="AI211" s="5">
        <v>97.170259919242596</v>
      </c>
      <c r="AJ211" s="5">
        <v>103.82328895902441</v>
      </c>
      <c r="AK211" s="5">
        <v>103.81224688400516</v>
      </c>
      <c r="AL211" s="5">
        <v>104.65990679127424</v>
      </c>
      <c r="AM211" s="5">
        <v>101.15674424794176</v>
      </c>
      <c r="AN211" s="5">
        <v>109.01336682120238</v>
      </c>
      <c r="AO211" s="5">
        <v>93.993596087809351</v>
      </c>
      <c r="AP211" s="5">
        <v>93.094324739839294</v>
      </c>
      <c r="AQ211" s="5">
        <v>94.67718466846199</v>
      </c>
      <c r="AR211" s="5">
        <v>107.46531613156787</v>
      </c>
      <c r="AS211" s="5">
        <v>99.463831388506435</v>
      </c>
      <c r="AT211" s="5">
        <v>90.354554812092033</v>
      </c>
      <c r="AU211" s="5">
        <v>90.829835344364042</v>
      </c>
      <c r="AV211" s="5">
        <v>92.275338880508897</v>
      </c>
      <c r="AW211" s="5">
        <v>95.832555264520678</v>
      </c>
      <c r="AX211" s="5">
        <v>102.42304338584074</v>
      </c>
      <c r="AY211" s="5">
        <v>101.61891627613733</v>
      </c>
      <c r="AZ211" s="5">
        <v>94.205818872402133</v>
      </c>
      <c r="BA211" s="5">
        <v>100.79689105334438</v>
      </c>
      <c r="BB211" s="5">
        <v>101.61475954241213</v>
      </c>
      <c r="BC211" s="5">
        <v>106.67320141450261</v>
      </c>
      <c r="BD211" s="5">
        <v>112.26358404489163</v>
      </c>
      <c r="BE211" s="5">
        <v>116.71819787917933</v>
      </c>
      <c r="BF211" s="5">
        <v>118.1994776475249</v>
      </c>
      <c r="BG211" s="5">
        <v>118.84354847046153</v>
      </c>
      <c r="BH211" s="5">
        <v>117.73505802869525</v>
      </c>
      <c r="BI211">
        <v>104.6185263934799</v>
      </c>
      <c r="BJ211">
        <v>0</v>
      </c>
    </row>
    <row r="212" spans="1:62" x14ac:dyDescent="0.25">
      <c r="A212" t="s">
        <v>179</v>
      </c>
      <c r="B212" t="s">
        <v>180</v>
      </c>
      <c r="C212" t="s">
        <v>7</v>
      </c>
      <c r="D212" t="s">
        <v>304</v>
      </c>
      <c r="E212" s="4" t="s">
        <v>286</v>
      </c>
      <c r="F212" s="5">
        <v>90.102414948748375</v>
      </c>
      <c r="G212" s="5">
        <v>82.949347830324939</v>
      </c>
      <c r="H212" s="5">
        <v>80.195059991849618</v>
      </c>
      <c r="I212" s="5">
        <v>77.928802671012789</v>
      </c>
      <c r="J212" s="5">
        <v>76.542106148935517</v>
      </c>
      <c r="K212" s="5">
        <v>76.048100199508809</v>
      </c>
      <c r="L212" s="5">
        <v>76.460787789005678</v>
      </c>
      <c r="M212" s="5">
        <v>75.20954284847511</v>
      </c>
      <c r="N212" s="5">
        <v>77.173240543087445</v>
      </c>
      <c r="O212" s="5">
        <v>80.023206863252398</v>
      </c>
      <c r="P212" s="5">
        <v>78.767046144872182</v>
      </c>
      <c r="Q212" s="5">
        <v>79.542638827233262</v>
      </c>
      <c r="R212" s="5">
        <v>80.430650165983096</v>
      </c>
      <c r="S212" s="5">
        <v>80.748064911521524</v>
      </c>
      <c r="T212" s="5">
        <v>81.050854241605194</v>
      </c>
      <c r="U212" s="5">
        <v>80.331289521821347</v>
      </c>
      <c r="V212" s="5">
        <v>83.869706279701859</v>
      </c>
      <c r="W212" s="5">
        <v>89.586152014308894</v>
      </c>
      <c r="X212" s="5">
        <v>88.145955115018381</v>
      </c>
      <c r="Y212" s="5">
        <v>79.8617565363772</v>
      </c>
      <c r="Z212" s="5">
        <v>77.683332529177292</v>
      </c>
      <c r="AA212" s="5">
        <v>77.488433181782028</v>
      </c>
      <c r="AB212" s="5">
        <v>76.900575404681803</v>
      </c>
      <c r="AC212" s="5">
        <v>76.790621031251177</v>
      </c>
      <c r="AD212" s="5">
        <v>76.665773216901087</v>
      </c>
      <c r="AE212" s="5">
        <v>64.415133447943319</v>
      </c>
      <c r="AF212" s="5">
        <v>61.361869811046411</v>
      </c>
      <c r="AG212" s="5">
        <v>63.245130939957235</v>
      </c>
      <c r="AH212" s="5">
        <v>69.376057503743496</v>
      </c>
      <c r="AI212" s="5">
        <v>76.836451825219839</v>
      </c>
      <c r="AJ212" s="5">
        <v>83.125186559656697</v>
      </c>
      <c r="AK212" s="5">
        <v>82.416694015103658</v>
      </c>
      <c r="AL212" s="5">
        <v>83.481649366303486</v>
      </c>
      <c r="AM212" s="5">
        <v>78.610995976237007</v>
      </c>
      <c r="AN212" s="5">
        <v>78.255017783986716</v>
      </c>
      <c r="AO212" s="5">
        <v>77.448123167916719</v>
      </c>
      <c r="AP212" s="5">
        <v>76.529670883748452</v>
      </c>
      <c r="AQ212" s="5">
        <v>77.384439544204866</v>
      </c>
      <c r="AR212" s="5">
        <v>77.689743731288914</v>
      </c>
      <c r="AS212" s="5">
        <v>77.55153456767458</v>
      </c>
      <c r="AT212" s="5">
        <v>78.264513331150837</v>
      </c>
      <c r="AU212" s="5">
        <v>86.681941470186871</v>
      </c>
      <c r="AV212" s="5">
        <v>96.426517852923993</v>
      </c>
      <c r="AW212" s="5">
        <v>98.556992773623548</v>
      </c>
      <c r="AX212" s="5">
        <v>100.77898336495255</v>
      </c>
      <c r="AY212" s="5">
        <v>100.60449550099989</v>
      </c>
      <c r="AZ212" s="5">
        <v>103.45674019588326</v>
      </c>
      <c r="BA212" s="5">
        <v>101.88285281802807</v>
      </c>
      <c r="BB212" s="5">
        <v>103.24675580141651</v>
      </c>
      <c r="BC212" s="5">
        <v>102.12556392525129</v>
      </c>
      <c r="BD212" s="5">
        <v>102.81359219489528</v>
      </c>
      <c r="BE212" s="5">
        <v>101.659811792485</v>
      </c>
      <c r="BF212" s="5">
        <v>102.03919630721057</v>
      </c>
      <c r="BG212" s="5">
        <v>98.468843660525167</v>
      </c>
      <c r="BH212" s="5">
        <v>98.469633029106291</v>
      </c>
      <c r="BI212">
        <v>97.217073070957426</v>
      </c>
      <c r="BJ212">
        <v>0</v>
      </c>
    </row>
    <row r="213" spans="1:62" x14ac:dyDescent="0.25">
      <c r="A213" t="s">
        <v>279</v>
      </c>
      <c r="B213" t="s">
        <v>280</v>
      </c>
      <c r="C213" t="s">
        <v>7</v>
      </c>
      <c r="D213" t="s">
        <v>304</v>
      </c>
      <c r="E213" s="4" t="s">
        <v>286</v>
      </c>
      <c r="F213" s="5">
        <v>70.514823431047162</v>
      </c>
      <c r="G213" s="5">
        <v>68.866732357814399</v>
      </c>
      <c r="H213" s="5">
        <v>69.41520689786482</v>
      </c>
      <c r="I213" s="5">
        <v>71.562999594842054</v>
      </c>
      <c r="J213" s="5">
        <v>73.998151769155726</v>
      </c>
      <c r="K213" s="5">
        <v>77.480049607598687</v>
      </c>
      <c r="L213" s="5">
        <v>79.416815135367116</v>
      </c>
      <c r="M213" s="5">
        <v>83.453482753408366</v>
      </c>
      <c r="N213" s="5">
        <v>83.06633162862714</v>
      </c>
      <c r="O213" s="5">
        <v>85.383242386998177</v>
      </c>
      <c r="P213" s="5">
        <v>81.840143894585097</v>
      </c>
      <c r="Q213" s="5">
        <v>85.424335313878686</v>
      </c>
      <c r="R213" s="5">
        <v>87.142281970069774</v>
      </c>
      <c r="S213" s="5">
        <v>87.486314078613646</v>
      </c>
      <c r="T213" s="5">
        <v>94.658103842321282</v>
      </c>
      <c r="U213" s="5">
        <v>100.66105757486723</v>
      </c>
      <c r="V213" s="5">
        <v>100.03513462611731</v>
      </c>
      <c r="W213" s="5">
        <v>97.411882865545195</v>
      </c>
      <c r="X213" s="5">
        <v>96.240072089746903</v>
      </c>
      <c r="Y213" s="5">
        <v>98.179667958175543</v>
      </c>
      <c r="Z213" s="5">
        <v>93.860107463781105</v>
      </c>
      <c r="AA213" s="5">
        <v>95.366286150566353</v>
      </c>
      <c r="AB213" s="5">
        <v>86.268777131937341</v>
      </c>
      <c r="AC213" s="5">
        <v>78.589878305880831</v>
      </c>
      <c r="AD213" s="5">
        <v>82.6763103011277</v>
      </c>
      <c r="AE213" s="5">
        <v>81.900805228596383</v>
      </c>
      <c r="AF213" s="5">
        <v>81.443611949633123</v>
      </c>
      <c r="AG213" s="5">
        <v>81.098749413823072</v>
      </c>
      <c r="AH213" s="5">
        <v>81.644451110934483</v>
      </c>
      <c r="AI213" s="5">
        <v>99.578182141151444</v>
      </c>
      <c r="AJ213" s="5">
        <v>129.9282766692732</v>
      </c>
      <c r="AK213" s="5">
        <v>125.94596025450234</v>
      </c>
      <c r="AL213" s="5">
        <v>123.37440450190022</v>
      </c>
      <c r="AM213" s="5">
        <v>113.43390467876787</v>
      </c>
      <c r="AN213" s="5">
        <v>107.56949332991815</v>
      </c>
      <c r="AO213" s="5">
        <v>102.81980786634813</v>
      </c>
      <c r="AP213" s="5">
        <v>100.0632408761869</v>
      </c>
      <c r="AQ213" s="5">
        <v>100.94978655813065</v>
      </c>
      <c r="AR213" s="5">
        <v>102.8506610013944</v>
      </c>
      <c r="AS213" s="5">
        <v>101.53051176169453</v>
      </c>
      <c r="AT213" s="5">
        <v>103.4214623653163</v>
      </c>
      <c r="AU213" s="5">
        <v>106.24730344212846</v>
      </c>
      <c r="AV213" s="5">
        <v>103.94053651703939</v>
      </c>
      <c r="AW213" s="5">
        <v>100.12319678900319</v>
      </c>
      <c r="AX213" s="5">
        <v>102.10502432207966</v>
      </c>
      <c r="AY213" s="5">
        <v>97.826748654912592</v>
      </c>
      <c r="AZ213" s="5">
        <v>99.738263836884045</v>
      </c>
      <c r="BA213" s="5">
        <v>111.49621510813354</v>
      </c>
      <c r="BB213" s="5">
        <v>133.85453476970494</v>
      </c>
      <c r="BC213" s="5">
        <v>150.02339499244763</v>
      </c>
      <c r="BD213" s="5">
        <v>149.15845303578928</v>
      </c>
      <c r="BE213" s="5">
        <v>156.11114705830022</v>
      </c>
      <c r="BF213" s="5">
        <v>167.40641162764564</v>
      </c>
      <c r="BG213" s="5">
        <v>163.58492209259163</v>
      </c>
      <c r="BH213" s="5">
        <v>163.97575262842668</v>
      </c>
      <c r="BI213">
        <v>159.71705375810862</v>
      </c>
      <c r="BJ213">
        <v>0</v>
      </c>
    </row>
    <row r="214" spans="1:62" x14ac:dyDescent="0.25">
      <c r="A214" t="s">
        <v>281</v>
      </c>
      <c r="B214" t="s">
        <v>282</v>
      </c>
      <c r="C214" t="s">
        <v>7</v>
      </c>
      <c r="D214" t="s">
        <v>304</v>
      </c>
      <c r="E214" s="4" t="s">
        <v>286</v>
      </c>
      <c r="F214" s="5">
        <v>105.85316758562142</v>
      </c>
      <c r="G214" s="5">
        <v>103.39352886017311</v>
      </c>
      <c r="H214" s="5">
        <v>101.8740410160497</v>
      </c>
      <c r="I214" s="5">
        <v>96.960057214973332</v>
      </c>
      <c r="J214" s="5">
        <v>96.856557894046347</v>
      </c>
      <c r="K214" s="5">
        <v>107.66365533193283</v>
      </c>
      <c r="L214" s="5">
        <v>95.37312006010805</v>
      </c>
      <c r="M214" s="5">
        <v>99.633608121978753</v>
      </c>
      <c r="N214" s="5">
        <v>103.11796490060138</v>
      </c>
      <c r="O214" s="5">
        <v>110.84265841825797</v>
      </c>
      <c r="P214" s="5">
        <v>127.74223438652747</v>
      </c>
      <c r="Q214" s="5">
        <v>142.89438716656989</v>
      </c>
      <c r="R214" s="5">
        <v>149.70467443457861</v>
      </c>
      <c r="S214" s="5">
        <v>122.36467584327268</v>
      </c>
      <c r="T214" s="5">
        <v>118.56430952010206</v>
      </c>
      <c r="U214" s="5">
        <v>128.94774682658124</v>
      </c>
      <c r="V214" s="5">
        <v>135.48068226585224</v>
      </c>
      <c r="W214" s="5">
        <v>128.28172962485561</v>
      </c>
      <c r="X214" s="5">
        <v>115.14899868266937</v>
      </c>
      <c r="Y214" s="5">
        <v>98.343195504789634</v>
      </c>
      <c r="Z214" s="5">
        <v>88.804355259621033</v>
      </c>
      <c r="AA214" s="5">
        <v>93.15454626054786</v>
      </c>
      <c r="AB214" s="5">
        <v>92.485923915427065</v>
      </c>
      <c r="AC214" s="5">
        <v>95.466063755540588</v>
      </c>
      <c r="AD214" s="5">
        <v>90.935092158740545</v>
      </c>
      <c r="AE214" s="5">
        <v>84.527543220602993</v>
      </c>
      <c r="AF214" s="5">
        <v>91.359056691513345</v>
      </c>
      <c r="AG214" s="5">
        <v>88.09607665999981</v>
      </c>
      <c r="AH214" s="5">
        <v>84.386271369710727</v>
      </c>
      <c r="AI214" s="5">
        <v>89.461729342017136</v>
      </c>
      <c r="AJ214" s="5">
        <v>86.154735753679276</v>
      </c>
      <c r="AK214" s="5">
        <v>92.01395165146964</v>
      </c>
      <c r="AL214" s="5">
        <v>79.868751862894342</v>
      </c>
      <c r="AM214" s="5">
        <v>77.975159583545334</v>
      </c>
      <c r="AN214" s="5">
        <v>79.161015925193524</v>
      </c>
      <c r="AO214" s="5">
        <v>79.25246367482498</v>
      </c>
      <c r="AP214" s="5">
        <v>80.330656813666337</v>
      </c>
      <c r="AQ214" s="5">
        <v>89.539466220112871</v>
      </c>
      <c r="AR214" s="5">
        <v>94.66491557249239</v>
      </c>
      <c r="AS214" s="5">
        <v>102.06300054609549</v>
      </c>
      <c r="AT214" s="5">
        <v>106.7673823133938</v>
      </c>
      <c r="AU214" s="5">
        <v>98.496534373915424</v>
      </c>
      <c r="AV214" s="5">
        <v>100.21566467774586</v>
      </c>
      <c r="AW214" s="5">
        <v>101.18808501112865</v>
      </c>
      <c r="AX214" s="5">
        <v>99.728235025418343</v>
      </c>
      <c r="AY214" s="5">
        <v>99.116951450352985</v>
      </c>
      <c r="AZ214" s="5">
        <v>99.018376138672124</v>
      </c>
      <c r="BA214" s="5">
        <v>98.359556273268254</v>
      </c>
      <c r="BB214" s="5">
        <v>96.504072899269133</v>
      </c>
      <c r="BC214" s="5">
        <v>93.051902377517152</v>
      </c>
      <c r="BD214" s="5">
        <v>90.854332080129112</v>
      </c>
      <c r="BE214" s="5">
        <v>90.56410240948837</v>
      </c>
      <c r="BF214" s="5">
        <v>88.647141603002439</v>
      </c>
      <c r="BG214" s="5">
        <v>87.039987698190814</v>
      </c>
      <c r="BH214" s="5">
        <v>83.089128452339466</v>
      </c>
      <c r="BI214">
        <v>82.897394648097077</v>
      </c>
      <c r="BJ214">
        <v>0</v>
      </c>
    </row>
    <row r="215" spans="1:62" x14ac:dyDescent="0.25">
      <c r="A215" t="s">
        <v>147</v>
      </c>
      <c r="B215" t="s">
        <v>148</v>
      </c>
      <c r="C215" t="s">
        <v>149</v>
      </c>
      <c r="D215" t="s">
        <v>304</v>
      </c>
      <c r="E215" s="4" t="s">
        <v>286</v>
      </c>
      <c r="F215" s="5">
        <v>47.103247811010235</v>
      </c>
      <c r="G215" s="5">
        <v>48.423998005772837</v>
      </c>
      <c r="H215" s="5">
        <v>48.926669223478626</v>
      </c>
      <c r="I215" s="5">
        <v>51.21308307477986</v>
      </c>
      <c r="J215" s="5">
        <v>57.987105908284207</v>
      </c>
      <c r="K215" s="5">
        <v>53.406185153889545</v>
      </c>
      <c r="L215" s="5">
        <v>53.642002426636971</v>
      </c>
      <c r="M215" s="5">
        <v>53.604392645072679</v>
      </c>
      <c r="N215" s="5">
        <v>54.65194110008504</v>
      </c>
      <c r="O215" s="5">
        <v>55.130935920821067</v>
      </c>
      <c r="P215" s="5">
        <v>57.412366706793371</v>
      </c>
      <c r="Q215" s="5">
        <v>50.499768868646839</v>
      </c>
      <c r="R215" s="5">
        <v>39.888220030297788</v>
      </c>
      <c r="S215" s="5">
        <v>37.114484075211166</v>
      </c>
      <c r="T215" s="5">
        <v>41.296625650570441</v>
      </c>
      <c r="U215" s="5">
        <v>38.68891487313865</v>
      </c>
      <c r="V215" s="5">
        <v>38.786998257017025</v>
      </c>
      <c r="W215" s="5">
        <v>42.198867491559476</v>
      </c>
      <c r="X215" s="5">
        <v>45.219235577829387</v>
      </c>
      <c r="Y215" s="5">
        <v>43.536980638237644</v>
      </c>
      <c r="Z215" s="5">
        <v>43.034227341841436</v>
      </c>
      <c r="AA215" s="5">
        <v>44.397985481991817</v>
      </c>
      <c r="AB215" s="5">
        <v>48.203278123249092</v>
      </c>
      <c r="AC215" s="5">
        <v>48.425810215954016</v>
      </c>
      <c r="AD215" s="5">
        <v>52.997781545692177</v>
      </c>
      <c r="AE215" s="5">
        <v>53.94875719902921</v>
      </c>
      <c r="AF215" s="5">
        <v>54.566766972823501</v>
      </c>
      <c r="AG215" s="5">
        <v>54.365831522419143</v>
      </c>
      <c r="AH215" s="5">
        <v>56.537670637913891</v>
      </c>
      <c r="AI215" s="5">
        <v>76.602021572890479</v>
      </c>
      <c r="AJ215" s="5">
        <v>77.468007811845339</v>
      </c>
      <c r="AK215" s="5">
        <v>76.630263452556122</v>
      </c>
      <c r="AL215" s="5">
        <v>77.535338224030127</v>
      </c>
      <c r="AM215" s="5">
        <v>81.671697725517618</v>
      </c>
      <c r="AN215" s="5">
        <v>80.254476170590394</v>
      </c>
      <c r="AO215" s="5">
        <v>80.505204474664936</v>
      </c>
      <c r="AP215" s="5">
        <v>80.714478983361317</v>
      </c>
      <c r="AQ215" s="5">
        <v>80.736570446924532</v>
      </c>
      <c r="AR215" s="5">
        <v>80.993409554172686</v>
      </c>
      <c r="AS215" s="5">
        <v>83.526320003699425</v>
      </c>
      <c r="AT215" s="5">
        <v>87.732645835074081</v>
      </c>
      <c r="AU215" s="5">
        <v>86.173226741301235</v>
      </c>
      <c r="AV215" s="5">
        <v>98.142879974519147</v>
      </c>
      <c r="AW215" s="5">
        <v>99.755839491201385</v>
      </c>
      <c r="AX215" s="5">
        <v>101.00020648389696</v>
      </c>
      <c r="AY215" s="5">
        <v>99.263777006012276</v>
      </c>
      <c r="AZ215" s="5">
        <v>98.637635979576899</v>
      </c>
      <c r="BA215" s="5">
        <v>97.309527758048588</v>
      </c>
      <c r="BB215" s="5">
        <v>96.799685128572548</v>
      </c>
      <c r="BC215" s="5">
        <v>95.954401671351008</v>
      </c>
      <c r="BD215" s="5">
        <v>96.262410923043717</v>
      </c>
      <c r="BE215" s="5">
        <v>94.45536389847662</v>
      </c>
      <c r="BF215" s="5">
        <v>71.311290990201556</v>
      </c>
      <c r="BG215" s="5">
        <v>68.229785730091564</v>
      </c>
      <c r="BH215" s="5">
        <v>67.937625934597406</v>
      </c>
      <c r="BI215">
        <v>66.170593093195066</v>
      </c>
      <c r="BJ215">
        <v>0</v>
      </c>
    </row>
    <row r="216" spans="1:62" x14ac:dyDescent="0.25">
      <c r="A216" t="s">
        <v>153</v>
      </c>
      <c r="B216" t="s">
        <v>154</v>
      </c>
      <c r="C216" t="s">
        <v>149</v>
      </c>
      <c r="D216" t="s">
        <v>304</v>
      </c>
      <c r="E216" s="4" t="s">
        <v>286</v>
      </c>
      <c r="F216" s="5">
        <v>49.911018185538083</v>
      </c>
      <c r="G216" s="5">
        <v>49.159205168074259</v>
      </c>
      <c r="H216" s="5">
        <v>49.828219092495779</v>
      </c>
      <c r="I216" s="5">
        <v>47.268856734271516</v>
      </c>
      <c r="J216" s="5">
        <v>48.817768136806613</v>
      </c>
      <c r="K216" s="5">
        <v>51.31048725789509</v>
      </c>
      <c r="L216" s="5">
        <v>52.963125566050664</v>
      </c>
      <c r="M216" s="5">
        <v>54.667662863936357</v>
      </c>
      <c r="N216" s="5">
        <v>54.246137526764436</v>
      </c>
      <c r="O216" s="5">
        <v>59.006035518009689</v>
      </c>
      <c r="P216" s="5">
        <v>61.86310697579485</v>
      </c>
      <c r="Q216" s="5">
        <v>63.228171729436404</v>
      </c>
      <c r="R216" s="5">
        <v>62.100625398248965</v>
      </c>
      <c r="S216" s="5">
        <v>62.10966412754</v>
      </c>
      <c r="T216" s="5">
        <v>62.899895151305806</v>
      </c>
      <c r="U216" s="5">
        <v>66.594167384826079</v>
      </c>
      <c r="V216" s="5">
        <v>68.253506577362998</v>
      </c>
      <c r="W216" s="5">
        <v>69.55860340560001</v>
      </c>
      <c r="X216" s="5">
        <v>70.56873306045</v>
      </c>
      <c r="Y216" s="5">
        <v>70.473959802105085</v>
      </c>
      <c r="Z216" s="5">
        <v>67.59228406166504</v>
      </c>
      <c r="AA216" s="5">
        <v>68.965790438869647</v>
      </c>
      <c r="AB216" s="5">
        <v>69.145794679825187</v>
      </c>
      <c r="AC216" s="5">
        <v>77.02399021408651</v>
      </c>
      <c r="AD216" s="5">
        <v>78.174188063235093</v>
      </c>
      <c r="AE216" s="5">
        <v>80.906472240646522</v>
      </c>
      <c r="AF216" s="5">
        <v>84.928230532053249</v>
      </c>
      <c r="AG216" s="5">
        <v>89.915144206931657</v>
      </c>
      <c r="AH216" s="5">
        <v>91.108929592520397</v>
      </c>
      <c r="AI216" s="5">
        <v>93.443522412500016</v>
      </c>
      <c r="AJ216" s="5">
        <v>93.385751556641068</v>
      </c>
      <c r="AK216" s="5">
        <v>91.682284428593505</v>
      </c>
      <c r="AL216" s="5">
        <v>93.374740627670477</v>
      </c>
      <c r="AM216" s="5">
        <v>88.434597854107523</v>
      </c>
      <c r="AN216" s="5">
        <v>89.780219964998949</v>
      </c>
      <c r="AO216" s="5">
        <v>92.048551525938763</v>
      </c>
      <c r="AP216" s="5">
        <v>88.605117712615666</v>
      </c>
      <c r="AQ216" s="5">
        <v>90.546674249569179</v>
      </c>
      <c r="AR216" s="5">
        <v>97.606605320889372</v>
      </c>
      <c r="AS216" s="5">
        <v>93.772393190609037</v>
      </c>
      <c r="AT216" s="5">
        <v>96.569381591270712</v>
      </c>
      <c r="AU216" s="5">
        <v>93.798262606046777</v>
      </c>
      <c r="AV216" s="5">
        <v>91.402827874188759</v>
      </c>
      <c r="AW216" s="5">
        <v>98.531793524325835</v>
      </c>
      <c r="AX216" s="5">
        <v>99.420882215132835</v>
      </c>
      <c r="AY216" s="5">
        <v>101.99426853033776</v>
      </c>
      <c r="AZ216" s="5">
        <v>101.2797248209974</v>
      </c>
      <c r="BA216" s="5">
        <v>106.25144299122076</v>
      </c>
      <c r="BB216" s="5">
        <v>103.65394971232469</v>
      </c>
      <c r="BC216" s="5">
        <v>105.83786051144246</v>
      </c>
      <c r="BD216" s="5">
        <v>109.39141318926343</v>
      </c>
      <c r="BE216" s="5">
        <v>108.71293023360134</v>
      </c>
      <c r="BF216" s="5">
        <v>110.10919124970331</v>
      </c>
      <c r="BG216" s="5">
        <v>109.69023961380371</v>
      </c>
      <c r="BH216" s="5">
        <v>108.24978475811449</v>
      </c>
      <c r="BI216">
        <v>107.01638237756931</v>
      </c>
      <c r="BJ216">
        <v>0</v>
      </c>
    </row>
    <row r="217" spans="1:62" x14ac:dyDescent="0.25">
      <c r="A217" t="s">
        <v>155</v>
      </c>
      <c r="B217" t="s">
        <v>156</v>
      </c>
      <c r="C217" t="s">
        <v>149</v>
      </c>
      <c r="D217" t="s">
        <v>304</v>
      </c>
      <c r="E217" s="4" t="s">
        <v>286</v>
      </c>
      <c r="F217" s="5">
        <v>94.217282000833777</v>
      </c>
      <c r="G217" s="5">
        <v>96.163217374124883</v>
      </c>
      <c r="H217" s="5">
        <v>94.386766771119042</v>
      </c>
      <c r="I217" s="5">
        <v>93.908264422612888</v>
      </c>
      <c r="J217" s="5">
        <v>92.936410768068555</v>
      </c>
      <c r="K217" s="5">
        <v>96.928473161041552</v>
      </c>
      <c r="L217" s="5">
        <v>93.963381109266109</v>
      </c>
      <c r="M217" s="5">
        <v>94.081758758310897</v>
      </c>
      <c r="N217" s="5">
        <v>89.684592535350603</v>
      </c>
      <c r="O217" s="5">
        <v>90.147872993172385</v>
      </c>
      <c r="P217" s="5">
        <v>88.731178688887681</v>
      </c>
      <c r="Q217" s="5">
        <v>90.437387850864312</v>
      </c>
      <c r="R217" s="5">
        <v>76.676881436081828</v>
      </c>
      <c r="S217" s="5">
        <v>68.092088481721021</v>
      </c>
      <c r="T217" s="5">
        <v>75.486347919536101</v>
      </c>
      <c r="U217" s="5">
        <v>79.821325077530858</v>
      </c>
      <c r="V217" s="5">
        <v>82.049024077096476</v>
      </c>
      <c r="W217" s="5">
        <v>88.931058056515482</v>
      </c>
      <c r="X217" s="5">
        <v>93.02483017655436</v>
      </c>
      <c r="Y217" s="5">
        <v>93.85263366049324</v>
      </c>
      <c r="Z217" s="5">
        <v>94.036086684792181</v>
      </c>
      <c r="AA217" s="5">
        <v>94.210475989422179</v>
      </c>
      <c r="AB217" s="5">
        <v>88.999716109821165</v>
      </c>
      <c r="AC217" s="5">
        <v>68.518416362063306</v>
      </c>
      <c r="AD217" s="5">
        <v>69.032238027851761</v>
      </c>
      <c r="AE217" s="5">
        <v>80.436658588571575</v>
      </c>
      <c r="AF217" s="5">
        <v>81.554453883476398</v>
      </c>
      <c r="AG217" s="5">
        <v>81.735619730261675</v>
      </c>
      <c r="AH217" s="5">
        <v>81.161082588659411</v>
      </c>
      <c r="AI217" s="5">
        <v>80.648773783557417</v>
      </c>
      <c r="AJ217" s="5">
        <v>118.7915896822052</v>
      </c>
      <c r="AK217" s="5">
        <v>118.32131821260076</v>
      </c>
      <c r="AL217" s="5">
        <v>113.19616490042402</v>
      </c>
      <c r="AM217" s="5">
        <v>108.31948172194916</v>
      </c>
      <c r="AN217" s="5">
        <v>110.95502244219462</v>
      </c>
      <c r="AO217" s="5">
        <v>108.71506652643323</v>
      </c>
      <c r="AP217" s="5">
        <v>117.92632585036964</v>
      </c>
      <c r="AQ217" s="5">
        <v>115.03092190550622</v>
      </c>
      <c r="AR217" s="5">
        <v>112.10924625893372</v>
      </c>
      <c r="AS217" s="5">
        <v>108.02941826922097</v>
      </c>
      <c r="AT217" s="5">
        <v>106.30439078712698</v>
      </c>
      <c r="AU217" s="5">
        <v>104.83717709291328</v>
      </c>
      <c r="AV217" s="5">
        <v>103.32691621485125</v>
      </c>
      <c r="AW217" s="5">
        <v>101.66485043606185</v>
      </c>
      <c r="AX217" s="5">
        <v>99.831151881915076</v>
      </c>
      <c r="AY217" s="5">
        <v>98.610682661060423</v>
      </c>
      <c r="AZ217" s="5">
        <v>98.749421974842804</v>
      </c>
      <c r="BA217" s="5">
        <v>97.459966599328638</v>
      </c>
      <c r="BB217" s="5">
        <v>96.793438319005745</v>
      </c>
      <c r="BC217" s="5">
        <v>94.700616535765647</v>
      </c>
      <c r="BD217" s="5">
        <v>93.002883544263796</v>
      </c>
      <c r="BE217" s="5">
        <v>90.748159828860409</v>
      </c>
      <c r="BF217" s="5">
        <v>88.26968463696484</v>
      </c>
      <c r="BG217" s="5">
        <v>86.744170946983431</v>
      </c>
      <c r="BH217" s="5">
        <v>83.986429192022428</v>
      </c>
      <c r="BI217">
        <v>82.504629141409708</v>
      </c>
      <c r="BJ217">
        <v>0</v>
      </c>
    </row>
    <row r="218" spans="1:62" x14ac:dyDescent="0.25">
      <c r="A218" t="s">
        <v>284</v>
      </c>
      <c r="B218" t="s">
        <v>272</v>
      </c>
      <c r="C218" t="s">
        <v>149</v>
      </c>
      <c r="D218" t="s">
        <v>304</v>
      </c>
      <c r="E218" s="4" t="s">
        <v>286</v>
      </c>
      <c r="F218" s="5">
        <v>97.618271624926479</v>
      </c>
      <c r="G218" s="5">
        <v>96.20089280149935</v>
      </c>
      <c r="H218" s="5">
        <v>95.340310696640501</v>
      </c>
      <c r="I218" s="5">
        <v>109.63839995227002</v>
      </c>
      <c r="J218" s="5">
        <v>108.49184011287939</v>
      </c>
      <c r="K218" s="5">
        <v>106.55634884998</v>
      </c>
      <c r="L218" s="5">
        <v>112.30450598945188</v>
      </c>
      <c r="M218" s="5">
        <v>111.34887123400334</v>
      </c>
      <c r="N218" s="5">
        <v>109.45156480113182</v>
      </c>
      <c r="O218" s="5">
        <v>107.070870809423</v>
      </c>
      <c r="P218" s="5">
        <v>110.56918355313607</v>
      </c>
      <c r="Q218" s="5">
        <v>108.22252767087492</v>
      </c>
      <c r="R218" s="5">
        <v>106.46835662760969</v>
      </c>
      <c r="S218" s="5">
        <v>110.79173470952391</v>
      </c>
      <c r="T218" s="5">
        <v>109.27611037082023</v>
      </c>
      <c r="U218" s="5">
        <v>108.75244212930487</v>
      </c>
      <c r="V218" s="5">
        <v>113.84125403487525</v>
      </c>
      <c r="W218" s="5">
        <v>114.78756676610757</v>
      </c>
      <c r="X218" s="5">
        <v>111.51638480265933</v>
      </c>
      <c r="Y218" s="5">
        <v>111.95554466266491</v>
      </c>
      <c r="Z218" s="5">
        <v>116.33872184182583</v>
      </c>
      <c r="AA218" s="5">
        <v>115.68836920843449</v>
      </c>
      <c r="AB218" s="5">
        <v>115.3465438666902</v>
      </c>
      <c r="AC218" s="5">
        <v>113.87156924172537</v>
      </c>
      <c r="AD218" s="5">
        <v>108.14390712829277</v>
      </c>
      <c r="AE218" s="5">
        <v>110.03911289137034</v>
      </c>
      <c r="AF218" s="5">
        <v>106.7086053147045</v>
      </c>
      <c r="AG218" s="5">
        <v>106.76314781519631</v>
      </c>
      <c r="AH218" s="5">
        <v>107.35463162476918</v>
      </c>
      <c r="AI218" s="5">
        <v>109.14911786793343</v>
      </c>
      <c r="AJ218" s="5">
        <v>103.81007040497119</v>
      </c>
      <c r="AK218" s="5">
        <v>102.91060701389817</v>
      </c>
      <c r="AL218" s="5">
        <v>101.95569634604958</v>
      </c>
      <c r="AM218" s="5">
        <v>96.011719013874242</v>
      </c>
      <c r="AN218" s="5">
        <v>94.338044538089974</v>
      </c>
      <c r="AO218" s="5">
        <v>89.557936863916979</v>
      </c>
      <c r="AP218" s="5">
        <v>92.809834656220403</v>
      </c>
      <c r="AQ218" s="5">
        <v>92.067485185421759</v>
      </c>
      <c r="AR218" s="5">
        <v>91.840883745921886</v>
      </c>
      <c r="AS218" s="5">
        <v>92.930838605252916</v>
      </c>
      <c r="AT218" s="5">
        <v>93.883155122467016</v>
      </c>
      <c r="AU218" s="5">
        <v>95.393160695059578</v>
      </c>
      <c r="AV218" s="5">
        <v>96.542105145953698</v>
      </c>
      <c r="AW218" s="5">
        <v>100.15474736228228</v>
      </c>
      <c r="AX218" s="5">
        <v>99.694208919285487</v>
      </c>
      <c r="AY218" s="5">
        <v>100.15093024745519</v>
      </c>
      <c r="AZ218" s="5">
        <v>102.09609317121573</v>
      </c>
      <c r="BA218" s="5">
        <v>104.24696551108066</v>
      </c>
      <c r="BB218" s="5">
        <v>106.74556013827004</v>
      </c>
      <c r="BC218" s="5">
        <v>109.15512417102754</v>
      </c>
      <c r="BD218" s="5">
        <v>106.85367567900281</v>
      </c>
      <c r="BE218" s="5">
        <v>113.82242725726734</v>
      </c>
      <c r="BF218" s="5">
        <v>115.75413331760569</v>
      </c>
      <c r="BG218" s="5">
        <v>115.26966116850225</v>
      </c>
      <c r="BH218" s="5">
        <v>113.43277908507427</v>
      </c>
      <c r="BI218">
        <v>112.6932546375688</v>
      </c>
      <c r="BJ218">
        <v>0</v>
      </c>
    </row>
    <row r="219" spans="1:62" x14ac:dyDescent="0.25">
      <c r="A219" t="s">
        <v>273</v>
      </c>
      <c r="B219" t="s">
        <v>274</v>
      </c>
      <c r="C219" t="s">
        <v>149</v>
      </c>
      <c r="D219" t="s">
        <v>304</v>
      </c>
      <c r="E219" s="4" t="s">
        <v>286</v>
      </c>
      <c r="F219" s="5">
        <v>59.070765268949692</v>
      </c>
      <c r="G219" s="5">
        <v>59.740969201810252</v>
      </c>
      <c r="H219" s="5">
        <v>60.296935844641524</v>
      </c>
      <c r="I219" s="5">
        <v>65.430099774300629</v>
      </c>
      <c r="J219" s="5">
        <v>66.883859809892712</v>
      </c>
      <c r="K219" s="5">
        <v>70.07639861226707</v>
      </c>
      <c r="L219" s="5">
        <v>71.032625701729785</v>
      </c>
      <c r="M219" s="5">
        <v>74.261686881447162</v>
      </c>
      <c r="N219" s="5">
        <v>78.031102122135891</v>
      </c>
      <c r="O219" s="5">
        <v>77.928897306996845</v>
      </c>
      <c r="P219" s="5">
        <v>77.071424714379589</v>
      </c>
      <c r="Q219" s="5">
        <v>79.99498642157576</v>
      </c>
      <c r="R219" s="5">
        <v>78.041534535797055</v>
      </c>
      <c r="S219" s="5">
        <v>77.762906637176485</v>
      </c>
      <c r="T219" s="5">
        <v>78.846160089928489</v>
      </c>
      <c r="U219" s="5">
        <v>76.541070949629628</v>
      </c>
      <c r="V219" s="5">
        <v>82.342630298130686</v>
      </c>
      <c r="W219" s="5">
        <v>85.897438325217706</v>
      </c>
      <c r="X219" s="5">
        <v>89.012614561549569</v>
      </c>
      <c r="Y219" s="5">
        <v>93.485205940851145</v>
      </c>
      <c r="Z219" s="5">
        <v>95.132373804914536</v>
      </c>
      <c r="AA219" s="5">
        <v>98.451297113196588</v>
      </c>
      <c r="AB219" s="5">
        <v>103.53502335312864</v>
      </c>
      <c r="AC219" s="5">
        <v>99.897771664831225</v>
      </c>
      <c r="AD219" s="5">
        <v>97.492886349131368</v>
      </c>
      <c r="AE219" s="5">
        <v>95.674107513853585</v>
      </c>
      <c r="AF219" s="5">
        <v>95.990428793482053</v>
      </c>
      <c r="AG219" s="5">
        <v>95.072068479907969</v>
      </c>
      <c r="AH219" s="5">
        <v>95.935023685171259</v>
      </c>
      <c r="AI219" s="5">
        <v>95.76411242959098</v>
      </c>
      <c r="AJ219" s="5">
        <v>96.364421652462667</v>
      </c>
      <c r="AK219" s="5">
        <v>94.238391370938288</v>
      </c>
      <c r="AL219" s="5">
        <v>93.767340857193773</v>
      </c>
      <c r="AM219" s="5">
        <v>93.868212464058203</v>
      </c>
      <c r="AN219" s="5">
        <v>89.888885127897638</v>
      </c>
      <c r="AO219" s="5">
        <v>91.166830229810529</v>
      </c>
      <c r="AP219" s="5">
        <v>89.082105710410303</v>
      </c>
      <c r="AQ219" s="5">
        <v>87.916043238889401</v>
      </c>
      <c r="AR219" s="5">
        <v>90.207092792696685</v>
      </c>
      <c r="AS219" s="5">
        <v>96.042430766370927</v>
      </c>
      <c r="AT219" s="5">
        <v>94.780203923245239</v>
      </c>
      <c r="AU219" s="5">
        <v>94.889447525204375</v>
      </c>
      <c r="AV219" s="5">
        <v>100.57585260568436</v>
      </c>
      <c r="AW219" s="5">
        <v>97.381213033616135</v>
      </c>
      <c r="AX219" s="5">
        <v>99.750934440086994</v>
      </c>
      <c r="AY219" s="5">
        <v>102.79602700659515</v>
      </c>
      <c r="AZ219" s="5">
        <v>107.28300616379023</v>
      </c>
      <c r="BA219" s="5">
        <v>115.31352134751938</v>
      </c>
      <c r="BB219" s="5">
        <v>112.23199450012092</v>
      </c>
      <c r="BC219" s="5">
        <v>115.02965139541081</v>
      </c>
      <c r="BD219" s="5">
        <v>117.78914502417278</v>
      </c>
      <c r="BE219" s="5">
        <v>120.23741575190448</v>
      </c>
      <c r="BF219" s="5">
        <v>121.02218713686386</v>
      </c>
      <c r="BG219" s="5">
        <v>119.76050801027532</v>
      </c>
      <c r="BH219" s="5">
        <v>120.264910210078</v>
      </c>
      <c r="BI219">
        <v>119.77251595041592</v>
      </c>
      <c r="BJ219">
        <v>0</v>
      </c>
    </row>
    <row r="220" spans="1:62" x14ac:dyDescent="0.25">
      <c r="A220" t="s">
        <v>161</v>
      </c>
      <c r="B220" t="s">
        <v>162</v>
      </c>
      <c r="C220" t="s">
        <v>149</v>
      </c>
      <c r="D220" t="s">
        <v>304</v>
      </c>
      <c r="E220" s="4" t="s">
        <v>286</v>
      </c>
      <c r="F220" s="5">
        <v>51.82549146462727</v>
      </c>
      <c r="G220" s="5">
        <v>53.882657480037516</v>
      </c>
      <c r="H220" s="5">
        <v>56.886080112278016</v>
      </c>
      <c r="I220" s="5">
        <v>60.121860432214106</v>
      </c>
      <c r="J220" s="5">
        <v>64.217367141280732</v>
      </c>
      <c r="K220" s="5">
        <v>66.34909509910139</v>
      </c>
      <c r="L220" s="5">
        <v>68.983848422169757</v>
      </c>
      <c r="M220" s="5">
        <v>70.211455916170138</v>
      </c>
      <c r="N220" s="5">
        <v>73.358804403914391</v>
      </c>
      <c r="O220" s="5">
        <v>73.519684657082536</v>
      </c>
      <c r="P220" s="5">
        <v>71.033368406557969</v>
      </c>
      <c r="Q220" s="5">
        <v>61.872749792995975</v>
      </c>
      <c r="R220" s="5">
        <v>50.663230024600352</v>
      </c>
      <c r="S220" s="5">
        <v>53.183109395417269</v>
      </c>
      <c r="T220" s="5">
        <v>59.321768127623152</v>
      </c>
      <c r="U220" s="5">
        <v>62.404955010090319</v>
      </c>
      <c r="V220" s="5">
        <v>64.290492363793945</v>
      </c>
      <c r="W220" s="5">
        <v>71.458014218139041</v>
      </c>
      <c r="X220" s="5">
        <v>74.077953006955937</v>
      </c>
      <c r="Y220" s="5">
        <v>79.774662083986286</v>
      </c>
      <c r="Z220" s="5">
        <v>88.550340343735087</v>
      </c>
      <c r="AA220" s="5">
        <v>90.067734671804288</v>
      </c>
      <c r="AB220" s="5">
        <v>82.53799665800193</v>
      </c>
      <c r="AC220" s="5">
        <v>77.473769052450322</v>
      </c>
      <c r="AD220" s="5">
        <v>65.940871999397373</v>
      </c>
      <c r="AE220" s="5">
        <v>72.873474682281724</v>
      </c>
      <c r="AF220" s="5">
        <v>71.645151847761298</v>
      </c>
      <c r="AG220" s="5">
        <v>73.693008087786922</v>
      </c>
      <c r="AH220" s="5">
        <v>75.223863513233184</v>
      </c>
      <c r="AI220" s="5">
        <v>77.571132178605339</v>
      </c>
      <c r="AJ220" s="5">
        <v>81.315231537009353</v>
      </c>
      <c r="AK220" s="5">
        <v>74.242436881124604</v>
      </c>
      <c r="AL220" s="5">
        <v>73.539550013615823</v>
      </c>
      <c r="AM220" s="5">
        <v>72.933880386697169</v>
      </c>
      <c r="AN220" s="5">
        <v>73.718004125259142</v>
      </c>
      <c r="AO220" s="5">
        <v>73.918114608036944</v>
      </c>
      <c r="AP220" s="5">
        <v>74.275755764304023</v>
      </c>
      <c r="AQ220" s="5">
        <v>76.535104062711653</v>
      </c>
      <c r="AR220" s="5">
        <v>78.83083191262412</v>
      </c>
      <c r="AS220" s="5">
        <v>83.537855615872957</v>
      </c>
      <c r="AT220" s="5">
        <v>86.360744062574796</v>
      </c>
      <c r="AU220" s="5">
        <v>85.999277705900866</v>
      </c>
      <c r="AV220" s="5">
        <v>90.70176387474001</v>
      </c>
      <c r="AW220" s="5">
        <v>97.078749794290985</v>
      </c>
      <c r="AX220" s="5">
        <v>101.55581603660752</v>
      </c>
      <c r="AY220" s="5">
        <v>101.26669390256174</v>
      </c>
      <c r="AZ220" s="5">
        <v>115.12347365188594</v>
      </c>
      <c r="BA220" s="5">
        <v>125.51952616309725</v>
      </c>
      <c r="BB220" s="5">
        <v>125.87430244134354</v>
      </c>
      <c r="BC220" s="5">
        <v>116.76005415722408</v>
      </c>
      <c r="BD220" s="5">
        <v>118.43026761595837</v>
      </c>
      <c r="BE220" s="5">
        <v>124.45273567672326</v>
      </c>
      <c r="BF220" s="5">
        <v>115.05905745879703</v>
      </c>
      <c r="BG220" s="5">
        <v>118.40529913112054</v>
      </c>
      <c r="BH220" s="5">
        <v>110.20726992272222</v>
      </c>
      <c r="BI220">
        <v>110.12501307666673</v>
      </c>
      <c r="BJ220">
        <v>0</v>
      </c>
    </row>
    <row r="221" spans="1:62" x14ac:dyDescent="0.25">
      <c r="A221" t="s">
        <v>163</v>
      </c>
      <c r="B221" t="s">
        <v>164</v>
      </c>
      <c r="C221" t="s">
        <v>149</v>
      </c>
      <c r="D221" t="s">
        <v>304</v>
      </c>
      <c r="E221" s="4" t="s">
        <v>286</v>
      </c>
      <c r="F221" s="5">
        <v>98.016382673193448</v>
      </c>
      <c r="G221" s="5">
        <v>98.11118594811029</v>
      </c>
      <c r="H221" s="5">
        <v>97.597736814317614</v>
      </c>
      <c r="I221" s="5">
        <v>98.369557054642129</v>
      </c>
      <c r="J221" s="5">
        <v>98.708015471225693</v>
      </c>
      <c r="K221" s="5">
        <v>100.2219739053958</v>
      </c>
      <c r="L221" s="5">
        <v>100.18115796702409</v>
      </c>
      <c r="M221" s="5">
        <v>102.18652251826055</v>
      </c>
      <c r="N221" s="5">
        <v>96.342486385763095</v>
      </c>
      <c r="O221" s="5">
        <v>95.206668446108878</v>
      </c>
      <c r="P221" s="5">
        <v>94.041036479767101</v>
      </c>
      <c r="Q221" s="5">
        <v>88.815215102559449</v>
      </c>
      <c r="R221" s="5">
        <v>77.082049150575898</v>
      </c>
      <c r="S221" s="5">
        <v>71.149192659946152</v>
      </c>
      <c r="T221" s="5">
        <v>71.961710478316519</v>
      </c>
      <c r="U221" s="5">
        <v>78.64437569503275</v>
      </c>
      <c r="V221" s="5">
        <v>83.930861894334555</v>
      </c>
      <c r="W221" s="5">
        <v>86.631372537165589</v>
      </c>
      <c r="X221" s="5">
        <v>87.256088013710112</v>
      </c>
      <c r="Y221" s="5">
        <v>90.624962913300621</v>
      </c>
      <c r="Z221" s="5">
        <v>92.055216542146255</v>
      </c>
      <c r="AA221" s="5">
        <v>89.072788832558103</v>
      </c>
      <c r="AB221" s="5">
        <v>85.452976524355833</v>
      </c>
      <c r="AC221" s="5">
        <v>81.57923253557793</v>
      </c>
      <c r="AD221" s="5">
        <v>85.0979418687118</v>
      </c>
      <c r="AE221" s="5">
        <v>85.058500556118219</v>
      </c>
      <c r="AF221" s="5">
        <v>84.995500568887351</v>
      </c>
      <c r="AG221" s="5">
        <v>86.267311194678456</v>
      </c>
      <c r="AH221" s="5">
        <v>88.188942313076396</v>
      </c>
      <c r="AI221" s="5">
        <v>92.959689399277607</v>
      </c>
      <c r="AJ221" s="5">
        <v>115.16241803804523</v>
      </c>
      <c r="AK221" s="5">
        <v>108.53440918747324</v>
      </c>
      <c r="AL221" s="5">
        <v>102.67654235620475</v>
      </c>
      <c r="AM221" s="5">
        <v>97.071332291879742</v>
      </c>
      <c r="AN221" s="5">
        <v>97.533178035882415</v>
      </c>
      <c r="AO221" s="5">
        <v>98.587257426952988</v>
      </c>
      <c r="AP221" s="5">
        <v>95.454184677298827</v>
      </c>
      <c r="AQ221" s="5">
        <v>95.004444010440693</v>
      </c>
      <c r="AR221" s="5">
        <v>94.678494837354933</v>
      </c>
      <c r="AS221" s="5">
        <v>95.375840362829095</v>
      </c>
      <c r="AT221" s="5">
        <v>96.771998086077105</v>
      </c>
      <c r="AU221" s="5">
        <v>99.003573952092481</v>
      </c>
      <c r="AV221" s="5">
        <v>98.39071652008731</v>
      </c>
      <c r="AW221" s="5">
        <v>99.642021210484302</v>
      </c>
      <c r="AX221" s="5">
        <v>99.719893151204445</v>
      </c>
      <c r="AY221" s="5">
        <v>100.62523112890742</v>
      </c>
      <c r="AZ221" s="5">
        <v>95.797776603742179</v>
      </c>
      <c r="BA221" s="5">
        <v>90.243294755104259</v>
      </c>
      <c r="BB221" s="5">
        <v>95.01346059967986</v>
      </c>
      <c r="BC221" s="5">
        <v>97.407151255742988</v>
      </c>
      <c r="BD221" s="5">
        <v>97.596619898451422</v>
      </c>
      <c r="BE221" s="5">
        <v>98.731542612176426</v>
      </c>
      <c r="BF221" s="5">
        <v>98.721313204073766</v>
      </c>
      <c r="BG221" s="5">
        <v>97.193656225447313</v>
      </c>
      <c r="BH221" s="5">
        <v>99.359262243405638</v>
      </c>
      <c r="BI221">
        <v>98.829601954965895</v>
      </c>
      <c r="BJ221">
        <v>0</v>
      </c>
    </row>
    <row r="222" spans="1:62" x14ac:dyDescent="0.25">
      <c r="A222" t="s">
        <v>167</v>
      </c>
      <c r="B222" t="s">
        <v>168</v>
      </c>
      <c r="C222" t="s">
        <v>149</v>
      </c>
      <c r="D222" t="s">
        <v>304</v>
      </c>
      <c r="E222" s="4" t="s">
        <v>286</v>
      </c>
      <c r="F222" s="5">
        <v>82.93207230191453</v>
      </c>
      <c r="G222" s="5">
        <v>84.388974685334475</v>
      </c>
      <c r="H222" s="5">
        <v>85.990768150676914</v>
      </c>
      <c r="I222" s="5">
        <v>86.212575941813526</v>
      </c>
      <c r="J222" s="5">
        <v>85.890154530554909</v>
      </c>
      <c r="K222" s="5">
        <v>88.238445657115165</v>
      </c>
      <c r="L222" s="5">
        <v>91.686102265213478</v>
      </c>
      <c r="M222" s="5">
        <v>100.18604596331787</v>
      </c>
      <c r="N222" s="5">
        <v>97.177580629995276</v>
      </c>
      <c r="O222" s="5">
        <v>101.50907322549054</v>
      </c>
      <c r="P222" s="5">
        <v>92.894111276621643</v>
      </c>
      <c r="Q222" s="5">
        <v>91.707154214610824</v>
      </c>
      <c r="R222" s="5">
        <v>79.652564674419153</v>
      </c>
      <c r="S222" s="5">
        <v>78.065574916939184</v>
      </c>
      <c r="T222" s="5">
        <v>79.61731310408976</v>
      </c>
      <c r="U222" s="5">
        <v>79.778872164015397</v>
      </c>
      <c r="V222" s="5">
        <v>104.76570570730851</v>
      </c>
      <c r="W222" s="5">
        <v>101.3093037458687</v>
      </c>
      <c r="X222" s="5">
        <v>92.706927329330469</v>
      </c>
      <c r="Y222" s="5">
        <v>101.69201711249011</v>
      </c>
      <c r="Z222" s="5">
        <v>99.818944604057421</v>
      </c>
      <c r="AA222" s="5">
        <v>98.413575814007629</v>
      </c>
      <c r="AB222" s="5">
        <v>96.309000462045915</v>
      </c>
      <c r="AC222" s="5">
        <v>83.119978209709146</v>
      </c>
      <c r="AD222" s="5">
        <v>63.004551506202063</v>
      </c>
      <c r="AE222" s="5">
        <v>65.510022774109032</v>
      </c>
      <c r="AF222" s="5">
        <v>69.767971678247875</v>
      </c>
      <c r="AG222" s="5">
        <v>72.473432397126061</v>
      </c>
      <c r="AH222" s="5">
        <v>74.030384518430012</v>
      </c>
      <c r="AI222" s="5">
        <v>77.886032926610781</v>
      </c>
      <c r="AJ222" s="5">
        <v>76.928923953563782</v>
      </c>
      <c r="AK222" s="5">
        <v>80.564518124607432</v>
      </c>
      <c r="AL222" s="5">
        <v>81.732173333186807</v>
      </c>
      <c r="AM222" s="5">
        <v>81.293625244953191</v>
      </c>
      <c r="AN222" s="5">
        <v>78.391552424918942</v>
      </c>
      <c r="AO222" s="5">
        <v>92.497618354282324</v>
      </c>
      <c r="AP222" s="5">
        <v>90.139603288981291</v>
      </c>
      <c r="AQ222" s="5">
        <v>91.246106235597082</v>
      </c>
      <c r="AR222" s="5">
        <v>91.973587305251002</v>
      </c>
      <c r="AS222" s="5">
        <v>95.459861479009618</v>
      </c>
      <c r="AT222" s="5">
        <v>98.974076198945141</v>
      </c>
      <c r="AU222" s="5">
        <v>97.324731815444395</v>
      </c>
      <c r="AV222" s="5">
        <v>97.417083219418259</v>
      </c>
      <c r="AW222" s="5">
        <v>98.574127815353933</v>
      </c>
      <c r="AX222" s="5">
        <v>100.33416410461331</v>
      </c>
      <c r="AY222" s="5">
        <v>101.00231999884434</v>
      </c>
      <c r="AZ222" s="5">
        <v>102.10711827871228</v>
      </c>
      <c r="BA222" s="5">
        <v>104.49121254004049</v>
      </c>
      <c r="BB222" s="5">
        <v>91.211293732100273</v>
      </c>
      <c r="BC222" s="5">
        <v>89.883875753432577</v>
      </c>
      <c r="BD222" s="5">
        <v>79.991052060736777</v>
      </c>
      <c r="BE222" s="5">
        <v>78.284306940959269</v>
      </c>
      <c r="BF222" s="5">
        <v>74.116873437563356</v>
      </c>
      <c r="BG222" s="5">
        <v>72.171646442661384</v>
      </c>
      <c r="BH222" s="5">
        <v>70.300793240402172</v>
      </c>
      <c r="BI222">
        <v>68.494584059722087</v>
      </c>
      <c r="BJ222">
        <v>0</v>
      </c>
    </row>
    <row r="223" spans="1:62" x14ac:dyDescent="0.25">
      <c r="A223" t="s">
        <v>169</v>
      </c>
      <c r="B223" t="s">
        <v>170</v>
      </c>
      <c r="C223" t="s">
        <v>149</v>
      </c>
      <c r="D223" t="s">
        <v>304</v>
      </c>
      <c r="E223" s="4" t="s">
        <v>286</v>
      </c>
      <c r="F223" s="5">
        <v>48.597575912179195</v>
      </c>
      <c r="G223" s="5">
        <v>43.982732607690515</v>
      </c>
      <c r="H223" s="5">
        <v>43.811802647752756</v>
      </c>
      <c r="I223" s="5">
        <v>47.048023482075919</v>
      </c>
      <c r="J223" s="5">
        <v>48.447169135442024</v>
      </c>
      <c r="K223" s="5">
        <v>46.399004317379131</v>
      </c>
      <c r="L223" s="5">
        <v>50.444928229194275</v>
      </c>
      <c r="M223" s="5">
        <v>49.16663192211653</v>
      </c>
      <c r="N223" s="5">
        <v>55.666918455962353</v>
      </c>
      <c r="O223" s="5">
        <v>56.025348487856796</v>
      </c>
      <c r="P223" s="5">
        <v>54.153749451227327</v>
      </c>
      <c r="Q223" s="5">
        <v>49.69515837029639</v>
      </c>
      <c r="R223" s="5">
        <v>56.367354224536776</v>
      </c>
      <c r="S223" s="5">
        <v>59.184813242489092</v>
      </c>
      <c r="T223" s="5">
        <v>58.446060345591164</v>
      </c>
      <c r="U223" s="5">
        <v>67.530251067736145</v>
      </c>
      <c r="V223" s="5">
        <v>62.745225154953637</v>
      </c>
      <c r="W223" s="5">
        <v>64.869974071242595</v>
      </c>
      <c r="X223" s="5">
        <v>68.169917306141471</v>
      </c>
      <c r="Y223" s="5">
        <v>80.515223233923066</v>
      </c>
      <c r="Z223" s="5">
        <v>74.892137826349767</v>
      </c>
      <c r="AA223" s="5">
        <v>78.957622414325215</v>
      </c>
      <c r="AB223" s="5">
        <v>84.561941364846021</v>
      </c>
      <c r="AC223" s="5">
        <v>85.927606272393533</v>
      </c>
      <c r="AD223" s="5">
        <v>94.796305381310944</v>
      </c>
      <c r="AE223" s="5">
        <v>81.944014257887375</v>
      </c>
      <c r="AF223" s="5">
        <v>82.434648305676404</v>
      </c>
      <c r="AG223" s="5">
        <v>78.415243710162102</v>
      </c>
      <c r="AH223" s="5">
        <v>75.841703056866393</v>
      </c>
      <c r="AI223" s="5">
        <v>76.080370285448282</v>
      </c>
      <c r="AJ223" s="5">
        <v>74.124297583152128</v>
      </c>
      <c r="AK223" s="5">
        <v>73.922124731339977</v>
      </c>
      <c r="AL223" s="5">
        <v>78.93223971801919</v>
      </c>
      <c r="AM223" s="5">
        <v>84.125985302084075</v>
      </c>
      <c r="AN223" s="5">
        <v>84.656532610047478</v>
      </c>
      <c r="AO223" s="5">
        <v>84.850561806092045</v>
      </c>
      <c r="AP223" s="5">
        <v>85.803146299700686</v>
      </c>
      <c r="AQ223" s="5">
        <v>92.022973487869066</v>
      </c>
      <c r="AR223" s="5">
        <v>94.345976824911787</v>
      </c>
      <c r="AS223" s="5">
        <v>91.623579549695236</v>
      </c>
      <c r="AT223" s="5">
        <v>98.201136766826977</v>
      </c>
      <c r="AU223" s="5">
        <v>102.85562093607911</v>
      </c>
      <c r="AV223" s="5">
        <v>98.534068697349682</v>
      </c>
      <c r="AW223" s="5">
        <v>101.08858822429542</v>
      </c>
      <c r="AX223" s="5">
        <v>100.91247197927689</v>
      </c>
      <c r="AY223" s="5">
        <v>98.025031482755367</v>
      </c>
      <c r="AZ223" s="5">
        <v>104.83475533322679</v>
      </c>
      <c r="BA223" s="5">
        <v>106.42204545384794</v>
      </c>
      <c r="BB223" s="5">
        <v>109.38053382387217</v>
      </c>
      <c r="BC223" s="5">
        <v>108.78530569430647</v>
      </c>
      <c r="BD223" s="5">
        <v>111.07608709299652</v>
      </c>
      <c r="BE223" s="5">
        <v>111.82926852449091</v>
      </c>
      <c r="BF223" s="5">
        <v>113.05561863334367</v>
      </c>
      <c r="BG223" s="5">
        <v>111.62011745179448</v>
      </c>
      <c r="BH223" s="5">
        <v>105.9273655617019</v>
      </c>
      <c r="BI223">
        <v>105.45588122646551</v>
      </c>
      <c r="BJ223">
        <v>0</v>
      </c>
    </row>
    <row r="224" spans="1:62" x14ac:dyDescent="0.25">
      <c r="A224" t="s">
        <v>173</v>
      </c>
      <c r="B224" t="s">
        <v>174</v>
      </c>
      <c r="C224" t="s">
        <v>149</v>
      </c>
      <c r="D224" t="s">
        <v>304</v>
      </c>
      <c r="E224" s="4" t="s">
        <v>286</v>
      </c>
      <c r="F224" s="5">
        <v>83.651847801967151</v>
      </c>
      <c r="G224" s="5">
        <v>88.749372863647082</v>
      </c>
      <c r="H224" s="5">
        <v>96.065564273033189</v>
      </c>
      <c r="I224" s="5">
        <v>99.824854936041774</v>
      </c>
      <c r="J224" s="5">
        <v>101.00617460201005</v>
      </c>
      <c r="K224" s="5">
        <v>105.36295248418577</v>
      </c>
      <c r="L224" s="5">
        <v>111.32791093861614</v>
      </c>
      <c r="M224" s="5">
        <v>111.6177145121098</v>
      </c>
      <c r="N224" s="5">
        <v>114.50889818592158</v>
      </c>
      <c r="O224" s="5">
        <v>112.37378797706101</v>
      </c>
      <c r="P224" s="5">
        <v>113.99355168286888</v>
      </c>
      <c r="Q224" s="5">
        <v>110.44009635000258</v>
      </c>
      <c r="R224" s="5">
        <v>104.22209828456432</v>
      </c>
      <c r="S224" s="5">
        <v>94.02872879548184</v>
      </c>
      <c r="T224" s="5">
        <v>98.854297529237755</v>
      </c>
      <c r="U224" s="5">
        <v>101.19166175869465</v>
      </c>
      <c r="V224" s="5">
        <v>102.95878918345591</v>
      </c>
      <c r="W224" s="5">
        <v>106.47988639940398</v>
      </c>
      <c r="X224" s="5">
        <v>104.55834172267217</v>
      </c>
      <c r="Y224" s="5">
        <v>98.470423322268658</v>
      </c>
      <c r="Z224" s="5">
        <v>104.97747203143344</v>
      </c>
      <c r="AA224" s="5">
        <v>104.97789194780985</v>
      </c>
      <c r="AB224" s="5">
        <v>99.247173542428257</v>
      </c>
      <c r="AC224" s="5">
        <v>95.02438749099322</v>
      </c>
      <c r="AD224" s="5">
        <v>99.216174131756162</v>
      </c>
      <c r="AE224" s="5">
        <v>109.99324300460179</v>
      </c>
      <c r="AF224" s="5">
        <v>109.06143446034454</v>
      </c>
      <c r="AG224" s="5">
        <v>105.70459488107021</v>
      </c>
      <c r="AH224" s="5">
        <v>107.0856196791092</v>
      </c>
      <c r="AI224" s="5">
        <v>106.39509785960675</v>
      </c>
      <c r="AJ224" s="5">
        <v>107.74827531849934</v>
      </c>
      <c r="AK224" s="5">
        <v>103.26665139334507</v>
      </c>
      <c r="AL224" s="5">
        <v>102.7989387518337</v>
      </c>
      <c r="AM224" s="5">
        <v>102.12215660970035</v>
      </c>
      <c r="AN224" s="5">
        <v>98.103853367219315</v>
      </c>
      <c r="AO224" s="5">
        <v>95.164780807960696</v>
      </c>
      <c r="AP224" s="5">
        <v>95.763782619363454</v>
      </c>
      <c r="AQ224" s="5">
        <v>93.417336881124115</v>
      </c>
      <c r="AR224" s="5">
        <v>97.148819423131542</v>
      </c>
      <c r="AS224" s="5">
        <v>101.7740336715828</v>
      </c>
      <c r="AT224" s="5">
        <v>102.56458024580049</v>
      </c>
      <c r="AU224" s="5">
        <v>91.570896171038711</v>
      </c>
      <c r="AV224" s="5">
        <v>96.490551335134256</v>
      </c>
      <c r="AW224" s="5">
        <v>94.787213043024352</v>
      </c>
      <c r="AX224" s="5">
        <v>100.98666945769689</v>
      </c>
      <c r="AY224" s="5">
        <v>104.03442911103963</v>
      </c>
      <c r="AZ224" s="5">
        <v>96.686244771957391</v>
      </c>
      <c r="BA224" s="5">
        <v>102.56667479375409</v>
      </c>
      <c r="BB224" s="5">
        <v>109.10185063273394</v>
      </c>
      <c r="BC224" s="5">
        <v>111.74592970219612</v>
      </c>
      <c r="BD224" s="5">
        <v>109.54183937306875</v>
      </c>
      <c r="BE224" s="5">
        <v>109.79849648579598</v>
      </c>
      <c r="BF224" s="5">
        <v>110.67549520986667</v>
      </c>
      <c r="BG224" s="5">
        <v>103.29029429183875</v>
      </c>
      <c r="BH224" s="5">
        <v>100.92199968961636</v>
      </c>
      <c r="BI224">
        <v>99.23303989909931</v>
      </c>
      <c r="BJ224">
        <v>0</v>
      </c>
    </row>
    <row r="225" spans="1:62" x14ac:dyDescent="0.25">
      <c r="E225" s="4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</row>
    <row r="226" spans="1:62" x14ac:dyDescent="0.25">
      <c r="D226" s="39" t="s">
        <v>325</v>
      </c>
      <c r="E226" s="39"/>
      <c r="F226" s="39" t="s">
        <v>326</v>
      </c>
      <c r="G226" s="39"/>
      <c r="H226" s="39" t="s">
        <v>327</v>
      </c>
      <c r="I226" s="39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</row>
    <row r="227" spans="1:62" x14ac:dyDescent="0.25">
      <c r="D227" s="33" t="s">
        <v>317</v>
      </c>
      <c r="E227" s="33" t="s">
        <v>318</v>
      </c>
      <c r="F227" s="33" t="s">
        <v>317</v>
      </c>
      <c r="G227" s="33" t="s">
        <v>318</v>
      </c>
      <c r="H227" s="33" t="s">
        <v>317</v>
      </c>
      <c r="I227" s="33" t="s">
        <v>318</v>
      </c>
    </row>
    <row r="228" spans="1:62" x14ac:dyDescent="0.25">
      <c r="A228" t="s">
        <v>5</v>
      </c>
      <c r="B228" t="s">
        <v>7</v>
      </c>
      <c r="D228" s="14">
        <f>INTERCEPT($O202:$BI202,$O$1:$BI$1)</f>
        <v>63.135791012887303</v>
      </c>
      <c r="E228" s="27">
        <f>LINEST($O202:$BI202,$O$1:$BI$2,TRUE,TRUE)</f>
        <v>1.1172958941394064</v>
      </c>
      <c r="F228" s="14">
        <f>INTERCEPT($O202:$AM202,$O$1:$AM$1)</f>
        <v>72.123777934317673</v>
      </c>
      <c r="G228" s="27">
        <f>LINEST($O202:$AM202,$O$1:$AM$1,TRUE,TRUE)</f>
        <v>0.33191324690881518</v>
      </c>
      <c r="H228" s="14">
        <f>INTERCEPT($AN202:$BI202,$AN$1:$BI$1)</f>
        <v>52.031570343259624</v>
      </c>
      <c r="I228" s="27">
        <f>LINEST($AN202:$BI202,$AN$1:$BI$2,TRUE,TRUE)</f>
        <v>1.4595655604482367</v>
      </c>
    </row>
    <row r="229" spans="1:62" x14ac:dyDescent="0.25">
      <c r="A229" t="s">
        <v>151</v>
      </c>
      <c r="B229" t="s">
        <v>7</v>
      </c>
      <c r="D229" s="14">
        <f t="shared" ref="D229:D250" si="13">INTERCEPT($O203:$BI203,$O$1:$BI$1)</f>
        <v>195.39560328414797</v>
      </c>
      <c r="E229" s="27">
        <f t="shared" ref="E229:E250" si="14">LINEST($O203:$BI203,$O$1:$BI$2,TRUE,TRUE)</f>
        <v>-2.4359535765434899</v>
      </c>
      <c r="F229" s="14">
        <f t="shared" ref="F229:F250" si="15">INTERCEPT($O203:$AM203,$O$1:$AM$1)</f>
        <v>199.9591576773926</v>
      </c>
      <c r="G229" s="27">
        <f t="shared" ref="G229:G250" si="16">LINEST($O203:$AM203,$O$1:$AM$1,TRUE,TRUE)</f>
        <v>-2.4796215116690505</v>
      </c>
      <c r="H229" s="14">
        <f t="shared" ref="H229:H250" si="17">INTERCEPT($AN203:$BI203,$AN$1:$BI$1)</f>
        <v>91.748677497976431</v>
      </c>
      <c r="I229" s="27">
        <f t="shared" ref="I229:I250" si="18">LINEST($AN203:$BI203,$AN$1:$BI$2,TRUE,TRUE)</f>
        <v>0.27928376639606828</v>
      </c>
    </row>
    <row r="230" spans="1:62" x14ac:dyDescent="0.25">
      <c r="A230" t="s">
        <v>157</v>
      </c>
      <c r="B230" t="s">
        <v>7</v>
      </c>
      <c r="D230" s="14">
        <f t="shared" si="13"/>
        <v>154.08154352404185</v>
      </c>
      <c r="E230" s="27">
        <f t="shared" si="14"/>
        <v>-1.5767786141648104</v>
      </c>
      <c r="F230" s="14">
        <f t="shared" si="15"/>
        <v>175.19952280353326</v>
      </c>
      <c r="G230" s="27">
        <f t="shared" si="16"/>
        <v>-3.0957964146532673</v>
      </c>
      <c r="H230" s="14">
        <f t="shared" si="17"/>
        <v>37.931702321102698</v>
      </c>
      <c r="I230" s="27">
        <f t="shared" si="18"/>
        <v>1.562732979404462</v>
      </c>
    </row>
    <row r="231" spans="1:62" x14ac:dyDescent="0.25">
      <c r="A231" t="s">
        <v>159</v>
      </c>
      <c r="B231" t="s">
        <v>7</v>
      </c>
      <c r="D231" s="14">
        <f t="shared" si="13"/>
        <v>79.51769714671363</v>
      </c>
      <c r="E231" s="27">
        <f t="shared" si="14"/>
        <v>0.40220371464064386</v>
      </c>
      <c r="F231" s="14">
        <f t="shared" si="15"/>
        <v>81.276238469065873</v>
      </c>
      <c r="G231" s="27">
        <f t="shared" si="16"/>
        <v>0.34600102432022939</v>
      </c>
      <c r="H231" s="14">
        <f t="shared" si="17"/>
        <v>50.445630322886394</v>
      </c>
      <c r="I231" s="27">
        <f t="shared" si="18"/>
        <v>1.1666966304806528</v>
      </c>
    </row>
    <row r="232" spans="1:62" x14ac:dyDescent="0.25">
      <c r="A232" t="s">
        <v>275</v>
      </c>
      <c r="B232" t="s">
        <v>7</v>
      </c>
      <c r="D232" s="14">
        <f t="shared" si="13"/>
        <v>176.29609877588058</v>
      </c>
      <c r="E232" s="27">
        <f t="shared" si="14"/>
        <v>-1.756155481124152</v>
      </c>
      <c r="F232" s="14">
        <f t="shared" si="15"/>
        <v>171.45518003291093</v>
      </c>
      <c r="G232" s="27">
        <f t="shared" si="16"/>
        <v>-1.239827888031422</v>
      </c>
      <c r="H232" s="14">
        <f t="shared" si="17"/>
        <v>156.51988423924107</v>
      </c>
      <c r="I232" s="27">
        <f t="shared" si="18"/>
        <v>-1.272602279847473</v>
      </c>
    </row>
    <row r="233" spans="1:62" x14ac:dyDescent="0.25">
      <c r="A233" t="s">
        <v>277</v>
      </c>
      <c r="B233" t="s">
        <v>7</v>
      </c>
      <c r="D233" s="14">
        <f t="shared" si="13"/>
        <v>65.816179898912324</v>
      </c>
      <c r="E233" s="27">
        <f t="shared" si="14"/>
        <v>1.7091763218954896</v>
      </c>
      <c r="F233" s="14">
        <f t="shared" si="15"/>
        <v>85.683852419782369</v>
      </c>
      <c r="G233" s="27">
        <f t="shared" si="16"/>
        <v>0.30160619995460325</v>
      </c>
      <c r="H233" s="14">
        <f t="shared" si="17"/>
        <v>-49.394560125006493</v>
      </c>
      <c r="I233" s="27">
        <f t="shared" si="18"/>
        <v>4.8167787591747544</v>
      </c>
    </row>
    <row r="234" spans="1:62" x14ac:dyDescent="0.25">
      <c r="A234" t="s">
        <v>165</v>
      </c>
      <c r="B234" t="s">
        <v>7</v>
      </c>
      <c r="D234" s="14">
        <f t="shared" si="13"/>
        <v>40.517139157954574</v>
      </c>
      <c r="E234" s="27">
        <f t="shared" si="14"/>
        <v>1.6322944326698867</v>
      </c>
      <c r="F234" s="14">
        <f t="shared" si="15"/>
        <v>45.2691743819462</v>
      </c>
      <c r="G234" s="27">
        <f t="shared" si="16"/>
        <v>0.83251560745429398</v>
      </c>
      <c r="H234" s="14">
        <f t="shared" si="17"/>
        <v>140.77998964251498</v>
      </c>
      <c r="I234" s="27">
        <f t="shared" si="18"/>
        <v>-0.93888299331398928</v>
      </c>
    </row>
    <row r="235" spans="1:62" x14ac:dyDescent="0.25">
      <c r="A235" t="s">
        <v>171</v>
      </c>
      <c r="B235" t="s">
        <v>7</v>
      </c>
      <c r="D235" s="14">
        <f t="shared" si="13"/>
        <v>49.584746278300138</v>
      </c>
      <c r="E235" s="27">
        <f t="shared" si="14"/>
        <v>1.2691825871449831</v>
      </c>
      <c r="F235" s="14">
        <f t="shared" si="15"/>
        <v>60.46569041430508</v>
      </c>
      <c r="G235" s="27">
        <f t="shared" si="16"/>
        <v>0.38151087761793978</v>
      </c>
      <c r="H235" s="14">
        <f t="shared" si="17"/>
        <v>18.720567797327405</v>
      </c>
      <c r="I235" s="27">
        <f t="shared" si="18"/>
        <v>2.1352867325715921</v>
      </c>
    </row>
    <row r="236" spans="1:62" x14ac:dyDescent="0.25">
      <c r="A236" t="s">
        <v>175</v>
      </c>
      <c r="B236" t="s">
        <v>7</v>
      </c>
      <c r="D236" s="14">
        <f t="shared" si="13"/>
        <v>72.781852641826731</v>
      </c>
      <c r="E236" s="27">
        <f t="shared" si="14"/>
        <v>0.91784467227155619</v>
      </c>
      <c r="F236" s="14">
        <f t="shared" si="15"/>
        <v>89.803254006338761</v>
      </c>
      <c r="G236" s="27">
        <f t="shared" si="16"/>
        <v>-0.31542805896042492</v>
      </c>
      <c r="H236" s="14">
        <f t="shared" si="17"/>
        <v>-18.374110226833963</v>
      </c>
      <c r="I236" s="27">
        <f t="shared" si="18"/>
        <v>3.3844820155444433</v>
      </c>
    </row>
    <row r="237" spans="1:62" x14ac:dyDescent="0.25">
      <c r="A237" t="s">
        <v>177</v>
      </c>
      <c r="B237" t="s">
        <v>7</v>
      </c>
      <c r="D237" s="14">
        <f t="shared" si="13"/>
        <v>83.559852750962591</v>
      </c>
      <c r="E237" s="27">
        <f t="shared" si="14"/>
        <v>0.55728081450218037</v>
      </c>
      <c r="F237" s="14">
        <f t="shared" si="15"/>
        <v>82.468866198535295</v>
      </c>
      <c r="G237" s="27">
        <f t="shared" si="16"/>
        <v>0.71228694136176107</v>
      </c>
      <c r="H237" s="14">
        <f t="shared" si="17"/>
        <v>68.437493290217702</v>
      </c>
      <c r="I237" s="27">
        <f t="shared" si="18"/>
        <v>0.94282201091277118</v>
      </c>
    </row>
    <row r="238" spans="1:62" x14ac:dyDescent="0.25">
      <c r="A238" t="s">
        <v>179</v>
      </c>
      <c r="B238" t="s">
        <v>7</v>
      </c>
      <c r="D238" s="14">
        <f t="shared" si="13"/>
        <v>71.314371016418534</v>
      </c>
      <c r="E238" s="27">
        <f t="shared" si="14"/>
        <v>0.56430126279028947</v>
      </c>
      <c r="F238" s="14">
        <f t="shared" si="15"/>
        <v>81.852376812939468</v>
      </c>
      <c r="G238" s="27">
        <f t="shared" si="16"/>
        <v>-0.29401290736241775</v>
      </c>
      <c r="H238" s="14">
        <f t="shared" si="17"/>
        <v>41.041929518312536</v>
      </c>
      <c r="I238" s="27">
        <f t="shared" si="18"/>
        <v>1.4129882781638119</v>
      </c>
    </row>
    <row r="239" spans="1:62" x14ac:dyDescent="0.25">
      <c r="A239" t="s">
        <v>279</v>
      </c>
      <c r="B239" t="s">
        <v>7</v>
      </c>
      <c r="D239" s="14">
        <f t="shared" si="13"/>
        <v>74.735631435066068</v>
      </c>
      <c r="E239" s="27">
        <f t="shared" si="14"/>
        <v>1.3665879316018383</v>
      </c>
      <c r="F239" s="14">
        <f t="shared" si="15"/>
        <v>82.487113442485835</v>
      </c>
      <c r="G239" s="27">
        <f t="shared" si="16"/>
        <v>0.94582801797122507</v>
      </c>
      <c r="H239" s="14">
        <f t="shared" si="17"/>
        <v>-5.656291970074804</v>
      </c>
      <c r="I239" s="27">
        <f t="shared" si="18"/>
        <v>3.4980726596934382</v>
      </c>
    </row>
    <row r="240" spans="1:62" x14ac:dyDescent="0.25">
      <c r="A240" t="s">
        <v>281</v>
      </c>
      <c r="B240" t="s">
        <v>7</v>
      </c>
      <c r="D240" s="14">
        <f t="shared" si="13"/>
        <v>117.03689811657866</v>
      </c>
      <c r="E240" s="27">
        <f t="shared" si="14"/>
        <v>-0.75104547441091807</v>
      </c>
      <c r="F240" s="14">
        <f t="shared" si="15"/>
        <v>136.71709445658536</v>
      </c>
      <c r="G240" s="27">
        <f t="shared" si="16"/>
        <v>-2.4766855730931296</v>
      </c>
      <c r="H240" s="14">
        <f t="shared" si="17"/>
        <v>94.367256428021179</v>
      </c>
      <c r="I240" s="27">
        <f t="shared" si="18"/>
        <v>-4.4245672767312151E-2</v>
      </c>
    </row>
    <row r="241" spans="1:62" x14ac:dyDescent="0.25">
      <c r="A241" t="s">
        <v>147</v>
      </c>
      <c r="B241" t="s">
        <v>149</v>
      </c>
      <c r="D241" s="14">
        <f t="shared" si="13"/>
        <v>39.12409093769309</v>
      </c>
      <c r="E241" s="27">
        <f t="shared" si="14"/>
        <v>1.2492853884032569</v>
      </c>
      <c r="F241" s="14">
        <f t="shared" si="15"/>
        <v>35.244406144146616</v>
      </c>
      <c r="G241" s="27">
        <f t="shared" si="16"/>
        <v>1.400149791736035</v>
      </c>
      <c r="H241" s="14">
        <f t="shared" si="17"/>
        <v>95.846466364669695</v>
      </c>
      <c r="I241" s="27">
        <f t="shared" si="18"/>
        <v>-0.24502478673743472</v>
      </c>
    </row>
    <row r="242" spans="1:62" x14ac:dyDescent="0.25">
      <c r="A242" t="s">
        <v>153</v>
      </c>
      <c r="B242" t="s">
        <v>149</v>
      </c>
      <c r="D242" s="14">
        <f t="shared" si="13"/>
        <v>59.861163690666643</v>
      </c>
      <c r="E242" s="27">
        <f t="shared" si="14"/>
        <v>1.1307920162612208</v>
      </c>
      <c r="F242" s="14">
        <f t="shared" si="15"/>
        <v>55.187797796742657</v>
      </c>
      <c r="G242" s="27">
        <f t="shared" si="16"/>
        <v>1.5539792157583359</v>
      </c>
      <c r="H242" s="14">
        <f t="shared" si="17"/>
        <v>61.543956193771095</v>
      </c>
      <c r="I242" s="27">
        <f t="shared" si="18"/>
        <v>1.0589076731021174</v>
      </c>
    </row>
    <row r="243" spans="1:62" x14ac:dyDescent="0.25">
      <c r="A243" t="s">
        <v>155</v>
      </c>
      <c r="B243" t="s">
        <v>149</v>
      </c>
      <c r="D243" s="14">
        <f t="shared" si="13"/>
        <v>85.299348210205309</v>
      </c>
      <c r="E243" s="27">
        <f t="shared" si="14"/>
        <v>0.35234389171143088</v>
      </c>
      <c r="F243" s="14">
        <f t="shared" si="15"/>
        <v>76.922756252746183</v>
      </c>
      <c r="G243" s="27">
        <f t="shared" si="16"/>
        <v>0.87121168727832332</v>
      </c>
      <c r="H243" s="14">
        <f t="shared" si="17"/>
        <v>154.4616296426268</v>
      </c>
      <c r="I243" s="27">
        <f t="shared" si="18"/>
        <v>-1.4917251321192466</v>
      </c>
    </row>
    <row r="244" spans="1:62" x14ac:dyDescent="0.25">
      <c r="A244" t="s">
        <v>284</v>
      </c>
      <c r="B244" t="s">
        <v>149</v>
      </c>
      <c r="D244" s="14">
        <f t="shared" si="13"/>
        <v>109.21287820081493</v>
      </c>
      <c r="E244" s="27">
        <f t="shared" si="14"/>
        <v>-0.14736566888087221</v>
      </c>
      <c r="F244" s="14">
        <f t="shared" si="15"/>
        <v>113.14338819044643</v>
      </c>
      <c r="G244" s="27">
        <f t="shared" si="16"/>
        <v>-0.31151048936746184</v>
      </c>
      <c r="H244" s="14">
        <f t="shared" si="17"/>
        <v>54.86736138511246</v>
      </c>
      <c r="I244" s="27">
        <f t="shared" si="18"/>
        <v>1.2856177518698231</v>
      </c>
    </row>
    <row r="245" spans="1:62" x14ac:dyDescent="0.25">
      <c r="A245" t="s">
        <v>273</v>
      </c>
      <c r="B245" t="s">
        <v>149</v>
      </c>
      <c r="D245" s="14">
        <f t="shared" si="13"/>
        <v>77.712562748394873</v>
      </c>
      <c r="E245" s="27">
        <f t="shared" si="14"/>
        <v>0.79680833513261839</v>
      </c>
      <c r="F245" s="14">
        <f t="shared" si="15"/>
        <v>77.81334481975162</v>
      </c>
      <c r="G245" s="27">
        <f t="shared" si="16"/>
        <v>0.93161448867477925</v>
      </c>
      <c r="H245" s="14">
        <f t="shared" si="17"/>
        <v>37.950641316816288</v>
      </c>
      <c r="I245" s="27">
        <f t="shared" si="18"/>
        <v>1.8284779737498142</v>
      </c>
    </row>
    <row r="246" spans="1:62" x14ac:dyDescent="0.25">
      <c r="A246" t="s">
        <v>161</v>
      </c>
      <c r="B246" t="s">
        <v>149</v>
      </c>
      <c r="D246" s="14">
        <f t="shared" si="13"/>
        <v>55.122144812799036</v>
      </c>
      <c r="E246" s="27">
        <f t="shared" si="14"/>
        <v>1.251953309840617</v>
      </c>
      <c r="F246" s="14">
        <f t="shared" si="15"/>
        <v>63.951735499011285</v>
      </c>
      <c r="G246" s="27">
        <f t="shared" si="16"/>
        <v>0.61666166604758499</v>
      </c>
      <c r="H246" s="14">
        <f t="shared" si="17"/>
        <v>6.6082733701702097</v>
      </c>
      <c r="I246" s="27">
        <f t="shared" si="18"/>
        <v>2.5633296346416929</v>
      </c>
    </row>
    <row r="247" spans="1:62" x14ac:dyDescent="0.25">
      <c r="A247" t="s">
        <v>163</v>
      </c>
      <c r="B247" t="s">
        <v>149</v>
      </c>
      <c r="D247" s="14">
        <f t="shared" si="13"/>
        <v>83.436207371046493</v>
      </c>
      <c r="E247" s="27">
        <f t="shared" si="14"/>
        <v>0.38802757260019949</v>
      </c>
      <c r="F247" s="14">
        <f t="shared" si="15"/>
        <v>79.191077746966201</v>
      </c>
      <c r="G247" s="27">
        <f t="shared" si="16"/>
        <v>0.73765966740201161</v>
      </c>
      <c r="H247" s="14">
        <f t="shared" si="17"/>
        <v>94.563340167251937</v>
      </c>
      <c r="I247" s="27">
        <f t="shared" si="18"/>
        <v>7.3831916653622126E-2</v>
      </c>
    </row>
    <row r="248" spans="1:62" x14ac:dyDescent="0.25">
      <c r="A248" t="s">
        <v>167</v>
      </c>
      <c r="B248" t="s">
        <v>149</v>
      </c>
      <c r="D248" s="14">
        <f t="shared" si="13"/>
        <v>88.82446990992905</v>
      </c>
      <c r="E248" s="27">
        <f t="shared" si="14"/>
        <v>-7.6073354629107623E-2</v>
      </c>
      <c r="F248" s="14">
        <f t="shared" si="15"/>
        <v>95.318372506770132</v>
      </c>
      <c r="G248" s="27">
        <f t="shared" si="16"/>
        <v>-0.79510018354218903</v>
      </c>
      <c r="H248" s="14">
        <f t="shared" si="17"/>
        <v>122.63818384248137</v>
      </c>
      <c r="I248" s="27">
        <f t="shared" si="18"/>
        <v>-0.91363942192727221</v>
      </c>
    </row>
    <row r="249" spans="1:62" x14ac:dyDescent="0.25">
      <c r="A249" t="s">
        <v>169</v>
      </c>
      <c r="B249" t="s">
        <v>149</v>
      </c>
      <c r="D249" s="14">
        <f t="shared" si="13"/>
        <v>56.062832679877197</v>
      </c>
      <c r="E249" s="27">
        <f t="shared" si="14"/>
        <v>1.2313943676175296</v>
      </c>
      <c r="F249" s="14">
        <f t="shared" si="15"/>
        <v>56.094231506017145</v>
      </c>
      <c r="G249" s="27">
        <f t="shared" si="16"/>
        <v>1.2317031615859275</v>
      </c>
      <c r="H249" s="14">
        <f t="shared" si="17"/>
        <v>55.181553297924872</v>
      </c>
      <c r="I249" s="27">
        <f t="shared" si="18"/>
        <v>1.2544364818263991</v>
      </c>
    </row>
    <row r="250" spans="1:62" x14ac:dyDescent="0.25">
      <c r="A250" t="s">
        <v>173</v>
      </c>
      <c r="B250" t="s">
        <v>149</v>
      </c>
      <c r="D250" s="14">
        <f t="shared" si="13"/>
        <v>103.94194513280486</v>
      </c>
      <c r="E250" s="27">
        <f t="shared" si="14"/>
        <v>-4.8503400841792672E-2</v>
      </c>
      <c r="F250" s="14">
        <f t="shared" si="15"/>
        <v>105.07376685166567</v>
      </c>
      <c r="G250" s="27">
        <f t="shared" si="16"/>
        <v>-6.6625837487378145E-2</v>
      </c>
      <c r="H250" s="14">
        <f t="shared" si="17"/>
        <v>80.248806711299025</v>
      </c>
      <c r="I250" s="27">
        <f t="shared" si="18"/>
        <v>0.5727211249507661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1:62" x14ac:dyDescent="0.25"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</row>
    <row r="252" spans="1:62" x14ac:dyDescent="0.25">
      <c r="C252" t="s">
        <v>7</v>
      </c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</row>
    <row r="253" spans="1:62" x14ac:dyDescent="0.25">
      <c r="C253" s="29" t="s">
        <v>269</v>
      </c>
      <c r="E253" s="32">
        <f>AVERAGE(E$228:E$240)</f>
        <v>0.23201803733945411</v>
      </c>
      <c r="F253" s="32"/>
      <c r="G253" s="32">
        <f>AVERAGE(G$228:G$240)</f>
        <v>-0.46536234139852645</v>
      </c>
      <c r="H253" s="32"/>
      <c r="I253" s="32">
        <f>AVERAGE(I$228:I$240)</f>
        <v>1.4156137266816506</v>
      </c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</row>
    <row r="254" spans="1:62" x14ac:dyDescent="0.25">
      <c r="C254" s="29" t="s">
        <v>270</v>
      </c>
      <c r="E254" s="32">
        <f>MAX(E$228:E$240)</f>
        <v>1.7091763218954896</v>
      </c>
      <c r="F254" s="32"/>
      <c r="G254" s="32">
        <f>MAX(G$228:G$240)</f>
        <v>0.94582801797122507</v>
      </c>
      <c r="H254" s="32"/>
      <c r="I254" s="32">
        <f>MAX(I$228:I$240)</f>
        <v>4.8167787591747544</v>
      </c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</row>
    <row r="255" spans="1:62" x14ac:dyDescent="0.25">
      <c r="C255" s="29" t="s">
        <v>271</v>
      </c>
      <c r="E255" s="32">
        <f>MIN(E$228:E$240)</f>
        <v>-2.4359535765434899</v>
      </c>
      <c r="F255" s="32"/>
      <c r="G255" s="32">
        <f>MIN(G$228:G$240)</f>
        <v>-3.0957964146532673</v>
      </c>
      <c r="H255" s="32"/>
      <c r="I255" s="32">
        <f>MIN(I$228:I$240)</f>
        <v>-1.272602279847473</v>
      </c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</row>
    <row r="256" spans="1:62" x14ac:dyDescent="0.25">
      <c r="E256" s="32"/>
      <c r="F256" s="32"/>
      <c r="G256" s="32"/>
      <c r="H256" s="32"/>
      <c r="I256" s="32"/>
    </row>
    <row r="257" spans="3:9" x14ac:dyDescent="0.25">
      <c r="E257" s="32"/>
      <c r="F257" s="32"/>
      <c r="G257" s="32"/>
      <c r="H257" s="32"/>
      <c r="I257" s="32"/>
    </row>
    <row r="258" spans="3:9" x14ac:dyDescent="0.25">
      <c r="C258" t="s">
        <v>149</v>
      </c>
      <c r="E258" s="32"/>
      <c r="F258" s="32"/>
      <c r="G258" s="32"/>
      <c r="H258" s="32"/>
      <c r="I258" s="32"/>
    </row>
    <row r="259" spans="3:9" x14ac:dyDescent="0.25">
      <c r="C259" s="29" t="s">
        <v>269</v>
      </c>
      <c r="E259" s="32">
        <f>AVERAGE(E$241:E$250)</f>
        <v>0.61286624572151005</v>
      </c>
      <c r="F259" s="32"/>
      <c r="G259" s="32">
        <f>AVERAGE(G$241:G$250)</f>
        <v>0.61697431680859682</v>
      </c>
      <c r="H259" s="32"/>
      <c r="I259" s="32">
        <f>AVERAGE(I$241:I$250)</f>
        <v>0.59869332160102817</v>
      </c>
    </row>
    <row r="260" spans="3:9" x14ac:dyDescent="0.25">
      <c r="C260" s="29" t="s">
        <v>270</v>
      </c>
      <c r="E260" s="32">
        <f>MAX(E$241:E$250)</f>
        <v>1.251953309840617</v>
      </c>
      <c r="F260" s="32"/>
      <c r="G260" s="32">
        <f>MAX(G$241:G$250)</f>
        <v>1.5539792157583359</v>
      </c>
      <c r="H260" s="32"/>
      <c r="I260" s="32">
        <f>MAX(I$241:I$250)</f>
        <v>2.5633296346416929</v>
      </c>
    </row>
    <row r="261" spans="3:9" x14ac:dyDescent="0.25">
      <c r="C261" s="29" t="s">
        <v>271</v>
      </c>
      <c r="E261" s="32">
        <f>MIN(E$241:E$250)</f>
        <v>-0.14736566888087221</v>
      </c>
      <c r="F261" s="32"/>
      <c r="G261" s="32">
        <f>MIN(G$241:G$250)</f>
        <v>-0.79510018354218903</v>
      </c>
      <c r="H261" s="32"/>
      <c r="I261" s="32">
        <f>MIN(I$241:I$250)</f>
        <v>-1.4917251321192466</v>
      </c>
    </row>
  </sheetData>
  <sortState xmlns:xlrd2="http://schemas.microsoft.com/office/spreadsheetml/2017/richdata2" ref="A3:BJ19">
    <sortCondition ref="C3:C19"/>
    <sortCondition ref="A3:A19"/>
  </sortState>
  <mergeCells count="11">
    <mergeCell ref="D226:E226"/>
    <mergeCell ref="F226:G226"/>
    <mergeCell ref="H226:I226"/>
    <mergeCell ref="D67:H67"/>
    <mergeCell ref="D137:H137"/>
    <mergeCell ref="D27:E27"/>
    <mergeCell ref="F27:G27"/>
    <mergeCell ref="H27:I27"/>
    <mergeCell ref="D95:E95"/>
    <mergeCell ref="F95:G95"/>
    <mergeCell ref="H95:I95"/>
  </mergeCells>
  <conditionalFormatting sqref="A52:A65">
    <cfRule type="containsText" dxfId="34" priority="48" operator="containsText" text="Angola">
      <formula>NOT(ISERROR(SEARCH("Angola",A52)))</formula>
    </cfRule>
  </conditionalFormatting>
  <conditionalFormatting sqref="G69:G70">
    <cfRule type="cellIs" dxfId="33" priority="47" operator="greaterThan">
      <formula>0</formula>
    </cfRule>
  </conditionalFormatting>
  <conditionalFormatting sqref="E69:E70">
    <cfRule type="cellIs" dxfId="32" priority="46" operator="greaterThan">
      <formula>0</formula>
    </cfRule>
  </conditionalFormatting>
  <conditionalFormatting sqref="H69:H70">
    <cfRule type="cellIs" dxfId="31" priority="45" operator="greaterThan">
      <formula>0</formula>
    </cfRule>
  </conditionalFormatting>
  <conditionalFormatting sqref="G139 G144:G155">
    <cfRule type="cellIs" dxfId="30" priority="44" operator="greaterThan">
      <formula>0</formula>
    </cfRule>
  </conditionalFormatting>
  <conditionalFormatting sqref="E139 E144:E155">
    <cfRule type="cellIs" dxfId="29" priority="43" operator="greaterThan">
      <formula>0</formula>
    </cfRule>
  </conditionalFormatting>
  <conditionalFormatting sqref="H139 H144:H155">
    <cfRule type="cellIs" dxfId="28" priority="42" operator="greaterThan">
      <formula>0</formula>
    </cfRule>
  </conditionalFormatting>
  <conditionalFormatting sqref="E29:E51">
    <cfRule type="top10" dxfId="27" priority="12" rank="3"/>
    <cfRule type="top10" dxfId="26" priority="39" bottom="1" rank="3"/>
  </conditionalFormatting>
  <conditionalFormatting sqref="D97:D119">
    <cfRule type="top10" dxfId="25" priority="24" bottom="1" rank="3"/>
  </conditionalFormatting>
  <conditionalFormatting sqref="E97:E119">
    <cfRule type="top10" dxfId="24" priority="23" bottom="1" rank="3"/>
  </conditionalFormatting>
  <conditionalFormatting sqref="F97:F119">
    <cfRule type="top10" dxfId="23" priority="22" bottom="1" rank="3"/>
  </conditionalFormatting>
  <conditionalFormatting sqref="G97:G119">
    <cfRule type="top10" dxfId="22" priority="21" bottom="1" rank="3"/>
  </conditionalFormatting>
  <conditionalFormatting sqref="H97:H119">
    <cfRule type="top10" dxfId="21" priority="20" bottom="1" rank="3"/>
  </conditionalFormatting>
  <conditionalFormatting sqref="I97:I119">
    <cfRule type="top10" dxfId="20" priority="19" bottom="1" rank="3"/>
  </conditionalFormatting>
  <conditionalFormatting sqref="G29:G51">
    <cfRule type="top10" dxfId="19" priority="10" rank="3"/>
    <cfRule type="top10" dxfId="18" priority="11" bottom="1" rank="3"/>
  </conditionalFormatting>
  <conditionalFormatting sqref="I29:I51">
    <cfRule type="top10" dxfId="17" priority="8" rank="3"/>
    <cfRule type="top10" dxfId="16" priority="9" bottom="1" rank="3"/>
  </conditionalFormatting>
  <conditionalFormatting sqref="A251:A255">
    <cfRule type="containsText" dxfId="15" priority="7" operator="containsText" text="Angola">
      <formula>NOT(ISERROR(SEARCH("Angola",A251)))</formula>
    </cfRule>
  </conditionalFormatting>
  <conditionalFormatting sqref="E228:E250">
    <cfRule type="top10" dxfId="14" priority="5" rank="3"/>
    <cfRule type="top10" dxfId="13" priority="6" bottom="1" rank="3"/>
  </conditionalFormatting>
  <conditionalFormatting sqref="G228:G250">
    <cfRule type="top10" dxfId="12" priority="3" rank="3"/>
    <cfRule type="top10" dxfId="11" priority="4" bottom="1" rank="3"/>
  </conditionalFormatting>
  <conditionalFormatting sqref="I228:I250">
    <cfRule type="top10" dxfId="10" priority="1" rank="3"/>
    <cfRule type="top10" dxfId="9" priority="2" bottom="1" rank="3"/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E7904-472A-4E96-A796-6EEA94E8EE93}">
  <dimension ref="B1:BM63"/>
  <sheetViews>
    <sheetView topLeftCell="A33" workbookViewId="0">
      <selection activeCell="I36" sqref="I36"/>
    </sheetView>
  </sheetViews>
  <sheetFormatPr defaultRowHeight="15" x14ac:dyDescent="0.25"/>
  <cols>
    <col min="5" max="10" width="11.7109375" customWidth="1"/>
  </cols>
  <sheetData>
    <row r="1" spans="2:65" x14ac:dyDescent="0.25">
      <c r="I1" s="2">
        <v>1961</v>
      </c>
      <c r="J1" s="2">
        <v>1962</v>
      </c>
      <c r="K1" s="2">
        <v>1963</v>
      </c>
      <c r="L1" s="2">
        <v>1964</v>
      </c>
      <c r="M1" s="2">
        <v>1965</v>
      </c>
      <c r="N1" s="2">
        <v>1966</v>
      </c>
      <c r="O1" s="2">
        <v>1967</v>
      </c>
      <c r="P1" s="2">
        <v>1968</v>
      </c>
      <c r="Q1" s="2">
        <v>1969</v>
      </c>
      <c r="R1" s="2">
        <v>1970</v>
      </c>
      <c r="S1" s="2">
        <v>1971</v>
      </c>
      <c r="T1" s="2">
        <v>1972</v>
      </c>
      <c r="U1" s="2">
        <v>1973</v>
      </c>
      <c r="V1" s="2">
        <v>1974</v>
      </c>
      <c r="W1" s="2">
        <v>1975</v>
      </c>
      <c r="X1" s="2">
        <v>1976</v>
      </c>
      <c r="Y1" s="2">
        <v>1977</v>
      </c>
      <c r="Z1" s="2">
        <v>1978</v>
      </c>
      <c r="AA1" s="2">
        <v>1979</v>
      </c>
      <c r="AB1" s="2">
        <v>1980</v>
      </c>
      <c r="AC1" s="2">
        <v>1981</v>
      </c>
      <c r="AD1" s="2">
        <v>1982</v>
      </c>
      <c r="AE1" s="2">
        <v>1983</v>
      </c>
      <c r="AF1" s="2">
        <v>1984</v>
      </c>
      <c r="AG1" s="2">
        <v>1985</v>
      </c>
      <c r="AH1" s="2">
        <v>1986</v>
      </c>
      <c r="AI1" s="2">
        <v>1987</v>
      </c>
      <c r="AJ1" s="2">
        <v>1988</v>
      </c>
      <c r="AK1" s="2">
        <v>1989</v>
      </c>
      <c r="AL1" s="2">
        <v>1990</v>
      </c>
      <c r="AM1" s="2">
        <v>1991</v>
      </c>
      <c r="AN1" s="2">
        <v>1992</v>
      </c>
      <c r="AO1" s="2">
        <v>1993</v>
      </c>
      <c r="AP1" s="2">
        <v>1994</v>
      </c>
      <c r="AQ1" s="2">
        <v>1995</v>
      </c>
      <c r="AR1" s="2">
        <v>1996</v>
      </c>
      <c r="AS1" s="2">
        <v>1997</v>
      </c>
      <c r="AT1" s="2">
        <v>1998</v>
      </c>
      <c r="AU1" s="2">
        <v>1999</v>
      </c>
      <c r="AV1" s="2">
        <v>2000</v>
      </c>
      <c r="AW1" s="2">
        <v>2001</v>
      </c>
      <c r="AX1" s="2">
        <v>2002</v>
      </c>
      <c r="AY1" s="2">
        <v>2003</v>
      </c>
      <c r="AZ1" s="2">
        <v>2004</v>
      </c>
      <c r="BA1" s="2">
        <v>2005</v>
      </c>
      <c r="BB1" s="2">
        <v>2006</v>
      </c>
      <c r="BC1" s="2">
        <v>2007</v>
      </c>
      <c r="BD1" s="2">
        <v>2008</v>
      </c>
      <c r="BE1" s="2">
        <v>2009</v>
      </c>
      <c r="BF1" s="2">
        <v>2010</v>
      </c>
      <c r="BG1" s="2">
        <v>2011</v>
      </c>
      <c r="BH1" s="2">
        <v>2012</v>
      </c>
      <c r="BI1" s="2">
        <v>2013</v>
      </c>
      <c r="BJ1" s="2">
        <v>2014</v>
      </c>
      <c r="BK1" s="2">
        <v>2015</v>
      </c>
      <c r="BL1" s="2">
        <v>2016</v>
      </c>
      <c r="BM1" s="2">
        <v>2017</v>
      </c>
    </row>
    <row r="10" spans="2:65" x14ac:dyDescent="0.25">
      <c r="B10" s="10" t="s">
        <v>5</v>
      </c>
      <c r="C10" s="10" t="s">
        <v>6</v>
      </c>
      <c r="D10" s="10" t="s">
        <v>329</v>
      </c>
      <c r="E10" s="10" t="s">
        <v>305</v>
      </c>
      <c r="F10" s="35" t="s">
        <v>287</v>
      </c>
      <c r="G10" s="26">
        <f t="shared" ref="G10" si="0">IF(G840=0,0,100*#REF!/G677)</f>
        <v>0</v>
      </c>
      <c r="H10" s="22" t="s">
        <v>258</v>
      </c>
      <c r="I10" s="26">
        <v>28.87</v>
      </c>
      <c r="J10" s="26">
        <v>29.9</v>
      </c>
      <c r="K10" s="26">
        <v>30.32</v>
      </c>
      <c r="L10" s="26">
        <v>31.7</v>
      </c>
      <c r="M10" s="26">
        <v>32.520000000000003</v>
      </c>
      <c r="N10" s="26">
        <v>33.130000000000003</v>
      </c>
      <c r="O10" s="26">
        <v>34.03</v>
      </c>
      <c r="P10" s="26">
        <v>34.31</v>
      </c>
      <c r="Q10" s="26">
        <v>36.49</v>
      </c>
      <c r="R10" s="26">
        <v>38.29</v>
      </c>
      <c r="S10" s="26">
        <v>38.35</v>
      </c>
      <c r="T10" s="26">
        <v>36.86</v>
      </c>
      <c r="U10" s="26">
        <v>39.06</v>
      </c>
      <c r="V10" s="26">
        <v>38.21</v>
      </c>
      <c r="W10" s="26">
        <v>36.840000000000003</v>
      </c>
      <c r="X10" s="26">
        <v>36.47</v>
      </c>
      <c r="Y10" s="26">
        <v>35.51</v>
      </c>
      <c r="Z10" s="26">
        <v>35.61</v>
      </c>
      <c r="AA10" s="26">
        <v>34.729999999999997</v>
      </c>
      <c r="AB10" s="26">
        <v>34.74</v>
      </c>
      <c r="AC10" s="26">
        <v>33.99</v>
      </c>
      <c r="AD10" s="26">
        <v>34.53</v>
      </c>
      <c r="AE10" s="26">
        <v>35.159999999999997</v>
      </c>
      <c r="AF10" s="26">
        <v>35.57</v>
      </c>
      <c r="AG10" s="26">
        <v>36.06</v>
      </c>
      <c r="AH10" s="26">
        <v>37.380000000000003</v>
      </c>
      <c r="AI10" s="26">
        <v>37.93</v>
      </c>
      <c r="AJ10" s="26">
        <v>37.78</v>
      </c>
      <c r="AK10" s="26">
        <v>37.81</v>
      </c>
      <c r="AL10" s="26">
        <v>37.909999999999997</v>
      </c>
      <c r="AM10" s="26">
        <v>39.520000000000003</v>
      </c>
      <c r="AN10" s="26">
        <v>42.21</v>
      </c>
      <c r="AO10" s="26">
        <v>41.79</v>
      </c>
      <c r="AP10" s="26">
        <v>47.53</v>
      </c>
      <c r="AQ10" s="26">
        <v>45.97</v>
      </c>
      <c r="AR10" s="26">
        <v>49</v>
      </c>
      <c r="AS10" s="26">
        <v>48.8</v>
      </c>
      <c r="AT10" s="26">
        <v>56.71</v>
      </c>
      <c r="AU10" s="26">
        <v>53.89</v>
      </c>
      <c r="AV10" s="26">
        <v>62.63</v>
      </c>
      <c r="AW10" s="26">
        <v>71.14</v>
      </c>
      <c r="AX10" s="26">
        <v>80.819999999999993</v>
      </c>
      <c r="AY10" s="26">
        <v>86.75</v>
      </c>
      <c r="AZ10" s="26">
        <v>93.45</v>
      </c>
      <c r="BA10" s="26">
        <v>101.73</v>
      </c>
      <c r="BB10" s="26">
        <v>104.82</v>
      </c>
      <c r="BC10" s="26">
        <v>117.75</v>
      </c>
      <c r="BD10" s="26">
        <v>127.41</v>
      </c>
      <c r="BE10" s="26">
        <v>159.41</v>
      </c>
      <c r="BF10" s="26">
        <v>168.65</v>
      </c>
      <c r="BG10" s="26">
        <v>184.53</v>
      </c>
      <c r="BH10" s="26">
        <v>152.82</v>
      </c>
      <c r="BI10" s="26">
        <v>206.96</v>
      </c>
      <c r="BJ10" s="26">
        <v>176.78</v>
      </c>
      <c r="BK10" s="26">
        <v>181.06</v>
      </c>
      <c r="BL10" s="26">
        <v>192.85</v>
      </c>
    </row>
    <row r="11" spans="2:65" x14ac:dyDescent="0.25">
      <c r="B11" t="s">
        <v>151</v>
      </c>
      <c r="C11" t="s">
        <v>152</v>
      </c>
      <c r="D11" t="s">
        <v>329</v>
      </c>
      <c r="E11" s="10" t="s">
        <v>305</v>
      </c>
      <c r="F11" s="35" t="s">
        <v>287</v>
      </c>
      <c r="G11" s="26">
        <f t="shared" ref="G11" si="1">IF(G841=0,0,100*#REF!/G678)</f>
        <v>0</v>
      </c>
      <c r="H11" s="11" t="s">
        <v>258</v>
      </c>
      <c r="I11" s="26">
        <v>63.16</v>
      </c>
      <c r="J11" s="26">
        <v>63.4</v>
      </c>
      <c r="K11" s="26">
        <v>64.23</v>
      </c>
      <c r="L11" s="26">
        <v>69.37</v>
      </c>
      <c r="M11" s="26">
        <v>69.739999999999995</v>
      </c>
      <c r="N11" s="26">
        <v>70.010000000000005</v>
      </c>
      <c r="O11" s="26">
        <v>72.709999999999994</v>
      </c>
      <c r="P11" s="26">
        <v>74.89</v>
      </c>
      <c r="Q11" s="26">
        <v>74.66</v>
      </c>
      <c r="R11" s="26">
        <v>75.41</v>
      </c>
      <c r="S11" s="26">
        <v>77.34</v>
      </c>
      <c r="T11" s="26">
        <v>70.680000000000007</v>
      </c>
      <c r="U11" s="26">
        <v>79.680000000000007</v>
      </c>
      <c r="V11" s="26">
        <v>73.89</v>
      </c>
      <c r="W11" s="26">
        <v>81.12</v>
      </c>
      <c r="X11" s="26">
        <v>82.79</v>
      </c>
      <c r="Y11" s="26">
        <v>84.92</v>
      </c>
      <c r="Z11" s="26">
        <v>78.66</v>
      </c>
      <c r="AA11" s="26">
        <v>79.209999999999994</v>
      </c>
      <c r="AB11" s="26">
        <v>77.989999999999995</v>
      </c>
      <c r="AC11" s="26">
        <v>82.76</v>
      </c>
      <c r="AD11" s="26">
        <v>81.5</v>
      </c>
      <c r="AE11" s="26">
        <v>80.11</v>
      </c>
      <c r="AF11" s="26">
        <v>79.8</v>
      </c>
      <c r="AG11" s="26">
        <v>90.46</v>
      </c>
      <c r="AH11" s="26">
        <v>95.34</v>
      </c>
      <c r="AI11" s="26">
        <v>97.86</v>
      </c>
      <c r="AJ11" s="26">
        <v>100.9</v>
      </c>
      <c r="AK11" s="26">
        <v>95.15</v>
      </c>
      <c r="AL11" s="26">
        <v>101.8</v>
      </c>
      <c r="AM11" s="26">
        <v>105.24</v>
      </c>
      <c r="AN11" s="26">
        <v>107.39</v>
      </c>
      <c r="AO11" s="26">
        <v>105.4</v>
      </c>
      <c r="AP11" s="26">
        <v>90.54</v>
      </c>
      <c r="AQ11" s="26">
        <v>95.01</v>
      </c>
      <c r="AR11" s="26">
        <v>96.75</v>
      </c>
      <c r="AS11" s="26">
        <v>97.61</v>
      </c>
      <c r="AT11" s="26">
        <v>91.43</v>
      </c>
      <c r="AU11" s="26">
        <v>94.51</v>
      </c>
      <c r="AV11" s="26">
        <v>90.79</v>
      </c>
      <c r="AW11" s="26">
        <v>97.97</v>
      </c>
      <c r="AX11" s="26">
        <v>100.55</v>
      </c>
      <c r="AY11" s="26">
        <v>104.19</v>
      </c>
      <c r="AZ11" s="26">
        <v>98.33</v>
      </c>
      <c r="BA11" s="26">
        <v>100.39</v>
      </c>
      <c r="BB11" s="26">
        <v>101.28</v>
      </c>
      <c r="BC11" s="26">
        <v>104.59</v>
      </c>
      <c r="BD11" s="26">
        <v>105.72</v>
      </c>
      <c r="BE11" s="26">
        <v>112.57</v>
      </c>
      <c r="BF11" s="26">
        <v>113.93</v>
      </c>
      <c r="BG11" s="26">
        <v>111.92</v>
      </c>
      <c r="BH11" s="26">
        <v>98.47</v>
      </c>
      <c r="BI11" s="26">
        <v>144.69999999999999</v>
      </c>
      <c r="BJ11" s="26">
        <v>121.01</v>
      </c>
      <c r="BK11" s="26">
        <v>110.95</v>
      </c>
      <c r="BL11" s="26">
        <v>119.85</v>
      </c>
    </row>
    <row r="12" spans="2:65" x14ac:dyDescent="0.25">
      <c r="B12" t="s">
        <v>157</v>
      </c>
      <c r="C12" t="s">
        <v>158</v>
      </c>
      <c r="D12" t="s">
        <v>329</v>
      </c>
      <c r="E12" s="10" t="s">
        <v>305</v>
      </c>
      <c r="F12" s="35" t="s">
        <v>287</v>
      </c>
      <c r="G12" s="26">
        <f t="shared" ref="G12" si="2">IF(G842=0,0,100*#REF!/G679)</f>
        <v>0</v>
      </c>
      <c r="H12" s="11" t="s">
        <v>258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>
        <v>51.82</v>
      </c>
      <c r="AP12" s="26">
        <v>51.79</v>
      </c>
      <c r="AQ12" s="26">
        <v>57.54</v>
      </c>
      <c r="AR12" s="26">
        <v>67.069999999999993</v>
      </c>
      <c r="AS12" s="26">
        <v>67.98</v>
      </c>
      <c r="AT12" s="26">
        <v>62.92</v>
      </c>
      <c r="AU12" s="26">
        <v>67.760000000000005</v>
      </c>
      <c r="AV12" s="26">
        <v>69.87</v>
      </c>
      <c r="AW12" s="26">
        <v>75.25</v>
      </c>
      <c r="AX12" s="26">
        <v>84.84</v>
      </c>
      <c r="AY12" s="26">
        <v>87.48</v>
      </c>
      <c r="AZ12" s="26">
        <v>92.61</v>
      </c>
      <c r="BA12" s="26">
        <v>102.65</v>
      </c>
      <c r="BB12" s="26">
        <v>104.74</v>
      </c>
      <c r="BC12" s="26">
        <v>107.06</v>
      </c>
      <c r="BD12" s="26">
        <v>114.99</v>
      </c>
      <c r="BE12" s="26">
        <v>122</v>
      </c>
      <c r="BF12" s="26">
        <v>137.53</v>
      </c>
      <c r="BG12" s="26">
        <v>138.58000000000001</v>
      </c>
      <c r="BH12" s="26">
        <v>147.09</v>
      </c>
      <c r="BI12" s="26">
        <v>150.28</v>
      </c>
      <c r="BJ12" s="26">
        <v>157.56</v>
      </c>
      <c r="BK12" s="26">
        <v>168.7</v>
      </c>
      <c r="BL12" s="26">
        <v>161.88999999999999</v>
      </c>
    </row>
    <row r="13" spans="2:65" x14ac:dyDescent="0.25">
      <c r="B13" t="s">
        <v>159</v>
      </c>
      <c r="C13" t="s">
        <v>160</v>
      </c>
      <c r="D13" t="s">
        <v>329</v>
      </c>
      <c r="E13" s="10" t="s">
        <v>305</v>
      </c>
      <c r="F13" s="35" t="s">
        <v>287</v>
      </c>
      <c r="G13" s="26">
        <f t="shared" ref="G13" si="3">IF(G843=0,0,100*#REF!/G680)</f>
        <v>0</v>
      </c>
      <c r="H13" s="11" t="s">
        <v>258</v>
      </c>
      <c r="I13" s="26">
        <v>23.87</v>
      </c>
      <c r="J13" s="26">
        <v>24.39</v>
      </c>
      <c r="K13" s="26">
        <v>24.39</v>
      </c>
      <c r="L13" s="26">
        <v>25.57</v>
      </c>
      <c r="M13" s="26">
        <v>26.1</v>
      </c>
      <c r="N13" s="26">
        <v>25.79</v>
      </c>
      <c r="O13" s="26">
        <v>26.97</v>
      </c>
      <c r="P13" s="26">
        <v>29.09</v>
      </c>
      <c r="Q13" s="26">
        <v>29.83</v>
      </c>
      <c r="R13" s="26">
        <v>31.17</v>
      </c>
      <c r="S13" s="26">
        <v>31.88</v>
      </c>
      <c r="T13" s="26">
        <v>33.200000000000003</v>
      </c>
      <c r="U13" s="26">
        <v>34.479999999999997</v>
      </c>
      <c r="V13" s="26">
        <v>35.17</v>
      </c>
      <c r="W13" s="26">
        <v>35.58</v>
      </c>
      <c r="X13" s="26">
        <v>38.299999999999997</v>
      </c>
      <c r="Y13" s="26">
        <v>41.64</v>
      </c>
      <c r="Z13" s="26">
        <v>42.21</v>
      </c>
      <c r="AA13" s="26">
        <v>45.19</v>
      </c>
      <c r="AB13" s="26">
        <v>42.88</v>
      </c>
      <c r="AC13" s="26">
        <v>42.95</v>
      </c>
      <c r="AD13" s="26">
        <v>48.5</v>
      </c>
      <c r="AE13" s="26">
        <v>49.88</v>
      </c>
      <c r="AF13" s="26">
        <v>44.93</v>
      </c>
      <c r="AG13" s="26">
        <v>51.24</v>
      </c>
      <c r="AH13" s="26">
        <v>56.92</v>
      </c>
      <c r="AI13" s="26">
        <v>57.04</v>
      </c>
      <c r="AJ13" s="26">
        <v>61.76</v>
      </c>
      <c r="AK13" s="26">
        <v>65.38</v>
      </c>
      <c r="AL13" s="26">
        <v>63.96</v>
      </c>
      <c r="AM13" s="26">
        <v>67.31</v>
      </c>
      <c r="AN13" s="26">
        <v>70.12</v>
      </c>
      <c r="AO13" s="26">
        <v>67.260000000000005</v>
      </c>
      <c r="AP13" s="26">
        <v>68.709999999999994</v>
      </c>
      <c r="AQ13" s="26">
        <v>68.78</v>
      </c>
      <c r="AR13" s="26">
        <v>64.19</v>
      </c>
      <c r="AS13" s="26">
        <v>67.48</v>
      </c>
      <c r="AT13" s="26">
        <v>71.39</v>
      </c>
      <c r="AU13" s="26">
        <v>77.92</v>
      </c>
      <c r="AV13" s="26">
        <v>72.010000000000005</v>
      </c>
      <c r="AW13" s="26">
        <v>80.48</v>
      </c>
      <c r="AX13" s="26">
        <v>84.49</v>
      </c>
      <c r="AY13" s="26">
        <v>86.46</v>
      </c>
      <c r="AZ13" s="26">
        <v>88.87</v>
      </c>
      <c r="BA13" s="26">
        <v>103.32</v>
      </c>
      <c r="BB13" s="26">
        <v>107.81</v>
      </c>
      <c r="BC13" s="26">
        <v>108.46</v>
      </c>
      <c r="BD13" s="26">
        <v>111.68</v>
      </c>
      <c r="BE13" s="26">
        <v>117.82</v>
      </c>
      <c r="BF13" s="26">
        <v>123.63</v>
      </c>
      <c r="BG13" s="26">
        <v>117.21</v>
      </c>
      <c r="BH13" s="26">
        <v>122.7</v>
      </c>
      <c r="BI13" s="26">
        <v>126.12</v>
      </c>
      <c r="BJ13" s="26">
        <v>125.11</v>
      </c>
      <c r="BK13" s="26">
        <v>128.22999999999999</v>
      </c>
      <c r="BL13" s="26">
        <v>125.56</v>
      </c>
    </row>
    <row r="14" spans="2:65" x14ac:dyDescent="0.25">
      <c r="B14" t="s">
        <v>275</v>
      </c>
      <c r="C14" t="s">
        <v>276</v>
      </c>
      <c r="D14" t="s">
        <v>329</v>
      </c>
      <c r="E14" s="10" t="s">
        <v>305</v>
      </c>
      <c r="F14" s="35" t="s">
        <v>287</v>
      </c>
      <c r="G14" s="26">
        <f t="shared" ref="G14" si="4">IF(G844=0,0,100*#REF!/G681)</f>
        <v>0</v>
      </c>
      <c r="H14" s="22" t="s">
        <v>258</v>
      </c>
      <c r="I14" s="26">
        <v>46.02</v>
      </c>
      <c r="J14" s="26">
        <v>47.2</v>
      </c>
      <c r="K14" s="26">
        <v>48.72</v>
      </c>
      <c r="L14" s="26">
        <v>50.77</v>
      </c>
      <c r="M14" s="26">
        <v>49.69</v>
      </c>
      <c r="N14" s="26">
        <v>53.1</v>
      </c>
      <c r="O14" s="26">
        <v>55.34</v>
      </c>
      <c r="P14" s="26">
        <v>56.39</v>
      </c>
      <c r="Q14" s="26">
        <v>58.68</v>
      </c>
      <c r="R14" s="26">
        <v>59.86</v>
      </c>
      <c r="S14" s="26">
        <v>59.31</v>
      </c>
      <c r="T14" s="26">
        <v>60.93</v>
      </c>
      <c r="U14" s="26">
        <v>61.28</v>
      </c>
      <c r="V14" s="26">
        <v>68.72</v>
      </c>
      <c r="W14" s="26">
        <v>67.510000000000005</v>
      </c>
      <c r="X14" s="26">
        <v>68.81</v>
      </c>
      <c r="Y14" s="26">
        <v>63.21</v>
      </c>
      <c r="Z14" s="26">
        <v>69.73</v>
      </c>
      <c r="AA14" s="26">
        <v>65.78</v>
      </c>
      <c r="AB14" s="26">
        <v>69.27</v>
      </c>
      <c r="AC14" s="26">
        <v>69.34</v>
      </c>
      <c r="AD14" s="26">
        <v>70.13</v>
      </c>
      <c r="AE14" s="26">
        <v>73.83</v>
      </c>
      <c r="AF14" s="26">
        <v>76.23</v>
      </c>
      <c r="AG14" s="26">
        <v>76.47</v>
      </c>
      <c r="AH14" s="26">
        <v>78.02</v>
      </c>
      <c r="AI14" s="26">
        <v>77.540000000000006</v>
      </c>
      <c r="AJ14" s="26">
        <v>78.75</v>
      </c>
      <c r="AK14" s="26">
        <v>80.930000000000007</v>
      </c>
      <c r="AL14" s="26">
        <v>81.42</v>
      </c>
      <c r="AM14" s="26">
        <v>82.77</v>
      </c>
      <c r="AN14" s="26">
        <v>84.11</v>
      </c>
      <c r="AO14" s="26">
        <v>87.63</v>
      </c>
      <c r="AP14" s="26">
        <v>84.28</v>
      </c>
      <c r="AQ14" s="26">
        <v>87.35</v>
      </c>
      <c r="AR14" s="26">
        <v>89.04</v>
      </c>
      <c r="AS14" s="26">
        <v>90.89</v>
      </c>
      <c r="AT14" s="26">
        <v>89.23</v>
      </c>
      <c r="AU14" s="26">
        <v>90.88</v>
      </c>
      <c r="AV14" s="26">
        <v>88.86</v>
      </c>
      <c r="AW14" s="26">
        <v>87.84</v>
      </c>
      <c r="AX14" s="26">
        <v>86.06</v>
      </c>
      <c r="AY14" s="26">
        <v>88.48</v>
      </c>
      <c r="AZ14" s="26">
        <v>91.96</v>
      </c>
      <c r="BA14" s="26">
        <v>102.8</v>
      </c>
      <c r="BB14" s="26">
        <v>105.24</v>
      </c>
      <c r="BC14" s="26">
        <v>107.55</v>
      </c>
      <c r="BD14" s="26">
        <v>110.87</v>
      </c>
      <c r="BE14" s="26">
        <v>116.44</v>
      </c>
      <c r="BF14" s="26">
        <v>118.98</v>
      </c>
      <c r="BG14" s="26">
        <v>120.57</v>
      </c>
      <c r="BH14" s="26">
        <v>126.8</v>
      </c>
      <c r="BI14" s="26">
        <v>119.99</v>
      </c>
      <c r="BJ14" s="26">
        <v>123.75</v>
      </c>
      <c r="BK14" s="26">
        <v>120.05</v>
      </c>
      <c r="BL14" s="26">
        <v>121.29</v>
      </c>
    </row>
    <row r="15" spans="2:65" x14ac:dyDescent="0.25">
      <c r="B15" t="s">
        <v>277</v>
      </c>
      <c r="C15" t="s">
        <v>278</v>
      </c>
      <c r="D15" t="s">
        <v>329</v>
      </c>
      <c r="E15" s="10" t="s">
        <v>305</v>
      </c>
      <c r="F15" s="35" t="s">
        <v>287</v>
      </c>
      <c r="G15" s="26">
        <f t="shared" ref="G15" si="5">IF(G845=0,0,100*#REF!/G682)</f>
        <v>0</v>
      </c>
      <c r="H15" s="22" t="s">
        <v>258</v>
      </c>
      <c r="I15" s="26">
        <v>22.8</v>
      </c>
      <c r="J15" s="26">
        <v>23.98</v>
      </c>
      <c r="K15" s="26">
        <v>23.67</v>
      </c>
      <c r="L15" s="26">
        <v>25.36</v>
      </c>
      <c r="M15" s="26">
        <v>26.15</v>
      </c>
      <c r="N15" s="26">
        <v>27.05</v>
      </c>
      <c r="O15" s="26">
        <v>31.6</v>
      </c>
      <c r="P15" s="26">
        <v>29.99</v>
      </c>
      <c r="Q15" s="26">
        <v>31.1</v>
      </c>
      <c r="R15" s="26">
        <v>29</v>
      </c>
      <c r="S15" s="26">
        <v>34.51</v>
      </c>
      <c r="T15" s="26">
        <v>36</v>
      </c>
      <c r="U15" s="26">
        <v>38.42</v>
      </c>
      <c r="V15" s="26">
        <v>38.64</v>
      </c>
      <c r="W15" s="26">
        <v>37.51</v>
      </c>
      <c r="X15" s="26">
        <v>40.21</v>
      </c>
      <c r="Y15" s="26">
        <v>43.2</v>
      </c>
      <c r="Z15" s="26">
        <v>44.18</v>
      </c>
      <c r="AA15" s="26">
        <v>43.33</v>
      </c>
      <c r="AB15" s="26">
        <v>43.09</v>
      </c>
      <c r="AC15" s="26">
        <v>45.9</v>
      </c>
      <c r="AD15" s="26">
        <v>48.27</v>
      </c>
      <c r="AE15" s="26">
        <v>44.67</v>
      </c>
      <c r="AF15" s="26">
        <v>45.9</v>
      </c>
      <c r="AG15" s="26">
        <v>45.44</v>
      </c>
      <c r="AH15" s="26">
        <v>48.04</v>
      </c>
      <c r="AI15" s="26">
        <v>47.42</v>
      </c>
      <c r="AJ15" s="26">
        <v>49.18</v>
      </c>
      <c r="AK15" s="26">
        <v>48.05</v>
      </c>
      <c r="AL15" s="26">
        <v>46.21</v>
      </c>
      <c r="AM15" s="26">
        <v>50.53</v>
      </c>
      <c r="AN15" s="26">
        <v>39</v>
      </c>
      <c r="AO15" s="26">
        <v>51.77</v>
      </c>
      <c r="AP15" s="26">
        <v>43.62</v>
      </c>
      <c r="AQ15" s="26">
        <v>51.55</v>
      </c>
      <c r="AR15" s="26">
        <v>61.28</v>
      </c>
      <c r="AS15" s="26">
        <v>58.62</v>
      </c>
      <c r="AT15" s="26">
        <v>70.81</v>
      </c>
      <c r="AU15" s="26">
        <v>83.49</v>
      </c>
      <c r="AV15" s="26">
        <v>99.74</v>
      </c>
      <c r="AW15" s="26">
        <v>110.63</v>
      </c>
      <c r="AX15" s="26">
        <v>82.69</v>
      </c>
      <c r="AY15" s="26">
        <v>95.15</v>
      </c>
      <c r="AZ15" s="26">
        <v>98.41</v>
      </c>
      <c r="BA15" s="26">
        <v>85.86</v>
      </c>
      <c r="BB15" s="26">
        <v>115.73</v>
      </c>
      <c r="BC15" s="26">
        <v>135.05000000000001</v>
      </c>
      <c r="BD15" s="26">
        <v>135.69999999999999</v>
      </c>
      <c r="BE15" s="26">
        <v>154.86000000000001</v>
      </c>
      <c r="BF15" s="26">
        <v>156.22</v>
      </c>
      <c r="BG15" s="26">
        <v>164.99</v>
      </c>
      <c r="BH15" s="26">
        <v>180.33</v>
      </c>
      <c r="BI15" s="26">
        <v>192.35</v>
      </c>
      <c r="BJ15" s="26">
        <v>163.59</v>
      </c>
      <c r="BK15" s="26">
        <v>150.41</v>
      </c>
      <c r="BL15" s="26">
        <v>147.18</v>
      </c>
    </row>
    <row r="16" spans="2:65" x14ac:dyDescent="0.25">
      <c r="B16" t="s">
        <v>165</v>
      </c>
      <c r="C16" t="s">
        <v>166</v>
      </c>
      <c r="D16" t="s">
        <v>329</v>
      </c>
      <c r="E16" s="10" t="s">
        <v>305</v>
      </c>
      <c r="F16" s="35" t="s">
        <v>287</v>
      </c>
      <c r="G16" s="26">
        <f t="shared" ref="G16" si="6">IF(G846=0,0,100*#REF!/G683)</f>
        <v>0</v>
      </c>
      <c r="H16" s="11" t="s">
        <v>258</v>
      </c>
      <c r="I16" s="26">
        <v>45.97</v>
      </c>
      <c r="J16" s="26">
        <v>47.17</v>
      </c>
      <c r="K16" s="26">
        <v>48.69</v>
      </c>
      <c r="L16" s="26">
        <v>50.61</v>
      </c>
      <c r="M16" s="26">
        <v>49.71</v>
      </c>
      <c r="N16" s="26">
        <v>49.69</v>
      </c>
      <c r="O16" s="26">
        <v>51.71</v>
      </c>
      <c r="P16" s="26">
        <v>57.22</v>
      </c>
      <c r="Q16" s="26">
        <v>56.88</v>
      </c>
      <c r="R16" s="26">
        <v>59.74</v>
      </c>
      <c r="S16" s="26">
        <v>63.03</v>
      </c>
      <c r="T16" s="26">
        <v>64.63</v>
      </c>
      <c r="U16" s="26">
        <v>68.400000000000006</v>
      </c>
      <c r="V16" s="26">
        <v>66.209999999999994</v>
      </c>
      <c r="W16" s="26">
        <v>61.14</v>
      </c>
      <c r="X16" s="26">
        <v>57.92</v>
      </c>
      <c r="Y16" s="26">
        <v>57.04</v>
      </c>
      <c r="Z16" s="26">
        <v>55.47</v>
      </c>
      <c r="AA16" s="26">
        <v>56.2</v>
      </c>
      <c r="AB16" s="26">
        <v>57.67</v>
      </c>
      <c r="AC16" s="26">
        <v>58.07</v>
      </c>
      <c r="AD16" s="26">
        <v>56.36</v>
      </c>
      <c r="AE16" s="26">
        <v>53.88</v>
      </c>
      <c r="AF16" s="26">
        <v>52.81</v>
      </c>
      <c r="AG16" s="26">
        <v>52.97</v>
      </c>
      <c r="AH16" s="26">
        <v>54.03</v>
      </c>
      <c r="AI16" s="26">
        <v>52.99</v>
      </c>
      <c r="AJ16" s="26">
        <v>53.41</v>
      </c>
      <c r="AK16" s="26">
        <v>54.88</v>
      </c>
      <c r="AL16" s="26">
        <v>57.57</v>
      </c>
      <c r="AM16" s="26">
        <v>58.57</v>
      </c>
      <c r="AN16" s="26">
        <v>51.03</v>
      </c>
      <c r="AO16" s="26">
        <v>57.25</v>
      </c>
      <c r="AP16" s="26">
        <v>56.54</v>
      </c>
      <c r="AQ16" s="26">
        <v>75.010000000000005</v>
      </c>
      <c r="AR16" s="26">
        <v>83.42</v>
      </c>
      <c r="AS16" s="26">
        <v>88.25</v>
      </c>
      <c r="AT16" s="26">
        <v>92.78</v>
      </c>
      <c r="AU16" s="26">
        <v>94.16</v>
      </c>
      <c r="AV16" s="26">
        <v>88.24</v>
      </c>
      <c r="AW16" s="26">
        <v>92.16</v>
      </c>
      <c r="AX16" s="26">
        <v>81.39</v>
      </c>
      <c r="AY16" s="26">
        <v>99.6</v>
      </c>
      <c r="AZ16" s="26">
        <v>100.94</v>
      </c>
      <c r="BA16" s="26">
        <v>95.98</v>
      </c>
      <c r="BB16" s="26">
        <v>103.09</v>
      </c>
      <c r="BC16" s="26">
        <v>103.48</v>
      </c>
      <c r="BD16" s="26">
        <v>100.44</v>
      </c>
      <c r="BE16" s="26">
        <v>116.31</v>
      </c>
      <c r="BF16" s="26">
        <v>149.53</v>
      </c>
      <c r="BG16" s="26">
        <v>157.55000000000001</v>
      </c>
      <c r="BH16" s="26">
        <v>158.62</v>
      </c>
      <c r="BI16" s="26">
        <v>124.27</v>
      </c>
      <c r="BJ16" s="26">
        <v>143.47</v>
      </c>
      <c r="BK16" s="26">
        <v>141.25</v>
      </c>
      <c r="BL16" s="26">
        <v>149.72999999999999</v>
      </c>
    </row>
    <row r="17" spans="2:64" x14ac:dyDescent="0.25">
      <c r="B17" t="s">
        <v>171</v>
      </c>
      <c r="C17" t="s">
        <v>172</v>
      </c>
      <c r="D17" t="s">
        <v>329</v>
      </c>
      <c r="E17" s="10" t="s">
        <v>305</v>
      </c>
      <c r="F17" s="35" t="s">
        <v>287</v>
      </c>
      <c r="G17" s="26">
        <f t="shared" ref="G17" si="7">IF(G847=0,0,100*#REF!/G684)</f>
        <v>0</v>
      </c>
      <c r="H17" s="11" t="s">
        <v>258</v>
      </c>
      <c r="I17" s="26">
        <v>24.48</v>
      </c>
      <c r="J17" s="26">
        <v>32.71</v>
      </c>
      <c r="K17" s="26">
        <v>23.99</v>
      </c>
      <c r="L17" s="26">
        <v>23.84</v>
      </c>
      <c r="M17" s="26">
        <v>26.79</v>
      </c>
      <c r="N17" s="26">
        <v>29.35</v>
      </c>
      <c r="O17" s="26">
        <v>35.549999999999997</v>
      </c>
      <c r="P17" s="26">
        <v>34.81</v>
      </c>
      <c r="Q17" s="26">
        <v>37.49</v>
      </c>
      <c r="R17" s="26">
        <v>39.14</v>
      </c>
      <c r="S17" s="26">
        <v>39.99</v>
      </c>
      <c r="T17" s="26">
        <v>39.35</v>
      </c>
      <c r="U17" s="26">
        <v>41.02</v>
      </c>
      <c r="V17" s="26">
        <v>39.24</v>
      </c>
      <c r="W17" s="26">
        <v>44.02</v>
      </c>
      <c r="X17" s="26">
        <v>46.59</v>
      </c>
      <c r="Y17" s="26">
        <v>48.59</v>
      </c>
      <c r="Z17" s="26">
        <v>49.27</v>
      </c>
      <c r="AA17" s="26">
        <v>52.94</v>
      </c>
      <c r="AB17" s="26">
        <v>53.41</v>
      </c>
      <c r="AC17" s="26">
        <v>58.37</v>
      </c>
      <c r="AD17" s="26">
        <v>61.28</v>
      </c>
      <c r="AE17" s="26">
        <v>60.98</v>
      </c>
      <c r="AF17" s="26">
        <v>55.57</v>
      </c>
      <c r="AG17" s="26">
        <v>66.260000000000005</v>
      </c>
      <c r="AH17" s="26">
        <v>60.69</v>
      </c>
      <c r="AI17" s="26">
        <v>60.54</v>
      </c>
      <c r="AJ17" s="26">
        <v>58.5</v>
      </c>
      <c r="AK17" s="26">
        <v>66.34</v>
      </c>
      <c r="AL17" s="26">
        <v>76.02</v>
      </c>
      <c r="AM17" s="26">
        <v>86.39</v>
      </c>
      <c r="AN17" s="26">
        <v>91.7</v>
      </c>
      <c r="AO17" s="26">
        <v>64.290000000000006</v>
      </c>
      <c r="AP17" s="26">
        <v>45.24</v>
      </c>
      <c r="AQ17" s="26">
        <v>54.34</v>
      </c>
      <c r="AR17" s="26">
        <v>60.65</v>
      </c>
      <c r="AS17" s="26">
        <v>63.39</v>
      </c>
      <c r="AT17" s="26">
        <v>71.44</v>
      </c>
      <c r="AU17" s="26">
        <v>77.8</v>
      </c>
      <c r="AV17" s="26">
        <v>83.16</v>
      </c>
      <c r="AW17" s="26">
        <v>79.16</v>
      </c>
      <c r="AX17" s="26">
        <v>100.18</v>
      </c>
      <c r="AY17" s="26">
        <v>93.84</v>
      </c>
      <c r="AZ17" s="26">
        <v>93.75</v>
      </c>
      <c r="BA17" s="26">
        <v>100.61</v>
      </c>
      <c r="BB17" s="26">
        <v>105.63</v>
      </c>
      <c r="BC17" s="26">
        <v>106.87</v>
      </c>
      <c r="BD17" s="26">
        <v>115.92</v>
      </c>
      <c r="BE17" s="26">
        <v>135.38999999999999</v>
      </c>
      <c r="BF17" s="26">
        <v>140.38</v>
      </c>
      <c r="BG17" s="26">
        <v>150.5</v>
      </c>
      <c r="BH17" s="26">
        <v>162.16</v>
      </c>
      <c r="BI17" s="26">
        <v>165.22</v>
      </c>
      <c r="BJ17" s="26">
        <v>155.01</v>
      </c>
      <c r="BK17" s="26">
        <v>150.30000000000001</v>
      </c>
      <c r="BL17" s="26">
        <v>140.61000000000001</v>
      </c>
    </row>
    <row r="18" spans="2:64" x14ac:dyDescent="0.25">
      <c r="B18" t="s">
        <v>175</v>
      </c>
      <c r="C18" t="s">
        <v>176</v>
      </c>
      <c r="D18" t="s">
        <v>329</v>
      </c>
      <c r="E18" s="10" t="s">
        <v>305</v>
      </c>
      <c r="F18" s="35" t="s">
        <v>287</v>
      </c>
      <c r="G18" s="26">
        <f t="shared" ref="G18" si="8">IF(G848=0,0,100*#REF!/G685)</f>
        <v>0</v>
      </c>
      <c r="H18" s="11" t="s">
        <v>258</v>
      </c>
      <c r="I18" s="26">
        <v>41.44</v>
      </c>
      <c r="J18" s="26">
        <v>42.29</v>
      </c>
      <c r="K18" s="26">
        <v>43.64</v>
      </c>
      <c r="L18" s="26">
        <v>43.54</v>
      </c>
      <c r="M18" s="26">
        <v>45.65</v>
      </c>
      <c r="N18" s="26">
        <v>47.1</v>
      </c>
      <c r="O18" s="26">
        <v>57.17</v>
      </c>
      <c r="P18" s="26">
        <v>49.4</v>
      </c>
      <c r="Q18" s="26">
        <v>52.02</v>
      </c>
      <c r="R18" s="26">
        <v>49.71</v>
      </c>
      <c r="S18" s="26">
        <v>57.95</v>
      </c>
      <c r="T18" s="26">
        <v>61.89</v>
      </c>
      <c r="U18" s="26">
        <v>52.22</v>
      </c>
      <c r="V18" s="26">
        <v>63.8</v>
      </c>
      <c r="W18" s="26">
        <v>62.25</v>
      </c>
      <c r="X18" s="26">
        <v>62</v>
      </c>
      <c r="Y18" s="26">
        <v>65.34</v>
      </c>
      <c r="Z18" s="26">
        <v>69.069999999999993</v>
      </c>
      <c r="AA18" s="26">
        <v>67.97</v>
      </c>
      <c r="AB18" s="26">
        <v>70.86</v>
      </c>
      <c r="AC18" s="26">
        <v>77.599999999999994</v>
      </c>
      <c r="AD18" s="26">
        <v>70.88</v>
      </c>
      <c r="AE18" s="26">
        <v>60.85</v>
      </c>
      <c r="AF18" s="26">
        <v>66.47</v>
      </c>
      <c r="AG18" s="26">
        <v>70.69</v>
      </c>
      <c r="AH18" s="26">
        <v>70.44</v>
      </c>
      <c r="AI18" s="26">
        <v>74.5</v>
      </c>
      <c r="AJ18" s="26">
        <v>75.66</v>
      </c>
      <c r="AK18" s="26">
        <v>79.86</v>
      </c>
      <c r="AL18" s="26">
        <v>79.569999999999993</v>
      </c>
      <c r="AM18" s="26">
        <v>81.709999999999994</v>
      </c>
      <c r="AN18" s="26">
        <v>69.38</v>
      </c>
      <c r="AO18" s="26">
        <v>78.569999999999993</v>
      </c>
      <c r="AP18" s="26">
        <v>82.96</v>
      </c>
      <c r="AQ18" s="26">
        <v>70.91</v>
      </c>
      <c r="AR18" s="26">
        <v>85.26</v>
      </c>
      <c r="AS18" s="26">
        <v>85.88</v>
      </c>
      <c r="AT18" s="26">
        <v>80.66</v>
      </c>
      <c r="AU18" s="26">
        <v>86.95</v>
      </c>
      <c r="AV18" s="26">
        <v>95.47</v>
      </c>
      <c r="AW18" s="26">
        <v>88.71</v>
      </c>
      <c r="AX18" s="26">
        <v>96.45</v>
      </c>
      <c r="AY18" s="26">
        <v>96.9</v>
      </c>
      <c r="AZ18" s="26">
        <v>98.19</v>
      </c>
      <c r="BA18" s="26">
        <v>102.85</v>
      </c>
      <c r="BB18" s="26">
        <v>98.96</v>
      </c>
      <c r="BC18" s="26">
        <v>101.74</v>
      </c>
      <c r="BD18" s="26">
        <v>118.24</v>
      </c>
      <c r="BE18" s="26">
        <v>116.5</v>
      </c>
      <c r="BF18" s="26">
        <v>117.58</v>
      </c>
      <c r="BG18" s="26">
        <v>116.13</v>
      </c>
      <c r="BH18" s="26">
        <v>119.47</v>
      </c>
      <c r="BI18" s="26">
        <v>123.17</v>
      </c>
      <c r="BJ18" s="26">
        <v>126.7</v>
      </c>
      <c r="BK18" s="26">
        <v>122.05</v>
      </c>
      <c r="BL18" s="26">
        <v>116.66</v>
      </c>
    </row>
    <row r="19" spans="2:64" x14ac:dyDescent="0.25">
      <c r="B19" t="s">
        <v>177</v>
      </c>
      <c r="C19" t="s">
        <v>178</v>
      </c>
      <c r="D19" t="s">
        <v>329</v>
      </c>
      <c r="E19" s="10" t="s">
        <v>305</v>
      </c>
      <c r="F19" s="35" t="s">
        <v>287</v>
      </c>
      <c r="G19" s="26">
        <f t="shared" ref="G19" si="9">IF(G849=0,0,100*#REF!/G686)</f>
        <v>0</v>
      </c>
      <c r="H19" s="11" t="s">
        <v>258</v>
      </c>
      <c r="I19" s="26">
        <v>25.01</v>
      </c>
      <c r="J19" s="26">
        <v>25.84</v>
      </c>
      <c r="K19" s="26">
        <v>28.18</v>
      </c>
      <c r="L19" s="26">
        <v>28.2</v>
      </c>
      <c r="M19" s="26">
        <v>28.58</v>
      </c>
      <c r="N19" s="26">
        <v>31.89</v>
      </c>
      <c r="O19" s="26">
        <v>31.81</v>
      </c>
      <c r="P19" s="26">
        <v>31.36</v>
      </c>
      <c r="Q19" s="26">
        <v>32.28</v>
      </c>
      <c r="R19" s="26">
        <v>34</v>
      </c>
      <c r="S19" s="26">
        <v>34.25</v>
      </c>
      <c r="T19" s="26">
        <v>34.42</v>
      </c>
      <c r="U19" s="26">
        <v>36.369999999999997</v>
      </c>
      <c r="V19" s="26">
        <v>36.44</v>
      </c>
      <c r="W19" s="26">
        <v>41.34</v>
      </c>
      <c r="X19" s="26">
        <v>42.82</v>
      </c>
      <c r="Y19" s="26">
        <v>45.88</v>
      </c>
      <c r="Z19" s="26">
        <v>46.64</v>
      </c>
      <c r="AA19" s="26">
        <v>49.27</v>
      </c>
      <c r="AB19" s="26">
        <v>46.42</v>
      </c>
      <c r="AC19" s="26">
        <v>48.76</v>
      </c>
      <c r="AD19" s="26">
        <v>51.27</v>
      </c>
      <c r="AE19" s="26">
        <v>54.1</v>
      </c>
      <c r="AF19" s="26">
        <v>55.4</v>
      </c>
      <c r="AG19" s="26">
        <v>58.29</v>
      </c>
      <c r="AH19" s="26">
        <v>59.56</v>
      </c>
      <c r="AI19" s="26">
        <v>59.31</v>
      </c>
      <c r="AJ19" s="26">
        <v>59.16</v>
      </c>
      <c r="AK19" s="26">
        <v>63.05</v>
      </c>
      <c r="AL19" s="26">
        <v>64.260000000000005</v>
      </c>
      <c r="AM19" s="26">
        <v>66.040000000000006</v>
      </c>
      <c r="AN19" s="26">
        <v>64.28</v>
      </c>
      <c r="AO19" s="26">
        <v>65.709999999999994</v>
      </c>
      <c r="AP19" s="26">
        <v>64.430000000000007</v>
      </c>
      <c r="AQ19" s="26">
        <v>69.47</v>
      </c>
      <c r="AR19" s="26">
        <v>69.36</v>
      </c>
      <c r="AS19" s="26">
        <v>66.569999999999993</v>
      </c>
      <c r="AT19" s="26">
        <v>72.64</v>
      </c>
      <c r="AU19" s="26">
        <v>75.25</v>
      </c>
      <c r="AV19" s="26">
        <v>73.88</v>
      </c>
      <c r="AW19" s="26">
        <v>76.89</v>
      </c>
      <c r="AX19" s="26">
        <v>94.02</v>
      </c>
      <c r="AY19" s="26">
        <v>82.82</v>
      </c>
      <c r="AZ19" s="26">
        <v>95.2</v>
      </c>
      <c r="BA19" s="26">
        <v>96.79</v>
      </c>
      <c r="BB19" s="26">
        <v>108.01</v>
      </c>
      <c r="BC19" s="26">
        <v>107.78</v>
      </c>
      <c r="BD19" s="26">
        <v>108.05</v>
      </c>
      <c r="BE19" s="26">
        <v>111.78</v>
      </c>
      <c r="BF19" s="26">
        <v>129.16999999999999</v>
      </c>
      <c r="BG19" s="26">
        <v>138.25</v>
      </c>
      <c r="BH19" s="26">
        <v>147.41999999999999</v>
      </c>
      <c r="BI19" s="26">
        <v>172.63</v>
      </c>
      <c r="BJ19" s="26">
        <v>187.45</v>
      </c>
      <c r="BK19" s="26">
        <v>194.28</v>
      </c>
      <c r="BL19" s="26">
        <v>168.95</v>
      </c>
    </row>
    <row r="20" spans="2:64" x14ac:dyDescent="0.25">
      <c r="B20" t="s">
        <v>179</v>
      </c>
      <c r="C20" t="s">
        <v>180</v>
      </c>
      <c r="D20" t="s">
        <v>329</v>
      </c>
      <c r="E20" s="10" t="s">
        <v>305</v>
      </c>
      <c r="F20" s="35" t="s">
        <v>287</v>
      </c>
      <c r="G20" s="26">
        <f t="shared" ref="G20" si="10">IF(G850=0,0,100*#REF!/G687)</f>
        <v>0</v>
      </c>
      <c r="H20" s="11" t="s">
        <v>258</v>
      </c>
      <c r="I20" s="26">
        <v>30.99</v>
      </c>
      <c r="J20" s="26">
        <v>30.99</v>
      </c>
      <c r="K20" s="26">
        <v>33.33</v>
      </c>
      <c r="L20" s="26">
        <v>33.94</v>
      </c>
      <c r="M20" s="26">
        <v>30.76</v>
      </c>
      <c r="N20" s="26">
        <v>31.7</v>
      </c>
      <c r="O20" s="26">
        <v>36.81</v>
      </c>
      <c r="P20" s="26">
        <v>39.78</v>
      </c>
      <c r="Q20" s="26">
        <v>43.36</v>
      </c>
      <c r="R20" s="26">
        <v>55.41</v>
      </c>
      <c r="S20" s="26">
        <v>54.38</v>
      </c>
      <c r="T20" s="26">
        <v>55.71</v>
      </c>
      <c r="U20" s="26">
        <v>54.96</v>
      </c>
      <c r="V20" s="26">
        <v>58.53</v>
      </c>
      <c r="W20" s="26">
        <v>63.35</v>
      </c>
      <c r="X20" s="26">
        <v>60.44</v>
      </c>
      <c r="Y20" s="26">
        <v>60.34</v>
      </c>
      <c r="Z20" s="26">
        <v>61.27</v>
      </c>
      <c r="AA20" s="26">
        <v>45.68</v>
      </c>
      <c r="AB20" s="26">
        <v>44.37</v>
      </c>
      <c r="AC20" s="26">
        <v>49.17</v>
      </c>
      <c r="AD20" s="26">
        <v>52.3</v>
      </c>
      <c r="AE20" s="26">
        <v>55.46</v>
      </c>
      <c r="AF20" s="26">
        <v>52.04</v>
      </c>
      <c r="AG20" s="26">
        <v>53.17</v>
      </c>
      <c r="AH20" s="26">
        <v>52.57</v>
      </c>
      <c r="AI20" s="26">
        <v>55.33</v>
      </c>
      <c r="AJ20" s="26">
        <v>58.65</v>
      </c>
      <c r="AK20" s="26">
        <v>63.04</v>
      </c>
      <c r="AL20" s="26">
        <v>66.53</v>
      </c>
      <c r="AM20" s="26">
        <v>68.62</v>
      </c>
      <c r="AN20" s="26">
        <v>68.45</v>
      </c>
      <c r="AO20" s="26">
        <v>72.209999999999994</v>
      </c>
      <c r="AP20" s="26">
        <v>70.37</v>
      </c>
      <c r="AQ20" s="26">
        <v>73.58</v>
      </c>
      <c r="AR20" s="26">
        <v>69.69</v>
      </c>
      <c r="AS20" s="26">
        <v>71.400000000000006</v>
      </c>
      <c r="AT20" s="26">
        <v>78.41</v>
      </c>
      <c r="AU20" s="26">
        <v>82.87</v>
      </c>
      <c r="AV20" s="26">
        <v>85.72</v>
      </c>
      <c r="AW20" s="26">
        <v>90.37</v>
      </c>
      <c r="AX20" s="26">
        <v>94.79</v>
      </c>
      <c r="AY20" s="26">
        <v>99.36</v>
      </c>
      <c r="AZ20" s="26">
        <v>99.41</v>
      </c>
      <c r="BA20" s="26">
        <v>100.53</v>
      </c>
      <c r="BB20" s="26">
        <v>100.06</v>
      </c>
      <c r="BC20" s="26">
        <v>103.37</v>
      </c>
      <c r="BD20" s="26">
        <v>89.25</v>
      </c>
      <c r="BE20" s="26">
        <v>93.91</v>
      </c>
      <c r="BF20" s="26">
        <v>96.89</v>
      </c>
      <c r="BG20" s="26">
        <v>98.08</v>
      </c>
      <c r="BH20" s="26">
        <v>96.49</v>
      </c>
      <c r="BI20" s="26">
        <v>98.36</v>
      </c>
      <c r="BJ20" s="26">
        <v>101.04</v>
      </c>
      <c r="BK20" s="26">
        <v>100.73</v>
      </c>
      <c r="BL20" s="26">
        <v>98.31</v>
      </c>
    </row>
    <row r="21" spans="2:64" x14ac:dyDescent="0.25">
      <c r="B21" t="s">
        <v>279</v>
      </c>
      <c r="C21" t="s">
        <v>280</v>
      </c>
      <c r="D21" t="s">
        <v>329</v>
      </c>
      <c r="E21" s="10" t="s">
        <v>305</v>
      </c>
      <c r="F21" s="35" t="s">
        <v>287</v>
      </c>
      <c r="G21" s="26">
        <f t="shared" ref="G21" si="11">IF(G851=0,0,100*#REF!/G688)</f>
        <v>0</v>
      </c>
      <c r="H21" s="22" t="s">
        <v>258</v>
      </c>
      <c r="I21" s="26">
        <v>28.15</v>
      </c>
      <c r="J21" s="26">
        <v>27.85</v>
      </c>
      <c r="K21" s="26">
        <v>27.59</v>
      </c>
      <c r="L21" s="26">
        <v>29.21</v>
      </c>
      <c r="M21" s="26">
        <v>30.5</v>
      </c>
      <c r="N21" s="26">
        <v>33.61</v>
      </c>
      <c r="O21" s="26">
        <v>34.409999999999997</v>
      </c>
      <c r="P21" s="26">
        <v>35.08</v>
      </c>
      <c r="Q21" s="26">
        <v>35.83</v>
      </c>
      <c r="R21" s="26">
        <v>34.97</v>
      </c>
      <c r="S21" s="26">
        <v>40.200000000000003</v>
      </c>
      <c r="T21" s="26">
        <v>46.57</v>
      </c>
      <c r="U21" s="26">
        <v>42.07</v>
      </c>
      <c r="V21" s="26">
        <v>44.83</v>
      </c>
      <c r="W21" s="26">
        <v>52.9</v>
      </c>
      <c r="X21" s="26">
        <v>59.98</v>
      </c>
      <c r="Y21" s="26">
        <v>57.36</v>
      </c>
      <c r="Z21" s="26">
        <v>53.35</v>
      </c>
      <c r="AA21" s="26">
        <v>46.7</v>
      </c>
      <c r="AB21" s="26">
        <v>48.86</v>
      </c>
      <c r="AC21" s="26">
        <v>49.61</v>
      </c>
      <c r="AD21" s="26">
        <v>47.8</v>
      </c>
      <c r="AE21" s="26">
        <v>50.12</v>
      </c>
      <c r="AF21" s="26">
        <v>49.6</v>
      </c>
      <c r="AG21" s="26">
        <v>55.08</v>
      </c>
      <c r="AH21" s="26">
        <v>57.43</v>
      </c>
      <c r="AI21" s="26">
        <v>57.54</v>
      </c>
      <c r="AJ21" s="26">
        <v>71.180000000000007</v>
      </c>
      <c r="AK21" s="26">
        <v>72</v>
      </c>
      <c r="AL21" s="26">
        <v>67.75</v>
      </c>
      <c r="AM21" s="26">
        <v>79.069999999999993</v>
      </c>
      <c r="AN21" s="26">
        <v>69</v>
      </c>
      <c r="AO21" s="26">
        <v>88.18</v>
      </c>
      <c r="AP21" s="26">
        <v>78.12</v>
      </c>
      <c r="AQ21" s="26">
        <v>72.59</v>
      </c>
      <c r="AR21" s="26">
        <v>83.55</v>
      </c>
      <c r="AS21" s="26">
        <v>77.430000000000007</v>
      </c>
      <c r="AT21" s="26">
        <v>75.09</v>
      </c>
      <c r="AU21" s="26">
        <v>84.3</v>
      </c>
      <c r="AV21" s="26">
        <v>85.61</v>
      </c>
      <c r="AW21" s="26">
        <v>85.66</v>
      </c>
      <c r="AX21" s="26">
        <v>87.21</v>
      </c>
      <c r="AY21" s="26">
        <v>96.63</v>
      </c>
      <c r="AZ21" s="26">
        <v>97.01</v>
      </c>
      <c r="BA21" s="26">
        <v>98.09</v>
      </c>
      <c r="BB21" s="26">
        <v>104.91</v>
      </c>
      <c r="BC21" s="26">
        <v>105.39</v>
      </c>
      <c r="BD21" s="26">
        <v>110.56</v>
      </c>
      <c r="BE21" s="26">
        <v>141.88999999999999</v>
      </c>
      <c r="BF21" s="26">
        <v>165.17</v>
      </c>
      <c r="BG21" s="26">
        <v>174.44</v>
      </c>
      <c r="BH21" s="26">
        <v>176.25</v>
      </c>
      <c r="BI21" s="26">
        <v>179.29</v>
      </c>
      <c r="BJ21" s="26">
        <v>186.77</v>
      </c>
      <c r="BK21" s="26">
        <v>180.4</v>
      </c>
      <c r="BL21" s="26">
        <v>179.77</v>
      </c>
    </row>
    <row r="22" spans="2:64" x14ac:dyDescent="0.25">
      <c r="B22" t="s">
        <v>281</v>
      </c>
      <c r="C22" t="s">
        <v>282</v>
      </c>
      <c r="D22" t="s">
        <v>329</v>
      </c>
      <c r="E22" s="10" t="s">
        <v>305</v>
      </c>
      <c r="F22" s="35" t="s">
        <v>287</v>
      </c>
      <c r="G22" s="26">
        <f t="shared" ref="G22" si="12">IF(G852=0,0,100*#REF!/G689)</f>
        <v>0</v>
      </c>
      <c r="H22" s="22" t="s">
        <v>258</v>
      </c>
      <c r="I22" s="26">
        <v>39.58</v>
      </c>
      <c r="J22" s="26">
        <v>42.59</v>
      </c>
      <c r="K22" s="26">
        <v>40.659999999999997</v>
      </c>
      <c r="L22" s="26">
        <v>39.61</v>
      </c>
      <c r="M22" s="26">
        <v>39.880000000000003</v>
      </c>
      <c r="N22" s="26">
        <v>46.98</v>
      </c>
      <c r="O22" s="26">
        <v>51.82</v>
      </c>
      <c r="P22" s="26">
        <v>44.43</v>
      </c>
      <c r="Q22" s="26">
        <v>56.38</v>
      </c>
      <c r="R22" s="26">
        <v>53.82</v>
      </c>
      <c r="S22" s="26">
        <v>68.459999999999994</v>
      </c>
      <c r="T22" s="26">
        <v>78.53</v>
      </c>
      <c r="U22" s="26">
        <v>63.91</v>
      </c>
      <c r="V22" s="26">
        <v>77.260000000000005</v>
      </c>
      <c r="W22" s="26">
        <v>71.39</v>
      </c>
      <c r="X22" s="26">
        <v>77.819999999999993</v>
      </c>
      <c r="Y22" s="26">
        <v>79.33</v>
      </c>
      <c r="Z22" s="26">
        <v>78.61</v>
      </c>
      <c r="AA22" s="26">
        <v>66.88</v>
      </c>
      <c r="AB22" s="26">
        <v>67.040000000000006</v>
      </c>
      <c r="AC22" s="26">
        <v>82.04</v>
      </c>
      <c r="AD22" s="26">
        <v>74.33</v>
      </c>
      <c r="AE22" s="26">
        <v>61.61</v>
      </c>
      <c r="AF22" s="26">
        <v>67.569999999999993</v>
      </c>
      <c r="AG22" s="26">
        <v>91.27</v>
      </c>
      <c r="AH22" s="26">
        <v>87.47</v>
      </c>
      <c r="AI22" s="26">
        <v>73.37</v>
      </c>
      <c r="AJ22" s="26">
        <v>94.66</v>
      </c>
      <c r="AK22" s="26">
        <v>87.41</v>
      </c>
      <c r="AL22" s="26">
        <v>88.83</v>
      </c>
      <c r="AM22" s="26">
        <v>83.63</v>
      </c>
      <c r="AN22" s="26">
        <v>56.97</v>
      </c>
      <c r="AO22" s="26">
        <v>77.94</v>
      </c>
      <c r="AP22" s="26">
        <v>85.83</v>
      </c>
      <c r="AQ22" s="26">
        <v>66.92</v>
      </c>
      <c r="AR22" s="26">
        <v>84.09</v>
      </c>
      <c r="AS22" s="26">
        <v>84.48</v>
      </c>
      <c r="AT22" s="26">
        <v>82.36</v>
      </c>
      <c r="AU22" s="26">
        <v>90.18</v>
      </c>
      <c r="AV22" s="26">
        <v>94.53</v>
      </c>
      <c r="AW22" s="26">
        <v>99.91</v>
      </c>
      <c r="AX22" s="26">
        <v>77.81</v>
      </c>
      <c r="AY22" s="26">
        <v>88.49</v>
      </c>
      <c r="AZ22" s="26">
        <v>109.29</v>
      </c>
      <c r="BA22" s="26">
        <v>89.34</v>
      </c>
      <c r="BB22" s="26">
        <v>101.37</v>
      </c>
      <c r="BC22" s="26">
        <v>99.22</v>
      </c>
      <c r="BD22" s="26">
        <v>84.22</v>
      </c>
      <c r="BE22" s="26">
        <v>84.03</v>
      </c>
      <c r="BF22" s="26">
        <v>91.92</v>
      </c>
      <c r="BG22" s="26">
        <v>88.43</v>
      </c>
      <c r="BH22" s="26">
        <v>94.08</v>
      </c>
      <c r="BI22" s="26">
        <v>92.05</v>
      </c>
      <c r="BJ22" s="26">
        <v>91.23</v>
      </c>
      <c r="BK22" s="26">
        <v>83.42</v>
      </c>
      <c r="BL22" s="26">
        <v>88.75</v>
      </c>
    </row>
    <row r="23" spans="2:64" x14ac:dyDescent="0.25">
      <c r="B23" t="s">
        <v>147</v>
      </c>
      <c r="C23" t="s">
        <v>148</v>
      </c>
      <c r="D23" t="s">
        <v>330</v>
      </c>
      <c r="E23" s="10" t="s">
        <v>305</v>
      </c>
      <c r="F23" s="35" t="s">
        <v>287</v>
      </c>
      <c r="G23" s="26">
        <f t="shared" ref="G23" si="13">IF(G853=0,0,100*#REF!/G690)</f>
        <v>0</v>
      </c>
      <c r="H23" s="11" t="s">
        <v>258</v>
      </c>
      <c r="I23" s="26">
        <v>21.71</v>
      </c>
      <c r="J23" s="26">
        <v>23.86</v>
      </c>
      <c r="K23" s="26">
        <v>24.02</v>
      </c>
      <c r="L23" s="26">
        <v>26.39</v>
      </c>
      <c r="M23" s="26">
        <v>27.07</v>
      </c>
      <c r="N23" s="26">
        <v>27.13</v>
      </c>
      <c r="O23" s="26">
        <v>27.94</v>
      </c>
      <c r="P23" s="26">
        <v>29.33</v>
      </c>
      <c r="Q23" s="26">
        <v>28.89</v>
      </c>
      <c r="R23" s="26">
        <v>29.47</v>
      </c>
      <c r="S23" s="26">
        <v>28.09</v>
      </c>
      <c r="T23" s="26">
        <v>26.68</v>
      </c>
      <c r="U23" s="26">
        <v>23.92</v>
      </c>
      <c r="V23" s="26">
        <v>27.17</v>
      </c>
      <c r="W23" s="26">
        <v>30.73</v>
      </c>
      <c r="X23" s="26">
        <v>27.68</v>
      </c>
      <c r="Y23" s="26">
        <v>28.52</v>
      </c>
      <c r="Z23" s="26">
        <v>30.98</v>
      </c>
      <c r="AA23" s="26">
        <v>32.71</v>
      </c>
      <c r="AB23" s="26">
        <v>30.59</v>
      </c>
      <c r="AC23" s="26">
        <v>34.07</v>
      </c>
      <c r="AD23" s="26">
        <v>34.159999999999997</v>
      </c>
      <c r="AE23" s="26">
        <v>34.96</v>
      </c>
      <c r="AF23" s="26">
        <v>35.17</v>
      </c>
      <c r="AG23" s="26">
        <v>43.7</v>
      </c>
      <c r="AH23" s="26">
        <v>49.17</v>
      </c>
      <c r="AI23" s="26">
        <v>45.37</v>
      </c>
      <c r="AJ23" s="26">
        <v>52.44</v>
      </c>
      <c r="AK23" s="26">
        <v>50.71</v>
      </c>
      <c r="AL23" s="26">
        <v>52.24</v>
      </c>
      <c r="AM23" s="26">
        <v>62.75</v>
      </c>
      <c r="AN23" s="26">
        <v>64.03</v>
      </c>
      <c r="AO23" s="26">
        <v>66.66</v>
      </c>
      <c r="AP23" s="26">
        <v>65.33</v>
      </c>
      <c r="AQ23" s="26">
        <v>65.739999999999995</v>
      </c>
      <c r="AR23" s="26">
        <v>70.819999999999993</v>
      </c>
      <c r="AS23" s="26">
        <v>64.8</v>
      </c>
      <c r="AT23" s="26">
        <v>76.53</v>
      </c>
      <c r="AU23" s="26">
        <v>78.010000000000005</v>
      </c>
      <c r="AV23" s="26">
        <v>68.05</v>
      </c>
      <c r="AW23" s="26">
        <v>89.42</v>
      </c>
      <c r="AX23" s="26">
        <v>87.99</v>
      </c>
      <c r="AY23" s="26">
        <v>101.54</v>
      </c>
      <c r="AZ23" s="26">
        <v>92.13</v>
      </c>
      <c r="BA23" s="26">
        <v>103.86</v>
      </c>
      <c r="BB23" s="26">
        <v>104.01</v>
      </c>
      <c r="BC23" s="26">
        <v>92.31</v>
      </c>
      <c r="BD23" s="26">
        <v>117.47</v>
      </c>
      <c r="BE23" s="26">
        <v>109.06</v>
      </c>
      <c r="BF23" s="26">
        <v>125.89</v>
      </c>
      <c r="BG23" s="26">
        <v>115.37</v>
      </c>
      <c r="BH23" s="26">
        <v>132.26</v>
      </c>
      <c r="BI23" s="26">
        <v>127.99</v>
      </c>
      <c r="BJ23" s="26">
        <v>127.14</v>
      </c>
      <c r="BK23" s="26">
        <v>122.18</v>
      </c>
      <c r="BL23" s="26">
        <v>127.42</v>
      </c>
    </row>
    <row r="24" spans="2:64" x14ac:dyDescent="0.25">
      <c r="B24" t="s">
        <v>153</v>
      </c>
      <c r="C24" t="s">
        <v>154</v>
      </c>
      <c r="D24" t="s">
        <v>330</v>
      </c>
      <c r="E24" s="10" t="s">
        <v>305</v>
      </c>
      <c r="F24" s="35" t="s">
        <v>287</v>
      </c>
      <c r="G24" s="26">
        <f t="shared" ref="G24" si="14">IF(G854=0,0,100*#REF!/G691)</f>
        <v>0</v>
      </c>
      <c r="H24" s="11" t="s">
        <v>258</v>
      </c>
      <c r="I24" s="26">
        <v>25.99</v>
      </c>
      <c r="J24" s="26">
        <v>27.5</v>
      </c>
      <c r="K24" s="26">
        <v>29.65</v>
      </c>
      <c r="L24" s="26">
        <v>30.56</v>
      </c>
      <c r="M24" s="26">
        <v>28.15</v>
      </c>
      <c r="N24" s="26">
        <v>29.71</v>
      </c>
      <c r="O24" s="26">
        <v>32.72</v>
      </c>
      <c r="P24" s="26">
        <v>34.130000000000003</v>
      </c>
      <c r="Q24" s="26">
        <v>33.67</v>
      </c>
      <c r="R24" s="26">
        <v>37</v>
      </c>
      <c r="S24" s="26">
        <v>38.6</v>
      </c>
      <c r="T24" s="26">
        <v>40.4</v>
      </c>
      <c r="U24" s="26">
        <v>41.53</v>
      </c>
      <c r="V24" s="26">
        <v>44.75</v>
      </c>
      <c r="W24" s="26">
        <v>44.89</v>
      </c>
      <c r="X24" s="26">
        <v>43.36</v>
      </c>
      <c r="Y24" s="26">
        <v>44.52</v>
      </c>
      <c r="Z24" s="26">
        <v>43.61</v>
      </c>
      <c r="AA24" s="26">
        <v>44.77</v>
      </c>
      <c r="AB24" s="26">
        <v>45.55</v>
      </c>
      <c r="AC24" s="26">
        <v>46.39</v>
      </c>
      <c r="AD24" s="26">
        <v>48</v>
      </c>
      <c r="AE24" s="26">
        <v>49.34</v>
      </c>
      <c r="AF24" s="26">
        <v>48.39</v>
      </c>
      <c r="AG24" s="26">
        <v>52.5</v>
      </c>
      <c r="AH24" s="26">
        <v>55.94</v>
      </c>
      <c r="AI24" s="26">
        <v>50.79</v>
      </c>
      <c r="AJ24" s="26">
        <v>52.47</v>
      </c>
      <c r="AK24" s="26">
        <v>54.61</v>
      </c>
      <c r="AL24" s="26">
        <v>57.14</v>
      </c>
      <c r="AM24" s="26">
        <v>58.34</v>
      </c>
      <c r="AN24" s="26">
        <v>59.21</v>
      </c>
      <c r="AO24" s="26">
        <v>62.47</v>
      </c>
      <c r="AP24" s="26">
        <v>64.459999999999994</v>
      </c>
      <c r="AQ24" s="26">
        <v>68.290000000000006</v>
      </c>
      <c r="AR24" s="26">
        <v>71.34</v>
      </c>
      <c r="AS24" s="26">
        <v>69.25</v>
      </c>
      <c r="AT24" s="26">
        <v>72.599999999999994</v>
      </c>
      <c r="AU24" s="26">
        <v>76.27</v>
      </c>
      <c r="AV24" s="26">
        <v>77.78</v>
      </c>
      <c r="AW24" s="26">
        <v>79.739999999999995</v>
      </c>
      <c r="AX24" s="26">
        <v>81.94</v>
      </c>
      <c r="AY24" s="26">
        <v>85</v>
      </c>
      <c r="AZ24" s="26">
        <v>88.99</v>
      </c>
      <c r="BA24" s="26">
        <v>101.91</v>
      </c>
      <c r="BB24" s="26">
        <v>109.1</v>
      </c>
      <c r="BC24" s="26">
        <v>116.25</v>
      </c>
      <c r="BD24" s="26">
        <v>121.63</v>
      </c>
      <c r="BE24" s="26">
        <v>131.21</v>
      </c>
      <c r="BF24" s="26">
        <v>142.88</v>
      </c>
      <c r="BG24" s="26">
        <v>148.37</v>
      </c>
      <c r="BH24" s="26">
        <v>155.87</v>
      </c>
      <c r="BI24" s="26">
        <v>159.66</v>
      </c>
      <c r="BJ24" s="26">
        <v>160.74</v>
      </c>
      <c r="BK24" s="26">
        <v>168.99</v>
      </c>
      <c r="BL24" s="26">
        <v>181.65</v>
      </c>
    </row>
    <row r="25" spans="2:64" x14ac:dyDescent="0.25">
      <c r="B25" t="s">
        <v>155</v>
      </c>
      <c r="C25" t="s">
        <v>156</v>
      </c>
      <c r="D25" t="s">
        <v>330</v>
      </c>
      <c r="E25" s="10" t="s">
        <v>305</v>
      </c>
      <c r="F25" s="35" t="s">
        <v>287</v>
      </c>
      <c r="G25" s="26">
        <f t="shared" ref="G25" si="15">IF(G855=0,0,100*#REF!/G692)</f>
        <v>0</v>
      </c>
      <c r="H25" s="11" t="s">
        <v>258</v>
      </c>
      <c r="I25" s="26">
        <v>35.450000000000003</v>
      </c>
      <c r="J25" s="26">
        <v>37.39</v>
      </c>
      <c r="K25" s="26">
        <v>39.82</v>
      </c>
      <c r="L25" s="26">
        <v>38.909999999999997</v>
      </c>
      <c r="M25" s="26">
        <v>38.32</v>
      </c>
      <c r="N25" s="26">
        <v>38.82</v>
      </c>
      <c r="O25" s="26">
        <v>38.26</v>
      </c>
      <c r="P25" s="26">
        <v>40.119999999999997</v>
      </c>
      <c r="Q25" s="26">
        <v>39.51</v>
      </c>
      <c r="R25" s="26">
        <v>38.19</v>
      </c>
      <c r="S25" s="26">
        <v>37.840000000000003</v>
      </c>
      <c r="T25" s="26">
        <v>36.020000000000003</v>
      </c>
      <c r="U25" s="26">
        <v>33.340000000000003</v>
      </c>
      <c r="V25" s="26">
        <v>34.08</v>
      </c>
      <c r="W25" s="26">
        <v>36.39</v>
      </c>
      <c r="X25" s="26">
        <v>37.659999999999997</v>
      </c>
      <c r="Y25" s="26">
        <v>38.68</v>
      </c>
      <c r="Z25" s="26">
        <v>40.869999999999997</v>
      </c>
      <c r="AA25" s="26">
        <v>41.2</v>
      </c>
      <c r="AB25" s="26">
        <v>42.65</v>
      </c>
      <c r="AC25" s="26">
        <v>41.29</v>
      </c>
      <c r="AD25" s="26">
        <v>42.12</v>
      </c>
      <c r="AE25" s="26">
        <v>43.51</v>
      </c>
      <c r="AF25" s="26">
        <v>36.619999999999997</v>
      </c>
      <c r="AG25" s="26">
        <v>43.9</v>
      </c>
      <c r="AH25" s="26">
        <v>44.86</v>
      </c>
      <c r="AI25" s="26">
        <v>44.92</v>
      </c>
      <c r="AJ25" s="26">
        <v>50.79</v>
      </c>
      <c r="AK25" s="26">
        <v>50.42</v>
      </c>
      <c r="AL25" s="26">
        <v>49.45</v>
      </c>
      <c r="AM25" s="26">
        <v>67.52</v>
      </c>
      <c r="AN25" s="26">
        <v>68.86</v>
      </c>
      <c r="AO25" s="26">
        <v>61.73</v>
      </c>
      <c r="AP25" s="26">
        <v>70.16</v>
      </c>
      <c r="AQ25" s="26">
        <v>71.84</v>
      </c>
      <c r="AR25" s="26">
        <v>73.3</v>
      </c>
      <c r="AS25" s="26">
        <v>81.8</v>
      </c>
      <c r="AT25" s="26">
        <v>91.72</v>
      </c>
      <c r="AU25" s="26">
        <v>86.81</v>
      </c>
      <c r="AV25" s="26">
        <v>84.02</v>
      </c>
      <c r="AW25" s="26">
        <v>96.02</v>
      </c>
      <c r="AX25" s="26">
        <v>90.55</v>
      </c>
      <c r="AY25" s="26">
        <v>99.27</v>
      </c>
      <c r="AZ25" s="26">
        <v>89.44</v>
      </c>
      <c r="BA25" s="26">
        <v>105.67</v>
      </c>
      <c r="BB25" s="26">
        <v>104.89</v>
      </c>
      <c r="BC25" s="26">
        <v>109.27</v>
      </c>
      <c r="BD25" s="26">
        <v>111.07</v>
      </c>
      <c r="BE25" s="26">
        <v>104.62</v>
      </c>
      <c r="BF25" s="26">
        <v>155.81</v>
      </c>
      <c r="BG25" s="26">
        <v>113.97</v>
      </c>
      <c r="BH25" s="26">
        <v>161.94999999999999</v>
      </c>
      <c r="BI25" s="26">
        <v>146.33000000000001</v>
      </c>
      <c r="BJ25" s="26">
        <v>146.9</v>
      </c>
      <c r="BK25" s="26">
        <v>145.38999999999999</v>
      </c>
      <c r="BL25" s="26">
        <v>155.19999999999999</v>
      </c>
    </row>
    <row r="26" spans="2:64" x14ac:dyDescent="0.25">
      <c r="B26" t="s">
        <v>284</v>
      </c>
      <c r="C26" t="s">
        <v>272</v>
      </c>
      <c r="D26" t="s">
        <v>330</v>
      </c>
      <c r="E26" s="10" t="s">
        <v>305</v>
      </c>
      <c r="F26" s="35" t="s">
        <v>287</v>
      </c>
      <c r="G26" s="26">
        <f t="shared" ref="G26" si="16">IF(G856=0,0,100*#REF!/G693)</f>
        <v>0</v>
      </c>
      <c r="H26" s="22" t="s">
        <v>258</v>
      </c>
      <c r="I26" s="26">
        <v>16.89</v>
      </c>
      <c r="J26" s="26">
        <v>19.59</v>
      </c>
      <c r="K26" s="26">
        <v>19.61</v>
      </c>
      <c r="L26" s="26">
        <v>21.19</v>
      </c>
      <c r="M26" s="26">
        <v>21.3</v>
      </c>
      <c r="N26" s="26">
        <v>22.64</v>
      </c>
      <c r="O26" s="26">
        <v>23.87</v>
      </c>
      <c r="P26" s="26">
        <v>24.61</v>
      </c>
      <c r="Q26" s="26">
        <v>26.24</v>
      </c>
      <c r="R26" s="26">
        <v>26.79</v>
      </c>
      <c r="S26" s="26">
        <v>29.27</v>
      </c>
      <c r="T26" s="26">
        <v>28.4</v>
      </c>
      <c r="U26" s="26">
        <v>30.42</v>
      </c>
      <c r="V26" s="26">
        <v>34.21</v>
      </c>
      <c r="W26" s="26">
        <v>38.26</v>
      </c>
      <c r="X26" s="26">
        <v>37.57</v>
      </c>
      <c r="Y26" s="26">
        <v>38.56</v>
      </c>
      <c r="Z26" s="26">
        <v>41.04</v>
      </c>
      <c r="AA26" s="26">
        <v>43.68</v>
      </c>
      <c r="AB26" s="26">
        <v>45.86</v>
      </c>
      <c r="AC26" s="26">
        <v>47.84</v>
      </c>
      <c r="AD26" s="26">
        <v>47.15</v>
      </c>
      <c r="AE26" s="26">
        <v>46.35</v>
      </c>
      <c r="AF26" s="26">
        <v>53.87</v>
      </c>
      <c r="AG26" s="26">
        <v>53.38</v>
      </c>
      <c r="AH26" s="26">
        <v>55.63</v>
      </c>
      <c r="AI26" s="26">
        <v>57.51</v>
      </c>
      <c r="AJ26" s="26">
        <v>61.71</v>
      </c>
      <c r="AK26" s="26">
        <v>61.99</v>
      </c>
      <c r="AL26" s="26">
        <v>65.989999999999995</v>
      </c>
      <c r="AM26" s="26">
        <v>65.91</v>
      </c>
      <c r="AN26" s="26">
        <v>68.37</v>
      </c>
      <c r="AO26" s="26">
        <v>68.84</v>
      </c>
      <c r="AP26" s="26">
        <v>70.34</v>
      </c>
      <c r="AQ26" s="26">
        <v>78.069999999999993</v>
      </c>
      <c r="AR26" s="26">
        <v>81.45</v>
      </c>
      <c r="AS26" s="26">
        <v>82.47</v>
      </c>
      <c r="AT26" s="26">
        <v>85.67</v>
      </c>
      <c r="AU26" s="26">
        <v>86.92</v>
      </c>
      <c r="AV26" s="26">
        <v>92.69</v>
      </c>
      <c r="AW26" s="26">
        <v>90.47</v>
      </c>
      <c r="AX26" s="26">
        <v>93.29</v>
      </c>
      <c r="AY26" s="26">
        <v>93.96</v>
      </c>
      <c r="AZ26" s="26">
        <v>98.02</v>
      </c>
      <c r="BA26" s="26">
        <v>97.89</v>
      </c>
      <c r="BB26" s="26">
        <v>104.09</v>
      </c>
      <c r="BC26" s="26">
        <v>100.86</v>
      </c>
      <c r="BD26" s="26">
        <v>107.81</v>
      </c>
      <c r="BE26" s="26">
        <v>101.84</v>
      </c>
      <c r="BF26" s="26">
        <v>109.23</v>
      </c>
      <c r="BG26" s="26">
        <v>114.42</v>
      </c>
      <c r="BH26" s="26">
        <v>122.07</v>
      </c>
      <c r="BI26" s="26">
        <v>125.16</v>
      </c>
      <c r="BJ26" s="26">
        <v>130.79</v>
      </c>
      <c r="BK26" s="26">
        <v>131.65</v>
      </c>
      <c r="BL26" s="26">
        <v>129.74</v>
      </c>
    </row>
    <row r="27" spans="2:64" x14ac:dyDescent="0.25">
      <c r="B27" t="s">
        <v>273</v>
      </c>
      <c r="C27" t="s">
        <v>274</v>
      </c>
      <c r="D27" t="s">
        <v>330</v>
      </c>
      <c r="E27" s="10" t="s">
        <v>305</v>
      </c>
      <c r="F27" s="35" t="s">
        <v>287</v>
      </c>
      <c r="G27" s="26">
        <f t="shared" ref="G27" si="17">IF(G857=0,0,100*#REF!/G694)</f>
        <v>0</v>
      </c>
      <c r="H27" s="22" t="s">
        <v>258</v>
      </c>
      <c r="I27" s="26">
        <v>27.64</v>
      </c>
      <c r="J27" s="26">
        <v>28.01</v>
      </c>
      <c r="K27" s="26">
        <v>28.62</v>
      </c>
      <c r="L27" s="26">
        <v>32.44</v>
      </c>
      <c r="M27" s="26">
        <v>29.32</v>
      </c>
      <c r="N27" s="26">
        <v>29.47</v>
      </c>
      <c r="O27" s="26">
        <v>32.159999999999997</v>
      </c>
      <c r="P27" s="26">
        <v>31.19</v>
      </c>
      <c r="Q27" s="26">
        <v>33.81</v>
      </c>
      <c r="R27" s="26">
        <v>34.75</v>
      </c>
      <c r="S27" s="26">
        <v>36.11</v>
      </c>
      <c r="T27" s="26">
        <v>35.31</v>
      </c>
      <c r="U27" s="26">
        <v>35.65</v>
      </c>
      <c r="V27" s="26">
        <v>40.29</v>
      </c>
      <c r="W27" s="26">
        <v>37.53</v>
      </c>
      <c r="X27" s="26">
        <v>33.090000000000003</v>
      </c>
      <c r="Y27" s="26">
        <v>29.45</v>
      </c>
      <c r="Z27" s="26">
        <v>29.14</v>
      </c>
      <c r="AA27" s="26">
        <v>30.36</v>
      </c>
      <c r="AB27" s="26">
        <v>30.55</v>
      </c>
      <c r="AC27" s="26">
        <v>30.09</v>
      </c>
      <c r="AD27" s="26">
        <v>28.13</v>
      </c>
      <c r="AE27" s="26">
        <v>28.61</v>
      </c>
      <c r="AF27" s="26">
        <v>35.93</v>
      </c>
      <c r="AG27" s="26">
        <v>35.53</v>
      </c>
      <c r="AH27" s="26">
        <v>38.700000000000003</v>
      </c>
      <c r="AI27" s="26">
        <v>39.54</v>
      </c>
      <c r="AJ27" s="26">
        <v>40.44</v>
      </c>
      <c r="AK27" s="26">
        <v>44.85</v>
      </c>
      <c r="AL27" s="26">
        <v>37.03</v>
      </c>
      <c r="AM27" s="26">
        <v>54.84</v>
      </c>
      <c r="AN27" s="26">
        <v>54.04</v>
      </c>
      <c r="AO27" s="26">
        <v>58.08</v>
      </c>
      <c r="AP27" s="26">
        <v>55.15</v>
      </c>
      <c r="AQ27" s="26">
        <v>63.27</v>
      </c>
      <c r="AR27" s="26">
        <v>68.44</v>
      </c>
      <c r="AS27" s="26">
        <v>66.91</v>
      </c>
      <c r="AT27" s="26">
        <v>72.81</v>
      </c>
      <c r="AU27" s="26">
        <v>77.760000000000005</v>
      </c>
      <c r="AV27" s="26">
        <v>78.739999999999995</v>
      </c>
      <c r="AW27" s="26">
        <v>82.04</v>
      </c>
      <c r="AX27" s="26">
        <v>90.16</v>
      </c>
      <c r="AY27" s="26">
        <v>93.94</v>
      </c>
      <c r="AZ27" s="26">
        <v>97.45</v>
      </c>
      <c r="BA27" s="26">
        <v>99.71</v>
      </c>
      <c r="BB27" s="26">
        <v>102.84</v>
      </c>
      <c r="BC27" s="26">
        <v>100.56</v>
      </c>
      <c r="BD27" s="26">
        <v>112.74</v>
      </c>
      <c r="BE27" s="26">
        <v>124.09</v>
      </c>
      <c r="BF27" s="26">
        <v>127.03</v>
      </c>
      <c r="BG27" s="26">
        <v>132.09</v>
      </c>
      <c r="BH27" s="26">
        <v>139.18</v>
      </c>
      <c r="BI27" s="26">
        <v>144.05000000000001</v>
      </c>
      <c r="BJ27" s="26">
        <v>150.5</v>
      </c>
      <c r="BK27" s="26">
        <v>151.03</v>
      </c>
      <c r="BL27" s="26">
        <v>153.13999999999999</v>
      </c>
    </row>
    <row r="28" spans="2:64" x14ac:dyDescent="0.25">
      <c r="B28" t="s">
        <v>161</v>
      </c>
      <c r="C28" t="s">
        <v>162</v>
      </c>
      <c r="D28" t="s">
        <v>330</v>
      </c>
      <c r="E28" s="10" t="s">
        <v>305</v>
      </c>
      <c r="F28" s="35" t="s">
        <v>287</v>
      </c>
      <c r="G28" s="26">
        <f t="shared" ref="G28" si="18">IF(G858=0,0,100*#REF!/G695)</f>
        <v>0</v>
      </c>
      <c r="H28" s="11" t="s">
        <v>258</v>
      </c>
      <c r="I28" s="26">
        <v>23.17</v>
      </c>
      <c r="J28" s="26">
        <v>24.87</v>
      </c>
      <c r="K28" s="26">
        <v>25.69</v>
      </c>
      <c r="L28" s="26">
        <v>25.78</v>
      </c>
      <c r="M28" s="26">
        <v>27.55</v>
      </c>
      <c r="N28" s="26">
        <v>27.73</v>
      </c>
      <c r="O28" s="26">
        <v>29.37</v>
      </c>
      <c r="P28" s="26">
        <v>28.7</v>
      </c>
      <c r="Q28" s="26">
        <v>31.49</v>
      </c>
      <c r="R28" s="26">
        <v>31.62</v>
      </c>
      <c r="S28" s="26">
        <v>31.07</v>
      </c>
      <c r="T28" s="26">
        <v>27.42</v>
      </c>
      <c r="U28" s="26">
        <v>25.11</v>
      </c>
      <c r="V28" s="26">
        <v>28.59</v>
      </c>
      <c r="W28" s="26">
        <v>32.47</v>
      </c>
      <c r="X28" s="26">
        <v>33.520000000000003</v>
      </c>
      <c r="Y28" s="26">
        <v>33.82</v>
      </c>
      <c r="Z28" s="26">
        <v>35.380000000000003</v>
      </c>
      <c r="AA28" s="26">
        <v>35.97</v>
      </c>
      <c r="AB28" s="26">
        <v>36.81</v>
      </c>
      <c r="AC28" s="26">
        <v>40.840000000000003</v>
      </c>
      <c r="AD28" s="26">
        <v>42.33</v>
      </c>
      <c r="AE28" s="26">
        <v>41.66</v>
      </c>
      <c r="AF28" s="26">
        <v>37.26</v>
      </c>
      <c r="AG28" s="26">
        <v>39.53</v>
      </c>
      <c r="AH28" s="26">
        <v>42.55</v>
      </c>
      <c r="AI28" s="26">
        <v>41.01</v>
      </c>
      <c r="AJ28" s="26">
        <v>47.89</v>
      </c>
      <c r="AK28" s="26">
        <v>47.31</v>
      </c>
      <c r="AL28" s="26">
        <v>47.29</v>
      </c>
      <c r="AM28" s="26">
        <v>69.010000000000005</v>
      </c>
      <c r="AN28" s="26">
        <v>62.78</v>
      </c>
      <c r="AO28" s="26">
        <v>65.13</v>
      </c>
      <c r="AP28" s="26">
        <v>68.88</v>
      </c>
      <c r="AQ28" s="26">
        <v>68.55</v>
      </c>
      <c r="AR28" s="26">
        <v>70.900000000000006</v>
      </c>
      <c r="AS28" s="26">
        <v>71.709999999999994</v>
      </c>
      <c r="AT28" s="26">
        <v>76.69</v>
      </c>
      <c r="AU28" s="26">
        <v>81.86</v>
      </c>
      <c r="AV28" s="26">
        <v>77.66</v>
      </c>
      <c r="AW28" s="26">
        <v>83.35</v>
      </c>
      <c r="AX28" s="26">
        <v>82.3</v>
      </c>
      <c r="AY28" s="26">
        <v>95.02</v>
      </c>
      <c r="AZ28" s="26">
        <v>93.15</v>
      </c>
      <c r="BA28" s="26">
        <v>102.28</v>
      </c>
      <c r="BB28" s="26">
        <v>104.58</v>
      </c>
      <c r="BC28" s="26">
        <v>116.85</v>
      </c>
      <c r="BD28" s="26">
        <v>129.34</v>
      </c>
      <c r="BE28" s="26">
        <v>139.6</v>
      </c>
      <c r="BF28" s="26">
        <v>132.25</v>
      </c>
      <c r="BG28" s="26">
        <v>146.54</v>
      </c>
      <c r="BH28" s="26">
        <v>151.22999999999999</v>
      </c>
      <c r="BI28" s="26">
        <v>149.86000000000001</v>
      </c>
      <c r="BJ28" s="26">
        <v>151.59</v>
      </c>
      <c r="BK28" s="26">
        <v>159.53</v>
      </c>
      <c r="BL28" s="26">
        <v>175.83</v>
      </c>
    </row>
    <row r="29" spans="2:64" x14ac:dyDescent="0.25">
      <c r="B29" t="s">
        <v>163</v>
      </c>
      <c r="C29" t="s">
        <v>164</v>
      </c>
      <c r="D29" t="s">
        <v>330</v>
      </c>
      <c r="E29" s="10" t="s">
        <v>305</v>
      </c>
      <c r="F29" s="35" t="s">
        <v>287</v>
      </c>
      <c r="G29" s="26">
        <f t="shared" ref="G29" si="19">IF(G859=0,0,100*#REF!/G696)</f>
        <v>0</v>
      </c>
      <c r="H29" s="11" t="s">
        <v>258</v>
      </c>
      <c r="I29" s="26">
        <v>44.08</v>
      </c>
      <c r="J29" s="26">
        <v>44.97</v>
      </c>
      <c r="K29" s="26">
        <v>46.27</v>
      </c>
      <c r="L29" s="26">
        <v>47.81</v>
      </c>
      <c r="M29" s="26">
        <v>49.46</v>
      </c>
      <c r="N29" s="26">
        <v>50.15</v>
      </c>
      <c r="O29" s="26">
        <v>50.89</v>
      </c>
      <c r="P29" s="26">
        <v>52.88</v>
      </c>
      <c r="Q29" s="26">
        <v>51.34</v>
      </c>
      <c r="R29" s="26">
        <v>51.24</v>
      </c>
      <c r="S29" s="26">
        <v>50.07</v>
      </c>
      <c r="T29" s="26">
        <v>47.65</v>
      </c>
      <c r="U29" s="26">
        <v>41.97</v>
      </c>
      <c r="V29" s="26">
        <v>40.08</v>
      </c>
      <c r="W29" s="26">
        <v>41.25</v>
      </c>
      <c r="X29" s="26">
        <v>45.12</v>
      </c>
      <c r="Y29" s="26">
        <v>48.02</v>
      </c>
      <c r="Z29" s="26">
        <v>50.58</v>
      </c>
      <c r="AA29" s="26">
        <v>51.37</v>
      </c>
      <c r="AB29" s="26">
        <v>54.13</v>
      </c>
      <c r="AC29" s="26">
        <v>55.99</v>
      </c>
      <c r="AD29" s="26">
        <v>54.43</v>
      </c>
      <c r="AE29" s="26">
        <v>51.91</v>
      </c>
      <c r="AF29" s="26">
        <v>50.28</v>
      </c>
      <c r="AG29" s="26">
        <v>54.23</v>
      </c>
      <c r="AH29" s="26">
        <v>54.55</v>
      </c>
      <c r="AI29" s="26">
        <v>55.89</v>
      </c>
      <c r="AJ29" s="26">
        <v>57.35</v>
      </c>
      <c r="AK29" s="26">
        <v>60.91</v>
      </c>
      <c r="AL29" s="26">
        <v>63.2</v>
      </c>
      <c r="AM29" s="26">
        <v>78.48</v>
      </c>
      <c r="AN29" s="26">
        <v>76.48</v>
      </c>
      <c r="AO29" s="26">
        <v>76.930000000000007</v>
      </c>
      <c r="AP29" s="26">
        <v>76.52</v>
      </c>
      <c r="AQ29" s="26">
        <v>80.16</v>
      </c>
      <c r="AR29" s="26">
        <v>83.61</v>
      </c>
      <c r="AS29" s="26">
        <v>83.15</v>
      </c>
      <c r="AT29" s="26">
        <v>84.83</v>
      </c>
      <c r="AU29" s="26">
        <v>87.48</v>
      </c>
      <c r="AV29" s="26">
        <v>90.29</v>
      </c>
      <c r="AW29" s="26">
        <v>90.67</v>
      </c>
      <c r="AX29" s="26">
        <v>94.85</v>
      </c>
      <c r="AY29" s="26">
        <v>97.2</v>
      </c>
      <c r="AZ29" s="26">
        <v>97.89</v>
      </c>
      <c r="BA29" s="26">
        <v>100.25</v>
      </c>
      <c r="BB29" s="26">
        <v>101.85</v>
      </c>
      <c r="BC29" s="26">
        <v>99.41</v>
      </c>
      <c r="BD29" s="26">
        <v>95.57</v>
      </c>
      <c r="BE29" s="26">
        <v>99.92</v>
      </c>
      <c r="BF29" s="26">
        <v>108.34</v>
      </c>
      <c r="BG29" s="26">
        <v>108.13</v>
      </c>
      <c r="BH29" s="26">
        <v>115.3</v>
      </c>
      <c r="BI29" s="26">
        <v>116.07</v>
      </c>
      <c r="BJ29" s="26">
        <v>119.56</v>
      </c>
      <c r="BK29" s="26">
        <v>125.25</v>
      </c>
      <c r="BL29" s="26">
        <v>120.03</v>
      </c>
    </row>
    <row r="30" spans="2:64" x14ac:dyDescent="0.25">
      <c r="B30" t="s">
        <v>167</v>
      </c>
      <c r="C30" t="s">
        <v>168</v>
      </c>
      <c r="D30" t="s">
        <v>330</v>
      </c>
      <c r="E30" s="10" t="s">
        <v>305</v>
      </c>
      <c r="F30" s="35" t="s">
        <v>287</v>
      </c>
      <c r="G30" s="26">
        <f t="shared" ref="G30" si="20">IF(G860=0,0,100*#REF!/G697)</f>
        <v>0</v>
      </c>
      <c r="H30" s="11" t="s">
        <v>258</v>
      </c>
      <c r="I30" s="26">
        <v>24.84</v>
      </c>
      <c r="J30" s="26">
        <v>28.05</v>
      </c>
      <c r="K30" s="26">
        <v>29.55</v>
      </c>
      <c r="L30" s="26">
        <v>29.46</v>
      </c>
      <c r="M30" s="26">
        <v>29.75</v>
      </c>
      <c r="N30" s="26">
        <v>31.65</v>
      </c>
      <c r="O30" s="26">
        <v>34.42</v>
      </c>
      <c r="P30" s="26">
        <v>32.049999999999997</v>
      </c>
      <c r="Q30" s="26">
        <v>34.69</v>
      </c>
      <c r="R30" s="26">
        <v>33.03</v>
      </c>
      <c r="S30" s="26">
        <v>33.57</v>
      </c>
      <c r="T30" s="26">
        <v>33.5</v>
      </c>
      <c r="U30" s="26">
        <v>24.63</v>
      </c>
      <c r="V30" s="26">
        <v>28.98</v>
      </c>
      <c r="W30" s="26">
        <v>27.58</v>
      </c>
      <c r="X30" s="26">
        <v>32.67</v>
      </c>
      <c r="Y30" s="26">
        <v>38.99</v>
      </c>
      <c r="Z30" s="26">
        <v>40.47</v>
      </c>
      <c r="AA30" s="26">
        <v>40.53</v>
      </c>
      <c r="AB30" s="26">
        <v>43.69</v>
      </c>
      <c r="AC30" s="26">
        <v>43.02</v>
      </c>
      <c r="AD30" s="26">
        <v>43.04</v>
      </c>
      <c r="AE30" s="26">
        <v>42.92</v>
      </c>
      <c r="AF30" s="26">
        <v>32.97</v>
      </c>
      <c r="AG30" s="26">
        <v>33.78</v>
      </c>
      <c r="AH30" s="26">
        <v>37.56</v>
      </c>
      <c r="AI30" s="26">
        <v>34.520000000000003</v>
      </c>
      <c r="AJ30" s="26">
        <v>44</v>
      </c>
      <c r="AK30" s="26">
        <v>41.74</v>
      </c>
      <c r="AL30" s="26">
        <v>45.75</v>
      </c>
      <c r="AM30" s="26">
        <v>49.4</v>
      </c>
      <c r="AN30" s="26">
        <v>52.76</v>
      </c>
      <c r="AO30" s="26">
        <v>50.24</v>
      </c>
      <c r="AP30" s="26">
        <v>51.99</v>
      </c>
      <c r="AQ30" s="26">
        <v>53.24</v>
      </c>
      <c r="AR30" s="26">
        <v>61.73</v>
      </c>
      <c r="AS30" s="26">
        <v>57.41</v>
      </c>
      <c r="AT30" s="26">
        <v>76.63</v>
      </c>
      <c r="AU30" s="26">
        <v>74.930000000000007</v>
      </c>
      <c r="AV30" s="26">
        <v>68.91</v>
      </c>
      <c r="AW30" s="26">
        <v>83.43</v>
      </c>
      <c r="AX30" s="26">
        <v>92.02</v>
      </c>
      <c r="AY30" s="26">
        <v>93.58</v>
      </c>
      <c r="AZ30" s="26">
        <v>87.98</v>
      </c>
      <c r="BA30" s="26">
        <v>102.42</v>
      </c>
      <c r="BB30" s="26">
        <v>109.6</v>
      </c>
      <c r="BC30" s="26">
        <v>115.76</v>
      </c>
      <c r="BD30" s="26">
        <v>139.28</v>
      </c>
      <c r="BE30" s="26">
        <v>113.47</v>
      </c>
      <c r="BF30" s="26">
        <v>145.66</v>
      </c>
      <c r="BG30" s="26">
        <v>128.03</v>
      </c>
      <c r="BH30" s="26">
        <v>140.05000000000001</v>
      </c>
      <c r="BI30" s="26">
        <v>146.18</v>
      </c>
      <c r="BJ30" s="26">
        <v>153.24</v>
      </c>
      <c r="BK30" s="26">
        <v>163.26</v>
      </c>
      <c r="BL30" s="26">
        <v>176.35</v>
      </c>
    </row>
    <row r="31" spans="2:64" x14ac:dyDescent="0.25">
      <c r="B31" t="s">
        <v>169</v>
      </c>
      <c r="C31" t="s">
        <v>170</v>
      </c>
      <c r="D31" t="s">
        <v>330</v>
      </c>
      <c r="E31" s="10" t="s">
        <v>305</v>
      </c>
      <c r="F31" s="35" t="s">
        <v>287</v>
      </c>
      <c r="G31" s="26">
        <f t="shared" ref="G31" si="21">IF(G861=0,0,100*#REF!/G698)</f>
        <v>0</v>
      </c>
      <c r="H31" s="11" t="s">
        <v>258</v>
      </c>
      <c r="I31" s="26">
        <v>22.91</v>
      </c>
      <c r="J31" s="26">
        <v>23.76</v>
      </c>
      <c r="K31" s="26">
        <v>24.95</v>
      </c>
      <c r="L31" s="26">
        <v>25.71</v>
      </c>
      <c r="M31" s="26">
        <v>26.87</v>
      </c>
      <c r="N31" s="26">
        <v>26.11</v>
      </c>
      <c r="O31" s="26">
        <v>27.36</v>
      </c>
      <c r="P31" s="26">
        <v>27.81</v>
      </c>
      <c r="Q31" s="26">
        <v>30.82</v>
      </c>
      <c r="R31" s="26">
        <v>33.450000000000003</v>
      </c>
      <c r="S31" s="26">
        <v>30.42</v>
      </c>
      <c r="T31" s="26">
        <v>26.96</v>
      </c>
      <c r="U31" s="26">
        <v>28.13</v>
      </c>
      <c r="V31" s="26">
        <v>30.97</v>
      </c>
      <c r="W31" s="26">
        <v>29.84</v>
      </c>
      <c r="X31" s="26">
        <v>28.45</v>
      </c>
      <c r="Y31" s="26">
        <v>28.1</v>
      </c>
      <c r="Z31" s="26">
        <v>27.76</v>
      </c>
      <c r="AA31" s="26">
        <v>28.45</v>
      </c>
      <c r="AB31" s="26">
        <v>30.1</v>
      </c>
      <c r="AC31" s="26">
        <v>29.97</v>
      </c>
      <c r="AD31" s="26">
        <v>30.85</v>
      </c>
      <c r="AE31" s="26">
        <v>31.47</v>
      </c>
      <c r="AF31" s="26">
        <v>32.99</v>
      </c>
      <c r="AG31" s="26">
        <v>35.29</v>
      </c>
      <c r="AH31" s="26">
        <v>36.78</v>
      </c>
      <c r="AI31" s="26">
        <v>37.53</v>
      </c>
      <c r="AJ31" s="26">
        <v>42.69</v>
      </c>
      <c r="AK31" s="26">
        <v>46.72</v>
      </c>
      <c r="AL31" s="26">
        <v>49.19</v>
      </c>
      <c r="AM31" s="26">
        <v>55.71</v>
      </c>
      <c r="AN31" s="26">
        <v>60.05</v>
      </c>
      <c r="AO31" s="26">
        <v>63.71</v>
      </c>
      <c r="AP31" s="26">
        <v>65.540000000000006</v>
      </c>
      <c r="AQ31" s="26">
        <v>67.53</v>
      </c>
      <c r="AR31" s="26">
        <v>70.42</v>
      </c>
      <c r="AS31" s="26">
        <v>73.17</v>
      </c>
      <c r="AT31" s="26">
        <v>77.36</v>
      </c>
      <c r="AU31" s="26">
        <v>80.77</v>
      </c>
      <c r="AV31" s="26">
        <v>81.81</v>
      </c>
      <c r="AW31" s="26">
        <v>81.44</v>
      </c>
      <c r="AX31" s="26">
        <v>85.36</v>
      </c>
      <c r="AY31" s="26">
        <v>88.89</v>
      </c>
      <c r="AZ31" s="26">
        <v>94.43</v>
      </c>
      <c r="BA31" s="26">
        <v>99.59</v>
      </c>
      <c r="BB31" s="26">
        <v>105.97</v>
      </c>
      <c r="BC31" s="26">
        <v>99.23</v>
      </c>
      <c r="BD31" s="26">
        <v>105.45</v>
      </c>
      <c r="BE31" s="26">
        <v>93.29</v>
      </c>
      <c r="BF31" s="26">
        <v>105.9</v>
      </c>
      <c r="BG31" s="26">
        <v>100.13</v>
      </c>
      <c r="BH31" s="26">
        <v>112.61</v>
      </c>
      <c r="BI31" s="26">
        <v>111.1</v>
      </c>
      <c r="BJ31" s="26">
        <v>123.92</v>
      </c>
      <c r="BK31" s="26">
        <v>125.77</v>
      </c>
      <c r="BL31" s="26">
        <v>124.55</v>
      </c>
    </row>
    <row r="32" spans="2:64" x14ac:dyDescent="0.25">
      <c r="B32" t="s">
        <v>173</v>
      </c>
      <c r="C32" t="s">
        <v>174</v>
      </c>
      <c r="D32" t="s">
        <v>330</v>
      </c>
      <c r="E32" s="10" t="s">
        <v>305</v>
      </c>
      <c r="F32" s="35" t="s">
        <v>287</v>
      </c>
      <c r="G32" s="26">
        <f t="shared" ref="G32" si="22">IF(G862=0,0,100*#REF!/G699)</f>
        <v>0</v>
      </c>
      <c r="H32" s="11" t="s">
        <v>258</v>
      </c>
      <c r="I32" s="26">
        <v>63.82</v>
      </c>
      <c r="J32" s="26">
        <v>65.069999999999993</v>
      </c>
      <c r="K32" s="26">
        <v>70.3</v>
      </c>
      <c r="L32" s="26">
        <v>68.86</v>
      </c>
      <c r="M32" s="26">
        <v>74.209999999999994</v>
      </c>
      <c r="N32" s="26">
        <v>68.66</v>
      </c>
      <c r="O32" s="26">
        <v>75.78</v>
      </c>
      <c r="P32" s="26">
        <v>62.11</v>
      </c>
      <c r="Q32" s="26">
        <v>67.290000000000006</v>
      </c>
      <c r="R32" s="26">
        <v>50.93</v>
      </c>
      <c r="S32" s="26">
        <v>72.66</v>
      </c>
      <c r="T32" s="26">
        <v>47.66</v>
      </c>
      <c r="U32" s="26">
        <v>55.82</v>
      </c>
      <c r="V32" s="26">
        <v>72.52</v>
      </c>
      <c r="W32" s="26">
        <v>90.57</v>
      </c>
      <c r="X32" s="26">
        <v>80.87</v>
      </c>
      <c r="Y32" s="26">
        <v>47.2</v>
      </c>
      <c r="Z32" s="26">
        <v>79.52</v>
      </c>
      <c r="AA32" s="26">
        <v>56.38</v>
      </c>
      <c r="AB32" s="26">
        <v>49.43</v>
      </c>
      <c r="AC32" s="26">
        <v>76.66</v>
      </c>
      <c r="AD32" s="26">
        <v>75.86</v>
      </c>
      <c r="AE32" s="26">
        <v>51.54</v>
      </c>
      <c r="AF32" s="26">
        <v>52.85</v>
      </c>
      <c r="AG32" s="26">
        <v>70.819999999999993</v>
      </c>
      <c r="AH32" s="26">
        <v>79.349999999999994</v>
      </c>
      <c r="AI32" s="26">
        <v>86.78</v>
      </c>
      <c r="AJ32" s="26">
        <v>74.650000000000006</v>
      </c>
      <c r="AK32" s="26">
        <v>85.33</v>
      </c>
      <c r="AL32" s="26">
        <v>77.010000000000005</v>
      </c>
      <c r="AM32" s="26">
        <v>79.900000000000006</v>
      </c>
      <c r="AN32" s="26">
        <v>73.739999999999995</v>
      </c>
      <c r="AO32" s="26">
        <v>80.44</v>
      </c>
      <c r="AP32" s="26">
        <v>81.150000000000006</v>
      </c>
      <c r="AQ32" s="26">
        <v>89.44</v>
      </c>
      <c r="AR32" s="26">
        <v>80.260000000000005</v>
      </c>
      <c r="AS32" s="26">
        <v>75.930000000000007</v>
      </c>
      <c r="AT32" s="26">
        <v>74.64</v>
      </c>
      <c r="AU32" s="26">
        <v>107.72</v>
      </c>
      <c r="AV32" s="26">
        <v>106.27</v>
      </c>
      <c r="AW32" s="26">
        <v>100.87</v>
      </c>
      <c r="AX32" s="26">
        <v>67.180000000000007</v>
      </c>
      <c r="AY32" s="26">
        <v>93.6</v>
      </c>
      <c r="AZ32" s="26">
        <v>94.48</v>
      </c>
      <c r="BA32" s="26">
        <v>110.91</v>
      </c>
      <c r="BB32" s="26">
        <v>94.61</v>
      </c>
      <c r="BC32" s="26">
        <v>85.61</v>
      </c>
      <c r="BD32" s="26">
        <v>129.59</v>
      </c>
      <c r="BE32" s="26">
        <v>142.15</v>
      </c>
      <c r="BF32" s="26">
        <v>155.26</v>
      </c>
      <c r="BG32" s="26">
        <v>110.36</v>
      </c>
      <c r="BH32" s="26">
        <v>127</v>
      </c>
      <c r="BI32" s="26">
        <v>123.27</v>
      </c>
      <c r="BJ32" s="26">
        <v>127.11</v>
      </c>
      <c r="BK32" s="26">
        <v>163.80000000000001</v>
      </c>
      <c r="BL32" s="26">
        <v>148.46</v>
      </c>
    </row>
    <row r="34" spans="2:15" x14ac:dyDescent="0.25">
      <c r="E34" s="39" t="s">
        <v>354</v>
      </c>
      <c r="F34" s="39"/>
      <c r="G34" s="39" t="s">
        <v>355</v>
      </c>
      <c r="H34" s="39"/>
      <c r="I34" s="39" t="s">
        <v>356</v>
      </c>
      <c r="J34" s="39"/>
    </row>
    <row r="35" spans="2:15" x14ac:dyDescent="0.25">
      <c r="E35" s="35" t="s">
        <v>317</v>
      </c>
      <c r="F35" s="35" t="s">
        <v>318</v>
      </c>
      <c r="G35" s="35" t="s">
        <v>317</v>
      </c>
      <c r="H35" s="35" t="s">
        <v>318</v>
      </c>
      <c r="I35" s="35" t="s">
        <v>317</v>
      </c>
      <c r="J35" s="35" t="s">
        <v>318</v>
      </c>
    </row>
    <row r="36" spans="2:15" x14ac:dyDescent="0.25">
      <c r="B36" t="s">
        <v>5</v>
      </c>
      <c r="C36" t="s">
        <v>7</v>
      </c>
      <c r="E36" s="17">
        <f>INTERCEPT($R10:$BL10,$R$1:$BL$1)</f>
        <v>-6525.236846669749</v>
      </c>
      <c r="F36" s="32">
        <f>LINEST($R10:$BL10,$R$1:$BL$1,TRUE,TRUE)</f>
        <v>3.311055735430156</v>
      </c>
      <c r="G36" s="17">
        <f>INTERCEPT($R10:$AP10,$R$1:$AP$1)</f>
        <v>-335.34256923076924</v>
      </c>
      <c r="H36" s="32">
        <f>LINEST($R10:$AP10,$R$1:$AP$1,TRUE,TRUE)</f>
        <v>0.18816153846153846</v>
      </c>
      <c r="I36" s="17">
        <f>INTERCEPT($AQ10:$BL10,$AQ$1:$BL$1)</f>
        <v>-16143.335573122531</v>
      </c>
      <c r="J36" s="32">
        <f>LINEST($AQ10:$BL10,$AQ$1:$BL$1,TRUE,TRUE)</f>
        <v>8.1067363071710901</v>
      </c>
      <c r="K36" s="36">
        <f>AVERAGE(F36:F37,F39:F48)</f>
        <v>2.0230095590502621</v>
      </c>
      <c r="M36" s="36">
        <f>AVERAGE(H36:H37,H39:H48)</f>
        <v>0.93244166666666661</v>
      </c>
      <c r="O36" s="36">
        <f>AVERAGE(J36:J48)</f>
        <v>3.958148807714025</v>
      </c>
    </row>
    <row r="37" spans="2:15" x14ac:dyDescent="0.25">
      <c r="B37" t="s">
        <v>151</v>
      </c>
      <c r="C37" t="s">
        <v>7</v>
      </c>
      <c r="E37" s="17">
        <f t="shared" ref="E37:E58" si="23">INTERCEPT($R11:$BL11,$R$1:$BL$1)</f>
        <v>-1729.372587881591</v>
      </c>
      <c r="F37" s="32">
        <f t="shared" ref="F37:F58" si="24">LINEST($R11:$BL11,$R$1:$BL$1,TRUE,TRUE)</f>
        <v>0.91564061054579093</v>
      </c>
      <c r="G37" s="17">
        <f t="shared" ref="G37:G58" si="25">INTERCEPT($R11:$AP11,$R$1:$AP$1)</f>
        <v>-2479.8810923076921</v>
      </c>
      <c r="H37" s="32">
        <f t="shared" ref="H37:H58" si="26">LINEST($R11:$AP11,$R$1:$AP$1,TRUE,TRUE)</f>
        <v>1.2951153846153847</v>
      </c>
      <c r="I37" s="17">
        <f t="shared" ref="I37:I58" si="27">INTERCEPT($AQ11:$BL11,$AQ$1:$BL$1)</f>
        <v>-2756.8279446640313</v>
      </c>
      <c r="J37" s="32">
        <f t="shared" ref="J37:J58" si="28">LINEST($AQ11:$BL11,$AQ$1:$BL$1,TRUE,TRUE)</f>
        <v>1.4270468661773006</v>
      </c>
    </row>
    <row r="38" spans="2:15" x14ac:dyDescent="0.25">
      <c r="B38" t="s">
        <v>157</v>
      </c>
      <c r="C38" t="s">
        <v>7</v>
      </c>
      <c r="E38" s="17">
        <f t="shared" si="23"/>
        <v>-10495.307266666665</v>
      </c>
      <c r="F38" s="32" t="e">
        <f t="shared" si="24"/>
        <v>#VALUE!</v>
      </c>
      <c r="G38" s="17">
        <f t="shared" si="25"/>
        <v>111.61000000000226</v>
      </c>
      <c r="H38" s="32" t="e">
        <f t="shared" si="26"/>
        <v>#VALUE!</v>
      </c>
      <c r="I38" s="17">
        <f t="shared" si="27"/>
        <v>-10930.175217391305</v>
      </c>
      <c r="J38" s="32">
        <f t="shared" si="28"/>
        <v>5.5032806324110668</v>
      </c>
    </row>
    <row r="39" spans="2:15" x14ac:dyDescent="0.25">
      <c r="B39" t="s">
        <v>159</v>
      </c>
      <c r="C39" t="s">
        <v>7</v>
      </c>
      <c r="E39" s="17">
        <f t="shared" si="23"/>
        <v>-4315.732265263644</v>
      </c>
      <c r="F39" s="32">
        <f t="shared" si="24"/>
        <v>2.2018212303422757</v>
      </c>
      <c r="G39" s="17">
        <f t="shared" si="25"/>
        <v>-3379.7993384615374</v>
      </c>
      <c r="H39" s="32">
        <f t="shared" si="26"/>
        <v>1.7300230769230767</v>
      </c>
      <c r="I39" s="17">
        <f t="shared" si="27"/>
        <v>-6808.8105138339924</v>
      </c>
      <c r="J39" s="32">
        <f t="shared" si="28"/>
        <v>3.4444720496894412</v>
      </c>
    </row>
    <row r="40" spans="2:15" x14ac:dyDescent="0.25">
      <c r="B40" t="s">
        <v>275</v>
      </c>
      <c r="C40" t="s">
        <v>7</v>
      </c>
      <c r="E40" s="17">
        <f t="shared" si="23"/>
        <v>-2660.5404972247916</v>
      </c>
      <c r="F40" s="32">
        <f t="shared" si="24"/>
        <v>1.3787210915818688</v>
      </c>
      <c r="G40" s="17">
        <f t="shared" si="25"/>
        <v>-2123.1776615384615</v>
      </c>
      <c r="H40" s="32">
        <f t="shared" si="26"/>
        <v>1.1078769230769232</v>
      </c>
      <c r="I40" s="17">
        <f t="shared" si="27"/>
        <v>-4190.01628458498</v>
      </c>
      <c r="J40" s="32">
        <f t="shared" si="28"/>
        <v>2.1410502540937322</v>
      </c>
    </row>
    <row r="41" spans="2:15" x14ac:dyDescent="0.25">
      <c r="B41" t="s">
        <v>277</v>
      </c>
      <c r="C41" t="s">
        <v>7</v>
      </c>
      <c r="E41" s="17">
        <f t="shared" si="23"/>
        <v>-6038.521003700278</v>
      </c>
      <c r="F41" s="32">
        <f t="shared" si="24"/>
        <v>3.0691165587419045</v>
      </c>
      <c r="G41" s="17">
        <f t="shared" si="25"/>
        <v>-1084.489646153846</v>
      </c>
      <c r="H41" s="32">
        <f t="shared" si="26"/>
        <v>0.56900769230769233</v>
      </c>
      <c r="I41" s="17">
        <f t="shared" si="27"/>
        <v>-11822.204110671941</v>
      </c>
      <c r="J41" s="32">
        <f t="shared" si="28"/>
        <v>5.9536984754376068</v>
      </c>
    </row>
    <row r="42" spans="2:15" x14ac:dyDescent="0.25">
      <c r="B42" t="s">
        <v>165</v>
      </c>
      <c r="C42" t="s">
        <v>7</v>
      </c>
      <c r="E42" s="17">
        <f t="shared" si="23"/>
        <v>-3925.956244218316</v>
      </c>
      <c r="F42" s="32">
        <f t="shared" si="24"/>
        <v>2.0112673450508787</v>
      </c>
      <c r="G42" s="17">
        <f t="shared" si="25"/>
        <v>844.30541538461557</v>
      </c>
      <c r="H42" s="32">
        <f t="shared" si="26"/>
        <v>-0.3969692307692308</v>
      </c>
      <c r="I42" s="17">
        <f t="shared" si="27"/>
        <v>-7203.4282608695648</v>
      </c>
      <c r="J42" s="32">
        <f t="shared" si="28"/>
        <v>3.6471315640880859</v>
      </c>
    </row>
    <row r="43" spans="2:15" x14ac:dyDescent="0.25">
      <c r="B43" t="s">
        <v>171</v>
      </c>
      <c r="C43" t="s">
        <v>7</v>
      </c>
      <c r="E43" s="17">
        <f t="shared" si="23"/>
        <v>-4803.8837199352465</v>
      </c>
      <c r="F43" s="32">
        <f t="shared" si="24"/>
        <v>2.4510742368177612</v>
      </c>
      <c r="G43" s="17">
        <f t="shared" si="25"/>
        <v>-2911.5718615384621</v>
      </c>
      <c r="H43" s="32">
        <f t="shared" si="26"/>
        <v>1.4973769230769229</v>
      </c>
      <c r="I43" s="17">
        <f t="shared" si="27"/>
        <v>-10386.838537549409</v>
      </c>
      <c r="J43" s="32">
        <f t="shared" si="28"/>
        <v>5.2337154150197618</v>
      </c>
    </row>
    <row r="44" spans="2:15" x14ac:dyDescent="0.25">
      <c r="B44" t="s">
        <v>175</v>
      </c>
      <c r="C44" t="s">
        <v>7</v>
      </c>
      <c r="E44" s="17">
        <f t="shared" si="23"/>
        <v>-2861.010385060129</v>
      </c>
      <c r="F44" s="32">
        <f t="shared" si="24"/>
        <v>1.4781001387604076</v>
      </c>
      <c r="G44" s="17">
        <f t="shared" si="25"/>
        <v>-1961.0306615384607</v>
      </c>
      <c r="H44" s="32">
        <f t="shared" si="26"/>
        <v>1.0241769230769231</v>
      </c>
      <c r="I44" s="17">
        <f t="shared" si="27"/>
        <v>-4602.2052173913053</v>
      </c>
      <c r="J44" s="32">
        <f t="shared" si="28"/>
        <v>2.3461377752682102</v>
      </c>
    </row>
    <row r="45" spans="2:15" x14ac:dyDescent="0.25">
      <c r="B45" t="s">
        <v>177</v>
      </c>
      <c r="C45" t="s">
        <v>7</v>
      </c>
      <c r="E45" s="17">
        <f t="shared" si="23"/>
        <v>-5364.66774398705</v>
      </c>
      <c r="F45" s="32">
        <f t="shared" si="24"/>
        <v>2.7315552728954673</v>
      </c>
      <c r="G45" s="17">
        <f t="shared" si="25"/>
        <v>-2873.8835230769228</v>
      </c>
      <c r="H45" s="32">
        <f t="shared" si="26"/>
        <v>1.4758538461538462</v>
      </c>
      <c r="I45" s="17">
        <f t="shared" si="27"/>
        <v>-11703.912292490117</v>
      </c>
      <c r="J45" s="32">
        <f t="shared" si="28"/>
        <v>5.8913608130999418</v>
      </c>
    </row>
    <row r="46" spans="2:15" x14ac:dyDescent="0.25">
      <c r="B46" t="s">
        <v>179</v>
      </c>
      <c r="C46" t="s">
        <v>7</v>
      </c>
      <c r="E46" s="17">
        <f t="shared" si="23"/>
        <v>-2481.275756244218</v>
      </c>
      <c r="F46" s="32">
        <f t="shared" si="24"/>
        <v>1.2820929694727108</v>
      </c>
      <c r="G46" s="17">
        <f t="shared" si="25"/>
        <v>-950.1798923076924</v>
      </c>
      <c r="H46" s="32">
        <f t="shared" si="26"/>
        <v>0.50871538461538468</v>
      </c>
      <c r="I46" s="17">
        <f t="shared" si="27"/>
        <v>-2443.1007905138345</v>
      </c>
      <c r="J46" s="32">
        <f t="shared" si="28"/>
        <v>1.2640429136081306</v>
      </c>
    </row>
    <row r="47" spans="2:15" x14ac:dyDescent="0.25">
      <c r="B47" t="s">
        <v>279</v>
      </c>
      <c r="C47" t="s">
        <v>7</v>
      </c>
      <c r="E47" s="17">
        <f t="shared" si="23"/>
        <v>-5663.6468478260867</v>
      </c>
      <c r="F47" s="32">
        <f t="shared" si="24"/>
        <v>2.8852012025901947</v>
      </c>
      <c r="G47" s="17">
        <f t="shared" si="25"/>
        <v>-3040.430107692308</v>
      </c>
      <c r="H47" s="32">
        <f t="shared" si="26"/>
        <v>1.5626846153846157</v>
      </c>
      <c r="I47" s="17">
        <f t="shared" si="27"/>
        <v>-12206.100237154151</v>
      </c>
      <c r="J47" s="32">
        <f t="shared" si="28"/>
        <v>6.1463297571993234</v>
      </c>
    </row>
    <row r="48" spans="2:15" x14ac:dyDescent="0.25">
      <c r="B48" t="s">
        <v>281</v>
      </c>
      <c r="C48" t="s">
        <v>7</v>
      </c>
      <c r="E48" s="17">
        <f t="shared" si="23"/>
        <v>-1034.841014107308</v>
      </c>
      <c r="F48" s="32">
        <f t="shared" si="24"/>
        <v>0.56046831637372796</v>
      </c>
      <c r="G48" s="17">
        <f t="shared" si="25"/>
        <v>-1167.4236615384616</v>
      </c>
      <c r="H48" s="32">
        <f t="shared" si="26"/>
        <v>0.62727692307692284</v>
      </c>
      <c r="I48" s="17">
        <f t="shared" si="27"/>
        <v>-614.42438735177871</v>
      </c>
      <c r="J48" s="32">
        <f t="shared" si="28"/>
        <v>0.35093167701863354</v>
      </c>
    </row>
    <row r="49" spans="2:15" x14ac:dyDescent="0.25">
      <c r="B49" t="s">
        <v>147</v>
      </c>
      <c r="C49" t="s">
        <v>149</v>
      </c>
      <c r="E49" s="17">
        <f t="shared" si="23"/>
        <v>-4916.2094611470857</v>
      </c>
      <c r="F49" s="32">
        <f t="shared" si="24"/>
        <v>2.500978260869565</v>
      </c>
      <c r="G49" s="17">
        <f t="shared" si="25"/>
        <v>-3415.3554923076927</v>
      </c>
      <c r="H49" s="32">
        <f t="shared" si="26"/>
        <v>1.7435153846153844</v>
      </c>
      <c r="I49" s="17">
        <f t="shared" si="27"/>
        <v>-6563.8205928853749</v>
      </c>
      <c r="J49" s="32">
        <f t="shared" si="28"/>
        <v>3.322772444946358</v>
      </c>
      <c r="K49" s="36">
        <f>AVERAGE(F49:F58)</f>
        <v>2.4614237974098061</v>
      </c>
      <c r="M49" s="36">
        <f>AVERAGE(H49:H58)</f>
        <v>1.2486015384615385</v>
      </c>
      <c r="O49" s="36">
        <f>AVERAGE(J49:J58)</f>
        <v>3.8639028797289656</v>
      </c>
    </row>
    <row r="50" spans="2:15" x14ac:dyDescent="0.25">
      <c r="B50" t="s">
        <v>153</v>
      </c>
      <c r="C50" t="s">
        <v>149</v>
      </c>
      <c r="E50" s="17">
        <f t="shared" si="23"/>
        <v>-5374.3023728029611</v>
      </c>
      <c r="F50" s="32">
        <f t="shared" si="24"/>
        <v>2.7360730804810363</v>
      </c>
      <c r="G50" s="17">
        <f t="shared" si="25"/>
        <v>-1880.6817076923073</v>
      </c>
      <c r="H50" s="32">
        <f t="shared" si="26"/>
        <v>0.97368461538461493</v>
      </c>
      <c r="I50" s="17">
        <f t="shared" si="27"/>
        <v>-11317.969407114626</v>
      </c>
      <c r="J50" s="32">
        <f t="shared" si="28"/>
        <v>5.6994353472614332</v>
      </c>
    </row>
    <row r="51" spans="2:15" x14ac:dyDescent="0.25">
      <c r="B51" t="s">
        <v>155</v>
      </c>
      <c r="C51" t="s">
        <v>149</v>
      </c>
      <c r="E51" s="17">
        <f t="shared" si="23"/>
        <v>-5234.120925069381</v>
      </c>
      <c r="F51" s="32">
        <f t="shared" si="24"/>
        <v>2.6642460684551343</v>
      </c>
      <c r="G51" s="17">
        <f t="shared" si="25"/>
        <v>-2436.4766153846149</v>
      </c>
      <c r="H51" s="32">
        <f t="shared" si="26"/>
        <v>1.2521692307692307</v>
      </c>
      <c r="I51" s="17">
        <f t="shared" si="27"/>
        <v>-7937.4402766798421</v>
      </c>
      <c r="J51" s="32">
        <f t="shared" si="28"/>
        <v>4.0128176171654424</v>
      </c>
    </row>
    <row r="52" spans="2:15" x14ac:dyDescent="0.25">
      <c r="B52" t="s">
        <v>284</v>
      </c>
      <c r="C52" t="s">
        <v>149</v>
      </c>
      <c r="E52" s="17">
        <f t="shared" si="23"/>
        <v>-4418.3773658649379</v>
      </c>
      <c r="F52" s="32">
        <f t="shared" si="24"/>
        <v>2.2540726179463451</v>
      </c>
      <c r="G52" s="17">
        <f t="shared" si="25"/>
        <v>-3669.6421076923079</v>
      </c>
      <c r="H52" s="32">
        <f t="shared" si="26"/>
        <v>1.8760846153846154</v>
      </c>
      <c r="I52" s="17">
        <f t="shared" si="27"/>
        <v>-4949.3636758893281</v>
      </c>
      <c r="J52" s="32">
        <f t="shared" si="28"/>
        <v>2.5190852625635225</v>
      </c>
    </row>
    <row r="53" spans="2:15" x14ac:dyDescent="0.25">
      <c r="B53" t="s">
        <v>273</v>
      </c>
      <c r="C53" t="s">
        <v>149</v>
      </c>
      <c r="E53" s="17">
        <f t="shared" si="23"/>
        <v>-5389.7896345975942</v>
      </c>
      <c r="F53" s="32">
        <f t="shared" si="24"/>
        <v>2.7393940795559684</v>
      </c>
      <c r="G53" s="17">
        <f t="shared" si="25"/>
        <v>-1531.0370461538462</v>
      </c>
      <c r="H53" s="32">
        <f t="shared" si="26"/>
        <v>0.79170769230769222</v>
      </c>
      <c r="I53" s="17">
        <f t="shared" si="27"/>
        <v>-9044.3811462450576</v>
      </c>
      <c r="J53" s="32">
        <f t="shared" si="28"/>
        <v>4.5625635234330888</v>
      </c>
    </row>
    <row r="54" spans="2:15" x14ac:dyDescent="0.25">
      <c r="B54" t="s">
        <v>161</v>
      </c>
      <c r="C54" t="s">
        <v>149</v>
      </c>
      <c r="E54" s="17">
        <f t="shared" si="23"/>
        <v>-5875.1055388529121</v>
      </c>
      <c r="F54" s="32">
        <f t="shared" si="24"/>
        <v>2.9852983348751154</v>
      </c>
      <c r="G54" s="17">
        <f t="shared" si="25"/>
        <v>-2987.9209384615378</v>
      </c>
      <c r="H54" s="32">
        <f t="shared" si="26"/>
        <v>1.5286230769230769</v>
      </c>
      <c r="I54" s="17">
        <f t="shared" si="27"/>
        <v>-10236.180316205535</v>
      </c>
      <c r="J54" s="32">
        <f t="shared" si="28"/>
        <v>5.1598249576510424</v>
      </c>
    </row>
    <row r="55" spans="2:15" x14ac:dyDescent="0.25">
      <c r="B55" t="s">
        <v>163</v>
      </c>
      <c r="C55" t="s">
        <v>149</v>
      </c>
      <c r="E55" s="17">
        <f t="shared" si="23"/>
        <v>-3523.3128781221085</v>
      </c>
      <c r="F55" s="32">
        <f t="shared" si="24"/>
        <v>1.8061528677150793</v>
      </c>
      <c r="G55" s="17">
        <f t="shared" si="25"/>
        <v>-2480.9574153846156</v>
      </c>
      <c r="H55" s="32">
        <f t="shared" si="26"/>
        <v>1.2797692307692305</v>
      </c>
      <c r="I55" s="17">
        <f t="shared" si="27"/>
        <v>-3825.4323320158101</v>
      </c>
      <c r="J55" s="32">
        <f t="shared" si="28"/>
        <v>1.9573291925465837</v>
      </c>
    </row>
    <row r="56" spans="2:15" x14ac:dyDescent="0.25">
      <c r="B56" t="s">
        <v>167</v>
      </c>
      <c r="C56" t="s">
        <v>149</v>
      </c>
      <c r="E56" s="17">
        <f t="shared" si="23"/>
        <v>-5667.5545143385752</v>
      </c>
      <c r="F56" s="32">
        <f t="shared" si="24"/>
        <v>2.8796484736355223</v>
      </c>
      <c r="G56" s="17">
        <f t="shared" si="25"/>
        <v>-1564.4897230769229</v>
      </c>
      <c r="H56" s="32">
        <f t="shared" si="26"/>
        <v>0.80915384615384622</v>
      </c>
      <c r="I56" s="17">
        <f t="shared" si="27"/>
        <v>-10890.624703557312</v>
      </c>
      <c r="J56" s="32">
        <f t="shared" si="28"/>
        <v>5.484392998306042</v>
      </c>
    </row>
    <row r="57" spans="2:15" x14ac:dyDescent="0.25">
      <c r="B57" t="s">
        <v>169</v>
      </c>
      <c r="C57" t="s">
        <v>149</v>
      </c>
      <c r="E57" s="17">
        <f t="shared" si="23"/>
        <v>-4568.0933510638297</v>
      </c>
      <c r="F57" s="32">
        <f t="shared" si="24"/>
        <v>2.324627659574467</v>
      </c>
      <c r="G57" s="17">
        <f t="shared" si="25"/>
        <v>-2692.6059384615387</v>
      </c>
      <c r="H57" s="32">
        <f t="shared" si="26"/>
        <v>1.3775230769230769</v>
      </c>
      <c r="I57" s="17">
        <f t="shared" si="27"/>
        <v>-5127.4984189723318</v>
      </c>
      <c r="J57" s="32">
        <f t="shared" si="28"/>
        <v>2.6045115753811405</v>
      </c>
    </row>
    <row r="58" spans="2:15" x14ac:dyDescent="0.25">
      <c r="B58" t="s">
        <v>173</v>
      </c>
      <c r="C58" t="s">
        <v>149</v>
      </c>
      <c r="E58" s="17">
        <f t="shared" si="23"/>
        <v>-3346.9553469010175</v>
      </c>
      <c r="F58" s="32">
        <f t="shared" si="24"/>
        <v>1.7237465309898241</v>
      </c>
      <c r="G58" s="17">
        <f t="shared" si="25"/>
        <v>-1622.2155076923079</v>
      </c>
      <c r="H58" s="32">
        <f t="shared" si="26"/>
        <v>0.85378461538461559</v>
      </c>
      <c r="I58" s="17">
        <f t="shared" si="27"/>
        <v>-6541.3532015810279</v>
      </c>
      <c r="J58" s="32">
        <f t="shared" si="28"/>
        <v>3.3162958780350071</v>
      </c>
    </row>
    <row r="60" spans="2:15" x14ac:dyDescent="0.25">
      <c r="D60" t="s">
        <v>7</v>
      </c>
    </row>
    <row r="61" spans="2:15" x14ac:dyDescent="0.25">
      <c r="D61" s="29" t="s">
        <v>269</v>
      </c>
      <c r="F61" s="32" t="e">
        <f>AVERAGE(F$228:F$240)</f>
        <v>#DIV/0!</v>
      </c>
      <c r="G61" s="32"/>
      <c r="H61" s="32" t="e">
        <f>AVERAGE(H$228:H$240)</f>
        <v>#DIV/0!</v>
      </c>
      <c r="I61" s="32"/>
      <c r="J61" s="32" t="e">
        <f>AVERAGE(J$228:J$240)</f>
        <v>#DIV/0!</v>
      </c>
    </row>
    <row r="62" spans="2:15" x14ac:dyDescent="0.25">
      <c r="D62" s="29" t="s">
        <v>270</v>
      </c>
      <c r="F62" s="32">
        <f>MAX(F$228:F$240)</f>
        <v>0</v>
      </c>
      <c r="G62" s="32"/>
      <c r="H62" s="32">
        <f>MAX(H$228:H$240)</f>
        <v>0</v>
      </c>
      <c r="I62" s="32"/>
      <c r="J62" s="32">
        <f>MAX(J$228:J$240)</f>
        <v>0</v>
      </c>
    </row>
    <row r="63" spans="2:15" x14ac:dyDescent="0.25">
      <c r="D63" s="29" t="s">
        <v>271</v>
      </c>
      <c r="F63" s="32">
        <f>MIN(F$228:F$240)</f>
        <v>0</v>
      </c>
      <c r="G63" s="32"/>
      <c r="H63" s="32">
        <f>MIN(H$228:H$240)</f>
        <v>0</v>
      </c>
      <c r="I63" s="32"/>
      <c r="J63" s="32">
        <f>MIN(J$228:J$240)</f>
        <v>0</v>
      </c>
    </row>
  </sheetData>
  <mergeCells count="3">
    <mergeCell ref="E34:F34"/>
    <mergeCell ref="G34:H34"/>
    <mergeCell ref="I34:J34"/>
  </mergeCells>
  <conditionalFormatting sqref="B10:B32">
    <cfRule type="containsText" dxfId="8" priority="9" operator="containsText" text="Angola">
      <formula>NOT(ISERROR(SEARCH("Angola",B10)))</formula>
    </cfRule>
  </conditionalFormatting>
  <conditionalFormatting sqref="F10:F32">
    <cfRule type="containsText" dxfId="7" priority="8" operator="containsText" text="Formula">
      <formula>NOT(ISERROR(SEARCH("Formula",F10)))</formula>
    </cfRule>
  </conditionalFormatting>
  <conditionalFormatting sqref="B59:B63">
    <cfRule type="containsText" dxfId="6" priority="7" operator="containsText" text="Angola">
      <formula>NOT(ISERROR(SEARCH("Angola",B59)))</formula>
    </cfRule>
  </conditionalFormatting>
  <conditionalFormatting sqref="F36:F58">
    <cfRule type="top10" dxfId="5" priority="5" rank="3"/>
    <cfRule type="top10" dxfId="4" priority="6" bottom="1" rank="3"/>
  </conditionalFormatting>
  <conditionalFormatting sqref="H36:H58">
    <cfRule type="top10" dxfId="3" priority="3" rank="3"/>
    <cfRule type="top10" dxfId="2" priority="4" bottom="1" rank="3"/>
  </conditionalFormatting>
  <conditionalFormatting sqref="J36:J58">
    <cfRule type="top10" dxfId="1" priority="1" rank="3"/>
    <cfRule type="top10" dxfId="0" priority="2" bottom="1" rank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B074-C262-4D4D-98DE-B327238CC948}">
  <dimension ref="A1:A72"/>
  <sheetViews>
    <sheetView topLeftCell="A48" workbookViewId="0">
      <selection activeCell="A67" sqref="A67"/>
    </sheetView>
  </sheetViews>
  <sheetFormatPr defaultRowHeight="15" x14ac:dyDescent="0.25"/>
  <sheetData>
    <row r="1" spans="1:1" x14ac:dyDescent="0.25">
      <c r="A1" s="6" t="s">
        <v>181</v>
      </c>
    </row>
    <row r="2" spans="1:1" x14ac:dyDescent="0.25">
      <c r="A2" s="6" t="s">
        <v>182</v>
      </c>
    </row>
    <row r="3" spans="1:1" x14ac:dyDescent="0.25">
      <c r="A3" s="6" t="s">
        <v>183</v>
      </c>
    </row>
    <row r="4" spans="1:1" x14ac:dyDescent="0.25">
      <c r="A4" s="6" t="s">
        <v>184</v>
      </c>
    </row>
    <row r="5" spans="1:1" x14ac:dyDescent="0.25">
      <c r="A5" s="6" t="s">
        <v>185</v>
      </c>
    </row>
    <row r="6" spans="1:1" x14ac:dyDescent="0.25">
      <c r="A6" s="6" t="s">
        <v>186</v>
      </c>
    </row>
    <row r="7" spans="1:1" x14ac:dyDescent="0.25">
      <c r="A7" s="6" t="s">
        <v>187</v>
      </c>
    </row>
    <row r="8" spans="1:1" x14ac:dyDescent="0.25">
      <c r="A8" s="6" t="s">
        <v>188</v>
      </c>
    </row>
    <row r="9" spans="1:1" x14ac:dyDescent="0.25">
      <c r="A9" s="6" t="s">
        <v>189</v>
      </c>
    </row>
    <row r="10" spans="1:1" x14ac:dyDescent="0.25">
      <c r="A10" s="6" t="s">
        <v>190</v>
      </c>
    </row>
    <row r="11" spans="1:1" x14ac:dyDescent="0.25">
      <c r="A11" s="6" t="s">
        <v>191</v>
      </c>
    </row>
    <row r="12" spans="1:1" x14ac:dyDescent="0.25">
      <c r="A12" s="6" t="s">
        <v>192</v>
      </c>
    </row>
    <row r="13" spans="1:1" x14ac:dyDescent="0.25">
      <c r="A13" s="6" t="s">
        <v>193</v>
      </c>
    </row>
    <row r="14" spans="1:1" x14ac:dyDescent="0.25">
      <c r="A14" s="6" t="s">
        <v>194</v>
      </c>
    </row>
    <row r="15" spans="1:1" x14ac:dyDescent="0.25">
      <c r="A15" s="6" t="s">
        <v>195</v>
      </c>
    </row>
    <row r="16" spans="1:1" x14ac:dyDescent="0.25">
      <c r="A16" s="6" t="s">
        <v>196</v>
      </c>
    </row>
    <row r="17" spans="1:1" x14ac:dyDescent="0.25">
      <c r="A17" s="6" t="s">
        <v>197</v>
      </c>
    </row>
    <row r="18" spans="1:1" x14ac:dyDescent="0.25">
      <c r="A18" s="6" t="s">
        <v>198</v>
      </c>
    </row>
    <row r="19" spans="1:1" x14ac:dyDescent="0.25">
      <c r="A19" s="6" t="s">
        <v>199</v>
      </c>
    </row>
    <row r="20" spans="1:1" x14ac:dyDescent="0.25">
      <c r="A20" s="6" t="s">
        <v>200</v>
      </c>
    </row>
    <row r="21" spans="1:1" x14ac:dyDescent="0.25">
      <c r="A21" s="6" t="s">
        <v>201</v>
      </c>
    </row>
    <row r="22" spans="1:1" x14ac:dyDescent="0.25">
      <c r="A22" s="6" t="s">
        <v>202</v>
      </c>
    </row>
    <row r="23" spans="1:1" x14ac:dyDescent="0.25">
      <c r="A23" s="6" t="s">
        <v>203</v>
      </c>
    </row>
    <row r="24" spans="1:1" x14ac:dyDescent="0.25">
      <c r="A24" s="6" t="s">
        <v>204</v>
      </c>
    </row>
    <row r="25" spans="1:1" x14ac:dyDescent="0.25">
      <c r="A25" s="6" t="s">
        <v>205</v>
      </c>
    </row>
    <row r="26" spans="1:1" x14ac:dyDescent="0.25">
      <c r="A26" s="6" t="s">
        <v>206</v>
      </c>
    </row>
    <row r="27" spans="1:1" x14ac:dyDescent="0.25">
      <c r="A27" s="6" t="s">
        <v>207</v>
      </c>
    </row>
    <row r="28" spans="1:1" x14ac:dyDescent="0.25">
      <c r="A28" s="6" t="s">
        <v>208</v>
      </c>
    </row>
    <row r="29" spans="1:1" x14ac:dyDescent="0.25">
      <c r="A29" s="6" t="s">
        <v>209</v>
      </c>
    </row>
    <row r="30" spans="1:1" x14ac:dyDescent="0.25">
      <c r="A30" s="6" t="s">
        <v>210</v>
      </c>
    </row>
    <row r="31" spans="1:1" x14ac:dyDescent="0.25">
      <c r="A31" s="6" t="s">
        <v>211</v>
      </c>
    </row>
    <row r="32" spans="1:1" x14ac:dyDescent="0.25">
      <c r="A32" s="6" t="s">
        <v>212</v>
      </c>
    </row>
    <row r="33" spans="1:1" x14ac:dyDescent="0.25">
      <c r="A33" s="6" t="s">
        <v>213</v>
      </c>
    </row>
    <row r="34" spans="1:1" x14ac:dyDescent="0.25">
      <c r="A34" s="6" t="s">
        <v>214</v>
      </c>
    </row>
    <row r="35" spans="1:1" x14ac:dyDescent="0.25">
      <c r="A35" s="6" t="s">
        <v>215</v>
      </c>
    </row>
    <row r="36" spans="1:1" x14ac:dyDescent="0.25">
      <c r="A36" s="6" t="s">
        <v>216</v>
      </c>
    </row>
    <row r="37" spans="1:1" x14ac:dyDescent="0.25">
      <c r="A37" s="6" t="s">
        <v>217</v>
      </c>
    </row>
    <row r="38" spans="1:1" x14ac:dyDescent="0.25">
      <c r="A38" s="6" t="s">
        <v>218</v>
      </c>
    </row>
    <row r="39" spans="1:1" x14ac:dyDescent="0.25">
      <c r="A39" s="6" t="s">
        <v>219</v>
      </c>
    </row>
    <row r="40" spans="1:1" x14ac:dyDescent="0.25">
      <c r="A40" s="6" t="s">
        <v>220</v>
      </c>
    </row>
    <row r="41" spans="1:1" x14ac:dyDescent="0.25">
      <c r="A41" s="6" t="s">
        <v>221</v>
      </c>
    </row>
    <row r="42" spans="1:1" x14ac:dyDescent="0.25">
      <c r="A42" s="6" t="s">
        <v>222</v>
      </c>
    </row>
    <row r="43" spans="1:1" x14ac:dyDescent="0.25">
      <c r="A43" s="6" t="s">
        <v>223</v>
      </c>
    </row>
    <row r="44" spans="1:1" x14ac:dyDescent="0.25">
      <c r="A44" s="6" t="s">
        <v>224</v>
      </c>
    </row>
    <row r="45" spans="1:1" x14ac:dyDescent="0.25">
      <c r="A45" s="6" t="s">
        <v>225</v>
      </c>
    </row>
    <row r="46" spans="1:1" x14ac:dyDescent="0.25">
      <c r="A46" s="6" t="s">
        <v>226</v>
      </c>
    </row>
    <row r="47" spans="1:1" x14ac:dyDescent="0.25">
      <c r="A47" s="6" t="s">
        <v>227</v>
      </c>
    </row>
    <row r="48" spans="1:1" x14ac:dyDescent="0.25">
      <c r="A48" s="6" t="s">
        <v>228</v>
      </c>
    </row>
    <row r="49" spans="1:1" x14ac:dyDescent="0.25">
      <c r="A49" s="6" t="s">
        <v>229</v>
      </c>
    </row>
    <row r="50" spans="1:1" x14ac:dyDescent="0.25">
      <c r="A50" s="6" t="s">
        <v>230</v>
      </c>
    </row>
    <row r="51" spans="1:1" x14ac:dyDescent="0.25">
      <c r="A51" s="6" t="s">
        <v>231</v>
      </c>
    </row>
    <row r="52" spans="1:1" x14ac:dyDescent="0.25">
      <c r="A52" s="6" t="s">
        <v>232</v>
      </c>
    </row>
    <row r="53" spans="1:1" x14ac:dyDescent="0.25">
      <c r="A53" s="6" t="s">
        <v>233</v>
      </c>
    </row>
    <row r="54" spans="1:1" x14ac:dyDescent="0.25">
      <c r="A54" s="6" t="s">
        <v>234</v>
      </c>
    </row>
    <row r="55" spans="1:1" x14ac:dyDescent="0.25">
      <c r="A55" s="6" t="s">
        <v>235</v>
      </c>
    </row>
    <row r="56" spans="1:1" x14ac:dyDescent="0.25">
      <c r="A56" s="6" t="s">
        <v>236</v>
      </c>
    </row>
    <row r="57" spans="1:1" x14ac:dyDescent="0.25">
      <c r="A57" s="6" t="s">
        <v>237</v>
      </c>
    </row>
    <row r="58" spans="1:1" x14ac:dyDescent="0.25">
      <c r="A58" s="6" t="s">
        <v>238</v>
      </c>
    </row>
    <row r="59" spans="1:1" x14ac:dyDescent="0.25">
      <c r="A59" s="6" t="s">
        <v>239</v>
      </c>
    </row>
    <row r="60" spans="1:1" x14ac:dyDescent="0.25">
      <c r="A60" s="6" t="s">
        <v>240</v>
      </c>
    </row>
    <row r="61" spans="1:1" x14ac:dyDescent="0.25">
      <c r="A61" s="6" t="s">
        <v>241</v>
      </c>
    </row>
    <row r="62" spans="1:1" x14ac:dyDescent="0.25">
      <c r="A62" s="6" t="s">
        <v>242</v>
      </c>
    </row>
    <row r="63" spans="1:1" x14ac:dyDescent="0.25">
      <c r="A63" s="6" t="s">
        <v>243</v>
      </c>
    </row>
    <row r="64" spans="1:1" x14ac:dyDescent="0.25">
      <c r="A64" s="6" t="s">
        <v>244</v>
      </c>
    </row>
    <row r="65" spans="1:1" x14ac:dyDescent="0.25">
      <c r="A65" s="6" t="s">
        <v>245</v>
      </c>
    </row>
    <row r="66" spans="1:1" x14ac:dyDescent="0.25">
      <c r="A66" s="6" t="s">
        <v>246</v>
      </c>
    </row>
    <row r="67" spans="1:1" x14ac:dyDescent="0.25">
      <c r="A67" s="6" t="s">
        <v>285</v>
      </c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7"/>
    </row>
    <row r="72" spans="1:1" x14ac:dyDescent="0.25">
      <c r="A72" s="8" t="s">
        <v>247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04F4-E518-40B4-8354-A9BBD2D7386F}">
  <dimension ref="A1:E25"/>
  <sheetViews>
    <sheetView workbookViewId="0">
      <selection activeCell="E1" sqref="E1"/>
    </sheetView>
  </sheetViews>
  <sheetFormatPr defaultRowHeight="15" x14ac:dyDescent="0.25"/>
  <cols>
    <col min="1" max="1" width="23.28515625" customWidth="1"/>
    <col min="2" max="5" width="12.5703125" style="38" customWidth="1"/>
  </cols>
  <sheetData>
    <row r="1" spans="1:5" x14ac:dyDescent="0.25">
      <c r="A1" s="34" t="s">
        <v>357</v>
      </c>
      <c r="B1" s="37" t="s">
        <v>2</v>
      </c>
      <c r="C1" s="37" t="s">
        <v>358</v>
      </c>
      <c r="D1" s="37" t="s">
        <v>359</v>
      </c>
      <c r="E1" s="37" t="s">
        <v>370</v>
      </c>
    </row>
    <row r="2" spans="1:5" x14ac:dyDescent="0.25">
      <c r="A2" t="s">
        <v>360</v>
      </c>
      <c r="B2" s="38" t="s">
        <v>361</v>
      </c>
      <c r="C2" s="38">
        <v>5.4</v>
      </c>
      <c r="D2" s="38">
        <v>40.5</v>
      </c>
      <c r="E2" s="38">
        <v>64.180000000000007</v>
      </c>
    </row>
    <row r="3" spans="1:5" x14ac:dyDescent="0.25">
      <c r="A3" t="s">
        <v>360</v>
      </c>
      <c r="B3" s="38" t="s">
        <v>362</v>
      </c>
      <c r="C3" s="38">
        <v>5.5</v>
      </c>
      <c r="D3" s="38">
        <v>41.3</v>
      </c>
      <c r="E3" s="38">
        <v>12.67</v>
      </c>
    </row>
    <row r="4" spans="1:5" x14ac:dyDescent="0.25">
      <c r="A4" t="s">
        <v>360</v>
      </c>
      <c r="B4" s="38" t="s">
        <v>363</v>
      </c>
      <c r="C4" s="38">
        <v>0.5</v>
      </c>
      <c r="D4" s="38">
        <v>19.2</v>
      </c>
      <c r="E4" s="38">
        <v>6.19</v>
      </c>
    </row>
    <row r="5" spans="1:5" x14ac:dyDescent="0.25">
      <c r="A5" t="s">
        <v>360</v>
      </c>
      <c r="B5" s="38" t="s">
        <v>364</v>
      </c>
      <c r="C5" s="38">
        <v>0.2</v>
      </c>
      <c r="D5" s="38">
        <v>2.2000000000000002</v>
      </c>
      <c r="E5" s="38">
        <v>1.7</v>
      </c>
    </row>
    <row r="6" spans="1:5" x14ac:dyDescent="0.25">
      <c r="A6" t="s">
        <v>360</v>
      </c>
      <c r="B6" s="38" t="s">
        <v>365</v>
      </c>
      <c r="C6" s="38">
        <v>13.4</v>
      </c>
      <c r="D6" s="38">
        <v>80.2</v>
      </c>
      <c r="E6" s="38">
        <v>36.68</v>
      </c>
    </row>
    <row r="7" spans="1:5" x14ac:dyDescent="0.25">
      <c r="A7" t="s">
        <v>360</v>
      </c>
      <c r="B7" s="38" t="s">
        <v>366</v>
      </c>
      <c r="C7" s="38">
        <v>10.199999999999999</v>
      </c>
      <c r="D7" s="38">
        <v>111.7</v>
      </c>
      <c r="E7" s="38">
        <v>8.4600000000000009</v>
      </c>
    </row>
    <row r="8" spans="1:5" x14ac:dyDescent="0.25">
      <c r="A8" t="s">
        <v>367</v>
      </c>
      <c r="B8" s="38" t="s">
        <v>361</v>
      </c>
      <c r="C8" s="38">
        <v>3.5</v>
      </c>
      <c r="D8" s="38">
        <v>100.7</v>
      </c>
      <c r="E8" s="38">
        <v>67.239999999999995</v>
      </c>
    </row>
    <row r="9" spans="1:5" x14ac:dyDescent="0.25">
      <c r="A9" t="s">
        <v>367</v>
      </c>
      <c r="B9" s="38" t="s">
        <v>362</v>
      </c>
      <c r="C9" s="38">
        <v>1.7</v>
      </c>
      <c r="D9" s="38">
        <v>195.4</v>
      </c>
      <c r="E9" s="38">
        <v>20.32</v>
      </c>
    </row>
    <row r="10" spans="1:5" x14ac:dyDescent="0.25">
      <c r="A10" t="s">
        <v>367</v>
      </c>
      <c r="B10" s="38" t="s">
        <v>363</v>
      </c>
      <c r="C10" s="38">
        <v>1.6</v>
      </c>
      <c r="D10" s="38">
        <v>371.9</v>
      </c>
      <c r="E10" s="38">
        <v>71.959999999999994</v>
      </c>
    </row>
    <row r="11" spans="1:5" x14ac:dyDescent="0.25">
      <c r="A11" t="s">
        <v>367</v>
      </c>
      <c r="B11" s="38" t="s">
        <v>364</v>
      </c>
      <c r="C11" s="38">
        <v>1.2</v>
      </c>
      <c r="D11" s="38">
        <v>85.3</v>
      </c>
      <c r="E11" s="38">
        <v>10.199999999999999</v>
      </c>
    </row>
    <row r="12" spans="1:5" x14ac:dyDescent="0.25">
      <c r="A12" t="s">
        <v>367</v>
      </c>
      <c r="B12" s="38" t="s">
        <v>365</v>
      </c>
      <c r="C12" s="38">
        <v>5.0999999999999996</v>
      </c>
      <c r="D12" s="38">
        <v>258.7</v>
      </c>
      <c r="E12" s="38">
        <v>55.53</v>
      </c>
    </row>
    <row r="13" spans="1:5" x14ac:dyDescent="0.25">
      <c r="A13" t="s">
        <v>367</v>
      </c>
      <c r="B13" s="38" t="s">
        <v>366</v>
      </c>
      <c r="C13" s="38">
        <v>0.9</v>
      </c>
      <c r="D13" s="38">
        <v>87.2</v>
      </c>
      <c r="E13" s="38">
        <v>5.32</v>
      </c>
    </row>
    <row r="14" spans="1:5" x14ac:dyDescent="0.25">
      <c r="A14" t="s">
        <v>368</v>
      </c>
      <c r="B14" s="38" t="s">
        <v>361</v>
      </c>
      <c r="C14" s="38">
        <v>2.4</v>
      </c>
      <c r="D14" s="38">
        <v>221.2</v>
      </c>
      <c r="E14" s="38">
        <v>69.430000000000007</v>
      </c>
    </row>
    <row r="15" spans="1:5" x14ac:dyDescent="0.25">
      <c r="A15" t="s">
        <v>368</v>
      </c>
      <c r="B15" s="38" t="s">
        <v>362</v>
      </c>
      <c r="C15" s="38">
        <v>2.2999999999999998</v>
      </c>
      <c r="D15" s="38">
        <v>938.5</v>
      </c>
      <c r="E15" s="38">
        <v>34.380000000000003</v>
      </c>
    </row>
    <row r="16" spans="1:5" x14ac:dyDescent="0.25">
      <c r="A16" t="s">
        <v>368</v>
      </c>
      <c r="B16" s="38" t="s">
        <v>363</v>
      </c>
      <c r="C16" s="38">
        <v>1.8</v>
      </c>
      <c r="D16" s="38">
        <v>844.6</v>
      </c>
      <c r="E16" s="38">
        <v>109.52</v>
      </c>
    </row>
    <row r="17" spans="1:5" x14ac:dyDescent="0.25">
      <c r="A17" t="s">
        <v>368</v>
      </c>
      <c r="B17" s="38" t="s">
        <v>364</v>
      </c>
      <c r="C17" s="38">
        <v>1.1000000000000001</v>
      </c>
      <c r="D17" s="38">
        <v>347.2</v>
      </c>
      <c r="E17" s="38">
        <v>13.84</v>
      </c>
    </row>
    <row r="18" spans="1:5" x14ac:dyDescent="0.25">
      <c r="A18" t="s">
        <v>368</v>
      </c>
      <c r="B18" s="38" t="s">
        <v>365</v>
      </c>
      <c r="C18" s="38">
        <v>1.5</v>
      </c>
      <c r="D18" s="38">
        <v>168.2</v>
      </c>
      <c r="E18" s="38">
        <v>11.71</v>
      </c>
    </row>
    <row r="19" spans="1:5" x14ac:dyDescent="0.25">
      <c r="A19" t="s">
        <v>368</v>
      </c>
      <c r="B19" s="38" t="s">
        <v>366</v>
      </c>
      <c r="C19" s="38">
        <v>0.6</v>
      </c>
      <c r="D19" s="38">
        <v>154.4</v>
      </c>
      <c r="E19" s="38">
        <v>6.01</v>
      </c>
    </row>
    <row r="20" spans="1:5" x14ac:dyDescent="0.25">
      <c r="A20" t="s">
        <v>369</v>
      </c>
      <c r="B20" s="38" t="s">
        <v>361</v>
      </c>
      <c r="C20" s="38">
        <v>8.8000000000000007</v>
      </c>
      <c r="D20" s="38">
        <v>125.8</v>
      </c>
      <c r="E20" s="38">
        <v>41.83</v>
      </c>
    </row>
    <row r="21" spans="1:5" x14ac:dyDescent="0.25">
      <c r="A21" t="s">
        <v>369</v>
      </c>
      <c r="B21" s="38" t="s">
        <v>362</v>
      </c>
      <c r="C21" s="38">
        <v>1.5</v>
      </c>
      <c r="D21" s="38">
        <v>104.2</v>
      </c>
      <c r="E21" s="38">
        <v>9.7899999999999991</v>
      </c>
    </row>
    <row r="22" spans="1:5" x14ac:dyDescent="0.25">
      <c r="A22" t="s">
        <v>369</v>
      </c>
      <c r="B22" s="38" t="s">
        <v>363</v>
      </c>
      <c r="C22" s="38">
        <v>0.4</v>
      </c>
      <c r="D22" s="38">
        <v>69.5</v>
      </c>
      <c r="E22" s="38">
        <v>8.65</v>
      </c>
    </row>
    <row r="23" spans="1:5" x14ac:dyDescent="0.25">
      <c r="A23" t="s">
        <v>369</v>
      </c>
      <c r="B23" s="38" t="s">
        <v>364</v>
      </c>
      <c r="C23" s="38">
        <v>1.9</v>
      </c>
      <c r="D23" s="38">
        <v>40.4</v>
      </c>
      <c r="E23" s="38">
        <v>7.07</v>
      </c>
    </row>
    <row r="24" spans="1:5" x14ac:dyDescent="0.25">
      <c r="A24" t="s">
        <v>369</v>
      </c>
      <c r="B24" s="38" t="s">
        <v>365</v>
      </c>
      <c r="C24" s="38">
        <v>4.0999999999999996</v>
      </c>
      <c r="D24" s="38">
        <v>109.2</v>
      </c>
      <c r="E24" s="38">
        <v>6.77</v>
      </c>
    </row>
    <row r="25" spans="1:5" x14ac:dyDescent="0.25">
      <c r="A25" t="s">
        <v>369</v>
      </c>
      <c r="B25" s="38" t="s">
        <v>366</v>
      </c>
      <c r="C25" s="38">
        <v>0.2</v>
      </c>
      <c r="D25" s="38">
        <v>31.3</v>
      </c>
      <c r="E25" s="38">
        <v>1.39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02B-F9DB-4531-AD29-9475C2D97EC3}">
  <dimension ref="A1:H22"/>
  <sheetViews>
    <sheetView workbookViewId="0"/>
  </sheetViews>
  <sheetFormatPr defaultRowHeight="15" x14ac:dyDescent="0.25"/>
  <cols>
    <col min="1" max="10" width="13.42578125" customWidth="1"/>
  </cols>
  <sheetData>
    <row r="1" spans="1:8" x14ac:dyDescent="0.25">
      <c r="A1" s="38" t="s">
        <v>371</v>
      </c>
      <c r="B1" s="38" t="s">
        <v>372</v>
      </c>
      <c r="C1" s="38" t="s">
        <v>373</v>
      </c>
      <c r="D1" s="38" t="s">
        <v>374</v>
      </c>
      <c r="E1" s="38" t="s">
        <v>375</v>
      </c>
      <c r="F1" s="38" t="s">
        <v>376</v>
      </c>
      <c r="G1" s="38" t="s">
        <v>377</v>
      </c>
      <c r="H1" s="38" t="s">
        <v>378</v>
      </c>
    </row>
    <row r="2" spans="1:8" x14ac:dyDescent="0.25">
      <c r="A2" t="s">
        <v>379</v>
      </c>
      <c r="B2" t="s">
        <v>380</v>
      </c>
      <c r="C2">
        <v>86.552999999999997</v>
      </c>
      <c r="D2" s="32">
        <v>20.860718856423937</v>
      </c>
      <c r="E2" s="13">
        <v>391.762</v>
      </c>
      <c r="F2" s="13">
        <v>23.146999999999998</v>
      </c>
      <c r="G2" s="27">
        <v>0.14456991744988029</v>
      </c>
      <c r="H2" s="13">
        <v>2.56</v>
      </c>
    </row>
    <row r="3" spans="1:8" x14ac:dyDescent="0.25">
      <c r="A3" t="s">
        <v>381</v>
      </c>
      <c r="B3" t="s">
        <v>382</v>
      </c>
      <c r="C3">
        <v>32.822000000000003</v>
      </c>
      <c r="D3" s="32">
        <v>54.663246952235021</v>
      </c>
      <c r="E3" s="13">
        <v>56.002000000000002</v>
      </c>
      <c r="F3" s="13">
        <v>4.0419999999999998</v>
      </c>
      <c r="G3" s="27">
        <v>0.27690082497053675</v>
      </c>
      <c r="H3" s="13">
        <v>5.28</v>
      </c>
    </row>
    <row r="4" spans="1:8" x14ac:dyDescent="0.25">
      <c r="A4" t="s">
        <v>383</v>
      </c>
      <c r="B4" t="s">
        <v>384</v>
      </c>
      <c r="C4">
        <v>53.911000000000001</v>
      </c>
      <c r="D4" s="32">
        <v>35.630444265263769</v>
      </c>
      <c r="E4" s="13">
        <v>139.274</v>
      </c>
      <c r="F4" s="13">
        <v>12.032</v>
      </c>
      <c r="G4" s="27">
        <v>0.18664646667719748</v>
      </c>
      <c r="H4" s="13">
        <v>8.4000000000000005E-2</v>
      </c>
    </row>
    <row r="5" spans="1:8" x14ac:dyDescent="0.25">
      <c r="A5" t="s">
        <v>385</v>
      </c>
      <c r="B5" t="s">
        <v>386</v>
      </c>
      <c r="C5">
        <v>79.402000000000001</v>
      </c>
      <c r="D5" s="32">
        <v>109.86398793463673</v>
      </c>
      <c r="E5" s="13">
        <v>49.860999999999997</v>
      </c>
      <c r="F5" s="13">
        <v>22.411999999999999</v>
      </c>
      <c r="G5" s="27">
        <v>0.38978359840356192</v>
      </c>
      <c r="H5" s="13">
        <v>6.15</v>
      </c>
    </row>
    <row r="6" spans="1:8" x14ac:dyDescent="0.25">
      <c r="A6" t="s">
        <v>164</v>
      </c>
      <c r="B6" t="s">
        <v>387</v>
      </c>
      <c r="C6">
        <v>46.713000000000001</v>
      </c>
      <c r="D6" s="32">
        <v>106.53150584962027</v>
      </c>
      <c r="E6" s="13">
        <v>31.491</v>
      </c>
      <c r="F6" s="13">
        <v>12.358000000000001</v>
      </c>
      <c r="G6" s="27">
        <v>0.68206789241370547</v>
      </c>
      <c r="H6" s="13">
        <v>6.47</v>
      </c>
    </row>
    <row r="7" spans="1:8" x14ac:dyDescent="0.25">
      <c r="A7" t="s">
        <v>388</v>
      </c>
      <c r="B7" t="s">
        <v>389</v>
      </c>
      <c r="C7">
        <v>215.476</v>
      </c>
      <c r="D7" s="32">
        <v>183.61354204834984</v>
      </c>
      <c r="E7" s="13">
        <v>67.003</v>
      </c>
      <c r="F7" s="13">
        <v>50.35</v>
      </c>
      <c r="G7" s="27">
        <v>0.36643135381997821</v>
      </c>
      <c r="H7" s="13">
        <v>5.23</v>
      </c>
    </row>
    <row r="8" spans="1:8" x14ac:dyDescent="0.25">
      <c r="A8" t="s">
        <v>390</v>
      </c>
      <c r="B8" t="s">
        <v>391</v>
      </c>
      <c r="C8">
        <v>4.617</v>
      </c>
      <c r="D8" s="32">
        <v>37.312106028770003</v>
      </c>
      <c r="E8" s="13">
        <v>9.5239999999999991</v>
      </c>
      <c r="F8" s="13">
        <v>2.85</v>
      </c>
      <c r="G8" s="27">
        <v>0.19466610667786644</v>
      </c>
      <c r="H8" s="13">
        <v>3.51</v>
      </c>
    </row>
    <row r="9" spans="1:8" x14ac:dyDescent="0.25">
      <c r="A9" t="s">
        <v>392</v>
      </c>
      <c r="B9" t="s">
        <v>393</v>
      </c>
      <c r="C9">
        <v>0</v>
      </c>
      <c r="D9" s="32">
        <v>0</v>
      </c>
      <c r="E9" s="13">
        <v>0</v>
      </c>
      <c r="F9" s="13">
        <v>0</v>
      </c>
      <c r="G9" s="27"/>
      <c r="H9" s="13">
        <v>0</v>
      </c>
    </row>
    <row r="10" spans="1:8" x14ac:dyDescent="0.25">
      <c r="A10" t="s">
        <v>394</v>
      </c>
      <c r="B10" t="s">
        <v>395</v>
      </c>
      <c r="C10">
        <v>0</v>
      </c>
      <c r="D10" s="32">
        <v>0</v>
      </c>
      <c r="E10" s="13">
        <v>0</v>
      </c>
      <c r="F10" s="13">
        <v>0</v>
      </c>
      <c r="G10" s="27"/>
      <c r="H10" s="13">
        <v>0</v>
      </c>
    </row>
    <row r="11" spans="1:8" x14ac:dyDescent="0.25">
      <c r="A11" t="s">
        <v>396</v>
      </c>
      <c r="B11" t="s">
        <v>396</v>
      </c>
      <c r="C11">
        <v>519.49400000000003</v>
      </c>
      <c r="D11" s="32">
        <v>59.567622358698692</v>
      </c>
      <c r="E11" s="13">
        <v>744.91700000000003</v>
      </c>
      <c r="F11" s="13">
        <v>127.191</v>
      </c>
      <c r="G11" s="27">
        <v>0.2221173634109572</v>
      </c>
      <c r="H11" s="13">
        <v>3.7620204401090303</v>
      </c>
    </row>
    <row r="13" spans="1:8" x14ac:dyDescent="0.25">
      <c r="C13" s="13"/>
      <c r="E13" s="13"/>
      <c r="F13" s="13"/>
    </row>
    <row r="14" spans="1:8" x14ac:dyDescent="0.25">
      <c r="C14" s="13"/>
      <c r="E14" s="13"/>
      <c r="F14" s="13"/>
    </row>
    <row r="15" spans="1:8" x14ac:dyDescent="0.25">
      <c r="C15" s="13"/>
      <c r="E15" s="13"/>
      <c r="F15" s="13"/>
    </row>
    <row r="16" spans="1:8" x14ac:dyDescent="0.25">
      <c r="C16" s="13"/>
      <c r="E16" s="13"/>
      <c r="F16" s="13"/>
    </row>
    <row r="17" spans="3:6" x14ac:dyDescent="0.25">
      <c r="C17" s="13"/>
      <c r="E17" s="13"/>
      <c r="F17" s="13"/>
    </row>
    <row r="18" spans="3:6" x14ac:dyDescent="0.25">
      <c r="C18" s="13"/>
      <c r="E18" s="13"/>
      <c r="F18" s="13"/>
    </row>
    <row r="19" spans="3:6" x14ac:dyDescent="0.25">
      <c r="C19" s="13"/>
      <c r="E19" s="13"/>
      <c r="F19" s="13"/>
    </row>
    <row r="20" spans="3:6" x14ac:dyDescent="0.25">
      <c r="C20" s="13"/>
      <c r="E20" s="13"/>
      <c r="F20" s="13"/>
    </row>
    <row r="21" spans="3:6" x14ac:dyDescent="0.25">
      <c r="C21" s="13"/>
      <c r="E21" s="13"/>
      <c r="F21" s="13"/>
    </row>
    <row r="22" spans="3:6" x14ac:dyDescent="0.25">
      <c r="C22" s="13"/>
      <c r="E22" s="13"/>
      <c r="F22" s="13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264AC-66D1-41A7-B135-3B9EAD317CDB}">
  <dimension ref="A1:BL2041"/>
  <sheetViews>
    <sheetView tabSelected="1" workbookViewId="0"/>
  </sheetViews>
  <sheetFormatPr defaultRowHeight="17.25" x14ac:dyDescent="0.3"/>
  <cols>
    <col min="1" max="16384" width="9.140625" style="40"/>
  </cols>
  <sheetData>
    <row r="1" spans="1:64" x14ac:dyDescent="0.3">
      <c r="A1" s="40" t="s">
        <v>0</v>
      </c>
      <c r="B1" s="40" t="s">
        <v>1</v>
      </c>
      <c r="C1" s="40" t="s">
        <v>2</v>
      </c>
      <c r="D1" s="40" t="s">
        <v>3</v>
      </c>
      <c r="E1" s="40" t="s">
        <v>299</v>
      </c>
      <c r="F1" s="40" t="s">
        <v>286</v>
      </c>
      <c r="G1" s="40" t="s">
        <v>4</v>
      </c>
      <c r="H1" s="42" t="s">
        <v>397</v>
      </c>
      <c r="I1" s="42" t="s">
        <v>398</v>
      </c>
      <c r="J1" s="42" t="s">
        <v>399</v>
      </c>
      <c r="K1" s="42" t="s">
        <v>400</v>
      </c>
      <c r="L1" s="42" t="s">
        <v>401</v>
      </c>
      <c r="M1" s="42" t="s">
        <v>402</v>
      </c>
      <c r="N1" s="42" t="s">
        <v>403</v>
      </c>
      <c r="O1" s="42" t="s">
        <v>404</v>
      </c>
      <c r="P1" s="42" t="s">
        <v>405</v>
      </c>
      <c r="Q1" s="42" t="s">
        <v>406</v>
      </c>
      <c r="R1" s="42" t="s">
        <v>407</v>
      </c>
      <c r="S1" s="42" t="s">
        <v>408</v>
      </c>
      <c r="T1" s="42" t="s">
        <v>409</v>
      </c>
      <c r="U1" s="42" t="s">
        <v>410</v>
      </c>
      <c r="V1" s="42" t="s">
        <v>411</v>
      </c>
      <c r="W1" s="42" t="s">
        <v>412</v>
      </c>
      <c r="X1" s="42" t="s">
        <v>413</v>
      </c>
      <c r="Y1" s="42" t="s">
        <v>414</v>
      </c>
      <c r="Z1" s="42" t="s">
        <v>415</v>
      </c>
      <c r="AA1" s="42" t="s">
        <v>416</v>
      </c>
      <c r="AB1" s="42" t="s">
        <v>417</v>
      </c>
      <c r="AC1" s="42" t="s">
        <v>418</v>
      </c>
      <c r="AD1" s="42" t="s">
        <v>419</v>
      </c>
      <c r="AE1" s="42" t="s">
        <v>420</v>
      </c>
      <c r="AF1" s="42" t="s">
        <v>421</v>
      </c>
      <c r="AG1" s="42" t="s">
        <v>422</v>
      </c>
      <c r="AH1" s="42" t="s">
        <v>423</v>
      </c>
      <c r="AI1" s="42" t="s">
        <v>424</v>
      </c>
      <c r="AJ1" s="42" t="s">
        <v>425</v>
      </c>
      <c r="AK1" s="42" t="s">
        <v>426</v>
      </c>
      <c r="AL1" s="42" t="s">
        <v>427</v>
      </c>
      <c r="AM1" s="42" t="s">
        <v>428</v>
      </c>
      <c r="AN1" s="42" t="s">
        <v>429</v>
      </c>
      <c r="AO1" s="42" t="s">
        <v>430</v>
      </c>
      <c r="AP1" s="42" t="s">
        <v>431</v>
      </c>
      <c r="AQ1" s="42" t="s">
        <v>432</v>
      </c>
      <c r="AR1" s="42" t="s">
        <v>433</v>
      </c>
      <c r="AS1" s="42" t="s">
        <v>434</v>
      </c>
      <c r="AT1" s="42" t="s">
        <v>435</v>
      </c>
      <c r="AU1" s="42" t="s">
        <v>436</v>
      </c>
      <c r="AV1" s="42" t="s">
        <v>437</v>
      </c>
      <c r="AW1" s="42" t="s">
        <v>438</v>
      </c>
      <c r="AX1" s="42" t="s">
        <v>439</v>
      </c>
      <c r="AY1" s="42" t="s">
        <v>440</v>
      </c>
      <c r="AZ1" s="42" t="s">
        <v>441</v>
      </c>
      <c r="BA1" s="42" t="s">
        <v>442</v>
      </c>
      <c r="BB1" s="42" t="s">
        <v>443</v>
      </c>
      <c r="BC1" s="42" t="s">
        <v>444</v>
      </c>
      <c r="BD1" s="42" t="s">
        <v>445</v>
      </c>
      <c r="BE1" s="42" t="s">
        <v>446</v>
      </c>
      <c r="BF1" s="42" t="s">
        <v>447</v>
      </c>
      <c r="BG1" s="42" t="s">
        <v>448</v>
      </c>
      <c r="BH1" s="42" t="s">
        <v>449</v>
      </c>
      <c r="BI1" s="42" t="s">
        <v>450</v>
      </c>
      <c r="BJ1" s="42" t="s">
        <v>451</v>
      </c>
      <c r="BK1" s="42" t="s">
        <v>452</v>
      </c>
      <c r="BL1" s="42" t="s">
        <v>453</v>
      </c>
    </row>
    <row r="2" spans="1:64" x14ac:dyDescent="0.3">
      <c r="A2" s="40" t="s">
        <v>5</v>
      </c>
      <c r="B2" s="40" t="s">
        <v>6</v>
      </c>
      <c r="C2" s="40" t="s">
        <v>329</v>
      </c>
      <c r="D2" s="40" t="s">
        <v>8</v>
      </c>
      <c r="E2" s="40" t="s">
        <v>293</v>
      </c>
      <c r="F2" s="40" t="s">
        <v>324</v>
      </c>
      <c r="G2" s="40" t="s">
        <v>9</v>
      </c>
    </row>
    <row r="3" spans="1:64" x14ac:dyDescent="0.3">
      <c r="A3" s="40" t="s">
        <v>151</v>
      </c>
      <c r="B3" s="40" t="s">
        <v>152</v>
      </c>
      <c r="C3" s="40" t="s">
        <v>329</v>
      </c>
      <c r="D3" s="40" t="s">
        <v>8</v>
      </c>
      <c r="E3" s="40" t="s">
        <v>293</v>
      </c>
      <c r="F3" s="40" t="s">
        <v>324</v>
      </c>
      <c r="G3" s="40" t="s">
        <v>9</v>
      </c>
    </row>
    <row r="4" spans="1:64" x14ac:dyDescent="0.3">
      <c r="A4" s="40" t="s">
        <v>157</v>
      </c>
      <c r="B4" s="40" t="s">
        <v>158</v>
      </c>
      <c r="C4" s="40" t="s">
        <v>329</v>
      </c>
      <c r="D4" s="40" t="s">
        <v>8</v>
      </c>
      <c r="E4" s="40" t="s">
        <v>293</v>
      </c>
      <c r="F4" s="40" t="s">
        <v>324</v>
      </c>
      <c r="G4" s="40" t="s">
        <v>9</v>
      </c>
      <c r="AV4" s="40">
        <v>0.32347232399999998</v>
      </c>
      <c r="AW4" s="40">
        <v>0.32461145000000002</v>
      </c>
      <c r="AX4" s="40">
        <v>0.38156104200000002</v>
      </c>
      <c r="AY4" s="40">
        <v>0.36705839699999998</v>
      </c>
      <c r="AZ4" s="40">
        <v>0.43731950200000003</v>
      </c>
      <c r="BA4" s="40">
        <v>0.39305648900000001</v>
      </c>
      <c r="BB4" s="40">
        <v>0.512586604</v>
      </c>
      <c r="BC4" s="40">
        <v>0.47625530999999999</v>
      </c>
      <c r="BD4" s="40">
        <v>0.44133198200000001</v>
      </c>
      <c r="BE4" s="40">
        <v>0.51004680099999999</v>
      </c>
      <c r="BF4" s="40">
        <v>0.45312898400000001</v>
      </c>
    </row>
    <row r="5" spans="1:64" x14ac:dyDescent="0.3">
      <c r="A5" s="40" t="s">
        <v>159</v>
      </c>
      <c r="B5" s="40" t="s">
        <v>160</v>
      </c>
      <c r="C5" s="40" t="s">
        <v>329</v>
      </c>
      <c r="D5" s="40" t="s">
        <v>8</v>
      </c>
      <c r="E5" s="40" t="s">
        <v>293</v>
      </c>
      <c r="F5" s="40" t="s">
        <v>324</v>
      </c>
      <c r="G5" s="40" t="s">
        <v>9</v>
      </c>
      <c r="AV5" s="40">
        <v>4.4711055E-2</v>
      </c>
      <c r="AW5" s="40">
        <v>2.6101872000000002E-2</v>
      </c>
      <c r="AX5" s="40">
        <v>0.111632061</v>
      </c>
      <c r="AY5" s="40">
        <v>4.0752815999999997E-2</v>
      </c>
      <c r="AZ5" s="40">
        <v>4.0737723000000003E-2</v>
      </c>
      <c r="BA5" s="40">
        <v>4.6203888999999998E-2</v>
      </c>
      <c r="BB5" s="40">
        <v>3.5463612999999998E-2</v>
      </c>
      <c r="BC5" s="40">
        <v>3.3597931999999997E-2</v>
      </c>
      <c r="BD5" s="40">
        <v>3.7016675999999998E-2</v>
      </c>
    </row>
    <row r="6" spans="1:64" x14ac:dyDescent="0.3">
      <c r="A6" s="40" t="s">
        <v>275</v>
      </c>
      <c r="B6" s="40" t="s">
        <v>276</v>
      </c>
      <c r="C6" s="40" t="s">
        <v>329</v>
      </c>
      <c r="D6" s="40" t="s">
        <v>8</v>
      </c>
      <c r="E6" s="40" t="s">
        <v>293</v>
      </c>
      <c r="F6" s="40" t="s">
        <v>324</v>
      </c>
      <c r="G6" s="40" t="s">
        <v>9</v>
      </c>
      <c r="AV6" s="40">
        <v>2.1790759739999999</v>
      </c>
      <c r="AW6" s="40">
        <v>2.1790759739999999</v>
      </c>
      <c r="AX6" s="40">
        <v>2.1790759739999999</v>
      </c>
      <c r="AY6" s="40">
        <v>2.1790759739999999</v>
      </c>
      <c r="AZ6" s="40">
        <v>2.1764116109999998</v>
      </c>
      <c r="BA6" s="40">
        <v>2.1764116109999998</v>
      </c>
      <c r="BB6" s="40">
        <v>2.1764116109999998</v>
      </c>
      <c r="BC6" s="40">
        <v>2.1657135900000002</v>
      </c>
      <c r="BD6" s="40">
        <v>2.1500181180000002</v>
      </c>
    </row>
    <row r="7" spans="1:64" x14ac:dyDescent="0.3">
      <c r="A7" s="40" t="s">
        <v>277</v>
      </c>
      <c r="B7" s="40" t="s">
        <v>278</v>
      </c>
      <c r="C7" s="40" t="s">
        <v>329</v>
      </c>
      <c r="D7" s="40" t="s">
        <v>8</v>
      </c>
      <c r="E7" s="40" t="s">
        <v>293</v>
      </c>
      <c r="F7" s="40" t="s">
        <v>324</v>
      </c>
      <c r="G7" s="40" t="s">
        <v>9</v>
      </c>
      <c r="AZ7" s="40">
        <v>0.579150579</v>
      </c>
      <c r="BA7" s="40">
        <v>0.52980132499999999</v>
      </c>
      <c r="BB7" s="40">
        <v>0.74222668000000003</v>
      </c>
      <c r="BC7" s="40">
        <v>0.53357865699999996</v>
      </c>
    </row>
    <row r="8" spans="1:64" x14ac:dyDescent="0.3">
      <c r="A8" s="40" t="s">
        <v>165</v>
      </c>
      <c r="B8" s="40" t="s">
        <v>166</v>
      </c>
      <c r="C8" s="40" t="s">
        <v>329</v>
      </c>
      <c r="D8" s="40" t="s">
        <v>8</v>
      </c>
      <c r="E8" s="40" t="s">
        <v>293</v>
      </c>
      <c r="F8" s="40" t="s">
        <v>324</v>
      </c>
      <c r="G8" s="40" t="s">
        <v>9</v>
      </c>
      <c r="AV8" s="40">
        <v>8.3025909999999994E-2</v>
      </c>
    </row>
    <row r="9" spans="1:64" x14ac:dyDescent="0.3">
      <c r="A9" s="40" t="s">
        <v>171</v>
      </c>
      <c r="B9" s="40" t="s">
        <v>172</v>
      </c>
      <c r="C9" s="40" t="s">
        <v>329</v>
      </c>
      <c r="D9" s="40" t="s">
        <v>8</v>
      </c>
      <c r="E9" s="40" t="s">
        <v>293</v>
      </c>
      <c r="F9" s="40" t="s">
        <v>324</v>
      </c>
      <c r="G9" s="40" t="s">
        <v>9</v>
      </c>
      <c r="AZ9" s="40">
        <v>0.44534185599999998</v>
      </c>
    </row>
    <row r="10" spans="1:64" x14ac:dyDescent="0.3">
      <c r="A10" s="40" t="s">
        <v>175</v>
      </c>
      <c r="B10" s="40" t="s">
        <v>176</v>
      </c>
      <c r="C10" s="40" t="s">
        <v>329</v>
      </c>
      <c r="D10" s="40" t="s">
        <v>8</v>
      </c>
      <c r="E10" s="40" t="s">
        <v>293</v>
      </c>
      <c r="F10" s="40" t="s">
        <v>324</v>
      </c>
      <c r="G10" s="40" t="s">
        <v>9</v>
      </c>
      <c r="BE10" s="40">
        <v>1.5873507339999999</v>
      </c>
      <c r="BF10" s="40">
        <v>1.661236433</v>
      </c>
    </row>
    <row r="11" spans="1:64" x14ac:dyDescent="0.3">
      <c r="A11" s="40" t="s">
        <v>177</v>
      </c>
      <c r="B11" s="40" t="s">
        <v>178</v>
      </c>
      <c r="C11" s="40" t="s">
        <v>329</v>
      </c>
      <c r="D11" s="40" t="s">
        <v>8</v>
      </c>
      <c r="E11" s="40" t="s">
        <v>293</v>
      </c>
      <c r="F11" s="40" t="s">
        <v>324</v>
      </c>
      <c r="G11" s="40" t="s">
        <v>9</v>
      </c>
    </row>
    <row r="12" spans="1:64" x14ac:dyDescent="0.3">
      <c r="A12" s="40" t="s">
        <v>179</v>
      </c>
      <c r="B12" s="40" t="s">
        <v>180</v>
      </c>
      <c r="C12" s="40" t="s">
        <v>329</v>
      </c>
      <c r="D12" s="40" t="s">
        <v>8</v>
      </c>
      <c r="E12" s="40" t="s">
        <v>293</v>
      </c>
      <c r="F12" s="40" t="s">
        <v>324</v>
      </c>
      <c r="G12" s="40" t="s">
        <v>9</v>
      </c>
      <c r="BH12" s="40">
        <v>7.3395768E-2</v>
      </c>
    </row>
    <row r="13" spans="1:64" x14ac:dyDescent="0.3">
      <c r="A13" s="40" t="s">
        <v>279</v>
      </c>
      <c r="B13" s="40" t="s">
        <v>280</v>
      </c>
      <c r="C13" s="40" t="s">
        <v>329</v>
      </c>
      <c r="D13" s="40" t="s">
        <v>8</v>
      </c>
      <c r="E13" s="40" t="s">
        <v>293</v>
      </c>
      <c r="F13" s="40" t="s">
        <v>324</v>
      </c>
      <c r="G13" s="40" t="s">
        <v>9</v>
      </c>
    </row>
    <row r="14" spans="1:64" x14ac:dyDescent="0.3">
      <c r="A14" s="40" t="s">
        <v>281</v>
      </c>
      <c r="B14" s="40" t="s">
        <v>282</v>
      </c>
      <c r="C14" s="40" t="s">
        <v>329</v>
      </c>
      <c r="D14" s="40" t="s">
        <v>8</v>
      </c>
      <c r="E14" s="40" t="s">
        <v>293</v>
      </c>
      <c r="F14" s="40" t="s">
        <v>324</v>
      </c>
      <c r="G14" s="40" t="s">
        <v>9</v>
      </c>
    </row>
    <row r="15" spans="1:64" x14ac:dyDescent="0.3">
      <c r="A15" s="40" t="s">
        <v>147</v>
      </c>
      <c r="B15" s="40" t="s">
        <v>148</v>
      </c>
      <c r="C15" s="40" t="s">
        <v>330</v>
      </c>
      <c r="D15" s="40" t="s">
        <v>8</v>
      </c>
      <c r="E15" s="40" t="s">
        <v>293</v>
      </c>
      <c r="F15" s="40" t="s">
        <v>324</v>
      </c>
      <c r="G15" s="40" t="s">
        <v>9</v>
      </c>
    </row>
    <row r="16" spans="1:64" x14ac:dyDescent="0.3">
      <c r="A16" s="40" t="s">
        <v>153</v>
      </c>
      <c r="B16" s="40" t="s">
        <v>154</v>
      </c>
      <c r="C16" s="40" t="s">
        <v>330</v>
      </c>
      <c r="D16" s="40" t="s">
        <v>8</v>
      </c>
      <c r="E16" s="40" t="s">
        <v>293</v>
      </c>
      <c r="F16" s="40" t="s">
        <v>324</v>
      </c>
      <c r="G16" s="40" t="s">
        <v>9</v>
      </c>
    </row>
    <row r="17" spans="1:63" x14ac:dyDescent="0.3">
      <c r="A17" s="40" t="s">
        <v>155</v>
      </c>
      <c r="B17" s="40" t="s">
        <v>156</v>
      </c>
      <c r="C17" s="40" t="s">
        <v>330</v>
      </c>
      <c r="D17" s="40" t="s">
        <v>8</v>
      </c>
      <c r="E17" s="40" t="s">
        <v>293</v>
      </c>
      <c r="F17" s="40" t="s">
        <v>324</v>
      </c>
      <c r="G17" s="40" t="s">
        <v>9</v>
      </c>
    </row>
    <row r="18" spans="1:63" x14ac:dyDescent="0.3">
      <c r="A18" s="40" t="s">
        <v>284</v>
      </c>
      <c r="B18" s="40" t="s">
        <v>272</v>
      </c>
      <c r="C18" s="40" t="s">
        <v>330</v>
      </c>
      <c r="D18" s="40" t="s">
        <v>8</v>
      </c>
      <c r="E18" s="40" t="s">
        <v>293</v>
      </c>
      <c r="F18" s="40" t="s">
        <v>324</v>
      </c>
      <c r="G18" s="40" t="s">
        <v>9</v>
      </c>
    </row>
    <row r="19" spans="1:63" x14ac:dyDescent="0.3">
      <c r="A19" s="40" t="s">
        <v>273</v>
      </c>
      <c r="B19" s="40" t="s">
        <v>274</v>
      </c>
      <c r="C19" s="40" t="s">
        <v>330</v>
      </c>
      <c r="D19" s="40" t="s">
        <v>8</v>
      </c>
      <c r="E19" s="40" t="s">
        <v>293</v>
      </c>
      <c r="F19" s="40" t="s">
        <v>324</v>
      </c>
      <c r="G19" s="40" t="s">
        <v>9</v>
      </c>
      <c r="AZ19" s="40">
        <v>7.2847681999999997E-2</v>
      </c>
      <c r="BA19" s="40">
        <v>0.117647059</v>
      </c>
      <c r="BB19" s="40">
        <v>7.1428570999999996E-2</v>
      </c>
      <c r="BD19" s="40">
        <v>0.192307692</v>
      </c>
      <c r="BE19" s="40">
        <v>0.19206145999999999</v>
      </c>
      <c r="BF19" s="40">
        <v>0.190839695</v>
      </c>
      <c r="BG19" s="40">
        <v>0.191082803</v>
      </c>
      <c r="BH19" s="40">
        <v>0.178343949</v>
      </c>
      <c r="BI19" s="40">
        <v>0.22929936300000001</v>
      </c>
    </row>
    <row r="20" spans="1:63" x14ac:dyDescent="0.3">
      <c r="A20" s="40" t="s">
        <v>161</v>
      </c>
      <c r="B20" s="40" t="s">
        <v>162</v>
      </c>
      <c r="C20" s="40" t="s">
        <v>330</v>
      </c>
      <c r="D20" s="40" t="s">
        <v>8</v>
      </c>
      <c r="E20" s="40" t="s">
        <v>293</v>
      </c>
      <c r="F20" s="40" t="s">
        <v>324</v>
      </c>
      <c r="G20" s="40" t="s">
        <v>9</v>
      </c>
    </row>
    <row r="21" spans="1:63" x14ac:dyDescent="0.3">
      <c r="A21" s="40" t="s">
        <v>163</v>
      </c>
      <c r="B21" s="40" t="s">
        <v>164</v>
      </c>
      <c r="C21" s="40" t="s">
        <v>330</v>
      </c>
      <c r="D21" s="40" t="s">
        <v>8</v>
      </c>
      <c r="E21" s="40" t="s">
        <v>293</v>
      </c>
      <c r="F21" s="40" t="s">
        <v>324</v>
      </c>
      <c r="G21" s="40" t="s">
        <v>9</v>
      </c>
      <c r="AY21" s="40">
        <v>5.7588058999999997E-2</v>
      </c>
    </row>
    <row r="22" spans="1:63" x14ac:dyDescent="0.3">
      <c r="A22" s="40" t="s">
        <v>167</v>
      </c>
      <c r="B22" s="40" t="s">
        <v>168</v>
      </c>
      <c r="C22" s="40" t="s">
        <v>330</v>
      </c>
      <c r="D22" s="40" t="s">
        <v>8</v>
      </c>
      <c r="E22" s="40" t="s">
        <v>293</v>
      </c>
      <c r="F22" s="40" t="s">
        <v>324</v>
      </c>
      <c r="G22" s="40" t="s">
        <v>9</v>
      </c>
      <c r="AZ22" s="40">
        <v>0.152705692</v>
      </c>
      <c r="BD22" s="40">
        <v>0.236261477</v>
      </c>
      <c r="BE22" s="40">
        <v>0.19601200499999999</v>
      </c>
      <c r="BF22" s="40">
        <v>0.214805989</v>
      </c>
    </row>
    <row r="23" spans="1:63" x14ac:dyDescent="0.3">
      <c r="A23" s="40" t="s">
        <v>169</v>
      </c>
      <c r="B23" s="40" t="s">
        <v>170</v>
      </c>
      <c r="C23" s="40" t="s">
        <v>330</v>
      </c>
      <c r="D23" s="40" t="s">
        <v>8</v>
      </c>
      <c r="E23" s="40" t="s">
        <v>293</v>
      </c>
      <c r="F23" s="40" t="s">
        <v>324</v>
      </c>
      <c r="G23" s="40" t="s">
        <v>9</v>
      </c>
      <c r="AY23" s="40">
        <v>0.30473538</v>
      </c>
    </row>
    <row r="24" spans="1:63" x14ac:dyDescent="0.3">
      <c r="A24" s="40" t="s">
        <v>173</v>
      </c>
      <c r="B24" s="40" t="s">
        <v>174</v>
      </c>
      <c r="C24" s="40" t="s">
        <v>330</v>
      </c>
      <c r="D24" s="40" t="s">
        <v>8</v>
      </c>
      <c r="E24" s="40" t="s">
        <v>293</v>
      </c>
      <c r="F24" s="40" t="s">
        <v>324</v>
      </c>
      <c r="G24" s="40" t="s">
        <v>9</v>
      </c>
      <c r="AW24" s="40">
        <v>0.64</v>
      </c>
      <c r="AX24" s="40">
        <v>0.62557923999999998</v>
      </c>
      <c r="AY24" s="40">
        <v>0.69068723399999998</v>
      </c>
      <c r="AZ24" s="40">
        <v>0.76344576099999995</v>
      </c>
      <c r="BA24" s="40">
        <v>0.74222431700000002</v>
      </c>
    </row>
    <row r="25" spans="1:63" x14ac:dyDescent="0.3">
      <c r="A25" s="40" t="s">
        <v>5</v>
      </c>
      <c r="B25" s="40" t="s">
        <v>6</v>
      </c>
      <c r="C25" s="40" t="s">
        <v>329</v>
      </c>
      <c r="D25" s="40" t="s">
        <v>10</v>
      </c>
      <c r="E25" s="40" t="s">
        <v>293</v>
      </c>
      <c r="F25" s="40" t="s">
        <v>324</v>
      </c>
      <c r="G25" s="40" t="s">
        <v>11</v>
      </c>
      <c r="H25" s="40">
        <v>45.857062650000003</v>
      </c>
      <c r="I25" s="40">
        <v>45.881126170000002</v>
      </c>
      <c r="J25" s="40">
        <v>45.897168520000001</v>
      </c>
      <c r="K25" s="40">
        <v>45.92123205</v>
      </c>
      <c r="L25" s="40">
        <v>45.9372744</v>
      </c>
      <c r="M25" s="40">
        <v>45.961337929999999</v>
      </c>
      <c r="N25" s="40">
        <v>45.985401459999999</v>
      </c>
      <c r="O25" s="40">
        <v>46.009464989999998</v>
      </c>
      <c r="P25" s="40">
        <v>46.041549689999997</v>
      </c>
      <c r="Q25" s="40">
        <v>46.041549689999997</v>
      </c>
      <c r="R25" s="40">
        <v>46.041549689999997</v>
      </c>
      <c r="S25" s="40">
        <v>46.041549689999997</v>
      </c>
      <c r="T25" s="40">
        <v>46.041549689999997</v>
      </c>
      <c r="U25" s="40">
        <v>46.041549689999997</v>
      </c>
      <c r="V25" s="40">
        <v>46.041549689999997</v>
      </c>
      <c r="W25" s="40">
        <v>46.041549689999997</v>
      </c>
      <c r="X25" s="40">
        <v>46.041549689999997</v>
      </c>
      <c r="Y25" s="40">
        <v>46.041549689999997</v>
      </c>
      <c r="Z25" s="40">
        <v>46.041549689999997</v>
      </c>
      <c r="AA25" s="40">
        <v>46.041549689999997</v>
      </c>
      <c r="AB25" s="40">
        <v>46.041549689999997</v>
      </c>
      <c r="AC25" s="40">
        <v>46.041549689999997</v>
      </c>
      <c r="AD25" s="40">
        <v>46.041549689999997</v>
      </c>
      <c r="AE25" s="40">
        <v>46.041549689999997</v>
      </c>
      <c r="AF25" s="40">
        <v>46.041549689999997</v>
      </c>
      <c r="AG25" s="40">
        <v>46.041549689999997</v>
      </c>
      <c r="AH25" s="40">
        <v>46.041549689999997</v>
      </c>
      <c r="AI25" s="40">
        <v>46.041549689999997</v>
      </c>
      <c r="AJ25" s="40">
        <v>46.041549689999997</v>
      </c>
      <c r="AK25" s="40">
        <v>46.044758160000001</v>
      </c>
      <c r="AL25" s="40">
        <v>46.081655570000002</v>
      </c>
      <c r="AM25" s="40">
        <v>46.121761450000001</v>
      </c>
      <c r="AN25" s="40">
        <v>46.121761450000001</v>
      </c>
      <c r="AO25" s="40">
        <v>46.121761450000001</v>
      </c>
      <c r="AP25" s="40">
        <v>46.121761450000001</v>
      </c>
      <c r="AQ25" s="40">
        <v>46.121761450000001</v>
      </c>
      <c r="AR25" s="40">
        <v>46.121761450000001</v>
      </c>
      <c r="AS25" s="40">
        <v>46.121761450000001</v>
      </c>
      <c r="AT25" s="40">
        <v>46.041549689999997</v>
      </c>
      <c r="AU25" s="40">
        <v>45.961337929999999</v>
      </c>
      <c r="AV25" s="40">
        <v>45.961337929999999</v>
      </c>
      <c r="AW25" s="40">
        <v>46.033528519999997</v>
      </c>
      <c r="AX25" s="40">
        <v>46.193952029999998</v>
      </c>
      <c r="AY25" s="40">
        <v>46.193952029999998</v>
      </c>
      <c r="AZ25" s="40">
        <v>46.193952029999998</v>
      </c>
      <c r="BA25" s="40">
        <v>46.193952029999998</v>
      </c>
      <c r="BB25" s="40">
        <v>46.274163790000003</v>
      </c>
      <c r="BC25" s="40">
        <v>46.274163790000003</v>
      </c>
      <c r="BD25" s="40">
        <v>46.755434350000002</v>
      </c>
      <c r="BE25" s="40">
        <v>46.835646109999999</v>
      </c>
      <c r="BF25" s="40">
        <v>47.316916659999997</v>
      </c>
      <c r="BG25" s="40">
        <v>47.316916659999997</v>
      </c>
      <c r="BH25" s="40">
        <v>47.477340179999999</v>
      </c>
      <c r="BI25" s="40">
        <v>47.477340179999999</v>
      </c>
      <c r="BJ25" s="40">
        <v>47.477340179999999</v>
      </c>
      <c r="BK25" s="40">
        <v>47.477340179999999</v>
      </c>
    </row>
    <row r="26" spans="1:63" x14ac:dyDescent="0.3">
      <c r="A26" s="40" t="s">
        <v>151</v>
      </c>
      <c r="B26" s="40" t="s">
        <v>152</v>
      </c>
      <c r="C26" s="40" t="s">
        <v>329</v>
      </c>
      <c r="D26" s="40" t="s">
        <v>10</v>
      </c>
      <c r="E26" s="40" t="s">
        <v>293</v>
      </c>
      <c r="F26" s="40" t="s">
        <v>324</v>
      </c>
      <c r="G26" s="40" t="s">
        <v>11</v>
      </c>
      <c r="H26" s="40">
        <v>61.331775700000001</v>
      </c>
      <c r="I26" s="40">
        <v>61.915887849999997</v>
      </c>
      <c r="J26" s="40">
        <v>62.46105919</v>
      </c>
      <c r="K26" s="40">
        <v>62.5</v>
      </c>
      <c r="L26" s="40">
        <v>63.239875390000002</v>
      </c>
      <c r="M26" s="40">
        <v>63.123052960000003</v>
      </c>
      <c r="N26" s="40">
        <v>64.875389409999997</v>
      </c>
      <c r="O26" s="40">
        <v>65.264797509999994</v>
      </c>
      <c r="P26" s="40">
        <v>73.870716509999994</v>
      </c>
      <c r="Q26" s="40">
        <v>73.208722739999999</v>
      </c>
      <c r="R26" s="40">
        <v>73.948598129999993</v>
      </c>
      <c r="S26" s="40">
        <v>74.221183800000006</v>
      </c>
      <c r="T26" s="40">
        <v>77.881619939999993</v>
      </c>
      <c r="U26" s="40">
        <v>79.049844239999999</v>
      </c>
      <c r="V26" s="40">
        <v>80.218068540000004</v>
      </c>
      <c r="W26" s="40">
        <v>81.580996880000001</v>
      </c>
      <c r="X26" s="40">
        <v>83.450155760000001</v>
      </c>
      <c r="Y26" s="40">
        <v>82.554517129999994</v>
      </c>
      <c r="Z26" s="40">
        <v>81.775700929999999</v>
      </c>
      <c r="AA26" s="40">
        <v>81.308411210000003</v>
      </c>
      <c r="AB26" s="40">
        <v>80.80218069</v>
      </c>
      <c r="AC26" s="40">
        <v>80.218068540000004</v>
      </c>
      <c r="AD26" s="40">
        <v>80.218068540000004</v>
      </c>
      <c r="AE26" s="40">
        <v>80.218068540000004</v>
      </c>
      <c r="AF26" s="40">
        <v>80.218068540000004</v>
      </c>
      <c r="AG26" s="40">
        <v>81.074766359999998</v>
      </c>
      <c r="AH26" s="40">
        <v>81.464174450000002</v>
      </c>
      <c r="AI26" s="40">
        <v>81.970404979999998</v>
      </c>
      <c r="AJ26" s="40">
        <v>81.970404979999998</v>
      </c>
      <c r="AK26" s="40">
        <v>82.165109029999996</v>
      </c>
      <c r="AL26" s="40">
        <v>82.165109029999996</v>
      </c>
      <c r="AM26" s="40">
        <v>82.554517129999994</v>
      </c>
      <c r="AN26" s="40">
        <v>82.671339560000007</v>
      </c>
      <c r="AO26" s="40">
        <v>80.724299070000001</v>
      </c>
      <c r="AP26" s="40">
        <v>79.322429909999997</v>
      </c>
      <c r="AQ26" s="40">
        <v>77.609034269999995</v>
      </c>
      <c r="AR26" s="40">
        <v>76.012461060000007</v>
      </c>
      <c r="AS26" s="40">
        <v>74.493769470000004</v>
      </c>
      <c r="AT26" s="40">
        <v>73.481308409999997</v>
      </c>
      <c r="AU26" s="40">
        <v>72.702492210000003</v>
      </c>
      <c r="AV26" s="40">
        <v>72.079439249999993</v>
      </c>
      <c r="AW26" s="40">
        <v>71.417445479999998</v>
      </c>
      <c r="AX26" s="40">
        <v>71.378504669999998</v>
      </c>
      <c r="AY26" s="40">
        <v>71.962616819999994</v>
      </c>
      <c r="AZ26" s="40">
        <v>70.833333330000002</v>
      </c>
      <c r="BA26" s="40">
        <v>69.431464169999998</v>
      </c>
      <c r="BB26" s="40">
        <v>67.484423680000006</v>
      </c>
      <c r="BC26" s="40">
        <v>69.431464169999998</v>
      </c>
      <c r="BD26" s="40">
        <v>71.378504669999998</v>
      </c>
      <c r="BE26" s="40">
        <v>71.378504669999998</v>
      </c>
      <c r="BF26" s="40">
        <v>73.325545169999998</v>
      </c>
      <c r="BG26" s="40">
        <v>75.272585669999998</v>
      </c>
      <c r="BH26" s="40">
        <v>79.166666669999998</v>
      </c>
      <c r="BI26" s="40">
        <v>79.166666669999998</v>
      </c>
      <c r="BJ26" s="40">
        <v>79.166666669999998</v>
      </c>
      <c r="BK26" s="40">
        <v>79.166666669999998</v>
      </c>
    </row>
    <row r="27" spans="1:63" x14ac:dyDescent="0.3">
      <c r="A27" s="40" t="s">
        <v>157</v>
      </c>
      <c r="B27" s="40" t="s">
        <v>158</v>
      </c>
      <c r="C27" s="40" t="s">
        <v>329</v>
      </c>
      <c r="D27" s="40" t="s">
        <v>10</v>
      </c>
      <c r="E27" s="40" t="s">
        <v>293</v>
      </c>
      <c r="F27" s="40" t="s">
        <v>324</v>
      </c>
      <c r="G27" s="40" t="s">
        <v>11</v>
      </c>
      <c r="AN27" s="40">
        <v>30.54</v>
      </c>
      <c r="AO27" s="40">
        <v>30.472000000000001</v>
      </c>
      <c r="AP27" s="40">
        <v>30.5</v>
      </c>
      <c r="AQ27" s="40">
        <v>30.5</v>
      </c>
      <c r="AR27" s="40">
        <v>30.492000000000001</v>
      </c>
      <c r="AS27" s="40">
        <v>30.507999999999999</v>
      </c>
      <c r="AT27" s="40">
        <v>30.675999999999998</v>
      </c>
      <c r="AU27" s="40">
        <v>30.661999999999999</v>
      </c>
      <c r="AV27" s="40">
        <v>30.60540039</v>
      </c>
      <c r="AW27" s="40">
        <v>30.498000000000001</v>
      </c>
      <c r="AX27" s="40">
        <v>31.606999999999999</v>
      </c>
      <c r="AY27" s="40">
        <v>33.100999999999999</v>
      </c>
      <c r="AZ27" s="40">
        <v>33.591000000000001</v>
      </c>
      <c r="BA27" s="40">
        <v>34.219000000000001</v>
      </c>
      <c r="BB27" s="40">
        <v>35.076999999999998</v>
      </c>
      <c r="BC27" s="40">
        <v>34.512999999999998</v>
      </c>
      <c r="BD27" s="40">
        <v>34.984999999999999</v>
      </c>
      <c r="BE27" s="40">
        <v>35.683</v>
      </c>
      <c r="BF27" s="40">
        <v>36.325199220000002</v>
      </c>
      <c r="BG27" s="40">
        <v>36.488</v>
      </c>
      <c r="BH27" s="40">
        <v>36.259</v>
      </c>
      <c r="BI27" s="40">
        <v>36.259</v>
      </c>
      <c r="BJ27" s="40">
        <v>36.259</v>
      </c>
      <c r="BK27" s="40">
        <v>36.259</v>
      </c>
    </row>
    <row r="28" spans="1:63" x14ac:dyDescent="0.3">
      <c r="A28" s="40" t="s">
        <v>159</v>
      </c>
      <c r="B28" s="40" t="s">
        <v>160</v>
      </c>
      <c r="C28" s="40" t="s">
        <v>329</v>
      </c>
      <c r="D28" s="40" t="s">
        <v>10</v>
      </c>
      <c r="E28" s="40" t="s">
        <v>293</v>
      </c>
      <c r="F28" s="40" t="s">
        <v>324</v>
      </c>
      <c r="G28" s="40" t="s">
        <v>11</v>
      </c>
      <c r="H28" s="40">
        <v>44.277330710000001</v>
      </c>
      <c r="I28" s="40">
        <v>44.286115889999998</v>
      </c>
      <c r="J28" s="40">
        <v>44.294901080000002</v>
      </c>
      <c r="K28" s="40">
        <v>44.303686259999999</v>
      </c>
      <c r="L28" s="40">
        <v>44.312471449999997</v>
      </c>
      <c r="M28" s="40">
        <v>44.321256630000001</v>
      </c>
      <c r="N28" s="40">
        <v>44.330041819999998</v>
      </c>
      <c r="O28" s="40">
        <v>44.338827000000002</v>
      </c>
      <c r="P28" s="40">
        <v>44.34761219</v>
      </c>
      <c r="Q28" s="40">
        <v>44.356397370000003</v>
      </c>
      <c r="R28" s="40">
        <v>44.365182560000001</v>
      </c>
      <c r="S28" s="40">
        <v>44.373967739999998</v>
      </c>
      <c r="T28" s="40">
        <v>44.382752930000002</v>
      </c>
      <c r="U28" s="40">
        <v>44.391538109999999</v>
      </c>
      <c r="V28" s="40">
        <v>44.930948450000002</v>
      </c>
      <c r="W28" s="40">
        <v>44.94149067</v>
      </c>
      <c r="X28" s="40">
        <v>44.945004740000002</v>
      </c>
      <c r="Y28" s="40">
        <v>44.945004740000002</v>
      </c>
      <c r="Z28" s="40">
        <v>44.945004740000002</v>
      </c>
      <c r="AA28" s="40">
        <v>44.945004740000002</v>
      </c>
      <c r="AB28" s="40">
        <v>44.945004740000002</v>
      </c>
      <c r="AC28" s="40">
        <v>44.945004740000002</v>
      </c>
      <c r="AD28" s="40">
        <v>44.945004740000002</v>
      </c>
      <c r="AE28" s="40">
        <v>44.813226970000002</v>
      </c>
      <c r="AF28" s="40">
        <v>46.304951330000002</v>
      </c>
      <c r="AG28" s="40">
        <v>46.338335030000003</v>
      </c>
      <c r="AH28" s="40">
        <v>46.447271319999999</v>
      </c>
      <c r="AI28" s="40">
        <v>46.846118709999999</v>
      </c>
      <c r="AJ28" s="40">
        <v>47.533120150000002</v>
      </c>
      <c r="AK28" s="40">
        <v>47.035878689999997</v>
      </c>
      <c r="AL28" s="40">
        <v>47.223881650000003</v>
      </c>
      <c r="AM28" s="40">
        <v>47.566503849999997</v>
      </c>
      <c r="AN28" s="40">
        <v>47.15887128</v>
      </c>
      <c r="AO28" s="40">
        <v>47.847629759999997</v>
      </c>
      <c r="AP28" s="40">
        <v>47.823031239999999</v>
      </c>
      <c r="AQ28" s="40">
        <v>46.475383909999998</v>
      </c>
      <c r="AR28" s="40">
        <v>46.726640189999998</v>
      </c>
      <c r="AS28" s="40">
        <v>46.487683169999997</v>
      </c>
      <c r="AT28" s="40">
        <v>47.222124610000002</v>
      </c>
      <c r="AU28" s="40">
        <v>46.861932039999999</v>
      </c>
      <c r="AV28" s="40">
        <v>47.157114239999999</v>
      </c>
      <c r="AW28" s="40">
        <v>47.120216470000003</v>
      </c>
      <c r="AX28" s="40">
        <v>47.21861054</v>
      </c>
      <c r="AY28" s="40">
        <v>47.42594089</v>
      </c>
      <c r="AZ28" s="40">
        <v>47.443511260000001</v>
      </c>
      <c r="BA28" s="40">
        <v>47.534877180000002</v>
      </c>
      <c r="BB28" s="40">
        <v>47.562989770000001</v>
      </c>
      <c r="BC28" s="40">
        <v>47.58934533</v>
      </c>
      <c r="BD28" s="40">
        <v>47.940752709999998</v>
      </c>
      <c r="BE28" s="40">
        <v>48.00224901</v>
      </c>
      <c r="BF28" s="40">
        <v>48.546930459999999</v>
      </c>
      <c r="BG28" s="40">
        <v>48.722634149999998</v>
      </c>
      <c r="BH28" s="40">
        <v>48.546930459999999</v>
      </c>
      <c r="BI28" s="40">
        <v>48.546930459999999</v>
      </c>
      <c r="BJ28" s="40">
        <v>48.546930459999999</v>
      </c>
      <c r="BK28" s="40">
        <v>48.546930459999999</v>
      </c>
    </row>
    <row r="29" spans="1:63" x14ac:dyDescent="0.3">
      <c r="A29" s="40" t="s">
        <v>275</v>
      </c>
      <c r="B29" s="40" t="s">
        <v>276</v>
      </c>
      <c r="C29" s="40" t="s">
        <v>329</v>
      </c>
      <c r="D29" s="40" t="s">
        <v>10</v>
      </c>
      <c r="E29" s="40" t="s">
        <v>293</v>
      </c>
      <c r="F29" s="40" t="s">
        <v>324</v>
      </c>
      <c r="G29" s="40" t="s">
        <v>11</v>
      </c>
      <c r="H29" s="40">
        <v>60.434363930000004</v>
      </c>
      <c r="I29" s="40">
        <v>60.477353229999999</v>
      </c>
      <c r="J29" s="40">
        <v>60.520342540000001</v>
      </c>
      <c r="K29" s="40">
        <v>60.563331839999996</v>
      </c>
      <c r="L29" s="40">
        <v>60.606321149999999</v>
      </c>
      <c r="M29" s="40">
        <v>60.649310450000002</v>
      </c>
      <c r="N29" s="40">
        <v>60.692299759999997</v>
      </c>
      <c r="O29" s="40">
        <v>60.735289059999999</v>
      </c>
      <c r="P29" s="40">
        <v>60.786876229999997</v>
      </c>
      <c r="Q29" s="40">
        <v>60.821267669999997</v>
      </c>
      <c r="R29" s="40">
        <v>60.855659109999998</v>
      </c>
      <c r="S29" s="40">
        <v>60.907246280000003</v>
      </c>
      <c r="T29" s="40">
        <v>60.941637720000003</v>
      </c>
      <c r="U29" s="40">
        <v>61.001822750000002</v>
      </c>
      <c r="V29" s="40">
        <v>61.490181239999998</v>
      </c>
      <c r="W29" s="40">
        <v>61.4987791</v>
      </c>
      <c r="X29" s="40">
        <v>61.78250851</v>
      </c>
      <c r="Y29" s="40">
        <v>61.904598139999997</v>
      </c>
      <c r="Z29" s="40">
        <v>61.938989579999998</v>
      </c>
      <c r="AA29" s="40">
        <v>61.973381019999998</v>
      </c>
      <c r="AB29" s="40">
        <v>62.033566049999997</v>
      </c>
      <c r="AC29" s="40">
        <v>62.07655535</v>
      </c>
      <c r="AD29" s="40">
        <v>62.136740379999999</v>
      </c>
      <c r="AE29" s="40">
        <v>62.179729680000001</v>
      </c>
      <c r="AF29" s="40">
        <v>62.239914710000001</v>
      </c>
      <c r="AG29" s="40">
        <v>62.282904010000003</v>
      </c>
      <c r="AH29" s="40">
        <v>62.317295459999997</v>
      </c>
      <c r="AI29" s="40">
        <v>62.368882620000001</v>
      </c>
      <c r="AJ29" s="40">
        <v>62.411871929999997</v>
      </c>
      <c r="AK29" s="40">
        <v>62.463459090000001</v>
      </c>
      <c r="AL29" s="40">
        <v>62.506448399999996</v>
      </c>
      <c r="AM29" s="40">
        <v>62.540839839999997</v>
      </c>
      <c r="AN29" s="40">
        <v>62.7471885</v>
      </c>
      <c r="AO29" s="40">
        <v>62.729992780000003</v>
      </c>
      <c r="AP29" s="40">
        <v>62.729992780000003</v>
      </c>
      <c r="AQ29" s="40">
        <v>62.929463149999997</v>
      </c>
      <c r="AR29" s="40">
        <v>64.466760669999999</v>
      </c>
      <c r="AS29" s="40">
        <v>66.186332840000006</v>
      </c>
      <c r="AT29" s="40">
        <v>67.923100730000002</v>
      </c>
      <c r="AU29" s="40">
        <v>69.642672899999994</v>
      </c>
      <c r="AV29" s="40">
        <v>70.232486159999993</v>
      </c>
      <c r="AW29" s="40">
        <v>70.232486159999993</v>
      </c>
      <c r="AX29" s="40">
        <v>70.232486159999993</v>
      </c>
      <c r="AY29" s="40">
        <v>70.232486159999993</v>
      </c>
      <c r="AZ29" s="40">
        <v>70.318464770000006</v>
      </c>
      <c r="BA29" s="40">
        <v>70.318464770000006</v>
      </c>
      <c r="BB29" s="40">
        <v>70.318464770000006</v>
      </c>
      <c r="BC29" s="40">
        <v>70.665818340000001</v>
      </c>
      <c r="BD29" s="40">
        <v>71.181690000000003</v>
      </c>
      <c r="BE29" s="40">
        <v>71.181690000000003</v>
      </c>
      <c r="BF29" s="40">
        <v>71.167679340000007</v>
      </c>
      <c r="BG29" s="40">
        <v>71.184867519999997</v>
      </c>
      <c r="BH29" s="40">
        <v>71.184255759999999</v>
      </c>
      <c r="BI29" s="40">
        <v>71.184255759999999</v>
      </c>
      <c r="BJ29" s="40">
        <v>71.184255759999999</v>
      </c>
      <c r="BK29" s="40">
        <v>71.184255759999999</v>
      </c>
    </row>
    <row r="30" spans="1:63" x14ac:dyDescent="0.3">
      <c r="A30" s="40" t="s">
        <v>277</v>
      </c>
      <c r="B30" s="40" t="s">
        <v>278</v>
      </c>
      <c r="C30" s="40" t="s">
        <v>329</v>
      </c>
      <c r="D30" s="40" t="s">
        <v>10</v>
      </c>
      <c r="E30" s="40" t="s">
        <v>293</v>
      </c>
      <c r="F30" s="40" t="s">
        <v>324</v>
      </c>
      <c r="G30" s="40" t="s">
        <v>11</v>
      </c>
      <c r="H30" s="40">
        <v>33.941451000000001</v>
      </c>
      <c r="I30" s="40">
        <v>35.002121340000002</v>
      </c>
      <c r="J30" s="40">
        <v>35.532456510000003</v>
      </c>
      <c r="K30" s="40">
        <v>36.062791679999997</v>
      </c>
      <c r="L30" s="40">
        <v>38.215952479999999</v>
      </c>
      <c r="M30" s="40">
        <v>38.746287649999999</v>
      </c>
      <c r="N30" s="40">
        <v>38.23716589</v>
      </c>
      <c r="O30" s="40">
        <v>39.319049640000003</v>
      </c>
      <c r="P30" s="40">
        <v>39.849384809999997</v>
      </c>
      <c r="Q30" s="40">
        <v>39.319049640000003</v>
      </c>
      <c r="R30" s="40">
        <v>40.910055149999998</v>
      </c>
      <c r="S30" s="40">
        <v>41.44039033</v>
      </c>
      <c r="T30" s="40">
        <v>41.9707255</v>
      </c>
      <c r="U30" s="40">
        <v>42.002545609999999</v>
      </c>
      <c r="V30" s="40">
        <v>41.472210439999998</v>
      </c>
      <c r="W30" s="40">
        <v>41.493423839999998</v>
      </c>
      <c r="X30" s="40">
        <v>41.525243949999997</v>
      </c>
      <c r="Y30" s="40">
        <v>42.087399240000003</v>
      </c>
      <c r="Z30" s="40">
        <v>42.108612639999997</v>
      </c>
      <c r="AA30" s="40">
        <v>40.62367416</v>
      </c>
      <c r="AB30" s="40">
        <v>41.684344510000003</v>
      </c>
      <c r="AC30" s="40">
        <v>42.745014849999997</v>
      </c>
      <c r="AD30" s="40">
        <v>41.790411540000001</v>
      </c>
      <c r="AE30" s="40">
        <v>42.320746710000002</v>
      </c>
      <c r="AF30" s="40">
        <v>42.47984726</v>
      </c>
      <c r="AG30" s="40">
        <v>43.540517610000002</v>
      </c>
      <c r="AH30" s="40">
        <v>43.593551120000001</v>
      </c>
      <c r="AI30" s="40">
        <v>43.64658464</v>
      </c>
      <c r="AJ30" s="40">
        <v>44.176919810000001</v>
      </c>
      <c r="AK30" s="40">
        <v>44.739075100000001</v>
      </c>
      <c r="AL30" s="40">
        <v>45.820958849999997</v>
      </c>
      <c r="AM30" s="40">
        <v>45.290623670000002</v>
      </c>
      <c r="AN30" s="40">
        <v>45.290623670000002</v>
      </c>
      <c r="AO30" s="40">
        <v>43.169282989999999</v>
      </c>
      <c r="AP30" s="40">
        <v>45.396690710000001</v>
      </c>
      <c r="AQ30" s="40">
        <v>46.457361050000003</v>
      </c>
      <c r="AR30" s="40">
        <v>46.987696219999997</v>
      </c>
      <c r="AS30" s="40">
        <v>48.57870174</v>
      </c>
      <c r="AT30" s="40">
        <v>49.639372080000001</v>
      </c>
      <c r="AU30" s="40">
        <v>50.169707250000002</v>
      </c>
      <c r="AV30" s="40">
        <v>51.230377599999997</v>
      </c>
      <c r="AW30" s="40">
        <v>51.230377599999997</v>
      </c>
      <c r="AX30" s="40">
        <v>52.821383109999999</v>
      </c>
      <c r="AY30" s="40">
        <v>52.821383109999999</v>
      </c>
      <c r="AZ30" s="40">
        <v>54.942723800000003</v>
      </c>
      <c r="BA30" s="40">
        <v>56.056427659999997</v>
      </c>
      <c r="BB30" s="40">
        <v>52.874416629999999</v>
      </c>
      <c r="BC30" s="40">
        <v>57.64743318</v>
      </c>
      <c r="BD30" s="40">
        <v>58.177768350000001</v>
      </c>
      <c r="BE30" s="40">
        <v>60.299109039999998</v>
      </c>
      <c r="BF30" s="40">
        <v>59.238438690000002</v>
      </c>
      <c r="BG30" s="40">
        <v>60.829444209999998</v>
      </c>
      <c r="BH30" s="40">
        <v>61.412812899999999</v>
      </c>
      <c r="BI30" s="40">
        <v>61.412812899999999</v>
      </c>
      <c r="BJ30" s="40">
        <v>61.412812899999999</v>
      </c>
      <c r="BK30" s="40">
        <v>61.412812899999999</v>
      </c>
    </row>
    <row r="31" spans="1:63" x14ac:dyDescent="0.3">
      <c r="A31" s="40" t="s">
        <v>165</v>
      </c>
      <c r="B31" s="40" t="s">
        <v>166</v>
      </c>
      <c r="C31" s="40" t="s">
        <v>329</v>
      </c>
      <c r="D31" s="40" t="s">
        <v>10</v>
      </c>
      <c r="E31" s="40" t="s">
        <v>293</v>
      </c>
      <c r="F31" s="40" t="s">
        <v>324</v>
      </c>
      <c r="G31" s="40" t="s">
        <v>11</v>
      </c>
      <c r="H31" s="40">
        <v>59.321193319999999</v>
      </c>
      <c r="I31" s="40">
        <v>59.335181460000001</v>
      </c>
      <c r="J31" s="40">
        <v>59.347897959999997</v>
      </c>
      <c r="K31" s="40">
        <v>59.358071160000001</v>
      </c>
      <c r="L31" s="40">
        <v>59.370787659999998</v>
      </c>
      <c r="M31" s="40">
        <v>59.378417560000003</v>
      </c>
      <c r="N31" s="40">
        <v>59.411480449999999</v>
      </c>
      <c r="O31" s="40">
        <v>59.538645440000003</v>
      </c>
      <c r="P31" s="40">
        <v>59.670897019999998</v>
      </c>
      <c r="Q31" s="40">
        <v>59.778987260000001</v>
      </c>
      <c r="R31" s="40">
        <v>59.778987260000001</v>
      </c>
      <c r="S31" s="40">
        <v>59.803148610000001</v>
      </c>
      <c r="T31" s="40">
        <v>59.869274400000002</v>
      </c>
      <c r="U31" s="40">
        <v>59.869274400000002</v>
      </c>
      <c r="V31" s="40">
        <v>59.894707390000001</v>
      </c>
      <c r="W31" s="40">
        <v>59.894707390000001</v>
      </c>
      <c r="X31" s="40">
        <v>59.894707390000001</v>
      </c>
      <c r="Y31" s="40">
        <v>59.894707390000001</v>
      </c>
      <c r="Z31" s="40">
        <v>59.894707390000001</v>
      </c>
      <c r="AA31" s="40">
        <v>59.894707390000001</v>
      </c>
      <c r="AB31" s="40">
        <v>59.958289890000003</v>
      </c>
      <c r="AC31" s="40">
        <v>60.06002187</v>
      </c>
      <c r="AD31" s="40">
        <v>60.06002187</v>
      </c>
      <c r="AE31" s="40">
        <v>60.187186859999997</v>
      </c>
      <c r="AF31" s="40">
        <v>60.250769349999999</v>
      </c>
      <c r="AG31" s="40">
        <v>60.31435184</v>
      </c>
      <c r="AH31" s="40">
        <v>60.441516819999997</v>
      </c>
      <c r="AI31" s="40">
        <v>60.505099319999999</v>
      </c>
      <c r="AJ31" s="40">
        <v>60.568681810000001</v>
      </c>
      <c r="AK31" s="40">
        <v>60.632264300000003</v>
      </c>
      <c r="AL31" s="40">
        <v>60.695846789999997</v>
      </c>
      <c r="AM31" s="40">
        <v>60.721279789999997</v>
      </c>
      <c r="AN31" s="40">
        <v>60.721279789999997</v>
      </c>
      <c r="AO31" s="40">
        <v>60.784862279999999</v>
      </c>
      <c r="AP31" s="40">
        <v>60.886594270000003</v>
      </c>
      <c r="AQ31" s="40">
        <v>61.020117499999998</v>
      </c>
      <c r="AR31" s="40">
        <v>61.210864979999997</v>
      </c>
      <c r="AS31" s="40">
        <v>61.33802996</v>
      </c>
      <c r="AT31" s="40">
        <v>61.280805719999996</v>
      </c>
      <c r="AU31" s="40">
        <v>61.229939719999997</v>
      </c>
      <c r="AV31" s="40">
        <v>61.357104710000002</v>
      </c>
      <c r="AW31" s="40">
        <v>61.929347129999996</v>
      </c>
      <c r="AX31" s="40">
        <v>61.992929629999999</v>
      </c>
      <c r="AY31" s="40">
        <v>62.120094610000002</v>
      </c>
      <c r="AZ31" s="40">
        <v>62.628754549999996</v>
      </c>
      <c r="BA31" s="40">
        <v>62.501589559999999</v>
      </c>
      <c r="BB31" s="40">
        <v>62.883084510000003</v>
      </c>
      <c r="BC31" s="40">
        <v>63.137414479999997</v>
      </c>
      <c r="BD31" s="40">
        <v>63.29001246</v>
      </c>
      <c r="BE31" s="40">
        <v>63.518909430000001</v>
      </c>
      <c r="BF31" s="40">
        <v>63.518909430000001</v>
      </c>
      <c r="BG31" s="40">
        <v>63.518909430000001</v>
      </c>
      <c r="BH31" s="40">
        <v>63.518909430000001</v>
      </c>
      <c r="BI31" s="40">
        <v>63.518909430000001</v>
      </c>
      <c r="BJ31" s="40">
        <v>63.518909430000001</v>
      </c>
      <c r="BK31" s="40">
        <v>63.518909430000001</v>
      </c>
    </row>
    <row r="32" spans="1:63" x14ac:dyDescent="0.3">
      <c r="A32" s="40" t="s">
        <v>171</v>
      </c>
      <c r="B32" s="40" t="s">
        <v>172</v>
      </c>
      <c r="C32" s="40" t="s">
        <v>329</v>
      </c>
      <c r="D32" s="40" t="s">
        <v>10</v>
      </c>
      <c r="E32" s="40" t="s">
        <v>293</v>
      </c>
      <c r="F32" s="40" t="s">
        <v>324</v>
      </c>
      <c r="G32" s="40" t="s">
        <v>11</v>
      </c>
      <c r="H32" s="40">
        <v>53.303607620000001</v>
      </c>
      <c r="I32" s="40">
        <v>53.708958250000002</v>
      </c>
      <c r="J32" s="40">
        <v>54.114308880000003</v>
      </c>
      <c r="K32" s="40">
        <v>54.519659509999997</v>
      </c>
      <c r="L32" s="40">
        <v>54.925010129999997</v>
      </c>
      <c r="M32" s="40">
        <v>55.330360759999998</v>
      </c>
      <c r="N32" s="40">
        <v>55.735711389999999</v>
      </c>
      <c r="O32" s="40">
        <v>56.059991889999999</v>
      </c>
      <c r="P32" s="40">
        <v>56.62748277</v>
      </c>
      <c r="Q32" s="40">
        <v>56.911228209999997</v>
      </c>
      <c r="R32" s="40">
        <v>58.694770980000001</v>
      </c>
      <c r="S32" s="40">
        <v>61.126874749999999</v>
      </c>
      <c r="T32" s="40">
        <v>61.005269560000002</v>
      </c>
      <c r="U32" s="40">
        <v>64.207539519999997</v>
      </c>
      <c r="V32" s="40">
        <v>65.34252128</v>
      </c>
      <c r="W32" s="40">
        <v>66.436967980000006</v>
      </c>
      <c r="X32" s="40">
        <v>67.490879609999993</v>
      </c>
      <c r="Y32" s="40">
        <v>68.098905549999998</v>
      </c>
      <c r="Z32" s="40">
        <v>68.788001620000003</v>
      </c>
      <c r="AA32" s="40">
        <v>69.517632750000004</v>
      </c>
      <c r="AB32" s="40">
        <v>71.341710579999997</v>
      </c>
      <c r="AC32" s="40">
        <v>71.949736520000002</v>
      </c>
      <c r="AD32" s="40">
        <v>72.557762460000006</v>
      </c>
      <c r="AE32" s="40">
        <v>73.287393600000001</v>
      </c>
      <c r="AF32" s="40">
        <v>73.733279289999999</v>
      </c>
      <c r="AG32" s="40">
        <v>74.179164979999996</v>
      </c>
      <c r="AH32" s="40">
        <v>74.665585730000004</v>
      </c>
      <c r="AI32" s="40">
        <v>75.111471420000001</v>
      </c>
      <c r="AJ32" s="40">
        <v>75.192541550000001</v>
      </c>
      <c r="AK32" s="40">
        <v>76.165383059999996</v>
      </c>
      <c r="AL32" s="40">
        <v>76.084312929999996</v>
      </c>
      <c r="AM32" s="40">
        <v>74.46291042</v>
      </c>
      <c r="AN32" s="40">
        <v>70.125658689999995</v>
      </c>
      <c r="AO32" s="40">
        <v>60.1945683</v>
      </c>
      <c r="AP32" s="40">
        <v>60.1945683</v>
      </c>
      <c r="AQ32" s="40">
        <v>62.626672069999998</v>
      </c>
      <c r="AR32" s="40">
        <v>64.653425209999995</v>
      </c>
      <c r="AS32" s="40">
        <v>65.464126469999997</v>
      </c>
      <c r="AT32" s="40">
        <v>67.32873936</v>
      </c>
      <c r="AU32" s="40">
        <v>67.693554930000005</v>
      </c>
      <c r="AV32" s="40">
        <v>70.89582489</v>
      </c>
      <c r="AW32" s="40">
        <v>74.219700040000006</v>
      </c>
      <c r="AX32" s="40">
        <v>73.12525334</v>
      </c>
      <c r="AY32" s="40">
        <v>73.606810089999996</v>
      </c>
      <c r="AZ32" s="40">
        <v>72.269964509999994</v>
      </c>
      <c r="BA32" s="40">
        <v>73.082689549999998</v>
      </c>
      <c r="BB32" s="40">
        <v>73.160924399999999</v>
      </c>
      <c r="BC32" s="40">
        <v>73.264691589999998</v>
      </c>
      <c r="BD32" s="40">
        <v>73.322658899999993</v>
      </c>
      <c r="BE32" s="40">
        <v>73.122012319999996</v>
      </c>
      <c r="BF32" s="40">
        <v>73.629507149999995</v>
      </c>
      <c r="BG32" s="40">
        <v>73.600728840000002</v>
      </c>
      <c r="BH32" s="40">
        <v>74.685853260000002</v>
      </c>
      <c r="BI32" s="40">
        <v>73.348196189999996</v>
      </c>
      <c r="BJ32" s="40">
        <v>73.437371350000006</v>
      </c>
      <c r="BK32" s="40">
        <v>73.437371350000006</v>
      </c>
    </row>
    <row r="33" spans="1:63" x14ac:dyDescent="0.3">
      <c r="A33" s="40" t="s">
        <v>175</v>
      </c>
      <c r="B33" s="40" t="s">
        <v>176</v>
      </c>
      <c r="C33" s="40" t="s">
        <v>329</v>
      </c>
      <c r="D33" s="40" t="s">
        <v>10</v>
      </c>
      <c r="E33" s="40" t="s">
        <v>293</v>
      </c>
      <c r="F33" s="40" t="s">
        <v>324</v>
      </c>
      <c r="G33" s="40" t="s">
        <v>11</v>
      </c>
      <c r="H33" s="40">
        <v>83.534609959999997</v>
      </c>
      <c r="I33" s="40">
        <v>82.54540059</v>
      </c>
      <c r="J33" s="40">
        <v>81.605651679999994</v>
      </c>
      <c r="K33" s="40">
        <v>80.579346959999995</v>
      </c>
      <c r="L33" s="40">
        <v>79.639598050000004</v>
      </c>
      <c r="M33" s="40">
        <v>79.503581760000003</v>
      </c>
      <c r="N33" s="40">
        <v>79.285131359999994</v>
      </c>
      <c r="O33" s="40">
        <v>79.128506540000004</v>
      </c>
      <c r="P33" s="40">
        <v>78.963638309999993</v>
      </c>
      <c r="Q33" s="40">
        <v>78.798770079999997</v>
      </c>
      <c r="R33" s="40">
        <v>78.633901850000001</v>
      </c>
      <c r="S33" s="40">
        <v>78.473155329999997</v>
      </c>
      <c r="T33" s="40">
        <v>78.304165400000002</v>
      </c>
      <c r="U33" s="40">
        <v>78.151662279999996</v>
      </c>
      <c r="V33" s="40">
        <v>77.970307230000003</v>
      </c>
      <c r="W33" s="40">
        <v>77.802965979999996</v>
      </c>
      <c r="X33" s="40">
        <v>77.751856829999994</v>
      </c>
      <c r="Y33" s="40">
        <v>77.718883180000006</v>
      </c>
      <c r="Z33" s="40">
        <v>77.661179300000001</v>
      </c>
      <c r="AA33" s="40">
        <v>77.61996225</v>
      </c>
      <c r="AB33" s="40">
        <v>77.570501780000001</v>
      </c>
      <c r="AC33" s="40">
        <v>77.515270920000006</v>
      </c>
      <c r="AD33" s="40">
        <v>77.515270920000006</v>
      </c>
      <c r="AE33" s="40">
        <v>77.515270920000006</v>
      </c>
      <c r="AF33" s="40">
        <v>77.515270920000006</v>
      </c>
      <c r="AG33" s="40">
        <v>77.817804120000005</v>
      </c>
      <c r="AH33" s="40">
        <v>78.023889409999995</v>
      </c>
      <c r="AI33" s="40">
        <v>78.229974690000006</v>
      </c>
      <c r="AJ33" s="40">
        <v>78.559711149999998</v>
      </c>
      <c r="AK33" s="40">
        <v>78.807013490000003</v>
      </c>
      <c r="AL33" s="40">
        <v>79.140871660000002</v>
      </c>
      <c r="AM33" s="40">
        <v>79.526663310000004</v>
      </c>
      <c r="AN33" s="40">
        <v>79.908333260000006</v>
      </c>
      <c r="AO33" s="40">
        <v>80.179541499999999</v>
      </c>
      <c r="AP33" s="40">
        <v>80.389748490000002</v>
      </c>
      <c r="AQ33" s="40">
        <v>80.694754720000006</v>
      </c>
      <c r="AR33" s="40">
        <v>80.740093479999999</v>
      </c>
      <c r="AS33" s="40">
        <v>80.775540149999998</v>
      </c>
      <c r="AT33" s="40">
        <v>80.833244030000003</v>
      </c>
      <c r="AU33" s="40">
        <v>80.888474889999998</v>
      </c>
      <c r="AV33" s="40">
        <v>80.796148680000002</v>
      </c>
      <c r="AW33" s="40">
        <v>80.8085138</v>
      </c>
      <c r="AX33" s="40">
        <v>80.726079679999998</v>
      </c>
      <c r="AY33" s="40">
        <v>80.462290510000003</v>
      </c>
      <c r="AZ33" s="40">
        <v>80.359247870000004</v>
      </c>
      <c r="BA33" s="40">
        <v>79.868764889999994</v>
      </c>
      <c r="BB33" s="40">
        <v>79.870413569999997</v>
      </c>
      <c r="BC33" s="40">
        <v>80.050119940000002</v>
      </c>
      <c r="BD33" s="40">
        <v>79.951199000000003</v>
      </c>
      <c r="BE33" s="40">
        <v>79.871237910000005</v>
      </c>
      <c r="BF33" s="40">
        <v>79.445053540000004</v>
      </c>
      <c r="BG33" s="40">
        <v>79.830020860000005</v>
      </c>
      <c r="BH33" s="40">
        <v>79.830020860000005</v>
      </c>
      <c r="BI33" s="40">
        <v>79.830020860000005</v>
      </c>
      <c r="BJ33" s="40">
        <v>79.830020860000005</v>
      </c>
      <c r="BK33" s="40">
        <v>79.830020860000005</v>
      </c>
    </row>
    <row r="34" spans="1:63" x14ac:dyDescent="0.3">
      <c r="A34" s="40" t="s">
        <v>177</v>
      </c>
      <c r="B34" s="40" t="s">
        <v>178</v>
      </c>
      <c r="C34" s="40" t="s">
        <v>329</v>
      </c>
      <c r="D34" s="40" t="s">
        <v>10</v>
      </c>
      <c r="E34" s="40" t="s">
        <v>293</v>
      </c>
      <c r="F34" s="40" t="s">
        <v>324</v>
      </c>
      <c r="G34" s="40" t="s">
        <v>11</v>
      </c>
      <c r="H34" s="40">
        <v>29.35199819</v>
      </c>
      <c r="I34" s="40">
        <v>29.35199819</v>
      </c>
      <c r="J34" s="40">
        <v>30.480921200000001</v>
      </c>
      <c r="K34" s="40">
        <v>30.480921200000001</v>
      </c>
      <c r="L34" s="40">
        <v>30.480921200000001</v>
      </c>
      <c r="M34" s="40">
        <v>30.480921200000001</v>
      </c>
      <c r="N34" s="40">
        <v>30.480921200000001</v>
      </c>
      <c r="O34" s="40">
        <v>30.480921200000001</v>
      </c>
      <c r="P34" s="40">
        <v>30.480921200000001</v>
      </c>
      <c r="Q34" s="40">
        <v>31.609844209999999</v>
      </c>
      <c r="R34" s="40">
        <v>32.73876722</v>
      </c>
      <c r="S34" s="40">
        <v>32.73876722</v>
      </c>
      <c r="T34" s="40">
        <v>32.73876722</v>
      </c>
      <c r="U34" s="40">
        <v>32.73876722</v>
      </c>
      <c r="V34" s="40">
        <v>32.73876722</v>
      </c>
      <c r="W34" s="40">
        <v>32.73876722</v>
      </c>
      <c r="X34" s="40">
        <v>32.73876722</v>
      </c>
      <c r="Y34" s="40">
        <v>33.86769022</v>
      </c>
      <c r="Z34" s="40">
        <v>33.86769022</v>
      </c>
      <c r="AA34" s="40">
        <v>33.86769022</v>
      </c>
      <c r="AB34" s="40">
        <v>34.996613230000001</v>
      </c>
      <c r="AC34" s="40">
        <v>34.996613230000001</v>
      </c>
      <c r="AD34" s="40">
        <v>34.996613230000001</v>
      </c>
      <c r="AE34" s="40">
        <v>34.996613230000001</v>
      </c>
      <c r="AF34" s="40">
        <v>36.125536240000002</v>
      </c>
      <c r="AG34" s="40">
        <v>36.125536240000002</v>
      </c>
      <c r="AH34" s="40">
        <v>36.125536240000002</v>
      </c>
      <c r="AI34" s="40">
        <v>36.125536240000002</v>
      </c>
      <c r="AJ34" s="40">
        <v>36.125536240000002</v>
      </c>
      <c r="AK34" s="40">
        <v>36.125536240000002</v>
      </c>
      <c r="AL34" s="40">
        <v>36.580492210000003</v>
      </c>
      <c r="AM34" s="40">
        <v>36.577105439999997</v>
      </c>
      <c r="AN34" s="40">
        <v>36.802890040000001</v>
      </c>
      <c r="AO34" s="40">
        <v>37.141566949999998</v>
      </c>
      <c r="AP34" s="40">
        <v>37.480243850000001</v>
      </c>
      <c r="AQ34" s="40">
        <v>37.818920749999997</v>
      </c>
      <c r="AR34" s="40">
        <v>38.04809212</v>
      </c>
      <c r="AS34" s="40">
        <v>38.15759765</v>
      </c>
      <c r="AT34" s="40">
        <v>38.270489949999998</v>
      </c>
      <c r="AU34" s="40">
        <v>38.383382249999997</v>
      </c>
      <c r="AV34" s="40">
        <v>38.496274550000003</v>
      </c>
      <c r="AW34" s="40">
        <v>38.609166850000001</v>
      </c>
      <c r="AX34" s="40">
        <v>38.68819147</v>
      </c>
      <c r="AY34" s="40">
        <v>39.692932939999999</v>
      </c>
      <c r="AZ34" s="40">
        <v>39.918717540000003</v>
      </c>
      <c r="BA34" s="40">
        <v>39.918717540000003</v>
      </c>
      <c r="BB34" s="40">
        <v>40.246105219999997</v>
      </c>
      <c r="BC34" s="40">
        <v>41.741249080000003</v>
      </c>
      <c r="BD34" s="40">
        <v>42.108828180000003</v>
      </c>
      <c r="BE34" s="40">
        <v>42.278166630000001</v>
      </c>
      <c r="BF34" s="40">
        <v>43.237751189999997</v>
      </c>
      <c r="BG34" s="40">
        <v>44.8182434</v>
      </c>
      <c r="BH34" s="40">
        <v>44.761797250000001</v>
      </c>
      <c r="BI34" s="40">
        <v>44.761797250000001</v>
      </c>
      <c r="BJ34" s="40">
        <v>44.761797250000001</v>
      </c>
      <c r="BK34" s="40">
        <v>44.761797250000001</v>
      </c>
    </row>
    <row r="35" spans="1:63" x14ac:dyDescent="0.3">
      <c r="A35" s="40" t="s">
        <v>179</v>
      </c>
      <c r="B35" s="40" t="s">
        <v>180</v>
      </c>
      <c r="C35" s="40" t="s">
        <v>329</v>
      </c>
      <c r="D35" s="40" t="s">
        <v>10</v>
      </c>
      <c r="E35" s="40" t="s">
        <v>293</v>
      </c>
      <c r="F35" s="40" t="s">
        <v>324</v>
      </c>
      <c r="G35" s="40" t="s">
        <v>11</v>
      </c>
      <c r="H35" s="40">
        <v>45.132876230000001</v>
      </c>
      <c r="I35" s="40">
        <v>45.613332669999998</v>
      </c>
      <c r="J35" s="40">
        <v>46.334017320000001</v>
      </c>
      <c r="K35" s="40">
        <v>49.411941339999998</v>
      </c>
      <c r="L35" s="40">
        <v>49.401931840000003</v>
      </c>
      <c r="M35" s="40">
        <v>49.471998399999997</v>
      </c>
      <c r="N35" s="40">
        <v>49.487012659999998</v>
      </c>
      <c r="O35" s="40">
        <v>49.672188579999997</v>
      </c>
      <c r="P35" s="40">
        <v>49.797307439999997</v>
      </c>
      <c r="Q35" s="40">
        <v>49.947450080000003</v>
      </c>
      <c r="R35" s="40">
        <v>50.197687799999997</v>
      </c>
      <c r="S35" s="40">
        <v>50.548020620000003</v>
      </c>
      <c r="T35" s="40">
        <v>50.948400980000002</v>
      </c>
      <c r="U35" s="40">
        <v>51.368800360000002</v>
      </c>
      <c r="V35" s="40">
        <v>52.084480259999999</v>
      </c>
      <c r="W35" s="40">
        <v>52.740103099999999</v>
      </c>
      <c r="X35" s="40">
        <v>52.740103099999999</v>
      </c>
      <c r="Y35" s="40">
        <v>53.10044542</v>
      </c>
      <c r="Z35" s="40">
        <v>53.10044542</v>
      </c>
      <c r="AA35" s="40">
        <v>53.450778239999998</v>
      </c>
      <c r="AB35" s="40">
        <v>53.851158599999998</v>
      </c>
      <c r="AC35" s="40">
        <v>54.251538959999998</v>
      </c>
      <c r="AD35" s="40">
        <v>56.553726040000001</v>
      </c>
      <c r="AE35" s="40">
        <v>57.55467694</v>
      </c>
      <c r="AF35" s="40">
        <v>58.055152390000003</v>
      </c>
      <c r="AG35" s="40">
        <v>59.141184119999998</v>
      </c>
      <c r="AH35" s="40">
        <v>59.141184119999998</v>
      </c>
      <c r="AI35" s="40">
        <v>59.141184119999998</v>
      </c>
      <c r="AJ35" s="40">
        <v>59.366398080000003</v>
      </c>
      <c r="AK35" s="40">
        <v>59.866873529999999</v>
      </c>
      <c r="AL35" s="40">
        <v>60.217206349999998</v>
      </c>
      <c r="AM35" s="40">
        <v>60.317301440000001</v>
      </c>
      <c r="AN35" s="40">
        <v>60.467444069999999</v>
      </c>
      <c r="AO35" s="40">
        <v>60.567539160000003</v>
      </c>
      <c r="AP35" s="40">
        <v>60.667634249999999</v>
      </c>
      <c r="AQ35" s="40">
        <v>60.917871980000001</v>
      </c>
      <c r="AR35" s="40">
        <v>60.917871980000001</v>
      </c>
      <c r="AS35" s="40">
        <v>61.268204789999999</v>
      </c>
      <c r="AT35" s="40">
        <v>61.368299880000002</v>
      </c>
      <c r="AU35" s="40">
        <v>62.619488509999996</v>
      </c>
      <c r="AV35" s="40">
        <v>63.119963970000001</v>
      </c>
      <c r="AW35" s="40">
        <v>64.120914869999993</v>
      </c>
      <c r="AX35" s="40">
        <v>65.622341219999996</v>
      </c>
      <c r="AY35" s="40">
        <v>66.373054400000001</v>
      </c>
      <c r="AZ35" s="40">
        <v>66.373054400000001</v>
      </c>
      <c r="BA35" s="40">
        <v>67.377758869999994</v>
      </c>
      <c r="BB35" s="40">
        <v>68.382463340000001</v>
      </c>
      <c r="BC35" s="40">
        <v>69.637405540000003</v>
      </c>
      <c r="BD35" s="40">
        <v>70.642110000000002</v>
      </c>
      <c r="BE35" s="40">
        <v>71.140035909999995</v>
      </c>
      <c r="BF35" s="40">
        <v>71.88809096</v>
      </c>
      <c r="BG35" s="40">
        <v>72.137442649999997</v>
      </c>
      <c r="BH35" s="40">
        <v>71.88809096</v>
      </c>
      <c r="BI35" s="40">
        <v>71.88809096</v>
      </c>
      <c r="BJ35" s="40">
        <v>71.88809096</v>
      </c>
      <c r="BK35" s="40">
        <v>71.88809096</v>
      </c>
    </row>
    <row r="36" spans="1:63" x14ac:dyDescent="0.3">
      <c r="A36" s="40" t="s">
        <v>279</v>
      </c>
      <c r="B36" s="40" t="s">
        <v>280</v>
      </c>
      <c r="C36" s="40" t="s">
        <v>329</v>
      </c>
      <c r="D36" s="40" t="s">
        <v>10</v>
      </c>
      <c r="E36" s="40" t="s">
        <v>293</v>
      </c>
      <c r="F36" s="40" t="s">
        <v>324</v>
      </c>
      <c r="G36" s="40" t="s">
        <v>11</v>
      </c>
      <c r="H36" s="40">
        <v>25.971562710000001</v>
      </c>
      <c r="I36" s="40">
        <v>26.042857720000001</v>
      </c>
      <c r="J36" s="40">
        <v>26.10204603</v>
      </c>
      <c r="K36" s="40">
        <v>26.176031420000001</v>
      </c>
      <c r="L36" s="40">
        <v>26.24867163</v>
      </c>
      <c r="M36" s="40">
        <v>26.375119389999998</v>
      </c>
      <c r="N36" s="40">
        <v>26.44775959</v>
      </c>
      <c r="O36" s="40">
        <v>26.54730357</v>
      </c>
      <c r="P36" s="40">
        <v>26.640121610000001</v>
      </c>
      <c r="Q36" s="40">
        <v>26.73428483</v>
      </c>
      <c r="R36" s="40">
        <v>26.975073649999999</v>
      </c>
      <c r="S36" s="40">
        <v>27.24142106</v>
      </c>
      <c r="T36" s="40">
        <v>27.097485840000001</v>
      </c>
      <c r="U36" s="40">
        <v>27.175506800000001</v>
      </c>
      <c r="V36" s="40">
        <v>27.22258841</v>
      </c>
      <c r="W36" s="40">
        <v>27.455306100000001</v>
      </c>
      <c r="X36" s="40">
        <v>27.2723604</v>
      </c>
      <c r="Y36" s="40">
        <v>27.112282919999998</v>
      </c>
      <c r="Z36" s="40">
        <v>26.607837069999999</v>
      </c>
      <c r="AA36" s="40">
        <v>26.69661954</v>
      </c>
      <c r="AB36" s="40">
        <v>26.683167650000001</v>
      </c>
      <c r="AC36" s="40">
        <v>26.645502359999998</v>
      </c>
      <c r="AD36" s="40">
        <v>26.851316270000002</v>
      </c>
      <c r="AE36" s="40">
        <v>26.879565230000001</v>
      </c>
      <c r="AF36" s="40">
        <v>27.071927250000002</v>
      </c>
      <c r="AG36" s="40">
        <v>27.206446150000001</v>
      </c>
      <c r="AH36" s="40">
        <v>27.396117780000001</v>
      </c>
      <c r="AI36" s="40">
        <v>27.61538358</v>
      </c>
      <c r="AJ36" s="40">
        <v>28.11041311</v>
      </c>
      <c r="AK36" s="40">
        <v>27.99472686</v>
      </c>
      <c r="AL36" s="40">
        <v>28.014904690000002</v>
      </c>
      <c r="AM36" s="40">
        <v>28.336404850000001</v>
      </c>
      <c r="AN36" s="40">
        <v>28.52069573</v>
      </c>
      <c r="AO36" s="40">
        <v>28.885241929999999</v>
      </c>
      <c r="AP36" s="40">
        <v>28.865064100000001</v>
      </c>
      <c r="AQ36" s="40">
        <v>29.412555990000001</v>
      </c>
      <c r="AR36" s="40">
        <v>29.555146019999999</v>
      </c>
      <c r="AS36" s="40">
        <v>29.627786220000001</v>
      </c>
      <c r="AT36" s="40">
        <v>30.13895802</v>
      </c>
      <c r="AU36" s="40">
        <v>30.26406059</v>
      </c>
      <c r="AV36" s="40">
        <v>30.340736360000001</v>
      </c>
      <c r="AW36" s="40">
        <v>30.422792879999999</v>
      </c>
      <c r="AX36" s="40">
        <v>30.816933240000001</v>
      </c>
      <c r="AY36" s="40">
        <v>30.800790970000001</v>
      </c>
      <c r="AZ36" s="40">
        <v>30.619190469999999</v>
      </c>
      <c r="BA36" s="40">
        <v>31.0039145</v>
      </c>
      <c r="BB36" s="40">
        <v>30.917822409999999</v>
      </c>
      <c r="BC36" s="40">
        <v>31.056376870000001</v>
      </c>
      <c r="BD36" s="40">
        <v>31.727626149999999</v>
      </c>
      <c r="BE36" s="40">
        <v>31.525847809999998</v>
      </c>
      <c r="BF36" s="40">
        <v>31.79488559</v>
      </c>
      <c r="BG36" s="40">
        <v>32.063923379999999</v>
      </c>
      <c r="BH36" s="40">
        <v>31.929404479999999</v>
      </c>
      <c r="BI36" s="40">
        <v>32.063923379999999</v>
      </c>
      <c r="BJ36" s="40">
        <v>32.063923379999999</v>
      </c>
      <c r="BK36" s="40">
        <v>32.063923379999999</v>
      </c>
    </row>
    <row r="37" spans="1:63" x14ac:dyDescent="0.3">
      <c r="A37" s="40" t="s">
        <v>281</v>
      </c>
      <c r="B37" s="40" t="s">
        <v>282</v>
      </c>
      <c r="C37" s="40" t="s">
        <v>329</v>
      </c>
      <c r="D37" s="40" t="s">
        <v>10</v>
      </c>
      <c r="E37" s="40" t="s">
        <v>293</v>
      </c>
      <c r="F37" s="40" t="s">
        <v>324</v>
      </c>
      <c r="G37" s="40" t="s">
        <v>11</v>
      </c>
      <c r="H37" s="40">
        <v>28.396019129999999</v>
      </c>
      <c r="I37" s="40">
        <v>28.615742539999999</v>
      </c>
      <c r="J37" s="40">
        <v>28.835465939999999</v>
      </c>
      <c r="K37" s="40">
        <v>29.055189349999999</v>
      </c>
      <c r="L37" s="40">
        <v>29.223213130000001</v>
      </c>
      <c r="M37" s="40">
        <v>29.494636159999999</v>
      </c>
      <c r="N37" s="40">
        <v>29.714359569999999</v>
      </c>
      <c r="O37" s="40">
        <v>29.934082979999999</v>
      </c>
      <c r="P37" s="40">
        <v>30.153806379999999</v>
      </c>
      <c r="Q37" s="40">
        <v>30.373529789999999</v>
      </c>
      <c r="R37" s="40">
        <v>30.593253199999999</v>
      </c>
      <c r="S37" s="40">
        <v>30.761276980000002</v>
      </c>
      <c r="T37" s="40">
        <v>30.851751320000002</v>
      </c>
      <c r="U37" s="40">
        <v>31.071474729999998</v>
      </c>
      <c r="V37" s="40">
        <v>31.161949079999999</v>
      </c>
      <c r="W37" s="40">
        <v>31.25242342</v>
      </c>
      <c r="X37" s="40">
        <v>31.317047949999999</v>
      </c>
      <c r="Y37" s="40">
        <v>31.446297009999999</v>
      </c>
      <c r="Z37" s="40">
        <v>31.575546079999999</v>
      </c>
      <c r="AA37" s="40">
        <v>31.730644949999999</v>
      </c>
      <c r="AB37" s="40">
        <v>31.924518549999998</v>
      </c>
      <c r="AC37" s="40">
        <v>32.144241950000001</v>
      </c>
      <c r="AD37" s="40">
        <v>32.338115549999998</v>
      </c>
      <c r="AE37" s="40">
        <v>32.480289519999999</v>
      </c>
      <c r="AF37" s="40">
        <v>32.674163110000002</v>
      </c>
      <c r="AG37" s="40">
        <v>32.868036709999998</v>
      </c>
      <c r="AH37" s="40">
        <v>33.061910300000001</v>
      </c>
      <c r="AI37" s="40">
        <v>33.294558610000003</v>
      </c>
      <c r="AJ37" s="40">
        <v>33.488432209999999</v>
      </c>
      <c r="AK37" s="40">
        <v>33.630606180000001</v>
      </c>
      <c r="AL37" s="40">
        <v>34.070052990000001</v>
      </c>
      <c r="AM37" s="40">
        <v>34.509499810000001</v>
      </c>
      <c r="AN37" s="40">
        <v>34.948946620000001</v>
      </c>
      <c r="AO37" s="40">
        <v>35.465942869999999</v>
      </c>
      <c r="AP37" s="40">
        <v>35.827840250000001</v>
      </c>
      <c r="AQ37" s="40">
        <v>36.797208220000002</v>
      </c>
      <c r="AR37" s="40">
        <v>37.272844769999999</v>
      </c>
      <c r="AS37" s="40">
        <v>37.53392788</v>
      </c>
      <c r="AT37" s="40">
        <v>38.361121879999999</v>
      </c>
      <c r="AU37" s="40">
        <v>38.929817759999999</v>
      </c>
      <c r="AV37" s="40">
        <v>39.395114390000003</v>
      </c>
      <c r="AW37" s="40">
        <v>39.989660069999999</v>
      </c>
      <c r="AX37" s="40">
        <v>40.454956699999997</v>
      </c>
      <c r="AY37" s="40">
        <v>41.359700140000001</v>
      </c>
      <c r="AZ37" s="40">
        <v>41.618198270000001</v>
      </c>
      <c r="BA37" s="40">
        <v>42.135194519999999</v>
      </c>
      <c r="BB37" s="40">
        <v>41.876696389999999</v>
      </c>
      <c r="BC37" s="40">
        <v>42.522941709999998</v>
      </c>
      <c r="BD37" s="40">
        <v>42.135194519999999</v>
      </c>
      <c r="BE37" s="40">
        <v>41.876696389999999</v>
      </c>
      <c r="BF37" s="40">
        <v>42.393692649999998</v>
      </c>
      <c r="BG37" s="40">
        <v>41.876696389999999</v>
      </c>
      <c r="BH37" s="40">
        <v>41.876696389999999</v>
      </c>
      <c r="BI37" s="40">
        <v>41.876696389999999</v>
      </c>
      <c r="BJ37" s="40">
        <v>41.876696389999999</v>
      </c>
      <c r="BK37" s="40">
        <v>41.876696389999999</v>
      </c>
    </row>
    <row r="38" spans="1:63" x14ac:dyDescent="0.3">
      <c r="A38" s="40" t="s">
        <v>147</v>
      </c>
      <c r="B38" s="40" t="s">
        <v>148</v>
      </c>
      <c r="C38" s="40" t="s">
        <v>330</v>
      </c>
      <c r="D38" s="40" t="s">
        <v>10</v>
      </c>
      <c r="E38" s="40" t="s">
        <v>293</v>
      </c>
      <c r="F38" s="40" t="s">
        <v>324</v>
      </c>
      <c r="G38" s="40" t="s">
        <v>11</v>
      </c>
      <c r="H38" s="40">
        <v>29.74780702</v>
      </c>
      <c r="I38" s="40">
        <v>29.784356729999999</v>
      </c>
      <c r="J38" s="40">
        <v>29.820906430000001</v>
      </c>
      <c r="K38" s="40">
        <v>29.85745614</v>
      </c>
      <c r="L38" s="40">
        <v>29.894005849999999</v>
      </c>
      <c r="M38" s="40">
        <v>29.934210530000001</v>
      </c>
      <c r="N38" s="40">
        <v>29.97076023</v>
      </c>
      <c r="O38" s="40">
        <v>30.007309939999999</v>
      </c>
      <c r="P38" s="40">
        <v>30.051169590000001</v>
      </c>
      <c r="Q38" s="40">
        <v>30.102339180000001</v>
      </c>
      <c r="R38" s="40">
        <v>30.043859650000002</v>
      </c>
      <c r="S38" s="40">
        <v>30.34356725</v>
      </c>
      <c r="T38" s="40">
        <v>30.60307018</v>
      </c>
      <c r="U38" s="40">
        <v>30.895467839999998</v>
      </c>
      <c r="V38" s="40">
        <v>31.198830409999999</v>
      </c>
      <c r="W38" s="40">
        <v>31.377923979999998</v>
      </c>
      <c r="X38" s="40">
        <v>31.56067251</v>
      </c>
      <c r="Y38" s="40">
        <v>31.743421049999998</v>
      </c>
      <c r="Z38" s="40">
        <v>31.926169590000001</v>
      </c>
      <c r="AA38" s="40">
        <v>32.108918129999999</v>
      </c>
      <c r="AB38" s="40">
        <v>32.291666669999998</v>
      </c>
      <c r="AC38" s="40">
        <v>32.474415200000003</v>
      </c>
      <c r="AD38" s="40">
        <v>32.657163740000001</v>
      </c>
      <c r="AE38" s="40">
        <v>32.83991228</v>
      </c>
      <c r="AF38" s="40">
        <v>33.022660819999999</v>
      </c>
      <c r="AG38" s="40">
        <v>33.205409359999997</v>
      </c>
      <c r="AH38" s="40">
        <v>33.40643275</v>
      </c>
      <c r="AI38" s="40">
        <v>34.956140349999998</v>
      </c>
      <c r="AJ38" s="40">
        <v>35.087719300000003</v>
      </c>
      <c r="AK38" s="40">
        <v>34.996345030000001</v>
      </c>
      <c r="AL38" s="40">
        <v>34.904970759999998</v>
      </c>
      <c r="AM38" s="40">
        <v>34.813596490000002</v>
      </c>
      <c r="AN38" s="40">
        <v>34.722222219999999</v>
      </c>
      <c r="AO38" s="40">
        <v>34.470029240000002</v>
      </c>
      <c r="AP38" s="40">
        <v>34.53947368</v>
      </c>
      <c r="AQ38" s="40">
        <v>34.904970759999998</v>
      </c>
      <c r="AR38" s="40">
        <v>36.001461990000003</v>
      </c>
      <c r="AS38" s="40">
        <v>36.440058479999998</v>
      </c>
      <c r="AT38" s="40">
        <v>36.440058479999998</v>
      </c>
      <c r="AU38" s="40">
        <v>35.709064329999997</v>
      </c>
      <c r="AV38" s="40">
        <v>38.633040940000001</v>
      </c>
      <c r="AW38" s="40">
        <v>39.364035090000002</v>
      </c>
      <c r="AX38" s="40">
        <v>40.826023390000003</v>
      </c>
      <c r="AY38" s="40">
        <v>38.998538009999997</v>
      </c>
      <c r="AZ38" s="40">
        <v>40.095029240000002</v>
      </c>
      <c r="BA38" s="40">
        <v>39.364035090000002</v>
      </c>
      <c r="BB38" s="40">
        <v>40.095029240000002</v>
      </c>
      <c r="BC38" s="40">
        <v>44.115497079999997</v>
      </c>
      <c r="BD38" s="40">
        <v>43.019005849999999</v>
      </c>
      <c r="BE38" s="40">
        <v>44.152046779999999</v>
      </c>
      <c r="BF38" s="40">
        <v>43.092105259999997</v>
      </c>
      <c r="BG38" s="40">
        <v>44.225146199999998</v>
      </c>
      <c r="BH38" s="40">
        <v>44.956140349999998</v>
      </c>
      <c r="BI38" s="40">
        <v>44.225146199999998</v>
      </c>
      <c r="BJ38" s="40">
        <v>44.225146199999998</v>
      </c>
      <c r="BK38" s="40">
        <v>44.225146199999998</v>
      </c>
    </row>
    <row r="39" spans="1:63" x14ac:dyDescent="0.3">
      <c r="A39" s="40" t="s">
        <v>153</v>
      </c>
      <c r="B39" s="40" t="s">
        <v>154</v>
      </c>
      <c r="C39" s="40" t="s">
        <v>330</v>
      </c>
      <c r="D39" s="40" t="s">
        <v>10</v>
      </c>
      <c r="E39" s="40" t="s">
        <v>293</v>
      </c>
      <c r="F39" s="40" t="s">
        <v>324</v>
      </c>
      <c r="G39" s="40" t="s">
        <v>11</v>
      </c>
      <c r="H39" s="40">
        <v>15.88711895</v>
      </c>
      <c r="I39" s="40">
        <v>16.014046669999999</v>
      </c>
      <c r="J39" s="40">
        <v>16.119819759999999</v>
      </c>
      <c r="K39" s="40">
        <v>16.24674748</v>
      </c>
      <c r="L39" s="40">
        <v>16.37367519</v>
      </c>
      <c r="M39" s="40">
        <v>16.500602910000001</v>
      </c>
      <c r="N39" s="40">
        <v>16.648685239999999</v>
      </c>
      <c r="O39" s="40">
        <v>16.754458339999999</v>
      </c>
      <c r="P39" s="40">
        <v>16.860231429999999</v>
      </c>
      <c r="Q39" s="40">
        <v>16.877155129999998</v>
      </c>
      <c r="R39" s="40">
        <v>16.982928220000002</v>
      </c>
      <c r="S39" s="40">
        <v>17.124664169999999</v>
      </c>
      <c r="T39" s="40">
        <v>17.262169190000002</v>
      </c>
      <c r="U39" s="40">
        <v>17.51602462</v>
      </c>
      <c r="V39" s="40">
        <v>17.759302739999999</v>
      </c>
      <c r="W39" s="40">
        <v>18.002580859999998</v>
      </c>
      <c r="X39" s="40">
        <v>18.28605276</v>
      </c>
      <c r="Y39" s="40">
        <v>18.343170229999998</v>
      </c>
      <c r="Z39" s="40">
        <v>18.85299655</v>
      </c>
      <c r="AA39" s="40">
        <v>18.891074870000001</v>
      </c>
      <c r="AB39" s="40">
        <v>18.954538719999999</v>
      </c>
      <c r="AC39" s="40">
        <v>19.060311819999999</v>
      </c>
      <c r="AD39" s="40">
        <v>19.166084909999999</v>
      </c>
      <c r="AE39" s="40">
        <v>19.271858009999999</v>
      </c>
      <c r="AF39" s="40">
        <v>19.377631109999999</v>
      </c>
      <c r="AG39" s="40">
        <v>19.525713440000001</v>
      </c>
      <c r="AH39" s="40">
        <v>19.483404199999999</v>
      </c>
      <c r="AI39" s="40">
        <v>19.483404199999999</v>
      </c>
      <c r="AJ39" s="40">
        <v>19.441094960000001</v>
      </c>
      <c r="AK39" s="40">
        <v>19.398785719999999</v>
      </c>
      <c r="AL39" s="40">
        <v>19.356476489999999</v>
      </c>
      <c r="AM39" s="40">
        <v>19.377631109999999</v>
      </c>
      <c r="AN39" s="40">
        <v>19.377631109999999</v>
      </c>
      <c r="AO39" s="40">
        <v>19.377631109999999</v>
      </c>
      <c r="AP39" s="40">
        <v>19.377631109999999</v>
      </c>
      <c r="AQ39" s="40">
        <v>19.377631109999999</v>
      </c>
      <c r="AR39" s="40">
        <v>19.377631109999999</v>
      </c>
      <c r="AS39" s="40">
        <v>19.377631109999999</v>
      </c>
      <c r="AT39" s="40">
        <v>19.377631109999999</v>
      </c>
      <c r="AU39" s="40">
        <v>19.377631109999999</v>
      </c>
      <c r="AV39" s="40">
        <v>19.377631109999999</v>
      </c>
      <c r="AW39" s="40">
        <v>19.377631109999999</v>
      </c>
      <c r="AX39" s="40">
        <v>19.377631109999999</v>
      </c>
      <c r="AY39" s="40">
        <v>19.483404199999999</v>
      </c>
      <c r="AZ39" s="40">
        <v>19.48975059</v>
      </c>
      <c r="BA39" s="40">
        <v>19.48975059</v>
      </c>
      <c r="BB39" s="40">
        <v>19.48975059</v>
      </c>
      <c r="BC39" s="40">
        <v>19.595523679999999</v>
      </c>
      <c r="BD39" s="40">
        <v>19.70129678</v>
      </c>
      <c r="BE39" s="40">
        <v>20.519980539999999</v>
      </c>
      <c r="BF39" s="40">
        <v>20.625753629999998</v>
      </c>
      <c r="BG39" s="40">
        <v>20.625753629999998</v>
      </c>
      <c r="BH39" s="40">
        <v>20.625753629999998</v>
      </c>
      <c r="BI39" s="40">
        <v>20.625753629999998</v>
      </c>
      <c r="BJ39" s="40">
        <v>20.625753629999998</v>
      </c>
      <c r="BK39" s="40">
        <v>20.625753629999998</v>
      </c>
    </row>
    <row r="40" spans="1:63" x14ac:dyDescent="0.3">
      <c r="A40" s="40" t="s">
        <v>155</v>
      </c>
      <c r="B40" s="40" t="s">
        <v>156</v>
      </c>
      <c r="C40" s="40" t="s">
        <v>330</v>
      </c>
      <c r="D40" s="40" t="s">
        <v>10</v>
      </c>
      <c r="E40" s="40" t="s">
        <v>293</v>
      </c>
      <c r="F40" s="40" t="s">
        <v>324</v>
      </c>
      <c r="G40" s="40" t="s">
        <v>11</v>
      </c>
      <c r="H40" s="40">
        <v>38.015873020000001</v>
      </c>
      <c r="I40" s="40">
        <v>38.015873020000001</v>
      </c>
      <c r="J40" s="40">
        <v>38.015873020000001</v>
      </c>
      <c r="K40" s="40">
        <v>38.015873020000001</v>
      </c>
      <c r="L40" s="40">
        <v>38.015873020000001</v>
      </c>
      <c r="M40" s="40">
        <v>38.015873020000001</v>
      </c>
      <c r="N40" s="40">
        <v>38.015873020000001</v>
      </c>
      <c r="O40" s="40">
        <v>38.015873020000001</v>
      </c>
      <c r="P40" s="40">
        <v>38.015873020000001</v>
      </c>
      <c r="Q40" s="40">
        <v>38.015873020000001</v>
      </c>
      <c r="R40" s="40">
        <v>38.015873020000001</v>
      </c>
      <c r="S40" s="40">
        <v>38.015873020000001</v>
      </c>
      <c r="T40" s="40">
        <v>38.02380952</v>
      </c>
      <c r="U40" s="40">
        <v>38.043823439999997</v>
      </c>
      <c r="V40" s="40">
        <v>38.119440910000002</v>
      </c>
      <c r="W40" s="40">
        <v>38.198856419999998</v>
      </c>
      <c r="X40" s="40">
        <v>38.198856419999998</v>
      </c>
      <c r="Y40" s="40">
        <v>38.238564169999997</v>
      </c>
      <c r="Z40" s="40">
        <v>38.238564169999997</v>
      </c>
      <c r="AA40" s="40">
        <v>38.238564169999997</v>
      </c>
      <c r="AB40" s="40">
        <v>38.238564169999997</v>
      </c>
      <c r="AC40" s="40">
        <v>38.238564169999997</v>
      </c>
      <c r="AD40" s="40">
        <v>38.238564169999997</v>
      </c>
      <c r="AE40" s="40">
        <v>38.238564169999997</v>
      </c>
      <c r="AF40" s="40">
        <v>38.242534939999999</v>
      </c>
      <c r="AG40" s="40">
        <v>38.282242689999997</v>
      </c>
      <c r="AH40" s="40">
        <v>38.282242689999997</v>
      </c>
      <c r="AI40" s="40">
        <v>38.302096570000003</v>
      </c>
      <c r="AJ40" s="40">
        <v>38.31797967</v>
      </c>
      <c r="AK40" s="40">
        <v>38.357687419999998</v>
      </c>
      <c r="AL40" s="40">
        <v>38.397395170000003</v>
      </c>
      <c r="AM40" s="40">
        <v>38.413278269999999</v>
      </c>
      <c r="AN40" s="40">
        <v>38.437102920000001</v>
      </c>
      <c r="AO40" s="40">
        <v>38.452986019999997</v>
      </c>
      <c r="AP40" s="40">
        <v>38.476810669999999</v>
      </c>
      <c r="AQ40" s="40">
        <v>38.460927570000003</v>
      </c>
      <c r="AR40" s="40">
        <v>38.619758580000003</v>
      </c>
      <c r="AS40" s="40">
        <v>38.619758580000003</v>
      </c>
      <c r="AT40" s="40">
        <v>38.619758580000003</v>
      </c>
      <c r="AU40" s="40">
        <v>38.619758580000003</v>
      </c>
      <c r="AV40" s="40">
        <v>38.858005079999998</v>
      </c>
      <c r="AW40" s="40">
        <v>38.699174079999999</v>
      </c>
      <c r="AX40" s="40">
        <v>38.778589580000002</v>
      </c>
      <c r="AY40" s="40">
        <v>38.778589580000002</v>
      </c>
      <c r="AZ40" s="40">
        <v>39.334498089999997</v>
      </c>
      <c r="BA40" s="40">
        <v>39.294790339999999</v>
      </c>
      <c r="BB40" s="40">
        <v>39.176461250000003</v>
      </c>
      <c r="BC40" s="40">
        <v>39.176461250000003</v>
      </c>
      <c r="BD40" s="40">
        <v>39.179637870000001</v>
      </c>
      <c r="BE40" s="40">
        <v>39.33846887</v>
      </c>
      <c r="BF40" s="40">
        <v>39.656130879999999</v>
      </c>
      <c r="BG40" s="40">
        <v>39.656130879999999</v>
      </c>
      <c r="BH40" s="40">
        <v>39.656130879999999</v>
      </c>
      <c r="BI40" s="40">
        <v>39.656130879999999</v>
      </c>
      <c r="BJ40" s="40">
        <v>39.656130879999999</v>
      </c>
      <c r="BK40" s="40">
        <v>39.656130879999999</v>
      </c>
    </row>
    <row r="41" spans="1:63" x14ac:dyDescent="0.3">
      <c r="A41" s="40" t="s">
        <v>284</v>
      </c>
      <c r="B41" s="40" t="s">
        <v>272</v>
      </c>
      <c r="C41" s="40" t="s">
        <v>330</v>
      </c>
      <c r="D41" s="40" t="s">
        <v>10</v>
      </c>
      <c r="E41" s="40" t="s">
        <v>293</v>
      </c>
      <c r="F41" s="40" t="s">
        <v>324</v>
      </c>
      <c r="G41" s="40" t="s">
        <v>11</v>
      </c>
      <c r="H41" s="40">
        <v>49.308176099999997</v>
      </c>
      <c r="I41" s="40">
        <v>49.937106919999998</v>
      </c>
      <c r="J41" s="40">
        <v>49.937106919999998</v>
      </c>
      <c r="K41" s="40">
        <v>50.251572330000002</v>
      </c>
      <c r="L41" s="40">
        <v>50.566037739999999</v>
      </c>
      <c r="M41" s="40">
        <v>50.566037739999999</v>
      </c>
      <c r="N41" s="40">
        <v>50.786163520000002</v>
      </c>
      <c r="O41" s="40">
        <v>50.786163520000002</v>
      </c>
      <c r="P41" s="40">
        <v>50.943396229999998</v>
      </c>
      <c r="Q41" s="40">
        <v>50.943396229999998</v>
      </c>
      <c r="R41" s="40">
        <v>51.257861640000002</v>
      </c>
      <c r="S41" s="40">
        <v>51.289308179999999</v>
      </c>
      <c r="T41" s="40">
        <v>51.698113210000002</v>
      </c>
      <c r="U41" s="40">
        <v>52.279874210000003</v>
      </c>
      <c r="V41" s="40">
        <v>52.562893080000002</v>
      </c>
      <c r="W41" s="40">
        <v>52.955974840000003</v>
      </c>
      <c r="X41" s="40">
        <v>53.710691820000001</v>
      </c>
      <c r="Y41" s="40">
        <v>54.119496859999998</v>
      </c>
      <c r="Z41" s="40">
        <v>54.166666669999998</v>
      </c>
      <c r="AA41" s="40">
        <v>54.261006289999997</v>
      </c>
      <c r="AB41" s="40">
        <v>54.622641510000001</v>
      </c>
      <c r="AC41" s="40">
        <v>55</v>
      </c>
      <c r="AD41" s="40">
        <v>55.295597479999998</v>
      </c>
      <c r="AE41" s="40">
        <v>56.292452830000002</v>
      </c>
      <c r="AF41" s="40">
        <v>57.169811320000001</v>
      </c>
      <c r="AG41" s="40">
        <v>57.484276729999998</v>
      </c>
      <c r="AH41" s="40">
        <v>57.861635219999997</v>
      </c>
      <c r="AI41" s="40">
        <v>58.867924530000003</v>
      </c>
      <c r="AJ41" s="40">
        <v>59.18238994</v>
      </c>
      <c r="AK41" s="40">
        <v>59.528301890000002</v>
      </c>
      <c r="AL41" s="40">
        <v>59.591194969999997</v>
      </c>
      <c r="AM41" s="40">
        <v>60.377358489999999</v>
      </c>
      <c r="AN41" s="40">
        <v>61.327044030000003</v>
      </c>
      <c r="AO41" s="40">
        <v>61.949685529999996</v>
      </c>
      <c r="AP41" s="40">
        <v>62.26415094</v>
      </c>
      <c r="AQ41" s="40">
        <v>62.26415094</v>
      </c>
      <c r="AR41" s="40">
        <v>61.949685529999996</v>
      </c>
      <c r="AS41" s="40">
        <v>61.949685529999996</v>
      </c>
      <c r="AT41" s="40">
        <v>61.63522013</v>
      </c>
      <c r="AU41" s="40">
        <v>61.63522013</v>
      </c>
      <c r="AV41" s="40">
        <v>61.63522013</v>
      </c>
      <c r="AW41" s="40">
        <v>61.63522013</v>
      </c>
      <c r="AX41" s="40">
        <v>61.63522013</v>
      </c>
      <c r="AY41" s="40">
        <v>62.893081760000001</v>
      </c>
      <c r="AZ41" s="40">
        <v>63.522012580000002</v>
      </c>
      <c r="BA41" s="40">
        <v>63.836477989999999</v>
      </c>
      <c r="BB41" s="40">
        <v>64.779874210000003</v>
      </c>
      <c r="BC41" s="40">
        <v>64.779874210000003</v>
      </c>
      <c r="BD41" s="40">
        <v>64.779874210000003</v>
      </c>
      <c r="BE41" s="40">
        <v>64.779874210000003</v>
      </c>
      <c r="BF41" s="40">
        <v>64.779874210000003</v>
      </c>
      <c r="BG41" s="40">
        <v>64.779874210000003</v>
      </c>
      <c r="BH41" s="40">
        <v>64.779874210000003</v>
      </c>
      <c r="BI41" s="40">
        <v>64.779874210000003</v>
      </c>
      <c r="BJ41" s="40">
        <v>64.779874210000003</v>
      </c>
      <c r="BK41" s="40">
        <v>64.779874210000003</v>
      </c>
    </row>
    <row r="42" spans="1:63" x14ac:dyDescent="0.3">
      <c r="A42" s="40" t="s">
        <v>273</v>
      </c>
      <c r="B42" s="40" t="s">
        <v>274</v>
      </c>
      <c r="C42" s="40" t="s">
        <v>330</v>
      </c>
      <c r="D42" s="40" t="s">
        <v>10</v>
      </c>
      <c r="E42" s="40" t="s">
        <v>293</v>
      </c>
      <c r="F42" s="40" t="s">
        <v>324</v>
      </c>
      <c r="G42" s="40" t="s">
        <v>11</v>
      </c>
      <c r="H42" s="40">
        <v>51.419530629999997</v>
      </c>
      <c r="I42" s="40">
        <v>51.419530629999997</v>
      </c>
      <c r="J42" s="40">
        <v>51.419530629999997</v>
      </c>
      <c r="K42" s="40">
        <v>51.419530629999997</v>
      </c>
      <c r="L42" s="40">
        <v>51.419530629999997</v>
      </c>
      <c r="M42" s="40">
        <v>51.419530629999997</v>
      </c>
      <c r="N42" s="40">
        <v>51.419530629999997</v>
      </c>
      <c r="O42" s="40">
        <v>51.419530629999997</v>
      </c>
      <c r="P42" s="40">
        <v>51.419530629999997</v>
      </c>
      <c r="Q42" s="40">
        <v>51.419530629999997</v>
      </c>
      <c r="R42" s="40">
        <v>51.419530629999997</v>
      </c>
      <c r="S42" s="40">
        <v>51.419530629999997</v>
      </c>
      <c r="T42" s="40">
        <v>51.419530629999997</v>
      </c>
      <c r="U42" s="40">
        <v>51.419530629999997</v>
      </c>
      <c r="V42" s="40">
        <v>51.8590138</v>
      </c>
      <c r="W42" s="40">
        <v>51.8590138</v>
      </c>
      <c r="X42" s="40">
        <v>52.298496970000002</v>
      </c>
      <c r="Y42" s="40">
        <v>52.737980139999998</v>
      </c>
      <c r="Z42" s="40">
        <v>52.737980139999998</v>
      </c>
      <c r="AA42" s="40">
        <v>52.737980139999998</v>
      </c>
      <c r="AB42" s="40">
        <v>52.737980139999998</v>
      </c>
      <c r="AC42" s="40">
        <v>53.616946470000002</v>
      </c>
      <c r="AD42" s="40">
        <v>53.616946470000002</v>
      </c>
      <c r="AE42" s="40">
        <v>54.056429639999998</v>
      </c>
      <c r="AF42" s="40">
        <v>54.49591281</v>
      </c>
      <c r="AG42" s="40">
        <v>54.49591281</v>
      </c>
      <c r="AH42" s="40">
        <v>54.49591281</v>
      </c>
      <c r="AI42" s="40">
        <v>54.935395970000002</v>
      </c>
      <c r="AJ42" s="40">
        <v>54.935395970000002</v>
      </c>
      <c r="AK42" s="40">
        <v>55.396853299999997</v>
      </c>
      <c r="AL42" s="40">
        <v>55.902258940000003</v>
      </c>
      <c r="AM42" s="40">
        <v>55.902258940000003</v>
      </c>
      <c r="AN42" s="40">
        <v>56.253845480000003</v>
      </c>
      <c r="AO42" s="40">
        <v>56.693328649999998</v>
      </c>
      <c r="AP42" s="40">
        <v>57.572294980000002</v>
      </c>
      <c r="AQ42" s="40">
        <v>58.45126132</v>
      </c>
      <c r="AR42" s="40">
        <v>59.892766109999997</v>
      </c>
      <c r="AS42" s="40">
        <v>61.659488439999997</v>
      </c>
      <c r="AT42" s="40">
        <v>62.318713189999997</v>
      </c>
      <c r="AU42" s="40">
        <v>63.417421109999999</v>
      </c>
      <c r="AV42" s="40">
        <v>63.769007649999999</v>
      </c>
      <c r="AW42" s="40">
        <v>64.300782280000007</v>
      </c>
      <c r="AX42" s="40">
        <v>65.197327939999994</v>
      </c>
      <c r="AY42" s="40">
        <v>66.361958340000001</v>
      </c>
      <c r="AZ42" s="40">
        <v>66.361958340000001</v>
      </c>
      <c r="BA42" s="40">
        <v>67.240924669999998</v>
      </c>
      <c r="BB42" s="40">
        <v>67.680407840000001</v>
      </c>
      <c r="BC42" s="40">
        <v>68.559374180000006</v>
      </c>
      <c r="BD42" s="40">
        <v>68.559374180000006</v>
      </c>
      <c r="BE42" s="40">
        <v>68.647270809999995</v>
      </c>
      <c r="BF42" s="40">
        <v>69.086753979999997</v>
      </c>
      <c r="BG42" s="40">
        <v>68.998857340000001</v>
      </c>
      <c r="BH42" s="40">
        <v>68.998857340000001</v>
      </c>
      <c r="BI42" s="40">
        <v>68.998857340000001</v>
      </c>
      <c r="BJ42" s="40">
        <v>68.998857340000001</v>
      </c>
      <c r="BK42" s="40">
        <v>68.998857340000001</v>
      </c>
    </row>
    <row r="43" spans="1:63" x14ac:dyDescent="0.3">
      <c r="A43" s="40" t="s">
        <v>161</v>
      </c>
      <c r="B43" s="40" t="s">
        <v>162</v>
      </c>
      <c r="C43" s="40" t="s">
        <v>330</v>
      </c>
      <c r="D43" s="40" t="s">
        <v>10</v>
      </c>
      <c r="E43" s="40" t="s">
        <v>293</v>
      </c>
      <c r="F43" s="40" t="s">
        <v>324</v>
      </c>
      <c r="G43" s="40" t="s">
        <v>11</v>
      </c>
      <c r="H43" s="40">
        <v>25.977921469999998</v>
      </c>
      <c r="I43" s="40">
        <v>25.982019189999999</v>
      </c>
      <c r="J43" s="40">
        <v>25.986116920000001</v>
      </c>
      <c r="K43" s="40">
        <v>25.990214640000001</v>
      </c>
      <c r="L43" s="40">
        <v>25.994312359999999</v>
      </c>
      <c r="M43" s="40">
        <v>25.997590540000001</v>
      </c>
      <c r="N43" s="40">
        <v>26.002507810000001</v>
      </c>
      <c r="O43" s="40">
        <v>26.002507810000001</v>
      </c>
      <c r="P43" s="40">
        <v>26.002507810000001</v>
      </c>
      <c r="Q43" s="40">
        <v>26.043485029999999</v>
      </c>
      <c r="R43" s="40">
        <v>26.043485029999999</v>
      </c>
      <c r="S43" s="40">
        <v>26.043485029999999</v>
      </c>
      <c r="T43" s="40">
        <v>26.043485029999999</v>
      </c>
      <c r="U43" s="40">
        <v>26.084462259999999</v>
      </c>
      <c r="V43" s="40">
        <v>26.125439480000001</v>
      </c>
      <c r="W43" s="40">
        <v>26.288528840000001</v>
      </c>
      <c r="X43" s="40">
        <v>26.28688975</v>
      </c>
      <c r="Y43" s="40">
        <v>26.28688975</v>
      </c>
      <c r="Z43" s="40">
        <v>26.290987470000001</v>
      </c>
      <c r="AA43" s="40">
        <v>26.290987470000001</v>
      </c>
      <c r="AB43" s="40">
        <v>26.293446100000001</v>
      </c>
      <c r="AC43" s="40">
        <v>26.293446100000001</v>
      </c>
      <c r="AD43" s="40">
        <v>26.293446100000001</v>
      </c>
      <c r="AE43" s="40">
        <v>26.293446100000001</v>
      </c>
      <c r="AF43" s="40">
        <v>26.309836990000001</v>
      </c>
      <c r="AG43" s="40">
        <v>26.312295630000001</v>
      </c>
      <c r="AH43" s="40">
        <v>26.312295630000001</v>
      </c>
      <c r="AI43" s="40">
        <v>26.326227880000001</v>
      </c>
      <c r="AJ43" s="40">
        <v>26.326227880000001</v>
      </c>
      <c r="AK43" s="40">
        <v>26.330325609999999</v>
      </c>
      <c r="AL43" s="40">
        <v>26.338521050000001</v>
      </c>
      <c r="AM43" s="40">
        <v>26.42211459</v>
      </c>
      <c r="AN43" s="40">
        <v>27.159704640000001</v>
      </c>
      <c r="AO43" s="40">
        <v>28.888943529999999</v>
      </c>
      <c r="AP43" s="40">
        <v>29.027446550000001</v>
      </c>
      <c r="AQ43" s="40">
        <v>30.036305819999999</v>
      </c>
      <c r="AR43" s="40">
        <v>30.855850319999998</v>
      </c>
      <c r="AS43" s="40">
        <v>30.855850319999998</v>
      </c>
      <c r="AT43" s="40">
        <v>30.855850319999998</v>
      </c>
      <c r="AU43" s="40">
        <v>31.634417590000002</v>
      </c>
      <c r="AV43" s="40">
        <v>32.18679058</v>
      </c>
      <c r="AW43" s="40">
        <v>32.522803830000001</v>
      </c>
      <c r="AX43" s="40">
        <v>33.376769189999997</v>
      </c>
      <c r="AY43" s="40">
        <v>32.610495090000001</v>
      </c>
      <c r="AZ43" s="40">
        <v>33.103041330000003</v>
      </c>
      <c r="BA43" s="40">
        <v>33.163687619999997</v>
      </c>
      <c r="BB43" s="40">
        <v>33.271047950000003</v>
      </c>
      <c r="BC43" s="40">
        <v>33.233348900000003</v>
      </c>
      <c r="BD43" s="40">
        <v>33.638530420000002</v>
      </c>
      <c r="BE43" s="40">
        <v>33.643121149999999</v>
      </c>
      <c r="BF43" s="40">
        <v>34.13484785</v>
      </c>
      <c r="BG43" s="40">
        <v>34.13484785</v>
      </c>
      <c r="BH43" s="40">
        <v>33.76605283</v>
      </c>
      <c r="BI43" s="40">
        <v>33.76605283</v>
      </c>
      <c r="BJ43" s="40">
        <v>33.76605283</v>
      </c>
      <c r="BK43" s="40">
        <v>33.76605283</v>
      </c>
    </row>
    <row r="44" spans="1:63" x14ac:dyDescent="0.3">
      <c r="A44" s="40" t="s">
        <v>163</v>
      </c>
      <c r="B44" s="40" t="s">
        <v>164</v>
      </c>
      <c r="C44" s="40" t="s">
        <v>330</v>
      </c>
      <c r="D44" s="40" t="s">
        <v>10</v>
      </c>
      <c r="E44" s="40" t="s">
        <v>293</v>
      </c>
      <c r="F44" s="40" t="s">
        <v>324</v>
      </c>
      <c r="G44" s="40" t="s">
        <v>11</v>
      </c>
      <c r="H44" s="40">
        <v>38.344814200000002</v>
      </c>
      <c r="I44" s="40">
        <v>38.344814200000002</v>
      </c>
      <c r="J44" s="40">
        <v>38.345784420000001</v>
      </c>
      <c r="K44" s="40">
        <v>38.345784420000001</v>
      </c>
      <c r="L44" s="40">
        <v>38.345784420000001</v>
      </c>
      <c r="M44" s="40">
        <v>38.345784420000001</v>
      </c>
      <c r="N44" s="40">
        <v>38.345784420000001</v>
      </c>
      <c r="O44" s="40">
        <v>38.345784420000001</v>
      </c>
      <c r="P44" s="40">
        <v>38.355486560000003</v>
      </c>
      <c r="Q44" s="40">
        <v>38.355486560000003</v>
      </c>
      <c r="R44" s="40">
        <v>38.316677990000002</v>
      </c>
      <c r="S44" s="40">
        <v>38.316677990000002</v>
      </c>
      <c r="T44" s="40">
        <v>38.304065199999997</v>
      </c>
      <c r="U44" s="40">
        <v>38.274958769999998</v>
      </c>
      <c r="V44" s="40">
        <v>38.271077910000002</v>
      </c>
      <c r="W44" s="40">
        <v>38.273988549999999</v>
      </c>
      <c r="X44" s="40">
        <v>38.274958769999998</v>
      </c>
      <c r="Y44" s="40">
        <v>38.271077910000002</v>
      </c>
      <c r="Z44" s="40">
        <v>38.273988549999999</v>
      </c>
      <c r="AA44" s="40">
        <v>38.288541770000002</v>
      </c>
      <c r="AB44" s="40">
        <v>38.307946059999999</v>
      </c>
      <c r="AC44" s="40">
        <v>38.327350340000002</v>
      </c>
      <c r="AD44" s="40">
        <v>38.34675463</v>
      </c>
      <c r="AE44" s="40">
        <v>38.35742699</v>
      </c>
      <c r="AF44" s="40">
        <v>38.376831279999998</v>
      </c>
      <c r="AG44" s="40">
        <v>38.396235570000002</v>
      </c>
      <c r="AH44" s="40">
        <v>38.415639859999999</v>
      </c>
      <c r="AI44" s="40">
        <v>38.435044140000002</v>
      </c>
      <c r="AJ44" s="40">
        <v>38.454448429999999</v>
      </c>
      <c r="AK44" s="40">
        <v>38.474822940000003</v>
      </c>
      <c r="AL44" s="40">
        <v>38.484525079999997</v>
      </c>
      <c r="AM44" s="40">
        <v>38.496167649999997</v>
      </c>
      <c r="AN44" s="40">
        <v>38.507810229999997</v>
      </c>
      <c r="AO44" s="40">
        <v>38.546618799999997</v>
      </c>
      <c r="AP44" s="40">
        <v>38.575725239999997</v>
      </c>
      <c r="AQ44" s="40">
        <v>38.566023090000002</v>
      </c>
      <c r="AR44" s="40">
        <v>38.566023090000002</v>
      </c>
      <c r="AS44" s="40">
        <v>38.566023090000002</v>
      </c>
      <c r="AT44" s="40">
        <v>38.566023090000002</v>
      </c>
      <c r="AU44" s="40">
        <v>38.566023090000002</v>
      </c>
      <c r="AV44" s="40">
        <v>38.529154939999998</v>
      </c>
      <c r="AW44" s="40">
        <v>38.480644220000002</v>
      </c>
      <c r="AX44" s="40">
        <v>38.480644220000002</v>
      </c>
      <c r="AY44" s="40">
        <v>38.479674009999997</v>
      </c>
      <c r="AZ44" s="40">
        <v>38.479674009999997</v>
      </c>
      <c r="BA44" s="40">
        <v>38.479674009999997</v>
      </c>
      <c r="BB44" s="40">
        <v>38.479674009999997</v>
      </c>
      <c r="BC44" s="40">
        <v>38.479674009999997</v>
      </c>
      <c r="BD44" s="40">
        <v>38.469971860000001</v>
      </c>
      <c r="BE44" s="40">
        <v>38.52818473</v>
      </c>
      <c r="BF44" s="40">
        <v>38.479674009999997</v>
      </c>
      <c r="BG44" s="40">
        <v>38.479674009999997</v>
      </c>
      <c r="BH44" s="40">
        <v>38.52818473</v>
      </c>
      <c r="BI44" s="40">
        <v>38.52818473</v>
      </c>
      <c r="BJ44" s="40">
        <v>38.52818473</v>
      </c>
      <c r="BK44" s="40">
        <v>38.52818473</v>
      </c>
    </row>
    <row r="45" spans="1:63" x14ac:dyDescent="0.3">
      <c r="A45" s="40" t="s">
        <v>167</v>
      </c>
      <c r="B45" s="40" t="s">
        <v>168</v>
      </c>
      <c r="C45" s="40" t="s">
        <v>330</v>
      </c>
      <c r="D45" s="40" t="s">
        <v>10</v>
      </c>
      <c r="E45" s="40" t="s">
        <v>293</v>
      </c>
      <c r="F45" s="40" t="s">
        <v>324</v>
      </c>
      <c r="G45" s="40" t="s">
        <v>11</v>
      </c>
      <c r="H45" s="40">
        <v>24.867766639999999</v>
      </c>
      <c r="I45" s="40">
        <v>24.867766639999999</v>
      </c>
      <c r="J45" s="40">
        <v>24.867766639999999</v>
      </c>
      <c r="K45" s="40">
        <v>24.867766639999999</v>
      </c>
      <c r="L45" s="40">
        <v>24.867766639999999</v>
      </c>
      <c r="M45" s="40">
        <v>24.867766639999999</v>
      </c>
      <c r="N45" s="40">
        <v>24.867766639999999</v>
      </c>
      <c r="O45" s="40">
        <v>25.402226259999999</v>
      </c>
      <c r="P45" s="40">
        <v>25.401436799999999</v>
      </c>
      <c r="Q45" s="40">
        <v>24.630930759999998</v>
      </c>
      <c r="R45" s="40">
        <v>24.654614349999999</v>
      </c>
      <c r="S45" s="40">
        <v>24.612773350000001</v>
      </c>
      <c r="T45" s="40">
        <v>24.326201940000001</v>
      </c>
      <c r="U45" s="40">
        <v>23.509907630000001</v>
      </c>
      <c r="V45" s="40">
        <v>23.509907630000001</v>
      </c>
      <c r="W45" s="40">
        <v>23.509907630000001</v>
      </c>
      <c r="X45" s="40">
        <v>23.509907630000001</v>
      </c>
      <c r="Y45" s="40">
        <v>23.509907630000001</v>
      </c>
      <c r="Z45" s="40">
        <v>23.650430249999999</v>
      </c>
      <c r="AA45" s="40">
        <v>24.251993370000001</v>
      </c>
      <c r="AB45" s="40">
        <v>23.904634089999998</v>
      </c>
      <c r="AC45" s="40">
        <v>23.967790319999999</v>
      </c>
      <c r="AD45" s="40">
        <v>24.48093471</v>
      </c>
      <c r="AE45" s="40">
        <v>24.299360539999999</v>
      </c>
      <c r="AF45" s="40">
        <v>24.299360539999999</v>
      </c>
      <c r="AG45" s="40">
        <v>24.694087</v>
      </c>
      <c r="AH45" s="40">
        <v>24.482513619999999</v>
      </c>
      <c r="AI45" s="40">
        <v>24.709876059999999</v>
      </c>
      <c r="AJ45" s="40">
        <v>24.79276861</v>
      </c>
      <c r="AK45" s="40">
        <v>26.089050289999999</v>
      </c>
      <c r="AL45" s="40">
        <v>26.92429147</v>
      </c>
      <c r="AM45" s="40">
        <v>27.63085182</v>
      </c>
      <c r="AN45" s="40">
        <v>27.63085182</v>
      </c>
      <c r="AO45" s="40">
        <v>27.63085182</v>
      </c>
      <c r="AP45" s="40">
        <v>28.420304730000002</v>
      </c>
      <c r="AQ45" s="40">
        <v>28.420304730000002</v>
      </c>
      <c r="AR45" s="40">
        <v>28.420304730000002</v>
      </c>
      <c r="AS45" s="40">
        <v>28.420304730000002</v>
      </c>
      <c r="AT45" s="40">
        <v>29.209757639999999</v>
      </c>
      <c r="AU45" s="40">
        <v>29.209757639999999</v>
      </c>
      <c r="AV45" s="40">
        <v>29.999210550000001</v>
      </c>
      <c r="AW45" s="40">
        <v>29.999210550000001</v>
      </c>
      <c r="AX45" s="40">
        <v>30.324465150000002</v>
      </c>
      <c r="AY45" s="40">
        <v>30.371832319999999</v>
      </c>
      <c r="AZ45" s="40">
        <v>33.918844239999999</v>
      </c>
      <c r="BA45" s="40">
        <v>33.937791109999999</v>
      </c>
      <c r="BB45" s="40">
        <v>34.563827269999997</v>
      </c>
      <c r="BC45" s="40">
        <v>34.563827269999997</v>
      </c>
      <c r="BD45" s="40">
        <v>34.563827269999997</v>
      </c>
      <c r="BE45" s="40">
        <v>34.721717849999997</v>
      </c>
      <c r="BF45" s="40">
        <v>35.116444299999998</v>
      </c>
      <c r="BG45" s="40">
        <v>35.353280179999999</v>
      </c>
      <c r="BH45" s="40">
        <v>36.0637878</v>
      </c>
      <c r="BI45" s="40">
        <v>36.0637878</v>
      </c>
      <c r="BJ45" s="40">
        <v>36.0637878</v>
      </c>
      <c r="BK45" s="40">
        <v>36.0637878</v>
      </c>
    </row>
    <row r="46" spans="1:63" x14ac:dyDescent="0.3">
      <c r="A46" s="40" t="s">
        <v>169</v>
      </c>
      <c r="B46" s="40" t="s">
        <v>170</v>
      </c>
      <c r="C46" s="40" t="s">
        <v>330</v>
      </c>
      <c r="D46" s="40" t="s">
        <v>10</v>
      </c>
      <c r="E46" s="40" t="s">
        <v>293</v>
      </c>
      <c r="F46" s="40" t="s">
        <v>324</v>
      </c>
      <c r="G46" s="40" t="s">
        <v>11</v>
      </c>
      <c r="H46" s="40">
        <v>58.386323349999998</v>
      </c>
      <c r="I46" s="40">
        <v>59.180693259999998</v>
      </c>
      <c r="J46" s="40">
        <v>61.50500143</v>
      </c>
      <c r="K46" s="40">
        <v>62.552642609999999</v>
      </c>
      <c r="L46" s="40">
        <v>64.857350269999998</v>
      </c>
      <c r="M46" s="40">
        <v>62.041995540000002</v>
      </c>
      <c r="N46" s="40">
        <v>63.916105160000001</v>
      </c>
      <c r="O46" s="40">
        <v>63.871174080000003</v>
      </c>
      <c r="P46" s="40">
        <v>70.066022430000004</v>
      </c>
      <c r="Q46" s="40">
        <v>67.009748619999996</v>
      </c>
      <c r="R46" s="40">
        <v>65.304696680000006</v>
      </c>
      <c r="S46" s="40">
        <v>60.553158320000001</v>
      </c>
      <c r="T46" s="40">
        <v>66.207714350000003</v>
      </c>
      <c r="U46" s="40">
        <v>61.651130360000003</v>
      </c>
      <c r="V46" s="40">
        <v>60.553158320000001</v>
      </c>
      <c r="W46" s="40">
        <v>60.553158320000001</v>
      </c>
      <c r="X46" s="40">
        <v>55.439902500000002</v>
      </c>
      <c r="Y46" s="40">
        <v>53.751221489999999</v>
      </c>
      <c r="Z46" s="40">
        <v>52.959583649999999</v>
      </c>
      <c r="AA46" s="40">
        <v>55.379514039999997</v>
      </c>
      <c r="AB46" s="40">
        <v>51.845142019999997</v>
      </c>
      <c r="AC46" s="40">
        <v>53.145140920000003</v>
      </c>
      <c r="AD46" s="40">
        <v>53.463552819999997</v>
      </c>
      <c r="AE46" s="40">
        <v>57.759917430000002</v>
      </c>
      <c r="AF46" s="40">
        <v>60.305016629999997</v>
      </c>
      <c r="AG46" s="40">
        <v>65.879420710000005</v>
      </c>
      <c r="AH46" s="40">
        <v>66.252731209999993</v>
      </c>
      <c r="AI46" s="40">
        <v>66.743524710000003</v>
      </c>
      <c r="AJ46" s="40">
        <v>67.1761257</v>
      </c>
      <c r="AK46" s="40">
        <v>67.619706399999998</v>
      </c>
      <c r="AL46" s="40">
        <v>70.192254910000003</v>
      </c>
      <c r="AM46" s="40">
        <v>70.761004420000006</v>
      </c>
      <c r="AN46" s="40">
        <v>71.43955115</v>
      </c>
      <c r="AO46" s="40">
        <v>72.703316970000003</v>
      </c>
      <c r="AP46" s="40">
        <v>75.101287920000004</v>
      </c>
      <c r="AQ46" s="40">
        <v>75.320882330000003</v>
      </c>
      <c r="AR46" s="40">
        <v>75.540476740000003</v>
      </c>
      <c r="AS46" s="40">
        <v>76.47375298</v>
      </c>
      <c r="AT46" s="40">
        <v>77.846218039999997</v>
      </c>
      <c r="AU46" s="40">
        <v>78.285406850000001</v>
      </c>
      <c r="AV46" s="40">
        <v>76.309057170000003</v>
      </c>
      <c r="AW46" s="40">
        <v>77.516826420000001</v>
      </c>
      <c r="AX46" s="40">
        <v>78.779494270000001</v>
      </c>
      <c r="AY46" s="40">
        <v>78.834392879999996</v>
      </c>
      <c r="AZ46" s="40">
        <v>79.822567719999995</v>
      </c>
      <c r="BA46" s="40">
        <v>80.481350939999999</v>
      </c>
      <c r="BB46" s="40">
        <v>80.920539759999997</v>
      </c>
      <c r="BC46" s="40">
        <v>79.822567719999995</v>
      </c>
      <c r="BD46" s="40">
        <v>75.760071150000002</v>
      </c>
      <c r="BE46" s="40">
        <v>76.858043190000004</v>
      </c>
      <c r="BF46" s="40">
        <v>77.956015239999999</v>
      </c>
      <c r="BG46" s="40">
        <v>79.053987289999995</v>
      </c>
      <c r="BH46" s="40">
        <v>77.73642083</v>
      </c>
      <c r="BI46" s="40">
        <v>77.73642083</v>
      </c>
      <c r="BJ46" s="40">
        <v>77.73642083</v>
      </c>
      <c r="BK46" s="40">
        <v>77.73642083</v>
      </c>
    </row>
    <row r="47" spans="1:63" x14ac:dyDescent="0.3">
      <c r="A47" s="40" t="s">
        <v>173</v>
      </c>
      <c r="B47" s="40" t="s">
        <v>174</v>
      </c>
      <c r="C47" s="40" t="s">
        <v>330</v>
      </c>
      <c r="D47" s="40" t="s">
        <v>10</v>
      </c>
      <c r="E47" s="40" t="s">
        <v>293</v>
      </c>
      <c r="F47" s="40" t="s">
        <v>324</v>
      </c>
      <c r="G47" s="40" t="s">
        <v>11</v>
      </c>
      <c r="H47" s="40">
        <v>44.91248117</v>
      </c>
      <c r="I47" s="40">
        <v>44.91248117</v>
      </c>
      <c r="J47" s="40">
        <v>45.431880749999998</v>
      </c>
      <c r="K47" s="40">
        <v>45.431880749999998</v>
      </c>
      <c r="L47" s="40">
        <v>45.951280320000002</v>
      </c>
      <c r="M47" s="40">
        <v>45.951280320000002</v>
      </c>
      <c r="N47" s="40">
        <v>46.47067989</v>
      </c>
      <c r="O47" s="40">
        <v>47.35365917</v>
      </c>
      <c r="P47" s="40">
        <v>46.242144080000003</v>
      </c>
      <c r="Q47" s="40">
        <v>46.039578249999998</v>
      </c>
      <c r="R47" s="40">
        <v>46.465485899999997</v>
      </c>
      <c r="S47" s="40">
        <v>46.465485899999997</v>
      </c>
      <c r="T47" s="40">
        <v>46.725185690000004</v>
      </c>
      <c r="U47" s="40">
        <v>46.984885470000002</v>
      </c>
      <c r="V47" s="40">
        <v>46.984885470000002</v>
      </c>
      <c r="W47" s="40">
        <v>46.97969148</v>
      </c>
      <c r="X47" s="40">
        <v>45.935698330000001</v>
      </c>
      <c r="Y47" s="40">
        <v>45.930504339999999</v>
      </c>
      <c r="Z47" s="40">
        <v>45.925310340000003</v>
      </c>
      <c r="AA47" s="40">
        <v>45.920116350000001</v>
      </c>
      <c r="AB47" s="40">
        <v>45.914922349999998</v>
      </c>
      <c r="AC47" s="40">
        <v>45.909728350000002</v>
      </c>
      <c r="AD47" s="40">
        <v>45.90453436</v>
      </c>
      <c r="AE47" s="40">
        <v>45.899340359999997</v>
      </c>
      <c r="AF47" s="40">
        <v>45.894146370000001</v>
      </c>
      <c r="AG47" s="40">
        <v>45.883758380000003</v>
      </c>
      <c r="AH47" s="40">
        <v>45.873370379999997</v>
      </c>
      <c r="AI47" s="40">
        <v>45.862982389999999</v>
      </c>
      <c r="AJ47" s="40">
        <v>45.847400409999999</v>
      </c>
      <c r="AK47" s="40">
        <v>46.065548229999997</v>
      </c>
      <c r="AL47" s="40">
        <v>45.234508910000002</v>
      </c>
      <c r="AM47" s="40">
        <v>45.603282610000001</v>
      </c>
      <c r="AN47" s="40">
        <v>45.800654440000002</v>
      </c>
      <c r="AO47" s="40">
        <v>46.304472029999999</v>
      </c>
      <c r="AP47" s="40">
        <v>45.785072460000002</v>
      </c>
      <c r="AQ47" s="40">
        <v>46.262920059999999</v>
      </c>
      <c r="AR47" s="40">
        <v>44.813795249999998</v>
      </c>
      <c r="AS47" s="40">
        <v>43.577624270000001</v>
      </c>
      <c r="AT47" s="40">
        <v>47.327689190000001</v>
      </c>
      <c r="AU47" s="40">
        <v>46.886199550000001</v>
      </c>
      <c r="AV47" s="40">
        <v>45.701968520000001</v>
      </c>
      <c r="AW47" s="40">
        <v>45.447462729999998</v>
      </c>
      <c r="AX47" s="40">
        <v>44.834571240000002</v>
      </c>
      <c r="AY47" s="40">
        <v>45.120241</v>
      </c>
      <c r="AZ47" s="40">
        <v>45.582506619999997</v>
      </c>
      <c r="BA47" s="40">
        <v>44.08663585</v>
      </c>
      <c r="BB47" s="40">
        <v>44.164545789999998</v>
      </c>
      <c r="BC47" s="40">
        <v>48.174310499999997</v>
      </c>
      <c r="BD47" s="40">
        <v>49.280631589999999</v>
      </c>
      <c r="BE47" s="40">
        <v>49.124811719999997</v>
      </c>
      <c r="BF47" s="40">
        <v>46.564171819999999</v>
      </c>
      <c r="BG47" s="40">
        <v>46.564171819999999</v>
      </c>
      <c r="BH47" s="40">
        <v>46.060354230000002</v>
      </c>
      <c r="BI47" s="40">
        <v>46.060354230000002</v>
      </c>
      <c r="BJ47" s="40">
        <v>46.060354230000002</v>
      </c>
      <c r="BK47" s="40">
        <v>46.060354230000002</v>
      </c>
    </row>
    <row r="48" spans="1:63" x14ac:dyDescent="0.3">
      <c r="A48" s="40" t="s">
        <v>5</v>
      </c>
      <c r="B48" s="40" t="s">
        <v>6</v>
      </c>
      <c r="C48" s="40" t="s">
        <v>329</v>
      </c>
      <c r="D48" s="40" t="s">
        <v>12</v>
      </c>
      <c r="E48" s="40" t="s">
        <v>293</v>
      </c>
      <c r="F48" s="40" t="s">
        <v>324</v>
      </c>
      <c r="G48" s="40" t="s">
        <v>13</v>
      </c>
      <c r="H48" s="40">
        <v>571700</v>
      </c>
      <c r="I48" s="40">
        <v>572000</v>
      </c>
      <c r="J48" s="40">
        <v>572200</v>
      </c>
      <c r="K48" s="40">
        <v>572500</v>
      </c>
      <c r="L48" s="40">
        <v>572700</v>
      </c>
      <c r="M48" s="40">
        <v>573000</v>
      </c>
      <c r="N48" s="40">
        <v>573300</v>
      </c>
      <c r="O48" s="40">
        <v>573600</v>
      </c>
      <c r="P48" s="40">
        <v>574000</v>
      </c>
      <c r="Q48" s="40">
        <v>574000</v>
      </c>
      <c r="R48" s="40">
        <v>574000</v>
      </c>
      <c r="S48" s="40">
        <v>574000</v>
      </c>
      <c r="T48" s="40">
        <v>574000</v>
      </c>
      <c r="U48" s="40">
        <v>574000</v>
      </c>
      <c r="V48" s="40">
        <v>574000</v>
      </c>
      <c r="W48" s="40">
        <v>574000</v>
      </c>
      <c r="X48" s="40">
        <v>574000</v>
      </c>
      <c r="Y48" s="40">
        <v>574000</v>
      </c>
      <c r="Z48" s="40">
        <v>574000</v>
      </c>
      <c r="AA48" s="40">
        <v>574000</v>
      </c>
      <c r="AB48" s="40">
        <v>574000</v>
      </c>
      <c r="AC48" s="40">
        <v>574000</v>
      </c>
      <c r="AD48" s="40">
        <v>574000</v>
      </c>
      <c r="AE48" s="40">
        <v>574000</v>
      </c>
      <c r="AF48" s="40">
        <v>574000</v>
      </c>
      <c r="AG48" s="40">
        <v>574000</v>
      </c>
      <c r="AH48" s="40">
        <v>574000</v>
      </c>
      <c r="AI48" s="40">
        <v>574000</v>
      </c>
      <c r="AJ48" s="40">
        <v>574000</v>
      </c>
      <c r="AK48" s="40">
        <v>574040</v>
      </c>
      <c r="AL48" s="40">
        <v>574500</v>
      </c>
      <c r="AM48" s="40">
        <v>575000</v>
      </c>
      <c r="AN48" s="40">
        <v>575000</v>
      </c>
      <c r="AO48" s="40">
        <v>575000</v>
      </c>
      <c r="AP48" s="40">
        <v>575000</v>
      </c>
      <c r="AQ48" s="40">
        <v>575000</v>
      </c>
      <c r="AR48" s="40">
        <v>575000</v>
      </c>
      <c r="AS48" s="40">
        <v>575000</v>
      </c>
      <c r="AT48" s="40">
        <v>574000</v>
      </c>
      <c r="AU48" s="40">
        <v>573000</v>
      </c>
      <c r="AV48" s="40">
        <v>573000</v>
      </c>
      <c r="AW48" s="40">
        <v>573900</v>
      </c>
      <c r="AX48" s="40">
        <v>575900</v>
      </c>
      <c r="AY48" s="40">
        <v>575900</v>
      </c>
      <c r="AZ48" s="40">
        <v>575900</v>
      </c>
      <c r="BA48" s="40">
        <v>575900</v>
      </c>
      <c r="BB48" s="40">
        <v>576900</v>
      </c>
      <c r="BC48" s="40">
        <v>576900</v>
      </c>
      <c r="BD48" s="40">
        <v>582900</v>
      </c>
      <c r="BE48" s="40">
        <v>583900</v>
      </c>
      <c r="BF48" s="40">
        <v>589900</v>
      </c>
      <c r="BG48" s="40">
        <v>589900</v>
      </c>
      <c r="BH48" s="40">
        <v>591900</v>
      </c>
      <c r="BI48" s="40">
        <v>591900</v>
      </c>
      <c r="BJ48" s="40">
        <v>591900</v>
      </c>
      <c r="BK48" s="40">
        <v>591900</v>
      </c>
    </row>
    <row r="49" spans="1:63" x14ac:dyDescent="0.3">
      <c r="A49" s="40" t="s">
        <v>151</v>
      </c>
      <c r="B49" s="40" t="s">
        <v>152</v>
      </c>
      <c r="C49" s="40" t="s">
        <v>329</v>
      </c>
      <c r="D49" s="40" t="s">
        <v>12</v>
      </c>
      <c r="E49" s="40" t="s">
        <v>293</v>
      </c>
      <c r="F49" s="40" t="s">
        <v>324</v>
      </c>
      <c r="G49" s="40" t="s">
        <v>13</v>
      </c>
      <c r="H49" s="40">
        <v>15750</v>
      </c>
      <c r="I49" s="40">
        <v>15900</v>
      </c>
      <c r="J49" s="40">
        <v>16040</v>
      </c>
      <c r="K49" s="40">
        <v>16050</v>
      </c>
      <c r="L49" s="40">
        <v>16240</v>
      </c>
      <c r="M49" s="40">
        <v>16210</v>
      </c>
      <c r="N49" s="40">
        <v>16660</v>
      </c>
      <c r="O49" s="40">
        <v>16760</v>
      </c>
      <c r="P49" s="40">
        <v>18970</v>
      </c>
      <c r="Q49" s="40">
        <v>18800</v>
      </c>
      <c r="R49" s="40">
        <v>18990</v>
      </c>
      <c r="S49" s="40">
        <v>19060</v>
      </c>
      <c r="T49" s="40">
        <v>20000</v>
      </c>
      <c r="U49" s="40">
        <v>20300</v>
      </c>
      <c r="V49" s="40">
        <v>20600</v>
      </c>
      <c r="W49" s="40">
        <v>20950</v>
      </c>
      <c r="X49" s="40">
        <v>21430</v>
      </c>
      <c r="Y49" s="40">
        <v>21200</v>
      </c>
      <c r="Z49" s="40">
        <v>21000</v>
      </c>
      <c r="AA49" s="40">
        <v>20880</v>
      </c>
      <c r="AB49" s="40">
        <v>20750</v>
      </c>
      <c r="AC49" s="40">
        <v>20600</v>
      </c>
      <c r="AD49" s="40">
        <v>20600</v>
      </c>
      <c r="AE49" s="40">
        <v>20600</v>
      </c>
      <c r="AF49" s="40">
        <v>20600</v>
      </c>
      <c r="AG49" s="40">
        <v>20820</v>
      </c>
      <c r="AH49" s="40">
        <v>20920</v>
      </c>
      <c r="AI49" s="40">
        <v>21050</v>
      </c>
      <c r="AJ49" s="40">
        <v>21050</v>
      </c>
      <c r="AK49" s="40">
        <v>21100</v>
      </c>
      <c r="AL49" s="40">
        <v>21100</v>
      </c>
      <c r="AM49" s="40">
        <v>21200</v>
      </c>
      <c r="AN49" s="40">
        <v>21230</v>
      </c>
      <c r="AO49" s="40">
        <v>20730</v>
      </c>
      <c r="AP49" s="40">
        <v>20370</v>
      </c>
      <c r="AQ49" s="40">
        <v>19930</v>
      </c>
      <c r="AR49" s="40">
        <v>19520</v>
      </c>
      <c r="AS49" s="40">
        <v>19130</v>
      </c>
      <c r="AT49" s="40">
        <v>18870</v>
      </c>
      <c r="AU49" s="40">
        <v>18670</v>
      </c>
      <c r="AV49" s="40">
        <v>18510</v>
      </c>
      <c r="AW49" s="40">
        <v>18340</v>
      </c>
      <c r="AX49" s="40">
        <v>18330</v>
      </c>
      <c r="AY49" s="40">
        <v>18480</v>
      </c>
      <c r="AZ49" s="40">
        <v>18190</v>
      </c>
      <c r="BA49" s="40">
        <v>17830</v>
      </c>
      <c r="BB49" s="40">
        <v>17330</v>
      </c>
      <c r="BC49" s="40">
        <v>17830</v>
      </c>
      <c r="BD49" s="40">
        <v>18330</v>
      </c>
      <c r="BE49" s="40">
        <v>18330</v>
      </c>
      <c r="BF49" s="40">
        <v>18830</v>
      </c>
      <c r="BG49" s="40">
        <v>19330</v>
      </c>
      <c r="BH49" s="40">
        <v>20330</v>
      </c>
      <c r="BI49" s="40">
        <v>20330</v>
      </c>
      <c r="BJ49" s="40">
        <v>20330</v>
      </c>
      <c r="BK49" s="40">
        <v>20330</v>
      </c>
    </row>
    <row r="50" spans="1:63" x14ac:dyDescent="0.3">
      <c r="A50" s="40" t="s">
        <v>157</v>
      </c>
      <c r="B50" s="40" t="s">
        <v>158</v>
      </c>
      <c r="C50" s="40" t="s">
        <v>329</v>
      </c>
      <c r="D50" s="40" t="s">
        <v>12</v>
      </c>
      <c r="E50" s="40" t="s">
        <v>293</v>
      </c>
      <c r="F50" s="40" t="s">
        <v>324</v>
      </c>
      <c r="G50" s="40" t="s">
        <v>13</v>
      </c>
      <c r="AN50" s="40">
        <v>305400</v>
      </c>
      <c r="AO50" s="40">
        <v>304720</v>
      </c>
      <c r="AP50" s="40">
        <v>305000</v>
      </c>
      <c r="AQ50" s="40">
        <v>305000</v>
      </c>
      <c r="AR50" s="40">
        <v>304920</v>
      </c>
      <c r="AS50" s="40">
        <v>305080</v>
      </c>
      <c r="AT50" s="40">
        <v>306760</v>
      </c>
      <c r="AU50" s="40">
        <v>306620</v>
      </c>
      <c r="AV50" s="40">
        <v>306054.00390000001</v>
      </c>
      <c r="AW50" s="40">
        <v>304980</v>
      </c>
      <c r="AX50" s="40">
        <v>316070</v>
      </c>
      <c r="AY50" s="40">
        <v>331010</v>
      </c>
      <c r="AZ50" s="40">
        <v>335910</v>
      </c>
      <c r="BA50" s="40">
        <v>342190</v>
      </c>
      <c r="BB50" s="40">
        <v>350770</v>
      </c>
      <c r="BC50" s="40">
        <v>345130</v>
      </c>
      <c r="BD50" s="40">
        <v>349850</v>
      </c>
      <c r="BE50" s="40">
        <v>356830</v>
      </c>
      <c r="BF50" s="40">
        <v>363251.99219999998</v>
      </c>
      <c r="BG50" s="40">
        <v>364880</v>
      </c>
      <c r="BH50" s="40">
        <v>362590</v>
      </c>
      <c r="BI50" s="40">
        <v>362590</v>
      </c>
      <c r="BJ50" s="40">
        <v>362590</v>
      </c>
      <c r="BK50" s="40">
        <v>362590</v>
      </c>
    </row>
    <row r="51" spans="1:63" x14ac:dyDescent="0.3">
      <c r="A51" s="40" t="s">
        <v>159</v>
      </c>
      <c r="B51" s="40" t="s">
        <v>160</v>
      </c>
      <c r="C51" s="40" t="s">
        <v>329</v>
      </c>
      <c r="D51" s="40" t="s">
        <v>12</v>
      </c>
      <c r="E51" s="40" t="s">
        <v>293</v>
      </c>
      <c r="F51" s="40" t="s">
        <v>324</v>
      </c>
      <c r="G51" s="40" t="s">
        <v>13</v>
      </c>
      <c r="H51" s="40">
        <v>252000</v>
      </c>
      <c r="I51" s="40">
        <v>252050</v>
      </c>
      <c r="J51" s="40">
        <v>252100</v>
      </c>
      <c r="K51" s="40">
        <v>252150</v>
      </c>
      <c r="L51" s="40">
        <v>252200</v>
      </c>
      <c r="M51" s="40">
        <v>252250</v>
      </c>
      <c r="N51" s="40">
        <v>252300</v>
      </c>
      <c r="O51" s="40">
        <v>252350</v>
      </c>
      <c r="P51" s="40">
        <v>252400</v>
      </c>
      <c r="Q51" s="40">
        <v>252450</v>
      </c>
      <c r="R51" s="40">
        <v>252500</v>
      </c>
      <c r="S51" s="40">
        <v>252550</v>
      </c>
      <c r="T51" s="40">
        <v>252600</v>
      </c>
      <c r="U51" s="40">
        <v>252650</v>
      </c>
      <c r="V51" s="40">
        <v>255720</v>
      </c>
      <c r="W51" s="40">
        <v>255780</v>
      </c>
      <c r="X51" s="40">
        <v>255800</v>
      </c>
      <c r="Y51" s="40">
        <v>255800</v>
      </c>
      <c r="Z51" s="40">
        <v>255800</v>
      </c>
      <c r="AA51" s="40">
        <v>255800</v>
      </c>
      <c r="AB51" s="40">
        <v>255800</v>
      </c>
      <c r="AC51" s="40">
        <v>255800</v>
      </c>
      <c r="AD51" s="40">
        <v>255800</v>
      </c>
      <c r="AE51" s="40">
        <v>255050</v>
      </c>
      <c r="AF51" s="40">
        <v>263540</v>
      </c>
      <c r="AG51" s="40">
        <v>263730</v>
      </c>
      <c r="AH51" s="40">
        <v>264350</v>
      </c>
      <c r="AI51" s="40">
        <v>266620</v>
      </c>
      <c r="AJ51" s="40">
        <v>270530</v>
      </c>
      <c r="AK51" s="40">
        <v>267700</v>
      </c>
      <c r="AL51" s="40">
        <v>268770</v>
      </c>
      <c r="AM51" s="40">
        <v>270720</v>
      </c>
      <c r="AN51" s="40">
        <v>268400</v>
      </c>
      <c r="AO51" s="40">
        <v>272320</v>
      </c>
      <c r="AP51" s="40">
        <v>272180</v>
      </c>
      <c r="AQ51" s="40">
        <v>264510</v>
      </c>
      <c r="AR51" s="40">
        <v>265940</v>
      </c>
      <c r="AS51" s="40">
        <v>264580</v>
      </c>
      <c r="AT51" s="40">
        <v>268760</v>
      </c>
      <c r="AU51" s="40">
        <v>266710</v>
      </c>
      <c r="AV51" s="40">
        <v>268390</v>
      </c>
      <c r="AW51" s="40">
        <v>268180</v>
      </c>
      <c r="AX51" s="40">
        <v>268740</v>
      </c>
      <c r="AY51" s="40">
        <v>269920</v>
      </c>
      <c r="AZ51" s="40">
        <v>270020</v>
      </c>
      <c r="BA51" s="40">
        <v>270540</v>
      </c>
      <c r="BB51" s="40">
        <v>270700</v>
      </c>
      <c r="BC51" s="40">
        <v>270850</v>
      </c>
      <c r="BD51" s="40">
        <v>272850</v>
      </c>
      <c r="BE51" s="40">
        <v>273200</v>
      </c>
      <c r="BF51" s="40">
        <v>276300</v>
      </c>
      <c r="BG51" s="40">
        <v>277300</v>
      </c>
      <c r="BH51" s="40">
        <v>276300</v>
      </c>
      <c r="BI51" s="40">
        <v>276300</v>
      </c>
      <c r="BJ51" s="40">
        <v>276300</v>
      </c>
      <c r="BK51" s="40">
        <v>276300</v>
      </c>
    </row>
    <row r="52" spans="1:63" x14ac:dyDescent="0.3">
      <c r="A52" s="40" t="s">
        <v>275</v>
      </c>
      <c r="B52" s="40" t="s">
        <v>276</v>
      </c>
      <c r="C52" s="40" t="s">
        <v>329</v>
      </c>
      <c r="D52" s="40" t="s">
        <v>12</v>
      </c>
      <c r="E52" s="40" t="s">
        <v>293</v>
      </c>
      <c r="F52" s="40" t="s">
        <v>324</v>
      </c>
      <c r="G52" s="40" t="s">
        <v>13</v>
      </c>
      <c r="H52" s="40">
        <v>351450</v>
      </c>
      <c r="I52" s="40">
        <v>351700</v>
      </c>
      <c r="J52" s="40">
        <v>351950</v>
      </c>
      <c r="K52" s="40">
        <v>352200</v>
      </c>
      <c r="L52" s="40">
        <v>352450</v>
      </c>
      <c r="M52" s="40">
        <v>352700</v>
      </c>
      <c r="N52" s="40">
        <v>352950</v>
      </c>
      <c r="O52" s="40">
        <v>353200</v>
      </c>
      <c r="P52" s="40">
        <v>353500</v>
      </c>
      <c r="Q52" s="40">
        <v>353700</v>
      </c>
      <c r="R52" s="40">
        <v>353900</v>
      </c>
      <c r="S52" s="40">
        <v>354200</v>
      </c>
      <c r="T52" s="40">
        <v>354400</v>
      </c>
      <c r="U52" s="40">
        <v>354750</v>
      </c>
      <c r="V52" s="40">
        <v>357590</v>
      </c>
      <c r="W52" s="40">
        <v>357640</v>
      </c>
      <c r="X52" s="40">
        <v>359290</v>
      </c>
      <c r="Y52" s="40">
        <v>360000</v>
      </c>
      <c r="Z52" s="40">
        <v>360200</v>
      </c>
      <c r="AA52" s="40">
        <v>360400</v>
      </c>
      <c r="AB52" s="40">
        <v>360750</v>
      </c>
      <c r="AC52" s="40">
        <v>361000</v>
      </c>
      <c r="AD52" s="40">
        <v>361350</v>
      </c>
      <c r="AE52" s="40">
        <v>361600</v>
      </c>
      <c r="AF52" s="40">
        <v>361950</v>
      </c>
      <c r="AG52" s="40">
        <v>362200</v>
      </c>
      <c r="AH52" s="40">
        <v>362400</v>
      </c>
      <c r="AI52" s="40">
        <v>362700</v>
      </c>
      <c r="AJ52" s="40">
        <v>362950</v>
      </c>
      <c r="AK52" s="40">
        <v>363250</v>
      </c>
      <c r="AL52" s="40">
        <v>363500</v>
      </c>
      <c r="AM52" s="40">
        <v>363700</v>
      </c>
      <c r="AN52" s="40">
        <v>364900</v>
      </c>
      <c r="AO52" s="40">
        <v>364800</v>
      </c>
      <c r="AP52" s="40">
        <v>364800</v>
      </c>
      <c r="AQ52" s="40">
        <v>365960</v>
      </c>
      <c r="AR52" s="40">
        <v>374900</v>
      </c>
      <c r="AS52" s="40">
        <v>384900</v>
      </c>
      <c r="AT52" s="40">
        <v>395000</v>
      </c>
      <c r="AU52" s="40">
        <v>405000</v>
      </c>
      <c r="AV52" s="40">
        <v>408430</v>
      </c>
      <c r="AW52" s="40">
        <v>408430</v>
      </c>
      <c r="AX52" s="40">
        <v>408430</v>
      </c>
      <c r="AY52" s="40">
        <v>408430</v>
      </c>
      <c r="AZ52" s="40">
        <v>408930</v>
      </c>
      <c r="BA52" s="40">
        <v>408930</v>
      </c>
      <c r="BB52" s="40">
        <v>408930</v>
      </c>
      <c r="BC52" s="40">
        <v>410950</v>
      </c>
      <c r="BD52" s="40">
        <v>413950</v>
      </c>
      <c r="BE52" s="40">
        <v>413950</v>
      </c>
      <c r="BF52" s="40">
        <v>414050</v>
      </c>
      <c r="BG52" s="40">
        <v>414150</v>
      </c>
      <c r="BH52" s="40">
        <v>414150</v>
      </c>
      <c r="BI52" s="40">
        <v>414150</v>
      </c>
      <c r="BJ52" s="40">
        <v>414150</v>
      </c>
      <c r="BK52" s="40">
        <v>414150</v>
      </c>
    </row>
    <row r="53" spans="1:63" x14ac:dyDescent="0.3">
      <c r="A53" s="40" t="s">
        <v>277</v>
      </c>
      <c r="B53" s="40" t="s">
        <v>278</v>
      </c>
      <c r="C53" s="40" t="s">
        <v>329</v>
      </c>
      <c r="D53" s="40" t="s">
        <v>12</v>
      </c>
      <c r="E53" s="40" t="s">
        <v>293</v>
      </c>
      <c r="F53" s="40" t="s">
        <v>324</v>
      </c>
      <c r="G53" s="40" t="s">
        <v>13</v>
      </c>
      <c r="H53" s="40">
        <v>32000</v>
      </c>
      <c r="I53" s="40">
        <v>33000</v>
      </c>
      <c r="J53" s="40">
        <v>33500</v>
      </c>
      <c r="K53" s="40">
        <v>34000</v>
      </c>
      <c r="L53" s="40">
        <v>36030</v>
      </c>
      <c r="M53" s="40">
        <v>36530</v>
      </c>
      <c r="N53" s="40">
        <v>36050</v>
      </c>
      <c r="O53" s="40">
        <v>37070</v>
      </c>
      <c r="P53" s="40">
        <v>37570</v>
      </c>
      <c r="Q53" s="40">
        <v>37070</v>
      </c>
      <c r="R53" s="40">
        <v>38570</v>
      </c>
      <c r="S53" s="40">
        <v>39070</v>
      </c>
      <c r="T53" s="40">
        <v>39570</v>
      </c>
      <c r="U53" s="40">
        <v>39600</v>
      </c>
      <c r="V53" s="40">
        <v>39100</v>
      </c>
      <c r="W53" s="40">
        <v>39120</v>
      </c>
      <c r="X53" s="40">
        <v>39150</v>
      </c>
      <c r="Y53" s="40">
        <v>39680</v>
      </c>
      <c r="Z53" s="40">
        <v>39700</v>
      </c>
      <c r="AA53" s="40">
        <v>38300</v>
      </c>
      <c r="AB53" s="40">
        <v>39300</v>
      </c>
      <c r="AC53" s="40">
        <v>40300</v>
      </c>
      <c r="AD53" s="40">
        <v>39400</v>
      </c>
      <c r="AE53" s="40">
        <v>39900</v>
      </c>
      <c r="AF53" s="40">
        <v>40050</v>
      </c>
      <c r="AG53" s="40">
        <v>41050</v>
      </c>
      <c r="AH53" s="40">
        <v>41100</v>
      </c>
      <c r="AI53" s="40">
        <v>41150</v>
      </c>
      <c r="AJ53" s="40">
        <v>41650</v>
      </c>
      <c r="AK53" s="40">
        <v>42180</v>
      </c>
      <c r="AL53" s="40">
        <v>43200</v>
      </c>
      <c r="AM53" s="40">
        <v>42700</v>
      </c>
      <c r="AN53" s="40">
        <v>42700</v>
      </c>
      <c r="AO53" s="40">
        <v>40700</v>
      </c>
      <c r="AP53" s="40">
        <v>42800</v>
      </c>
      <c r="AQ53" s="40">
        <v>43800</v>
      </c>
      <c r="AR53" s="40">
        <v>44300</v>
      </c>
      <c r="AS53" s="40">
        <v>45800</v>
      </c>
      <c r="AT53" s="40">
        <v>46800</v>
      </c>
      <c r="AU53" s="40">
        <v>47300</v>
      </c>
      <c r="AV53" s="40">
        <v>48300</v>
      </c>
      <c r="AW53" s="40">
        <v>48300</v>
      </c>
      <c r="AX53" s="40">
        <v>49800</v>
      </c>
      <c r="AY53" s="40">
        <v>49800</v>
      </c>
      <c r="AZ53" s="40">
        <v>51800</v>
      </c>
      <c r="BA53" s="40">
        <v>52850</v>
      </c>
      <c r="BB53" s="40">
        <v>49850</v>
      </c>
      <c r="BC53" s="40">
        <v>54350</v>
      </c>
      <c r="BD53" s="40">
        <v>54850</v>
      </c>
      <c r="BE53" s="40">
        <v>56850</v>
      </c>
      <c r="BF53" s="40">
        <v>55850</v>
      </c>
      <c r="BG53" s="40">
        <v>57350</v>
      </c>
      <c r="BH53" s="40">
        <v>57900</v>
      </c>
      <c r="BI53" s="40">
        <v>57900</v>
      </c>
      <c r="BJ53" s="40">
        <v>57900</v>
      </c>
      <c r="BK53" s="40">
        <v>57900</v>
      </c>
    </row>
    <row r="54" spans="1:63" x14ac:dyDescent="0.3">
      <c r="A54" s="40" t="s">
        <v>165</v>
      </c>
      <c r="B54" s="40" t="s">
        <v>166</v>
      </c>
      <c r="C54" s="40" t="s">
        <v>329</v>
      </c>
      <c r="D54" s="40" t="s">
        <v>12</v>
      </c>
      <c r="E54" s="40" t="s">
        <v>293</v>
      </c>
      <c r="F54" s="40" t="s">
        <v>324</v>
      </c>
      <c r="G54" s="40" t="s">
        <v>13</v>
      </c>
      <c r="H54" s="40">
        <v>466490</v>
      </c>
      <c r="I54" s="40">
        <v>466600</v>
      </c>
      <c r="J54" s="40">
        <v>466700</v>
      </c>
      <c r="K54" s="40">
        <v>466780</v>
      </c>
      <c r="L54" s="40">
        <v>466880</v>
      </c>
      <c r="M54" s="40">
        <v>466940</v>
      </c>
      <c r="N54" s="40">
        <v>467200</v>
      </c>
      <c r="O54" s="40">
        <v>468200</v>
      </c>
      <c r="P54" s="40">
        <v>469240</v>
      </c>
      <c r="Q54" s="40">
        <v>470090</v>
      </c>
      <c r="R54" s="40">
        <v>470090</v>
      </c>
      <c r="S54" s="40">
        <v>470280</v>
      </c>
      <c r="T54" s="40">
        <v>470800</v>
      </c>
      <c r="U54" s="40">
        <v>470800</v>
      </c>
      <c r="V54" s="40">
        <v>471000</v>
      </c>
      <c r="W54" s="40">
        <v>471000</v>
      </c>
      <c r="X54" s="40">
        <v>471000</v>
      </c>
      <c r="Y54" s="40">
        <v>471000</v>
      </c>
      <c r="Z54" s="40">
        <v>471000</v>
      </c>
      <c r="AA54" s="40">
        <v>471000</v>
      </c>
      <c r="AB54" s="40">
        <v>471500</v>
      </c>
      <c r="AC54" s="40">
        <v>472300</v>
      </c>
      <c r="AD54" s="40">
        <v>472300</v>
      </c>
      <c r="AE54" s="40">
        <v>473300</v>
      </c>
      <c r="AF54" s="40">
        <v>473800</v>
      </c>
      <c r="AG54" s="40">
        <v>474300</v>
      </c>
      <c r="AH54" s="40">
        <v>475300</v>
      </c>
      <c r="AI54" s="40">
        <v>475800</v>
      </c>
      <c r="AJ54" s="40">
        <v>476300</v>
      </c>
      <c r="AK54" s="40">
        <v>476800</v>
      </c>
      <c r="AL54" s="40">
        <v>477300</v>
      </c>
      <c r="AM54" s="40">
        <v>477500</v>
      </c>
      <c r="AN54" s="40">
        <v>477500</v>
      </c>
      <c r="AO54" s="40">
        <v>478000</v>
      </c>
      <c r="AP54" s="40">
        <v>478800</v>
      </c>
      <c r="AQ54" s="40">
        <v>479850</v>
      </c>
      <c r="AR54" s="40">
        <v>481350</v>
      </c>
      <c r="AS54" s="40">
        <v>482350</v>
      </c>
      <c r="AT54" s="40">
        <v>481900</v>
      </c>
      <c r="AU54" s="40">
        <v>481500</v>
      </c>
      <c r="AV54" s="40">
        <v>482500</v>
      </c>
      <c r="AW54" s="40">
        <v>487000</v>
      </c>
      <c r="AX54" s="40">
        <v>487500</v>
      </c>
      <c r="AY54" s="40">
        <v>488500</v>
      </c>
      <c r="AZ54" s="40">
        <v>492500</v>
      </c>
      <c r="BA54" s="40">
        <v>491500</v>
      </c>
      <c r="BB54" s="40">
        <v>494500</v>
      </c>
      <c r="BC54" s="40">
        <v>496500</v>
      </c>
      <c r="BD54" s="40">
        <v>497700</v>
      </c>
      <c r="BE54" s="40">
        <v>499500</v>
      </c>
      <c r="BF54" s="40">
        <v>499500</v>
      </c>
      <c r="BG54" s="40">
        <v>499500</v>
      </c>
      <c r="BH54" s="40">
        <v>499500</v>
      </c>
      <c r="BI54" s="40">
        <v>499500</v>
      </c>
      <c r="BJ54" s="40">
        <v>499500</v>
      </c>
      <c r="BK54" s="40">
        <v>499500</v>
      </c>
    </row>
    <row r="55" spans="1:63" x14ac:dyDescent="0.3">
      <c r="A55" s="40" t="s">
        <v>171</v>
      </c>
      <c r="B55" s="40" t="s">
        <v>172</v>
      </c>
      <c r="C55" s="40" t="s">
        <v>329</v>
      </c>
      <c r="D55" s="40" t="s">
        <v>12</v>
      </c>
      <c r="E55" s="40" t="s">
        <v>293</v>
      </c>
      <c r="F55" s="40" t="s">
        <v>324</v>
      </c>
      <c r="G55" s="40" t="s">
        <v>13</v>
      </c>
      <c r="H55" s="40">
        <v>13150</v>
      </c>
      <c r="I55" s="40">
        <v>13250</v>
      </c>
      <c r="J55" s="40">
        <v>13350</v>
      </c>
      <c r="K55" s="40">
        <v>13450</v>
      </c>
      <c r="L55" s="40">
        <v>13550</v>
      </c>
      <c r="M55" s="40">
        <v>13650</v>
      </c>
      <c r="N55" s="40">
        <v>13750</v>
      </c>
      <c r="O55" s="40">
        <v>13830</v>
      </c>
      <c r="P55" s="40">
        <v>13970</v>
      </c>
      <c r="Q55" s="40">
        <v>14040</v>
      </c>
      <c r="R55" s="40">
        <v>14480</v>
      </c>
      <c r="S55" s="40">
        <v>15080</v>
      </c>
      <c r="T55" s="40">
        <v>15050</v>
      </c>
      <c r="U55" s="40">
        <v>15840</v>
      </c>
      <c r="V55" s="40">
        <v>16120</v>
      </c>
      <c r="W55" s="40">
        <v>16390</v>
      </c>
      <c r="X55" s="40">
        <v>16650</v>
      </c>
      <c r="Y55" s="40">
        <v>16800</v>
      </c>
      <c r="Z55" s="40">
        <v>16970</v>
      </c>
      <c r="AA55" s="40">
        <v>17150</v>
      </c>
      <c r="AB55" s="40">
        <v>17600</v>
      </c>
      <c r="AC55" s="40">
        <v>17750</v>
      </c>
      <c r="AD55" s="40">
        <v>17900</v>
      </c>
      <c r="AE55" s="40">
        <v>18080</v>
      </c>
      <c r="AF55" s="40">
        <v>18190</v>
      </c>
      <c r="AG55" s="40">
        <v>18300</v>
      </c>
      <c r="AH55" s="40">
        <v>18420</v>
      </c>
      <c r="AI55" s="40">
        <v>18530</v>
      </c>
      <c r="AJ55" s="40">
        <v>18550</v>
      </c>
      <c r="AK55" s="40">
        <v>18790</v>
      </c>
      <c r="AL55" s="40">
        <v>18770</v>
      </c>
      <c r="AM55" s="40">
        <v>18370</v>
      </c>
      <c r="AN55" s="40">
        <v>17300</v>
      </c>
      <c r="AO55" s="40">
        <v>14850</v>
      </c>
      <c r="AP55" s="40">
        <v>14850</v>
      </c>
      <c r="AQ55" s="40">
        <v>15450</v>
      </c>
      <c r="AR55" s="40">
        <v>15950</v>
      </c>
      <c r="AS55" s="40">
        <v>16150</v>
      </c>
      <c r="AT55" s="40">
        <v>16610</v>
      </c>
      <c r="AU55" s="40">
        <v>16700</v>
      </c>
      <c r="AV55" s="40">
        <v>17490</v>
      </c>
      <c r="AW55" s="40">
        <v>18310</v>
      </c>
      <c r="AX55" s="40">
        <v>18040</v>
      </c>
      <c r="AY55" s="40">
        <v>18158.800050000002</v>
      </c>
      <c r="AZ55" s="40">
        <v>17829.000240000001</v>
      </c>
      <c r="BA55" s="40">
        <v>18029.499510000001</v>
      </c>
      <c r="BB55" s="40">
        <v>18048.800050000002</v>
      </c>
      <c r="BC55" s="40">
        <v>18074.399410000002</v>
      </c>
      <c r="BD55" s="40">
        <v>18088.699949999998</v>
      </c>
      <c r="BE55" s="40">
        <v>18039.200440000001</v>
      </c>
      <c r="BF55" s="40">
        <v>18164.399410000002</v>
      </c>
      <c r="BG55" s="40">
        <v>18157.299800000001</v>
      </c>
      <c r="BH55" s="40">
        <v>18425</v>
      </c>
      <c r="BI55" s="40">
        <v>18095</v>
      </c>
      <c r="BJ55" s="40">
        <v>18116.999510000001</v>
      </c>
      <c r="BK55" s="40">
        <v>18116.999510000001</v>
      </c>
    </row>
    <row r="56" spans="1:63" x14ac:dyDescent="0.3">
      <c r="A56" s="40" t="s">
        <v>175</v>
      </c>
      <c r="B56" s="40" t="s">
        <v>176</v>
      </c>
      <c r="C56" s="40" t="s">
        <v>329</v>
      </c>
      <c r="D56" s="40" t="s">
        <v>12</v>
      </c>
      <c r="E56" s="40" t="s">
        <v>293</v>
      </c>
      <c r="F56" s="40" t="s">
        <v>324</v>
      </c>
      <c r="G56" s="40" t="s">
        <v>13</v>
      </c>
      <c r="H56" s="40">
        <v>1013350</v>
      </c>
      <c r="I56" s="40">
        <v>1001350</v>
      </c>
      <c r="J56" s="40">
        <v>989950</v>
      </c>
      <c r="K56" s="40">
        <v>977500</v>
      </c>
      <c r="L56" s="40">
        <v>966100</v>
      </c>
      <c r="M56" s="40">
        <v>964450</v>
      </c>
      <c r="N56" s="40">
        <v>961800</v>
      </c>
      <c r="O56" s="40">
        <v>959900</v>
      </c>
      <c r="P56" s="40">
        <v>957900</v>
      </c>
      <c r="Q56" s="40">
        <v>955900</v>
      </c>
      <c r="R56" s="40">
        <v>953900</v>
      </c>
      <c r="S56" s="40">
        <v>951950</v>
      </c>
      <c r="T56" s="40">
        <v>949900</v>
      </c>
      <c r="U56" s="40">
        <v>948050</v>
      </c>
      <c r="V56" s="40">
        <v>945850</v>
      </c>
      <c r="W56" s="40">
        <v>943820</v>
      </c>
      <c r="X56" s="40">
        <v>943200</v>
      </c>
      <c r="Y56" s="40">
        <v>942800</v>
      </c>
      <c r="Z56" s="40">
        <v>942100</v>
      </c>
      <c r="AA56" s="40">
        <v>941600</v>
      </c>
      <c r="AB56" s="40">
        <v>941000</v>
      </c>
      <c r="AC56" s="40">
        <v>940330</v>
      </c>
      <c r="AD56" s="40">
        <v>940330</v>
      </c>
      <c r="AE56" s="40">
        <v>940330</v>
      </c>
      <c r="AF56" s="40">
        <v>940330</v>
      </c>
      <c r="AG56" s="40">
        <v>944000</v>
      </c>
      <c r="AH56" s="40">
        <v>946500</v>
      </c>
      <c r="AI56" s="40">
        <v>949000</v>
      </c>
      <c r="AJ56" s="40">
        <v>953000</v>
      </c>
      <c r="AK56" s="40">
        <v>956000</v>
      </c>
      <c r="AL56" s="40">
        <v>960050</v>
      </c>
      <c r="AM56" s="40">
        <v>964730</v>
      </c>
      <c r="AN56" s="40">
        <v>969360</v>
      </c>
      <c r="AO56" s="40">
        <v>972650</v>
      </c>
      <c r="AP56" s="40">
        <v>975200</v>
      </c>
      <c r="AQ56" s="40">
        <v>978900</v>
      </c>
      <c r="AR56" s="40">
        <v>979450</v>
      </c>
      <c r="AS56" s="40">
        <v>979880</v>
      </c>
      <c r="AT56" s="40">
        <v>980580</v>
      </c>
      <c r="AU56" s="40">
        <v>981250</v>
      </c>
      <c r="AV56" s="40">
        <v>980130</v>
      </c>
      <c r="AW56" s="40">
        <v>980280</v>
      </c>
      <c r="AX56" s="40">
        <v>979280</v>
      </c>
      <c r="AY56" s="40">
        <v>976080</v>
      </c>
      <c r="AZ56" s="40">
        <v>974830</v>
      </c>
      <c r="BA56" s="40">
        <v>968880</v>
      </c>
      <c r="BB56" s="40">
        <v>968900</v>
      </c>
      <c r="BC56" s="40">
        <v>971080</v>
      </c>
      <c r="BD56" s="40">
        <v>969880</v>
      </c>
      <c r="BE56" s="40">
        <v>968910</v>
      </c>
      <c r="BF56" s="40">
        <v>963740</v>
      </c>
      <c r="BG56" s="40">
        <v>968410</v>
      </c>
      <c r="BH56" s="40">
        <v>968410</v>
      </c>
      <c r="BI56" s="40">
        <v>968410</v>
      </c>
      <c r="BJ56" s="40">
        <v>968410</v>
      </c>
      <c r="BK56" s="40">
        <v>968410</v>
      </c>
    </row>
    <row r="57" spans="1:63" x14ac:dyDescent="0.3">
      <c r="A57" s="40" t="s">
        <v>177</v>
      </c>
      <c r="B57" s="40" t="s">
        <v>178</v>
      </c>
      <c r="C57" s="40" t="s">
        <v>329</v>
      </c>
      <c r="D57" s="40" t="s">
        <v>12</v>
      </c>
      <c r="E57" s="40" t="s">
        <v>293</v>
      </c>
      <c r="F57" s="40" t="s">
        <v>324</v>
      </c>
      <c r="G57" s="40" t="s">
        <v>13</v>
      </c>
      <c r="H57" s="40">
        <v>260000</v>
      </c>
      <c r="I57" s="40">
        <v>260000</v>
      </c>
      <c r="J57" s="40">
        <v>270000</v>
      </c>
      <c r="K57" s="40">
        <v>270000</v>
      </c>
      <c r="L57" s="40">
        <v>270000</v>
      </c>
      <c r="M57" s="40">
        <v>270000</v>
      </c>
      <c r="N57" s="40">
        <v>270000</v>
      </c>
      <c r="O57" s="40">
        <v>270000</v>
      </c>
      <c r="P57" s="40">
        <v>270000</v>
      </c>
      <c r="Q57" s="40">
        <v>280000</v>
      </c>
      <c r="R57" s="40">
        <v>290000</v>
      </c>
      <c r="S57" s="40">
        <v>290000</v>
      </c>
      <c r="T57" s="40">
        <v>290000</v>
      </c>
      <c r="U57" s="40">
        <v>290000</v>
      </c>
      <c r="V57" s="40">
        <v>290000</v>
      </c>
      <c r="W57" s="40">
        <v>290000</v>
      </c>
      <c r="X57" s="40">
        <v>290000</v>
      </c>
      <c r="Y57" s="40">
        <v>300000</v>
      </c>
      <c r="Z57" s="40">
        <v>300000</v>
      </c>
      <c r="AA57" s="40">
        <v>300000</v>
      </c>
      <c r="AB57" s="40">
        <v>310000</v>
      </c>
      <c r="AC57" s="40">
        <v>310000</v>
      </c>
      <c r="AD57" s="40">
        <v>310000</v>
      </c>
      <c r="AE57" s="40">
        <v>310000</v>
      </c>
      <c r="AF57" s="40">
        <v>320000</v>
      </c>
      <c r="AG57" s="40">
        <v>320000</v>
      </c>
      <c r="AH57" s="40">
        <v>320000</v>
      </c>
      <c r="AI57" s="40">
        <v>320000</v>
      </c>
      <c r="AJ57" s="40">
        <v>320000</v>
      </c>
      <c r="AK57" s="40">
        <v>320000</v>
      </c>
      <c r="AL57" s="40">
        <v>324030</v>
      </c>
      <c r="AM57" s="40">
        <v>324000</v>
      </c>
      <c r="AN57" s="40">
        <v>326000</v>
      </c>
      <c r="AO57" s="40">
        <v>329000</v>
      </c>
      <c r="AP57" s="40">
        <v>332000</v>
      </c>
      <c r="AQ57" s="40">
        <v>335000</v>
      </c>
      <c r="AR57" s="40">
        <v>337030</v>
      </c>
      <c r="AS57" s="40">
        <v>338000</v>
      </c>
      <c r="AT57" s="40">
        <v>339000</v>
      </c>
      <c r="AU57" s="40">
        <v>340000</v>
      </c>
      <c r="AV57" s="40">
        <v>341000</v>
      </c>
      <c r="AW57" s="40">
        <v>342000</v>
      </c>
      <c r="AX57" s="40">
        <v>342700</v>
      </c>
      <c r="AY57" s="40">
        <v>351600</v>
      </c>
      <c r="AZ57" s="40">
        <v>353600</v>
      </c>
      <c r="BA57" s="40">
        <v>353600</v>
      </c>
      <c r="BB57" s="40">
        <v>356500</v>
      </c>
      <c r="BC57" s="40">
        <v>369743.98440000002</v>
      </c>
      <c r="BD57" s="40">
        <v>373000</v>
      </c>
      <c r="BE57" s="40">
        <v>374500</v>
      </c>
      <c r="BF57" s="40">
        <v>383000</v>
      </c>
      <c r="BG57" s="40">
        <v>397000</v>
      </c>
      <c r="BH57" s="40">
        <v>396500</v>
      </c>
      <c r="BI57" s="40">
        <v>396500</v>
      </c>
      <c r="BJ57" s="40">
        <v>396500</v>
      </c>
      <c r="BK57" s="40">
        <v>396500</v>
      </c>
    </row>
    <row r="58" spans="1:63" x14ac:dyDescent="0.3">
      <c r="A58" s="40" t="s">
        <v>179</v>
      </c>
      <c r="B58" s="40" t="s">
        <v>180</v>
      </c>
      <c r="C58" s="40" t="s">
        <v>329</v>
      </c>
      <c r="D58" s="40" t="s">
        <v>12</v>
      </c>
      <c r="E58" s="40" t="s">
        <v>293</v>
      </c>
      <c r="F58" s="40" t="s">
        <v>324</v>
      </c>
      <c r="G58" s="40" t="s">
        <v>13</v>
      </c>
      <c r="H58" s="40">
        <v>90180</v>
      </c>
      <c r="I58" s="40">
        <v>91140</v>
      </c>
      <c r="J58" s="40">
        <v>92580</v>
      </c>
      <c r="K58" s="40">
        <v>98730</v>
      </c>
      <c r="L58" s="40">
        <v>98710</v>
      </c>
      <c r="M58" s="40">
        <v>98850</v>
      </c>
      <c r="N58" s="40">
        <v>98880</v>
      </c>
      <c r="O58" s="40">
        <v>99250</v>
      </c>
      <c r="P58" s="40">
        <v>99500</v>
      </c>
      <c r="Q58" s="40">
        <v>99800</v>
      </c>
      <c r="R58" s="40">
        <v>100300</v>
      </c>
      <c r="S58" s="40">
        <v>101000</v>
      </c>
      <c r="T58" s="40">
        <v>101800</v>
      </c>
      <c r="U58" s="40">
        <v>102640</v>
      </c>
      <c r="V58" s="40">
        <v>104070</v>
      </c>
      <c r="W58" s="40">
        <v>105380</v>
      </c>
      <c r="X58" s="40">
        <v>105380</v>
      </c>
      <c r="Y58" s="40">
        <v>106100</v>
      </c>
      <c r="Z58" s="40">
        <v>106100</v>
      </c>
      <c r="AA58" s="40">
        <v>106800</v>
      </c>
      <c r="AB58" s="40">
        <v>107600</v>
      </c>
      <c r="AC58" s="40">
        <v>108400</v>
      </c>
      <c r="AD58" s="40">
        <v>113000</v>
      </c>
      <c r="AE58" s="40">
        <v>115000</v>
      </c>
      <c r="AF58" s="40">
        <v>116000</v>
      </c>
      <c r="AG58" s="40">
        <v>118170</v>
      </c>
      <c r="AH58" s="40">
        <v>118170</v>
      </c>
      <c r="AI58" s="40">
        <v>118170</v>
      </c>
      <c r="AJ58" s="40">
        <v>118620</v>
      </c>
      <c r="AK58" s="40">
        <v>119620</v>
      </c>
      <c r="AL58" s="40">
        <v>120320</v>
      </c>
      <c r="AM58" s="40">
        <v>120520</v>
      </c>
      <c r="AN58" s="40">
        <v>120820</v>
      </c>
      <c r="AO58" s="40">
        <v>121020</v>
      </c>
      <c r="AP58" s="40">
        <v>121220</v>
      </c>
      <c r="AQ58" s="40">
        <v>121720</v>
      </c>
      <c r="AR58" s="40">
        <v>121720</v>
      </c>
      <c r="AS58" s="40">
        <v>122420</v>
      </c>
      <c r="AT58" s="40">
        <v>122620</v>
      </c>
      <c r="AU58" s="40">
        <v>125120</v>
      </c>
      <c r="AV58" s="40">
        <v>126120</v>
      </c>
      <c r="AW58" s="40">
        <v>128120</v>
      </c>
      <c r="AX58" s="40">
        <v>131120</v>
      </c>
      <c r="AY58" s="40">
        <v>132620</v>
      </c>
      <c r="AZ58" s="40">
        <v>132620</v>
      </c>
      <c r="BA58" s="40">
        <v>134627.5</v>
      </c>
      <c r="BB58" s="40">
        <v>136635</v>
      </c>
      <c r="BC58" s="40">
        <v>139142.5</v>
      </c>
      <c r="BD58" s="40">
        <v>141150</v>
      </c>
      <c r="BE58" s="40">
        <v>142650</v>
      </c>
      <c r="BF58" s="40">
        <v>144150</v>
      </c>
      <c r="BG58" s="40">
        <v>144650</v>
      </c>
      <c r="BH58" s="40">
        <v>144150</v>
      </c>
      <c r="BI58" s="40">
        <v>144150</v>
      </c>
      <c r="BJ58" s="40">
        <v>144150</v>
      </c>
      <c r="BK58" s="40">
        <v>144150</v>
      </c>
    </row>
    <row r="59" spans="1:63" x14ac:dyDescent="0.3">
      <c r="A59" s="40" t="s">
        <v>279</v>
      </c>
      <c r="B59" s="40" t="s">
        <v>280</v>
      </c>
      <c r="C59" s="40" t="s">
        <v>329</v>
      </c>
      <c r="D59" s="40" t="s">
        <v>12</v>
      </c>
      <c r="E59" s="40" t="s">
        <v>293</v>
      </c>
      <c r="F59" s="40" t="s">
        <v>324</v>
      </c>
      <c r="G59" s="40" t="s">
        <v>13</v>
      </c>
      <c r="H59" s="40">
        <v>193070</v>
      </c>
      <c r="I59" s="40">
        <v>193600</v>
      </c>
      <c r="J59" s="40">
        <v>194040</v>
      </c>
      <c r="K59" s="40">
        <v>194590</v>
      </c>
      <c r="L59" s="40">
        <v>195130</v>
      </c>
      <c r="M59" s="40">
        <v>196070</v>
      </c>
      <c r="N59" s="40">
        <v>196610</v>
      </c>
      <c r="O59" s="40">
        <v>197350</v>
      </c>
      <c r="P59" s="40">
        <v>198040</v>
      </c>
      <c r="Q59" s="40">
        <v>198740</v>
      </c>
      <c r="R59" s="40">
        <v>200530</v>
      </c>
      <c r="S59" s="40">
        <v>202510</v>
      </c>
      <c r="T59" s="40">
        <v>201440</v>
      </c>
      <c r="U59" s="40">
        <v>202020</v>
      </c>
      <c r="V59" s="40">
        <v>202370</v>
      </c>
      <c r="W59" s="40">
        <v>204100</v>
      </c>
      <c r="X59" s="40">
        <v>202740</v>
      </c>
      <c r="Y59" s="40">
        <v>201550</v>
      </c>
      <c r="Z59" s="40">
        <v>197800</v>
      </c>
      <c r="AA59" s="40">
        <v>198460</v>
      </c>
      <c r="AB59" s="40">
        <v>198360</v>
      </c>
      <c r="AC59" s="40">
        <v>198080</v>
      </c>
      <c r="AD59" s="40">
        <v>199610</v>
      </c>
      <c r="AE59" s="40">
        <v>199820</v>
      </c>
      <c r="AF59" s="40">
        <v>201250</v>
      </c>
      <c r="AG59" s="40">
        <v>202250</v>
      </c>
      <c r="AH59" s="40">
        <v>203660</v>
      </c>
      <c r="AI59" s="40">
        <v>205290</v>
      </c>
      <c r="AJ59" s="40">
        <v>208970</v>
      </c>
      <c r="AK59" s="40">
        <v>208110</v>
      </c>
      <c r="AL59" s="40">
        <v>208260</v>
      </c>
      <c r="AM59" s="40">
        <v>210650</v>
      </c>
      <c r="AN59" s="40">
        <v>212020</v>
      </c>
      <c r="AO59" s="40">
        <v>214730</v>
      </c>
      <c r="AP59" s="40">
        <v>214580</v>
      </c>
      <c r="AQ59" s="40">
        <v>218650</v>
      </c>
      <c r="AR59" s="40">
        <v>219710</v>
      </c>
      <c r="AS59" s="40">
        <v>220250</v>
      </c>
      <c r="AT59" s="40">
        <v>224050</v>
      </c>
      <c r="AU59" s="40">
        <v>224980</v>
      </c>
      <c r="AV59" s="40">
        <v>225550</v>
      </c>
      <c r="AW59" s="40">
        <v>226160</v>
      </c>
      <c r="AX59" s="40">
        <v>229090</v>
      </c>
      <c r="AY59" s="40">
        <v>228970</v>
      </c>
      <c r="AZ59" s="40">
        <v>227620</v>
      </c>
      <c r="BA59" s="40">
        <v>230480</v>
      </c>
      <c r="BB59" s="40">
        <v>229840</v>
      </c>
      <c r="BC59" s="40">
        <v>230870</v>
      </c>
      <c r="BD59" s="40">
        <v>235860</v>
      </c>
      <c r="BE59" s="40">
        <v>234360</v>
      </c>
      <c r="BF59" s="40">
        <v>236360</v>
      </c>
      <c r="BG59" s="40">
        <v>238360</v>
      </c>
      <c r="BH59" s="40">
        <v>237360</v>
      </c>
      <c r="BI59" s="40">
        <v>238360</v>
      </c>
      <c r="BJ59" s="40">
        <v>238360</v>
      </c>
      <c r="BK59" s="40">
        <v>238360</v>
      </c>
    </row>
    <row r="60" spans="1:63" x14ac:dyDescent="0.3">
      <c r="A60" s="40" t="s">
        <v>281</v>
      </c>
      <c r="B60" s="40" t="s">
        <v>282</v>
      </c>
      <c r="C60" s="40" t="s">
        <v>329</v>
      </c>
      <c r="D60" s="40" t="s">
        <v>12</v>
      </c>
      <c r="E60" s="40" t="s">
        <v>293</v>
      </c>
      <c r="F60" s="40" t="s">
        <v>324</v>
      </c>
      <c r="G60" s="40" t="s">
        <v>13</v>
      </c>
      <c r="H60" s="40">
        <v>109850</v>
      </c>
      <c r="I60" s="40">
        <v>110700</v>
      </c>
      <c r="J60" s="40">
        <v>111550</v>
      </c>
      <c r="K60" s="40">
        <v>112400</v>
      </c>
      <c r="L60" s="40">
        <v>113050</v>
      </c>
      <c r="M60" s="40">
        <v>114100</v>
      </c>
      <c r="N60" s="40">
        <v>114950</v>
      </c>
      <c r="O60" s="40">
        <v>115800</v>
      </c>
      <c r="P60" s="40">
        <v>116650</v>
      </c>
      <c r="Q60" s="40">
        <v>117500</v>
      </c>
      <c r="R60" s="40">
        <v>118350</v>
      </c>
      <c r="S60" s="40">
        <v>119000</v>
      </c>
      <c r="T60" s="40">
        <v>119350</v>
      </c>
      <c r="U60" s="40">
        <v>120200</v>
      </c>
      <c r="V60" s="40">
        <v>120550</v>
      </c>
      <c r="W60" s="40">
        <v>120900</v>
      </c>
      <c r="X60" s="40">
        <v>121150</v>
      </c>
      <c r="Y60" s="40">
        <v>121650</v>
      </c>
      <c r="Z60" s="40">
        <v>122150</v>
      </c>
      <c r="AA60" s="40">
        <v>122750</v>
      </c>
      <c r="AB60" s="40">
        <v>123500</v>
      </c>
      <c r="AC60" s="40">
        <v>124350</v>
      </c>
      <c r="AD60" s="40">
        <v>125100</v>
      </c>
      <c r="AE60" s="40">
        <v>125650</v>
      </c>
      <c r="AF60" s="40">
        <v>126400</v>
      </c>
      <c r="AG60" s="40">
        <v>127150</v>
      </c>
      <c r="AH60" s="40">
        <v>127900</v>
      </c>
      <c r="AI60" s="40">
        <v>128800</v>
      </c>
      <c r="AJ60" s="40">
        <v>129550</v>
      </c>
      <c r="AK60" s="40">
        <v>130100</v>
      </c>
      <c r="AL60" s="40">
        <v>131800</v>
      </c>
      <c r="AM60" s="40">
        <v>133500</v>
      </c>
      <c r="AN60" s="40">
        <v>135200</v>
      </c>
      <c r="AO60" s="40">
        <v>137200</v>
      </c>
      <c r="AP60" s="40">
        <v>138600</v>
      </c>
      <c r="AQ60" s="40">
        <v>142350</v>
      </c>
      <c r="AR60" s="40">
        <v>144190</v>
      </c>
      <c r="AS60" s="40">
        <v>145200</v>
      </c>
      <c r="AT60" s="40">
        <v>148400</v>
      </c>
      <c r="AU60" s="40">
        <v>150600</v>
      </c>
      <c r="AV60" s="40">
        <v>152400</v>
      </c>
      <c r="AW60" s="40">
        <v>154700</v>
      </c>
      <c r="AX60" s="40">
        <v>156500</v>
      </c>
      <c r="AY60" s="40">
        <v>160000</v>
      </c>
      <c r="AZ60" s="40">
        <v>161000</v>
      </c>
      <c r="BA60" s="40">
        <v>163000</v>
      </c>
      <c r="BB60" s="40">
        <v>162000</v>
      </c>
      <c r="BC60" s="40">
        <v>164500</v>
      </c>
      <c r="BD60" s="40">
        <v>163000</v>
      </c>
      <c r="BE60" s="40">
        <v>162000</v>
      </c>
      <c r="BF60" s="40">
        <v>164000</v>
      </c>
      <c r="BG60" s="40">
        <v>162000</v>
      </c>
      <c r="BH60" s="40">
        <v>162000</v>
      </c>
      <c r="BI60" s="40">
        <v>162000</v>
      </c>
      <c r="BJ60" s="40">
        <v>162000</v>
      </c>
      <c r="BK60" s="40">
        <v>162000</v>
      </c>
    </row>
    <row r="61" spans="1:63" x14ac:dyDescent="0.3">
      <c r="A61" s="40" t="s">
        <v>147</v>
      </c>
      <c r="B61" s="40" t="s">
        <v>148</v>
      </c>
      <c r="C61" s="40" t="s">
        <v>330</v>
      </c>
      <c r="D61" s="40" t="s">
        <v>12</v>
      </c>
      <c r="E61" s="40" t="s">
        <v>293</v>
      </c>
      <c r="F61" s="40" t="s">
        <v>324</v>
      </c>
      <c r="G61" s="40" t="s">
        <v>13</v>
      </c>
      <c r="H61" s="40">
        <v>81390</v>
      </c>
      <c r="I61" s="40">
        <v>81490</v>
      </c>
      <c r="J61" s="40">
        <v>81590</v>
      </c>
      <c r="K61" s="40">
        <v>81690</v>
      </c>
      <c r="L61" s="40">
        <v>81790</v>
      </c>
      <c r="M61" s="40">
        <v>81900</v>
      </c>
      <c r="N61" s="40">
        <v>82000</v>
      </c>
      <c r="O61" s="40">
        <v>82100</v>
      </c>
      <c r="P61" s="40">
        <v>82220</v>
      </c>
      <c r="Q61" s="40">
        <v>82360</v>
      </c>
      <c r="R61" s="40">
        <v>82200</v>
      </c>
      <c r="S61" s="40">
        <v>83020</v>
      </c>
      <c r="T61" s="40">
        <v>83730</v>
      </c>
      <c r="U61" s="40">
        <v>84530</v>
      </c>
      <c r="V61" s="40">
        <v>85360</v>
      </c>
      <c r="W61" s="40">
        <v>85850</v>
      </c>
      <c r="X61" s="40">
        <v>86350</v>
      </c>
      <c r="Y61" s="40">
        <v>86850</v>
      </c>
      <c r="Z61" s="40">
        <v>87350</v>
      </c>
      <c r="AA61" s="40">
        <v>87850</v>
      </c>
      <c r="AB61" s="40">
        <v>88350</v>
      </c>
      <c r="AC61" s="40">
        <v>88850</v>
      </c>
      <c r="AD61" s="40">
        <v>89350</v>
      </c>
      <c r="AE61" s="40">
        <v>89850</v>
      </c>
      <c r="AF61" s="40">
        <v>90350</v>
      </c>
      <c r="AG61" s="40">
        <v>90850</v>
      </c>
      <c r="AH61" s="40">
        <v>91400</v>
      </c>
      <c r="AI61" s="40">
        <v>95640</v>
      </c>
      <c r="AJ61" s="40">
        <v>96000</v>
      </c>
      <c r="AK61" s="40">
        <v>95750</v>
      </c>
      <c r="AL61" s="40">
        <v>95500</v>
      </c>
      <c r="AM61" s="40">
        <v>95250</v>
      </c>
      <c r="AN61" s="40">
        <v>95000</v>
      </c>
      <c r="AO61" s="40">
        <v>94310</v>
      </c>
      <c r="AP61" s="40">
        <v>94500</v>
      </c>
      <c r="AQ61" s="40">
        <v>95500</v>
      </c>
      <c r="AR61" s="40">
        <v>98500</v>
      </c>
      <c r="AS61" s="40">
        <v>99700</v>
      </c>
      <c r="AT61" s="40">
        <v>99700</v>
      </c>
      <c r="AU61" s="40">
        <v>97700</v>
      </c>
      <c r="AV61" s="40">
        <v>105700</v>
      </c>
      <c r="AW61" s="40">
        <v>107700</v>
      </c>
      <c r="AX61" s="40">
        <v>111700</v>
      </c>
      <c r="AY61" s="40">
        <v>106700</v>
      </c>
      <c r="AZ61" s="40">
        <v>109700</v>
      </c>
      <c r="BA61" s="40">
        <v>107700</v>
      </c>
      <c r="BB61" s="40">
        <v>109700</v>
      </c>
      <c r="BC61" s="40">
        <v>120700</v>
      </c>
      <c r="BD61" s="40">
        <v>117700</v>
      </c>
      <c r="BE61" s="40">
        <v>120800</v>
      </c>
      <c r="BF61" s="40">
        <v>117900</v>
      </c>
      <c r="BG61" s="40">
        <v>121000</v>
      </c>
      <c r="BH61" s="40">
        <v>123000</v>
      </c>
      <c r="BI61" s="40">
        <v>121000</v>
      </c>
      <c r="BJ61" s="40">
        <v>121000</v>
      </c>
      <c r="BK61" s="40">
        <v>121000</v>
      </c>
    </row>
    <row r="62" spans="1:63" x14ac:dyDescent="0.3">
      <c r="A62" s="40" t="s">
        <v>153</v>
      </c>
      <c r="B62" s="40" t="s">
        <v>154</v>
      </c>
      <c r="C62" s="40" t="s">
        <v>330</v>
      </c>
      <c r="D62" s="40" t="s">
        <v>12</v>
      </c>
      <c r="E62" s="40" t="s">
        <v>293</v>
      </c>
      <c r="F62" s="40" t="s">
        <v>324</v>
      </c>
      <c r="G62" s="40" t="s">
        <v>13</v>
      </c>
      <c r="H62" s="40">
        <v>75100</v>
      </c>
      <c r="I62" s="40">
        <v>75700</v>
      </c>
      <c r="J62" s="40">
        <v>76200</v>
      </c>
      <c r="K62" s="40">
        <v>76800</v>
      </c>
      <c r="L62" s="40">
        <v>77400</v>
      </c>
      <c r="M62" s="40">
        <v>78000</v>
      </c>
      <c r="N62" s="40">
        <v>78700</v>
      </c>
      <c r="O62" s="40">
        <v>79200</v>
      </c>
      <c r="P62" s="40">
        <v>79700</v>
      </c>
      <c r="Q62" s="40">
        <v>79780</v>
      </c>
      <c r="R62" s="40">
        <v>80280</v>
      </c>
      <c r="S62" s="40">
        <v>80950</v>
      </c>
      <c r="T62" s="40">
        <v>81600</v>
      </c>
      <c r="U62" s="40">
        <v>82800</v>
      </c>
      <c r="V62" s="40">
        <v>83950</v>
      </c>
      <c r="W62" s="40">
        <v>85100</v>
      </c>
      <c r="X62" s="40">
        <v>86440</v>
      </c>
      <c r="Y62" s="40">
        <v>86710</v>
      </c>
      <c r="Z62" s="40">
        <v>89120</v>
      </c>
      <c r="AA62" s="40">
        <v>89300</v>
      </c>
      <c r="AB62" s="40">
        <v>89600</v>
      </c>
      <c r="AC62" s="40">
        <v>90100</v>
      </c>
      <c r="AD62" s="40">
        <v>90600</v>
      </c>
      <c r="AE62" s="40">
        <v>91100</v>
      </c>
      <c r="AF62" s="40">
        <v>91600</v>
      </c>
      <c r="AG62" s="40">
        <v>92300</v>
      </c>
      <c r="AH62" s="40">
        <v>92100</v>
      </c>
      <c r="AI62" s="40">
        <v>92100</v>
      </c>
      <c r="AJ62" s="40">
        <v>91900</v>
      </c>
      <c r="AK62" s="40">
        <v>91700</v>
      </c>
      <c r="AL62" s="40">
        <v>91500</v>
      </c>
      <c r="AM62" s="40">
        <v>91600</v>
      </c>
      <c r="AN62" s="40">
        <v>91600</v>
      </c>
      <c r="AO62" s="40">
        <v>91600</v>
      </c>
      <c r="AP62" s="40">
        <v>91600</v>
      </c>
      <c r="AQ62" s="40">
        <v>91600</v>
      </c>
      <c r="AR62" s="40">
        <v>91600</v>
      </c>
      <c r="AS62" s="40">
        <v>91600</v>
      </c>
      <c r="AT62" s="40">
        <v>91600</v>
      </c>
      <c r="AU62" s="40">
        <v>91600</v>
      </c>
      <c r="AV62" s="40">
        <v>91600</v>
      </c>
      <c r="AW62" s="40">
        <v>91600</v>
      </c>
      <c r="AX62" s="40">
        <v>91600</v>
      </c>
      <c r="AY62" s="40">
        <v>92100</v>
      </c>
      <c r="AZ62" s="40">
        <v>92130</v>
      </c>
      <c r="BA62" s="40">
        <v>92130</v>
      </c>
      <c r="BB62" s="40">
        <v>92130</v>
      </c>
      <c r="BC62" s="40">
        <v>92630</v>
      </c>
      <c r="BD62" s="40">
        <v>93130</v>
      </c>
      <c r="BE62" s="40">
        <v>97000</v>
      </c>
      <c r="BF62" s="40">
        <v>97500</v>
      </c>
      <c r="BG62" s="40">
        <v>97500</v>
      </c>
      <c r="BH62" s="40">
        <v>97500</v>
      </c>
      <c r="BI62" s="40">
        <v>97500</v>
      </c>
      <c r="BJ62" s="40">
        <v>97500</v>
      </c>
      <c r="BK62" s="40">
        <v>97500</v>
      </c>
    </row>
    <row r="63" spans="1:63" x14ac:dyDescent="0.3">
      <c r="A63" s="40" t="s">
        <v>155</v>
      </c>
      <c r="B63" s="40" t="s">
        <v>156</v>
      </c>
      <c r="C63" s="40" t="s">
        <v>330</v>
      </c>
      <c r="D63" s="40" t="s">
        <v>12</v>
      </c>
      <c r="E63" s="40" t="s">
        <v>293</v>
      </c>
      <c r="F63" s="40" t="s">
        <v>324</v>
      </c>
      <c r="G63" s="40" t="s">
        <v>13</v>
      </c>
      <c r="H63" s="40">
        <v>479000</v>
      </c>
      <c r="I63" s="40">
        <v>479000</v>
      </c>
      <c r="J63" s="40">
        <v>479000</v>
      </c>
      <c r="K63" s="40">
        <v>479000</v>
      </c>
      <c r="L63" s="40">
        <v>479000</v>
      </c>
      <c r="M63" s="40">
        <v>479000</v>
      </c>
      <c r="N63" s="40">
        <v>479000</v>
      </c>
      <c r="O63" s="40">
        <v>479000</v>
      </c>
      <c r="P63" s="40">
        <v>479000</v>
      </c>
      <c r="Q63" s="40">
        <v>479000</v>
      </c>
      <c r="R63" s="40">
        <v>479000</v>
      </c>
      <c r="S63" s="40">
        <v>479000</v>
      </c>
      <c r="T63" s="40">
        <v>479100</v>
      </c>
      <c r="U63" s="40">
        <v>479200</v>
      </c>
      <c r="V63" s="40">
        <v>480000</v>
      </c>
      <c r="W63" s="40">
        <v>481000</v>
      </c>
      <c r="X63" s="40">
        <v>481000</v>
      </c>
      <c r="Y63" s="40">
        <v>481500</v>
      </c>
      <c r="Z63" s="40">
        <v>481500</v>
      </c>
      <c r="AA63" s="40">
        <v>481500</v>
      </c>
      <c r="AB63" s="40">
        <v>481500</v>
      </c>
      <c r="AC63" s="40">
        <v>481500</v>
      </c>
      <c r="AD63" s="40">
        <v>481500</v>
      </c>
      <c r="AE63" s="40">
        <v>481500</v>
      </c>
      <c r="AF63" s="40">
        <v>481550</v>
      </c>
      <c r="AG63" s="40">
        <v>482050</v>
      </c>
      <c r="AH63" s="40">
        <v>482050</v>
      </c>
      <c r="AI63" s="40">
        <v>482300</v>
      </c>
      <c r="AJ63" s="40">
        <v>482500</v>
      </c>
      <c r="AK63" s="40">
        <v>483000</v>
      </c>
      <c r="AL63" s="40">
        <v>483500</v>
      </c>
      <c r="AM63" s="40">
        <v>483700</v>
      </c>
      <c r="AN63" s="40">
        <v>484000</v>
      </c>
      <c r="AO63" s="40">
        <v>484200</v>
      </c>
      <c r="AP63" s="40">
        <v>484500</v>
      </c>
      <c r="AQ63" s="40">
        <v>484300</v>
      </c>
      <c r="AR63" s="40">
        <v>486300</v>
      </c>
      <c r="AS63" s="40">
        <v>486300</v>
      </c>
      <c r="AT63" s="40">
        <v>486300</v>
      </c>
      <c r="AU63" s="40">
        <v>486300</v>
      </c>
      <c r="AV63" s="40">
        <v>489300</v>
      </c>
      <c r="AW63" s="40">
        <v>487300</v>
      </c>
      <c r="AX63" s="40">
        <v>488300</v>
      </c>
      <c r="AY63" s="40">
        <v>488300</v>
      </c>
      <c r="AZ63" s="40">
        <v>495300</v>
      </c>
      <c r="BA63" s="40">
        <v>494800</v>
      </c>
      <c r="BB63" s="40">
        <v>493310</v>
      </c>
      <c r="BC63" s="40">
        <v>493310</v>
      </c>
      <c r="BD63" s="40">
        <v>493350</v>
      </c>
      <c r="BE63" s="40">
        <v>495350</v>
      </c>
      <c r="BF63" s="40">
        <v>499350</v>
      </c>
      <c r="BG63" s="40">
        <v>499350</v>
      </c>
      <c r="BH63" s="40">
        <v>499350</v>
      </c>
      <c r="BI63" s="40">
        <v>499350</v>
      </c>
      <c r="BJ63" s="40">
        <v>499350</v>
      </c>
      <c r="BK63" s="40">
        <v>499350</v>
      </c>
    </row>
    <row r="64" spans="1:63" x14ac:dyDescent="0.3">
      <c r="A64" s="40" t="s">
        <v>284</v>
      </c>
      <c r="B64" s="40" t="s">
        <v>272</v>
      </c>
      <c r="C64" s="40" t="s">
        <v>330</v>
      </c>
      <c r="D64" s="40" t="s">
        <v>12</v>
      </c>
      <c r="E64" s="40" t="s">
        <v>293</v>
      </c>
      <c r="F64" s="40" t="s">
        <v>324</v>
      </c>
      <c r="G64" s="40" t="s">
        <v>13</v>
      </c>
      <c r="H64" s="40">
        <v>156800</v>
      </c>
      <c r="I64" s="40">
        <v>158800</v>
      </c>
      <c r="J64" s="40">
        <v>158800</v>
      </c>
      <c r="K64" s="40">
        <v>159800</v>
      </c>
      <c r="L64" s="40">
        <v>160800</v>
      </c>
      <c r="M64" s="40">
        <v>160800</v>
      </c>
      <c r="N64" s="40">
        <v>161500</v>
      </c>
      <c r="O64" s="40">
        <v>161500</v>
      </c>
      <c r="P64" s="40">
        <v>162000</v>
      </c>
      <c r="Q64" s="40">
        <v>162000</v>
      </c>
      <c r="R64" s="40">
        <v>163000</v>
      </c>
      <c r="S64" s="40">
        <v>163100</v>
      </c>
      <c r="T64" s="40">
        <v>164400</v>
      </c>
      <c r="U64" s="40">
        <v>166250</v>
      </c>
      <c r="V64" s="40">
        <v>167150</v>
      </c>
      <c r="W64" s="40">
        <v>168400</v>
      </c>
      <c r="X64" s="40">
        <v>170800</v>
      </c>
      <c r="Y64" s="40">
        <v>172100</v>
      </c>
      <c r="Z64" s="40">
        <v>172250</v>
      </c>
      <c r="AA64" s="40">
        <v>172550</v>
      </c>
      <c r="AB64" s="40">
        <v>173700</v>
      </c>
      <c r="AC64" s="40">
        <v>174900</v>
      </c>
      <c r="AD64" s="40">
        <v>175840</v>
      </c>
      <c r="AE64" s="40">
        <v>179010</v>
      </c>
      <c r="AF64" s="40">
        <v>181800</v>
      </c>
      <c r="AG64" s="40">
        <v>182800</v>
      </c>
      <c r="AH64" s="40">
        <v>184000</v>
      </c>
      <c r="AI64" s="40">
        <v>187200</v>
      </c>
      <c r="AJ64" s="40">
        <v>188200</v>
      </c>
      <c r="AK64" s="40">
        <v>189300</v>
      </c>
      <c r="AL64" s="40">
        <v>189500</v>
      </c>
      <c r="AM64" s="40">
        <v>192000</v>
      </c>
      <c r="AN64" s="40">
        <v>195020</v>
      </c>
      <c r="AO64" s="40">
        <v>197000</v>
      </c>
      <c r="AP64" s="40">
        <v>198000</v>
      </c>
      <c r="AQ64" s="40">
        <v>198000</v>
      </c>
      <c r="AR64" s="40">
        <v>197000</v>
      </c>
      <c r="AS64" s="40">
        <v>197000</v>
      </c>
      <c r="AT64" s="40">
        <v>196000</v>
      </c>
      <c r="AU64" s="40">
        <v>196000</v>
      </c>
      <c r="AV64" s="40">
        <v>196000</v>
      </c>
      <c r="AW64" s="40">
        <v>196000</v>
      </c>
      <c r="AX64" s="40">
        <v>196000</v>
      </c>
      <c r="AY64" s="40">
        <v>200000</v>
      </c>
      <c r="AZ64" s="40">
        <v>202000</v>
      </c>
      <c r="BA64" s="40">
        <v>203000</v>
      </c>
      <c r="BB64" s="40">
        <v>206000</v>
      </c>
      <c r="BC64" s="40">
        <v>206000</v>
      </c>
      <c r="BD64" s="40">
        <v>206000</v>
      </c>
      <c r="BE64" s="40">
        <v>206000</v>
      </c>
      <c r="BF64" s="40">
        <v>206000</v>
      </c>
      <c r="BG64" s="40">
        <v>206000</v>
      </c>
      <c r="BH64" s="40">
        <v>206000</v>
      </c>
      <c r="BI64" s="40">
        <v>206000</v>
      </c>
      <c r="BJ64" s="40">
        <v>206000</v>
      </c>
      <c r="BK64" s="40">
        <v>206000</v>
      </c>
    </row>
    <row r="65" spans="1:63" x14ac:dyDescent="0.3">
      <c r="A65" s="40" t="s">
        <v>273</v>
      </c>
      <c r="B65" s="40" t="s">
        <v>274</v>
      </c>
      <c r="C65" s="40" t="s">
        <v>330</v>
      </c>
      <c r="D65" s="40" t="s">
        <v>12</v>
      </c>
      <c r="E65" s="40" t="s">
        <v>293</v>
      </c>
      <c r="F65" s="40" t="s">
        <v>324</v>
      </c>
      <c r="G65" s="40" t="s">
        <v>13</v>
      </c>
      <c r="H65" s="40">
        <v>117000</v>
      </c>
      <c r="I65" s="40">
        <v>117000</v>
      </c>
      <c r="J65" s="40">
        <v>117000</v>
      </c>
      <c r="K65" s="40">
        <v>117000</v>
      </c>
      <c r="L65" s="40">
        <v>117000</v>
      </c>
      <c r="M65" s="40">
        <v>117000</v>
      </c>
      <c r="N65" s="40">
        <v>117000</v>
      </c>
      <c r="O65" s="40">
        <v>117000</v>
      </c>
      <c r="P65" s="40">
        <v>117000</v>
      </c>
      <c r="Q65" s="40">
        <v>117000</v>
      </c>
      <c r="R65" s="40">
        <v>117000</v>
      </c>
      <c r="S65" s="40">
        <v>117000</v>
      </c>
      <c r="T65" s="40">
        <v>117000</v>
      </c>
      <c r="U65" s="40">
        <v>117000</v>
      </c>
      <c r="V65" s="40">
        <v>118000</v>
      </c>
      <c r="W65" s="40">
        <v>118000</v>
      </c>
      <c r="X65" s="40">
        <v>119000</v>
      </c>
      <c r="Y65" s="40">
        <v>120000</v>
      </c>
      <c r="Z65" s="40">
        <v>120000</v>
      </c>
      <c r="AA65" s="40">
        <v>120000</v>
      </c>
      <c r="AB65" s="40">
        <v>120000</v>
      </c>
      <c r="AC65" s="40">
        <v>122000</v>
      </c>
      <c r="AD65" s="40">
        <v>122000</v>
      </c>
      <c r="AE65" s="40">
        <v>123000</v>
      </c>
      <c r="AF65" s="40">
        <v>124000</v>
      </c>
      <c r="AG65" s="40">
        <v>124000</v>
      </c>
      <c r="AH65" s="40">
        <v>124000</v>
      </c>
      <c r="AI65" s="40">
        <v>125000</v>
      </c>
      <c r="AJ65" s="40">
        <v>125000</v>
      </c>
      <c r="AK65" s="40">
        <v>126050</v>
      </c>
      <c r="AL65" s="40">
        <v>127200</v>
      </c>
      <c r="AM65" s="40">
        <v>127200</v>
      </c>
      <c r="AN65" s="40">
        <v>128000</v>
      </c>
      <c r="AO65" s="40">
        <v>129000</v>
      </c>
      <c r="AP65" s="40">
        <v>131000</v>
      </c>
      <c r="AQ65" s="40">
        <v>133000</v>
      </c>
      <c r="AR65" s="40">
        <v>136280</v>
      </c>
      <c r="AS65" s="40">
        <v>140300</v>
      </c>
      <c r="AT65" s="40">
        <v>141800</v>
      </c>
      <c r="AU65" s="40">
        <v>144300</v>
      </c>
      <c r="AV65" s="40">
        <v>145100</v>
      </c>
      <c r="AW65" s="40">
        <v>146310</v>
      </c>
      <c r="AX65" s="40">
        <v>148350</v>
      </c>
      <c r="AY65" s="40">
        <v>151000</v>
      </c>
      <c r="AZ65" s="40">
        <v>151000</v>
      </c>
      <c r="BA65" s="40">
        <v>153000</v>
      </c>
      <c r="BB65" s="40">
        <v>154000</v>
      </c>
      <c r="BC65" s="40">
        <v>156000</v>
      </c>
      <c r="BD65" s="40">
        <v>156000</v>
      </c>
      <c r="BE65" s="40">
        <v>156200</v>
      </c>
      <c r="BF65" s="40">
        <v>157200</v>
      </c>
      <c r="BG65" s="40">
        <v>157000</v>
      </c>
      <c r="BH65" s="40">
        <v>157000</v>
      </c>
      <c r="BI65" s="40">
        <v>157000</v>
      </c>
      <c r="BJ65" s="40">
        <v>157000</v>
      </c>
      <c r="BK65" s="40">
        <v>157000</v>
      </c>
    </row>
    <row r="66" spans="1:63" x14ac:dyDescent="0.3">
      <c r="A66" s="40" t="s">
        <v>161</v>
      </c>
      <c r="B66" s="40" t="s">
        <v>162</v>
      </c>
      <c r="C66" s="40" t="s">
        <v>330</v>
      </c>
      <c r="D66" s="40" t="s">
        <v>12</v>
      </c>
      <c r="E66" s="40" t="s">
        <v>293</v>
      </c>
      <c r="F66" s="40" t="s">
        <v>324</v>
      </c>
      <c r="G66" s="40" t="s">
        <v>13</v>
      </c>
      <c r="H66" s="40">
        <v>316980</v>
      </c>
      <c r="I66" s="40">
        <v>317030</v>
      </c>
      <c r="J66" s="40">
        <v>317080</v>
      </c>
      <c r="K66" s="40">
        <v>317130</v>
      </c>
      <c r="L66" s="40">
        <v>317180</v>
      </c>
      <c r="M66" s="40">
        <v>317220</v>
      </c>
      <c r="N66" s="40">
        <v>317280</v>
      </c>
      <c r="O66" s="40">
        <v>317280</v>
      </c>
      <c r="P66" s="40">
        <v>317280</v>
      </c>
      <c r="Q66" s="40">
        <v>317780</v>
      </c>
      <c r="R66" s="40">
        <v>317780</v>
      </c>
      <c r="S66" s="40">
        <v>317780</v>
      </c>
      <c r="T66" s="40">
        <v>317780</v>
      </c>
      <c r="U66" s="40">
        <v>318280</v>
      </c>
      <c r="V66" s="40">
        <v>318780</v>
      </c>
      <c r="W66" s="40">
        <v>320770</v>
      </c>
      <c r="X66" s="40">
        <v>320750</v>
      </c>
      <c r="Y66" s="40">
        <v>320750</v>
      </c>
      <c r="Z66" s="40">
        <v>320800</v>
      </c>
      <c r="AA66" s="40">
        <v>320800</v>
      </c>
      <c r="AB66" s="40">
        <v>320830</v>
      </c>
      <c r="AC66" s="40">
        <v>320830</v>
      </c>
      <c r="AD66" s="40">
        <v>320830</v>
      </c>
      <c r="AE66" s="40">
        <v>320830</v>
      </c>
      <c r="AF66" s="40">
        <v>321030</v>
      </c>
      <c r="AG66" s="40">
        <v>321060</v>
      </c>
      <c r="AH66" s="40">
        <v>321060</v>
      </c>
      <c r="AI66" s="40">
        <v>321230</v>
      </c>
      <c r="AJ66" s="40">
        <v>321230</v>
      </c>
      <c r="AK66" s="40">
        <v>321280</v>
      </c>
      <c r="AL66" s="40">
        <v>321380</v>
      </c>
      <c r="AM66" s="40">
        <v>322400</v>
      </c>
      <c r="AN66" s="40">
        <v>331400</v>
      </c>
      <c r="AO66" s="40">
        <v>352500</v>
      </c>
      <c r="AP66" s="40">
        <v>354190</v>
      </c>
      <c r="AQ66" s="40">
        <v>366500</v>
      </c>
      <c r="AR66" s="40">
        <v>376500</v>
      </c>
      <c r="AS66" s="40">
        <v>376500</v>
      </c>
      <c r="AT66" s="40">
        <v>376500</v>
      </c>
      <c r="AU66" s="40">
        <v>386000</v>
      </c>
      <c r="AV66" s="40">
        <v>392740</v>
      </c>
      <c r="AW66" s="40">
        <v>396840</v>
      </c>
      <c r="AX66" s="40">
        <v>407260</v>
      </c>
      <c r="AY66" s="40">
        <v>397910</v>
      </c>
      <c r="AZ66" s="40">
        <v>403920</v>
      </c>
      <c r="BA66" s="40">
        <v>404660</v>
      </c>
      <c r="BB66" s="40">
        <v>405970</v>
      </c>
      <c r="BC66" s="40">
        <v>405510</v>
      </c>
      <c r="BD66" s="40">
        <v>410453.98440000002</v>
      </c>
      <c r="BE66" s="40">
        <v>410510</v>
      </c>
      <c r="BF66" s="40">
        <v>416510</v>
      </c>
      <c r="BG66" s="40">
        <v>416510</v>
      </c>
      <c r="BH66" s="40">
        <v>412010</v>
      </c>
      <c r="BI66" s="40">
        <v>412010</v>
      </c>
      <c r="BJ66" s="40">
        <v>412010</v>
      </c>
      <c r="BK66" s="40">
        <v>412010</v>
      </c>
    </row>
    <row r="67" spans="1:63" x14ac:dyDescent="0.3">
      <c r="A67" s="40" t="s">
        <v>163</v>
      </c>
      <c r="B67" s="40" t="s">
        <v>164</v>
      </c>
      <c r="C67" s="40" t="s">
        <v>330</v>
      </c>
      <c r="D67" s="40" t="s">
        <v>12</v>
      </c>
      <c r="E67" s="40" t="s">
        <v>293</v>
      </c>
      <c r="F67" s="40" t="s">
        <v>324</v>
      </c>
      <c r="G67" s="40" t="s">
        <v>13</v>
      </c>
      <c r="H67" s="40">
        <v>395220</v>
      </c>
      <c r="I67" s="40">
        <v>395220</v>
      </c>
      <c r="J67" s="40">
        <v>395230</v>
      </c>
      <c r="K67" s="40">
        <v>395230</v>
      </c>
      <c r="L67" s="40">
        <v>395230</v>
      </c>
      <c r="M67" s="40">
        <v>395230</v>
      </c>
      <c r="N67" s="40">
        <v>395230</v>
      </c>
      <c r="O67" s="40">
        <v>395230</v>
      </c>
      <c r="P67" s="40">
        <v>395330</v>
      </c>
      <c r="Q67" s="40">
        <v>395330</v>
      </c>
      <c r="R67" s="40">
        <v>394930</v>
      </c>
      <c r="S67" s="40">
        <v>394930</v>
      </c>
      <c r="T67" s="40">
        <v>394800</v>
      </c>
      <c r="U67" s="40">
        <v>394500</v>
      </c>
      <c r="V67" s="40">
        <v>394460</v>
      </c>
      <c r="W67" s="40">
        <v>394490</v>
      </c>
      <c r="X67" s="40">
        <v>394500</v>
      </c>
      <c r="Y67" s="40">
        <v>394460</v>
      </c>
      <c r="Z67" s="40">
        <v>394490</v>
      </c>
      <c r="AA67" s="40">
        <v>394640</v>
      </c>
      <c r="AB67" s="40">
        <v>394840</v>
      </c>
      <c r="AC67" s="40">
        <v>395040</v>
      </c>
      <c r="AD67" s="40">
        <v>395240</v>
      </c>
      <c r="AE67" s="40">
        <v>395350</v>
      </c>
      <c r="AF67" s="40">
        <v>395550</v>
      </c>
      <c r="AG67" s="40">
        <v>395750</v>
      </c>
      <c r="AH67" s="40">
        <v>395950</v>
      </c>
      <c r="AI67" s="40">
        <v>396150</v>
      </c>
      <c r="AJ67" s="40">
        <v>396350</v>
      </c>
      <c r="AK67" s="40">
        <v>396560</v>
      </c>
      <c r="AL67" s="40">
        <v>396660</v>
      </c>
      <c r="AM67" s="40">
        <v>396780</v>
      </c>
      <c r="AN67" s="40">
        <v>396900</v>
      </c>
      <c r="AO67" s="40">
        <v>397300</v>
      </c>
      <c r="AP67" s="40">
        <v>397600</v>
      </c>
      <c r="AQ67" s="40">
        <v>397500</v>
      </c>
      <c r="AR67" s="40">
        <v>397500</v>
      </c>
      <c r="AS67" s="40">
        <v>397500</v>
      </c>
      <c r="AT67" s="40">
        <v>397500</v>
      </c>
      <c r="AU67" s="40">
        <v>397500</v>
      </c>
      <c r="AV67" s="40">
        <v>397120</v>
      </c>
      <c r="AW67" s="40">
        <v>396620</v>
      </c>
      <c r="AX67" s="40">
        <v>396620</v>
      </c>
      <c r="AY67" s="40">
        <v>396610</v>
      </c>
      <c r="AZ67" s="40">
        <v>396610</v>
      </c>
      <c r="BA67" s="40">
        <v>396610</v>
      </c>
      <c r="BB67" s="40">
        <v>396610</v>
      </c>
      <c r="BC67" s="40">
        <v>396610</v>
      </c>
      <c r="BD67" s="40">
        <v>396510</v>
      </c>
      <c r="BE67" s="40">
        <v>397110</v>
      </c>
      <c r="BF67" s="40">
        <v>396610</v>
      </c>
      <c r="BG67" s="40">
        <v>396610</v>
      </c>
      <c r="BH67" s="40">
        <v>397110</v>
      </c>
      <c r="BI67" s="40">
        <v>397110</v>
      </c>
      <c r="BJ67" s="40">
        <v>397110</v>
      </c>
      <c r="BK67" s="40">
        <v>397110</v>
      </c>
    </row>
    <row r="68" spans="1:63" x14ac:dyDescent="0.3">
      <c r="A68" s="40" t="s">
        <v>167</v>
      </c>
      <c r="B68" s="40" t="s">
        <v>168</v>
      </c>
      <c r="C68" s="40" t="s">
        <v>330</v>
      </c>
      <c r="D68" s="40" t="s">
        <v>12</v>
      </c>
      <c r="E68" s="40" t="s">
        <v>293</v>
      </c>
      <c r="F68" s="40" t="s">
        <v>324</v>
      </c>
      <c r="G68" s="40" t="s">
        <v>13</v>
      </c>
      <c r="H68" s="40">
        <v>315000</v>
      </c>
      <c r="I68" s="40">
        <v>315000</v>
      </c>
      <c r="J68" s="40">
        <v>315000</v>
      </c>
      <c r="K68" s="40">
        <v>315000</v>
      </c>
      <c r="L68" s="40">
        <v>315000</v>
      </c>
      <c r="M68" s="40">
        <v>315000</v>
      </c>
      <c r="N68" s="40">
        <v>315000</v>
      </c>
      <c r="O68" s="40">
        <v>321770</v>
      </c>
      <c r="P68" s="40">
        <v>321760</v>
      </c>
      <c r="Q68" s="40">
        <v>312000</v>
      </c>
      <c r="R68" s="40">
        <v>312300</v>
      </c>
      <c r="S68" s="40">
        <v>311770</v>
      </c>
      <c r="T68" s="40">
        <v>308140</v>
      </c>
      <c r="U68" s="40">
        <v>297800</v>
      </c>
      <c r="V68" s="40">
        <v>297800</v>
      </c>
      <c r="W68" s="40">
        <v>297800</v>
      </c>
      <c r="X68" s="40">
        <v>297800</v>
      </c>
      <c r="Y68" s="40">
        <v>297800</v>
      </c>
      <c r="Z68" s="40">
        <v>299580</v>
      </c>
      <c r="AA68" s="40">
        <v>307200</v>
      </c>
      <c r="AB68" s="40">
        <v>302800</v>
      </c>
      <c r="AC68" s="40">
        <v>303600</v>
      </c>
      <c r="AD68" s="40">
        <v>310100</v>
      </c>
      <c r="AE68" s="40">
        <v>307800</v>
      </c>
      <c r="AF68" s="40">
        <v>307800</v>
      </c>
      <c r="AG68" s="40">
        <v>312800</v>
      </c>
      <c r="AH68" s="40">
        <v>310120</v>
      </c>
      <c r="AI68" s="40">
        <v>313000</v>
      </c>
      <c r="AJ68" s="40">
        <v>314050</v>
      </c>
      <c r="AK68" s="40">
        <v>330470</v>
      </c>
      <c r="AL68" s="40">
        <v>341050</v>
      </c>
      <c r="AM68" s="40">
        <v>350000</v>
      </c>
      <c r="AN68" s="40">
        <v>350000</v>
      </c>
      <c r="AO68" s="40">
        <v>350000</v>
      </c>
      <c r="AP68" s="40">
        <v>360000</v>
      </c>
      <c r="AQ68" s="40">
        <v>360000</v>
      </c>
      <c r="AR68" s="40">
        <v>360000</v>
      </c>
      <c r="AS68" s="40">
        <v>360000</v>
      </c>
      <c r="AT68" s="40">
        <v>370000</v>
      </c>
      <c r="AU68" s="40">
        <v>370000</v>
      </c>
      <c r="AV68" s="40">
        <v>380000</v>
      </c>
      <c r="AW68" s="40">
        <v>380000</v>
      </c>
      <c r="AX68" s="40">
        <v>384120</v>
      </c>
      <c r="AY68" s="40">
        <v>384720</v>
      </c>
      <c r="AZ68" s="40">
        <v>429650</v>
      </c>
      <c r="BA68" s="40">
        <v>429890</v>
      </c>
      <c r="BB68" s="40">
        <v>437820</v>
      </c>
      <c r="BC68" s="40">
        <v>437820</v>
      </c>
      <c r="BD68" s="40">
        <v>437820</v>
      </c>
      <c r="BE68" s="40">
        <v>439820</v>
      </c>
      <c r="BF68" s="40">
        <v>444820</v>
      </c>
      <c r="BG68" s="40">
        <v>447820</v>
      </c>
      <c r="BH68" s="40">
        <v>456820</v>
      </c>
      <c r="BI68" s="40">
        <v>456820</v>
      </c>
      <c r="BJ68" s="40">
        <v>456820</v>
      </c>
      <c r="BK68" s="40">
        <v>456820</v>
      </c>
    </row>
    <row r="69" spans="1:63" x14ac:dyDescent="0.3">
      <c r="A69" s="40" t="s">
        <v>169</v>
      </c>
      <c r="B69" s="40" t="s">
        <v>170</v>
      </c>
      <c r="C69" s="40" t="s">
        <v>330</v>
      </c>
      <c r="D69" s="40" t="s">
        <v>12</v>
      </c>
      <c r="E69" s="40" t="s">
        <v>293</v>
      </c>
      <c r="F69" s="40" t="s">
        <v>324</v>
      </c>
      <c r="G69" s="40" t="s">
        <v>13</v>
      </c>
      <c r="H69" s="40">
        <v>531765.11719999998</v>
      </c>
      <c r="I69" s="40">
        <v>539000</v>
      </c>
      <c r="J69" s="40">
        <v>560169.10160000005</v>
      </c>
      <c r="K69" s="40">
        <v>569710.70310000004</v>
      </c>
      <c r="L69" s="40">
        <v>590701.28910000005</v>
      </c>
      <c r="M69" s="40">
        <v>565059.88280000002</v>
      </c>
      <c r="N69" s="40">
        <v>582128.71089999995</v>
      </c>
      <c r="O69" s="40">
        <v>581719.49219999998</v>
      </c>
      <c r="P69" s="40">
        <v>638140.3125</v>
      </c>
      <c r="Q69" s="40">
        <v>610304.6875</v>
      </c>
      <c r="R69" s="40">
        <v>594775.58589999995</v>
      </c>
      <c r="S69" s="40">
        <v>551500</v>
      </c>
      <c r="T69" s="40">
        <v>603000</v>
      </c>
      <c r="U69" s="40">
        <v>561500</v>
      </c>
      <c r="V69" s="40">
        <v>551500</v>
      </c>
      <c r="W69" s="40">
        <v>551500</v>
      </c>
      <c r="X69" s="40">
        <v>504930</v>
      </c>
      <c r="Y69" s="40">
        <v>489550</v>
      </c>
      <c r="Z69" s="40">
        <v>482340</v>
      </c>
      <c r="AA69" s="40">
        <v>504380</v>
      </c>
      <c r="AB69" s="40">
        <v>472190</v>
      </c>
      <c r="AC69" s="40">
        <v>484030</v>
      </c>
      <c r="AD69" s="40">
        <v>486930</v>
      </c>
      <c r="AE69" s="40">
        <v>526060</v>
      </c>
      <c r="AF69" s="40">
        <v>549240</v>
      </c>
      <c r="AG69" s="40">
        <v>600010</v>
      </c>
      <c r="AH69" s="40">
        <v>603410</v>
      </c>
      <c r="AI69" s="40">
        <v>607880</v>
      </c>
      <c r="AJ69" s="40">
        <v>611820</v>
      </c>
      <c r="AK69" s="40">
        <v>615860</v>
      </c>
      <c r="AL69" s="40">
        <v>639290</v>
      </c>
      <c r="AM69" s="40">
        <v>644470</v>
      </c>
      <c r="AN69" s="40">
        <v>650650</v>
      </c>
      <c r="AO69" s="40">
        <v>662160</v>
      </c>
      <c r="AP69" s="40">
        <v>684000</v>
      </c>
      <c r="AQ69" s="40">
        <v>686000</v>
      </c>
      <c r="AR69" s="40">
        <v>688000</v>
      </c>
      <c r="AS69" s="40">
        <v>696500</v>
      </c>
      <c r="AT69" s="40">
        <v>709000</v>
      </c>
      <c r="AU69" s="40">
        <v>713000</v>
      </c>
      <c r="AV69" s="40">
        <v>695000</v>
      </c>
      <c r="AW69" s="40">
        <v>706000</v>
      </c>
      <c r="AX69" s="40">
        <v>717500</v>
      </c>
      <c r="AY69" s="40">
        <v>718000</v>
      </c>
      <c r="AZ69" s="40">
        <v>727000</v>
      </c>
      <c r="BA69" s="40">
        <v>733000</v>
      </c>
      <c r="BB69" s="40">
        <v>737000</v>
      </c>
      <c r="BC69" s="40">
        <v>727000</v>
      </c>
      <c r="BD69" s="40">
        <v>690000</v>
      </c>
      <c r="BE69" s="40">
        <v>700000</v>
      </c>
      <c r="BF69" s="40">
        <v>710000</v>
      </c>
      <c r="BG69" s="40">
        <v>720000</v>
      </c>
      <c r="BH69" s="40">
        <v>708000</v>
      </c>
      <c r="BI69" s="40">
        <v>708000</v>
      </c>
      <c r="BJ69" s="40">
        <v>708000</v>
      </c>
      <c r="BK69" s="40">
        <v>708000</v>
      </c>
    </row>
    <row r="70" spans="1:63" x14ac:dyDescent="0.3">
      <c r="A70" s="40" t="s">
        <v>173</v>
      </c>
      <c r="B70" s="40" t="s">
        <v>174</v>
      </c>
      <c r="C70" s="40" t="s">
        <v>330</v>
      </c>
      <c r="D70" s="40" t="s">
        <v>12</v>
      </c>
      <c r="E70" s="40" t="s">
        <v>293</v>
      </c>
      <c r="F70" s="40" t="s">
        <v>324</v>
      </c>
      <c r="G70" s="40" t="s">
        <v>13</v>
      </c>
      <c r="H70" s="40">
        <v>86470</v>
      </c>
      <c r="I70" s="40">
        <v>86470</v>
      </c>
      <c r="J70" s="40">
        <v>87470</v>
      </c>
      <c r="K70" s="40">
        <v>87470</v>
      </c>
      <c r="L70" s="40">
        <v>88470</v>
      </c>
      <c r="M70" s="40">
        <v>88470</v>
      </c>
      <c r="N70" s="40">
        <v>89470</v>
      </c>
      <c r="O70" s="40">
        <v>91170</v>
      </c>
      <c r="P70" s="40">
        <v>89030</v>
      </c>
      <c r="Q70" s="40">
        <v>88640</v>
      </c>
      <c r="R70" s="40">
        <v>89460</v>
      </c>
      <c r="S70" s="40">
        <v>89460</v>
      </c>
      <c r="T70" s="40">
        <v>89960</v>
      </c>
      <c r="U70" s="40">
        <v>90460</v>
      </c>
      <c r="V70" s="40">
        <v>90460</v>
      </c>
      <c r="W70" s="40">
        <v>90450</v>
      </c>
      <c r="X70" s="40">
        <v>88440</v>
      </c>
      <c r="Y70" s="40">
        <v>88430</v>
      </c>
      <c r="Z70" s="40">
        <v>88420</v>
      </c>
      <c r="AA70" s="40">
        <v>88410</v>
      </c>
      <c r="AB70" s="40">
        <v>88400</v>
      </c>
      <c r="AC70" s="40">
        <v>88390</v>
      </c>
      <c r="AD70" s="40">
        <v>88380</v>
      </c>
      <c r="AE70" s="40">
        <v>88370</v>
      </c>
      <c r="AF70" s="40">
        <v>88360</v>
      </c>
      <c r="AG70" s="40">
        <v>88340</v>
      </c>
      <c r="AH70" s="40">
        <v>88320</v>
      </c>
      <c r="AI70" s="40">
        <v>88300</v>
      </c>
      <c r="AJ70" s="40">
        <v>88270</v>
      </c>
      <c r="AK70" s="40">
        <v>88690</v>
      </c>
      <c r="AL70" s="40">
        <v>87090</v>
      </c>
      <c r="AM70" s="40">
        <v>87800</v>
      </c>
      <c r="AN70" s="40">
        <v>88180</v>
      </c>
      <c r="AO70" s="40">
        <v>89150</v>
      </c>
      <c r="AP70" s="40">
        <v>88150</v>
      </c>
      <c r="AQ70" s="40">
        <v>89070</v>
      </c>
      <c r="AR70" s="40">
        <v>86280</v>
      </c>
      <c r="AS70" s="40">
        <v>83900</v>
      </c>
      <c r="AT70" s="40">
        <v>91120</v>
      </c>
      <c r="AU70" s="40">
        <v>90270</v>
      </c>
      <c r="AV70" s="40">
        <v>87990</v>
      </c>
      <c r="AW70" s="40">
        <v>87500</v>
      </c>
      <c r="AX70" s="40">
        <v>86320</v>
      </c>
      <c r="AY70" s="40">
        <v>86870</v>
      </c>
      <c r="AZ70" s="40">
        <v>87760</v>
      </c>
      <c r="BA70" s="40">
        <v>84880</v>
      </c>
      <c r="BB70" s="40">
        <v>85030</v>
      </c>
      <c r="BC70" s="40">
        <v>92750</v>
      </c>
      <c r="BD70" s="40">
        <v>94880</v>
      </c>
      <c r="BE70" s="40">
        <v>94580</v>
      </c>
      <c r="BF70" s="40">
        <v>89650</v>
      </c>
      <c r="BG70" s="40">
        <v>89650</v>
      </c>
      <c r="BH70" s="40">
        <v>88680</v>
      </c>
      <c r="BI70" s="40">
        <v>88680</v>
      </c>
      <c r="BJ70" s="40">
        <v>88680</v>
      </c>
      <c r="BK70" s="40">
        <v>88680</v>
      </c>
    </row>
    <row r="71" spans="1:63" x14ac:dyDescent="0.3">
      <c r="A71" s="40" t="s">
        <v>5</v>
      </c>
      <c r="B71" s="40" t="s">
        <v>6</v>
      </c>
      <c r="C71" s="40" t="s">
        <v>329</v>
      </c>
      <c r="D71" s="40" t="s">
        <v>14</v>
      </c>
      <c r="E71" s="40" t="s">
        <v>293</v>
      </c>
      <c r="F71" s="40" t="s">
        <v>324</v>
      </c>
      <c r="G71" s="40" t="s">
        <v>15</v>
      </c>
      <c r="H71" s="40">
        <v>800</v>
      </c>
      <c r="I71" s="40">
        <v>1645</v>
      </c>
      <c r="J71" s="40">
        <v>2000</v>
      </c>
      <c r="K71" s="40">
        <v>2817</v>
      </c>
      <c r="L71" s="40">
        <v>3000</v>
      </c>
      <c r="M71" s="40">
        <v>3729</v>
      </c>
      <c r="N71" s="40">
        <v>4500</v>
      </c>
      <c r="O71" s="40">
        <v>5300</v>
      </c>
      <c r="P71" s="40">
        <v>6400</v>
      </c>
      <c r="Q71" s="40">
        <v>7113</v>
      </c>
      <c r="R71" s="40">
        <v>8108</v>
      </c>
    </row>
    <row r="72" spans="1:63" x14ac:dyDescent="0.3">
      <c r="A72" s="40" t="s">
        <v>151</v>
      </c>
      <c r="B72" s="40" t="s">
        <v>152</v>
      </c>
      <c r="C72" s="40" t="s">
        <v>329</v>
      </c>
      <c r="D72" s="40" t="s">
        <v>14</v>
      </c>
      <c r="E72" s="40" t="s">
        <v>293</v>
      </c>
      <c r="F72" s="40" t="s">
        <v>324</v>
      </c>
      <c r="G72" s="40" t="s">
        <v>15</v>
      </c>
      <c r="H72" s="40">
        <v>2</v>
      </c>
      <c r="I72" s="40">
        <v>2</v>
      </c>
      <c r="J72" s="40">
        <v>2</v>
      </c>
      <c r="K72" s="40">
        <v>2</v>
      </c>
      <c r="L72" s="40">
        <v>2</v>
      </c>
      <c r="M72" s="40">
        <v>2</v>
      </c>
      <c r="N72" s="40">
        <v>3</v>
      </c>
      <c r="O72" s="40">
        <v>3</v>
      </c>
      <c r="P72" s="40">
        <v>3</v>
      </c>
      <c r="Q72" s="40">
        <v>4</v>
      </c>
      <c r="R72" s="40">
        <v>4</v>
      </c>
      <c r="S72" s="40">
        <v>3</v>
      </c>
      <c r="T72" s="40">
        <v>4</v>
      </c>
      <c r="U72" s="40">
        <v>5</v>
      </c>
      <c r="V72" s="40">
        <v>10</v>
      </c>
      <c r="W72" s="40">
        <v>15</v>
      </c>
      <c r="X72" s="40">
        <v>20</v>
      </c>
      <c r="Y72" s="40">
        <v>80</v>
      </c>
      <c r="Z72" s="40">
        <v>85</v>
      </c>
      <c r="AA72" s="40">
        <v>90</v>
      </c>
      <c r="AB72" s="40">
        <v>95</v>
      </c>
      <c r="AC72" s="40">
        <v>100</v>
      </c>
      <c r="AD72" s="40">
        <v>110</v>
      </c>
      <c r="AE72" s="40">
        <v>120</v>
      </c>
      <c r="AF72" s="40">
        <v>130</v>
      </c>
      <c r="AG72" s="40">
        <v>140</v>
      </c>
      <c r="AH72" s="40">
        <v>150</v>
      </c>
      <c r="AI72" s="40">
        <v>160</v>
      </c>
      <c r="AJ72" s="40">
        <v>163</v>
      </c>
      <c r="AK72" s="40">
        <v>163</v>
      </c>
      <c r="AL72" s="40">
        <v>165</v>
      </c>
      <c r="AM72" s="40">
        <v>170</v>
      </c>
    </row>
    <row r="73" spans="1:63" x14ac:dyDescent="0.3">
      <c r="A73" s="40" t="s">
        <v>157</v>
      </c>
      <c r="B73" s="40" t="s">
        <v>158</v>
      </c>
      <c r="C73" s="40" t="s">
        <v>329</v>
      </c>
      <c r="D73" s="40" t="s">
        <v>14</v>
      </c>
      <c r="E73" s="40" t="s">
        <v>293</v>
      </c>
      <c r="F73" s="40" t="s">
        <v>324</v>
      </c>
      <c r="G73" s="40" t="s">
        <v>15</v>
      </c>
    </row>
    <row r="74" spans="1:63" x14ac:dyDescent="0.3">
      <c r="A74" s="40" t="s">
        <v>159</v>
      </c>
      <c r="B74" s="40" t="s">
        <v>160</v>
      </c>
      <c r="C74" s="40" t="s">
        <v>329</v>
      </c>
      <c r="D74" s="40" t="s">
        <v>14</v>
      </c>
      <c r="E74" s="40" t="s">
        <v>293</v>
      </c>
      <c r="F74" s="40" t="s">
        <v>324</v>
      </c>
      <c r="G74" s="40" t="s">
        <v>15</v>
      </c>
      <c r="H74" s="40">
        <v>6422</v>
      </c>
      <c r="I74" s="40">
        <v>6418</v>
      </c>
      <c r="J74" s="40">
        <v>6111</v>
      </c>
      <c r="K74" s="40">
        <v>5783</v>
      </c>
      <c r="L74" s="40">
        <v>5729</v>
      </c>
      <c r="M74" s="40">
        <v>6145</v>
      </c>
      <c r="N74" s="40">
        <v>6617</v>
      </c>
      <c r="O74" s="40">
        <v>4904</v>
      </c>
      <c r="P74" s="40">
        <v>5998</v>
      </c>
      <c r="Q74" s="40">
        <v>7247</v>
      </c>
      <c r="R74" s="40">
        <v>5891</v>
      </c>
      <c r="S74" s="40">
        <v>6028</v>
      </c>
      <c r="T74" s="40">
        <v>5721</v>
      </c>
      <c r="U74" s="40">
        <v>6195</v>
      </c>
      <c r="V74" s="40">
        <v>6013</v>
      </c>
      <c r="W74" s="40">
        <v>5982</v>
      </c>
      <c r="X74" s="40">
        <v>6186</v>
      </c>
      <c r="Y74" s="40">
        <v>6449</v>
      </c>
      <c r="Z74" s="40">
        <v>6374</v>
      </c>
      <c r="AA74" s="40">
        <v>6546</v>
      </c>
      <c r="AB74" s="40">
        <v>6399</v>
      </c>
      <c r="AC74" s="40">
        <v>6650</v>
      </c>
      <c r="AD74" s="40">
        <v>8568</v>
      </c>
      <c r="AE74" s="40">
        <v>8800</v>
      </c>
      <c r="AF74" s="40">
        <v>9000</v>
      </c>
      <c r="AG74" s="40">
        <v>9200</v>
      </c>
      <c r="AH74" s="40">
        <v>9400</v>
      </c>
      <c r="AI74" s="40">
        <v>9600</v>
      </c>
      <c r="AJ74" s="40">
        <v>9800</v>
      </c>
      <c r="AK74" s="40">
        <v>10000</v>
      </c>
      <c r="AL74" s="40">
        <v>10200</v>
      </c>
      <c r="AM74" s="40">
        <v>10500</v>
      </c>
      <c r="AN74" s="40">
        <v>10800</v>
      </c>
      <c r="AO74" s="40">
        <v>11000</v>
      </c>
      <c r="AP74" s="40">
        <v>11200</v>
      </c>
      <c r="AQ74" s="40">
        <v>11400</v>
      </c>
      <c r="AR74" s="40">
        <v>11600</v>
      </c>
      <c r="AS74" s="40">
        <v>11800</v>
      </c>
      <c r="AT74" s="40">
        <v>12000</v>
      </c>
      <c r="AU74" s="40">
        <v>12200</v>
      </c>
      <c r="AV74" s="40">
        <v>12568</v>
      </c>
      <c r="AW74" s="40">
        <v>12844</v>
      </c>
    </row>
    <row r="75" spans="1:63" x14ac:dyDescent="0.3">
      <c r="A75" s="40" t="s">
        <v>275</v>
      </c>
      <c r="B75" s="40" t="s">
        <v>276</v>
      </c>
      <c r="C75" s="40" t="s">
        <v>329</v>
      </c>
      <c r="D75" s="40" t="s">
        <v>14</v>
      </c>
      <c r="E75" s="40" t="s">
        <v>293</v>
      </c>
      <c r="F75" s="40" t="s">
        <v>324</v>
      </c>
      <c r="G75" s="40" t="s">
        <v>15</v>
      </c>
      <c r="H75" s="40">
        <v>939</v>
      </c>
      <c r="I75" s="40">
        <v>1100</v>
      </c>
      <c r="J75" s="40">
        <v>1300</v>
      </c>
      <c r="K75" s="40">
        <v>1500</v>
      </c>
      <c r="L75" s="40">
        <v>1700</v>
      </c>
      <c r="M75" s="40">
        <v>1900</v>
      </c>
      <c r="N75" s="40">
        <v>2100</v>
      </c>
      <c r="O75" s="40">
        <v>2300</v>
      </c>
      <c r="P75" s="40">
        <v>2410</v>
      </c>
      <c r="Q75" s="40">
        <v>2405</v>
      </c>
      <c r="R75" s="40">
        <v>2260</v>
      </c>
      <c r="S75" s="40">
        <v>2281</v>
      </c>
      <c r="T75" s="40">
        <v>1922</v>
      </c>
      <c r="U75" s="40">
        <v>1563</v>
      </c>
      <c r="V75" s="40">
        <v>1550</v>
      </c>
      <c r="W75" s="40">
        <v>1510</v>
      </c>
      <c r="X75" s="40">
        <v>1411</v>
      </c>
      <c r="Y75" s="40">
        <v>1600</v>
      </c>
      <c r="Z75" s="40">
        <v>1950</v>
      </c>
      <c r="AA75" s="40">
        <v>1894</v>
      </c>
      <c r="AB75" s="40">
        <v>1838</v>
      </c>
      <c r="AC75" s="40">
        <v>1782</v>
      </c>
      <c r="AD75" s="40">
        <v>1726</v>
      </c>
      <c r="AE75" s="40">
        <v>1670</v>
      </c>
      <c r="AF75" s="40">
        <v>1614</v>
      </c>
      <c r="AG75" s="40">
        <v>1558</v>
      </c>
      <c r="AH75" s="40">
        <v>1502</v>
      </c>
      <c r="AI75" s="40">
        <v>1446</v>
      </c>
      <c r="AJ75" s="40">
        <v>1390</v>
      </c>
      <c r="AK75" s="40">
        <v>1334</v>
      </c>
      <c r="AL75" s="40">
        <v>1278</v>
      </c>
      <c r="AM75" s="40">
        <v>1222</v>
      </c>
      <c r="AN75" s="40">
        <v>1166</v>
      </c>
      <c r="AO75" s="40">
        <v>1110</v>
      </c>
      <c r="AP75" s="40">
        <v>1054</v>
      </c>
      <c r="AQ75" s="40">
        <v>998</v>
      </c>
      <c r="AR75" s="40">
        <v>942</v>
      </c>
      <c r="AS75" s="40">
        <v>886</v>
      </c>
      <c r="AT75" s="40">
        <v>830</v>
      </c>
      <c r="AU75" s="40">
        <v>774</v>
      </c>
      <c r="AV75" s="40">
        <v>718</v>
      </c>
      <c r="AW75" s="40">
        <v>662</v>
      </c>
      <c r="AX75" s="40">
        <v>606</v>
      </c>
      <c r="AY75" s="40">
        <v>550</v>
      </c>
    </row>
    <row r="76" spans="1:63" x14ac:dyDescent="0.3">
      <c r="A76" s="40" t="s">
        <v>277</v>
      </c>
      <c r="B76" s="40" t="s">
        <v>278</v>
      </c>
      <c r="C76" s="40" t="s">
        <v>329</v>
      </c>
      <c r="D76" s="40" t="s">
        <v>14</v>
      </c>
      <c r="E76" s="40" t="s">
        <v>293</v>
      </c>
      <c r="F76" s="40" t="s">
        <v>324</v>
      </c>
      <c r="G76" s="40" t="s">
        <v>15</v>
      </c>
      <c r="H76" s="40">
        <v>198</v>
      </c>
      <c r="I76" s="40">
        <v>200</v>
      </c>
      <c r="J76" s="40">
        <v>210</v>
      </c>
      <c r="K76" s="40">
        <v>215</v>
      </c>
      <c r="L76" s="40">
        <v>350</v>
      </c>
      <c r="M76" s="40">
        <v>450</v>
      </c>
      <c r="N76" s="40">
        <v>550</v>
      </c>
      <c r="O76" s="40">
        <v>692</v>
      </c>
    </row>
    <row r="77" spans="1:63" x14ac:dyDescent="0.3">
      <c r="A77" s="40" t="s">
        <v>165</v>
      </c>
      <c r="B77" s="40" t="s">
        <v>166</v>
      </c>
      <c r="C77" s="40" t="s">
        <v>329</v>
      </c>
      <c r="D77" s="40" t="s">
        <v>14</v>
      </c>
      <c r="E77" s="40" t="s">
        <v>293</v>
      </c>
      <c r="F77" s="40" t="s">
        <v>324</v>
      </c>
      <c r="G77" s="40" t="s">
        <v>15</v>
      </c>
      <c r="H77" s="40">
        <v>2150</v>
      </c>
      <c r="I77" s="40">
        <v>2300</v>
      </c>
      <c r="J77" s="40">
        <v>2450</v>
      </c>
      <c r="K77" s="40">
        <v>2600</v>
      </c>
      <c r="L77" s="40">
        <v>2750</v>
      </c>
      <c r="M77" s="40">
        <v>2948</v>
      </c>
      <c r="N77" s="40">
        <v>3300</v>
      </c>
      <c r="O77" s="40">
        <v>3600</v>
      </c>
      <c r="P77" s="40">
        <v>3900</v>
      </c>
      <c r="Q77" s="40">
        <v>4193</v>
      </c>
    </row>
    <row r="78" spans="1:63" x14ac:dyDescent="0.3">
      <c r="A78" s="40" t="s">
        <v>171</v>
      </c>
      <c r="B78" s="40" t="s">
        <v>172</v>
      </c>
      <c r="C78" s="40" t="s">
        <v>329</v>
      </c>
      <c r="D78" s="40" t="s">
        <v>14</v>
      </c>
      <c r="E78" s="40" t="s">
        <v>293</v>
      </c>
      <c r="F78" s="40" t="s">
        <v>324</v>
      </c>
      <c r="G78" s="40" t="s">
        <v>15</v>
      </c>
      <c r="H78" s="40">
        <v>20</v>
      </c>
      <c r="I78" s="40">
        <v>25</v>
      </c>
      <c r="J78" s="40">
        <v>28</v>
      </c>
      <c r="K78" s="40">
        <v>33</v>
      </c>
      <c r="L78" s="40">
        <v>37</v>
      </c>
      <c r="M78" s="40">
        <v>40</v>
      </c>
      <c r="N78" s="40">
        <v>43</v>
      </c>
      <c r="O78" s="40">
        <v>48</v>
      </c>
      <c r="P78" s="40">
        <v>64</v>
      </c>
      <c r="Q78" s="40">
        <v>64</v>
      </c>
      <c r="R78" s="40">
        <v>65</v>
      </c>
      <c r="S78" s="40">
        <v>72</v>
      </c>
      <c r="T78" s="40">
        <v>80</v>
      </c>
      <c r="U78" s="40">
        <v>84</v>
      </c>
      <c r="V78" s="40">
        <v>80</v>
      </c>
      <c r="W78" s="40">
        <v>80</v>
      </c>
      <c r="X78" s="40">
        <v>80</v>
      </c>
      <c r="Y78" s="40">
        <v>82</v>
      </c>
      <c r="Z78" s="40">
        <v>82</v>
      </c>
      <c r="AA78" s="40">
        <v>84</v>
      </c>
      <c r="AB78" s="40">
        <v>84</v>
      </c>
      <c r="AC78" s="40">
        <v>84</v>
      </c>
      <c r="AD78" s="40">
        <v>84</v>
      </c>
      <c r="AE78" s="40">
        <v>84</v>
      </c>
      <c r="AF78" s="40">
        <v>85</v>
      </c>
      <c r="AG78" s="40">
        <v>85</v>
      </c>
      <c r="AH78" s="40">
        <v>86</v>
      </c>
      <c r="AI78" s="40">
        <v>88</v>
      </c>
      <c r="AJ78" s="40">
        <v>90</v>
      </c>
      <c r="AK78" s="40">
        <v>90</v>
      </c>
      <c r="AL78" s="40">
        <v>87</v>
      </c>
      <c r="AM78" s="40">
        <v>84</v>
      </c>
      <c r="AN78" s="40">
        <v>81</v>
      </c>
      <c r="AO78" s="40">
        <v>78</v>
      </c>
      <c r="AP78" s="40">
        <v>75</v>
      </c>
      <c r="AQ78" s="40">
        <v>72</v>
      </c>
      <c r="AR78" s="40">
        <v>69</v>
      </c>
      <c r="AS78" s="40">
        <v>66</v>
      </c>
      <c r="AT78" s="40">
        <v>63</v>
      </c>
      <c r="AU78" s="40">
        <v>60</v>
      </c>
      <c r="AV78" s="40">
        <v>57</v>
      </c>
      <c r="AW78" s="40">
        <v>56</v>
      </c>
    </row>
    <row r="79" spans="1:63" x14ac:dyDescent="0.3">
      <c r="A79" s="40" t="s">
        <v>175</v>
      </c>
      <c r="B79" s="40" t="s">
        <v>176</v>
      </c>
      <c r="C79" s="40" t="s">
        <v>329</v>
      </c>
      <c r="D79" s="40" t="s">
        <v>14</v>
      </c>
      <c r="E79" s="40" t="s">
        <v>293</v>
      </c>
      <c r="F79" s="40" t="s">
        <v>324</v>
      </c>
      <c r="G79" s="40" t="s">
        <v>15</v>
      </c>
      <c r="H79" s="40">
        <v>122218</v>
      </c>
      <c r="I79" s="40">
        <v>126923</v>
      </c>
      <c r="J79" s="40">
        <v>130000</v>
      </c>
      <c r="K79" s="40">
        <v>133552</v>
      </c>
      <c r="L79" s="40">
        <v>138422</v>
      </c>
      <c r="M79" s="40">
        <v>142000</v>
      </c>
      <c r="N79" s="40">
        <v>145936</v>
      </c>
      <c r="O79" s="40">
        <v>147884</v>
      </c>
      <c r="P79" s="40">
        <v>152000</v>
      </c>
      <c r="Q79" s="40">
        <v>156000</v>
      </c>
      <c r="R79" s="40">
        <v>157127</v>
      </c>
      <c r="S79" s="40">
        <v>161052</v>
      </c>
      <c r="T79" s="40">
        <v>164149</v>
      </c>
      <c r="U79" s="40">
        <v>166305</v>
      </c>
      <c r="V79" s="40">
        <v>167981</v>
      </c>
      <c r="W79" s="40">
        <v>173570</v>
      </c>
      <c r="X79" s="40">
        <v>173400</v>
      </c>
      <c r="Y79" s="40">
        <v>173133</v>
      </c>
      <c r="Z79" s="40">
        <v>173960</v>
      </c>
      <c r="AA79" s="40">
        <v>172725</v>
      </c>
      <c r="AB79" s="40">
        <v>175557</v>
      </c>
      <c r="AC79" s="40">
        <v>173000</v>
      </c>
      <c r="AD79" s="40">
        <v>170669</v>
      </c>
      <c r="AE79" s="40">
        <v>170000</v>
      </c>
      <c r="AF79" s="40">
        <v>169500</v>
      </c>
      <c r="AG79" s="40">
        <v>169000</v>
      </c>
      <c r="AH79" s="40">
        <v>160000</v>
      </c>
      <c r="AI79" s="40">
        <v>155000</v>
      </c>
      <c r="AJ79" s="40">
        <v>150000</v>
      </c>
      <c r="AK79" s="40">
        <v>145000</v>
      </c>
      <c r="AL79" s="40">
        <v>140000</v>
      </c>
      <c r="AM79" s="40">
        <v>131000</v>
      </c>
      <c r="AN79" s="40">
        <v>121000</v>
      </c>
      <c r="AO79" s="40">
        <v>125885</v>
      </c>
      <c r="AP79" s="40">
        <v>130193</v>
      </c>
      <c r="AQ79" s="40">
        <v>115000</v>
      </c>
      <c r="AR79" s="40">
        <v>100000</v>
      </c>
      <c r="AS79" s="40">
        <v>88000</v>
      </c>
      <c r="AT79" s="40">
        <v>75500</v>
      </c>
      <c r="AU79" s="40">
        <v>72300</v>
      </c>
      <c r="AV79" s="40">
        <v>70025</v>
      </c>
      <c r="AW79" s="40">
        <v>67750</v>
      </c>
      <c r="AX79" s="40">
        <v>65475</v>
      </c>
      <c r="AY79" s="40">
        <v>63200</v>
      </c>
    </row>
    <row r="80" spans="1:63" x14ac:dyDescent="0.3">
      <c r="A80" s="40" t="s">
        <v>177</v>
      </c>
      <c r="B80" s="40" t="s">
        <v>178</v>
      </c>
      <c r="C80" s="40" t="s">
        <v>329</v>
      </c>
      <c r="D80" s="40" t="s">
        <v>14</v>
      </c>
      <c r="E80" s="40" t="s">
        <v>293</v>
      </c>
      <c r="F80" s="40" t="s">
        <v>324</v>
      </c>
      <c r="G80" s="40" t="s">
        <v>15</v>
      </c>
      <c r="H80" s="40">
        <v>16550</v>
      </c>
      <c r="I80" s="40">
        <v>16600</v>
      </c>
      <c r="J80" s="40">
        <v>16650</v>
      </c>
      <c r="K80" s="40">
        <v>16700</v>
      </c>
      <c r="L80" s="40">
        <v>16750</v>
      </c>
      <c r="M80" s="40">
        <v>16800</v>
      </c>
      <c r="N80" s="40">
        <v>16850</v>
      </c>
      <c r="O80" s="40">
        <v>16900</v>
      </c>
      <c r="P80" s="40">
        <v>16950</v>
      </c>
      <c r="Q80" s="40">
        <v>17000</v>
      </c>
      <c r="R80" s="40">
        <v>16898</v>
      </c>
      <c r="S80" s="40">
        <v>15800</v>
      </c>
      <c r="T80" s="40">
        <v>15100</v>
      </c>
      <c r="U80" s="40">
        <v>14300</v>
      </c>
      <c r="V80" s="40">
        <v>13600</v>
      </c>
      <c r="W80" s="40">
        <v>12700</v>
      </c>
      <c r="X80" s="40">
        <v>11800</v>
      </c>
      <c r="Y80" s="40">
        <v>11200</v>
      </c>
      <c r="Z80" s="40">
        <v>10400</v>
      </c>
      <c r="AA80" s="40">
        <v>10000</v>
      </c>
      <c r="AB80" s="40">
        <v>9500</v>
      </c>
      <c r="AC80" s="40">
        <v>9300</v>
      </c>
      <c r="AD80" s="40">
        <v>8700</v>
      </c>
      <c r="AE80" s="40">
        <v>8500</v>
      </c>
      <c r="AF80" s="40">
        <v>8000</v>
      </c>
      <c r="AG80" s="40">
        <v>7500</v>
      </c>
      <c r="AH80" s="40">
        <v>7262</v>
      </c>
      <c r="AI80" s="40">
        <v>7295</v>
      </c>
      <c r="AJ80" s="40">
        <v>7330</v>
      </c>
      <c r="AK80" s="40">
        <v>7365</v>
      </c>
      <c r="AL80" s="40">
        <v>7400</v>
      </c>
      <c r="AM80" s="40">
        <v>7435</v>
      </c>
      <c r="AN80" s="40">
        <v>7470</v>
      </c>
      <c r="AO80" s="40">
        <v>7500</v>
      </c>
      <c r="AP80" s="40">
        <v>7525</v>
      </c>
      <c r="AQ80" s="40">
        <v>8480</v>
      </c>
      <c r="AR80" s="40">
        <v>10435</v>
      </c>
      <c r="AS80" s="40">
        <v>12390</v>
      </c>
      <c r="AT80" s="40">
        <v>14345</v>
      </c>
      <c r="AU80" s="40">
        <v>16300</v>
      </c>
      <c r="AV80" s="40">
        <v>18255</v>
      </c>
      <c r="AW80" s="40">
        <v>21207</v>
      </c>
    </row>
    <row r="81" spans="1:54" x14ac:dyDescent="0.3">
      <c r="A81" s="40" t="s">
        <v>179</v>
      </c>
      <c r="B81" s="40" t="s">
        <v>180</v>
      </c>
      <c r="C81" s="40" t="s">
        <v>329</v>
      </c>
      <c r="D81" s="40" t="s">
        <v>14</v>
      </c>
      <c r="E81" s="40" t="s">
        <v>293</v>
      </c>
      <c r="F81" s="40" t="s">
        <v>324</v>
      </c>
      <c r="G81" s="40" t="s">
        <v>15</v>
      </c>
      <c r="H81" s="40">
        <v>525</v>
      </c>
      <c r="I81" s="40">
        <v>530</v>
      </c>
      <c r="J81" s="40">
        <v>540</v>
      </c>
      <c r="K81" s="40">
        <v>540</v>
      </c>
      <c r="L81" s="40">
        <v>579</v>
      </c>
      <c r="M81" s="40">
        <v>824</v>
      </c>
      <c r="N81" s="40">
        <v>940</v>
      </c>
      <c r="O81" s="40">
        <v>1050</v>
      </c>
      <c r="P81" s="40">
        <v>1170</v>
      </c>
      <c r="Q81" s="40">
        <v>1280</v>
      </c>
      <c r="R81" s="40">
        <v>1400</v>
      </c>
      <c r="S81" s="40">
        <v>1510</v>
      </c>
      <c r="T81" s="40">
        <v>1630</v>
      </c>
      <c r="U81" s="40">
        <v>1743</v>
      </c>
      <c r="V81" s="40">
        <v>1731</v>
      </c>
      <c r="W81" s="40">
        <v>1656</v>
      </c>
      <c r="X81" s="40">
        <v>2076</v>
      </c>
    </row>
    <row r="82" spans="1:54" x14ac:dyDescent="0.3">
      <c r="A82" s="40" t="s">
        <v>279</v>
      </c>
      <c r="B82" s="40" t="s">
        <v>280</v>
      </c>
      <c r="C82" s="40" t="s">
        <v>329</v>
      </c>
      <c r="D82" s="40" t="s">
        <v>14</v>
      </c>
      <c r="E82" s="40" t="s">
        <v>293</v>
      </c>
      <c r="F82" s="40" t="s">
        <v>324</v>
      </c>
      <c r="G82" s="40" t="s">
        <v>15</v>
      </c>
      <c r="H82" s="40">
        <v>2435</v>
      </c>
      <c r="I82" s="40">
        <v>2760</v>
      </c>
      <c r="J82" s="40">
        <v>2000</v>
      </c>
      <c r="K82" s="40">
        <v>1600</v>
      </c>
      <c r="L82" s="40">
        <v>1600</v>
      </c>
      <c r="M82" s="40">
        <v>1800</v>
      </c>
      <c r="N82" s="40">
        <v>2060</v>
      </c>
      <c r="O82" s="40">
        <v>2249</v>
      </c>
      <c r="P82" s="40">
        <v>2700</v>
      </c>
      <c r="Q82" s="40">
        <v>3180</v>
      </c>
      <c r="R82" s="40">
        <v>3400</v>
      </c>
      <c r="S82" s="40">
        <v>3600</v>
      </c>
      <c r="T82" s="40">
        <v>3700</v>
      </c>
      <c r="U82" s="40">
        <v>4000</v>
      </c>
      <c r="V82" s="40">
        <v>4100</v>
      </c>
      <c r="W82" s="40">
        <v>4200</v>
      </c>
      <c r="X82" s="40">
        <v>4300</v>
      </c>
      <c r="Y82" s="40">
        <v>4400</v>
      </c>
      <c r="Z82" s="40">
        <v>4500</v>
      </c>
      <c r="AA82" s="40">
        <v>4640</v>
      </c>
      <c r="AB82" s="40">
        <v>4780</v>
      </c>
      <c r="AC82" s="40">
        <v>4920</v>
      </c>
      <c r="AD82" s="40">
        <v>5060</v>
      </c>
      <c r="AE82" s="40">
        <v>5200</v>
      </c>
      <c r="AF82" s="40">
        <v>5340</v>
      </c>
      <c r="AG82" s="40">
        <v>5480</v>
      </c>
      <c r="AH82" s="40">
        <v>5628</v>
      </c>
    </row>
    <row r="83" spans="1:54" x14ac:dyDescent="0.3">
      <c r="A83" s="40" t="s">
        <v>281</v>
      </c>
      <c r="B83" s="40" t="s">
        <v>282</v>
      </c>
      <c r="C83" s="40" t="s">
        <v>329</v>
      </c>
      <c r="D83" s="40" t="s">
        <v>14</v>
      </c>
      <c r="E83" s="40" t="s">
        <v>293</v>
      </c>
      <c r="F83" s="40" t="s">
        <v>324</v>
      </c>
      <c r="G83" s="40" t="s">
        <v>15</v>
      </c>
      <c r="H83" s="40">
        <v>12567</v>
      </c>
      <c r="I83" s="40">
        <v>12860</v>
      </c>
      <c r="J83" s="40">
        <v>13000</v>
      </c>
      <c r="K83" s="40">
        <v>13300</v>
      </c>
      <c r="L83" s="40">
        <v>13600</v>
      </c>
      <c r="M83" s="40">
        <v>13900</v>
      </c>
      <c r="N83" s="40">
        <v>14200</v>
      </c>
      <c r="O83" s="40">
        <v>14300</v>
      </c>
      <c r="P83" s="40">
        <v>14700</v>
      </c>
      <c r="Q83" s="40">
        <v>15000</v>
      </c>
      <c r="R83" s="40">
        <v>15300</v>
      </c>
      <c r="S83" s="40">
        <v>15500</v>
      </c>
      <c r="T83" s="40">
        <v>15700</v>
      </c>
      <c r="U83" s="40">
        <v>15800</v>
      </c>
      <c r="V83" s="40">
        <v>16000</v>
      </c>
      <c r="W83" s="40">
        <v>16400</v>
      </c>
      <c r="X83" s="40">
        <v>16500</v>
      </c>
      <c r="Y83" s="40">
        <v>16600</v>
      </c>
      <c r="Z83" s="40">
        <v>16600</v>
      </c>
      <c r="AA83" s="40">
        <v>16717</v>
      </c>
      <c r="AB83" s="40">
        <v>16373</v>
      </c>
      <c r="AC83" s="40">
        <v>16240</v>
      </c>
      <c r="AD83" s="40">
        <v>15763</v>
      </c>
      <c r="AE83" s="40">
        <v>15876</v>
      </c>
      <c r="AF83" s="40">
        <v>15900</v>
      </c>
      <c r="AG83" s="40">
        <v>16075</v>
      </c>
      <c r="AH83" s="40">
        <v>15925</v>
      </c>
      <c r="AI83" s="40">
        <v>16142</v>
      </c>
      <c r="AJ83" s="40">
        <v>16760</v>
      </c>
      <c r="AK83" s="40">
        <v>17380</v>
      </c>
      <c r="AL83" s="40">
        <v>18000</v>
      </c>
      <c r="AM83" s="40">
        <v>18615</v>
      </c>
      <c r="AN83" s="40">
        <v>19235</v>
      </c>
      <c r="AO83" s="40">
        <v>19850</v>
      </c>
      <c r="AP83" s="40">
        <v>20500</v>
      </c>
      <c r="AQ83" s="40">
        <v>21069</v>
      </c>
      <c r="AR83" s="40">
        <v>22496</v>
      </c>
    </row>
    <row r="84" spans="1:54" x14ac:dyDescent="0.3">
      <c r="A84" s="40" t="s">
        <v>147</v>
      </c>
      <c r="B84" s="40" t="s">
        <v>148</v>
      </c>
      <c r="C84" s="40" t="s">
        <v>330</v>
      </c>
      <c r="D84" s="40" t="s">
        <v>14</v>
      </c>
      <c r="E84" s="40" t="s">
        <v>293</v>
      </c>
      <c r="F84" s="40" t="s">
        <v>324</v>
      </c>
      <c r="G84" s="40" t="s">
        <v>15</v>
      </c>
      <c r="H84" s="40">
        <v>29</v>
      </c>
      <c r="I84" s="40">
        <v>34</v>
      </c>
      <c r="J84" s="40">
        <v>34</v>
      </c>
      <c r="K84" s="40">
        <v>34</v>
      </c>
      <c r="L84" s="40">
        <v>35</v>
      </c>
      <c r="M84" s="40">
        <v>40</v>
      </c>
      <c r="N84" s="40">
        <v>45</v>
      </c>
      <c r="O84" s="40">
        <v>50</v>
      </c>
      <c r="P84" s="40">
        <v>55</v>
      </c>
      <c r="Q84" s="40">
        <v>60</v>
      </c>
      <c r="R84" s="40">
        <v>65</v>
      </c>
      <c r="S84" s="40">
        <v>70</v>
      </c>
      <c r="T84" s="40">
        <v>75</v>
      </c>
      <c r="U84" s="40">
        <v>80</v>
      </c>
      <c r="V84" s="40">
        <v>85</v>
      </c>
      <c r="W84" s="40">
        <v>90</v>
      </c>
      <c r="X84" s="40">
        <v>95</v>
      </c>
      <c r="Y84" s="40">
        <v>100</v>
      </c>
      <c r="Z84" s="40">
        <v>110</v>
      </c>
      <c r="AA84" s="40">
        <v>115</v>
      </c>
      <c r="AB84" s="40">
        <v>120</v>
      </c>
      <c r="AC84" s="40">
        <v>120</v>
      </c>
      <c r="AD84" s="40">
        <v>120</v>
      </c>
      <c r="AE84" s="40">
        <v>120</v>
      </c>
      <c r="AF84" s="40">
        <v>120</v>
      </c>
      <c r="AG84" s="40">
        <v>121</v>
      </c>
      <c r="AH84" s="40">
        <v>423</v>
      </c>
      <c r="AI84" s="40">
        <v>480</v>
      </c>
      <c r="AJ84" s="40">
        <v>660</v>
      </c>
      <c r="AK84" s="40">
        <v>840</v>
      </c>
      <c r="AL84" s="40">
        <v>1021</v>
      </c>
      <c r="AM84" s="40">
        <v>1200</v>
      </c>
      <c r="AN84" s="40">
        <v>1380</v>
      </c>
      <c r="AO84" s="40">
        <v>1560</v>
      </c>
      <c r="AP84" s="40">
        <v>1933</v>
      </c>
    </row>
    <row r="85" spans="1:54" x14ac:dyDescent="0.3">
      <c r="A85" s="40" t="s">
        <v>153</v>
      </c>
      <c r="B85" s="40" t="s">
        <v>154</v>
      </c>
      <c r="C85" s="40" t="s">
        <v>330</v>
      </c>
      <c r="D85" s="40" t="s">
        <v>14</v>
      </c>
      <c r="E85" s="40" t="s">
        <v>293</v>
      </c>
      <c r="F85" s="40" t="s">
        <v>324</v>
      </c>
      <c r="G85" s="40" t="s">
        <v>15</v>
      </c>
      <c r="H85" s="40">
        <v>31</v>
      </c>
      <c r="I85" s="40">
        <v>31</v>
      </c>
      <c r="J85" s="40">
        <v>31</v>
      </c>
      <c r="K85" s="40">
        <v>31</v>
      </c>
      <c r="L85" s="40">
        <v>33</v>
      </c>
      <c r="M85" s="40">
        <v>60</v>
      </c>
      <c r="N85" s="40">
        <v>80</v>
      </c>
      <c r="O85" s="40">
        <v>100</v>
      </c>
      <c r="P85" s="40">
        <v>130</v>
      </c>
      <c r="Q85" s="40">
        <v>150</v>
      </c>
      <c r="R85" s="40">
        <v>170</v>
      </c>
      <c r="S85" s="40">
        <v>200</v>
      </c>
      <c r="T85" s="40">
        <v>230</v>
      </c>
      <c r="U85" s="40">
        <v>250</v>
      </c>
      <c r="V85" s="40">
        <v>280</v>
      </c>
      <c r="W85" s="40">
        <v>300</v>
      </c>
      <c r="X85" s="40">
        <v>350</v>
      </c>
      <c r="Y85" s="40">
        <v>449</v>
      </c>
      <c r="Z85" s="40">
        <v>421</v>
      </c>
      <c r="AA85" s="40">
        <v>572</v>
      </c>
      <c r="AB85" s="40">
        <v>675</v>
      </c>
      <c r="AC85" s="40">
        <v>700</v>
      </c>
      <c r="AD85" s="40">
        <v>600</v>
      </c>
      <c r="AE85" s="40">
        <v>600</v>
      </c>
      <c r="AF85" s="40">
        <v>600</v>
      </c>
      <c r="AG85" s="40">
        <v>500</v>
      </c>
      <c r="AH85" s="40">
        <v>500</v>
      </c>
      <c r="AI85" s="40">
        <v>500</v>
      </c>
      <c r="AJ85" s="40">
        <v>500</v>
      </c>
      <c r="AK85" s="40">
        <v>508</v>
      </c>
      <c r="AL85" s="40">
        <v>508</v>
      </c>
    </row>
    <row r="86" spans="1:54" x14ac:dyDescent="0.3">
      <c r="A86" s="40" t="s">
        <v>155</v>
      </c>
      <c r="B86" s="40" t="s">
        <v>156</v>
      </c>
      <c r="C86" s="40" t="s">
        <v>330</v>
      </c>
      <c r="D86" s="40" t="s">
        <v>14</v>
      </c>
      <c r="E86" s="40" t="s">
        <v>293</v>
      </c>
      <c r="F86" s="40" t="s">
        <v>324</v>
      </c>
      <c r="G86" s="40" t="s">
        <v>15</v>
      </c>
      <c r="H86" s="40">
        <v>18</v>
      </c>
      <c r="I86" s="40">
        <v>18</v>
      </c>
      <c r="J86" s="40">
        <v>28</v>
      </c>
      <c r="K86" s="40">
        <v>28</v>
      </c>
      <c r="L86" s="40">
        <v>27</v>
      </c>
    </row>
    <row r="87" spans="1:54" x14ac:dyDescent="0.3">
      <c r="A87" s="40" t="s">
        <v>284</v>
      </c>
      <c r="B87" s="40" t="s">
        <v>272</v>
      </c>
      <c r="C87" s="40" t="s">
        <v>330</v>
      </c>
      <c r="D87" s="40" t="s">
        <v>14</v>
      </c>
      <c r="E87" s="40" t="s">
        <v>293</v>
      </c>
      <c r="F87" s="40" t="s">
        <v>324</v>
      </c>
      <c r="G87" s="40" t="s">
        <v>15</v>
      </c>
      <c r="H87" s="40">
        <v>78</v>
      </c>
      <c r="I87" s="40">
        <v>300</v>
      </c>
      <c r="J87" s="40">
        <v>450</v>
      </c>
      <c r="K87" s="40">
        <v>460</v>
      </c>
      <c r="L87" s="40">
        <v>705</v>
      </c>
      <c r="M87" s="40">
        <v>940</v>
      </c>
      <c r="N87" s="40">
        <v>940</v>
      </c>
      <c r="O87" s="40">
        <v>1070</v>
      </c>
      <c r="P87" s="40">
        <v>1231</v>
      </c>
      <c r="Q87" s="40">
        <v>1412</v>
      </c>
      <c r="R87" s="40">
        <v>1500</v>
      </c>
      <c r="S87" s="40">
        <v>1591</v>
      </c>
      <c r="T87" s="40">
        <v>1840</v>
      </c>
      <c r="U87" s="40">
        <v>2000</v>
      </c>
      <c r="V87" s="40">
        <v>2150</v>
      </c>
      <c r="W87" s="40">
        <v>2450</v>
      </c>
      <c r="X87" s="40">
        <v>3000</v>
      </c>
      <c r="Y87" s="40">
        <v>3200</v>
      </c>
      <c r="Z87" s="40">
        <v>3500</v>
      </c>
      <c r="AA87" s="40">
        <v>3700</v>
      </c>
      <c r="AB87" s="40">
        <v>3950</v>
      </c>
      <c r="AC87" s="40">
        <v>4100</v>
      </c>
      <c r="AD87" s="40">
        <v>4180</v>
      </c>
      <c r="AE87" s="40">
        <v>4250</v>
      </c>
      <c r="AF87" s="40">
        <v>4300</v>
      </c>
      <c r="AG87" s="40">
        <v>4470</v>
      </c>
      <c r="AH87" s="40">
        <v>4540</v>
      </c>
      <c r="AI87" s="40">
        <v>4620</v>
      </c>
      <c r="AJ87" s="40">
        <v>4700</v>
      </c>
      <c r="AK87" s="40">
        <v>4830</v>
      </c>
      <c r="AL87" s="40">
        <v>4900</v>
      </c>
      <c r="AM87" s="40">
        <v>5020</v>
      </c>
      <c r="AN87" s="40">
        <v>5130</v>
      </c>
      <c r="AO87" s="40">
        <v>5240</v>
      </c>
      <c r="AP87" s="40">
        <v>5330</v>
      </c>
      <c r="AQ87" s="40">
        <v>5950</v>
      </c>
      <c r="AR87" s="40">
        <v>6800</v>
      </c>
      <c r="AS87" s="40">
        <v>7600</v>
      </c>
      <c r="AT87" s="40">
        <v>8250</v>
      </c>
      <c r="AU87" s="40">
        <v>8400</v>
      </c>
      <c r="AV87" s="40">
        <v>8981</v>
      </c>
    </row>
    <row r="88" spans="1:54" x14ac:dyDescent="0.3">
      <c r="A88" s="40" t="s">
        <v>273</v>
      </c>
      <c r="B88" s="40" t="s">
        <v>274</v>
      </c>
      <c r="C88" s="40" t="s">
        <v>330</v>
      </c>
      <c r="D88" s="40" t="s">
        <v>14</v>
      </c>
      <c r="E88" s="40" t="s">
        <v>293</v>
      </c>
      <c r="F88" s="40" t="s">
        <v>324</v>
      </c>
      <c r="G88" s="40" t="s">
        <v>15</v>
      </c>
      <c r="H88" s="40">
        <v>1000</v>
      </c>
      <c r="I88" s="40">
        <v>1500</v>
      </c>
      <c r="J88" s="40">
        <v>1800</v>
      </c>
      <c r="K88" s="40">
        <v>2234</v>
      </c>
      <c r="L88" s="40">
        <v>2124</v>
      </c>
      <c r="M88" s="40">
        <v>2116</v>
      </c>
      <c r="N88" s="40">
        <v>2108</v>
      </c>
      <c r="O88" s="40">
        <v>2100</v>
      </c>
      <c r="P88" s="40">
        <v>2092</v>
      </c>
      <c r="Q88" s="40">
        <v>2084</v>
      </c>
      <c r="R88" s="40">
        <v>2076</v>
      </c>
      <c r="S88" s="40">
        <v>2068</v>
      </c>
      <c r="T88" s="40">
        <v>2060</v>
      </c>
      <c r="U88" s="40">
        <v>2052</v>
      </c>
      <c r="V88" s="40">
        <v>2044</v>
      </c>
      <c r="W88" s="40">
        <v>2036</v>
      </c>
      <c r="X88" s="40">
        <v>2028</v>
      </c>
      <c r="Y88" s="40">
        <v>2020</v>
      </c>
      <c r="Z88" s="40">
        <v>2012</v>
      </c>
      <c r="AA88" s="40">
        <v>2004</v>
      </c>
      <c r="AB88" s="40">
        <v>1996</v>
      </c>
      <c r="AC88" s="40">
        <v>1988</v>
      </c>
      <c r="AD88" s="40">
        <v>1980</v>
      </c>
      <c r="AE88" s="40">
        <v>1972</v>
      </c>
      <c r="AF88" s="40">
        <v>1964</v>
      </c>
      <c r="AG88" s="40">
        <v>1956</v>
      </c>
      <c r="AH88" s="40">
        <v>1948</v>
      </c>
      <c r="AI88" s="40">
        <v>1940</v>
      </c>
      <c r="AJ88" s="40">
        <v>1932</v>
      </c>
      <c r="AK88" s="40">
        <v>1924</v>
      </c>
      <c r="AL88" s="40">
        <v>1916</v>
      </c>
      <c r="AM88" s="40">
        <v>1908</v>
      </c>
      <c r="AN88" s="40">
        <v>1900</v>
      </c>
      <c r="AO88" s="40">
        <v>1892</v>
      </c>
      <c r="AP88" s="40">
        <v>1884</v>
      </c>
      <c r="AQ88" s="40">
        <v>1876</v>
      </c>
      <c r="AR88" s="40">
        <v>1868</v>
      </c>
      <c r="AS88" s="40">
        <v>1860</v>
      </c>
      <c r="AT88" s="40">
        <v>1952</v>
      </c>
      <c r="AU88" s="40">
        <v>1944</v>
      </c>
      <c r="AV88" s="40">
        <v>1936</v>
      </c>
      <c r="AW88" s="40">
        <v>1928</v>
      </c>
      <c r="AX88" s="40">
        <v>1920</v>
      </c>
      <c r="AY88" s="40">
        <v>1912</v>
      </c>
      <c r="AZ88" s="40">
        <v>1807</v>
      </c>
    </row>
    <row r="89" spans="1:54" x14ac:dyDescent="0.3">
      <c r="A89" s="40" t="s">
        <v>161</v>
      </c>
      <c r="B89" s="40" t="s">
        <v>162</v>
      </c>
      <c r="C89" s="40" t="s">
        <v>330</v>
      </c>
      <c r="D89" s="40" t="s">
        <v>14</v>
      </c>
      <c r="E89" s="40" t="s">
        <v>293</v>
      </c>
      <c r="F89" s="40" t="s">
        <v>324</v>
      </c>
      <c r="G89" s="40" t="s">
        <v>15</v>
      </c>
      <c r="H89" s="40">
        <v>89</v>
      </c>
      <c r="I89" s="40">
        <v>104</v>
      </c>
      <c r="J89" s="40">
        <v>150</v>
      </c>
      <c r="K89" s="40">
        <v>200</v>
      </c>
      <c r="L89" s="40">
        <v>250</v>
      </c>
      <c r="M89" s="40">
        <v>300</v>
      </c>
      <c r="N89" s="40">
        <v>450</v>
      </c>
      <c r="O89" s="40">
        <v>490</v>
      </c>
      <c r="P89" s="40">
        <v>530</v>
      </c>
      <c r="Q89" s="40">
        <v>570</v>
      </c>
      <c r="R89" s="40">
        <v>610</v>
      </c>
      <c r="S89" s="40">
        <v>650</v>
      </c>
      <c r="T89" s="40">
        <v>690</v>
      </c>
      <c r="U89" s="40">
        <v>720</v>
      </c>
      <c r="V89" s="40">
        <v>750</v>
      </c>
      <c r="W89" s="40">
        <v>770</v>
      </c>
      <c r="X89" s="40">
        <v>790</v>
      </c>
      <c r="Y89" s="40">
        <v>810</v>
      </c>
      <c r="Z89" s="40">
        <v>830</v>
      </c>
      <c r="AA89" s="40">
        <v>900</v>
      </c>
      <c r="AB89" s="40">
        <v>1000</v>
      </c>
      <c r="AC89" s="40">
        <v>1100</v>
      </c>
      <c r="AD89" s="40">
        <v>1200</v>
      </c>
      <c r="AE89" s="40">
        <v>1300</v>
      </c>
      <c r="AF89" s="40">
        <v>1400</v>
      </c>
      <c r="AG89" s="40">
        <v>1500</v>
      </c>
      <c r="AH89" s="40">
        <v>1600</v>
      </c>
      <c r="AI89" s="40">
        <v>1750</v>
      </c>
      <c r="AJ89" s="40">
        <v>1900</v>
      </c>
      <c r="AK89" s="40">
        <v>2100</v>
      </c>
      <c r="AL89" s="40">
        <v>2200</v>
      </c>
      <c r="AM89" s="40">
        <v>2300</v>
      </c>
      <c r="AN89" s="40">
        <v>2400</v>
      </c>
      <c r="AO89" s="40">
        <v>2450</v>
      </c>
      <c r="AP89" s="40">
        <v>2515</v>
      </c>
      <c r="AQ89" s="40">
        <v>2400</v>
      </c>
      <c r="AR89" s="40">
        <v>2250</v>
      </c>
      <c r="AS89" s="40">
        <v>2150</v>
      </c>
      <c r="AT89" s="40">
        <v>2000</v>
      </c>
      <c r="AU89" s="40">
        <v>1885</v>
      </c>
      <c r="AV89" s="40">
        <v>1750</v>
      </c>
      <c r="AW89" s="40">
        <v>1712</v>
      </c>
      <c r="AX89" s="40">
        <v>678</v>
      </c>
      <c r="AY89" s="40">
        <v>700</v>
      </c>
      <c r="AZ89" s="40">
        <v>743</v>
      </c>
      <c r="BA89" s="40">
        <v>1250</v>
      </c>
      <c r="BB89" s="40">
        <v>1300</v>
      </c>
    </row>
    <row r="90" spans="1:54" x14ac:dyDescent="0.3">
      <c r="A90" s="40" t="s">
        <v>163</v>
      </c>
      <c r="B90" s="40" t="s">
        <v>164</v>
      </c>
      <c r="C90" s="40" t="s">
        <v>330</v>
      </c>
      <c r="D90" s="40" t="s">
        <v>14</v>
      </c>
      <c r="E90" s="40" t="s">
        <v>293</v>
      </c>
      <c r="F90" s="40" t="s">
        <v>324</v>
      </c>
      <c r="G90" s="40" t="s">
        <v>15</v>
      </c>
      <c r="H90" s="40">
        <v>10</v>
      </c>
      <c r="I90" s="40">
        <v>15</v>
      </c>
      <c r="J90" s="40">
        <v>18</v>
      </c>
      <c r="K90" s="40">
        <v>20</v>
      </c>
      <c r="L90" s="40">
        <v>25</v>
      </c>
      <c r="M90" s="40">
        <v>30</v>
      </c>
      <c r="N90" s="40">
        <v>40</v>
      </c>
      <c r="O90" s="40">
        <v>60</v>
      </c>
      <c r="P90" s="40">
        <v>80</v>
      </c>
      <c r="Q90" s="40">
        <v>100</v>
      </c>
      <c r="R90" s="40">
        <v>120</v>
      </c>
      <c r="S90" s="40">
        <v>140</v>
      </c>
      <c r="T90" s="40">
        <v>160</v>
      </c>
      <c r="U90" s="40">
        <v>180</v>
      </c>
      <c r="V90" s="40">
        <v>200</v>
      </c>
      <c r="W90" s="40">
        <v>220</v>
      </c>
      <c r="X90" s="40">
        <v>240</v>
      </c>
      <c r="Y90" s="40">
        <v>260</v>
      </c>
      <c r="Z90" s="40">
        <v>270</v>
      </c>
      <c r="AA90" s="40">
        <v>270</v>
      </c>
      <c r="AB90" s="40">
        <v>312</v>
      </c>
      <c r="AC90" s="40">
        <v>312</v>
      </c>
      <c r="AD90" s="40">
        <v>312</v>
      </c>
      <c r="AE90" s="40">
        <v>312</v>
      </c>
      <c r="AF90" s="40">
        <v>320</v>
      </c>
      <c r="AG90" s="40">
        <v>330</v>
      </c>
      <c r="AH90" s="40">
        <v>330</v>
      </c>
      <c r="AI90" s="40">
        <v>330</v>
      </c>
      <c r="AJ90" s="40">
        <v>335</v>
      </c>
      <c r="AK90" s="40">
        <v>335</v>
      </c>
      <c r="AL90" s="40">
        <v>337</v>
      </c>
      <c r="AM90" s="40">
        <v>335</v>
      </c>
      <c r="AN90" s="40">
        <v>335</v>
      </c>
      <c r="AO90" s="40">
        <v>330</v>
      </c>
      <c r="AP90" s="40">
        <v>330</v>
      </c>
      <c r="AQ90" s="40">
        <v>330</v>
      </c>
      <c r="AR90" s="40">
        <v>380</v>
      </c>
      <c r="AS90" s="40">
        <v>380</v>
      </c>
      <c r="AT90" s="40">
        <v>380</v>
      </c>
      <c r="AU90" s="40">
        <v>380</v>
      </c>
      <c r="AV90" s="40">
        <v>380</v>
      </c>
      <c r="AW90" s="40">
        <v>380</v>
      </c>
      <c r="AX90" s="40">
        <v>380</v>
      </c>
      <c r="AY90" s="40">
        <v>380</v>
      </c>
      <c r="AZ90" s="40">
        <v>380</v>
      </c>
      <c r="BA90" s="40">
        <v>390</v>
      </c>
    </row>
    <row r="91" spans="1:54" x14ac:dyDescent="0.3">
      <c r="A91" s="40" t="s">
        <v>167</v>
      </c>
      <c r="B91" s="40" t="s">
        <v>168</v>
      </c>
      <c r="C91" s="40" t="s">
        <v>330</v>
      </c>
      <c r="D91" s="40" t="s">
        <v>14</v>
      </c>
      <c r="E91" s="40" t="s">
        <v>293</v>
      </c>
      <c r="F91" s="40" t="s">
        <v>324</v>
      </c>
      <c r="G91" s="40" t="s">
        <v>15</v>
      </c>
      <c r="H91" s="40">
        <v>5</v>
      </c>
      <c r="I91" s="40">
        <v>6</v>
      </c>
      <c r="J91" s="40">
        <v>7</v>
      </c>
      <c r="K91" s="40">
        <v>9</v>
      </c>
      <c r="L91" s="40">
        <v>11</v>
      </c>
      <c r="M91" s="40">
        <v>11</v>
      </c>
      <c r="N91" s="40">
        <v>12</v>
      </c>
      <c r="O91" s="40">
        <v>14</v>
      </c>
      <c r="P91" s="40">
        <v>14</v>
      </c>
      <c r="Q91" s="40">
        <v>47</v>
      </c>
      <c r="R91" s="40">
        <v>60</v>
      </c>
      <c r="S91" s="40">
        <v>61</v>
      </c>
      <c r="T91" s="40">
        <v>62</v>
      </c>
      <c r="U91" s="40">
        <v>65</v>
      </c>
      <c r="V91" s="40">
        <v>68</v>
      </c>
      <c r="W91" s="40">
        <v>74</v>
      </c>
      <c r="X91" s="40">
        <v>75</v>
      </c>
      <c r="Y91" s="40">
        <v>75</v>
      </c>
      <c r="Z91" s="40">
        <v>75</v>
      </c>
      <c r="AA91" s="40">
        <v>96</v>
      </c>
      <c r="AB91" s="40">
        <v>105</v>
      </c>
      <c r="AC91" s="40">
        <v>121</v>
      </c>
      <c r="AD91" s="40">
        <v>128</v>
      </c>
      <c r="AE91" s="40">
        <v>140</v>
      </c>
      <c r="AF91" s="40">
        <v>150</v>
      </c>
      <c r="AG91" s="40">
        <v>158</v>
      </c>
      <c r="AH91" s="40">
        <v>158</v>
      </c>
      <c r="AI91" s="40">
        <v>162</v>
      </c>
      <c r="AJ91" s="40">
        <v>174</v>
      </c>
      <c r="AK91" s="40">
        <v>170</v>
      </c>
      <c r="AL91" s="40">
        <v>165</v>
      </c>
      <c r="AM91" s="40">
        <v>160</v>
      </c>
      <c r="AN91" s="40">
        <v>155</v>
      </c>
      <c r="AO91" s="40">
        <v>150</v>
      </c>
      <c r="AP91" s="40">
        <v>145</v>
      </c>
      <c r="AQ91" s="40">
        <v>140</v>
      </c>
      <c r="AR91" s="40">
        <v>135</v>
      </c>
      <c r="AS91" s="40">
        <v>130</v>
      </c>
    </row>
    <row r="92" spans="1:54" x14ac:dyDescent="0.3">
      <c r="A92" s="40" t="s">
        <v>169</v>
      </c>
      <c r="B92" s="40" t="s">
        <v>170</v>
      </c>
      <c r="C92" s="40" t="s">
        <v>330</v>
      </c>
      <c r="D92" s="40" t="s">
        <v>14</v>
      </c>
      <c r="E92" s="40" t="s">
        <v>293</v>
      </c>
      <c r="F92" s="40" t="s">
        <v>324</v>
      </c>
      <c r="G92" s="40" t="s">
        <v>15</v>
      </c>
      <c r="H92" s="40">
        <v>500</v>
      </c>
      <c r="I92" s="40">
        <v>550</v>
      </c>
      <c r="J92" s="40">
        <v>600</v>
      </c>
      <c r="K92" s="40">
        <v>650</v>
      </c>
      <c r="L92" s="40">
        <v>1000</v>
      </c>
      <c r="M92" s="40">
        <v>1300</v>
      </c>
      <c r="N92" s="40">
        <v>1600</v>
      </c>
      <c r="O92" s="40">
        <v>1800</v>
      </c>
      <c r="P92" s="40">
        <v>2350</v>
      </c>
      <c r="Q92" s="40">
        <v>2900</v>
      </c>
      <c r="R92" s="40">
        <v>3450</v>
      </c>
      <c r="S92" s="40">
        <v>4000</v>
      </c>
      <c r="T92" s="40">
        <v>4550</v>
      </c>
      <c r="U92" s="40">
        <v>5100</v>
      </c>
      <c r="V92" s="40">
        <v>5650</v>
      </c>
      <c r="W92" s="40">
        <v>6200</v>
      </c>
      <c r="X92" s="40">
        <v>6750</v>
      </c>
      <c r="Y92" s="40">
        <v>7300</v>
      </c>
      <c r="Z92" s="40">
        <v>7850</v>
      </c>
      <c r="AA92" s="40">
        <v>8400</v>
      </c>
      <c r="AB92" s="40">
        <v>8950</v>
      </c>
      <c r="AC92" s="40">
        <v>9500</v>
      </c>
      <c r="AD92" s="40">
        <v>10050</v>
      </c>
      <c r="AE92" s="40">
        <v>10600</v>
      </c>
      <c r="AF92" s="40">
        <v>11150</v>
      </c>
      <c r="AG92" s="40">
        <v>11700</v>
      </c>
      <c r="AH92" s="40">
        <v>12250</v>
      </c>
      <c r="AI92" s="40">
        <v>12800</v>
      </c>
      <c r="AJ92" s="40">
        <v>13350</v>
      </c>
      <c r="AK92" s="40">
        <v>13900</v>
      </c>
      <c r="AL92" s="40">
        <v>14450</v>
      </c>
      <c r="AM92" s="40">
        <v>15000</v>
      </c>
      <c r="AN92" s="40">
        <v>15550</v>
      </c>
      <c r="AO92" s="40">
        <v>16100</v>
      </c>
      <c r="AP92" s="40">
        <v>16650</v>
      </c>
      <c r="AQ92" s="40">
        <v>17200</v>
      </c>
      <c r="AR92" s="40">
        <v>17750</v>
      </c>
      <c r="AS92" s="40">
        <v>18300</v>
      </c>
      <c r="AT92" s="40">
        <v>18850</v>
      </c>
      <c r="AU92" s="40">
        <v>19400</v>
      </c>
      <c r="AV92" s="40">
        <v>20006</v>
      </c>
      <c r="AW92" s="40">
        <v>21000</v>
      </c>
      <c r="AX92" s="40">
        <v>22000</v>
      </c>
      <c r="AY92" s="40">
        <v>23000</v>
      </c>
      <c r="AZ92" s="40">
        <v>23000</v>
      </c>
      <c r="BA92" s="40">
        <v>23999</v>
      </c>
      <c r="BB92" s="40">
        <v>24800</v>
      </c>
    </row>
    <row r="93" spans="1:54" x14ac:dyDescent="0.3">
      <c r="A93" s="40" t="s">
        <v>173</v>
      </c>
      <c r="B93" s="40" t="s">
        <v>174</v>
      </c>
      <c r="C93" s="40" t="s">
        <v>330</v>
      </c>
      <c r="D93" s="40" t="s">
        <v>14</v>
      </c>
      <c r="E93" s="40" t="s">
        <v>293</v>
      </c>
      <c r="F93" s="40" t="s">
        <v>324</v>
      </c>
      <c r="G93" s="40" t="s">
        <v>15</v>
      </c>
      <c r="H93" s="40">
        <v>190</v>
      </c>
      <c r="I93" s="40">
        <v>170</v>
      </c>
      <c r="J93" s="40">
        <v>180</v>
      </c>
      <c r="K93" s="40">
        <v>210</v>
      </c>
      <c r="L93" s="40">
        <v>250</v>
      </c>
      <c r="M93" s="40">
        <v>250</v>
      </c>
      <c r="N93" s="40">
        <v>250</v>
      </c>
      <c r="O93" s="40">
        <v>270</v>
      </c>
      <c r="P93" s="40">
        <v>280</v>
      </c>
      <c r="Q93" s="40">
        <v>300</v>
      </c>
      <c r="R93" s="40">
        <v>310</v>
      </c>
      <c r="S93" s="40">
        <v>330</v>
      </c>
      <c r="T93" s="40">
        <v>340</v>
      </c>
      <c r="U93" s="40">
        <v>360</v>
      </c>
      <c r="V93" s="40">
        <v>370</v>
      </c>
      <c r="W93" s="40">
        <v>380</v>
      </c>
      <c r="X93" s="40">
        <v>400</v>
      </c>
      <c r="Y93" s="40">
        <v>420</v>
      </c>
      <c r="Z93" s="40">
        <v>440</v>
      </c>
      <c r="AA93" s="40">
        <v>460</v>
      </c>
      <c r="AB93" s="40">
        <v>460</v>
      </c>
      <c r="AC93" s="40">
        <v>460</v>
      </c>
      <c r="AD93" s="40">
        <v>460</v>
      </c>
      <c r="AE93" s="40">
        <v>460</v>
      </c>
      <c r="AF93" s="40">
        <v>460</v>
      </c>
      <c r="AG93" s="40">
        <v>470</v>
      </c>
      <c r="AH93" s="40">
        <v>470</v>
      </c>
      <c r="AI93" s="40">
        <v>480</v>
      </c>
      <c r="AJ93" s="40">
        <v>480</v>
      </c>
      <c r="AK93" s="40">
        <v>490</v>
      </c>
      <c r="AL93" s="40">
        <v>500</v>
      </c>
      <c r="AM93" s="40">
        <v>550</v>
      </c>
      <c r="AN93" s="40">
        <v>550</v>
      </c>
      <c r="AO93" s="40">
        <v>550</v>
      </c>
      <c r="AP93" s="40">
        <v>550</v>
      </c>
      <c r="AQ93" s="40">
        <v>560</v>
      </c>
      <c r="AR93" s="40">
        <v>570</v>
      </c>
      <c r="AS93" s="40">
        <v>580</v>
      </c>
      <c r="AT93" s="40">
        <v>600</v>
      </c>
      <c r="AU93" s="40">
        <v>609</v>
      </c>
      <c r="AV93" s="40">
        <v>618</v>
      </c>
      <c r="AW93" s="40">
        <v>627</v>
      </c>
      <c r="AX93" s="40">
        <v>636</v>
      </c>
      <c r="AY93" s="40">
        <v>645</v>
      </c>
    </row>
    <row r="94" spans="1:54" x14ac:dyDescent="0.3">
      <c r="A94" s="40" t="s">
        <v>5</v>
      </c>
      <c r="B94" s="40" t="s">
        <v>6</v>
      </c>
      <c r="C94" s="40" t="s">
        <v>329</v>
      </c>
      <c r="D94" s="40" t="s">
        <v>16</v>
      </c>
      <c r="E94" s="40" t="s">
        <v>293</v>
      </c>
      <c r="F94" s="40" t="s">
        <v>324</v>
      </c>
      <c r="G94" s="40" t="s">
        <v>17</v>
      </c>
      <c r="H94" s="40">
        <v>2.996254682</v>
      </c>
      <c r="I94" s="40">
        <v>6.092592593</v>
      </c>
      <c r="J94" s="40">
        <v>7.3529411759999999</v>
      </c>
      <c r="K94" s="40">
        <v>10.24363636</v>
      </c>
      <c r="L94" s="40">
        <v>10.83032491</v>
      </c>
      <c r="M94" s="40">
        <v>13.317857139999999</v>
      </c>
      <c r="N94" s="40">
        <v>15.90106007</v>
      </c>
      <c r="O94" s="40">
        <v>18.531468530000001</v>
      </c>
      <c r="P94" s="40">
        <v>22.068965519999999</v>
      </c>
      <c r="Q94" s="40">
        <v>24.527586209999999</v>
      </c>
      <c r="R94" s="40">
        <v>27.95862069</v>
      </c>
    </row>
    <row r="95" spans="1:54" x14ac:dyDescent="0.3">
      <c r="A95" s="40" t="s">
        <v>151</v>
      </c>
      <c r="B95" s="40" t="s">
        <v>152</v>
      </c>
      <c r="C95" s="40" t="s">
        <v>329</v>
      </c>
      <c r="D95" s="40" t="s">
        <v>16</v>
      </c>
      <c r="E95" s="40" t="s">
        <v>293</v>
      </c>
      <c r="F95" s="40" t="s">
        <v>324</v>
      </c>
      <c r="G95" s="40" t="s">
        <v>17</v>
      </c>
      <c r="H95" s="40">
        <v>2.9629630000000001E-2</v>
      </c>
      <c r="I95" s="40">
        <v>2.8571428999999999E-2</v>
      </c>
      <c r="J95" s="40">
        <v>2.7624309E-2</v>
      </c>
      <c r="K95" s="40">
        <v>2.6881720000000001E-2</v>
      </c>
      <c r="L95" s="40">
        <v>2.6455026E-2</v>
      </c>
      <c r="M95" s="40">
        <v>2.6560424999999999E-2</v>
      </c>
      <c r="N95" s="40">
        <v>3.8071066000000001E-2</v>
      </c>
      <c r="O95" s="40">
        <v>3.7499999999999999E-2</v>
      </c>
      <c r="P95" s="40">
        <v>3.0241935000000001E-2</v>
      </c>
      <c r="Q95" s="40">
        <v>4.2553190999999997E-2</v>
      </c>
      <c r="R95" s="40">
        <v>4.3057050999999999E-2</v>
      </c>
      <c r="S95" s="40">
        <v>3.3482142999999999E-2</v>
      </c>
      <c r="T95" s="40">
        <v>4.3010752999999999E-2</v>
      </c>
      <c r="U95" s="40">
        <v>5.3763441000000002E-2</v>
      </c>
      <c r="V95" s="40">
        <v>0.107526882</v>
      </c>
      <c r="W95" s="40">
        <v>0.16042780700000001</v>
      </c>
      <c r="X95" s="40">
        <v>0.212314225</v>
      </c>
      <c r="Y95" s="40">
        <v>0.855614973</v>
      </c>
      <c r="Z95" s="40">
        <v>0.91397849499999995</v>
      </c>
      <c r="AA95" s="40">
        <v>0.96774193500000005</v>
      </c>
      <c r="AB95" s="40">
        <v>1.0215053759999999</v>
      </c>
      <c r="AC95" s="40">
        <v>1.075268817</v>
      </c>
      <c r="AD95" s="40">
        <v>1.1827956989999999</v>
      </c>
      <c r="AE95" s="40">
        <v>1.2903225810000001</v>
      </c>
      <c r="AF95" s="40">
        <v>1.3978494619999999</v>
      </c>
      <c r="AG95" s="40">
        <v>1.5053763440000001</v>
      </c>
      <c r="AH95" s="40">
        <v>1.612903226</v>
      </c>
      <c r="AI95" s="40">
        <v>1.720430108</v>
      </c>
      <c r="AJ95" s="40">
        <v>1.752688172</v>
      </c>
      <c r="AK95" s="40">
        <v>1.752688172</v>
      </c>
      <c r="AL95" s="40">
        <v>1.774193548</v>
      </c>
      <c r="AM95" s="40">
        <v>1.827956989</v>
      </c>
    </row>
    <row r="96" spans="1:54" x14ac:dyDescent="0.3">
      <c r="A96" s="40" t="s">
        <v>157</v>
      </c>
      <c r="B96" s="40" t="s">
        <v>158</v>
      </c>
      <c r="C96" s="40" t="s">
        <v>329</v>
      </c>
      <c r="D96" s="40" t="s">
        <v>16</v>
      </c>
      <c r="E96" s="40" t="s">
        <v>293</v>
      </c>
      <c r="F96" s="40" t="s">
        <v>324</v>
      </c>
      <c r="G96" s="40" t="s">
        <v>17</v>
      </c>
    </row>
    <row r="97" spans="1:54" x14ac:dyDescent="0.3">
      <c r="A97" s="40" t="s">
        <v>159</v>
      </c>
      <c r="B97" s="40" t="s">
        <v>160</v>
      </c>
      <c r="C97" s="40" t="s">
        <v>329</v>
      </c>
      <c r="D97" s="40" t="s">
        <v>16</v>
      </c>
      <c r="E97" s="40" t="s">
        <v>293</v>
      </c>
      <c r="F97" s="40" t="s">
        <v>324</v>
      </c>
      <c r="G97" s="40" t="s">
        <v>17</v>
      </c>
      <c r="H97" s="40">
        <v>18.34857143</v>
      </c>
      <c r="I97" s="40">
        <v>18.33714286</v>
      </c>
      <c r="J97" s="40">
        <v>17.46</v>
      </c>
      <c r="K97" s="40">
        <v>16.522857139999999</v>
      </c>
      <c r="L97" s="40">
        <v>16.368571429999999</v>
      </c>
      <c r="M97" s="40">
        <v>17.557142859999999</v>
      </c>
      <c r="N97" s="40">
        <v>18.905714289999999</v>
      </c>
      <c r="O97" s="40">
        <v>14.01142857</v>
      </c>
      <c r="P97" s="40">
        <v>17.137142860000001</v>
      </c>
      <c r="Q97" s="40">
        <v>20.70571429</v>
      </c>
      <c r="R97" s="40">
        <v>16.83142857</v>
      </c>
      <c r="S97" s="40">
        <v>17.222857139999999</v>
      </c>
      <c r="T97" s="40">
        <v>16.34571429</v>
      </c>
      <c r="U97" s="40">
        <v>17.7</v>
      </c>
      <c r="V97" s="40">
        <v>15.82368421</v>
      </c>
      <c r="W97" s="40">
        <v>15.742105260000001</v>
      </c>
      <c r="X97" s="40">
        <v>16.278947370000001</v>
      </c>
      <c r="Y97" s="40">
        <v>16.971052629999999</v>
      </c>
      <c r="Z97" s="40">
        <v>16.773684209999999</v>
      </c>
      <c r="AA97" s="40">
        <v>17.226315790000001</v>
      </c>
      <c r="AB97" s="40">
        <v>16.839473680000001</v>
      </c>
      <c r="AC97" s="40">
        <v>17.5</v>
      </c>
      <c r="AD97" s="40">
        <v>22.547368420000002</v>
      </c>
      <c r="AE97" s="40">
        <v>23.62416107</v>
      </c>
      <c r="AF97" s="40">
        <v>19.676432009999999</v>
      </c>
      <c r="AG97" s="40">
        <v>20.030481170000002</v>
      </c>
      <c r="AH97" s="40">
        <v>20.193340490000001</v>
      </c>
      <c r="AI97" s="40">
        <v>19.664072099999998</v>
      </c>
      <c r="AJ97" s="40">
        <v>18.58524559</v>
      </c>
      <c r="AK97" s="40">
        <v>20.040080159999999</v>
      </c>
      <c r="AL97" s="40">
        <v>20.011771629999998</v>
      </c>
      <c r="AM97" s="40">
        <v>19.841269839999999</v>
      </c>
      <c r="AN97" s="40">
        <v>21.343873519999999</v>
      </c>
      <c r="AO97" s="40">
        <v>20.176082170000001</v>
      </c>
      <c r="AP97" s="40">
        <v>20.595807279999999</v>
      </c>
      <c r="AQ97" s="40">
        <v>24.405908799999999</v>
      </c>
      <c r="AR97" s="40">
        <v>24.09638554</v>
      </c>
      <c r="AS97" s="40">
        <v>25.224454900000001</v>
      </c>
      <c r="AT97" s="40">
        <v>23.54788069</v>
      </c>
      <c r="AU97" s="40">
        <v>24.94377428</v>
      </c>
      <c r="AV97" s="40">
        <v>24.508580340000002</v>
      </c>
      <c r="AW97" s="40">
        <v>25.228835199999999</v>
      </c>
    </row>
    <row r="98" spans="1:54" x14ac:dyDescent="0.3">
      <c r="A98" s="40" t="s">
        <v>275</v>
      </c>
      <c r="B98" s="40" t="s">
        <v>276</v>
      </c>
      <c r="C98" s="40" t="s">
        <v>329</v>
      </c>
      <c r="D98" s="40" t="s">
        <v>16</v>
      </c>
      <c r="E98" s="40" t="s">
        <v>293</v>
      </c>
      <c r="F98" s="40" t="s">
        <v>324</v>
      </c>
      <c r="G98" s="40" t="s">
        <v>17</v>
      </c>
      <c r="H98" s="40">
        <v>4.8779220780000001</v>
      </c>
      <c r="I98" s="40">
        <v>5.6701030929999998</v>
      </c>
      <c r="J98" s="40">
        <v>6.6496163680000002</v>
      </c>
      <c r="K98" s="40">
        <v>7.6142131979999998</v>
      </c>
      <c r="L98" s="40">
        <v>8.5642317380000001</v>
      </c>
      <c r="M98" s="40">
        <v>9.5</v>
      </c>
      <c r="N98" s="40">
        <v>10.42183623</v>
      </c>
      <c r="O98" s="40">
        <v>11.330049259999999</v>
      </c>
      <c r="P98" s="40">
        <v>11.756097560000001</v>
      </c>
      <c r="Q98" s="40">
        <v>11.67475728</v>
      </c>
      <c r="R98" s="40">
        <v>10.917874400000001</v>
      </c>
      <c r="S98" s="40">
        <v>10.913875600000001</v>
      </c>
      <c r="T98" s="40">
        <v>9.1523809519999997</v>
      </c>
      <c r="U98" s="40">
        <v>7.3587570619999996</v>
      </c>
      <c r="V98" s="40">
        <v>6.7508710799999996</v>
      </c>
      <c r="W98" s="40">
        <v>6.5967671470000004</v>
      </c>
      <c r="X98" s="40">
        <v>5.7756856320000001</v>
      </c>
      <c r="Y98" s="40">
        <v>6.4</v>
      </c>
      <c r="Z98" s="40">
        <v>7.7380952379999997</v>
      </c>
      <c r="AA98" s="40">
        <v>7.4566929130000004</v>
      </c>
      <c r="AB98" s="40">
        <v>7.1796875</v>
      </c>
      <c r="AC98" s="40">
        <v>6.9338521399999999</v>
      </c>
      <c r="AD98" s="40">
        <v>6.6384615379999996</v>
      </c>
      <c r="AE98" s="40">
        <v>6.3740458020000004</v>
      </c>
      <c r="AF98" s="40">
        <v>6.0905660380000004</v>
      </c>
      <c r="AG98" s="40">
        <v>5.8352059929999998</v>
      </c>
      <c r="AH98" s="40">
        <v>5.6044776120000002</v>
      </c>
      <c r="AI98" s="40">
        <v>5.3555555559999997</v>
      </c>
      <c r="AJ98" s="40">
        <v>5.1291512920000004</v>
      </c>
      <c r="AK98" s="40">
        <v>4.9044117649999999</v>
      </c>
      <c r="AL98" s="40">
        <v>4.6472727269999998</v>
      </c>
      <c r="AM98" s="40">
        <v>4.3956834530000002</v>
      </c>
      <c r="AN98" s="40">
        <v>4.020689655</v>
      </c>
      <c r="AO98" s="40">
        <v>3.827586207</v>
      </c>
      <c r="AP98" s="40">
        <v>3.634482759</v>
      </c>
      <c r="AQ98" s="40">
        <v>3.4413793099999999</v>
      </c>
      <c r="AR98" s="40">
        <v>3.2482758619999998</v>
      </c>
      <c r="AS98" s="40">
        <v>3.0551724139999998</v>
      </c>
      <c r="AT98" s="40">
        <v>2.8620689659999998</v>
      </c>
      <c r="AU98" s="40">
        <v>2.6689655170000002</v>
      </c>
      <c r="AV98" s="40">
        <v>2.433898305</v>
      </c>
      <c r="AW98" s="40">
        <v>2.244067797</v>
      </c>
      <c r="AX98" s="40">
        <v>2.0542372879999999</v>
      </c>
      <c r="AY98" s="40">
        <v>1.8644067799999999</v>
      </c>
    </row>
    <row r="99" spans="1:54" x14ac:dyDescent="0.3">
      <c r="A99" s="40" t="s">
        <v>277</v>
      </c>
      <c r="B99" s="40" t="s">
        <v>278</v>
      </c>
      <c r="C99" s="40" t="s">
        <v>329</v>
      </c>
      <c r="D99" s="40" t="s">
        <v>16</v>
      </c>
      <c r="E99" s="40" t="s">
        <v>293</v>
      </c>
      <c r="F99" s="40" t="s">
        <v>324</v>
      </c>
      <c r="G99" s="40" t="s">
        <v>17</v>
      </c>
      <c r="H99" s="40">
        <v>1.5230769230000001</v>
      </c>
      <c r="I99" s="40">
        <v>1.428571429</v>
      </c>
      <c r="J99" s="40">
        <v>1.448275862</v>
      </c>
      <c r="K99" s="40">
        <v>1.433333333</v>
      </c>
      <c r="L99" s="40">
        <v>2.0588235290000001</v>
      </c>
      <c r="M99" s="40">
        <v>2.5714285710000002</v>
      </c>
      <c r="N99" s="40">
        <v>3.2352941180000001</v>
      </c>
      <c r="O99" s="40">
        <v>3.8444444440000001</v>
      </c>
    </row>
    <row r="100" spans="1:54" x14ac:dyDescent="0.3">
      <c r="A100" s="40" t="s">
        <v>165</v>
      </c>
      <c r="B100" s="40" t="s">
        <v>166</v>
      </c>
      <c r="C100" s="40" t="s">
        <v>329</v>
      </c>
      <c r="D100" s="40" t="s">
        <v>16</v>
      </c>
      <c r="E100" s="40" t="s">
        <v>293</v>
      </c>
      <c r="F100" s="40" t="s">
        <v>324</v>
      </c>
      <c r="G100" s="40" t="s">
        <v>17</v>
      </c>
      <c r="H100" s="40">
        <v>8.7970540100000001</v>
      </c>
      <c r="I100" s="40">
        <v>9.3877551019999999</v>
      </c>
      <c r="J100" s="40">
        <v>9.9796334009999992</v>
      </c>
      <c r="K100" s="40">
        <v>10.569105690000001</v>
      </c>
      <c r="L100" s="40">
        <v>11.133603239999999</v>
      </c>
      <c r="M100" s="40">
        <v>11.91592563</v>
      </c>
      <c r="N100" s="40">
        <v>13.2</v>
      </c>
      <c r="O100" s="40">
        <v>13.84615385</v>
      </c>
      <c r="P100" s="40">
        <v>14.44444444</v>
      </c>
      <c r="Q100" s="40">
        <v>15.0556553</v>
      </c>
    </row>
    <row r="101" spans="1:54" x14ac:dyDescent="0.3">
      <c r="A101" s="40" t="s">
        <v>171</v>
      </c>
      <c r="B101" s="40" t="s">
        <v>172</v>
      </c>
      <c r="C101" s="40" t="s">
        <v>329</v>
      </c>
      <c r="D101" s="40" t="s">
        <v>16</v>
      </c>
      <c r="E101" s="40" t="s">
        <v>293</v>
      </c>
      <c r="F101" s="40" t="s">
        <v>324</v>
      </c>
      <c r="G101" s="40" t="s">
        <v>17</v>
      </c>
      <c r="H101" s="40">
        <v>0.41237113399999997</v>
      </c>
      <c r="I101" s="40">
        <v>0.510204082</v>
      </c>
      <c r="J101" s="40">
        <v>0.56565656600000003</v>
      </c>
      <c r="K101" s="40">
        <v>0.66</v>
      </c>
      <c r="L101" s="40">
        <v>0.73267326700000002</v>
      </c>
      <c r="M101" s="40">
        <v>0.78431372499999996</v>
      </c>
      <c r="N101" s="40">
        <v>0.83495145599999998</v>
      </c>
      <c r="O101" s="40">
        <v>0.921305182</v>
      </c>
      <c r="P101" s="40">
        <v>1.212121212</v>
      </c>
      <c r="Q101" s="40">
        <v>1.2260536399999999</v>
      </c>
      <c r="R101" s="40">
        <v>1.1607142859999999</v>
      </c>
      <c r="S101" s="40">
        <v>1.1594202899999999</v>
      </c>
      <c r="T101" s="40">
        <v>1.3114754099999999</v>
      </c>
      <c r="U101" s="40">
        <v>1.25748503</v>
      </c>
      <c r="V101" s="40">
        <v>1.1661807580000001</v>
      </c>
      <c r="W101" s="40">
        <v>1.1428571430000001</v>
      </c>
      <c r="X101" s="40">
        <v>1.1188811190000001</v>
      </c>
      <c r="Y101" s="40">
        <v>1.1232876709999999</v>
      </c>
      <c r="Z101" s="40">
        <v>1.1006711410000001</v>
      </c>
      <c r="AA101" s="40">
        <v>1.1052631580000001</v>
      </c>
      <c r="AB101" s="40">
        <v>1.083870968</v>
      </c>
      <c r="AC101" s="40">
        <v>1.0632911389999999</v>
      </c>
      <c r="AD101" s="40">
        <v>1.043478261</v>
      </c>
      <c r="AE101" s="40">
        <v>1.0243902439999999</v>
      </c>
      <c r="AF101" s="40">
        <v>1.0278113659999999</v>
      </c>
      <c r="AG101" s="40">
        <v>1.0191846520000001</v>
      </c>
      <c r="AH101" s="40">
        <v>1.0213776720000001</v>
      </c>
      <c r="AI101" s="40">
        <v>1.036513545</v>
      </c>
      <c r="AJ101" s="40">
        <v>1.0588235290000001</v>
      </c>
      <c r="AK101" s="40">
        <v>1.0227272730000001</v>
      </c>
      <c r="AL101" s="40">
        <v>0.98863636399999999</v>
      </c>
      <c r="AM101" s="40">
        <v>0.95454545499999999</v>
      </c>
      <c r="AN101" s="40">
        <v>0.95294117599999995</v>
      </c>
      <c r="AO101" s="40">
        <v>1.114285714</v>
      </c>
      <c r="AP101" s="40">
        <v>1.071428571</v>
      </c>
      <c r="AQ101" s="40">
        <v>0.96</v>
      </c>
      <c r="AR101" s="40">
        <v>0.86250000000000004</v>
      </c>
      <c r="AS101" s="40">
        <v>0.80487804900000004</v>
      </c>
      <c r="AT101" s="40">
        <v>0.72748267899999997</v>
      </c>
      <c r="AU101" s="40">
        <v>0.66666666699999999</v>
      </c>
      <c r="AV101" s="40">
        <v>0.56999999999999995</v>
      </c>
      <c r="AW101" s="40">
        <v>0.50179211499999998</v>
      </c>
    </row>
    <row r="102" spans="1:54" x14ac:dyDescent="0.3">
      <c r="A102" s="40" t="s">
        <v>175</v>
      </c>
      <c r="B102" s="40" t="s">
        <v>176</v>
      </c>
      <c r="C102" s="40" t="s">
        <v>329</v>
      </c>
      <c r="D102" s="40" t="s">
        <v>16</v>
      </c>
      <c r="E102" s="40" t="s">
        <v>293</v>
      </c>
      <c r="F102" s="40" t="s">
        <v>324</v>
      </c>
      <c r="G102" s="40" t="s">
        <v>17</v>
      </c>
      <c r="H102" s="40">
        <v>101.84833329999999</v>
      </c>
      <c r="I102" s="40">
        <v>105.3302905</v>
      </c>
      <c r="J102" s="40">
        <v>107.4380165</v>
      </c>
      <c r="K102" s="40">
        <v>109.9193416</v>
      </c>
      <c r="L102" s="40">
        <v>113.4606557</v>
      </c>
      <c r="M102" s="40">
        <v>116.1079313</v>
      </c>
      <c r="N102" s="40">
        <v>119.13142860000001</v>
      </c>
      <c r="O102" s="40">
        <v>120.3287225</v>
      </c>
      <c r="P102" s="40">
        <v>123.2765612</v>
      </c>
      <c r="Q102" s="40">
        <v>126.1115602</v>
      </c>
      <c r="R102" s="40">
        <v>126.61321510000001</v>
      </c>
      <c r="S102" s="40">
        <v>129.3590361</v>
      </c>
      <c r="T102" s="40">
        <v>131.4243395</v>
      </c>
      <c r="U102" s="40">
        <v>132.72545890000001</v>
      </c>
      <c r="V102" s="40">
        <v>133.636436</v>
      </c>
      <c r="W102" s="40">
        <v>137.6228988</v>
      </c>
      <c r="X102" s="40">
        <v>137.94749400000001</v>
      </c>
      <c r="Y102" s="40">
        <v>138.1747805</v>
      </c>
      <c r="Z102" s="40">
        <v>139.39102560000001</v>
      </c>
      <c r="AA102" s="40">
        <v>138.846463</v>
      </c>
      <c r="AB102" s="40">
        <v>141.57822580000001</v>
      </c>
      <c r="AC102" s="40">
        <v>140.02428169999999</v>
      </c>
      <c r="AD102" s="40">
        <v>138.1375961</v>
      </c>
      <c r="AE102" s="40">
        <v>137.5961149</v>
      </c>
      <c r="AF102" s="40">
        <v>137.19142049999999</v>
      </c>
      <c r="AG102" s="40">
        <v>134.12698409999999</v>
      </c>
      <c r="AH102" s="40">
        <v>127.49003980000001</v>
      </c>
      <c r="AI102" s="40">
        <v>123.015873</v>
      </c>
      <c r="AJ102" s="40">
        <v>118.1102362</v>
      </c>
      <c r="AK102" s="40">
        <v>113.28125</v>
      </c>
      <c r="AL102" s="40">
        <v>108.52713180000001</v>
      </c>
      <c r="AM102" s="40">
        <v>99.521385699999996</v>
      </c>
      <c r="AN102" s="40">
        <v>90.123640699999996</v>
      </c>
      <c r="AO102" s="40">
        <v>93.594795540000007</v>
      </c>
      <c r="AP102" s="40">
        <v>96.43925926</v>
      </c>
      <c r="AQ102" s="40">
        <v>84.249084249999996</v>
      </c>
      <c r="AR102" s="40">
        <v>72.992700729999996</v>
      </c>
      <c r="AS102" s="40">
        <v>64.233576639999995</v>
      </c>
      <c r="AT102" s="40">
        <v>54.869186050000003</v>
      </c>
      <c r="AU102" s="40">
        <v>52.345786269999998</v>
      </c>
      <c r="AV102" s="40">
        <v>51.169163320000003</v>
      </c>
      <c r="AW102" s="40">
        <v>49.452554739999997</v>
      </c>
      <c r="AX102" s="40">
        <v>48.143382350000003</v>
      </c>
      <c r="AY102" s="40">
        <v>47.518796989999998</v>
      </c>
    </row>
    <row r="103" spans="1:54" x14ac:dyDescent="0.3">
      <c r="A103" s="40" t="s">
        <v>177</v>
      </c>
      <c r="B103" s="40" t="s">
        <v>178</v>
      </c>
      <c r="C103" s="40" t="s">
        <v>329</v>
      </c>
      <c r="D103" s="40" t="s">
        <v>16</v>
      </c>
      <c r="E103" s="40" t="s">
        <v>293</v>
      </c>
      <c r="F103" s="40" t="s">
        <v>324</v>
      </c>
      <c r="G103" s="40" t="s">
        <v>17</v>
      </c>
      <c r="H103" s="40">
        <v>31.82692308</v>
      </c>
      <c r="I103" s="40">
        <v>32.871287129999999</v>
      </c>
      <c r="J103" s="40">
        <v>27.295081969999998</v>
      </c>
      <c r="K103" s="40">
        <v>27.833333329999999</v>
      </c>
      <c r="L103" s="40">
        <v>27.916666670000001</v>
      </c>
      <c r="M103" s="40">
        <v>28</v>
      </c>
      <c r="N103" s="40">
        <v>28.083333329999999</v>
      </c>
      <c r="O103" s="40">
        <v>28.166666670000001</v>
      </c>
      <c r="P103" s="40">
        <v>28.25</v>
      </c>
      <c r="Q103" s="40">
        <v>24.285714290000001</v>
      </c>
      <c r="R103" s="40">
        <v>24.14</v>
      </c>
      <c r="S103" s="40">
        <v>22.571428569999998</v>
      </c>
      <c r="T103" s="40">
        <v>21.571428569999998</v>
      </c>
      <c r="U103" s="40">
        <v>20.428571430000002</v>
      </c>
      <c r="V103" s="40">
        <v>19.428571430000002</v>
      </c>
      <c r="W103" s="40">
        <v>18.14285714</v>
      </c>
      <c r="X103" s="40">
        <v>16.85714286</v>
      </c>
      <c r="Y103" s="40">
        <v>14</v>
      </c>
      <c r="Z103" s="40">
        <v>13</v>
      </c>
      <c r="AA103" s="40">
        <v>12.5</v>
      </c>
      <c r="AB103" s="40">
        <v>11.875</v>
      </c>
      <c r="AC103" s="40">
        <v>11.625</v>
      </c>
      <c r="AD103" s="40">
        <v>10.875</v>
      </c>
      <c r="AE103" s="40">
        <v>10.625</v>
      </c>
      <c r="AF103" s="40">
        <v>8.8888888890000004</v>
      </c>
      <c r="AG103" s="40">
        <v>8.3333333330000006</v>
      </c>
      <c r="AH103" s="40">
        <v>8.0688888890000001</v>
      </c>
      <c r="AI103" s="40">
        <v>8.1055555560000005</v>
      </c>
      <c r="AJ103" s="40">
        <v>8.1444444439999995</v>
      </c>
      <c r="AK103" s="40">
        <v>8.1833333330000002</v>
      </c>
      <c r="AL103" s="40">
        <v>8.219482395</v>
      </c>
      <c r="AM103" s="40">
        <v>8.4488636360000005</v>
      </c>
      <c r="AN103" s="40">
        <v>8.3932584269999992</v>
      </c>
      <c r="AO103" s="40">
        <v>8.4269662919999995</v>
      </c>
      <c r="AP103" s="40">
        <v>8.4550561799999997</v>
      </c>
      <c r="AQ103" s="40">
        <v>9.4222222220000003</v>
      </c>
      <c r="AR103" s="40">
        <v>11.714189490000001</v>
      </c>
      <c r="AS103" s="40">
        <v>14.200573070000001</v>
      </c>
      <c r="AT103" s="40">
        <v>16.488505750000002</v>
      </c>
      <c r="AU103" s="40">
        <v>18.953488369999999</v>
      </c>
      <c r="AV103" s="40">
        <v>21.40093787</v>
      </c>
      <c r="AW103" s="40">
        <v>24.659302329999999</v>
      </c>
    </row>
    <row r="104" spans="1:54" x14ac:dyDescent="0.3">
      <c r="A104" s="40" t="s">
        <v>179</v>
      </c>
      <c r="B104" s="40" t="s">
        <v>180</v>
      </c>
      <c r="C104" s="40" t="s">
        <v>329</v>
      </c>
      <c r="D104" s="40" t="s">
        <v>16</v>
      </c>
      <c r="E104" s="40" t="s">
        <v>293</v>
      </c>
      <c r="F104" s="40" t="s">
        <v>324</v>
      </c>
      <c r="G104" s="40" t="s">
        <v>17</v>
      </c>
      <c r="H104" s="40">
        <v>1.6666666670000001</v>
      </c>
      <c r="I104" s="40">
        <v>1.65625</v>
      </c>
      <c r="J104" s="40">
        <v>1.651881309</v>
      </c>
      <c r="K104" s="40">
        <v>1.4266842799999999</v>
      </c>
      <c r="L104" s="40">
        <v>1.536624204</v>
      </c>
      <c r="M104" s="40">
        <v>2.1822033900000002</v>
      </c>
      <c r="N104" s="40">
        <v>2.4920466600000002</v>
      </c>
      <c r="O104" s="40">
        <v>2.7777777779999999</v>
      </c>
      <c r="P104" s="40">
        <v>3.095238095</v>
      </c>
      <c r="Q104" s="40">
        <v>3.3862433859999999</v>
      </c>
      <c r="R104" s="40">
        <v>3.6842105260000002</v>
      </c>
      <c r="S104" s="40">
        <v>3.9220779220000002</v>
      </c>
      <c r="T104" s="40">
        <v>4.1794871789999997</v>
      </c>
      <c r="U104" s="40">
        <v>4.4126582279999997</v>
      </c>
      <c r="V104" s="40">
        <v>4.3006211179999996</v>
      </c>
      <c r="W104" s="40">
        <v>4.066797642</v>
      </c>
      <c r="X104" s="40">
        <v>5.1603281130000003</v>
      </c>
    </row>
    <row r="105" spans="1:54" x14ac:dyDescent="0.3">
      <c r="A105" s="40" t="s">
        <v>279</v>
      </c>
      <c r="B105" s="40" t="s">
        <v>280</v>
      </c>
      <c r="C105" s="40" t="s">
        <v>329</v>
      </c>
      <c r="D105" s="40" t="s">
        <v>16</v>
      </c>
      <c r="E105" s="40" t="s">
        <v>293</v>
      </c>
      <c r="F105" s="40" t="s">
        <v>324</v>
      </c>
      <c r="G105" s="40" t="s">
        <v>17</v>
      </c>
      <c r="H105" s="40">
        <v>9.5527657910000006</v>
      </c>
      <c r="I105" s="40">
        <v>10.81504702</v>
      </c>
      <c r="J105" s="40">
        <v>7.7639751549999998</v>
      </c>
      <c r="K105" s="40">
        <v>6.1514802</v>
      </c>
      <c r="L105" s="40">
        <v>6.1443932410000004</v>
      </c>
      <c r="M105" s="40">
        <v>6.7720090290000003</v>
      </c>
      <c r="N105" s="40">
        <v>7.7095808379999999</v>
      </c>
      <c r="O105" s="40">
        <v>8.3142329020000005</v>
      </c>
      <c r="P105" s="40">
        <v>9.8756400880000008</v>
      </c>
      <c r="Q105" s="40">
        <v>11.509229100000001</v>
      </c>
      <c r="R105" s="40">
        <v>11.75656985</v>
      </c>
      <c r="S105" s="40">
        <v>11.764705879999999</v>
      </c>
      <c r="T105" s="40">
        <v>12.706043960000001</v>
      </c>
      <c r="U105" s="40">
        <v>13.605442180000001</v>
      </c>
      <c r="V105" s="40">
        <v>14.01709402</v>
      </c>
      <c r="W105" s="40">
        <v>13.77952756</v>
      </c>
      <c r="X105" s="40">
        <v>14.925373130000001</v>
      </c>
      <c r="Y105" s="40">
        <v>16.164584860000001</v>
      </c>
      <c r="Z105" s="40">
        <v>19.51431049</v>
      </c>
      <c r="AA105" s="40">
        <v>19.89708405</v>
      </c>
      <c r="AB105" s="40">
        <v>21.047996479999998</v>
      </c>
      <c r="AC105" s="40">
        <v>22.2322639</v>
      </c>
      <c r="AD105" s="40">
        <v>21.763440859999999</v>
      </c>
      <c r="AE105" s="40">
        <v>22.452504319999999</v>
      </c>
      <c r="AF105" s="40">
        <v>22.176079730000001</v>
      </c>
      <c r="AG105" s="40">
        <v>22.204213939999999</v>
      </c>
      <c r="AH105" s="40">
        <v>21.915887850000001</v>
      </c>
    </row>
    <row r="106" spans="1:54" x14ac:dyDescent="0.3">
      <c r="A106" s="40" t="s">
        <v>281</v>
      </c>
      <c r="B106" s="40" t="s">
        <v>282</v>
      </c>
      <c r="C106" s="40" t="s">
        <v>329</v>
      </c>
      <c r="D106" s="40" t="s">
        <v>16</v>
      </c>
      <c r="E106" s="40" t="s">
        <v>293</v>
      </c>
      <c r="F106" s="40" t="s">
        <v>324</v>
      </c>
      <c r="G106" s="40" t="s">
        <v>17</v>
      </c>
      <c r="H106" s="40">
        <v>66.668435009999996</v>
      </c>
      <c r="I106" s="40">
        <v>66.459948319999995</v>
      </c>
      <c r="J106" s="40">
        <v>65.491183879999994</v>
      </c>
      <c r="K106" s="40">
        <v>65.356265359999995</v>
      </c>
      <c r="L106" s="40">
        <v>65.859564160000005</v>
      </c>
      <c r="M106" s="40">
        <v>65.105386420000002</v>
      </c>
      <c r="N106" s="40">
        <v>64.988558350000005</v>
      </c>
      <c r="O106" s="40">
        <v>63.982102910000002</v>
      </c>
      <c r="P106" s="40">
        <v>64.332603939999998</v>
      </c>
      <c r="Q106" s="40">
        <v>64.239828689999996</v>
      </c>
      <c r="R106" s="40">
        <v>64.150943400000003</v>
      </c>
      <c r="S106" s="40">
        <v>64.182194620000004</v>
      </c>
      <c r="T106" s="40">
        <v>65.010351970000002</v>
      </c>
      <c r="U106" s="40">
        <v>64.097363079999994</v>
      </c>
      <c r="V106" s="40">
        <v>64.908722109999999</v>
      </c>
      <c r="W106" s="40">
        <v>66.531440160000002</v>
      </c>
      <c r="X106" s="40">
        <v>66.937119679999995</v>
      </c>
      <c r="Y106" s="40">
        <v>67.342799189999994</v>
      </c>
      <c r="Z106" s="40">
        <v>67.342799189999994</v>
      </c>
      <c r="AA106" s="40">
        <v>66.734530939999999</v>
      </c>
      <c r="AB106" s="40">
        <v>64.333988210000001</v>
      </c>
      <c r="AC106" s="40">
        <v>62.823984529999997</v>
      </c>
      <c r="AD106" s="40">
        <v>60.049523809999997</v>
      </c>
      <c r="AE106" s="40">
        <v>59.572232649999997</v>
      </c>
      <c r="AF106" s="40">
        <v>58.780036969999998</v>
      </c>
      <c r="AG106" s="40">
        <v>58.561020040000002</v>
      </c>
      <c r="AH106" s="40">
        <v>57.078853049999999</v>
      </c>
      <c r="AI106" s="40">
        <v>57.038869259999998</v>
      </c>
      <c r="AJ106" s="40">
        <v>58.397212539999998</v>
      </c>
      <c r="AK106" s="40">
        <v>59.725085909999997</v>
      </c>
      <c r="AL106" s="40">
        <v>61.016949150000002</v>
      </c>
      <c r="AM106" s="40">
        <v>62.257525080000001</v>
      </c>
      <c r="AN106" s="40">
        <v>63.48184818</v>
      </c>
      <c r="AO106" s="40">
        <v>64.032258060000004</v>
      </c>
      <c r="AP106" s="40">
        <v>65.916398709999996</v>
      </c>
      <c r="AQ106" s="40">
        <v>61.967647059999997</v>
      </c>
      <c r="AR106" s="40">
        <v>64.274285710000001</v>
      </c>
    </row>
    <row r="107" spans="1:54" x14ac:dyDescent="0.3">
      <c r="A107" s="40" t="s">
        <v>147</v>
      </c>
      <c r="B107" s="40" t="s">
        <v>148</v>
      </c>
      <c r="C107" s="40" t="s">
        <v>330</v>
      </c>
      <c r="D107" s="40" t="s">
        <v>16</v>
      </c>
      <c r="E107" s="40" t="s">
        <v>293</v>
      </c>
      <c r="F107" s="40" t="s">
        <v>324</v>
      </c>
      <c r="G107" s="40" t="s">
        <v>17</v>
      </c>
      <c r="H107" s="40">
        <v>0.13653483999999999</v>
      </c>
      <c r="I107" s="40">
        <v>0.15932521099999999</v>
      </c>
      <c r="J107" s="40">
        <v>0.15858209000000001</v>
      </c>
      <c r="K107" s="40">
        <v>0.15821312200000001</v>
      </c>
      <c r="L107" s="40">
        <v>0.16211208899999999</v>
      </c>
      <c r="M107" s="40">
        <v>0.18433179699999999</v>
      </c>
      <c r="N107" s="40">
        <v>0.20642201800000001</v>
      </c>
      <c r="O107" s="40">
        <v>0.228310502</v>
      </c>
      <c r="P107" s="40">
        <v>0.249772934</v>
      </c>
      <c r="Q107" s="40">
        <v>0.27075812300000002</v>
      </c>
      <c r="R107" s="40">
        <v>0.29545454500000001</v>
      </c>
      <c r="S107" s="40">
        <v>0.306748466</v>
      </c>
      <c r="T107" s="40">
        <v>0.31874203099999998</v>
      </c>
      <c r="U107" s="40">
        <v>0.32881216600000002</v>
      </c>
      <c r="V107" s="40">
        <v>0.33918595400000001</v>
      </c>
      <c r="W107" s="40">
        <v>0.35294117600000002</v>
      </c>
      <c r="X107" s="40">
        <v>0.36538461500000002</v>
      </c>
      <c r="Y107" s="40">
        <v>0.37735849100000002</v>
      </c>
      <c r="Z107" s="40">
        <v>0.407407407</v>
      </c>
      <c r="AA107" s="40">
        <v>0.41894353400000001</v>
      </c>
      <c r="AB107" s="40">
        <v>0.43010752699999999</v>
      </c>
      <c r="AC107" s="40">
        <v>0.42253521100000002</v>
      </c>
      <c r="AD107" s="40">
        <v>0.415944541</v>
      </c>
      <c r="AE107" s="40">
        <v>0.40955631399999998</v>
      </c>
      <c r="AF107" s="40">
        <v>0.40268456400000002</v>
      </c>
      <c r="AG107" s="40">
        <v>0.4</v>
      </c>
      <c r="AH107" s="40">
        <v>1.375609756</v>
      </c>
      <c r="AI107" s="40">
        <v>1.3737836290000001</v>
      </c>
      <c r="AJ107" s="40">
        <v>1.8696883849999999</v>
      </c>
      <c r="AK107" s="40">
        <v>2.3965763199999999</v>
      </c>
      <c r="AL107" s="40">
        <v>2.933908046</v>
      </c>
      <c r="AM107" s="40">
        <v>3.4732272069999999</v>
      </c>
      <c r="AN107" s="40">
        <v>4.0233236149999998</v>
      </c>
      <c r="AO107" s="40">
        <v>4.6414757509999998</v>
      </c>
      <c r="AP107" s="40">
        <v>5.7189349109999998</v>
      </c>
    </row>
    <row r="108" spans="1:54" x14ac:dyDescent="0.3">
      <c r="A108" s="40" t="s">
        <v>153</v>
      </c>
      <c r="B108" s="40" t="s">
        <v>154</v>
      </c>
      <c r="C108" s="40" t="s">
        <v>330</v>
      </c>
      <c r="D108" s="40" t="s">
        <v>16</v>
      </c>
      <c r="E108" s="40" t="s">
        <v>293</v>
      </c>
      <c r="F108" s="40" t="s">
        <v>324</v>
      </c>
      <c r="G108" s="40" t="s">
        <v>17</v>
      </c>
      <c r="H108" s="40">
        <v>6.2E-2</v>
      </c>
      <c r="I108" s="40">
        <v>6.1386138999999999E-2</v>
      </c>
      <c r="J108" s="40">
        <v>6.0784313999999999E-2</v>
      </c>
      <c r="K108" s="40">
        <v>6.0194175000000003E-2</v>
      </c>
      <c r="L108" s="40">
        <v>6.3461537999999998E-2</v>
      </c>
      <c r="M108" s="40">
        <v>0.114285714</v>
      </c>
      <c r="N108" s="40">
        <v>0.15094339600000001</v>
      </c>
      <c r="O108" s="40">
        <v>0.186915888</v>
      </c>
      <c r="P108" s="40">
        <v>0.24074074100000001</v>
      </c>
      <c r="Q108" s="40">
        <v>0.27777777799999998</v>
      </c>
      <c r="R108" s="40">
        <v>0.311926606</v>
      </c>
      <c r="S108" s="40">
        <v>0.36697247700000002</v>
      </c>
      <c r="T108" s="40">
        <v>0.42201834900000001</v>
      </c>
      <c r="U108" s="40">
        <v>0.45454545499999999</v>
      </c>
      <c r="V108" s="40">
        <v>0.50450450499999999</v>
      </c>
      <c r="W108" s="40">
        <v>0.53571428600000004</v>
      </c>
      <c r="X108" s="40">
        <v>0.61771973199999997</v>
      </c>
      <c r="Y108" s="40">
        <v>0.79624046800000003</v>
      </c>
      <c r="Z108" s="40">
        <v>0.71380128899999995</v>
      </c>
      <c r="AA108" s="40">
        <v>0.96785109999999996</v>
      </c>
      <c r="AB108" s="40">
        <v>1.14213198</v>
      </c>
      <c r="AC108" s="40">
        <v>1.1844331640000001</v>
      </c>
      <c r="AD108" s="40">
        <v>1.015228426</v>
      </c>
      <c r="AE108" s="40">
        <v>1.015228426</v>
      </c>
      <c r="AF108" s="40">
        <v>1.015228426</v>
      </c>
      <c r="AG108" s="40">
        <v>0.84317032000000003</v>
      </c>
      <c r="AH108" s="40">
        <v>0.84317032000000003</v>
      </c>
      <c r="AI108" s="40">
        <v>0.84175084200000005</v>
      </c>
      <c r="AJ108" s="40">
        <v>0.84175084200000005</v>
      </c>
      <c r="AK108" s="40">
        <v>0.85521885499999994</v>
      </c>
      <c r="AL108" s="40">
        <v>0.85378151300000005</v>
      </c>
    </row>
    <row r="109" spans="1:54" x14ac:dyDescent="0.3">
      <c r="A109" s="40" t="s">
        <v>155</v>
      </c>
      <c r="B109" s="40" t="s">
        <v>156</v>
      </c>
      <c r="C109" s="40" t="s">
        <v>330</v>
      </c>
      <c r="D109" s="40" t="s">
        <v>16</v>
      </c>
      <c r="E109" s="40" t="s">
        <v>293</v>
      </c>
      <c r="F109" s="40" t="s">
        <v>324</v>
      </c>
      <c r="G109" s="40" t="s">
        <v>17</v>
      </c>
      <c r="H109" s="40">
        <v>6.2133240999999999E-2</v>
      </c>
      <c r="I109" s="40">
        <v>6.2133240999999999E-2</v>
      </c>
      <c r="J109" s="40">
        <v>9.6651709000000002E-2</v>
      </c>
      <c r="K109" s="40">
        <v>9.6651709000000002E-2</v>
      </c>
      <c r="L109" s="40">
        <v>9.3199861999999994E-2</v>
      </c>
    </row>
    <row r="110" spans="1:54" x14ac:dyDescent="0.3">
      <c r="A110" s="40" t="s">
        <v>284</v>
      </c>
      <c r="B110" s="40" t="s">
        <v>272</v>
      </c>
      <c r="C110" s="40" t="s">
        <v>330</v>
      </c>
      <c r="D110" s="40" t="s">
        <v>16</v>
      </c>
      <c r="E110" s="40" t="s">
        <v>293</v>
      </c>
      <c r="F110" s="40" t="s">
        <v>324</v>
      </c>
      <c r="G110" s="40" t="s">
        <v>17</v>
      </c>
      <c r="H110" s="40">
        <v>0.46428571400000002</v>
      </c>
      <c r="I110" s="40">
        <v>1.7857142859999999</v>
      </c>
      <c r="J110" s="40">
        <v>2.6785714289999998</v>
      </c>
      <c r="K110" s="40">
        <v>2.7380952380000001</v>
      </c>
      <c r="L110" s="40">
        <v>4.1964285710000002</v>
      </c>
      <c r="M110" s="40">
        <v>5.595238095</v>
      </c>
      <c r="N110" s="40">
        <v>5.5294117649999999</v>
      </c>
      <c r="O110" s="40">
        <v>6.2941176470000002</v>
      </c>
      <c r="P110" s="40">
        <v>7.2411764710000002</v>
      </c>
      <c r="Q110" s="40">
        <v>8.3058823529999994</v>
      </c>
      <c r="R110" s="40">
        <v>8.8235294119999992</v>
      </c>
      <c r="S110" s="40">
        <v>9.3040935670000007</v>
      </c>
      <c r="T110" s="40">
        <v>10.57471264</v>
      </c>
      <c r="U110" s="40">
        <v>11.26760563</v>
      </c>
      <c r="V110" s="40">
        <v>11.84573003</v>
      </c>
      <c r="W110" s="40">
        <v>13.315217390000001</v>
      </c>
      <c r="X110" s="40">
        <v>15.95744681</v>
      </c>
      <c r="Y110" s="40">
        <v>16.753926700000001</v>
      </c>
      <c r="Z110" s="40">
        <v>18.18181818</v>
      </c>
      <c r="AA110" s="40">
        <v>18.925831200000001</v>
      </c>
      <c r="AB110" s="40">
        <v>20.050761420000001</v>
      </c>
      <c r="AC110" s="40">
        <v>20.603015079999999</v>
      </c>
      <c r="AD110" s="40">
        <v>20.55063913</v>
      </c>
      <c r="AE110" s="40">
        <v>18.47023033</v>
      </c>
      <c r="AF110" s="40">
        <v>18.067226890000001</v>
      </c>
      <c r="AG110" s="40">
        <v>18.78151261</v>
      </c>
      <c r="AH110" s="40">
        <v>18.916666670000001</v>
      </c>
      <c r="AI110" s="40">
        <v>19.09090909</v>
      </c>
      <c r="AJ110" s="40">
        <v>19.421487599999999</v>
      </c>
      <c r="AK110" s="40">
        <v>19.876543210000001</v>
      </c>
      <c r="AL110" s="40">
        <v>20</v>
      </c>
      <c r="AM110" s="40">
        <v>19.30769231</v>
      </c>
      <c r="AN110" s="40">
        <v>17.67746382</v>
      </c>
      <c r="AO110" s="40">
        <v>17.466666669999999</v>
      </c>
      <c r="AP110" s="40">
        <v>17.766666669999999</v>
      </c>
      <c r="AQ110" s="40">
        <v>19.833333329999999</v>
      </c>
      <c r="AR110" s="40">
        <v>23.448275859999999</v>
      </c>
      <c r="AS110" s="40">
        <v>26.20689655</v>
      </c>
      <c r="AT110" s="40">
        <v>29.464285709999999</v>
      </c>
      <c r="AU110" s="40">
        <v>30</v>
      </c>
      <c r="AV110" s="40">
        <v>32.075000000000003</v>
      </c>
    </row>
    <row r="111" spans="1:54" x14ac:dyDescent="0.3">
      <c r="A111" s="40" t="s">
        <v>273</v>
      </c>
      <c r="B111" s="40" t="s">
        <v>274</v>
      </c>
      <c r="C111" s="40" t="s">
        <v>330</v>
      </c>
      <c r="D111" s="40" t="s">
        <v>16</v>
      </c>
      <c r="E111" s="40" t="s">
        <v>293</v>
      </c>
      <c r="F111" s="40" t="s">
        <v>324</v>
      </c>
      <c r="G111" s="40" t="s">
        <v>17</v>
      </c>
      <c r="H111" s="40">
        <v>5.8823529409999997</v>
      </c>
      <c r="I111" s="40">
        <v>8.8235294119999992</v>
      </c>
      <c r="J111" s="40">
        <v>10.58823529</v>
      </c>
      <c r="K111" s="40">
        <v>13.14117647</v>
      </c>
      <c r="L111" s="40">
        <v>12.49411765</v>
      </c>
      <c r="M111" s="40">
        <v>12.447058820000001</v>
      </c>
      <c r="N111" s="40">
        <v>12.4</v>
      </c>
      <c r="O111" s="40">
        <v>12.35294118</v>
      </c>
      <c r="P111" s="40">
        <v>12.305882349999999</v>
      </c>
      <c r="Q111" s="40">
        <v>12.258823530000001</v>
      </c>
      <c r="R111" s="40">
        <v>12.211764710000001</v>
      </c>
      <c r="S111" s="40">
        <v>12.16470588</v>
      </c>
      <c r="T111" s="40">
        <v>12.117647059999999</v>
      </c>
      <c r="U111" s="40">
        <v>12.070588239999999</v>
      </c>
      <c r="V111" s="40">
        <v>11.355555560000001</v>
      </c>
      <c r="W111" s="40">
        <v>11.311111110000001</v>
      </c>
      <c r="X111" s="40">
        <v>11.266666669999999</v>
      </c>
      <c r="Y111" s="40">
        <v>10.63157895</v>
      </c>
      <c r="Z111" s="40">
        <v>10.589473679999999</v>
      </c>
      <c r="AA111" s="40">
        <v>10.54736842</v>
      </c>
      <c r="AB111" s="40">
        <v>10.50526316</v>
      </c>
      <c r="AC111" s="40">
        <v>9.4666666670000001</v>
      </c>
      <c r="AD111" s="40">
        <v>9.4285714289999998</v>
      </c>
      <c r="AE111" s="40">
        <v>8.5739130429999992</v>
      </c>
      <c r="AF111" s="40">
        <v>8.1833333330000002</v>
      </c>
      <c r="AG111" s="40">
        <v>8.15</v>
      </c>
      <c r="AH111" s="40">
        <v>7.7919999999999998</v>
      </c>
      <c r="AI111" s="40">
        <v>7.461538462</v>
      </c>
      <c r="AJ111" s="40">
        <v>7.4307692310000002</v>
      </c>
      <c r="AK111" s="40">
        <v>7.1259259259999999</v>
      </c>
      <c r="AL111" s="40">
        <v>6.8428571429999998</v>
      </c>
      <c r="AM111" s="40">
        <v>6.8142857140000004</v>
      </c>
      <c r="AN111" s="40">
        <v>6.7857142860000002</v>
      </c>
      <c r="AO111" s="40">
        <v>6.7571428569999998</v>
      </c>
      <c r="AP111" s="40">
        <v>6.28</v>
      </c>
      <c r="AQ111" s="40">
        <v>5.8624999999999998</v>
      </c>
      <c r="AR111" s="40">
        <v>5.1888888890000002</v>
      </c>
      <c r="AS111" s="40">
        <v>4.8947368420000004</v>
      </c>
      <c r="AT111" s="40">
        <v>5.0701298699999997</v>
      </c>
      <c r="AU111" s="40">
        <v>4.9215189869999998</v>
      </c>
      <c r="AV111" s="40">
        <v>4.7684729060000004</v>
      </c>
      <c r="AW111" s="40">
        <v>4.6113370009999999</v>
      </c>
      <c r="AX111" s="40">
        <v>4.5878136200000004</v>
      </c>
      <c r="AY111" s="40">
        <v>4.78</v>
      </c>
      <c r="AZ111" s="40">
        <v>4.5175000000000001</v>
      </c>
    </row>
    <row r="112" spans="1:54" x14ac:dyDescent="0.3">
      <c r="A112" s="40" t="s">
        <v>161</v>
      </c>
      <c r="B112" s="40" t="s">
        <v>162</v>
      </c>
      <c r="C112" s="40" t="s">
        <v>330</v>
      </c>
      <c r="D112" s="40" t="s">
        <v>16</v>
      </c>
      <c r="E112" s="40" t="s">
        <v>293</v>
      </c>
      <c r="F112" s="40" t="s">
        <v>324</v>
      </c>
      <c r="G112" s="40" t="s">
        <v>17</v>
      </c>
      <c r="H112" s="40">
        <v>0.54334554300000004</v>
      </c>
      <c r="I112" s="40">
        <v>0.63298843599999999</v>
      </c>
      <c r="J112" s="40">
        <v>0.91019417499999999</v>
      </c>
      <c r="K112" s="40">
        <v>1.2099213550000001</v>
      </c>
      <c r="L112" s="40">
        <v>1.507840772</v>
      </c>
      <c r="M112" s="40">
        <v>1.8050541520000001</v>
      </c>
      <c r="N112" s="40">
        <v>2.6978417270000001</v>
      </c>
      <c r="O112" s="40">
        <v>2.9376498799999999</v>
      </c>
      <c r="P112" s="40">
        <v>3.1774580339999998</v>
      </c>
      <c r="Q112" s="40">
        <v>3.3178114089999999</v>
      </c>
      <c r="R112" s="40">
        <v>3.550640279</v>
      </c>
      <c r="S112" s="40">
        <v>3.7834691500000002</v>
      </c>
      <c r="T112" s="40">
        <v>4.0162980209999999</v>
      </c>
      <c r="U112" s="40">
        <v>4.0723981900000004</v>
      </c>
      <c r="V112" s="40">
        <v>4.1254125410000002</v>
      </c>
      <c r="W112" s="40">
        <v>3.817550818</v>
      </c>
      <c r="X112" s="40">
        <v>3.9205955330000002</v>
      </c>
      <c r="Y112" s="40">
        <v>4.019851117</v>
      </c>
      <c r="Z112" s="40">
        <v>4.1293532339999999</v>
      </c>
      <c r="AA112" s="40">
        <v>4.4776119400000001</v>
      </c>
      <c r="AB112" s="40">
        <v>4.9677098859999997</v>
      </c>
      <c r="AC112" s="40">
        <v>5.4644808740000004</v>
      </c>
      <c r="AD112" s="40">
        <v>5.9612518630000002</v>
      </c>
      <c r="AE112" s="40">
        <v>6.458022851</v>
      </c>
      <c r="AF112" s="40">
        <v>6.886374816</v>
      </c>
      <c r="AG112" s="40">
        <v>7.367387033</v>
      </c>
      <c r="AH112" s="40">
        <v>7.8585461690000002</v>
      </c>
      <c r="AI112" s="40">
        <v>8.5241110570000007</v>
      </c>
      <c r="AJ112" s="40">
        <v>9.2547491480000001</v>
      </c>
      <c r="AK112" s="40">
        <v>10.228933270000001</v>
      </c>
      <c r="AL112" s="40">
        <v>10.66408143</v>
      </c>
      <c r="AM112" s="40">
        <v>10.633379570000001</v>
      </c>
      <c r="AN112" s="40">
        <v>7.8431372550000003</v>
      </c>
      <c r="AO112" s="40">
        <v>7.7531645569999998</v>
      </c>
      <c r="AP112" s="40">
        <v>7.5775836099999996</v>
      </c>
      <c r="AQ112" s="40">
        <v>5.2863436119999996</v>
      </c>
      <c r="AR112" s="40">
        <v>4.9614112459999999</v>
      </c>
      <c r="AS112" s="40">
        <v>4.7461368650000004</v>
      </c>
      <c r="AT112" s="40">
        <v>4.4247787609999998</v>
      </c>
      <c r="AU112" s="40">
        <v>4.2188898840000002</v>
      </c>
      <c r="AV112" s="40">
        <v>3.888888889</v>
      </c>
      <c r="AW112" s="40">
        <v>3.4938775510000002</v>
      </c>
      <c r="AX112" s="40">
        <v>1.1410299559999999</v>
      </c>
      <c r="AY112" s="40">
        <v>1.3994402239999999</v>
      </c>
      <c r="AZ112" s="40">
        <v>1.3260753169999999</v>
      </c>
      <c r="BA112" s="40">
        <v>2.2018671830000001</v>
      </c>
      <c r="BB112" s="40">
        <v>2.238292011</v>
      </c>
    </row>
    <row r="113" spans="1:55" x14ac:dyDescent="0.3">
      <c r="A113" s="40" t="s">
        <v>163</v>
      </c>
      <c r="B113" s="40" t="s">
        <v>164</v>
      </c>
      <c r="C113" s="40" t="s">
        <v>330</v>
      </c>
      <c r="D113" s="40" t="s">
        <v>16</v>
      </c>
      <c r="E113" s="40" t="s">
        <v>293</v>
      </c>
      <c r="F113" s="40" t="s">
        <v>324</v>
      </c>
      <c r="G113" s="40" t="s">
        <v>17</v>
      </c>
      <c r="H113" s="40">
        <v>0.37453183499999998</v>
      </c>
      <c r="I113" s="40">
        <v>0.56179775300000001</v>
      </c>
      <c r="J113" s="40">
        <v>0.67415730299999999</v>
      </c>
      <c r="K113" s="40">
        <v>0.75187969899999996</v>
      </c>
      <c r="L113" s="40">
        <v>0.94339622599999995</v>
      </c>
      <c r="M113" s="40">
        <v>1.127819549</v>
      </c>
      <c r="N113" s="40">
        <v>1.498127341</v>
      </c>
      <c r="O113" s="40">
        <v>2.23880597</v>
      </c>
      <c r="P113" s="40">
        <v>2.8776978419999999</v>
      </c>
      <c r="Q113" s="40">
        <v>3.5971223019999998</v>
      </c>
      <c r="R113" s="40">
        <v>5.0209205020000001</v>
      </c>
      <c r="S113" s="40">
        <v>5.8577405860000002</v>
      </c>
      <c r="T113" s="40">
        <v>7.079646018</v>
      </c>
      <c r="U113" s="40">
        <v>9.1836734690000004</v>
      </c>
      <c r="V113" s="40">
        <v>10.41666667</v>
      </c>
      <c r="W113" s="40">
        <v>11.282051279999999</v>
      </c>
      <c r="X113" s="40">
        <v>12.244897959999999</v>
      </c>
      <c r="Y113" s="40">
        <v>13.54166667</v>
      </c>
      <c r="Z113" s="40">
        <v>13.84615385</v>
      </c>
      <c r="AA113" s="40">
        <v>12.85714286</v>
      </c>
      <c r="AB113" s="40">
        <v>13.565217390000001</v>
      </c>
      <c r="AC113" s="40">
        <v>12.48</v>
      </c>
      <c r="AD113" s="40">
        <v>11.55555556</v>
      </c>
      <c r="AE113" s="40">
        <v>11.14285714</v>
      </c>
      <c r="AF113" s="40">
        <v>10.66666667</v>
      </c>
      <c r="AG113" s="40">
        <v>10.3125</v>
      </c>
      <c r="AH113" s="40">
        <v>9.7058823529999998</v>
      </c>
      <c r="AI113" s="40">
        <v>9.1666666669999994</v>
      </c>
      <c r="AJ113" s="40">
        <v>8.8157894740000007</v>
      </c>
      <c r="AK113" s="40">
        <v>8.375</v>
      </c>
      <c r="AL113" s="40">
        <v>8.2195121950000001</v>
      </c>
      <c r="AM113" s="40">
        <v>7.9761904760000002</v>
      </c>
      <c r="AN113" s="40">
        <v>7.7726218100000004</v>
      </c>
      <c r="AO113" s="40">
        <v>7.0212765959999999</v>
      </c>
      <c r="AP113" s="40">
        <v>6.6265060240000002</v>
      </c>
      <c r="AQ113" s="40">
        <v>6.7622950819999996</v>
      </c>
      <c r="AR113" s="40">
        <v>7.7868852459999998</v>
      </c>
      <c r="AS113" s="40">
        <v>7.7868852459999998</v>
      </c>
      <c r="AT113" s="40">
        <v>7.7868852459999998</v>
      </c>
      <c r="AU113" s="40">
        <v>7.7868852459999998</v>
      </c>
      <c r="AV113" s="40">
        <v>8.4444444440000002</v>
      </c>
      <c r="AW113" s="40">
        <v>9.5</v>
      </c>
      <c r="AX113" s="40">
        <v>9.5</v>
      </c>
      <c r="AY113" s="40">
        <v>9.5</v>
      </c>
      <c r="AZ113" s="40">
        <v>9.5</v>
      </c>
      <c r="BA113" s="40">
        <v>9.75</v>
      </c>
    </row>
    <row r="114" spans="1:55" x14ac:dyDescent="0.3">
      <c r="A114" s="40" t="s">
        <v>167</v>
      </c>
      <c r="B114" s="40" t="s">
        <v>168</v>
      </c>
      <c r="C114" s="40" t="s">
        <v>330</v>
      </c>
      <c r="D114" s="40" t="s">
        <v>16</v>
      </c>
      <c r="E114" s="40" t="s">
        <v>293</v>
      </c>
      <c r="F114" s="40" t="s">
        <v>324</v>
      </c>
      <c r="G114" s="40" t="s">
        <v>17</v>
      </c>
      <c r="H114" s="40">
        <v>4.3482039999999996E-3</v>
      </c>
      <c r="I114" s="40">
        <v>5.2178449999999996E-3</v>
      </c>
      <c r="J114" s="40">
        <v>6.0874859999999996E-3</v>
      </c>
      <c r="K114" s="40">
        <v>7.8267679999999996E-3</v>
      </c>
      <c r="L114" s="40">
        <v>9.5668809999999993E-3</v>
      </c>
      <c r="M114" s="40">
        <v>9.5668809999999993E-3</v>
      </c>
      <c r="N114" s="40">
        <v>1.0436598E-2</v>
      </c>
      <c r="O114" s="40">
        <v>1.1498972999999999E-2</v>
      </c>
      <c r="P114" s="40">
        <v>1.1500863E-2</v>
      </c>
      <c r="Q114" s="40">
        <v>4.1975528999999998E-2</v>
      </c>
      <c r="R114" s="40">
        <v>5.3447354000000002E-2</v>
      </c>
      <c r="S114" s="40">
        <v>5.4595901000000002E-2</v>
      </c>
      <c r="T114" s="40">
        <v>5.7354302000000003E-2</v>
      </c>
      <c r="U114" s="40">
        <v>6.6489361999999996E-2</v>
      </c>
      <c r="V114" s="40">
        <v>6.9558100999999997E-2</v>
      </c>
      <c r="W114" s="40">
        <v>7.5711070000000005E-2</v>
      </c>
      <c r="X114" s="40">
        <v>7.6734193000000006E-2</v>
      </c>
      <c r="Y114" s="40">
        <v>7.6734193000000006E-2</v>
      </c>
      <c r="Z114" s="40">
        <v>7.5361735999999999E-2</v>
      </c>
      <c r="AA114" s="40">
        <v>9.4007050999999994E-2</v>
      </c>
      <c r="AB114" s="40">
        <v>0.107449857</v>
      </c>
      <c r="AC114" s="40">
        <v>0.122817702</v>
      </c>
      <c r="AD114" s="40">
        <v>0.12797440500000001</v>
      </c>
      <c r="AE114" s="40">
        <v>0.143266476</v>
      </c>
      <c r="AF114" s="40">
        <v>0.153531218</v>
      </c>
      <c r="AG114" s="40">
        <v>0.16171954999999999</v>
      </c>
      <c r="AH114" s="40">
        <v>0.16628078299999999</v>
      </c>
      <c r="AI114" s="40">
        <v>0.17072399599999999</v>
      </c>
      <c r="AJ114" s="40">
        <v>0.18136335200000001</v>
      </c>
      <c r="AK114" s="40">
        <v>0.15404131900000001</v>
      </c>
      <c r="AL114" s="40">
        <v>0.13645385400000001</v>
      </c>
      <c r="AM114" s="40">
        <v>0.12320012299999999</v>
      </c>
      <c r="AN114" s="40">
        <v>0.11935931</v>
      </c>
      <c r="AO114" s="40">
        <v>0.115517905</v>
      </c>
      <c r="AP114" s="40">
        <v>0.103682517</v>
      </c>
      <c r="AQ114" s="40">
        <v>0.100107258</v>
      </c>
      <c r="AR114" s="40">
        <v>9.6531998999999993E-2</v>
      </c>
      <c r="AS114" s="40">
        <v>9.2963386999999995E-2</v>
      </c>
    </row>
    <row r="115" spans="1:55" x14ac:dyDescent="0.3">
      <c r="A115" s="40" t="s">
        <v>169</v>
      </c>
      <c r="B115" s="40" t="s">
        <v>170</v>
      </c>
      <c r="C115" s="40" t="s">
        <v>330</v>
      </c>
      <c r="D115" s="40" t="s">
        <v>16</v>
      </c>
      <c r="E115" s="40" t="s">
        <v>293</v>
      </c>
      <c r="F115" s="40" t="s">
        <v>324</v>
      </c>
      <c r="G115" s="40" t="s">
        <v>17</v>
      </c>
      <c r="H115" s="40">
        <v>0.21117977499999999</v>
      </c>
      <c r="I115" s="40">
        <v>0.225409836</v>
      </c>
      <c r="J115" s="40">
        <v>0.22627070699999999</v>
      </c>
      <c r="K115" s="40">
        <v>0.23661255</v>
      </c>
      <c r="L115" s="40">
        <v>0.33817909200000001</v>
      </c>
      <c r="M115" s="40">
        <v>0.479598786</v>
      </c>
      <c r="N115" s="40">
        <v>0.54770381899999998</v>
      </c>
      <c r="O115" s="40">
        <v>0.61703110299999997</v>
      </c>
      <c r="P115" s="40">
        <v>0.67695969499999997</v>
      </c>
      <c r="Q115" s="40">
        <v>0.90964779900000003</v>
      </c>
      <c r="R115" s="40">
        <v>1.1375791319999999</v>
      </c>
      <c r="S115" s="40">
        <v>1.538461538</v>
      </c>
      <c r="T115" s="40">
        <v>1.4606741569999999</v>
      </c>
      <c r="U115" s="40">
        <v>1.888888889</v>
      </c>
      <c r="V115" s="40">
        <v>2.173076923</v>
      </c>
      <c r="W115" s="40">
        <v>2.384615385</v>
      </c>
      <c r="X115" s="40">
        <v>3.2749502690000001</v>
      </c>
      <c r="Y115" s="40">
        <v>3.8716520820000002</v>
      </c>
      <c r="Z115" s="40">
        <v>4.4310228040000004</v>
      </c>
      <c r="AA115" s="40">
        <v>4.2850584090000003</v>
      </c>
      <c r="AB115" s="40">
        <v>5.4354427300000001</v>
      </c>
      <c r="AC115" s="40">
        <v>5.4497475910000004</v>
      </c>
      <c r="AD115" s="40">
        <v>5.7412167949999997</v>
      </c>
      <c r="AE115" s="40">
        <v>5.0476190479999996</v>
      </c>
      <c r="AF115" s="40">
        <v>4.8478260869999996</v>
      </c>
      <c r="AG115" s="40">
        <v>4.199569275</v>
      </c>
      <c r="AH115" s="40">
        <v>4.3935155300000002</v>
      </c>
      <c r="AI115" s="40">
        <v>4.5532157089999998</v>
      </c>
      <c r="AJ115" s="40">
        <v>4.7529193960000002</v>
      </c>
      <c r="AK115" s="40">
        <v>4.933626748</v>
      </c>
      <c r="AL115" s="40">
        <v>4.8166666669999998</v>
      </c>
      <c r="AM115" s="40">
        <v>4.9833887040000002</v>
      </c>
      <c r="AN115" s="40">
        <v>5.1661129570000002</v>
      </c>
      <c r="AO115" s="40">
        <v>5.1935483869999999</v>
      </c>
      <c r="AP115" s="40">
        <v>5.0607902740000004</v>
      </c>
      <c r="AQ115" s="40">
        <v>5.1963746220000004</v>
      </c>
      <c r="AR115" s="40">
        <v>5.3463855420000002</v>
      </c>
      <c r="AS115" s="40">
        <v>5.3823529409999997</v>
      </c>
      <c r="AT115" s="40">
        <v>5.3857142859999998</v>
      </c>
      <c r="AU115" s="40">
        <v>5.542857143</v>
      </c>
      <c r="AV115" s="40">
        <v>6.0624242419999996</v>
      </c>
      <c r="AW115" s="40">
        <v>6.1764705879999999</v>
      </c>
      <c r="AX115" s="40">
        <v>6.2857142860000002</v>
      </c>
      <c r="AY115" s="40">
        <v>6.5714285710000002</v>
      </c>
      <c r="AZ115" s="40">
        <v>6.3888888890000004</v>
      </c>
      <c r="BA115" s="40">
        <v>6.5214673909999998</v>
      </c>
      <c r="BB115" s="40">
        <v>6.7027027029999999</v>
      </c>
    </row>
    <row r="116" spans="1:55" x14ac:dyDescent="0.3">
      <c r="A116" s="40" t="s">
        <v>173</v>
      </c>
      <c r="B116" s="40" t="s">
        <v>174</v>
      </c>
      <c r="C116" s="40" t="s">
        <v>330</v>
      </c>
      <c r="D116" s="40" t="s">
        <v>16</v>
      </c>
      <c r="E116" s="40" t="s">
        <v>293</v>
      </c>
      <c r="F116" s="40" t="s">
        <v>324</v>
      </c>
      <c r="G116" s="40" t="s">
        <v>17</v>
      </c>
      <c r="H116" s="40">
        <v>0.64780088599999996</v>
      </c>
      <c r="I116" s="40">
        <v>0.57961131899999996</v>
      </c>
      <c r="J116" s="40">
        <v>0.59347181000000004</v>
      </c>
      <c r="K116" s="40">
        <v>0.69238377799999995</v>
      </c>
      <c r="L116" s="40">
        <v>0.798212005</v>
      </c>
      <c r="M116" s="40">
        <v>0.798212005</v>
      </c>
      <c r="N116" s="40">
        <v>0.77351485099999995</v>
      </c>
      <c r="O116" s="40">
        <v>0.79388415199999995</v>
      </c>
      <c r="P116" s="40">
        <v>0.87856918699999997</v>
      </c>
      <c r="Q116" s="40">
        <v>0.95298602300000002</v>
      </c>
      <c r="R116" s="40">
        <v>0.960049551</v>
      </c>
      <c r="S116" s="40">
        <v>1.021988232</v>
      </c>
      <c r="T116" s="40">
        <v>1.0369014940000001</v>
      </c>
      <c r="U116" s="40">
        <v>1.0814058280000001</v>
      </c>
      <c r="V116" s="40">
        <v>1.111778846</v>
      </c>
      <c r="W116" s="40">
        <v>1.14251353</v>
      </c>
      <c r="X116" s="40">
        <v>1.280409731</v>
      </c>
      <c r="Y116" s="40">
        <v>1.3448607109999999</v>
      </c>
      <c r="Z116" s="40">
        <v>1.4093529789999999</v>
      </c>
      <c r="AA116" s="40">
        <v>1.4738865750000001</v>
      </c>
      <c r="AB116" s="40">
        <v>1.474358974</v>
      </c>
      <c r="AC116" s="40">
        <v>1.475304682</v>
      </c>
      <c r="AD116" s="40">
        <v>1.4762516050000001</v>
      </c>
      <c r="AE116" s="40">
        <v>1.4771997429999999</v>
      </c>
      <c r="AF116" s="40">
        <v>1.4790996780000001</v>
      </c>
      <c r="AG116" s="40">
        <v>1.512713228</v>
      </c>
      <c r="AH116" s="40">
        <v>1.5141752580000001</v>
      </c>
      <c r="AI116" s="40">
        <v>1.549386701</v>
      </c>
      <c r="AJ116" s="40">
        <v>1.551389787</v>
      </c>
      <c r="AK116" s="40">
        <v>1.584734799</v>
      </c>
      <c r="AL116" s="40">
        <v>1.681802893</v>
      </c>
      <c r="AM116" s="40">
        <v>1.806833114</v>
      </c>
      <c r="AN116" s="40">
        <v>1.7845554830000001</v>
      </c>
      <c r="AO116" s="40">
        <v>1.7306482059999999</v>
      </c>
      <c r="AP116" s="40">
        <v>1.787455314</v>
      </c>
      <c r="AQ116" s="40">
        <v>1.740752254</v>
      </c>
      <c r="AR116" s="40">
        <v>1.9400953030000001</v>
      </c>
      <c r="AS116" s="40">
        <v>2.1601489759999999</v>
      </c>
      <c r="AT116" s="40">
        <v>1.761080129</v>
      </c>
      <c r="AU116" s="40">
        <v>1.8332329919999999</v>
      </c>
      <c r="AV116" s="40">
        <v>1.9941916749999999</v>
      </c>
      <c r="AW116" s="40">
        <v>2.0557377049999999</v>
      </c>
      <c r="AX116" s="40">
        <v>2.1691678040000002</v>
      </c>
      <c r="AY116" s="40">
        <v>2.159357215</v>
      </c>
    </row>
    <row r="117" spans="1:55" x14ac:dyDescent="0.3">
      <c r="A117" s="40" t="s">
        <v>5</v>
      </c>
      <c r="B117" s="40" t="s">
        <v>6</v>
      </c>
      <c r="C117" s="40" t="s">
        <v>329</v>
      </c>
      <c r="D117" s="40" t="s">
        <v>18</v>
      </c>
      <c r="E117" s="40" t="s">
        <v>293</v>
      </c>
      <c r="F117" s="40" t="s">
        <v>324</v>
      </c>
      <c r="G117" s="40" t="s">
        <v>19</v>
      </c>
      <c r="Q117" s="40">
        <v>71.906798499999994</v>
      </c>
      <c r="R117" s="40">
        <v>55.197724020000003</v>
      </c>
      <c r="S117" s="40">
        <v>57.096183590000003</v>
      </c>
      <c r="T117" s="40">
        <v>58.709027120000002</v>
      </c>
      <c r="U117" s="40">
        <v>53.726821919999999</v>
      </c>
      <c r="V117" s="40">
        <v>59.874670960000003</v>
      </c>
      <c r="W117" s="40">
        <v>57.203389059999999</v>
      </c>
      <c r="X117" s="40">
        <v>59.419514890000002</v>
      </c>
      <c r="Y117" s="40">
        <v>60.589517149999999</v>
      </c>
      <c r="Z117" s="40">
        <v>68.302729260000007</v>
      </c>
      <c r="AA117" s="40">
        <v>62.74780741</v>
      </c>
      <c r="AB117" s="40">
        <v>58.75896813</v>
      </c>
      <c r="AC117" s="40">
        <v>62.462365409999997</v>
      </c>
      <c r="AD117" s="40">
        <v>61.483982089999998</v>
      </c>
      <c r="AE117" s="40">
        <v>52.216485349999999</v>
      </c>
      <c r="AF117" s="40">
        <v>52.56284162</v>
      </c>
      <c r="AG117" s="40">
        <v>50.83055504</v>
      </c>
      <c r="AH117" s="40">
        <v>60.786123080000003</v>
      </c>
      <c r="AI117" s="40">
        <v>47.325202740000002</v>
      </c>
      <c r="AJ117" s="40">
        <v>51.405608659999999</v>
      </c>
      <c r="AK117" s="40">
        <v>63.459780080000002</v>
      </c>
      <c r="AL117" s="40">
        <v>56.847799670000001</v>
      </c>
      <c r="AM117" s="40">
        <v>69.778917879999995</v>
      </c>
      <c r="AN117" s="40">
        <v>51.585862919999997</v>
      </c>
      <c r="AO117" s="40">
        <v>57.624538579999999</v>
      </c>
      <c r="AP117" s="40">
        <v>55.378423920000003</v>
      </c>
      <c r="AQ117" s="40">
        <v>46.817769179999999</v>
      </c>
      <c r="AR117" s="40">
        <v>22.86216151</v>
      </c>
      <c r="AS117" s="40">
        <v>23.168306560000001</v>
      </c>
      <c r="AT117" s="40">
        <v>23.049660299999999</v>
      </c>
      <c r="AU117" s="40">
        <v>24.65300856</v>
      </c>
      <c r="AV117" s="40">
        <v>25.388352569999999</v>
      </c>
      <c r="AW117" s="40">
        <v>25.328390089999999</v>
      </c>
      <c r="AX117" s="40">
        <v>25.57781456</v>
      </c>
      <c r="AY117" s="40">
        <v>24.76980511</v>
      </c>
      <c r="AZ117" s="40">
        <v>23.857700770000001</v>
      </c>
      <c r="BA117" s="40">
        <v>24.30406193</v>
      </c>
      <c r="BB117" s="40">
        <v>23.725062170000001</v>
      </c>
      <c r="BC117" s="40">
        <v>23.030071750000001</v>
      </c>
    </row>
    <row r="118" spans="1:55" x14ac:dyDescent="0.3">
      <c r="A118" s="40" t="s">
        <v>151</v>
      </c>
      <c r="B118" s="40" t="s">
        <v>152</v>
      </c>
      <c r="C118" s="40" t="s">
        <v>329</v>
      </c>
      <c r="D118" s="40" t="s">
        <v>18</v>
      </c>
      <c r="E118" s="40" t="s">
        <v>293</v>
      </c>
      <c r="F118" s="40" t="s">
        <v>324</v>
      </c>
      <c r="G118" s="40" t="s">
        <v>19</v>
      </c>
      <c r="Q118" s="40">
        <v>41.143170509999997</v>
      </c>
      <c r="R118" s="40">
        <v>41.4743621</v>
      </c>
      <c r="S118" s="40">
        <v>42.444865800000002</v>
      </c>
      <c r="T118" s="40">
        <v>43.617342739999998</v>
      </c>
      <c r="U118" s="40">
        <v>43.675141619999998</v>
      </c>
      <c r="V118" s="40">
        <v>44.03797814</v>
      </c>
      <c r="W118" s="40">
        <v>43.715853770000002</v>
      </c>
      <c r="X118" s="40">
        <v>43.730047640000002</v>
      </c>
      <c r="Y118" s="40">
        <v>43.095672499999999</v>
      </c>
      <c r="Z118" s="40">
        <v>43.083698990000002</v>
      </c>
      <c r="AA118" s="40">
        <v>37.122371569999999</v>
      </c>
      <c r="AB118" s="40">
        <v>31.6816511</v>
      </c>
      <c r="AC118" s="40">
        <v>31.002264700000001</v>
      </c>
      <c r="AD118" s="40">
        <v>30.577663600000001</v>
      </c>
      <c r="AE118" s="40">
        <v>30.791218700000002</v>
      </c>
      <c r="AF118" s="40">
        <v>28.513093489999999</v>
      </c>
      <c r="AG118" s="40">
        <v>31.75487463</v>
      </c>
      <c r="AH118" s="40">
        <v>30.316183290000001</v>
      </c>
      <c r="AI118" s="40">
        <v>30.032770079999999</v>
      </c>
      <c r="AJ118" s="40">
        <v>29.463348100000001</v>
      </c>
      <c r="AK118" s="40">
        <v>29.953253100000001</v>
      </c>
      <c r="AL118" s="40">
        <v>29.87319617</v>
      </c>
      <c r="AM118" s="40">
        <v>30.112468570000001</v>
      </c>
      <c r="AN118" s="40">
        <v>29.583650729999999</v>
      </c>
      <c r="AO118" s="40">
        <v>26.24440486</v>
      </c>
      <c r="AP118" s="40">
        <v>23.165061949999998</v>
      </c>
      <c r="AQ118" s="40">
        <v>21.576255840000002</v>
      </c>
      <c r="AR118" s="40">
        <v>20.41654101</v>
      </c>
      <c r="AS118" s="40">
        <v>20.204463659999998</v>
      </c>
      <c r="AT118" s="40">
        <v>27.651613789999999</v>
      </c>
      <c r="AU118" s="40">
        <v>26.017219870000002</v>
      </c>
      <c r="AV118" s="40">
        <v>18.991589099999999</v>
      </c>
      <c r="AW118" s="40">
        <v>18.989788069999999</v>
      </c>
      <c r="AX118" s="40">
        <v>17.600329540000001</v>
      </c>
      <c r="AY118" s="40">
        <v>19.77676087</v>
      </c>
      <c r="AZ118" s="40">
        <v>20.103883230000001</v>
      </c>
      <c r="BA118" s="40">
        <v>21.18124268</v>
      </c>
      <c r="BB118" s="40">
        <v>21.819001709999998</v>
      </c>
      <c r="BC118" s="40">
        <v>22.59459347</v>
      </c>
    </row>
    <row r="119" spans="1:55" x14ac:dyDescent="0.3">
      <c r="A119" s="40" t="s">
        <v>157</v>
      </c>
      <c r="B119" s="40" t="s">
        <v>158</v>
      </c>
      <c r="C119" s="40" t="s">
        <v>329</v>
      </c>
      <c r="D119" s="40" t="s">
        <v>18</v>
      </c>
      <c r="E119" s="40" t="s">
        <v>293</v>
      </c>
      <c r="F119" s="40" t="s">
        <v>324</v>
      </c>
      <c r="G119" s="40" t="s">
        <v>19</v>
      </c>
      <c r="Q119" s="40">
        <v>86.239417680000003</v>
      </c>
      <c r="R119" s="40">
        <v>85.905443120000001</v>
      </c>
      <c r="S119" s="40">
        <v>85.381531010000003</v>
      </c>
      <c r="T119" s="40">
        <v>85.461005279999995</v>
      </c>
      <c r="U119" s="40">
        <v>84.259509260000002</v>
      </c>
      <c r="V119" s="40">
        <v>83.735585130000004</v>
      </c>
      <c r="W119" s="40">
        <v>83.454162850000003</v>
      </c>
      <c r="X119" s="40">
        <v>83.829500319999994</v>
      </c>
      <c r="Y119" s="40">
        <v>82.978808279999996</v>
      </c>
      <c r="Z119" s="40">
        <v>83.003020609999993</v>
      </c>
      <c r="AA119" s="40">
        <v>83.436113550000002</v>
      </c>
      <c r="AB119" s="40">
        <v>82.329196550000006</v>
      </c>
      <c r="AC119" s="40">
        <v>82.573105130000002</v>
      </c>
      <c r="AD119" s="40">
        <v>82.167791469999997</v>
      </c>
      <c r="AE119" s="40">
        <v>81.291355600000003</v>
      </c>
      <c r="AF119" s="40">
        <v>81.111274559999998</v>
      </c>
      <c r="AG119" s="40">
        <v>81.556510729999999</v>
      </c>
      <c r="AH119" s="40">
        <v>80.583270760000005</v>
      </c>
      <c r="AI119" s="40">
        <v>80.002319409999998</v>
      </c>
      <c r="AJ119" s="40">
        <v>80.672504680000003</v>
      </c>
      <c r="AK119" s="40">
        <v>81.514632109999994</v>
      </c>
      <c r="AL119" s="40">
        <v>78.351246419999995</v>
      </c>
      <c r="AM119" s="40">
        <v>77.310995129999995</v>
      </c>
      <c r="AN119" s="40">
        <v>73.622137739999999</v>
      </c>
      <c r="AO119" s="40">
        <v>72.874009880000003</v>
      </c>
      <c r="AP119" s="40">
        <v>72.988179990000006</v>
      </c>
      <c r="AQ119" s="40">
        <v>73.085059990000005</v>
      </c>
      <c r="AR119" s="40">
        <v>73.259943280000002</v>
      </c>
      <c r="AS119" s="40">
        <v>73.912829919999993</v>
      </c>
      <c r="AT119" s="40">
        <v>73.908417889999996</v>
      </c>
      <c r="AU119" s="40">
        <v>72.03264446</v>
      </c>
      <c r="AV119" s="40">
        <v>71.671408130000003</v>
      </c>
      <c r="AW119" s="40">
        <v>74.095937500000005</v>
      </c>
      <c r="AX119" s="40">
        <v>72.671295290000003</v>
      </c>
      <c r="AY119" s="40">
        <v>72.040715989999995</v>
      </c>
      <c r="AZ119" s="40">
        <v>72.384883880000004</v>
      </c>
      <c r="BA119" s="40">
        <v>74.363140740000006</v>
      </c>
      <c r="BB119" s="40">
        <v>70.841114540000007</v>
      </c>
      <c r="BC119" s="40">
        <v>70.820498180000001</v>
      </c>
    </row>
    <row r="120" spans="1:55" x14ac:dyDescent="0.3">
      <c r="A120" s="40" t="s">
        <v>159</v>
      </c>
      <c r="B120" s="40" t="s">
        <v>160</v>
      </c>
      <c r="C120" s="40" t="s">
        <v>329</v>
      </c>
      <c r="D120" s="40" t="s">
        <v>18</v>
      </c>
      <c r="E120" s="40" t="s">
        <v>293</v>
      </c>
      <c r="F120" s="40" t="s">
        <v>324</v>
      </c>
      <c r="G120" s="40" t="s">
        <v>19</v>
      </c>
      <c r="Q120" s="40">
        <v>68.081921379999997</v>
      </c>
      <c r="R120" s="40">
        <v>68.585642329999999</v>
      </c>
      <c r="S120" s="40">
        <v>68.557941069999998</v>
      </c>
      <c r="T120" s="40">
        <v>68.115024529999999</v>
      </c>
      <c r="U120" s="40">
        <v>67.632294599999994</v>
      </c>
      <c r="V120" s="40">
        <v>67.156014420000005</v>
      </c>
      <c r="W120" s="40">
        <v>66.028126619999995</v>
      </c>
      <c r="X120" s="40">
        <v>65.759749029999995</v>
      </c>
      <c r="Y120" s="40">
        <v>66.953981029999994</v>
      </c>
      <c r="Z120" s="40">
        <v>68.34235597</v>
      </c>
      <c r="AA120" s="40">
        <v>65.298460610000006</v>
      </c>
      <c r="AB120" s="40">
        <v>64.081936409999997</v>
      </c>
      <c r="AC120" s="40">
        <v>65.574219729999996</v>
      </c>
      <c r="AD120" s="40">
        <v>67.342642429999998</v>
      </c>
      <c r="AE120" s="40">
        <v>67.316914019999999</v>
      </c>
      <c r="AF120" s="40">
        <v>66.082773360000004</v>
      </c>
      <c r="AG120" s="40">
        <v>65.6966204</v>
      </c>
      <c r="AH120" s="40">
        <v>64.854031710000001</v>
      </c>
      <c r="AI120" s="40">
        <v>65.706329510000003</v>
      </c>
      <c r="AJ120" s="40">
        <v>65.929409019999994</v>
      </c>
      <c r="AK120" s="40">
        <v>65.715396260000006</v>
      </c>
      <c r="AL120" s="40">
        <v>64.041953090000007</v>
      </c>
      <c r="AM120" s="40">
        <v>63.325172100000003</v>
      </c>
      <c r="AN120" s="40">
        <v>62.659266610000003</v>
      </c>
      <c r="AO120" s="40">
        <v>61.546658489999999</v>
      </c>
      <c r="AP120" s="40">
        <v>60.99235041</v>
      </c>
      <c r="AQ120" s="40">
        <v>58.317244250000002</v>
      </c>
      <c r="AR120" s="40">
        <v>57.670755659999998</v>
      </c>
      <c r="AS120" s="40">
        <v>58.102087580000003</v>
      </c>
      <c r="AT120" s="40">
        <v>59.033395659999996</v>
      </c>
      <c r="AU120" s="40">
        <v>56.298904550000003</v>
      </c>
      <c r="AV120" s="40">
        <v>56.371526160000002</v>
      </c>
      <c r="AW120" s="40">
        <v>56.368671300000003</v>
      </c>
      <c r="AX120" s="40">
        <v>56.753708170000003</v>
      </c>
      <c r="AY120" s="40">
        <v>57.712962400000002</v>
      </c>
      <c r="AZ120" s="40">
        <v>56.664618320000002</v>
      </c>
      <c r="BA120" s="40">
        <v>56.835480439999998</v>
      </c>
      <c r="BB120" s="40">
        <v>55.996322810000002</v>
      </c>
      <c r="BC120" s="40">
        <v>56.354713459999999</v>
      </c>
    </row>
    <row r="121" spans="1:55" x14ac:dyDescent="0.3">
      <c r="A121" s="40" t="s">
        <v>275</v>
      </c>
      <c r="B121" s="40" t="s">
        <v>276</v>
      </c>
      <c r="C121" s="40" t="s">
        <v>329</v>
      </c>
      <c r="D121" s="40" t="s">
        <v>18</v>
      </c>
      <c r="E121" s="40" t="s">
        <v>293</v>
      </c>
      <c r="F121" s="40" t="s">
        <v>324</v>
      </c>
      <c r="G121" s="40" t="s">
        <v>19</v>
      </c>
      <c r="Q121" s="40">
        <v>85.240693789999995</v>
      </c>
      <c r="R121" s="40">
        <v>88.561801489999993</v>
      </c>
      <c r="S121" s="40">
        <v>88.159495910000004</v>
      </c>
      <c r="T121" s="40">
        <v>87.803634720000005</v>
      </c>
      <c r="U121" s="40">
        <v>88.597800019999994</v>
      </c>
      <c r="V121" s="40">
        <v>87.536534320000001</v>
      </c>
      <c r="W121" s="40">
        <v>87.984573870000006</v>
      </c>
      <c r="X121" s="40">
        <v>87.528525819999999</v>
      </c>
      <c r="Y121" s="40">
        <v>87.493950630000001</v>
      </c>
      <c r="Z121" s="40">
        <v>85.570889609999995</v>
      </c>
      <c r="AA121" s="40">
        <v>86.547053419999997</v>
      </c>
      <c r="AB121" s="40">
        <v>86.786664470000005</v>
      </c>
      <c r="AC121" s="40">
        <v>85.554494770000005</v>
      </c>
      <c r="AD121" s="40">
        <v>84.975289939999996</v>
      </c>
      <c r="AE121" s="40">
        <v>85.660942070000004</v>
      </c>
      <c r="AF121" s="40">
        <v>84.850343899999999</v>
      </c>
      <c r="AG121" s="40">
        <v>84.409469020000003</v>
      </c>
      <c r="AH121" s="40">
        <v>81.926302359999994</v>
      </c>
      <c r="AI121" s="40">
        <v>82.928709670000003</v>
      </c>
      <c r="AJ121" s="40">
        <v>81.918445669999997</v>
      </c>
      <c r="AK121" s="40">
        <v>79.732638170000001</v>
      </c>
      <c r="AL121" s="40">
        <v>79.816731869999998</v>
      </c>
      <c r="AM121" s="40">
        <v>77.173293000000001</v>
      </c>
      <c r="AN121" s="40">
        <v>79.243852279999999</v>
      </c>
      <c r="AO121" s="40">
        <v>77.357433159999999</v>
      </c>
      <c r="AP121" s="40">
        <v>76.489153110000004</v>
      </c>
      <c r="AQ121" s="40">
        <v>76.064099510000005</v>
      </c>
      <c r="AR121" s="40">
        <v>76.529872679999997</v>
      </c>
      <c r="AS121" s="40">
        <v>69.881434189999993</v>
      </c>
      <c r="AT121" s="40">
        <v>71.82501173</v>
      </c>
      <c r="AU121" s="40">
        <v>73.64767028</v>
      </c>
      <c r="AV121" s="40">
        <v>71.866135450000002</v>
      </c>
      <c r="AW121" s="40">
        <v>71.637538750000004</v>
      </c>
      <c r="AX121" s="40">
        <v>69.309441629999995</v>
      </c>
      <c r="AY121" s="40">
        <v>68.984655680000003</v>
      </c>
      <c r="AZ121" s="40">
        <v>68.412021170000003</v>
      </c>
      <c r="BA121" s="40">
        <v>72.251601199999996</v>
      </c>
      <c r="BB121" s="40">
        <v>73.146446150000003</v>
      </c>
      <c r="BC121" s="40">
        <v>73.619771209999996</v>
      </c>
    </row>
    <row r="122" spans="1:55" x14ac:dyDescent="0.3">
      <c r="A122" s="40" t="s">
        <v>277</v>
      </c>
      <c r="B122" s="40" t="s">
        <v>278</v>
      </c>
      <c r="C122" s="40" t="s">
        <v>329</v>
      </c>
      <c r="D122" s="40" t="s">
        <v>18</v>
      </c>
      <c r="E122" s="40" t="s">
        <v>293</v>
      </c>
      <c r="F122" s="40" t="s">
        <v>324</v>
      </c>
      <c r="G122" s="40" t="s">
        <v>19</v>
      </c>
      <c r="Q122" s="40">
        <v>65.730544660000007</v>
      </c>
      <c r="R122" s="40">
        <v>52.154376059999997</v>
      </c>
      <c r="S122" s="40">
        <v>54.794799310000002</v>
      </c>
      <c r="T122" s="40">
        <v>57.268789990000002</v>
      </c>
      <c r="U122" s="40">
        <v>54.712045629999999</v>
      </c>
      <c r="V122" s="40">
        <v>56.375980319999996</v>
      </c>
      <c r="W122" s="40">
        <v>54.441659430000001</v>
      </c>
      <c r="X122" s="40">
        <v>58.794693090000003</v>
      </c>
      <c r="Y122" s="40">
        <v>59.694752630000004</v>
      </c>
      <c r="Z122" s="40">
        <v>64.696846710000003</v>
      </c>
      <c r="AA122" s="40">
        <v>59.925318840000003</v>
      </c>
      <c r="AB122" s="40">
        <v>56.350493890000003</v>
      </c>
      <c r="AC122" s="40">
        <v>58.772870650000002</v>
      </c>
      <c r="AD122" s="40">
        <v>58.305619550000003</v>
      </c>
      <c r="AE122" s="40">
        <v>53.553054779999997</v>
      </c>
      <c r="AF122" s="40">
        <v>54.528643700000003</v>
      </c>
      <c r="AG122" s="40">
        <v>52.617997619999997</v>
      </c>
      <c r="AH122" s="40">
        <v>57.683914309999999</v>
      </c>
      <c r="AI122" s="40">
        <v>47.165328879999997</v>
      </c>
      <c r="AJ122" s="40">
        <v>48.377341469999998</v>
      </c>
      <c r="AK122" s="40">
        <v>54.796592029999999</v>
      </c>
      <c r="AL122" s="40">
        <v>50.073559320000001</v>
      </c>
      <c r="AM122" s="40">
        <v>59.08223014</v>
      </c>
      <c r="AN122" s="40">
        <v>46.927140299999998</v>
      </c>
      <c r="AO122" s="40">
        <v>48.054425100000003</v>
      </c>
      <c r="AP122" s="40">
        <v>48.812848719999998</v>
      </c>
      <c r="AQ122" s="40">
        <v>45.301793199999999</v>
      </c>
      <c r="AR122" s="40">
        <v>42.502255349999999</v>
      </c>
      <c r="AS122" s="40">
        <v>45.629471809999998</v>
      </c>
      <c r="AT122" s="40">
        <v>41.346066649999997</v>
      </c>
      <c r="AU122" s="40">
        <v>41.796477269999997</v>
      </c>
      <c r="AV122" s="40">
        <v>40.428179880000002</v>
      </c>
      <c r="AW122" s="40">
        <v>40.542870290000003</v>
      </c>
      <c r="AX122" s="40">
        <v>41.074762640000003</v>
      </c>
      <c r="AY122" s="40">
        <v>38.792365230000001</v>
      </c>
      <c r="AZ122" s="40">
        <v>39.936654429999997</v>
      </c>
      <c r="BA122" s="40">
        <v>38.994471760000003</v>
      </c>
      <c r="BB122" s="40">
        <v>38.419948230000003</v>
      </c>
      <c r="BC122" s="40">
        <v>37.854808650000003</v>
      </c>
    </row>
    <row r="123" spans="1:55" x14ac:dyDescent="0.3">
      <c r="A123" s="40" t="s">
        <v>165</v>
      </c>
      <c r="B123" s="40" t="s">
        <v>166</v>
      </c>
      <c r="C123" s="40" t="s">
        <v>329</v>
      </c>
      <c r="D123" s="40" t="s">
        <v>18</v>
      </c>
      <c r="E123" s="40" t="s">
        <v>293</v>
      </c>
      <c r="F123" s="40" t="s">
        <v>324</v>
      </c>
      <c r="G123" s="40" t="s">
        <v>19</v>
      </c>
      <c r="Q123" s="40">
        <v>73.160123310000003</v>
      </c>
      <c r="R123" s="40">
        <v>62.15657109</v>
      </c>
      <c r="S123" s="40">
        <v>63.313370249999998</v>
      </c>
      <c r="T123" s="40">
        <v>64.764579690000005</v>
      </c>
      <c r="U123" s="40">
        <v>61.318665150000001</v>
      </c>
      <c r="V123" s="40">
        <v>64.677448630000001</v>
      </c>
      <c r="W123" s="40">
        <v>61.290469880000003</v>
      </c>
      <c r="X123" s="40">
        <v>64.175093149999995</v>
      </c>
      <c r="Y123" s="40">
        <v>65.299400239999997</v>
      </c>
      <c r="Z123" s="40">
        <v>70.07293215</v>
      </c>
      <c r="AA123" s="40">
        <v>65.904934359999999</v>
      </c>
      <c r="AB123" s="40">
        <v>62.241248370000001</v>
      </c>
      <c r="AC123" s="40">
        <v>64.413680780000007</v>
      </c>
      <c r="AD123" s="40">
        <v>63.866629940000003</v>
      </c>
      <c r="AE123" s="40">
        <v>56.818186519999998</v>
      </c>
      <c r="AF123" s="40">
        <v>57.07364785</v>
      </c>
      <c r="AG123" s="40">
        <v>55.757441669999999</v>
      </c>
      <c r="AH123" s="40">
        <v>63.934546650000001</v>
      </c>
      <c r="AI123" s="40">
        <v>54.171962229999998</v>
      </c>
      <c r="AJ123" s="40">
        <v>57.642294550000003</v>
      </c>
      <c r="AK123" s="40">
        <v>65.539719959999999</v>
      </c>
      <c r="AL123" s="40">
        <v>60.585396699999997</v>
      </c>
      <c r="AM123" s="40">
        <v>69.682944079999999</v>
      </c>
      <c r="AN123" s="40">
        <v>55.289557510000002</v>
      </c>
      <c r="AO123" s="40">
        <v>59.205894860000001</v>
      </c>
      <c r="AP123" s="40">
        <v>59.498224980000003</v>
      </c>
      <c r="AQ123" s="40">
        <v>55.044814879999997</v>
      </c>
      <c r="AR123" s="40">
        <v>53.749070359999997</v>
      </c>
      <c r="AS123" s="40">
        <v>57.509279769999999</v>
      </c>
      <c r="AT123" s="40">
        <v>46.136223440000002</v>
      </c>
      <c r="AU123" s="40">
        <v>47.274484379999997</v>
      </c>
      <c r="AV123" s="40">
        <v>54.079569749999997</v>
      </c>
      <c r="AW123" s="40">
        <v>48.122946130000003</v>
      </c>
      <c r="AX123" s="40">
        <v>50.24400017</v>
      </c>
      <c r="AY123" s="40">
        <v>46.512005940000002</v>
      </c>
      <c r="AZ123" s="40">
        <v>43.962956910000003</v>
      </c>
      <c r="BA123" s="40">
        <v>21.482538819999998</v>
      </c>
      <c r="BB123" s="40">
        <v>20.706101749999998</v>
      </c>
      <c r="BC123" s="40">
        <v>19.484134399999999</v>
      </c>
    </row>
    <row r="124" spans="1:55" x14ac:dyDescent="0.3">
      <c r="A124" s="40" t="s">
        <v>171</v>
      </c>
      <c r="B124" s="40" t="s">
        <v>172</v>
      </c>
      <c r="C124" s="40" t="s">
        <v>329</v>
      </c>
      <c r="D124" s="40" t="s">
        <v>18</v>
      </c>
      <c r="E124" s="40" t="s">
        <v>293</v>
      </c>
      <c r="F124" s="40" t="s">
        <v>324</v>
      </c>
      <c r="G124" s="40" t="s">
        <v>19</v>
      </c>
      <c r="Q124" s="40">
        <v>47.870764029999997</v>
      </c>
      <c r="R124" s="40">
        <v>46.580470609999999</v>
      </c>
      <c r="S124" s="40">
        <v>46.092378240000002</v>
      </c>
      <c r="T124" s="40">
        <v>46.458854029999998</v>
      </c>
      <c r="U124" s="40">
        <v>44.257059939999998</v>
      </c>
      <c r="V124" s="40">
        <v>44.158116200000002</v>
      </c>
      <c r="W124" s="40">
        <v>42.145172709999997</v>
      </c>
      <c r="X124" s="40">
        <v>42.018100130000001</v>
      </c>
      <c r="Y124" s="40">
        <v>42.285623620000003</v>
      </c>
      <c r="Z124" s="40">
        <v>45.021443840000003</v>
      </c>
      <c r="AA124" s="40">
        <v>44.277124290000003</v>
      </c>
      <c r="AB124" s="40">
        <v>42.942673339999999</v>
      </c>
      <c r="AC124" s="40">
        <v>43.112948269999997</v>
      </c>
      <c r="AD124" s="40">
        <v>42.79955889</v>
      </c>
      <c r="AE124" s="40">
        <v>40.407348980000002</v>
      </c>
      <c r="AF124" s="40">
        <v>40.815542319999999</v>
      </c>
      <c r="AG124" s="40">
        <v>39.707832779999997</v>
      </c>
      <c r="AH124" s="40">
        <v>39.378725590000002</v>
      </c>
      <c r="AI124" s="40">
        <v>38.077065400000002</v>
      </c>
      <c r="AJ124" s="40">
        <v>37.299560110000002</v>
      </c>
      <c r="AK124" s="40">
        <v>44.253172370000001</v>
      </c>
      <c r="AL124" s="40">
        <v>43.919402030000001</v>
      </c>
      <c r="AM124" s="40">
        <v>44.020502329999999</v>
      </c>
      <c r="AN124" s="40">
        <v>40.253614169999999</v>
      </c>
      <c r="AO124" s="40">
        <v>39.500394589999999</v>
      </c>
      <c r="AP124" s="40">
        <v>30.074344969999999</v>
      </c>
      <c r="AQ124" s="40">
        <v>30.45012904</v>
      </c>
      <c r="AR124" s="40">
        <v>29.193807830000001</v>
      </c>
      <c r="AS124" s="40">
        <v>29.75242707</v>
      </c>
      <c r="AT124" s="40">
        <v>31.14997919</v>
      </c>
      <c r="AU124" s="40">
        <v>34.21555772</v>
      </c>
      <c r="AV124" s="40">
        <v>37.63712014</v>
      </c>
      <c r="AW124" s="40">
        <v>40.950100239999998</v>
      </c>
      <c r="AX124" s="40">
        <v>36.476993030000003</v>
      </c>
      <c r="AY124" s="40">
        <v>41.924526839999999</v>
      </c>
      <c r="AZ124" s="40">
        <v>38.418663729999999</v>
      </c>
      <c r="BA124" s="40">
        <v>37.726614840000003</v>
      </c>
      <c r="BB124" s="40">
        <v>38.09923482</v>
      </c>
      <c r="BC124" s="40">
        <v>38.736264060000003</v>
      </c>
    </row>
    <row r="125" spans="1:55" x14ac:dyDescent="0.3">
      <c r="A125" s="40" t="s">
        <v>175</v>
      </c>
      <c r="B125" s="40" t="s">
        <v>176</v>
      </c>
      <c r="C125" s="40" t="s">
        <v>329</v>
      </c>
      <c r="D125" s="40" t="s">
        <v>18</v>
      </c>
      <c r="E125" s="40" t="s">
        <v>293</v>
      </c>
      <c r="F125" s="40" t="s">
        <v>324</v>
      </c>
      <c r="G125" s="40" t="s">
        <v>19</v>
      </c>
      <c r="Q125" s="40">
        <v>49.850719349999999</v>
      </c>
      <c r="R125" s="40">
        <v>49.457752749999997</v>
      </c>
      <c r="S125" s="40">
        <v>49.670555059999998</v>
      </c>
      <c r="T125" s="40">
        <v>49.776466630000002</v>
      </c>
      <c r="U125" s="40">
        <v>49.623729040000001</v>
      </c>
      <c r="V125" s="40">
        <v>50.028018770000003</v>
      </c>
      <c r="W125" s="40">
        <v>48.550441599999999</v>
      </c>
      <c r="X125" s="40">
        <v>47.472762439999997</v>
      </c>
      <c r="Y125" s="40">
        <v>46.073785200000003</v>
      </c>
      <c r="Z125" s="40">
        <v>45.561252949999997</v>
      </c>
      <c r="AA125" s="40">
        <v>43.09125478</v>
      </c>
      <c r="AB125" s="40">
        <v>40.818378520000003</v>
      </c>
      <c r="AC125" s="40">
        <v>40.215607030000001</v>
      </c>
      <c r="AD125" s="40">
        <v>39.849515719999999</v>
      </c>
      <c r="AE125" s="40">
        <v>37.596436079999997</v>
      </c>
      <c r="AF125" s="40">
        <v>35.35563818</v>
      </c>
      <c r="AG125" s="40">
        <v>34.988782800000003</v>
      </c>
      <c r="AH125" s="40">
        <v>35.382538740000001</v>
      </c>
      <c r="AI125" s="40">
        <v>34.893892049999998</v>
      </c>
      <c r="AJ125" s="40">
        <v>35.660399009999999</v>
      </c>
      <c r="AK125" s="40">
        <v>35.80804079</v>
      </c>
      <c r="AL125" s="40">
        <v>35.683344550000001</v>
      </c>
      <c r="AM125" s="40">
        <v>36.105406850000001</v>
      </c>
      <c r="AN125" s="40">
        <v>34.01676981</v>
      </c>
      <c r="AO125" s="40">
        <v>32.966647299999998</v>
      </c>
      <c r="AP125" s="40">
        <v>32.833046039999999</v>
      </c>
      <c r="AQ125" s="40">
        <v>32.954059950000001</v>
      </c>
      <c r="AR125" s="40">
        <v>32.6633785</v>
      </c>
      <c r="AS125" s="40">
        <v>32.456429530000001</v>
      </c>
      <c r="AT125" s="40">
        <v>32.163102969999997</v>
      </c>
      <c r="AU125" s="40">
        <v>31.742892980000001</v>
      </c>
      <c r="AV125" s="40">
        <v>31.68750648</v>
      </c>
      <c r="AW125" s="40">
        <v>31.661753269999998</v>
      </c>
      <c r="AX125" s="40">
        <v>30.66858233</v>
      </c>
      <c r="AY125" s="40">
        <v>30.403751329999999</v>
      </c>
      <c r="AZ125" s="40">
        <v>30.612020220000002</v>
      </c>
      <c r="BA125" s="40">
        <v>30.567760079999999</v>
      </c>
      <c r="BB125" s="40">
        <v>30.572127559999998</v>
      </c>
      <c r="BC125" s="40">
        <v>30.253069700000001</v>
      </c>
    </row>
    <row r="126" spans="1:55" x14ac:dyDescent="0.3">
      <c r="A126" s="40" t="s">
        <v>177</v>
      </c>
      <c r="B126" s="40" t="s">
        <v>178</v>
      </c>
      <c r="C126" s="40" t="s">
        <v>329</v>
      </c>
      <c r="D126" s="40" t="s">
        <v>18</v>
      </c>
      <c r="E126" s="40" t="s">
        <v>293</v>
      </c>
      <c r="F126" s="40" t="s">
        <v>324</v>
      </c>
      <c r="G126" s="40" t="s">
        <v>19</v>
      </c>
      <c r="Q126" s="40">
        <v>75.705280669999993</v>
      </c>
      <c r="R126" s="40">
        <v>74.521685329999997</v>
      </c>
      <c r="S126" s="40">
        <v>74.602017290000006</v>
      </c>
      <c r="T126" s="40">
        <v>74.475913300000002</v>
      </c>
      <c r="U126" s="40">
        <v>74.246256489999993</v>
      </c>
      <c r="V126" s="40">
        <v>74.71803285</v>
      </c>
      <c r="W126" s="40">
        <v>74.967125089999996</v>
      </c>
      <c r="X126" s="40">
        <v>75.033537269999997</v>
      </c>
      <c r="Y126" s="40">
        <v>75.14844368</v>
      </c>
      <c r="Z126" s="40">
        <v>75.55959412</v>
      </c>
      <c r="AA126" s="40">
        <v>75.096796900000001</v>
      </c>
      <c r="AB126" s="40">
        <v>74.956787539999993</v>
      </c>
      <c r="AC126" s="40">
        <v>75.15613639</v>
      </c>
      <c r="AD126" s="40">
        <v>74.752196690000005</v>
      </c>
      <c r="AE126" s="40">
        <v>73.216939359999998</v>
      </c>
      <c r="AF126" s="40">
        <v>73.012508060000002</v>
      </c>
      <c r="AG126" s="40">
        <v>72.876816160000004</v>
      </c>
      <c r="AH126" s="40">
        <v>73.840285609999995</v>
      </c>
      <c r="AI126" s="40">
        <v>72.657460139999998</v>
      </c>
      <c r="AJ126" s="40">
        <v>72.883282510000001</v>
      </c>
      <c r="AK126" s="40">
        <v>73.598232359999997</v>
      </c>
      <c r="AL126" s="40">
        <v>72.657899670000006</v>
      </c>
      <c r="AM126" s="40">
        <v>73.556648499999994</v>
      </c>
      <c r="AN126" s="40">
        <v>71.353238160000004</v>
      </c>
      <c r="AO126" s="40">
        <v>71.2800826</v>
      </c>
      <c r="AP126" s="40">
        <v>72.694236630000006</v>
      </c>
      <c r="AQ126" s="40">
        <v>70.622605770000007</v>
      </c>
      <c r="AR126" s="40">
        <v>69.888676829999994</v>
      </c>
      <c r="AS126" s="40">
        <v>69.343670239999994</v>
      </c>
      <c r="AT126" s="40">
        <v>68.12833732</v>
      </c>
      <c r="AU126" s="40">
        <v>66.723910489999994</v>
      </c>
      <c r="AV126" s="40">
        <v>65.303632609999994</v>
      </c>
      <c r="AW126" s="40">
        <v>65.176564740000003</v>
      </c>
      <c r="AX126" s="40">
        <v>64.275295900000003</v>
      </c>
      <c r="AY126" s="40">
        <v>61.856632849999997</v>
      </c>
      <c r="AZ126" s="40">
        <v>61.690507019999998</v>
      </c>
      <c r="BA126" s="40">
        <v>60.81306051</v>
      </c>
      <c r="BB126" s="40">
        <v>60.28121505</v>
      </c>
      <c r="BC126" s="40">
        <v>60.19572153</v>
      </c>
    </row>
    <row r="127" spans="1:55" x14ac:dyDescent="0.3">
      <c r="A127" s="40" t="s">
        <v>179</v>
      </c>
      <c r="B127" s="40" t="s">
        <v>180</v>
      </c>
      <c r="C127" s="40" t="s">
        <v>329</v>
      </c>
      <c r="D127" s="40" t="s">
        <v>18</v>
      </c>
      <c r="E127" s="40" t="s">
        <v>293</v>
      </c>
      <c r="F127" s="40" t="s">
        <v>324</v>
      </c>
      <c r="G127" s="40" t="s">
        <v>19</v>
      </c>
      <c r="Q127" s="40">
        <v>67.657761899999997</v>
      </c>
      <c r="R127" s="40">
        <v>66.813135970000005</v>
      </c>
      <c r="S127" s="40">
        <v>66.566340330000003</v>
      </c>
      <c r="T127" s="40">
        <v>67.302526310000005</v>
      </c>
      <c r="U127" s="40">
        <v>64.132512129999995</v>
      </c>
      <c r="V127" s="40">
        <v>64.674530559999994</v>
      </c>
      <c r="W127" s="40">
        <v>64.935887359999995</v>
      </c>
      <c r="X127" s="40">
        <v>65.920395040000002</v>
      </c>
      <c r="Y127" s="40">
        <v>64.046249149999994</v>
      </c>
      <c r="Z127" s="40">
        <v>63.62285679</v>
      </c>
      <c r="AA127" s="40">
        <v>64.213242739999998</v>
      </c>
      <c r="AB127" s="40">
        <v>61.117687930000002</v>
      </c>
      <c r="AC127" s="40">
        <v>63.109236129999999</v>
      </c>
      <c r="AD127" s="40">
        <v>61.942541820000002</v>
      </c>
      <c r="AE127" s="40">
        <v>61.606039889999998</v>
      </c>
      <c r="AF127" s="40">
        <v>59.822129599999997</v>
      </c>
      <c r="AG127" s="40">
        <v>60.07973921</v>
      </c>
      <c r="AH127" s="40">
        <v>55.874898530000003</v>
      </c>
      <c r="AI127" s="40">
        <v>55.81104157</v>
      </c>
      <c r="AJ127" s="40">
        <v>57.629993399999996</v>
      </c>
      <c r="AK127" s="40">
        <v>61.915992840000001</v>
      </c>
      <c r="AL127" s="40">
        <v>58.645953910000003</v>
      </c>
      <c r="AM127" s="40">
        <v>60.188543840000001</v>
      </c>
      <c r="AN127" s="40">
        <v>59.096333270000002</v>
      </c>
      <c r="AO127" s="40">
        <v>57.462506130000001</v>
      </c>
      <c r="AP127" s="40">
        <v>58.840413890000001</v>
      </c>
      <c r="AQ127" s="40">
        <v>58.224246299999997</v>
      </c>
      <c r="AR127" s="40">
        <v>58.301231049999998</v>
      </c>
      <c r="AS127" s="40">
        <v>55.994345770000002</v>
      </c>
      <c r="AT127" s="40">
        <v>57.440624919999998</v>
      </c>
      <c r="AU127" s="40">
        <v>56.266421520000002</v>
      </c>
      <c r="AV127" s="40">
        <v>55.555834969999999</v>
      </c>
      <c r="AW127" s="40">
        <v>54.56901672</v>
      </c>
      <c r="AX127" s="40">
        <v>56.980464480000002</v>
      </c>
      <c r="AY127" s="40">
        <v>54.471244669999997</v>
      </c>
      <c r="AZ127" s="40">
        <v>60.019475800000002</v>
      </c>
      <c r="BA127" s="40">
        <v>57.552056960000002</v>
      </c>
      <c r="BB127" s="40">
        <v>73.840485650000005</v>
      </c>
      <c r="BC127" s="40">
        <v>65.520551990000001</v>
      </c>
    </row>
    <row r="128" spans="1:55" x14ac:dyDescent="0.3">
      <c r="A128" s="40" t="s">
        <v>279</v>
      </c>
      <c r="B128" s="40" t="s">
        <v>280</v>
      </c>
      <c r="C128" s="40" t="s">
        <v>329</v>
      </c>
      <c r="D128" s="40" t="s">
        <v>18</v>
      </c>
      <c r="E128" s="40" t="s">
        <v>293</v>
      </c>
      <c r="F128" s="40" t="s">
        <v>324</v>
      </c>
      <c r="G128" s="40" t="s">
        <v>19</v>
      </c>
      <c r="Q128" s="40">
        <v>67.580559129999997</v>
      </c>
      <c r="R128" s="40">
        <v>65.488003340000006</v>
      </c>
      <c r="S128" s="40">
        <v>65.754389410000002</v>
      </c>
      <c r="T128" s="40">
        <v>65.926456889999997</v>
      </c>
      <c r="U128" s="40">
        <v>64.889383929999994</v>
      </c>
      <c r="V128" s="40">
        <v>65.795300400000002</v>
      </c>
      <c r="W128" s="40">
        <v>65.306544040000006</v>
      </c>
      <c r="X128" s="40">
        <v>65.955812660000007</v>
      </c>
      <c r="Y128" s="40">
        <v>66.065205270000007</v>
      </c>
      <c r="Z128" s="40">
        <v>66.982720790000002</v>
      </c>
      <c r="AA128" s="40">
        <v>66.128840069999995</v>
      </c>
      <c r="AB128" s="40">
        <v>65.463063840000004</v>
      </c>
      <c r="AC128" s="40">
        <v>66.070444510000002</v>
      </c>
      <c r="AD128" s="40">
        <v>65.73075609</v>
      </c>
      <c r="AE128" s="40">
        <v>63.559056640000001</v>
      </c>
      <c r="AF128" s="40">
        <v>64.021640099999999</v>
      </c>
      <c r="AG128" s="40">
        <v>63.574714040000003</v>
      </c>
      <c r="AH128" s="40">
        <v>65.673423970000002</v>
      </c>
      <c r="AI128" s="40">
        <v>62.982801790000003</v>
      </c>
      <c r="AJ128" s="40">
        <v>63.90460066</v>
      </c>
      <c r="AK128" s="40">
        <v>65.968405739999994</v>
      </c>
      <c r="AL128" s="40">
        <v>64.920821329999995</v>
      </c>
      <c r="AM128" s="40">
        <v>66.732065140000003</v>
      </c>
      <c r="AN128" s="40">
        <v>63.117715910000001</v>
      </c>
      <c r="AO128" s="40">
        <v>63.651895400000001</v>
      </c>
      <c r="AP128" s="40">
        <v>63.481972220000003</v>
      </c>
      <c r="AQ128" s="40">
        <v>61.555382440000002</v>
      </c>
      <c r="AR128" s="40">
        <v>61.610403310000002</v>
      </c>
      <c r="AS128" s="40">
        <v>62.182052259999999</v>
      </c>
      <c r="AT128" s="40">
        <v>57.219265270000001</v>
      </c>
      <c r="AU128" s="40">
        <v>58.068405660000003</v>
      </c>
      <c r="AV128" s="40">
        <v>57.754177550000001</v>
      </c>
      <c r="AW128" s="40">
        <v>57.315662140000001</v>
      </c>
      <c r="AX128" s="40">
        <v>57.045968989999999</v>
      </c>
      <c r="AY128" s="40">
        <v>52.113079050000003</v>
      </c>
      <c r="AZ128" s="40">
        <v>57.928862279999997</v>
      </c>
      <c r="BA128" s="40">
        <v>55.521475449999997</v>
      </c>
      <c r="BB128" s="40">
        <v>55.217576549999997</v>
      </c>
      <c r="BC128" s="40">
        <v>38.273742929999997</v>
      </c>
    </row>
    <row r="129" spans="1:55" x14ac:dyDescent="0.3">
      <c r="A129" s="40" t="s">
        <v>281</v>
      </c>
      <c r="B129" s="40" t="s">
        <v>282</v>
      </c>
      <c r="C129" s="40" t="s">
        <v>329</v>
      </c>
      <c r="D129" s="40" t="s">
        <v>18</v>
      </c>
      <c r="E129" s="40" t="s">
        <v>293</v>
      </c>
      <c r="F129" s="40" t="s">
        <v>324</v>
      </c>
      <c r="G129" s="40" t="s">
        <v>19</v>
      </c>
      <c r="Q129" s="40">
        <v>82.302406149999996</v>
      </c>
      <c r="R129" s="40">
        <v>79.711551259999993</v>
      </c>
      <c r="S129" s="40">
        <v>82.488336959999998</v>
      </c>
      <c r="T129" s="40">
        <v>81.895682170000001</v>
      </c>
      <c r="U129" s="40">
        <v>81.269722860000002</v>
      </c>
      <c r="V129" s="40">
        <v>83.196728149999998</v>
      </c>
      <c r="W129" s="40">
        <v>81.903028520000007</v>
      </c>
      <c r="X129" s="40">
        <v>83.337731020000007</v>
      </c>
      <c r="Y129" s="40">
        <v>82.489151300000003</v>
      </c>
      <c r="Z129" s="40">
        <v>82.538372120000005</v>
      </c>
      <c r="AA129" s="40">
        <v>79.905584189999999</v>
      </c>
      <c r="AB129" s="40">
        <v>79.657049650000005</v>
      </c>
      <c r="AC129" s="40">
        <v>80.760528309999998</v>
      </c>
      <c r="AD129" s="40">
        <v>80.66268651</v>
      </c>
      <c r="AE129" s="40">
        <v>78.890980159999998</v>
      </c>
      <c r="AF129" s="40">
        <v>78.395281550000007</v>
      </c>
      <c r="AG129" s="40">
        <v>78.323704559999996</v>
      </c>
      <c r="AH129" s="40">
        <v>78.831511410000005</v>
      </c>
      <c r="AI129" s="40">
        <v>76.651329649999994</v>
      </c>
      <c r="AJ129" s="40">
        <v>77.141591669999997</v>
      </c>
      <c r="AK129" s="40">
        <v>79.366951610000001</v>
      </c>
      <c r="AL129" s="40">
        <v>74.861564380000004</v>
      </c>
      <c r="AM129" s="40">
        <v>79.160229720000004</v>
      </c>
      <c r="AN129" s="40">
        <v>70.016732759999996</v>
      </c>
      <c r="AO129" s="40">
        <v>71.016670480000002</v>
      </c>
      <c r="AP129" s="40">
        <v>71.618444629999999</v>
      </c>
      <c r="AQ129" s="40">
        <v>73.017112960000006</v>
      </c>
      <c r="AR129" s="40">
        <v>72.804734080000003</v>
      </c>
      <c r="AS129" s="40">
        <v>73.315463149999999</v>
      </c>
      <c r="AT129" s="40">
        <v>74.739974930000002</v>
      </c>
      <c r="AU129" s="40">
        <v>73.309304839999996</v>
      </c>
      <c r="AV129" s="40">
        <v>74.891717920000005</v>
      </c>
      <c r="AW129" s="40">
        <v>73.425284640000001</v>
      </c>
      <c r="AX129" s="40">
        <v>72.464155009999999</v>
      </c>
      <c r="AY129" s="40">
        <v>73.678368449999994</v>
      </c>
      <c r="AZ129" s="40">
        <v>73.507304869999999</v>
      </c>
      <c r="BA129" s="40">
        <v>69.759581909999994</v>
      </c>
      <c r="BB129" s="40">
        <v>69.850516810000002</v>
      </c>
      <c r="BC129" s="40">
        <v>69.843806830000005</v>
      </c>
    </row>
    <row r="130" spans="1:55" x14ac:dyDescent="0.3">
      <c r="A130" s="40" t="s">
        <v>147</v>
      </c>
      <c r="B130" s="40" t="s">
        <v>148</v>
      </c>
      <c r="C130" s="40" t="s">
        <v>330</v>
      </c>
      <c r="D130" s="40" t="s">
        <v>18</v>
      </c>
      <c r="E130" s="40" t="s">
        <v>293</v>
      </c>
      <c r="F130" s="40" t="s">
        <v>324</v>
      </c>
      <c r="G130" s="40" t="s">
        <v>19</v>
      </c>
      <c r="Q130" s="40">
        <v>69.182674140000003</v>
      </c>
      <c r="R130" s="40">
        <v>68.518984509999996</v>
      </c>
      <c r="S130" s="40">
        <v>66.702915970000006</v>
      </c>
      <c r="T130" s="40">
        <v>65.456854519999993</v>
      </c>
      <c r="U130" s="40">
        <v>63.477588109999999</v>
      </c>
      <c r="V130" s="40">
        <v>64.125949419999998</v>
      </c>
      <c r="W130" s="40">
        <v>64.957236780000002</v>
      </c>
      <c r="X130" s="40">
        <v>65.891110470000001</v>
      </c>
      <c r="Y130" s="40">
        <v>65.073570669999995</v>
      </c>
      <c r="Z130" s="40">
        <v>66.353308179999999</v>
      </c>
      <c r="AA130" s="40">
        <v>67.892505119999996</v>
      </c>
      <c r="AB130" s="40">
        <v>66.916646130000004</v>
      </c>
      <c r="AC130" s="40">
        <v>68.23264442</v>
      </c>
      <c r="AD130" s="40">
        <v>67.559435269999994</v>
      </c>
      <c r="AE130" s="40">
        <v>67.438810110000006</v>
      </c>
      <c r="AF130" s="40">
        <v>69.121402029999999</v>
      </c>
      <c r="AG130" s="40">
        <v>69.199227949999994</v>
      </c>
      <c r="AH130" s="40">
        <v>69.356077290000002</v>
      </c>
      <c r="AI130" s="40">
        <v>69.130549889999998</v>
      </c>
      <c r="AJ130" s="40">
        <v>69.578769649999998</v>
      </c>
      <c r="AK130" s="40">
        <v>70.966413889999998</v>
      </c>
      <c r="AL130" s="40">
        <v>69.901970489999997</v>
      </c>
      <c r="AM130" s="40">
        <v>70.74445111</v>
      </c>
      <c r="AN130" s="40">
        <v>70.446194090000006</v>
      </c>
      <c r="AO130" s="40">
        <v>70.386676850000001</v>
      </c>
      <c r="AP130" s="40">
        <v>71.141298329999998</v>
      </c>
      <c r="AQ130" s="40">
        <v>71.320238869999997</v>
      </c>
      <c r="AR130" s="40">
        <v>71.695575759999997</v>
      </c>
      <c r="AS130" s="40">
        <v>71.617158509999996</v>
      </c>
      <c r="AT130" s="40">
        <v>79.266875909999996</v>
      </c>
      <c r="AU130" s="40">
        <v>79.718711900000002</v>
      </c>
      <c r="AV130" s="40">
        <v>74.707100679999996</v>
      </c>
      <c r="AW130" s="40">
        <v>75.091038870000006</v>
      </c>
      <c r="AX130" s="40">
        <v>75.34484295</v>
      </c>
      <c r="AY130" s="40">
        <v>74.926045930000001</v>
      </c>
      <c r="AZ130" s="40">
        <v>73.420263640000002</v>
      </c>
      <c r="BA130" s="40">
        <v>72.214518060000003</v>
      </c>
      <c r="BB130" s="40">
        <v>72.282999419999996</v>
      </c>
      <c r="BC130" s="40">
        <v>70.432830100000004</v>
      </c>
    </row>
    <row r="131" spans="1:55" x14ac:dyDescent="0.3">
      <c r="A131" s="40" t="s">
        <v>153</v>
      </c>
      <c r="B131" s="40" t="s">
        <v>154</v>
      </c>
      <c r="C131" s="40" t="s">
        <v>330</v>
      </c>
      <c r="D131" s="40" t="s">
        <v>18</v>
      </c>
      <c r="E131" s="40" t="s">
        <v>293</v>
      </c>
      <c r="F131" s="40" t="s">
        <v>324</v>
      </c>
      <c r="G131" s="40" t="s">
        <v>19</v>
      </c>
      <c r="Q131" s="40">
        <v>55.691246550000002</v>
      </c>
      <c r="R131" s="40">
        <v>56.383350849999999</v>
      </c>
      <c r="S131" s="40">
        <v>55.600046720000002</v>
      </c>
      <c r="T131" s="40">
        <v>54.717298640000003</v>
      </c>
      <c r="U131" s="40">
        <v>56.400423840000002</v>
      </c>
      <c r="V131" s="40">
        <v>56.642326599999997</v>
      </c>
      <c r="W131" s="40">
        <v>56.852475370000001</v>
      </c>
      <c r="X131" s="40">
        <v>56.569935880000003</v>
      </c>
      <c r="Y131" s="40">
        <v>58.089627649999997</v>
      </c>
      <c r="Z131" s="40">
        <v>56.960690479999997</v>
      </c>
      <c r="AA131" s="40">
        <v>56.822907919999999</v>
      </c>
      <c r="AB131" s="40">
        <v>57.588576869999997</v>
      </c>
      <c r="AC131" s="40">
        <v>55.017737009999998</v>
      </c>
      <c r="AD131" s="40">
        <v>43.102070779999998</v>
      </c>
      <c r="AE131" s="40">
        <v>43.114200539999999</v>
      </c>
      <c r="AF131" s="40">
        <v>45.88261541</v>
      </c>
      <c r="AG131" s="40">
        <v>41.515024230000002</v>
      </c>
      <c r="AH131" s="40">
        <v>43.858535629999999</v>
      </c>
      <c r="AI131" s="40">
        <v>54.675889840000004</v>
      </c>
      <c r="AJ131" s="40">
        <v>48.444724690000001</v>
      </c>
      <c r="AK131" s="40">
        <v>48.314708289999999</v>
      </c>
      <c r="AL131" s="40">
        <v>47.843516370000003</v>
      </c>
      <c r="AM131" s="40">
        <v>47.852839609999997</v>
      </c>
      <c r="AN131" s="40">
        <v>46.883362300000002</v>
      </c>
      <c r="AO131" s="40">
        <v>50.932287150000001</v>
      </c>
      <c r="AP131" s="40">
        <v>50.348271199999999</v>
      </c>
      <c r="AQ131" s="40">
        <v>49.591122890000001</v>
      </c>
      <c r="AR131" s="40">
        <v>49.930262140000004</v>
      </c>
      <c r="AS131" s="40">
        <v>51.09823008</v>
      </c>
      <c r="AT131" s="40">
        <v>56.235776620000003</v>
      </c>
      <c r="AU131" s="40">
        <v>54.161140760000002</v>
      </c>
      <c r="AV131" s="40">
        <v>57.238791820000003</v>
      </c>
      <c r="AW131" s="40">
        <v>55.914660820000002</v>
      </c>
      <c r="AX131" s="40">
        <v>57.932836809999998</v>
      </c>
      <c r="AY131" s="40">
        <v>58.157099600000002</v>
      </c>
      <c r="AZ131" s="40">
        <v>58.749265960000002</v>
      </c>
      <c r="BA131" s="40">
        <v>59.701691510000003</v>
      </c>
      <c r="BB131" s="40">
        <v>63.961957380000001</v>
      </c>
      <c r="BC131" s="40">
        <v>62.29076216</v>
      </c>
    </row>
    <row r="132" spans="1:55" x14ac:dyDescent="0.3">
      <c r="A132" s="40" t="s">
        <v>155</v>
      </c>
      <c r="B132" s="40" t="s">
        <v>156</v>
      </c>
      <c r="C132" s="40" t="s">
        <v>330</v>
      </c>
      <c r="D132" s="40" t="s">
        <v>18</v>
      </c>
      <c r="E132" s="40" t="s">
        <v>293</v>
      </c>
      <c r="F132" s="40" t="s">
        <v>324</v>
      </c>
      <c r="G132" s="40" t="s">
        <v>19</v>
      </c>
      <c r="Q132" s="40">
        <v>88.933455240000001</v>
      </c>
      <c r="R132" s="40">
        <v>88.589970269999995</v>
      </c>
      <c r="S132" s="40">
        <v>88.713563539999996</v>
      </c>
      <c r="T132" s="40">
        <v>88.140622309999998</v>
      </c>
      <c r="U132" s="40">
        <v>84.300863680000006</v>
      </c>
      <c r="V132" s="40">
        <v>85.084554920000002</v>
      </c>
      <c r="W132" s="40">
        <v>85.403027519999995</v>
      </c>
      <c r="X132" s="40">
        <v>86.911783929999999</v>
      </c>
      <c r="Y132" s="40">
        <v>85.603951980000005</v>
      </c>
      <c r="Z132" s="40">
        <v>85.663007859999993</v>
      </c>
      <c r="AA132" s="40">
        <v>87.05816068</v>
      </c>
      <c r="AB132" s="40">
        <v>85.358627420000005</v>
      </c>
      <c r="AC132" s="40">
        <v>86.482261750000006</v>
      </c>
      <c r="AD132" s="40">
        <v>85.787809019999997</v>
      </c>
      <c r="AE132" s="40">
        <v>83.883295129999993</v>
      </c>
      <c r="AF132" s="40">
        <v>82.908618230000002</v>
      </c>
      <c r="AG132" s="40">
        <v>83.100063449999993</v>
      </c>
      <c r="AH132" s="40">
        <v>83.673118389999999</v>
      </c>
      <c r="AI132" s="40">
        <v>83.475940219999998</v>
      </c>
      <c r="AJ132" s="40">
        <v>84.56490135</v>
      </c>
      <c r="AK132" s="40">
        <v>86.49731749</v>
      </c>
      <c r="AL132" s="40">
        <v>84.295539120000001</v>
      </c>
      <c r="AM132" s="40">
        <v>85.300582950000006</v>
      </c>
      <c r="AN132" s="40">
        <v>84.202384760000001</v>
      </c>
      <c r="AO132" s="40">
        <v>83.673185689999997</v>
      </c>
      <c r="AP132" s="40">
        <v>84.506486719999998</v>
      </c>
      <c r="AQ132" s="40">
        <v>84.005403479999998</v>
      </c>
      <c r="AR132" s="40">
        <v>84.590097569999998</v>
      </c>
      <c r="AS132" s="40">
        <v>83.834220540000004</v>
      </c>
      <c r="AT132" s="40">
        <v>84.472320510000003</v>
      </c>
      <c r="AU132" s="40">
        <v>84.476342860000003</v>
      </c>
      <c r="AV132" s="40">
        <v>83.778887400000002</v>
      </c>
      <c r="AW132" s="40">
        <v>83.575143350000005</v>
      </c>
      <c r="AX132" s="40">
        <v>83.643984970000005</v>
      </c>
      <c r="AY132" s="40">
        <v>82.011081020000006</v>
      </c>
      <c r="AZ132" s="40">
        <v>80.223601770000002</v>
      </c>
      <c r="BA132" s="40">
        <v>84.469559039999993</v>
      </c>
      <c r="BB132" s="40">
        <v>82.387025879999996</v>
      </c>
      <c r="BC132" s="40">
        <v>82.872150199999993</v>
      </c>
    </row>
    <row r="133" spans="1:55" x14ac:dyDescent="0.3">
      <c r="A133" s="40" t="s">
        <v>284</v>
      </c>
      <c r="B133" s="40" t="s">
        <v>272</v>
      </c>
      <c r="C133" s="40" t="s">
        <v>330</v>
      </c>
      <c r="D133" s="40" t="s">
        <v>18</v>
      </c>
      <c r="E133" s="40" t="s">
        <v>293</v>
      </c>
      <c r="F133" s="40" t="s">
        <v>324</v>
      </c>
      <c r="G133" s="40" t="s">
        <v>19</v>
      </c>
      <c r="Q133" s="40">
        <v>15.682103850000001</v>
      </c>
      <c r="R133" s="40">
        <v>15.98404556</v>
      </c>
      <c r="S133" s="40">
        <v>16.22781926</v>
      </c>
      <c r="T133" s="40">
        <v>15.51735579</v>
      </c>
      <c r="U133" s="40">
        <v>18.740369059999999</v>
      </c>
      <c r="V133" s="40">
        <v>18.743312079999999</v>
      </c>
      <c r="W133" s="40">
        <v>18.569398079999999</v>
      </c>
      <c r="X133" s="40">
        <v>17.01521322</v>
      </c>
      <c r="Y133" s="40">
        <v>19.43129313</v>
      </c>
      <c r="Z133" s="40">
        <v>18.58732281</v>
      </c>
      <c r="AA133" s="40">
        <v>15.45199832</v>
      </c>
      <c r="AB133" s="40">
        <v>17.216878609999998</v>
      </c>
      <c r="AC133" s="40">
        <v>16.10689253</v>
      </c>
      <c r="AD133" s="40">
        <v>17.109947600000002</v>
      </c>
      <c r="AE133" s="40">
        <v>17.637863750000001</v>
      </c>
      <c r="AF133" s="40">
        <v>19.195624630000001</v>
      </c>
      <c r="AG133" s="40">
        <v>19.556879840000001</v>
      </c>
      <c r="AH133" s="40">
        <v>18.980158830000001</v>
      </c>
      <c r="AI133" s="40">
        <v>20.348663030000001</v>
      </c>
      <c r="AJ133" s="40">
        <v>19.534417980000001</v>
      </c>
      <c r="AK133" s="40">
        <v>17.324219159999998</v>
      </c>
      <c r="AL133" s="40">
        <v>20.54068406</v>
      </c>
      <c r="AM133" s="40">
        <v>18.76586773</v>
      </c>
      <c r="AN133" s="40">
        <v>18.68165222</v>
      </c>
      <c r="AO133" s="40">
        <v>19.358608319999998</v>
      </c>
      <c r="AP133" s="40">
        <v>18.1690571</v>
      </c>
      <c r="AQ133" s="40">
        <v>17.31528556</v>
      </c>
      <c r="AR133" s="40">
        <v>17.23926105</v>
      </c>
      <c r="AS133" s="40">
        <v>19.062360300000002</v>
      </c>
      <c r="AT133" s="40">
        <v>18.476143180000001</v>
      </c>
      <c r="AU133" s="40">
        <v>15.336215599999999</v>
      </c>
      <c r="AV133" s="40">
        <v>17.80154993</v>
      </c>
      <c r="AW133" s="40">
        <v>16.381265540000001</v>
      </c>
      <c r="AX133" s="40">
        <v>19.428502999999999</v>
      </c>
      <c r="AY133" s="40">
        <v>19.25085632</v>
      </c>
      <c r="AZ133" s="40">
        <v>15.63465873</v>
      </c>
      <c r="BA133" s="40">
        <v>15.16428421</v>
      </c>
      <c r="BB133" s="40">
        <v>15.36041382</v>
      </c>
      <c r="BC133" s="40">
        <v>15.119476329999999</v>
      </c>
    </row>
    <row r="134" spans="1:55" x14ac:dyDescent="0.3">
      <c r="A134" s="40" t="s">
        <v>273</v>
      </c>
      <c r="B134" s="40" t="s">
        <v>274</v>
      </c>
      <c r="C134" s="40" t="s">
        <v>330</v>
      </c>
      <c r="D134" s="40" t="s">
        <v>18</v>
      </c>
      <c r="E134" s="40" t="s">
        <v>293</v>
      </c>
      <c r="F134" s="40" t="s">
        <v>324</v>
      </c>
      <c r="G134" s="40" t="s">
        <v>19</v>
      </c>
      <c r="Q134" s="40">
        <v>53.603865550000002</v>
      </c>
      <c r="R134" s="40">
        <v>52.854506979999996</v>
      </c>
      <c r="S134" s="40">
        <v>53.018200960000001</v>
      </c>
      <c r="T134" s="40">
        <v>53.365265829999998</v>
      </c>
      <c r="U134" s="40">
        <v>48.799284499999999</v>
      </c>
      <c r="V134" s="40">
        <v>49.353492959999997</v>
      </c>
      <c r="W134" s="40">
        <v>49.153094179999997</v>
      </c>
      <c r="X134" s="40">
        <v>52.70921603</v>
      </c>
      <c r="Y134" s="40">
        <v>49.358359010000001</v>
      </c>
      <c r="Z134" s="40">
        <v>49.629248130000001</v>
      </c>
      <c r="AA134" s="40">
        <v>52.611518750000002</v>
      </c>
      <c r="AB134" s="40">
        <v>49.526883480000002</v>
      </c>
      <c r="AC134" s="40">
        <v>49.730152619999998</v>
      </c>
      <c r="AD134" s="40">
        <v>46.785330790000003</v>
      </c>
      <c r="AE134" s="40">
        <v>46.833512370000001</v>
      </c>
      <c r="AF134" s="40">
        <v>44.696094170000002</v>
      </c>
      <c r="AG134" s="40">
        <v>44.510290580000003</v>
      </c>
      <c r="AH134" s="40">
        <v>45.109225010000003</v>
      </c>
      <c r="AI134" s="40">
        <v>42.436712880000002</v>
      </c>
      <c r="AJ134" s="40">
        <v>44.397908469999997</v>
      </c>
      <c r="AK134" s="40">
        <v>47.113434310000002</v>
      </c>
      <c r="AL134" s="40">
        <v>43.965950599999999</v>
      </c>
      <c r="AM134" s="40">
        <v>43.547747100000002</v>
      </c>
      <c r="AN134" s="40">
        <v>40.252545419999997</v>
      </c>
      <c r="AO134" s="40">
        <v>38.631983900000002</v>
      </c>
      <c r="AP134" s="40">
        <v>40.380990500000003</v>
      </c>
      <c r="AQ134" s="40">
        <v>40.130840319999997</v>
      </c>
      <c r="AR134" s="40">
        <v>40.46358918</v>
      </c>
      <c r="AS134" s="40">
        <v>39.211446940000002</v>
      </c>
      <c r="AT134" s="40">
        <v>37.370164969999998</v>
      </c>
      <c r="AU134" s="40">
        <v>41.909539950000003</v>
      </c>
      <c r="AV134" s="40">
        <v>38.815688420000001</v>
      </c>
      <c r="AW134" s="40">
        <v>37.535314769999999</v>
      </c>
      <c r="AX134" s="40">
        <v>34.282692859999997</v>
      </c>
      <c r="AY134" s="40">
        <v>33.06943279</v>
      </c>
      <c r="AZ134" s="40">
        <v>36.940240709999998</v>
      </c>
      <c r="BA134" s="40">
        <v>40.370022040000002</v>
      </c>
      <c r="BB134" s="40">
        <v>53.549663070000001</v>
      </c>
      <c r="BC134" s="40">
        <v>60.247198099999999</v>
      </c>
    </row>
    <row r="135" spans="1:55" x14ac:dyDescent="0.3">
      <c r="A135" s="40" t="s">
        <v>161</v>
      </c>
      <c r="B135" s="40" t="s">
        <v>162</v>
      </c>
      <c r="C135" s="40" t="s">
        <v>330</v>
      </c>
      <c r="D135" s="40" t="s">
        <v>18</v>
      </c>
      <c r="E135" s="40" t="s">
        <v>293</v>
      </c>
      <c r="F135" s="40" t="s">
        <v>324</v>
      </c>
      <c r="G135" s="40" t="s">
        <v>19</v>
      </c>
      <c r="Q135" s="40">
        <v>83.541374419999997</v>
      </c>
      <c r="R135" s="40">
        <v>83.802111670000002</v>
      </c>
      <c r="S135" s="40">
        <v>82.150372840000003</v>
      </c>
      <c r="T135" s="40">
        <v>80.563780989999998</v>
      </c>
      <c r="U135" s="40">
        <v>80.750801699999997</v>
      </c>
      <c r="V135" s="40">
        <v>81.373455899999996</v>
      </c>
      <c r="W135" s="40">
        <v>81.06165627</v>
      </c>
      <c r="X135" s="40">
        <v>79.987028850000002</v>
      </c>
      <c r="Y135" s="40">
        <v>81.051381140000004</v>
      </c>
      <c r="Z135" s="40">
        <v>83.070275519999996</v>
      </c>
      <c r="AA135" s="40">
        <v>82.167897870000004</v>
      </c>
      <c r="AB135" s="40">
        <v>83.708452280000003</v>
      </c>
      <c r="AC135" s="40">
        <v>83.29509041</v>
      </c>
      <c r="AD135" s="40">
        <v>81.930950069999994</v>
      </c>
      <c r="AE135" s="40">
        <v>79.994701180000007</v>
      </c>
      <c r="AF135" s="40">
        <v>79.245369879999998</v>
      </c>
      <c r="AG135" s="40">
        <v>79.481203449999995</v>
      </c>
      <c r="AH135" s="40">
        <v>78.924883140000006</v>
      </c>
      <c r="AI135" s="40">
        <v>79.038777710000005</v>
      </c>
      <c r="AJ135" s="40">
        <v>78.601882180000004</v>
      </c>
      <c r="AK135" s="40">
        <v>77.474137959999993</v>
      </c>
      <c r="AL135" s="40">
        <v>78.763314530000002</v>
      </c>
      <c r="AM135" s="40">
        <v>77.78760072</v>
      </c>
      <c r="AN135" s="40">
        <v>78.236236520000006</v>
      </c>
      <c r="AO135" s="40">
        <v>78.544685650000005</v>
      </c>
      <c r="AP135" s="40">
        <v>78.409944469999999</v>
      </c>
      <c r="AQ135" s="40">
        <v>78.681910959999996</v>
      </c>
      <c r="AR135" s="40">
        <v>78.76497612</v>
      </c>
      <c r="AS135" s="40">
        <v>79.760559630000003</v>
      </c>
      <c r="AT135" s="40">
        <v>80.054000099999996</v>
      </c>
      <c r="AU135" s="40">
        <v>81.028961030000005</v>
      </c>
      <c r="AV135" s="40">
        <v>80.434063850000001</v>
      </c>
      <c r="AW135" s="40">
        <v>81.044395309999999</v>
      </c>
      <c r="AX135" s="40">
        <v>81.14807236</v>
      </c>
      <c r="AY135" s="40">
        <v>82.056620170000002</v>
      </c>
      <c r="AZ135" s="40">
        <v>80.056513620000004</v>
      </c>
      <c r="BA135" s="40">
        <v>79.709395079999993</v>
      </c>
      <c r="BB135" s="40">
        <v>77.703848609999994</v>
      </c>
      <c r="BC135" s="40">
        <v>77.224777959999997</v>
      </c>
    </row>
    <row r="136" spans="1:55" x14ac:dyDescent="0.3">
      <c r="A136" s="40" t="s">
        <v>163</v>
      </c>
      <c r="B136" s="40" t="s">
        <v>164</v>
      </c>
      <c r="C136" s="40" t="s">
        <v>330</v>
      </c>
      <c r="D136" s="40" t="s">
        <v>18</v>
      </c>
      <c r="E136" s="40" t="s">
        <v>293</v>
      </c>
      <c r="F136" s="40" t="s">
        <v>324</v>
      </c>
      <c r="G136" s="40" t="s">
        <v>19</v>
      </c>
      <c r="Q136" s="40">
        <v>91.855987650000003</v>
      </c>
      <c r="R136" s="40">
        <v>91.397811290000007</v>
      </c>
      <c r="S136" s="40">
        <v>90.384269369999998</v>
      </c>
      <c r="T136" s="40">
        <v>89.797990540000001</v>
      </c>
      <c r="U136" s="40">
        <v>87.997430469999998</v>
      </c>
      <c r="V136" s="40">
        <v>87.777416360000004</v>
      </c>
      <c r="W136" s="40">
        <v>88.080947699999996</v>
      </c>
      <c r="X136" s="40">
        <v>88.110262280000001</v>
      </c>
      <c r="Y136" s="40">
        <v>87.891315809999995</v>
      </c>
      <c r="Z136" s="40">
        <v>87.819733409999998</v>
      </c>
      <c r="AA136" s="40">
        <v>87.734622950000002</v>
      </c>
      <c r="AB136" s="40">
        <v>88.107361370000007</v>
      </c>
      <c r="AC136" s="40">
        <v>87.974581499999999</v>
      </c>
      <c r="AD136" s="40">
        <v>86.419312489999996</v>
      </c>
      <c r="AE136" s="40">
        <v>85.244678640000004</v>
      </c>
      <c r="AF136" s="40">
        <v>85.511338440000003</v>
      </c>
      <c r="AG136" s="40">
        <v>85.506665960000007</v>
      </c>
      <c r="AH136" s="40">
        <v>85.430889609999994</v>
      </c>
      <c r="AI136" s="40">
        <v>85.403353879999997</v>
      </c>
      <c r="AJ136" s="40">
        <v>85.561356720000006</v>
      </c>
      <c r="AK136" s="40">
        <v>85.656350419999995</v>
      </c>
      <c r="AL136" s="40">
        <v>85.571221539999996</v>
      </c>
      <c r="AM136" s="40">
        <v>84.506125839999996</v>
      </c>
      <c r="AN136" s="40">
        <v>84.317238110000005</v>
      </c>
      <c r="AO136" s="40">
        <v>83.389522389999996</v>
      </c>
      <c r="AP136" s="40">
        <v>82.939397670000005</v>
      </c>
      <c r="AQ136" s="40">
        <v>83.332420189999993</v>
      </c>
      <c r="AR136" s="40">
        <v>83.886740399999994</v>
      </c>
      <c r="AS136" s="40">
        <v>84.031025729999996</v>
      </c>
      <c r="AT136" s="40">
        <v>84.619043349999998</v>
      </c>
      <c r="AU136" s="40">
        <v>84.600741439999993</v>
      </c>
      <c r="AV136" s="40">
        <v>84.706756519999999</v>
      </c>
      <c r="AW136" s="40">
        <v>84.585292749999994</v>
      </c>
      <c r="AX136" s="40">
        <v>84.362102669999999</v>
      </c>
      <c r="AY136" s="40">
        <v>84.037257629999999</v>
      </c>
      <c r="AZ136" s="40">
        <v>83.727443219999998</v>
      </c>
      <c r="BA136" s="40">
        <v>83.484168240000002</v>
      </c>
      <c r="BB136" s="40">
        <v>83.331166980000006</v>
      </c>
      <c r="BC136" s="40">
        <v>83.117750240000007</v>
      </c>
    </row>
    <row r="137" spans="1:55" x14ac:dyDescent="0.3">
      <c r="A137" s="40" t="s">
        <v>167</v>
      </c>
      <c r="B137" s="40" t="s">
        <v>168</v>
      </c>
      <c r="C137" s="40" t="s">
        <v>330</v>
      </c>
      <c r="D137" s="40" t="s">
        <v>18</v>
      </c>
      <c r="E137" s="40" t="s">
        <v>293</v>
      </c>
      <c r="F137" s="40" t="s">
        <v>324</v>
      </c>
      <c r="G137" s="40" t="s">
        <v>19</v>
      </c>
      <c r="Q137" s="40">
        <v>83.298918799999996</v>
      </c>
      <c r="R137" s="40">
        <v>83.249525289999994</v>
      </c>
      <c r="S137" s="40">
        <v>82.915572080000004</v>
      </c>
      <c r="T137" s="40">
        <v>74.128974639999996</v>
      </c>
      <c r="U137" s="40">
        <v>73.796214860000006</v>
      </c>
      <c r="V137" s="40">
        <v>74.345969339999996</v>
      </c>
      <c r="W137" s="40">
        <v>75.131522329999996</v>
      </c>
      <c r="X137" s="40">
        <v>76.247603459999993</v>
      </c>
      <c r="Y137" s="40">
        <v>77.154704749999993</v>
      </c>
      <c r="Z137" s="40">
        <v>77.094161099999994</v>
      </c>
      <c r="AA137" s="40">
        <v>77.02341079</v>
      </c>
      <c r="AB137" s="40">
        <v>76.581964420000006</v>
      </c>
      <c r="AC137" s="40">
        <v>76.537320969999996</v>
      </c>
      <c r="AD137" s="40">
        <v>76.262343180000002</v>
      </c>
      <c r="AE137" s="40">
        <v>66.046715370000001</v>
      </c>
      <c r="AF137" s="40">
        <v>60.99964679</v>
      </c>
      <c r="AG137" s="40">
        <v>62.060142740000003</v>
      </c>
      <c r="AH137" s="40">
        <v>60.31212026</v>
      </c>
      <c r="AI137" s="40">
        <v>60.43819225</v>
      </c>
      <c r="AJ137" s="40">
        <v>60.458681429999999</v>
      </c>
      <c r="AK137" s="40">
        <v>60.799757790000001</v>
      </c>
      <c r="AL137" s="40">
        <v>60.763023220000001</v>
      </c>
      <c r="AM137" s="40">
        <v>61.068563750000003</v>
      </c>
      <c r="AN137" s="40">
        <v>60.178029899999999</v>
      </c>
      <c r="AO137" s="40">
        <v>60.061287640000003</v>
      </c>
      <c r="AP137" s="40">
        <v>59.695775269999999</v>
      </c>
      <c r="AQ137" s="40">
        <v>59.368743690000002</v>
      </c>
      <c r="AR137" s="40">
        <v>59.130218050000003</v>
      </c>
      <c r="AS137" s="40">
        <v>59.141941250000002</v>
      </c>
      <c r="AT137" s="40">
        <v>58.817941159999997</v>
      </c>
      <c r="AU137" s="40">
        <v>58.764791080000002</v>
      </c>
      <c r="AV137" s="40">
        <v>62.236432270000002</v>
      </c>
      <c r="AW137" s="40">
        <v>47.571979259999999</v>
      </c>
      <c r="AX137" s="40">
        <v>46.941064539999999</v>
      </c>
      <c r="AY137" s="40">
        <v>45.812088639999999</v>
      </c>
      <c r="AZ137" s="40">
        <v>50.184882600000002</v>
      </c>
      <c r="BA137" s="40">
        <v>48.992019190000001</v>
      </c>
      <c r="BB137" s="40">
        <v>48.992596429999999</v>
      </c>
      <c r="BC137" s="40">
        <v>47.576834120000001</v>
      </c>
    </row>
    <row r="138" spans="1:55" x14ac:dyDescent="0.3">
      <c r="A138" s="40" t="s">
        <v>169</v>
      </c>
      <c r="B138" s="40" t="s">
        <v>170</v>
      </c>
      <c r="C138" s="40" t="s">
        <v>330</v>
      </c>
      <c r="D138" s="40" t="s">
        <v>18</v>
      </c>
      <c r="E138" s="40" t="s">
        <v>293</v>
      </c>
      <c r="F138" s="40" t="s">
        <v>324</v>
      </c>
      <c r="G138" s="40" t="s">
        <v>19</v>
      </c>
      <c r="Q138" s="40">
        <v>38.407166240000002</v>
      </c>
      <c r="R138" s="40">
        <v>33.857400320000004</v>
      </c>
      <c r="S138" s="40">
        <v>29.866769999999999</v>
      </c>
      <c r="T138" s="40">
        <v>29.00488159</v>
      </c>
      <c r="U138" s="40">
        <v>24.28391031</v>
      </c>
      <c r="V138" s="40">
        <v>29.738788589999999</v>
      </c>
      <c r="W138" s="40">
        <v>27.872550360000002</v>
      </c>
      <c r="X138" s="40">
        <v>32.0548036</v>
      </c>
      <c r="Y138" s="40">
        <v>32.409081780000001</v>
      </c>
      <c r="Z138" s="40">
        <v>27.1365327</v>
      </c>
      <c r="AA138" s="40">
        <v>31.837539970000002</v>
      </c>
      <c r="AB138" s="40">
        <v>36.722355479999997</v>
      </c>
      <c r="AC138" s="40">
        <v>39.796252269999997</v>
      </c>
      <c r="AD138" s="40">
        <v>39.80449754</v>
      </c>
      <c r="AE138" s="40">
        <v>38.5772823</v>
      </c>
      <c r="AF138" s="40">
        <v>37.77946936</v>
      </c>
      <c r="AG138" s="40">
        <v>37.779918899999998</v>
      </c>
      <c r="AH138" s="40">
        <v>39.073818379999999</v>
      </c>
      <c r="AI138" s="40">
        <v>37.222508130000001</v>
      </c>
      <c r="AJ138" s="40">
        <v>37.367346830000002</v>
      </c>
      <c r="AK138" s="40">
        <v>33.746709060000001</v>
      </c>
      <c r="AL138" s="40">
        <v>32.891560480000003</v>
      </c>
      <c r="AM138" s="40">
        <v>32.116561679999997</v>
      </c>
      <c r="AN138" s="40">
        <v>31.42394651</v>
      </c>
      <c r="AO138" s="40">
        <v>32.636367149999998</v>
      </c>
      <c r="AP138" s="40">
        <v>31.728474559999999</v>
      </c>
      <c r="AQ138" s="40">
        <v>28.90700142</v>
      </c>
      <c r="AR138" s="40">
        <v>30.8623783</v>
      </c>
      <c r="AS138" s="40">
        <v>31.884606860000002</v>
      </c>
      <c r="AT138" s="40">
        <v>32.380652009999999</v>
      </c>
      <c r="AU138" s="40">
        <v>30.149498149999999</v>
      </c>
      <c r="AV138" s="40">
        <v>30.215230529999999</v>
      </c>
      <c r="AW138" s="40">
        <v>31.745235749999999</v>
      </c>
      <c r="AX138" s="40">
        <v>29.40646585</v>
      </c>
      <c r="AY138" s="40">
        <v>30.445795660000002</v>
      </c>
      <c r="AZ138" s="40">
        <v>30.900681559999999</v>
      </c>
      <c r="BA138" s="40">
        <v>37.261823579999998</v>
      </c>
      <c r="BB138" s="40">
        <v>43.642105170000001</v>
      </c>
      <c r="BC138" s="40">
        <v>41.585309160000001</v>
      </c>
    </row>
    <row r="139" spans="1:55" x14ac:dyDescent="0.3">
      <c r="A139" s="40" t="s">
        <v>173</v>
      </c>
      <c r="B139" s="40" t="s">
        <v>174</v>
      </c>
      <c r="C139" s="40" t="s">
        <v>330</v>
      </c>
      <c r="D139" s="40" t="s">
        <v>18</v>
      </c>
      <c r="E139" s="40" t="s">
        <v>293</v>
      </c>
      <c r="F139" s="40" t="s">
        <v>324</v>
      </c>
      <c r="G139" s="40" t="s">
        <v>19</v>
      </c>
      <c r="Q139" s="40">
        <v>70.219847659999999</v>
      </c>
      <c r="R139" s="40">
        <v>70.008804990000002</v>
      </c>
      <c r="S139" s="40">
        <v>67.941835459999993</v>
      </c>
      <c r="T139" s="40">
        <v>66.944643119999995</v>
      </c>
      <c r="U139" s="40">
        <v>65.674002200000004</v>
      </c>
      <c r="V139" s="40">
        <v>66.32731201</v>
      </c>
      <c r="W139" s="40">
        <v>66.458730079999995</v>
      </c>
      <c r="X139" s="40">
        <v>67.065352039999993</v>
      </c>
      <c r="Y139" s="40">
        <v>66.588990280000004</v>
      </c>
      <c r="Z139" s="40">
        <v>66.203381750000005</v>
      </c>
      <c r="AA139" s="40">
        <v>65.690030160000006</v>
      </c>
      <c r="AB139" s="40">
        <v>64.162590989999998</v>
      </c>
      <c r="AC139" s="40">
        <v>65.296438539999997</v>
      </c>
      <c r="AD139" s="40">
        <v>62.79088445</v>
      </c>
      <c r="AE139" s="40">
        <v>62.555451150000003</v>
      </c>
      <c r="AF139" s="40">
        <v>62.915755079999997</v>
      </c>
      <c r="AG139" s="40">
        <v>63.92730237</v>
      </c>
      <c r="AH139" s="40">
        <v>65.032306800000001</v>
      </c>
      <c r="AI139" s="40">
        <v>64.005978970000001</v>
      </c>
      <c r="AJ139" s="40">
        <v>64.674125110000006</v>
      </c>
      <c r="AK139" s="40">
        <v>65.675965149999996</v>
      </c>
      <c r="AL139" s="40">
        <v>64.047129889999994</v>
      </c>
      <c r="AM139" s="40">
        <v>64.925615320000006</v>
      </c>
      <c r="AN139" s="40">
        <v>64.485090170000007</v>
      </c>
      <c r="AO139" s="40">
        <v>63.915016199999997</v>
      </c>
      <c r="AP139" s="40">
        <v>63.976670079999998</v>
      </c>
      <c r="AQ139" s="40">
        <v>63.866810690000001</v>
      </c>
      <c r="AR139" s="40">
        <v>63.836188210000003</v>
      </c>
      <c r="AS139" s="40">
        <v>63.716007609999998</v>
      </c>
      <c r="AT139" s="40">
        <v>65.320187439999998</v>
      </c>
      <c r="AU139" s="40">
        <v>65.718436190000006</v>
      </c>
      <c r="AV139" s="40">
        <v>65.596810619999999</v>
      </c>
      <c r="AW139" s="40">
        <v>64.556505079999994</v>
      </c>
      <c r="AX139" s="40">
        <v>62.960453790000003</v>
      </c>
      <c r="AY139" s="40">
        <v>64.318397289999993</v>
      </c>
      <c r="AZ139" s="40">
        <v>64.681629049999998</v>
      </c>
      <c r="BA139" s="40">
        <v>64.274247259999996</v>
      </c>
      <c r="BB139" s="40">
        <v>63.495391150000003</v>
      </c>
      <c r="BC139" s="40">
        <v>65.551381190000001</v>
      </c>
    </row>
    <row r="140" spans="1:55" x14ac:dyDescent="0.3">
      <c r="A140" s="40" t="s">
        <v>5</v>
      </c>
      <c r="B140" s="40" t="s">
        <v>6</v>
      </c>
      <c r="C140" s="40" t="s">
        <v>329</v>
      </c>
      <c r="D140" s="40" t="s">
        <v>20</v>
      </c>
      <c r="E140" s="40" t="s">
        <v>293</v>
      </c>
      <c r="F140" s="40" t="s">
        <v>324</v>
      </c>
      <c r="G140" s="40" t="s">
        <v>21</v>
      </c>
      <c r="P140" s="40">
        <v>0</v>
      </c>
      <c r="Q140" s="40">
        <v>16809.364659999999</v>
      </c>
      <c r="R140" s="40">
        <v>8003.6699829999998</v>
      </c>
      <c r="S140" s="40">
        <v>8901.2950220000002</v>
      </c>
      <c r="T140" s="40">
        <v>9776.0510689999992</v>
      </c>
      <c r="U140" s="40">
        <v>8063.4826139999996</v>
      </c>
      <c r="V140" s="40">
        <v>10215.457109999999</v>
      </c>
      <c r="W140" s="40">
        <v>8601.5020029999996</v>
      </c>
      <c r="X140" s="40">
        <v>10360.980809999999</v>
      </c>
      <c r="Y140" s="40">
        <v>11075.27902</v>
      </c>
      <c r="Z140" s="40">
        <v>15643.852199999999</v>
      </c>
      <c r="AA140" s="40">
        <v>12320.03</v>
      </c>
      <c r="AB140" s="40">
        <v>10226.880880000001</v>
      </c>
      <c r="AC140" s="40">
        <v>11974.22284</v>
      </c>
      <c r="AD140" s="40">
        <v>11795.271580000001</v>
      </c>
      <c r="AE140" s="40">
        <v>8215.2196399999993</v>
      </c>
      <c r="AF140" s="40">
        <v>8459.7265449999995</v>
      </c>
      <c r="AG140" s="40">
        <v>8072.5021070000003</v>
      </c>
      <c r="AH140" s="40">
        <v>12456.9002</v>
      </c>
      <c r="AI140" s="40">
        <v>7476.4355290000003</v>
      </c>
      <c r="AJ140" s="40">
        <v>8892.3992130000006</v>
      </c>
      <c r="AK140" s="40">
        <v>13996.942929999999</v>
      </c>
      <c r="AL140" s="40">
        <v>10896.245150000001</v>
      </c>
      <c r="AM140" s="40">
        <v>19738.71139</v>
      </c>
      <c r="AN140" s="40">
        <v>9052.0292960000006</v>
      </c>
      <c r="AO140" s="40">
        <v>11415.42109</v>
      </c>
      <c r="AP140" s="40">
        <v>11862.335300000001</v>
      </c>
      <c r="AQ140" s="40">
        <v>9786.2714739999992</v>
      </c>
      <c r="AR140" s="40">
        <v>3445.5563609999999</v>
      </c>
      <c r="AS140" s="40">
        <v>3727.0854760000002</v>
      </c>
      <c r="AT140" s="40">
        <v>3709.151335</v>
      </c>
      <c r="AU140" s="40">
        <v>3884.895047</v>
      </c>
      <c r="AV140" s="40">
        <v>3934.4076100000002</v>
      </c>
      <c r="AW140" s="40">
        <v>3975.2401669999999</v>
      </c>
      <c r="AX140" s="40">
        <v>3987.5301340000001</v>
      </c>
      <c r="AY140" s="40">
        <v>3915.8584900000001</v>
      </c>
      <c r="AZ140" s="40">
        <v>3902.7858379999998</v>
      </c>
      <c r="BA140" s="40">
        <v>4035.3735299999998</v>
      </c>
      <c r="BB140" s="40">
        <v>3926.73504</v>
      </c>
      <c r="BC140" s="40">
        <v>3982.4981870000001</v>
      </c>
    </row>
    <row r="141" spans="1:55" x14ac:dyDescent="0.3">
      <c r="A141" s="40" t="s">
        <v>151</v>
      </c>
      <c r="B141" s="40" t="s">
        <v>152</v>
      </c>
      <c r="C141" s="40" t="s">
        <v>329</v>
      </c>
      <c r="D141" s="40" t="s">
        <v>20</v>
      </c>
      <c r="E141" s="40" t="s">
        <v>293</v>
      </c>
      <c r="F141" s="40" t="s">
        <v>324</v>
      </c>
      <c r="G141" s="40" t="s">
        <v>21</v>
      </c>
      <c r="P141" s="40">
        <v>0</v>
      </c>
      <c r="Q141" s="40">
        <v>604.36026019999997</v>
      </c>
      <c r="R141" s="40">
        <v>604.85380210000005</v>
      </c>
      <c r="S141" s="40">
        <v>643.476899</v>
      </c>
      <c r="T141" s="40">
        <v>674.01879740000004</v>
      </c>
      <c r="U141" s="40">
        <v>683.74307710000005</v>
      </c>
      <c r="V141" s="40">
        <v>705.13610600000004</v>
      </c>
      <c r="W141" s="40">
        <v>701.0361742</v>
      </c>
      <c r="X141" s="40">
        <v>705.38316050000003</v>
      </c>
      <c r="Y141" s="40">
        <v>706.04071220000003</v>
      </c>
      <c r="Z141" s="40">
        <v>722.32406370000001</v>
      </c>
      <c r="AA141" s="40">
        <v>576.90392759999997</v>
      </c>
      <c r="AB141" s="40">
        <v>455.75639189999998</v>
      </c>
      <c r="AC141" s="40">
        <v>452.84077980000001</v>
      </c>
      <c r="AD141" s="40">
        <v>452.01737000000003</v>
      </c>
      <c r="AE141" s="40">
        <v>467.7032165</v>
      </c>
      <c r="AF141" s="40">
        <v>423.7045693</v>
      </c>
      <c r="AG141" s="40">
        <v>506.79192169999999</v>
      </c>
      <c r="AH141" s="40">
        <v>484.56174720000001</v>
      </c>
      <c r="AI141" s="40">
        <v>490.1648404</v>
      </c>
      <c r="AJ141" s="40">
        <v>490.30841470000001</v>
      </c>
      <c r="AK141" s="40">
        <v>514.12662230000001</v>
      </c>
      <c r="AL141" s="40">
        <v>522.44336580000004</v>
      </c>
      <c r="AM141" s="40">
        <v>540.10928130000002</v>
      </c>
      <c r="AN141" s="40">
        <v>545.53139450000003</v>
      </c>
      <c r="AO141" s="40">
        <v>487.01479649999999</v>
      </c>
      <c r="AP141" s="40">
        <v>428.02084969999999</v>
      </c>
      <c r="AQ141" s="40">
        <v>409.31236150000001</v>
      </c>
      <c r="AR141" s="40">
        <v>392.330377</v>
      </c>
      <c r="AS141" s="40">
        <v>397.67637639999998</v>
      </c>
      <c r="AT141" s="40">
        <v>413.89212040000001</v>
      </c>
      <c r="AU141" s="40">
        <v>391.51753150000002</v>
      </c>
      <c r="AV141" s="40">
        <v>396.89192659999998</v>
      </c>
      <c r="AW141" s="40">
        <v>404.57743479999999</v>
      </c>
      <c r="AX141" s="40">
        <v>375.54527159999998</v>
      </c>
      <c r="AY141" s="40">
        <v>441.3065527</v>
      </c>
      <c r="AZ141" s="40">
        <v>458.30420520000001</v>
      </c>
      <c r="BA141" s="40">
        <v>498.41370330000001</v>
      </c>
      <c r="BB141" s="40">
        <v>526.62560710000002</v>
      </c>
      <c r="BC141" s="40">
        <v>560.97856660000002</v>
      </c>
    </row>
    <row r="142" spans="1:55" x14ac:dyDescent="0.3">
      <c r="A142" s="40" t="s">
        <v>157</v>
      </c>
      <c r="B142" s="40" t="s">
        <v>158</v>
      </c>
      <c r="C142" s="40" t="s">
        <v>329</v>
      </c>
      <c r="D142" s="40" t="s">
        <v>20</v>
      </c>
      <c r="E142" s="40" t="s">
        <v>293</v>
      </c>
      <c r="F142" s="40" t="s">
        <v>324</v>
      </c>
      <c r="G142" s="40" t="s">
        <v>21</v>
      </c>
      <c r="P142" s="40">
        <v>0</v>
      </c>
      <c r="Q142" s="40">
        <v>28188.99222</v>
      </c>
      <c r="R142" s="40">
        <v>28070.204880000001</v>
      </c>
      <c r="S142" s="40">
        <v>27528.627850000001</v>
      </c>
      <c r="T142" s="40">
        <v>28240.247350000001</v>
      </c>
      <c r="U142" s="40">
        <v>26367.91805</v>
      </c>
      <c r="V142" s="40">
        <v>25876.47293</v>
      </c>
      <c r="W142" s="40">
        <v>25944.146690000001</v>
      </c>
      <c r="X142" s="40">
        <v>27332.776239999999</v>
      </c>
      <c r="Y142" s="40">
        <v>26366.516329999999</v>
      </c>
      <c r="Z142" s="40">
        <v>27112.023649999999</v>
      </c>
      <c r="AA142" s="40">
        <v>28748.413540000001</v>
      </c>
      <c r="AB142" s="40">
        <v>27274.839520000001</v>
      </c>
      <c r="AC142" s="40">
        <v>28506.217639999999</v>
      </c>
      <c r="AD142" s="40">
        <v>28540.9002</v>
      </c>
      <c r="AE142" s="40">
        <v>27588.253809999998</v>
      </c>
      <c r="AF142" s="40">
        <v>27978.766380000001</v>
      </c>
      <c r="AG142" s="40">
        <v>29522.722880000001</v>
      </c>
      <c r="AH142" s="40">
        <v>28308.177769999998</v>
      </c>
      <c r="AI142" s="40">
        <v>27933.849849999999</v>
      </c>
      <c r="AJ142" s="40">
        <v>29976.934669999999</v>
      </c>
      <c r="AK142" s="40">
        <v>32590.60961</v>
      </c>
      <c r="AL142" s="40">
        <v>30548.054059999999</v>
      </c>
      <c r="AM142" s="40">
        <v>32449.202809999999</v>
      </c>
      <c r="AN142" s="40">
        <v>29601.252919999999</v>
      </c>
      <c r="AO142" s="40">
        <v>29479.067350000001</v>
      </c>
      <c r="AP142" s="40">
        <v>30548.472849999998</v>
      </c>
      <c r="AQ142" s="40">
        <v>31478.539270000001</v>
      </c>
      <c r="AR142" s="40">
        <v>32633.568469999998</v>
      </c>
      <c r="AS142" s="40">
        <v>34724.469239999999</v>
      </c>
      <c r="AT142" s="40">
        <v>35665.098319999997</v>
      </c>
      <c r="AU142" s="40">
        <v>33273.175060000001</v>
      </c>
      <c r="AV142" s="40">
        <v>33563.935440000001</v>
      </c>
      <c r="AW142" s="40">
        <v>38839.312129999998</v>
      </c>
      <c r="AX142" s="40">
        <v>37017.449739999996</v>
      </c>
      <c r="AY142" s="40">
        <v>36740.044750000001</v>
      </c>
      <c r="AZ142" s="40">
        <v>38334.744960000004</v>
      </c>
      <c r="BA142" s="40">
        <v>43450.160049999999</v>
      </c>
      <c r="BB142" s="40">
        <v>41655.779649999997</v>
      </c>
      <c r="BC142" s="40">
        <v>42677.990250000003</v>
      </c>
    </row>
    <row r="143" spans="1:55" x14ac:dyDescent="0.3">
      <c r="A143" s="40" t="s">
        <v>159</v>
      </c>
      <c r="B143" s="40" t="s">
        <v>160</v>
      </c>
      <c r="C143" s="40" t="s">
        <v>329</v>
      </c>
      <c r="D143" s="40" t="s">
        <v>20</v>
      </c>
      <c r="E143" s="40" t="s">
        <v>293</v>
      </c>
      <c r="F143" s="40" t="s">
        <v>324</v>
      </c>
      <c r="G143" s="40" t="s">
        <v>21</v>
      </c>
      <c r="P143" s="40">
        <v>0</v>
      </c>
      <c r="Q143" s="40">
        <v>8175.8217750000003</v>
      </c>
      <c r="R143" s="40">
        <v>8399.3406880000002</v>
      </c>
      <c r="S143" s="40">
        <v>8602.9932349999999</v>
      </c>
      <c r="T143" s="40">
        <v>8691.6814749999994</v>
      </c>
      <c r="U143" s="40">
        <v>8777.1162960000001</v>
      </c>
      <c r="V143" s="40">
        <v>8869.6977599999991</v>
      </c>
      <c r="W143" s="40">
        <v>8706.0065790000008</v>
      </c>
      <c r="X143" s="40">
        <v>8866.3212019999992</v>
      </c>
      <c r="Y143" s="40">
        <v>9646.7295869999998</v>
      </c>
      <c r="Z143" s="40">
        <v>10612.952799999999</v>
      </c>
      <c r="AA143" s="40">
        <v>9561.0006020000001</v>
      </c>
      <c r="AB143" s="40">
        <v>9362.8194829999993</v>
      </c>
      <c r="AC143" s="40">
        <v>10333.054400000001</v>
      </c>
      <c r="AD143" s="40">
        <v>11562.327649999999</v>
      </c>
      <c r="AE143" s="40">
        <v>11929.432280000001</v>
      </c>
      <c r="AF143" s="40">
        <v>11667.37622</v>
      </c>
      <c r="AG143" s="40">
        <v>11816.062749999999</v>
      </c>
      <c r="AH143" s="40">
        <v>11740.655070000001</v>
      </c>
      <c r="AI143" s="40">
        <v>12574.745929999999</v>
      </c>
      <c r="AJ143" s="40">
        <v>13108.876249999999</v>
      </c>
      <c r="AK143" s="40">
        <v>13356.19428</v>
      </c>
      <c r="AL143" s="40">
        <v>12851.68298</v>
      </c>
      <c r="AM143" s="40">
        <v>12913.90235</v>
      </c>
      <c r="AN143" s="40">
        <v>13018.778480000001</v>
      </c>
      <c r="AO143" s="40">
        <v>13188.710349999999</v>
      </c>
      <c r="AP143" s="40">
        <v>13221.12882</v>
      </c>
      <c r="AQ143" s="40">
        <v>12178.39012</v>
      </c>
      <c r="AR143" s="40">
        <v>12211.6095</v>
      </c>
      <c r="AS143" s="40">
        <v>12774.266869999999</v>
      </c>
      <c r="AT143" s="40">
        <v>13653.538909999999</v>
      </c>
      <c r="AU143" s="40">
        <v>12545.1975</v>
      </c>
      <c r="AV143" s="40">
        <v>12907.726570000001</v>
      </c>
      <c r="AW143" s="40">
        <v>13253.965679999999</v>
      </c>
      <c r="AX143" s="40">
        <v>13833.035320000001</v>
      </c>
      <c r="AY143" s="40">
        <v>14765.399729999999</v>
      </c>
      <c r="AZ143" s="40">
        <v>14514.52865</v>
      </c>
      <c r="BA143" s="40">
        <v>14994.79113</v>
      </c>
      <c r="BB143" s="40">
        <v>14863.99991</v>
      </c>
      <c r="BC143" s="40">
        <v>15467.734560000001</v>
      </c>
    </row>
    <row r="144" spans="1:55" x14ac:dyDescent="0.3">
      <c r="A144" s="40" t="s">
        <v>275</v>
      </c>
      <c r="B144" s="40" t="s">
        <v>276</v>
      </c>
      <c r="C144" s="40" t="s">
        <v>329</v>
      </c>
      <c r="D144" s="40" t="s">
        <v>20</v>
      </c>
      <c r="E144" s="40" t="s">
        <v>293</v>
      </c>
      <c r="F144" s="40" t="s">
        <v>324</v>
      </c>
      <c r="G144" s="40" t="s">
        <v>21</v>
      </c>
      <c r="P144" s="40">
        <v>0</v>
      </c>
      <c r="Q144" s="40">
        <v>12951.55625</v>
      </c>
      <c r="R144" s="40">
        <v>11111.317859999999</v>
      </c>
      <c r="S144" s="40">
        <v>11455.4449</v>
      </c>
      <c r="T144" s="40">
        <v>11835.315339999999</v>
      </c>
      <c r="U144" s="40">
        <v>11762.421130000001</v>
      </c>
      <c r="V144" s="40">
        <v>12198.39113</v>
      </c>
      <c r="W144" s="40">
        <v>11934.931479999999</v>
      </c>
      <c r="X144" s="40">
        <v>12763.14705</v>
      </c>
      <c r="Y144" s="40">
        <v>13361.376190000001</v>
      </c>
      <c r="Z144" s="40">
        <v>13995.46128</v>
      </c>
      <c r="AA144" s="40">
        <v>13826.930350000001</v>
      </c>
      <c r="AB144" s="40">
        <v>13519.973739999999</v>
      </c>
      <c r="AC144" s="40">
        <v>13745.18513</v>
      </c>
      <c r="AD144" s="40">
        <v>13637.259410000001</v>
      </c>
      <c r="AE144" s="40">
        <v>13037.7667</v>
      </c>
      <c r="AF144" s="40">
        <v>12949.010979999999</v>
      </c>
      <c r="AG144" s="40">
        <v>12901.31206</v>
      </c>
      <c r="AH144" s="40">
        <v>13185.2191</v>
      </c>
      <c r="AI144" s="40">
        <v>12496.77605</v>
      </c>
      <c r="AJ144" s="40">
        <v>12812.290660000001</v>
      </c>
      <c r="AK144" s="40">
        <v>13591.145769999999</v>
      </c>
      <c r="AL144" s="40">
        <v>13002.70434</v>
      </c>
      <c r="AM144" s="40">
        <v>14335.71091</v>
      </c>
      <c r="AN144" s="40">
        <v>13000.74641</v>
      </c>
      <c r="AO144" s="40">
        <v>12996.8997</v>
      </c>
      <c r="AP144" s="40">
        <v>13071.766799999999</v>
      </c>
      <c r="AQ144" s="40">
        <v>12660.641170000001</v>
      </c>
      <c r="AR144" s="40">
        <v>12667.30106</v>
      </c>
      <c r="AS144" s="40">
        <v>13645.53801</v>
      </c>
      <c r="AT144" s="40">
        <v>13684.96314</v>
      </c>
      <c r="AU144" s="40">
        <v>13175.27362</v>
      </c>
      <c r="AV144" s="40">
        <v>12488.89702</v>
      </c>
      <c r="AW144" s="40">
        <v>11186.77478</v>
      </c>
      <c r="AX144" s="40">
        <v>11857.25135</v>
      </c>
      <c r="AY144" s="40">
        <v>11230.97788</v>
      </c>
      <c r="AZ144" s="40">
        <v>13145.36987</v>
      </c>
      <c r="BA144" s="40">
        <v>12201.4169</v>
      </c>
      <c r="BB144" s="40">
        <v>13035.50131</v>
      </c>
      <c r="BC144" s="40">
        <v>13794.57825</v>
      </c>
    </row>
    <row r="145" spans="1:55" x14ac:dyDescent="0.3">
      <c r="A145" s="40" t="s">
        <v>277</v>
      </c>
      <c r="B145" s="40" t="s">
        <v>278</v>
      </c>
      <c r="C145" s="40" t="s">
        <v>329</v>
      </c>
      <c r="D145" s="40" t="s">
        <v>20</v>
      </c>
      <c r="E145" s="40" t="s">
        <v>293</v>
      </c>
      <c r="F145" s="40" t="s">
        <v>324</v>
      </c>
      <c r="G145" s="40" t="s">
        <v>21</v>
      </c>
      <c r="P145" s="40">
        <v>0</v>
      </c>
      <c r="Q145" s="40">
        <v>2096.3968450000002</v>
      </c>
      <c r="R145" s="40">
        <v>1212.9699700000001</v>
      </c>
      <c r="S145" s="40">
        <v>1383.5796419999999</v>
      </c>
      <c r="T145" s="40">
        <v>1483.0096779999999</v>
      </c>
      <c r="U145" s="40">
        <v>1361.57491</v>
      </c>
      <c r="V145" s="40">
        <v>1592.880774</v>
      </c>
      <c r="W145" s="40">
        <v>1508.415058</v>
      </c>
      <c r="X145" s="40">
        <v>1714.329782</v>
      </c>
      <c r="Y145" s="40">
        <v>1808.5002870000001</v>
      </c>
      <c r="Z145" s="40">
        <v>2291.7693399999998</v>
      </c>
      <c r="AA145" s="40">
        <v>1922.6858769999999</v>
      </c>
      <c r="AB145" s="40">
        <v>1721.828786</v>
      </c>
      <c r="AC145" s="40">
        <v>1945.6700060000001</v>
      </c>
      <c r="AD145" s="40">
        <v>1947.250268</v>
      </c>
      <c r="AE145" s="40">
        <v>1642.6060729999999</v>
      </c>
      <c r="AF145" s="40">
        <v>1763.369091</v>
      </c>
      <c r="AG145" s="40">
        <v>1716.9989270000001</v>
      </c>
      <c r="AH145" s="40">
        <v>2222.538145</v>
      </c>
      <c r="AI145" s="40">
        <v>1530.4771900000001</v>
      </c>
      <c r="AJ145" s="40">
        <v>1683.2170309999999</v>
      </c>
      <c r="AK145" s="40">
        <v>2217.6180789999999</v>
      </c>
      <c r="AL145" s="40">
        <v>1864.9596730000001</v>
      </c>
      <c r="AM145" s="40">
        <v>2744.9899540000001</v>
      </c>
      <c r="AN145" s="40">
        <v>1680.362347</v>
      </c>
      <c r="AO145" s="40">
        <v>1825.3569480000001</v>
      </c>
      <c r="AP145" s="40">
        <v>1891.004878</v>
      </c>
      <c r="AQ145" s="40">
        <v>1670.0687270000001</v>
      </c>
      <c r="AR145" s="40">
        <v>1536.5925380000001</v>
      </c>
      <c r="AS145" s="40">
        <v>1808.282279</v>
      </c>
      <c r="AT145" s="40">
        <v>1561.376323</v>
      </c>
      <c r="AU145" s="40">
        <v>1633.5066429999999</v>
      </c>
      <c r="AV145" s="40">
        <v>1570.9380000000001</v>
      </c>
      <c r="AW145" s="40">
        <v>1604.524635</v>
      </c>
      <c r="AX145" s="40">
        <v>1667.8859190000001</v>
      </c>
      <c r="AY145" s="40">
        <v>1540.4293070000001</v>
      </c>
      <c r="AZ145" s="40">
        <v>1643.800684</v>
      </c>
      <c r="BA145" s="40">
        <v>1608.4361719999999</v>
      </c>
      <c r="BB145" s="40">
        <v>1600.367575</v>
      </c>
      <c r="BC145" s="40">
        <v>1589.8868210000001</v>
      </c>
    </row>
    <row r="146" spans="1:55" x14ac:dyDescent="0.3">
      <c r="A146" s="40" t="s">
        <v>165</v>
      </c>
      <c r="B146" s="40" t="s">
        <v>166</v>
      </c>
      <c r="C146" s="40" t="s">
        <v>329</v>
      </c>
      <c r="D146" s="40" t="s">
        <v>20</v>
      </c>
      <c r="E146" s="40" t="s">
        <v>293</v>
      </c>
      <c r="F146" s="40" t="s">
        <v>324</v>
      </c>
      <c r="G146" s="40" t="s">
        <v>21</v>
      </c>
      <c r="P146" s="40">
        <v>0</v>
      </c>
      <c r="Q146" s="40">
        <v>9359.4477349999997</v>
      </c>
      <c r="R146" s="40">
        <v>4536.1865580000003</v>
      </c>
      <c r="S146" s="40">
        <v>4931.4974030000003</v>
      </c>
      <c r="T146" s="40">
        <v>5462.6073329999999</v>
      </c>
      <c r="U146" s="40">
        <v>4563.5190169999996</v>
      </c>
      <c r="V146" s="40">
        <v>5717.5382010000003</v>
      </c>
      <c r="W146" s="40">
        <v>4806.2821960000001</v>
      </c>
      <c r="X146" s="40">
        <v>5775.0460400000002</v>
      </c>
      <c r="Y146" s="40">
        <v>6156.5123439999998</v>
      </c>
      <c r="Z146" s="40">
        <v>8629.1312300000009</v>
      </c>
      <c r="AA146" s="40">
        <v>6777.0043999999998</v>
      </c>
      <c r="AB146" s="40">
        <v>5642.3994570000004</v>
      </c>
      <c r="AC146" s="40">
        <v>6516.4744300000002</v>
      </c>
      <c r="AD146" s="40">
        <v>6358.4020099999998</v>
      </c>
      <c r="AE146" s="40">
        <v>4403.9946819999996</v>
      </c>
      <c r="AF146" s="40">
        <v>4524.6846539999997</v>
      </c>
      <c r="AG146" s="40">
        <v>4296.1108809999996</v>
      </c>
      <c r="AH146" s="40">
        <v>6761.52585</v>
      </c>
      <c r="AI146" s="40">
        <v>4083.6612799999998</v>
      </c>
      <c r="AJ146" s="40">
        <v>4920.5134250000001</v>
      </c>
      <c r="AK146" s="40">
        <v>7722.3485840000003</v>
      </c>
      <c r="AL146" s="40">
        <v>5948.2439549999999</v>
      </c>
      <c r="AM146" s="40">
        <v>10628.739460000001</v>
      </c>
      <c r="AN146" s="40">
        <v>4793.1733770000001</v>
      </c>
      <c r="AO146" s="40">
        <v>6103.1804659999998</v>
      </c>
      <c r="AP146" s="40">
        <v>6370.2964540000003</v>
      </c>
      <c r="AQ146" s="40">
        <v>5140.1123360000001</v>
      </c>
      <c r="AR146" s="40">
        <v>4861.3776680000001</v>
      </c>
      <c r="AS146" s="40">
        <v>7101.0733380000001</v>
      </c>
      <c r="AT146" s="40">
        <v>5149.5868520000004</v>
      </c>
      <c r="AU146" s="40">
        <v>6131.6424479999996</v>
      </c>
      <c r="AV146" s="40">
        <v>6496.8491119999999</v>
      </c>
      <c r="AW146" s="40">
        <v>5207.5764929999996</v>
      </c>
      <c r="AX146" s="40">
        <v>5939.0920400000005</v>
      </c>
      <c r="AY146" s="40">
        <v>5482.5096759999997</v>
      </c>
      <c r="AZ146" s="40">
        <v>6044.6867599999996</v>
      </c>
      <c r="BA146" s="40">
        <v>1687.9260400000001</v>
      </c>
      <c r="BB146" s="40">
        <v>1692.440145</v>
      </c>
      <c r="BC146" s="40">
        <v>1659.559199</v>
      </c>
    </row>
    <row r="147" spans="1:55" x14ac:dyDescent="0.3">
      <c r="A147" s="40" t="s">
        <v>171</v>
      </c>
      <c r="B147" s="40" t="s">
        <v>172</v>
      </c>
      <c r="C147" s="40" t="s">
        <v>329</v>
      </c>
      <c r="D147" s="40" t="s">
        <v>20</v>
      </c>
      <c r="E147" s="40" t="s">
        <v>293</v>
      </c>
      <c r="F147" s="40" t="s">
        <v>324</v>
      </c>
      <c r="G147" s="40" t="s">
        <v>21</v>
      </c>
      <c r="P147" s="40">
        <v>0</v>
      </c>
      <c r="Q147" s="40">
        <v>623.14809660000003</v>
      </c>
      <c r="R147" s="40">
        <v>603.74345370000003</v>
      </c>
      <c r="S147" s="40">
        <v>603.62117620000004</v>
      </c>
      <c r="T147" s="40">
        <v>625.58705299999997</v>
      </c>
      <c r="U147" s="40">
        <v>585.28191489999995</v>
      </c>
      <c r="V147" s="40">
        <v>597.38424329999998</v>
      </c>
      <c r="W147" s="40">
        <v>566.78935520000005</v>
      </c>
      <c r="X147" s="40">
        <v>580.54728230000001</v>
      </c>
      <c r="Y147" s="40">
        <v>605.51744450000001</v>
      </c>
      <c r="Z147" s="40">
        <v>624.78508690000001</v>
      </c>
      <c r="AA147" s="40">
        <v>626.97293539999998</v>
      </c>
      <c r="AB147" s="40">
        <v>613.70233329999996</v>
      </c>
      <c r="AC147" s="40">
        <v>637.07572530000004</v>
      </c>
      <c r="AD147" s="40">
        <v>649.24790859999996</v>
      </c>
      <c r="AE147" s="40">
        <v>614.48667809999995</v>
      </c>
      <c r="AF147" s="40">
        <v>645.78759209999998</v>
      </c>
      <c r="AG147" s="40">
        <v>625.39439549999997</v>
      </c>
      <c r="AH147" s="40">
        <v>626.69666619999998</v>
      </c>
      <c r="AI147" s="40">
        <v>603.91368039999998</v>
      </c>
      <c r="AJ147" s="40">
        <v>627.47930980000001</v>
      </c>
      <c r="AK147" s="40">
        <v>656.94719450000002</v>
      </c>
      <c r="AL147" s="40">
        <v>663.5343259</v>
      </c>
      <c r="AM147" s="40">
        <v>680.33686360000002</v>
      </c>
      <c r="AN147" s="40">
        <v>592.73849399999995</v>
      </c>
      <c r="AO147" s="40">
        <v>564.79244200000005</v>
      </c>
      <c r="AP147" s="40">
        <v>466.90721309999998</v>
      </c>
      <c r="AQ147" s="40">
        <v>504.1658314</v>
      </c>
      <c r="AR147" s="40">
        <v>539.60958570000003</v>
      </c>
      <c r="AS147" s="40">
        <v>604.20038790000001</v>
      </c>
      <c r="AT147" s="40">
        <v>673.41894009999999</v>
      </c>
      <c r="AU147" s="40">
        <v>689.77195749999998</v>
      </c>
      <c r="AV147" s="40">
        <v>796.92085440000005</v>
      </c>
      <c r="AW147" s="40">
        <v>897.81866279999997</v>
      </c>
      <c r="AX147" s="40">
        <v>883.49830510000004</v>
      </c>
      <c r="AY147" s="40">
        <v>1097.61346</v>
      </c>
      <c r="AZ147" s="40">
        <v>968.22716339999999</v>
      </c>
      <c r="BA147" s="40">
        <v>1000.732413</v>
      </c>
      <c r="BB147" s="40">
        <v>1026.004774</v>
      </c>
      <c r="BC147" s="40">
        <v>1061.8036079999999</v>
      </c>
    </row>
    <row r="148" spans="1:55" x14ac:dyDescent="0.3">
      <c r="A148" s="40" t="s">
        <v>175</v>
      </c>
      <c r="B148" s="40" t="s">
        <v>176</v>
      </c>
      <c r="C148" s="40" t="s">
        <v>329</v>
      </c>
      <c r="D148" s="40" t="s">
        <v>20</v>
      </c>
      <c r="E148" s="40" t="s">
        <v>293</v>
      </c>
      <c r="F148" s="40" t="s">
        <v>324</v>
      </c>
      <c r="G148" s="40" t="s">
        <v>21</v>
      </c>
      <c r="P148" s="40">
        <v>0</v>
      </c>
      <c r="Q148" s="40">
        <v>16086.77728</v>
      </c>
      <c r="R148" s="40">
        <v>15753.97581</v>
      </c>
      <c r="S148" s="40">
        <v>15969.182790000001</v>
      </c>
      <c r="T148" s="40">
        <v>16621.855500000001</v>
      </c>
      <c r="U148" s="40">
        <v>17057.908739999999</v>
      </c>
      <c r="V148" s="40">
        <v>17860.202809999999</v>
      </c>
      <c r="W148" s="40">
        <v>17722.027839999999</v>
      </c>
      <c r="X148" s="40">
        <v>17971.47884</v>
      </c>
      <c r="Y148" s="40">
        <v>17843.455529999999</v>
      </c>
      <c r="Z148" s="40">
        <v>18789.141790000001</v>
      </c>
      <c r="AA148" s="40">
        <v>17958.452789999999</v>
      </c>
      <c r="AB148" s="40">
        <v>17439.448130000001</v>
      </c>
      <c r="AC148" s="40">
        <v>17940.584449999998</v>
      </c>
      <c r="AD148" s="40">
        <v>18176.479909999998</v>
      </c>
      <c r="AE148" s="40">
        <v>17792.663759999999</v>
      </c>
      <c r="AF148" s="40">
        <v>16934.961780000001</v>
      </c>
      <c r="AG148" s="40">
        <v>16848.81337</v>
      </c>
      <c r="AH148" s="40">
        <v>17325.272389999998</v>
      </c>
      <c r="AI148" s="40">
        <v>17441.29322</v>
      </c>
      <c r="AJ148" s="40">
        <v>18144.117999999999</v>
      </c>
      <c r="AK148" s="40">
        <v>19110.643950000001</v>
      </c>
      <c r="AL148" s="40">
        <v>19200.636770000001</v>
      </c>
      <c r="AM148" s="40">
        <v>19348.670900000001</v>
      </c>
      <c r="AN148" s="40">
        <v>18390.55429</v>
      </c>
      <c r="AO148" s="40">
        <v>17982.416000000001</v>
      </c>
      <c r="AP148" s="40">
        <v>18141.669760000001</v>
      </c>
      <c r="AQ148" s="40">
        <v>18488.446929999998</v>
      </c>
      <c r="AR148" s="40">
        <v>18953.93794</v>
      </c>
      <c r="AS148" s="40">
        <v>19111.481680000001</v>
      </c>
      <c r="AT148" s="40">
        <v>19089.79867</v>
      </c>
      <c r="AU148" s="40">
        <v>18875.9748</v>
      </c>
      <c r="AV148" s="40">
        <v>19188.14774</v>
      </c>
      <c r="AW148" s="40">
        <v>19170.273410000002</v>
      </c>
      <c r="AX148" s="40">
        <v>19253.39863</v>
      </c>
      <c r="AY148" s="40">
        <v>19456.971870000001</v>
      </c>
      <c r="AZ148" s="40">
        <v>20017.016350000002</v>
      </c>
      <c r="BA148" s="40">
        <v>20012.926500000001</v>
      </c>
      <c r="BB148" s="40">
        <v>20211.233530000001</v>
      </c>
      <c r="BC148" s="40">
        <v>20340.50015</v>
      </c>
    </row>
    <row r="149" spans="1:55" x14ac:dyDescent="0.3">
      <c r="A149" s="40" t="s">
        <v>177</v>
      </c>
      <c r="B149" s="40" t="s">
        <v>178</v>
      </c>
      <c r="C149" s="40" t="s">
        <v>329</v>
      </c>
      <c r="D149" s="40" t="s">
        <v>20</v>
      </c>
      <c r="E149" s="40" t="s">
        <v>293</v>
      </c>
      <c r="F149" s="40" t="s">
        <v>324</v>
      </c>
      <c r="G149" s="40" t="s">
        <v>21</v>
      </c>
      <c r="P149" s="40">
        <v>0</v>
      </c>
      <c r="Q149" s="40">
        <v>19091.05486</v>
      </c>
      <c r="R149" s="40">
        <v>12499.00063</v>
      </c>
      <c r="S149" s="40">
        <v>13207.541139999999</v>
      </c>
      <c r="T149" s="40">
        <v>13795.694750000001</v>
      </c>
      <c r="U149" s="40">
        <v>12761.52081</v>
      </c>
      <c r="V149" s="40">
        <v>14629.04365</v>
      </c>
      <c r="W149" s="40">
        <v>14091.345600000001</v>
      </c>
      <c r="X149" s="40">
        <v>15473.941290000001</v>
      </c>
      <c r="Y149" s="40">
        <v>16227.404630000001</v>
      </c>
      <c r="Z149" s="40">
        <v>19785.8842</v>
      </c>
      <c r="AA149" s="40">
        <v>17345.55776</v>
      </c>
      <c r="AB149" s="40">
        <v>16156.71068</v>
      </c>
      <c r="AC149" s="40">
        <v>17704.080109999999</v>
      </c>
      <c r="AD149" s="40">
        <v>17497.470939999999</v>
      </c>
      <c r="AE149" s="40">
        <v>14317.718929999999</v>
      </c>
      <c r="AF149" s="40">
        <v>14591.403710000001</v>
      </c>
      <c r="AG149" s="40">
        <v>14497.530790000001</v>
      </c>
      <c r="AH149" s="40">
        <v>18189.889800000001</v>
      </c>
      <c r="AI149" s="40">
        <v>14584.023370000001</v>
      </c>
      <c r="AJ149" s="40">
        <v>15917.19872</v>
      </c>
      <c r="AK149" s="40">
        <v>19791.227070000001</v>
      </c>
      <c r="AL149" s="40">
        <v>17466.886419999999</v>
      </c>
      <c r="AM149" s="40">
        <v>23892.523450000001</v>
      </c>
      <c r="AN149" s="40">
        <v>16215.5942</v>
      </c>
      <c r="AO149" s="40">
        <v>18040.91763</v>
      </c>
      <c r="AP149" s="40">
        <v>20042.091820000001</v>
      </c>
      <c r="AQ149" s="40">
        <v>17288.696380000001</v>
      </c>
      <c r="AR149" s="40">
        <v>16679.841280000001</v>
      </c>
      <c r="AS149" s="40">
        <v>21256.40064</v>
      </c>
      <c r="AT149" s="40">
        <v>17910.735499999999</v>
      </c>
      <c r="AU149" s="40">
        <v>19432.4048</v>
      </c>
      <c r="AV149" s="40">
        <v>20312.89083</v>
      </c>
      <c r="AW149" s="40">
        <v>19430.633010000001</v>
      </c>
      <c r="AX149" s="40">
        <v>20951.753929999999</v>
      </c>
      <c r="AY149" s="40">
        <v>19023.388869999999</v>
      </c>
      <c r="AZ149" s="40">
        <v>20734.117719999998</v>
      </c>
      <c r="BA149" s="40">
        <v>15352.43957</v>
      </c>
      <c r="BB149" s="40">
        <v>15077.53751</v>
      </c>
      <c r="BC149" s="40">
        <v>15265.394200000001</v>
      </c>
    </row>
    <row r="150" spans="1:55" x14ac:dyDescent="0.3">
      <c r="A150" s="40" t="s">
        <v>179</v>
      </c>
      <c r="B150" s="40" t="s">
        <v>180</v>
      </c>
      <c r="C150" s="40" t="s">
        <v>329</v>
      </c>
      <c r="D150" s="40" t="s">
        <v>20</v>
      </c>
      <c r="E150" s="40" t="s">
        <v>293</v>
      </c>
      <c r="F150" s="40" t="s">
        <v>324</v>
      </c>
      <c r="G150" s="40" t="s">
        <v>21</v>
      </c>
      <c r="P150" s="40">
        <v>0</v>
      </c>
      <c r="Q150" s="40">
        <v>5794.5963789999996</v>
      </c>
      <c r="R150" s="40">
        <v>5734.5514160000002</v>
      </c>
      <c r="S150" s="40">
        <v>5819.5889299999999</v>
      </c>
      <c r="T150" s="40">
        <v>6189.5104840000004</v>
      </c>
      <c r="U150" s="40">
        <v>5527.113053</v>
      </c>
      <c r="V150" s="40">
        <v>5858.4130009999999</v>
      </c>
      <c r="W150" s="40">
        <v>6105.5123919999996</v>
      </c>
      <c r="X150" s="40">
        <v>6565.4801770000004</v>
      </c>
      <c r="Y150" s="40">
        <v>6309.2024080000001</v>
      </c>
      <c r="Z150" s="40">
        <v>6517.7163179999998</v>
      </c>
      <c r="AA150" s="40">
        <v>6927.8383320000003</v>
      </c>
      <c r="AB150" s="40">
        <v>6195.3166730000003</v>
      </c>
      <c r="AC150" s="40">
        <v>6817.6907789999996</v>
      </c>
      <c r="AD150" s="40">
        <v>6575.0769289999998</v>
      </c>
      <c r="AE150" s="40">
        <v>6638.5436470000004</v>
      </c>
      <c r="AF150" s="40">
        <v>6338.573386</v>
      </c>
      <c r="AG150" s="40">
        <v>6561.7889569999998</v>
      </c>
      <c r="AH150" s="40">
        <v>5617.6622989999996</v>
      </c>
      <c r="AI150" s="40">
        <v>5675.7596830000002</v>
      </c>
      <c r="AJ150" s="40">
        <v>6219.9475579999998</v>
      </c>
      <c r="AK150" s="40">
        <v>7582.3563160000003</v>
      </c>
      <c r="AL150" s="40">
        <v>6794.8961570000001</v>
      </c>
      <c r="AM150" s="40">
        <v>7478.0654409999997</v>
      </c>
      <c r="AN150" s="40">
        <v>7319.5536460000003</v>
      </c>
      <c r="AO150" s="40">
        <v>7081.3919429999996</v>
      </c>
      <c r="AP150" s="40">
        <v>7626.0118419999999</v>
      </c>
      <c r="AQ150" s="40">
        <v>7596.4591909999999</v>
      </c>
      <c r="AR150" s="40">
        <v>7798.1394609999998</v>
      </c>
      <c r="AS150" s="40">
        <v>7253.3395680000003</v>
      </c>
      <c r="AT150" s="40">
        <v>7862.128095</v>
      </c>
      <c r="AU150" s="40">
        <v>7655.8343779999996</v>
      </c>
      <c r="AV150" s="40">
        <v>7626.8716919999997</v>
      </c>
      <c r="AW150" s="40">
        <v>7515.517828</v>
      </c>
      <c r="AX150" s="40">
        <v>8495.5023509999992</v>
      </c>
      <c r="AY150" s="40">
        <v>7860.2550769999998</v>
      </c>
      <c r="AZ150" s="40">
        <v>10107.39976</v>
      </c>
      <c r="BA150" s="40">
        <v>9348.5259249999999</v>
      </c>
      <c r="BB150" s="40">
        <v>19929.17787</v>
      </c>
      <c r="BC150" s="40">
        <v>13735.46644</v>
      </c>
    </row>
    <row r="151" spans="1:55" x14ac:dyDescent="0.3">
      <c r="A151" s="40" t="s">
        <v>279</v>
      </c>
      <c r="B151" s="40" t="s">
        <v>280</v>
      </c>
      <c r="C151" s="40" t="s">
        <v>329</v>
      </c>
      <c r="D151" s="40" t="s">
        <v>20</v>
      </c>
      <c r="E151" s="40" t="s">
        <v>293</v>
      </c>
      <c r="F151" s="40" t="s">
        <v>324</v>
      </c>
      <c r="G151" s="40" t="s">
        <v>21</v>
      </c>
      <c r="P151" s="40">
        <v>0</v>
      </c>
      <c r="Q151" s="40">
        <v>22896.63134</v>
      </c>
      <c r="R151" s="40">
        <v>9654.7653570000002</v>
      </c>
      <c r="S151" s="40">
        <v>10942.84549</v>
      </c>
      <c r="T151" s="40">
        <v>12225.46809</v>
      </c>
      <c r="U151" s="40">
        <v>9693.1112809999995</v>
      </c>
      <c r="V151" s="40">
        <v>12895.6157</v>
      </c>
      <c r="W151" s="40">
        <v>10859.433370000001</v>
      </c>
      <c r="X151" s="40">
        <v>13449.31358</v>
      </c>
      <c r="Y151" s="40">
        <v>14427.319530000001</v>
      </c>
      <c r="Z151" s="40">
        <v>21119.85281</v>
      </c>
      <c r="AA151" s="40">
        <v>16035.58243</v>
      </c>
      <c r="AB151" s="40">
        <v>12996.185680000001</v>
      </c>
      <c r="AC151" s="40">
        <v>15652.220439999999</v>
      </c>
      <c r="AD151" s="40">
        <v>15247.89214</v>
      </c>
      <c r="AE151" s="40">
        <v>9790.7006440000005</v>
      </c>
      <c r="AF151" s="40">
        <v>10334.2451</v>
      </c>
      <c r="AG151" s="40">
        <v>9746.7665589999997</v>
      </c>
      <c r="AH151" s="40">
        <v>16442.326789999999</v>
      </c>
      <c r="AI151" s="40">
        <v>9222.1307870000001</v>
      </c>
      <c r="AJ151" s="40">
        <v>11472.34562</v>
      </c>
      <c r="AK151" s="40">
        <v>19209.537970000001</v>
      </c>
      <c r="AL151" s="40">
        <v>14557.52037</v>
      </c>
      <c r="AM151" s="40">
        <v>27503.48718</v>
      </c>
      <c r="AN151" s="40">
        <v>11543.59906</v>
      </c>
      <c r="AO151" s="40">
        <v>14824.972</v>
      </c>
      <c r="AP151" s="40">
        <v>15293.188</v>
      </c>
      <c r="AQ151" s="40">
        <v>11679.94915</v>
      </c>
      <c r="AR151" s="40">
        <v>11151.60622</v>
      </c>
      <c r="AS151" s="40">
        <v>13412.544309999999</v>
      </c>
      <c r="AT151" s="40">
        <v>11348.926289999999</v>
      </c>
      <c r="AU151" s="40">
        <v>10510.20722</v>
      </c>
      <c r="AV151" s="40">
        <v>10338.113289999999</v>
      </c>
      <c r="AW151" s="40">
        <v>10375.911630000001</v>
      </c>
      <c r="AX151" s="40">
        <v>10563.430259999999</v>
      </c>
      <c r="AY151" s="40">
        <v>10188.83654</v>
      </c>
      <c r="AZ151" s="40">
        <v>12276.05278</v>
      </c>
      <c r="BA151" s="40">
        <v>11212.95062</v>
      </c>
      <c r="BB151" s="40">
        <v>11316.89753</v>
      </c>
      <c r="BC151" s="40">
        <v>2342.8085249999999</v>
      </c>
    </row>
    <row r="152" spans="1:55" x14ac:dyDescent="0.3">
      <c r="A152" s="40" t="s">
        <v>281</v>
      </c>
      <c r="B152" s="40" t="s">
        <v>282</v>
      </c>
      <c r="C152" s="40" t="s">
        <v>329</v>
      </c>
      <c r="D152" s="40" t="s">
        <v>20</v>
      </c>
      <c r="E152" s="40" t="s">
        <v>293</v>
      </c>
      <c r="F152" s="40" t="s">
        <v>324</v>
      </c>
      <c r="G152" s="40" t="s">
        <v>21</v>
      </c>
      <c r="P152" s="40">
        <v>0</v>
      </c>
      <c r="Q152" s="40">
        <v>6992.9967740000002</v>
      </c>
      <c r="R152" s="40">
        <v>5973.4242279999999</v>
      </c>
      <c r="S152" s="40">
        <v>6163.759505</v>
      </c>
      <c r="T152" s="40">
        <v>6331.011227</v>
      </c>
      <c r="U152" s="40">
        <v>6154.231033</v>
      </c>
      <c r="V152" s="40">
        <v>6817.2563799999998</v>
      </c>
      <c r="W152" s="40">
        <v>6677.4146799999999</v>
      </c>
      <c r="X152" s="40">
        <v>7143.8186420000002</v>
      </c>
      <c r="Y152" s="40">
        <v>6709.3046139999997</v>
      </c>
      <c r="Z152" s="40">
        <v>6875.8508350000002</v>
      </c>
      <c r="AA152" s="40">
        <v>6020.2225529999996</v>
      </c>
      <c r="AB152" s="40">
        <v>5825.4873209999996</v>
      </c>
      <c r="AC152" s="40">
        <v>6443.7856419999998</v>
      </c>
      <c r="AD152" s="40">
        <v>6416.781242</v>
      </c>
      <c r="AE152" s="40">
        <v>5934.5818719999997</v>
      </c>
      <c r="AF152" s="40">
        <v>6112.6055349999997</v>
      </c>
      <c r="AG152" s="40">
        <v>6380.3977889999996</v>
      </c>
      <c r="AH152" s="40">
        <v>7244.3321059999998</v>
      </c>
      <c r="AI152" s="40">
        <v>6492.6282359999996</v>
      </c>
      <c r="AJ152" s="40">
        <v>6780.0207769999997</v>
      </c>
      <c r="AK152" s="40">
        <v>8139.9539240000004</v>
      </c>
      <c r="AL152" s="40">
        <v>6627.1723899999997</v>
      </c>
      <c r="AM152" s="40">
        <v>8537.7474160000002</v>
      </c>
      <c r="AN152" s="40">
        <v>5191.7267309999997</v>
      </c>
      <c r="AO152" s="40">
        <v>5649.9726769999997</v>
      </c>
      <c r="AP152" s="40">
        <v>5886.8642639999998</v>
      </c>
      <c r="AQ152" s="40">
        <v>6471.1781449999999</v>
      </c>
      <c r="AR152" s="40">
        <v>6418.7056119999997</v>
      </c>
      <c r="AS152" s="40">
        <v>6775.6758049999999</v>
      </c>
      <c r="AT152" s="40">
        <v>7660.9969110000002</v>
      </c>
      <c r="AU152" s="40">
        <v>7090.1973889999999</v>
      </c>
      <c r="AV152" s="40">
        <v>7592.222796</v>
      </c>
      <c r="AW152" s="40">
        <v>7051.7202820000002</v>
      </c>
      <c r="AX152" s="40">
        <v>6673.15157</v>
      </c>
      <c r="AY152" s="40">
        <v>7015.9636929999997</v>
      </c>
      <c r="AZ152" s="40">
        <v>7099.3061010000001</v>
      </c>
      <c r="BA152" s="40">
        <v>5904.8974749999998</v>
      </c>
      <c r="BB152" s="40">
        <v>5914.9347779999998</v>
      </c>
      <c r="BC152" s="40">
        <v>5905.3008520000003</v>
      </c>
    </row>
    <row r="153" spans="1:55" x14ac:dyDescent="0.3">
      <c r="A153" s="40" t="s">
        <v>147</v>
      </c>
      <c r="B153" s="40" t="s">
        <v>148</v>
      </c>
      <c r="C153" s="40" t="s">
        <v>330</v>
      </c>
      <c r="D153" s="40" t="s">
        <v>20</v>
      </c>
      <c r="E153" s="40" t="s">
        <v>293</v>
      </c>
      <c r="F153" s="40" t="s">
        <v>324</v>
      </c>
      <c r="G153" s="40" t="s">
        <v>21</v>
      </c>
      <c r="P153" s="40">
        <v>0</v>
      </c>
      <c r="Q153" s="40">
        <v>3191.6873249999999</v>
      </c>
      <c r="R153" s="40">
        <v>3153.3121860000001</v>
      </c>
      <c r="S153" s="40">
        <v>2938.5636119999999</v>
      </c>
      <c r="T153" s="40">
        <v>2834.772727</v>
      </c>
      <c r="U153" s="40">
        <v>2625.420349</v>
      </c>
      <c r="V153" s="40">
        <v>2750.4260960000001</v>
      </c>
      <c r="W153" s="40">
        <v>2869.3820030000002</v>
      </c>
      <c r="X153" s="40">
        <v>3056.6688469999999</v>
      </c>
      <c r="Y153" s="40">
        <v>2999.5792550000001</v>
      </c>
      <c r="Z153" s="40">
        <v>3218.6928149999999</v>
      </c>
      <c r="AA153" s="40">
        <v>3546.5075790000001</v>
      </c>
      <c r="AB153" s="40">
        <v>3466.8042190000001</v>
      </c>
      <c r="AC153" s="40">
        <v>3710.4434409999999</v>
      </c>
      <c r="AD153" s="40">
        <v>3697.8183979999999</v>
      </c>
      <c r="AE153" s="40">
        <v>3799.3811719999999</v>
      </c>
      <c r="AF153" s="40">
        <v>4173.9649829999998</v>
      </c>
      <c r="AG153" s="40">
        <v>4276.650686</v>
      </c>
      <c r="AH153" s="40">
        <v>4421.6857380000001</v>
      </c>
      <c r="AI153" s="40">
        <v>4466.7529590000004</v>
      </c>
      <c r="AJ153" s="40">
        <v>4669.215537</v>
      </c>
      <c r="AK153" s="40">
        <v>5136.6625839999997</v>
      </c>
      <c r="AL153" s="40">
        <v>4991.7696150000002</v>
      </c>
      <c r="AM153" s="40">
        <v>5360.8447189999997</v>
      </c>
      <c r="AN153" s="40">
        <v>5445.7303199999997</v>
      </c>
      <c r="AO153" s="40">
        <v>5637.47307</v>
      </c>
      <c r="AP153" s="40">
        <v>5998.6769599999998</v>
      </c>
      <c r="AQ153" s="40">
        <v>6190.7251100000003</v>
      </c>
      <c r="AR153" s="40">
        <v>6456.9107219999996</v>
      </c>
      <c r="AS153" s="40">
        <v>6596.2267680000004</v>
      </c>
      <c r="AT153" s="40">
        <v>6839.074713</v>
      </c>
      <c r="AU153" s="40">
        <v>7206.356315</v>
      </c>
      <c r="AV153" s="40">
        <v>7503.3570710000004</v>
      </c>
      <c r="AW153" s="40">
        <v>7532.6824729999998</v>
      </c>
      <c r="AX153" s="40">
        <v>7876.0978130000003</v>
      </c>
      <c r="AY153" s="40">
        <v>8286.5959019999991</v>
      </c>
      <c r="AZ153" s="40">
        <v>8624.0910079999994</v>
      </c>
      <c r="BA153" s="40">
        <v>8830.8967699999994</v>
      </c>
      <c r="BB153" s="40">
        <v>9683.1751690000001</v>
      </c>
      <c r="BC153" s="40">
        <v>9553.5090749999999</v>
      </c>
    </row>
    <row r="154" spans="1:55" x14ac:dyDescent="0.3">
      <c r="A154" s="40" t="s">
        <v>153</v>
      </c>
      <c r="B154" s="40" t="s">
        <v>154</v>
      </c>
      <c r="C154" s="40" t="s">
        <v>330</v>
      </c>
      <c r="D154" s="40" t="s">
        <v>20</v>
      </c>
      <c r="E154" s="40" t="s">
        <v>293</v>
      </c>
      <c r="F154" s="40" t="s">
        <v>324</v>
      </c>
      <c r="G154" s="40" t="s">
        <v>21</v>
      </c>
      <c r="P154" s="40">
        <v>0</v>
      </c>
      <c r="Q154" s="40">
        <v>4614.7047789999997</v>
      </c>
      <c r="R154" s="40">
        <v>4621.7489070000001</v>
      </c>
      <c r="S154" s="40">
        <v>4440.4810509999998</v>
      </c>
      <c r="T154" s="40">
        <v>4700.7740700000004</v>
      </c>
      <c r="U154" s="40">
        <v>3864.7262430000001</v>
      </c>
      <c r="V154" s="40">
        <v>4273.3916589999999</v>
      </c>
      <c r="W154" s="40">
        <v>4541.7282180000002</v>
      </c>
      <c r="X154" s="40">
        <v>5346.7188040000001</v>
      </c>
      <c r="Y154" s="40">
        <v>4813.2833110000001</v>
      </c>
      <c r="Z154" s="40">
        <v>5162.353075</v>
      </c>
      <c r="AA154" s="40">
        <v>6507.9276440000003</v>
      </c>
      <c r="AB154" s="40">
        <v>5684.8794010000001</v>
      </c>
      <c r="AC154" s="40">
        <v>6056.6275779999996</v>
      </c>
      <c r="AD154" s="40">
        <v>5559.9085180000002</v>
      </c>
      <c r="AE154" s="40">
        <v>5609.9335460000002</v>
      </c>
      <c r="AF154" s="40">
        <v>5668.7053679999999</v>
      </c>
      <c r="AG154" s="40">
        <v>5875.2892579999998</v>
      </c>
      <c r="AH154" s="40">
        <v>6143.1773679999997</v>
      </c>
      <c r="AI154" s="40">
        <v>5987.9394279999997</v>
      </c>
      <c r="AJ154" s="40">
        <v>6515.5732470000003</v>
      </c>
      <c r="AK154" s="40">
        <v>7720.7870140000005</v>
      </c>
      <c r="AL154" s="40">
        <v>6540.065157</v>
      </c>
      <c r="AM154" s="40">
        <v>7233.2916770000002</v>
      </c>
      <c r="AN154" s="40">
        <v>6864.5212579999998</v>
      </c>
      <c r="AO154" s="40">
        <v>6819.2220630000002</v>
      </c>
      <c r="AP154" s="40">
        <v>7283.5823049999999</v>
      </c>
      <c r="AQ154" s="40">
        <v>7159.7183670000004</v>
      </c>
      <c r="AR154" s="40">
        <v>7320.1758710000004</v>
      </c>
      <c r="AS154" s="40">
        <v>6622.5861100000002</v>
      </c>
      <c r="AT154" s="40">
        <v>7409.2885130000004</v>
      </c>
      <c r="AU154" s="40">
        <v>8580.6953689999991</v>
      </c>
      <c r="AV154" s="40">
        <v>9332.4415730000001</v>
      </c>
      <c r="AW154" s="40">
        <v>7570.1181839999999</v>
      </c>
      <c r="AX154" s="40">
        <v>7788.490581</v>
      </c>
      <c r="AY154" s="40">
        <v>8056.2703799999999</v>
      </c>
      <c r="AZ154" s="40">
        <v>8048.3556900000003</v>
      </c>
      <c r="BA154" s="40">
        <v>9464.0912439999993</v>
      </c>
      <c r="BB154" s="40">
        <v>15245.07669</v>
      </c>
      <c r="BC154" s="40">
        <v>12412.867050000001</v>
      </c>
    </row>
    <row r="155" spans="1:55" x14ac:dyDescent="0.3">
      <c r="A155" s="40" t="s">
        <v>155</v>
      </c>
      <c r="B155" s="40" t="s">
        <v>156</v>
      </c>
      <c r="C155" s="40" t="s">
        <v>330</v>
      </c>
      <c r="D155" s="40" t="s">
        <v>20</v>
      </c>
      <c r="E155" s="40" t="s">
        <v>293</v>
      </c>
      <c r="F155" s="40" t="s">
        <v>324</v>
      </c>
      <c r="G155" s="40" t="s">
        <v>21</v>
      </c>
      <c r="P155" s="40">
        <v>0</v>
      </c>
      <c r="Q155" s="40">
        <v>7153.3446860000004</v>
      </c>
      <c r="R155" s="40">
        <v>7106.1470170000002</v>
      </c>
      <c r="S155" s="40">
        <v>7347.1153910000003</v>
      </c>
      <c r="T155" s="40">
        <v>7215.2706690000005</v>
      </c>
      <c r="U155" s="40">
        <v>5294.9709679999996</v>
      </c>
      <c r="V155" s="40">
        <v>5692.7523160000001</v>
      </c>
      <c r="W155" s="40">
        <v>5962.1903179999999</v>
      </c>
      <c r="X155" s="40">
        <v>6931.8752979999999</v>
      </c>
      <c r="Y155" s="40">
        <v>6379.3092260000003</v>
      </c>
      <c r="Z155" s="40">
        <v>6851.4901289999998</v>
      </c>
      <c r="AA155" s="40">
        <v>8001.9943679999997</v>
      </c>
      <c r="AB155" s="40">
        <v>7073.0719440000003</v>
      </c>
      <c r="AC155" s="40">
        <v>7875.9741700000004</v>
      </c>
      <c r="AD155" s="40">
        <v>7420.7913200000003</v>
      </c>
      <c r="AE155" s="40">
        <v>6498.0697870000004</v>
      </c>
      <c r="AF155" s="40">
        <v>6010.526605</v>
      </c>
      <c r="AG155" s="40">
        <v>6272.8166000000001</v>
      </c>
      <c r="AH155" s="40">
        <v>6704.0241219999998</v>
      </c>
      <c r="AI155" s="40">
        <v>6585.9678649999996</v>
      </c>
      <c r="AJ155" s="40">
        <v>7250.1464480000004</v>
      </c>
      <c r="AK155" s="40">
        <v>8682.2547400000003</v>
      </c>
      <c r="AL155" s="40">
        <v>7423.5372299999999</v>
      </c>
      <c r="AM155" s="40">
        <v>8279.7522649999992</v>
      </c>
      <c r="AN155" s="40">
        <v>7883.8692849999998</v>
      </c>
      <c r="AO155" s="40">
        <v>7867.9904660000002</v>
      </c>
      <c r="AP155" s="40">
        <v>8586.788622</v>
      </c>
      <c r="AQ155" s="40">
        <v>8509.4113510000006</v>
      </c>
      <c r="AR155" s="40">
        <v>9175.9108340000002</v>
      </c>
      <c r="AS155" s="40">
        <v>8965.3992130000006</v>
      </c>
      <c r="AT155" s="40">
        <v>9693.2832510000007</v>
      </c>
      <c r="AU155" s="40">
        <v>9994.8185049999993</v>
      </c>
      <c r="AV155" s="40">
        <v>9782.8606820000005</v>
      </c>
      <c r="AW155" s="40">
        <v>9913.2656289999995</v>
      </c>
      <c r="AX155" s="40">
        <v>10793.921679999999</v>
      </c>
      <c r="AY155" s="40">
        <v>11222.9704</v>
      </c>
      <c r="AZ155" s="40">
        <v>10361.35951</v>
      </c>
      <c r="BA155" s="40">
        <v>14618.048479999999</v>
      </c>
      <c r="BB155" s="40">
        <v>13553.654399999999</v>
      </c>
      <c r="BC155" s="40">
        <v>15024.057849999999</v>
      </c>
    </row>
    <row r="156" spans="1:55" x14ac:dyDescent="0.3">
      <c r="A156" s="40" t="s">
        <v>284</v>
      </c>
      <c r="B156" s="40" t="s">
        <v>272</v>
      </c>
      <c r="C156" s="40" t="s">
        <v>330</v>
      </c>
      <c r="D156" s="40" t="s">
        <v>20</v>
      </c>
      <c r="E156" s="40" t="s">
        <v>293</v>
      </c>
      <c r="F156" s="40" t="s">
        <v>324</v>
      </c>
      <c r="G156" s="40" t="s">
        <v>21</v>
      </c>
      <c r="P156" s="40">
        <v>0</v>
      </c>
      <c r="Q156" s="40">
        <v>1223.7059280000001</v>
      </c>
      <c r="R156" s="40">
        <v>1207.5706660000001</v>
      </c>
      <c r="S156" s="40">
        <v>1214.9248990000001</v>
      </c>
      <c r="T156" s="40">
        <v>1280.4130620000001</v>
      </c>
      <c r="U156" s="40">
        <v>1176.1624280000001</v>
      </c>
      <c r="V156" s="40">
        <v>1308.5943219999999</v>
      </c>
      <c r="W156" s="40">
        <v>1365.240716</v>
      </c>
      <c r="X156" s="40">
        <v>1503.9576810000001</v>
      </c>
      <c r="Y156" s="40">
        <v>1443.4555539999999</v>
      </c>
      <c r="Z156" s="40">
        <v>1529.9838789999999</v>
      </c>
      <c r="AA156" s="40">
        <v>1593.9663390000001</v>
      </c>
      <c r="AB156" s="40">
        <v>1454.246034</v>
      </c>
      <c r="AC156" s="40">
        <v>1604.7812449999999</v>
      </c>
      <c r="AD156" s="40">
        <v>1583.831919</v>
      </c>
      <c r="AE156" s="40">
        <v>1631.9098309999999</v>
      </c>
      <c r="AF156" s="40">
        <v>1613.718576</v>
      </c>
      <c r="AG156" s="40">
        <v>1701.567843</v>
      </c>
      <c r="AH156" s="40">
        <v>1749.5303039999999</v>
      </c>
      <c r="AI156" s="40">
        <v>1764.8334400000001</v>
      </c>
      <c r="AJ156" s="40">
        <v>1883.522256</v>
      </c>
      <c r="AK156" s="40">
        <v>2104.2343080000001</v>
      </c>
      <c r="AL156" s="40">
        <v>1997.2569820000001</v>
      </c>
      <c r="AM156" s="40">
        <v>2141.5232940000001</v>
      </c>
      <c r="AN156" s="40">
        <v>1979.937547</v>
      </c>
      <c r="AO156" s="40">
        <v>2084.1477709999999</v>
      </c>
      <c r="AP156" s="40">
        <v>2194.7675909999998</v>
      </c>
      <c r="AQ156" s="40">
        <v>2072.5011589999999</v>
      </c>
      <c r="AR156" s="40">
        <v>2126.3076970000002</v>
      </c>
      <c r="AS156" s="40">
        <v>2288.5126030000001</v>
      </c>
      <c r="AT156" s="40">
        <v>1961.4088839999999</v>
      </c>
      <c r="AU156" s="40">
        <v>2183.4016790000001</v>
      </c>
      <c r="AV156" s="40">
        <v>2412.3236350000002</v>
      </c>
      <c r="AW156" s="40">
        <v>2190.4536840000001</v>
      </c>
      <c r="AX156" s="40">
        <v>2008.0523559999999</v>
      </c>
      <c r="AY156" s="40">
        <v>2061.1506840000002</v>
      </c>
      <c r="AZ156" s="40">
        <v>1950.3298689999999</v>
      </c>
      <c r="BA156" s="40">
        <v>1998.3342090000001</v>
      </c>
      <c r="BB156" s="40">
        <v>2091.688991</v>
      </c>
      <c r="BC156" s="40">
        <v>2190.585329</v>
      </c>
    </row>
    <row r="157" spans="1:55" x14ac:dyDescent="0.3">
      <c r="A157" s="40" t="s">
        <v>273</v>
      </c>
      <c r="B157" s="40" t="s">
        <v>274</v>
      </c>
      <c r="C157" s="40" t="s">
        <v>330</v>
      </c>
      <c r="D157" s="40" t="s">
        <v>20</v>
      </c>
      <c r="E157" s="40" t="s">
        <v>293</v>
      </c>
      <c r="F157" s="40" t="s">
        <v>324</v>
      </c>
      <c r="G157" s="40" t="s">
        <v>21</v>
      </c>
      <c r="P157" s="40">
        <v>0</v>
      </c>
      <c r="Q157" s="40">
        <v>2803.6965839999998</v>
      </c>
      <c r="R157" s="40">
        <v>2741.7429820000002</v>
      </c>
      <c r="S157" s="40">
        <v>2799.1489379999998</v>
      </c>
      <c r="T157" s="40">
        <v>2966.2762819999998</v>
      </c>
      <c r="U157" s="40">
        <v>2436.3872369999999</v>
      </c>
      <c r="V157" s="40">
        <v>2592.568597</v>
      </c>
      <c r="W157" s="40">
        <v>2642.8979749999999</v>
      </c>
      <c r="X157" s="40">
        <v>3237.8849730000002</v>
      </c>
      <c r="Y157" s="40">
        <v>2738.7324589999998</v>
      </c>
      <c r="Z157" s="40">
        <v>2876.322631</v>
      </c>
      <c r="AA157" s="40">
        <v>3510.4667610000001</v>
      </c>
      <c r="AB157" s="40">
        <v>3003.022958</v>
      </c>
      <c r="AC157" s="40">
        <v>3264.6651670000001</v>
      </c>
      <c r="AD157" s="40">
        <v>2963.4249589999999</v>
      </c>
      <c r="AE157" s="40">
        <v>3061.0196350000001</v>
      </c>
      <c r="AF157" s="40">
        <v>2803.0216839999998</v>
      </c>
      <c r="AG157" s="40">
        <v>2857.640774</v>
      </c>
      <c r="AH157" s="40">
        <v>3037.249229</v>
      </c>
      <c r="AI157" s="40">
        <v>2755.7213109999998</v>
      </c>
      <c r="AJ157" s="40">
        <v>3130.9804640000002</v>
      </c>
      <c r="AK157" s="40">
        <v>3733.607751</v>
      </c>
      <c r="AL157" s="40">
        <v>3128.0454869999999</v>
      </c>
      <c r="AM157" s="40">
        <v>3505.7678329999999</v>
      </c>
      <c r="AN157" s="40">
        <v>3254.8248480000002</v>
      </c>
      <c r="AO157" s="40">
        <v>3237.8856460000002</v>
      </c>
      <c r="AP157" s="40">
        <v>3627.5091769999999</v>
      </c>
      <c r="AQ157" s="40">
        <v>3645.3209980000001</v>
      </c>
      <c r="AR157" s="40">
        <v>3773.9054329999999</v>
      </c>
      <c r="AS157" s="40">
        <v>3545.3186599999999</v>
      </c>
      <c r="AT157" s="40">
        <v>3234.4998890000002</v>
      </c>
      <c r="AU157" s="40">
        <v>4035.012788</v>
      </c>
      <c r="AV157" s="40">
        <v>3784.0793589999998</v>
      </c>
      <c r="AW157" s="40">
        <v>3469.4154189999999</v>
      </c>
      <c r="AX157" s="40">
        <v>3133.4724099999999</v>
      </c>
      <c r="AY157" s="40">
        <v>2905.503514</v>
      </c>
      <c r="AZ157" s="40">
        <v>3684.914608</v>
      </c>
      <c r="BA157" s="40">
        <v>4468.5577400000002</v>
      </c>
      <c r="BB157" s="40">
        <v>8929.9953640000003</v>
      </c>
      <c r="BC157" s="40">
        <v>13554.11339</v>
      </c>
    </row>
    <row r="158" spans="1:55" x14ac:dyDescent="0.3">
      <c r="A158" s="40" t="s">
        <v>161</v>
      </c>
      <c r="B158" s="40" t="s">
        <v>162</v>
      </c>
      <c r="C158" s="40" t="s">
        <v>330</v>
      </c>
      <c r="D158" s="40" t="s">
        <v>20</v>
      </c>
      <c r="E158" s="40" t="s">
        <v>293</v>
      </c>
      <c r="F158" s="40" t="s">
        <v>324</v>
      </c>
      <c r="G158" s="40" t="s">
        <v>21</v>
      </c>
      <c r="P158" s="40">
        <v>0</v>
      </c>
      <c r="Q158" s="40">
        <v>6917.7855289999998</v>
      </c>
      <c r="R158" s="40">
        <v>6989.1882960000003</v>
      </c>
      <c r="S158" s="40">
        <v>6222.38141</v>
      </c>
      <c r="T158" s="40">
        <v>6012.2735659999998</v>
      </c>
      <c r="U158" s="40">
        <v>5240.5736040000002</v>
      </c>
      <c r="V158" s="40">
        <v>5780.6889339999998</v>
      </c>
      <c r="W158" s="40">
        <v>5852.7812819999999</v>
      </c>
      <c r="X158" s="40">
        <v>6136.1969200000003</v>
      </c>
      <c r="Y158" s="40">
        <v>5958.0951329999998</v>
      </c>
      <c r="Z158" s="40">
        <v>6873.5834919999998</v>
      </c>
      <c r="AA158" s="40">
        <v>7608.3611540000002</v>
      </c>
      <c r="AB158" s="40">
        <v>7548.3427170000004</v>
      </c>
      <c r="AC158" s="40">
        <v>8217.4271680000002</v>
      </c>
      <c r="AD158" s="40">
        <v>7211.5704180000002</v>
      </c>
      <c r="AE158" s="40">
        <v>6435.0537439999998</v>
      </c>
      <c r="AF158" s="40">
        <v>5868.832848</v>
      </c>
      <c r="AG158" s="40">
        <v>6083.2051799999999</v>
      </c>
      <c r="AH158" s="40">
        <v>6156.3145189999996</v>
      </c>
      <c r="AI158" s="40">
        <v>6471.2050790000003</v>
      </c>
      <c r="AJ158" s="40">
        <v>6743.9000079999996</v>
      </c>
      <c r="AK158" s="40">
        <v>7312.9930619999996</v>
      </c>
      <c r="AL158" s="40">
        <v>7000.766944</v>
      </c>
      <c r="AM158" s="40">
        <v>7319.3620600000004</v>
      </c>
      <c r="AN158" s="40">
        <v>7361.0988450000004</v>
      </c>
      <c r="AO158" s="40">
        <v>7653.2056620000003</v>
      </c>
      <c r="AP158" s="40">
        <v>8175.3344500000003</v>
      </c>
      <c r="AQ158" s="40">
        <v>8357.5925819999993</v>
      </c>
      <c r="AR158" s="40">
        <v>8617.9910970000001</v>
      </c>
      <c r="AS158" s="40">
        <v>9209.0744539999996</v>
      </c>
      <c r="AT158" s="40">
        <v>9327.812038</v>
      </c>
      <c r="AU158" s="40">
        <v>9469.2874730000003</v>
      </c>
      <c r="AV158" s="40">
        <v>9986.1303289999996</v>
      </c>
      <c r="AW158" s="40">
        <v>9729.6227909999998</v>
      </c>
      <c r="AX158" s="40">
        <v>10235.7744</v>
      </c>
      <c r="AY158" s="40">
        <v>11068.53544</v>
      </c>
      <c r="AZ158" s="40">
        <v>10956.134169999999</v>
      </c>
      <c r="BA158" s="40">
        <v>11346.074420000001</v>
      </c>
      <c r="BB158" s="40">
        <v>12896.896269999999</v>
      </c>
      <c r="BC158" s="40">
        <v>13466.379559999999</v>
      </c>
    </row>
    <row r="159" spans="1:55" x14ac:dyDescent="0.3">
      <c r="A159" s="40" t="s">
        <v>163</v>
      </c>
      <c r="B159" s="40" t="s">
        <v>164</v>
      </c>
      <c r="C159" s="40" t="s">
        <v>330</v>
      </c>
      <c r="D159" s="40" t="s">
        <v>20</v>
      </c>
      <c r="E159" s="40" t="s">
        <v>293</v>
      </c>
      <c r="F159" s="40" t="s">
        <v>324</v>
      </c>
      <c r="G159" s="40" t="s">
        <v>21</v>
      </c>
      <c r="P159" s="40">
        <v>0</v>
      </c>
      <c r="Q159" s="40">
        <v>2899.5720339999998</v>
      </c>
      <c r="R159" s="40">
        <v>2811.314417</v>
      </c>
      <c r="S159" s="40">
        <v>2557.0704030000002</v>
      </c>
      <c r="T159" s="40">
        <v>2490.5023689999998</v>
      </c>
      <c r="U159" s="40">
        <v>2116.4877980000001</v>
      </c>
      <c r="V159" s="40">
        <v>2168.093406</v>
      </c>
      <c r="W159" s="40">
        <v>2281.499131</v>
      </c>
      <c r="X159" s="40">
        <v>2375.937277</v>
      </c>
      <c r="Y159" s="40">
        <v>2419.3315160000002</v>
      </c>
      <c r="Z159" s="40">
        <v>2479.4145330000001</v>
      </c>
      <c r="AA159" s="40">
        <v>2543.1371949999998</v>
      </c>
      <c r="AB159" s="40">
        <v>2715.9622789999999</v>
      </c>
      <c r="AC159" s="40">
        <v>2791.5302430000002</v>
      </c>
      <c r="AD159" s="40">
        <v>2500.2057719999998</v>
      </c>
      <c r="AE159" s="40">
        <v>2379.0255400000001</v>
      </c>
      <c r="AF159" s="40">
        <v>2520.6348250000001</v>
      </c>
      <c r="AG159" s="40">
        <v>2590.3474890000002</v>
      </c>
      <c r="AH159" s="40">
        <v>2664.3331539999999</v>
      </c>
      <c r="AI159" s="40">
        <v>2773.004199</v>
      </c>
      <c r="AJ159" s="40">
        <v>2900.008069</v>
      </c>
      <c r="AK159" s="40">
        <v>3034.9501110000001</v>
      </c>
      <c r="AL159" s="40">
        <v>3128.295603</v>
      </c>
      <c r="AM159" s="40">
        <v>3019.3531720000001</v>
      </c>
      <c r="AN159" s="40">
        <v>3079.0800380000001</v>
      </c>
      <c r="AO159" s="40">
        <v>2994.9680520000002</v>
      </c>
      <c r="AP159" s="40">
        <v>2994.5850110000001</v>
      </c>
      <c r="AQ159" s="40">
        <v>3179.5651590000002</v>
      </c>
      <c r="AR159" s="40">
        <v>3417.6800229999999</v>
      </c>
      <c r="AS159" s="40">
        <v>3575.7890440000001</v>
      </c>
      <c r="AT159" s="40">
        <v>3873.9867330000002</v>
      </c>
      <c r="AU159" s="40">
        <v>4006.2173499999999</v>
      </c>
      <c r="AV159" s="40">
        <v>4186.5806169999996</v>
      </c>
      <c r="AW159" s="40">
        <v>4288.5927620000002</v>
      </c>
      <c r="AX159" s="40">
        <v>4377.2458040000001</v>
      </c>
      <c r="AY159" s="40">
        <v>4441.234606</v>
      </c>
      <c r="AZ159" s="40">
        <v>4494.2630879999997</v>
      </c>
      <c r="BA159" s="40">
        <v>4560.982215</v>
      </c>
      <c r="BB159" s="40">
        <v>4657.9622410000002</v>
      </c>
      <c r="BC159" s="40">
        <v>4749.2568190000002</v>
      </c>
    </row>
    <row r="160" spans="1:55" x14ac:dyDescent="0.3">
      <c r="A160" s="40" t="s">
        <v>167</v>
      </c>
      <c r="B160" s="40" t="s">
        <v>168</v>
      </c>
      <c r="C160" s="40" t="s">
        <v>330</v>
      </c>
      <c r="D160" s="40" t="s">
        <v>20</v>
      </c>
      <c r="E160" s="40" t="s">
        <v>293</v>
      </c>
      <c r="F160" s="40" t="s">
        <v>324</v>
      </c>
      <c r="G160" s="40" t="s">
        <v>21</v>
      </c>
      <c r="P160" s="40">
        <v>0</v>
      </c>
      <c r="Q160" s="40">
        <v>4318.9739710000003</v>
      </c>
      <c r="R160" s="40">
        <v>4399.7457370000002</v>
      </c>
      <c r="S160" s="40">
        <v>4472.4245000000001</v>
      </c>
      <c r="T160" s="40">
        <v>2821.8750909999999</v>
      </c>
      <c r="U160" s="40">
        <v>2825.6127889999998</v>
      </c>
      <c r="V160" s="40">
        <v>3050.1772150000002</v>
      </c>
      <c r="W160" s="40">
        <v>3291.391783</v>
      </c>
      <c r="X160" s="40">
        <v>3571.292876</v>
      </c>
      <c r="Y160" s="40">
        <v>3822.460106</v>
      </c>
      <c r="Z160" s="40">
        <v>3910.6552879999999</v>
      </c>
      <c r="AA160" s="40">
        <v>4005.2096590000001</v>
      </c>
      <c r="AB160" s="40">
        <v>4052.8400879999999</v>
      </c>
      <c r="AC160" s="40">
        <v>4214.4663490000003</v>
      </c>
      <c r="AD160" s="40">
        <v>4333.8745689999996</v>
      </c>
      <c r="AE160" s="40">
        <v>2802.844274</v>
      </c>
      <c r="AF160" s="40">
        <v>2320.524163</v>
      </c>
      <c r="AG160" s="40">
        <v>2479.9977760000002</v>
      </c>
      <c r="AH160" s="40">
        <v>2402.774559</v>
      </c>
      <c r="AI160" s="40">
        <v>2485.2849470000001</v>
      </c>
      <c r="AJ160" s="40">
        <v>2594.7717360000001</v>
      </c>
      <c r="AK160" s="40">
        <v>2713.0797520000001</v>
      </c>
      <c r="AL160" s="40">
        <v>2805.015594</v>
      </c>
      <c r="AM160" s="40">
        <v>3002.1794490000002</v>
      </c>
      <c r="AN160" s="40">
        <v>2990.7337480000001</v>
      </c>
      <c r="AO160" s="40">
        <v>3108.2857519999998</v>
      </c>
      <c r="AP160" s="40">
        <v>3172.3588589999999</v>
      </c>
      <c r="AQ160" s="40">
        <v>3242.851392</v>
      </c>
      <c r="AR160" s="40">
        <v>3324.5610320000001</v>
      </c>
      <c r="AS160" s="40">
        <v>3441.6765580000001</v>
      </c>
      <c r="AT160" s="40">
        <v>3510.078274</v>
      </c>
      <c r="AU160" s="40">
        <v>3598.2386750000001</v>
      </c>
      <c r="AV160" s="40">
        <v>3703.87057</v>
      </c>
      <c r="AW160" s="40">
        <v>2450.8370140000002</v>
      </c>
      <c r="AX160" s="40">
        <v>2468.1142329999998</v>
      </c>
      <c r="AY160" s="40">
        <v>2433.414456</v>
      </c>
      <c r="AZ160" s="40">
        <v>3000.7147220000002</v>
      </c>
      <c r="BA160" s="40">
        <v>2953.1262350000002</v>
      </c>
      <c r="BB160" s="40">
        <v>3058.514709</v>
      </c>
      <c r="BC160" s="40">
        <v>2974.8509800000002</v>
      </c>
    </row>
    <row r="161" spans="1:55" x14ac:dyDescent="0.3">
      <c r="A161" s="40" t="s">
        <v>169</v>
      </c>
      <c r="B161" s="40" t="s">
        <v>170</v>
      </c>
      <c r="C161" s="40" t="s">
        <v>330</v>
      </c>
      <c r="D161" s="40" t="s">
        <v>20</v>
      </c>
      <c r="E161" s="40" t="s">
        <v>293</v>
      </c>
      <c r="F161" s="40" t="s">
        <v>324</v>
      </c>
      <c r="G161" s="40" t="s">
        <v>21</v>
      </c>
      <c r="P161" s="40">
        <v>0</v>
      </c>
      <c r="Q161" s="40">
        <v>13517.93986</v>
      </c>
      <c r="R161" s="40">
        <v>13964.213900000001</v>
      </c>
      <c r="S161" s="40">
        <v>13974.661679999999</v>
      </c>
      <c r="T161" s="40">
        <v>15336.62119</v>
      </c>
      <c r="U161" s="40">
        <v>14387.68261</v>
      </c>
      <c r="V161" s="40">
        <v>14937.07978</v>
      </c>
      <c r="W161" s="40">
        <v>15290.29581</v>
      </c>
      <c r="X161" s="40">
        <v>16576.34031</v>
      </c>
      <c r="Y161" s="40">
        <v>16659.175490000001</v>
      </c>
      <c r="Z161" s="40">
        <v>17837.43995</v>
      </c>
      <c r="AA161" s="40">
        <v>19664.36105</v>
      </c>
      <c r="AB161" s="40">
        <v>19225.21804</v>
      </c>
      <c r="AC161" s="40">
        <v>20066.663260000001</v>
      </c>
      <c r="AD161" s="40">
        <v>20106.923500000001</v>
      </c>
      <c r="AE161" s="40">
        <v>20340.45075</v>
      </c>
      <c r="AF161" s="40">
        <v>20306.351439999999</v>
      </c>
      <c r="AG161" s="40">
        <v>20402.365160000001</v>
      </c>
      <c r="AH161" s="40">
        <v>20528.95436</v>
      </c>
      <c r="AI161" s="40">
        <v>21048.84446</v>
      </c>
      <c r="AJ161" s="40">
        <v>23093.431380000002</v>
      </c>
      <c r="AK161" s="40">
        <v>22010.177350000002</v>
      </c>
      <c r="AL161" s="40">
        <v>22401.224859999998</v>
      </c>
      <c r="AM161" s="40">
        <v>23166.41462</v>
      </c>
      <c r="AN161" s="40">
        <v>23139.05444</v>
      </c>
      <c r="AO161" s="40">
        <v>23513.294979999999</v>
      </c>
      <c r="AP161" s="40">
        <v>24249.755819999998</v>
      </c>
      <c r="AQ161" s="40">
        <v>23922.653890000001</v>
      </c>
      <c r="AR161" s="40">
        <v>25110.46427</v>
      </c>
      <c r="AS161" s="40">
        <v>25003.079699999998</v>
      </c>
      <c r="AT161" s="40">
        <v>25001.328079999999</v>
      </c>
      <c r="AU161" s="40">
        <v>24946.177159999999</v>
      </c>
      <c r="AV161" s="40">
        <v>25644.42153</v>
      </c>
      <c r="AW161" s="40">
        <v>24817.726910000001</v>
      </c>
      <c r="AX161" s="40">
        <v>24424.892909999999</v>
      </c>
      <c r="AY161" s="40">
        <v>25860.96329</v>
      </c>
      <c r="AZ161" s="40">
        <v>26070.101610000002</v>
      </c>
      <c r="BA161" s="40">
        <v>34671.567909999998</v>
      </c>
      <c r="BB161" s="40">
        <v>44685.587899999999</v>
      </c>
      <c r="BC161" s="40">
        <v>39981.446960000001</v>
      </c>
    </row>
    <row r="162" spans="1:55" x14ac:dyDescent="0.3">
      <c r="A162" s="40" t="s">
        <v>173</v>
      </c>
      <c r="B162" s="40" t="s">
        <v>174</v>
      </c>
      <c r="C162" s="40" t="s">
        <v>330</v>
      </c>
      <c r="D162" s="40" t="s">
        <v>20</v>
      </c>
      <c r="E162" s="40" t="s">
        <v>293</v>
      </c>
      <c r="F162" s="40" t="s">
        <v>324</v>
      </c>
      <c r="G162" s="40" t="s">
        <v>21</v>
      </c>
      <c r="P162" s="40">
        <v>0</v>
      </c>
      <c r="Q162" s="40">
        <v>3233.7363359999999</v>
      </c>
      <c r="R162" s="40">
        <v>3239.0063690000002</v>
      </c>
      <c r="S162" s="40">
        <v>2979.9968450000001</v>
      </c>
      <c r="T162" s="40">
        <v>2898.428574</v>
      </c>
      <c r="U162" s="40">
        <v>2780.1315629999999</v>
      </c>
      <c r="V162" s="40">
        <v>2906.6684270000001</v>
      </c>
      <c r="W162" s="40">
        <v>2963.6140879999998</v>
      </c>
      <c r="X162" s="40">
        <v>3096.0786830000002</v>
      </c>
      <c r="Y162" s="40">
        <v>3088.170967</v>
      </c>
      <c r="Z162" s="40">
        <v>3075.9216620000002</v>
      </c>
      <c r="AA162" s="40">
        <v>3058.0285600000002</v>
      </c>
      <c r="AB162" s="40">
        <v>2914.14939</v>
      </c>
      <c r="AC162" s="40">
        <v>3098.8644989999998</v>
      </c>
      <c r="AD162" s="40">
        <v>2825.483056</v>
      </c>
      <c r="AE162" s="40">
        <v>2855.4311459999999</v>
      </c>
      <c r="AF162" s="40">
        <v>2952.8628829999998</v>
      </c>
      <c r="AG162" s="40">
        <v>3149.6854020000001</v>
      </c>
      <c r="AH162" s="40">
        <v>3370.884591</v>
      </c>
      <c r="AI162" s="40">
        <v>3296.01989</v>
      </c>
      <c r="AJ162" s="40">
        <v>3463.978478</v>
      </c>
      <c r="AK162" s="40">
        <v>3696.105399</v>
      </c>
      <c r="AL162" s="40">
        <v>3514.2596130000002</v>
      </c>
      <c r="AM162" s="40">
        <v>3743.5330690000001</v>
      </c>
      <c r="AN162" s="40">
        <v>3765.17479</v>
      </c>
      <c r="AO162" s="40">
        <v>3827.3398259999999</v>
      </c>
      <c r="AP162" s="40">
        <v>3956.7907049999999</v>
      </c>
      <c r="AQ162" s="40">
        <v>4048.299982</v>
      </c>
      <c r="AR162" s="40">
        <v>4147.0477469999996</v>
      </c>
      <c r="AS162" s="40">
        <v>4235.5789500000001</v>
      </c>
      <c r="AT162" s="40">
        <v>4671.3601410000001</v>
      </c>
      <c r="AU162" s="40">
        <v>4651.242037</v>
      </c>
      <c r="AV162" s="40">
        <v>4727.9622820000004</v>
      </c>
      <c r="AW162" s="40">
        <v>4616.6035250000004</v>
      </c>
      <c r="AX162" s="40">
        <v>4401.0931209999999</v>
      </c>
      <c r="AY162" s="40">
        <v>4757.4003009999997</v>
      </c>
      <c r="AZ162" s="40">
        <v>4955.7188409999999</v>
      </c>
      <c r="BA162" s="40">
        <v>4963.919398</v>
      </c>
      <c r="BB162" s="40">
        <v>5375.754747</v>
      </c>
      <c r="BC162" s="40">
        <v>5985.6473850000002</v>
      </c>
    </row>
    <row r="163" spans="1:55" x14ac:dyDescent="0.3">
      <c r="A163" s="40" t="s">
        <v>5</v>
      </c>
      <c r="B163" s="40" t="s">
        <v>6</v>
      </c>
      <c r="C163" s="40" t="s">
        <v>329</v>
      </c>
      <c r="D163" s="40" t="s">
        <v>22</v>
      </c>
      <c r="E163" s="40" t="s">
        <v>293</v>
      </c>
      <c r="F163" s="40" t="s">
        <v>324</v>
      </c>
      <c r="G163" s="40" t="s">
        <v>23</v>
      </c>
      <c r="Q163" s="40">
        <v>67.855015780000002</v>
      </c>
      <c r="R163" s="40">
        <v>52.745105459999998</v>
      </c>
      <c r="S163" s="40">
        <v>56.358580860000004</v>
      </c>
      <c r="T163" s="40">
        <v>59.639731140000002</v>
      </c>
      <c r="U163" s="40">
        <v>56.310112109999999</v>
      </c>
      <c r="V163" s="40">
        <v>62.867157120000002</v>
      </c>
      <c r="W163" s="40">
        <v>62.12088602</v>
      </c>
      <c r="X163" s="40">
        <v>67.152807050000007</v>
      </c>
      <c r="Y163" s="40">
        <v>70.005652679999997</v>
      </c>
      <c r="Z163" s="40">
        <v>76.39763164</v>
      </c>
      <c r="AA163" s="40">
        <v>76.388290600000005</v>
      </c>
      <c r="AB163" s="40">
        <v>77.046796139999998</v>
      </c>
      <c r="AC163" s="40">
        <v>80.741867010000007</v>
      </c>
      <c r="AD163" s="40">
        <v>82.309010850000007</v>
      </c>
      <c r="AE163" s="40">
        <v>83.094523769999995</v>
      </c>
      <c r="AF163" s="40">
        <v>87.458351219999997</v>
      </c>
      <c r="AG163" s="40">
        <v>87.492307049999994</v>
      </c>
      <c r="AH163" s="40">
        <v>88.166818539999994</v>
      </c>
      <c r="AI163" s="40">
        <v>87.257307339999997</v>
      </c>
      <c r="AJ163" s="40">
        <v>87.631879830000003</v>
      </c>
      <c r="AK163" s="40">
        <v>88.323365019999997</v>
      </c>
      <c r="AL163" s="40">
        <v>88.131138230000005</v>
      </c>
      <c r="AM163" s="40">
        <v>88.683239510000007</v>
      </c>
      <c r="AN163" s="40">
        <v>87.913834539999996</v>
      </c>
      <c r="AO163" s="40">
        <v>88.144863659999999</v>
      </c>
      <c r="AP163" s="40">
        <v>88.189373500000002</v>
      </c>
      <c r="AQ163" s="40">
        <v>87.870239029999993</v>
      </c>
      <c r="AR163" s="40">
        <v>82.969899080000005</v>
      </c>
      <c r="AS163" s="40">
        <v>85.148446910000004</v>
      </c>
      <c r="AT163" s="40">
        <v>85.266244220000004</v>
      </c>
      <c r="AU163" s="40">
        <v>84.612545769999997</v>
      </c>
      <c r="AV163" s="40">
        <v>84.192962660000006</v>
      </c>
      <c r="AW163" s="40">
        <v>83.272800099999998</v>
      </c>
      <c r="AX163" s="40">
        <v>81.84903242</v>
      </c>
      <c r="AY163" s="40">
        <v>83.554474619999993</v>
      </c>
      <c r="AZ163" s="40">
        <v>84.24255565</v>
      </c>
      <c r="BA163" s="40">
        <v>80.417244109999999</v>
      </c>
      <c r="BB163" s="40">
        <v>82.778109130000004</v>
      </c>
      <c r="BC163" s="40">
        <v>81.326121639999997</v>
      </c>
    </row>
    <row r="164" spans="1:55" x14ac:dyDescent="0.3">
      <c r="A164" s="40" t="s">
        <v>151</v>
      </c>
      <c r="B164" s="40" t="s">
        <v>152</v>
      </c>
      <c r="C164" s="40" t="s">
        <v>329</v>
      </c>
      <c r="D164" s="40" t="s">
        <v>22</v>
      </c>
      <c r="E164" s="40" t="s">
        <v>293</v>
      </c>
      <c r="F164" s="40" t="s">
        <v>324</v>
      </c>
      <c r="G164" s="40" t="s">
        <v>23</v>
      </c>
      <c r="Q164" s="40">
        <v>80.334928649999995</v>
      </c>
      <c r="R164" s="40">
        <v>80.490108269999993</v>
      </c>
      <c r="S164" s="40">
        <v>81.302404210000006</v>
      </c>
      <c r="T164" s="40">
        <v>81.598883479999998</v>
      </c>
      <c r="U164" s="40">
        <v>81.793319210000007</v>
      </c>
      <c r="V164" s="40">
        <v>81.676915500000007</v>
      </c>
      <c r="W164" s="40">
        <v>81.509340550000005</v>
      </c>
      <c r="X164" s="40">
        <v>81.330865239999994</v>
      </c>
      <c r="Y164" s="40">
        <v>81.083013949999994</v>
      </c>
      <c r="Z164" s="40">
        <v>81.159715250000005</v>
      </c>
      <c r="AA164" s="40">
        <v>78.244994210000002</v>
      </c>
      <c r="AB164" s="40">
        <v>75.185532269999996</v>
      </c>
      <c r="AC164" s="40">
        <v>74.956290370000005</v>
      </c>
      <c r="AD164" s="40">
        <v>74.695557410000006</v>
      </c>
      <c r="AE164" s="40">
        <v>73.988173509999996</v>
      </c>
      <c r="AF164" s="40">
        <v>73.067828199999994</v>
      </c>
      <c r="AG164" s="40">
        <v>74.470006240000004</v>
      </c>
      <c r="AH164" s="40">
        <v>73.250195349999998</v>
      </c>
      <c r="AI164" s="40">
        <v>73.635036389999996</v>
      </c>
      <c r="AJ164" s="40">
        <v>72.236158680000003</v>
      </c>
      <c r="AK164" s="40">
        <v>73.157087169999997</v>
      </c>
      <c r="AL164" s="40">
        <v>73.012050000000002</v>
      </c>
      <c r="AM164" s="40">
        <v>73.589515899999995</v>
      </c>
      <c r="AN164" s="40">
        <v>73.303398569999999</v>
      </c>
      <c r="AO164" s="40">
        <v>68.928905240000006</v>
      </c>
      <c r="AP164" s="40">
        <v>68.555440480000001</v>
      </c>
      <c r="AQ164" s="40">
        <v>65.964441539999996</v>
      </c>
      <c r="AR164" s="40">
        <v>63.986679539999997</v>
      </c>
      <c r="AS164" s="40">
        <v>64.786728550000007</v>
      </c>
      <c r="AT164" s="40">
        <v>69.080325090000002</v>
      </c>
      <c r="AU164" s="40">
        <v>67.004179449999995</v>
      </c>
      <c r="AV164" s="40">
        <v>63.183346819999997</v>
      </c>
      <c r="AW164" s="40">
        <v>62.329830170000001</v>
      </c>
      <c r="AX164" s="40">
        <v>62.549893560000001</v>
      </c>
      <c r="AY164" s="40">
        <v>61.693338519999998</v>
      </c>
      <c r="AZ164" s="40">
        <v>61.635967219999998</v>
      </c>
      <c r="BA164" s="40">
        <v>60.417406829999997</v>
      </c>
      <c r="BB164" s="40">
        <v>60.250187279999999</v>
      </c>
      <c r="BC164" s="40">
        <v>60.201798840000002</v>
      </c>
    </row>
    <row r="165" spans="1:55" x14ac:dyDescent="0.3">
      <c r="A165" s="40" t="s">
        <v>157</v>
      </c>
      <c r="B165" s="40" t="s">
        <v>158</v>
      </c>
      <c r="C165" s="40" t="s">
        <v>329</v>
      </c>
      <c r="D165" s="40" t="s">
        <v>22</v>
      </c>
      <c r="E165" s="40" t="s">
        <v>293</v>
      </c>
      <c r="F165" s="40" t="s">
        <v>324</v>
      </c>
      <c r="G165" s="40" t="s">
        <v>23</v>
      </c>
      <c r="Q165" s="40">
        <v>93.072540450000005</v>
      </c>
      <c r="R165" s="40">
        <v>93.120743689999998</v>
      </c>
      <c r="S165" s="40">
        <v>93.100112150000001</v>
      </c>
      <c r="T165" s="40">
        <v>92.990621309999995</v>
      </c>
      <c r="U165" s="40">
        <v>93.350937869999996</v>
      </c>
      <c r="V165" s="40">
        <v>93.04719686</v>
      </c>
      <c r="W165" s="40">
        <v>92.886586260000001</v>
      </c>
      <c r="X165" s="40">
        <v>92.479535240000004</v>
      </c>
      <c r="Y165" s="40">
        <v>92.703431940000002</v>
      </c>
      <c r="Z165" s="40">
        <v>92.293486259999995</v>
      </c>
      <c r="AA165" s="40">
        <v>91.749297619999993</v>
      </c>
      <c r="AB165" s="40">
        <v>92.031474279999998</v>
      </c>
      <c r="AC165" s="40">
        <v>91.766711630000003</v>
      </c>
      <c r="AD165" s="40">
        <v>91.840579149999996</v>
      </c>
      <c r="AE165" s="40">
        <v>91.808006219999996</v>
      </c>
      <c r="AF165" s="40">
        <v>92.073886430000002</v>
      </c>
      <c r="AG165" s="40">
        <v>92.145259440000004</v>
      </c>
      <c r="AH165" s="40">
        <v>91.725360260000002</v>
      </c>
      <c r="AI165" s="40">
        <v>91.635036880000001</v>
      </c>
      <c r="AJ165" s="40">
        <v>91.707505549999993</v>
      </c>
      <c r="AK165" s="40">
        <v>91.43374129</v>
      </c>
      <c r="AL165" s="40">
        <v>90.817014659999998</v>
      </c>
      <c r="AM165" s="40">
        <v>90.103920509999995</v>
      </c>
      <c r="AN165" s="40">
        <v>88.613190979999999</v>
      </c>
      <c r="AO165" s="40">
        <v>88.374595029999995</v>
      </c>
      <c r="AP165" s="40">
        <v>88.232215409999995</v>
      </c>
      <c r="AQ165" s="40">
        <v>88.325166969999998</v>
      </c>
      <c r="AR165" s="40">
        <v>88.339219540000002</v>
      </c>
      <c r="AS165" s="40">
        <v>88.747416709999996</v>
      </c>
      <c r="AT165" s="40">
        <v>88.540363929999998</v>
      </c>
      <c r="AU165" s="40">
        <v>87.986384009999995</v>
      </c>
      <c r="AV165" s="40">
        <v>88.244714430000002</v>
      </c>
      <c r="AW165" s="40">
        <v>89.009987910000007</v>
      </c>
      <c r="AX165" s="40">
        <v>88.441443000000007</v>
      </c>
      <c r="AY165" s="40">
        <v>88.402493559999996</v>
      </c>
      <c r="AZ165" s="40">
        <v>88.418643309999993</v>
      </c>
      <c r="BA165" s="40">
        <v>88.515255980000006</v>
      </c>
      <c r="BB165" s="40">
        <v>88.266832410000006</v>
      </c>
      <c r="BC165" s="40">
        <v>88.26668798</v>
      </c>
    </row>
    <row r="166" spans="1:55" x14ac:dyDescent="0.3">
      <c r="A166" s="40" t="s">
        <v>159</v>
      </c>
      <c r="B166" s="40" t="s">
        <v>160</v>
      </c>
      <c r="C166" s="40" t="s">
        <v>329</v>
      </c>
      <c r="D166" s="40" t="s">
        <v>22</v>
      </c>
      <c r="E166" s="40" t="s">
        <v>293</v>
      </c>
      <c r="F166" s="40" t="s">
        <v>324</v>
      </c>
      <c r="G166" s="40" t="s">
        <v>23</v>
      </c>
      <c r="Q166" s="40">
        <v>90.703987679999997</v>
      </c>
      <c r="R166" s="40">
        <v>90.842069350000003</v>
      </c>
      <c r="S166" s="40">
        <v>90.828122539999995</v>
      </c>
      <c r="T166" s="40">
        <v>90.592605109999994</v>
      </c>
      <c r="U166" s="40">
        <v>90.424175840000004</v>
      </c>
      <c r="V166" s="40">
        <v>90.612773500000003</v>
      </c>
      <c r="W166" s="40">
        <v>90.269319139999993</v>
      </c>
      <c r="X166" s="40">
        <v>90.055037110000001</v>
      </c>
      <c r="Y166" s="40">
        <v>90.518351559999999</v>
      </c>
      <c r="Z166" s="40">
        <v>91.360466869999996</v>
      </c>
      <c r="AA166" s="40">
        <v>90.213910870000007</v>
      </c>
      <c r="AB166" s="40">
        <v>90.120404669999999</v>
      </c>
      <c r="AC166" s="40">
        <v>90.864150129999999</v>
      </c>
      <c r="AD166" s="40">
        <v>91.518520760000001</v>
      </c>
      <c r="AE166" s="40">
        <v>91.343924329999993</v>
      </c>
      <c r="AF166" s="40">
        <v>90.954295479999999</v>
      </c>
      <c r="AG166" s="40">
        <v>90.856499049999996</v>
      </c>
      <c r="AH166" s="40">
        <v>90.677639360000001</v>
      </c>
      <c r="AI166" s="40">
        <v>91.095220499999996</v>
      </c>
      <c r="AJ166" s="40">
        <v>91.107497989999999</v>
      </c>
      <c r="AK166" s="40">
        <v>91.199865459999998</v>
      </c>
      <c r="AL166" s="40">
        <v>90.917690250000007</v>
      </c>
      <c r="AM166" s="40">
        <v>90.684895190000006</v>
      </c>
      <c r="AN166" s="40">
        <v>90.546780749999996</v>
      </c>
      <c r="AO166" s="40">
        <v>89.754738680000003</v>
      </c>
      <c r="AP166" s="40">
        <v>89.457140210000006</v>
      </c>
      <c r="AQ166" s="40">
        <v>88.727868509999993</v>
      </c>
      <c r="AR166" s="40">
        <v>88.309413930000005</v>
      </c>
      <c r="AS166" s="40">
        <v>88.020912890000005</v>
      </c>
      <c r="AT166" s="40">
        <v>88.657253220000001</v>
      </c>
      <c r="AU166" s="40">
        <v>87.6452898</v>
      </c>
      <c r="AV166" s="40">
        <v>87.884593050000007</v>
      </c>
      <c r="AW166" s="40">
        <v>87.853747029999994</v>
      </c>
      <c r="AX166" s="40">
        <v>88.466083350000005</v>
      </c>
      <c r="AY166" s="40">
        <v>88.585826560000001</v>
      </c>
      <c r="AZ166" s="40">
        <v>88.257679839999994</v>
      </c>
      <c r="BA166" s="40">
        <v>88.292730809999995</v>
      </c>
      <c r="BB166" s="40">
        <v>88.12772889</v>
      </c>
      <c r="BC166" s="40">
        <v>88.260589899999999</v>
      </c>
    </row>
    <row r="167" spans="1:55" x14ac:dyDescent="0.3">
      <c r="A167" s="40" t="s">
        <v>275</v>
      </c>
      <c r="B167" s="40" t="s">
        <v>276</v>
      </c>
      <c r="C167" s="40" t="s">
        <v>329</v>
      </c>
      <c r="D167" s="40" t="s">
        <v>22</v>
      </c>
      <c r="E167" s="40" t="s">
        <v>293</v>
      </c>
      <c r="F167" s="40" t="s">
        <v>324</v>
      </c>
      <c r="G167" s="40" t="s">
        <v>23</v>
      </c>
      <c r="Q167" s="40">
        <v>84.545625229999999</v>
      </c>
      <c r="R167" s="40">
        <v>87.6776768</v>
      </c>
      <c r="S167" s="40">
        <v>87.366997429999998</v>
      </c>
      <c r="T167" s="40">
        <v>86.999559110000007</v>
      </c>
      <c r="U167" s="40">
        <v>87.997659409999997</v>
      </c>
      <c r="V167" s="40">
        <v>86.897677970000004</v>
      </c>
      <c r="W167" s="40">
        <v>87.651790329999997</v>
      </c>
      <c r="X167" s="40">
        <v>86.806534130000003</v>
      </c>
      <c r="Y167" s="40">
        <v>87.072255740000003</v>
      </c>
      <c r="Z167" s="40">
        <v>85.105691280000002</v>
      </c>
      <c r="AA167" s="40">
        <v>86.363631699999999</v>
      </c>
      <c r="AB167" s="40">
        <v>87.226077900000007</v>
      </c>
      <c r="AC167" s="40">
        <v>86.318436379999994</v>
      </c>
      <c r="AD167" s="40">
        <v>86.037933519999996</v>
      </c>
      <c r="AE167" s="40">
        <v>87.485161360000006</v>
      </c>
      <c r="AF167" s="40">
        <v>87.169886169999998</v>
      </c>
      <c r="AG167" s="40">
        <v>87.611822149999995</v>
      </c>
      <c r="AH167" s="40">
        <v>85.591798400000002</v>
      </c>
      <c r="AI167" s="40">
        <v>87.533543469999998</v>
      </c>
      <c r="AJ167" s="40">
        <v>86.825602160000003</v>
      </c>
      <c r="AK167" s="40">
        <v>84.616353509999996</v>
      </c>
      <c r="AL167" s="40">
        <v>85.651124359999997</v>
      </c>
      <c r="AM167" s="40">
        <v>82.77255495</v>
      </c>
      <c r="AN167" s="40">
        <v>85.922994130000006</v>
      </c>
      <c r="AO167" s="40">
        <v>84.803649500000006</v>
      </c>
      <c r="AP167" s="40">
        <v>84.631380669999999</v>
      </c>
      <c r="AQ167" s="40">
        <v>85.369841019999996</v>
      </c>
      <c r="AR167" s="40">
        <v>85.682915249999994</v>
      </c>
      <c r="AS167" s="40">
        <v>77.964478589999999</v>
      </c>
      <c r="AT167" s="40">
        <v>78.985190540000005</v>
      </c>
      <c r="AU167" s="40">
        <v>81.602969740000006</v>
      </c>
      <c r="AV167" s="40">
        <v>79.83596833</v>
      </c>
      <c r="AW167" s="40">
        <v>82.14006037</v>
      </c>
      <c r="AX167" s="40">
        <v>79.715492940000004</v>
      </c>
      <c r="AY167" s="40">
        <v>80.116967810000006</v>
      </c>
      <c r="AZ167" s="40">
        <v>78.4010873</v>
      </c>
      <c r="BA167" s="40">
        <v>84.989917309999996</v>
      </c>
      <c r="BB167" s="40">
        <v>86.307830120000006</v>
      </c>
      <c r="BC167" s="40">
        <v>87.342015700000005</v>
      </c>
    </row>
    <row r="168" spans="1:55" x14ac:dyDescent="0.3">
      <c r="A168" s="40" t="s">
        <v>277</v>
      </c>
      <c r="B168" s="40" t="s">
        <v>278</v>
      </c>
      <c r="C168" s="40" t="s">
        <v>329</v>
      </c>
      <c r="D168" s="40" t="s">
        <v>22</v>
      </c>
      <c r="E168" s="40" t="s">
        <v>293</v>
      </c>
      <c r="F168" s="40" t="s">
        <v>324</v>
      </c>
      <c r="G168" s="40" t="s">
        <v>23</v>
      </c>
      <c r="Q168" s="40">
        <v>86.235542800000005</v>
      </c>
      <c r="R168" s="40">
        <v>83.276486309999996</v>
      </c>
      <c r="S168" s="40">
        <v>83.833662630000006</v>
      </c>
      <c r="T168" s="40">
        <v>84.902048160000007</v>
      </c>
      <c r="U168" s="40">
        <v>84.117215259999995</v>
      </c>
      <c r="V168" s="40">
        <v>84.431281010000006</v>
      </c>
      <c r="W168" s="40">
        <v>84.201807919999993</v>
      </c>
      <c r="X168" s="40">
        <v>85.355040819999999</v>
      </c>
      <c r="Y168" s="40">
        <v>85.767313119999997</v>
      </c>
      <c r="Z168" s="40">
        <v>86.433632299999999</v>
      </c>
      <c r="AA168" s="40">
        <v>86.029352849999995</v>
      </c>
      <c r="AB168" s="40">
        <v>85.846617600000002</v>
      </c>
      <c r="AC168" s="40">
        <v>86.132518439999998</v>
      </c>
      <c r="AD168" s="40">
        <v>86.219961139999995</v>
      </c>
      <c r="AE168" s="40">
        <v>85.687356390000005</v>
      </c>
      <c r="AF168" s="40">
        <v>85.548641910000001</v>
      </c>
      <c r="AG168" s="40">
        <v>85.458807359999994</v>
      </c>
      <c r="AH168" s="40">
        <v>86.497134959999997</v>
      </c>
      <c r="AI168" s="40">
        <v>84.035118069999996</v>
      </c>
      <c r="AJ168" s="40">
        <v>84.343016509999998</v>
      </c>
      <c r="AK168" s="40">
        <v>85.60135502</v>
      </c>
      <c r="AL168" s="40">
        <v>85.303639889999999</v>
      </c>
      <c r="AM168" s="40">
        <v>86.91460112</v>
      </c>
      <c r="AN168" s="40">
        <v>84.837909670000002</v>
      </c>
      <c r="AO168" s="40">
        <v>83.208075890000003</v>
      </c>
      <c r="AP168" s="40">
        <v>84.083912310000002</v>
      </c>
      <c r="AQ168" s="40">
        <v>83.486253469999994</v>
      </c>
      <c r="AR168" s="40">
        <v>83.348883479999998</v>
      </c>
      <c r="AS168" s="40">
        <v>83.727113470000006</v>
      </c>
      <c r="AT168" s="40">
        <v>81.985289710000004</v>
      </c>
      <c r="AU168" s="40">
        <v>82.629466019999995</v>
      </c>
      <c r="AV168" s="40">
        <v>81.032364869999995</v>
      </c>
      <c r="AW168" s="40">
        <v>85.910579350000006</v>
      </c>
      <c r="AX168" s="40">
        <v>85.902149570000006</v>
      </c>
      <c r="AY168" s="40">
        <v>85.601250010000001</v>
      </c>
      <c r="AZ168" s="40">
        <v>85.648130199999997</v>
      </c>
      <c r="BA168" s="40">
        <v>85.604210620000003</v>
      </c>
      <c r="BB168" s="40">
        <v>85.490872659999994</v>
      </c>
      <c r="BC168" s="40">
        <v>85.360902679999995</v>
      </c>
    </row>
    <row r="169" spans="1:55" x14ac:dyDescent="0.3">
      <c r="A169" s="40" t="s">
        <v>165</v>
      </c>
      <c r="B169" s="40" t="s">
        <v>166</v>
      </c>
      <c r="C169" s="40" t="s">
        <v>329</v>
      </c>
      <c r="D169" s="40" t="s">
        <v>22</v>
      </c>
      <c r="E169" s="40" t="s">
        <v>293</v>
      </c>
      <c r="F169" s="40" t="s">
        <v>324</v>
      </c>
      <c r="G169" s="40" t="s">
        <v>23</v>
      </c>
      <c r="Q169" s="40">
        <v>82.4164356</v>
      </c>
      <c r="R169" s="40">
        <v>80.645315019999998</v>
      </c>
      <c r="S169" s="40">
        <v>80.858158250000002</v>
      </c>
      <c r="T169" s="40">
        <v>81.275972940000003</v>
      </c>
      <c r="U169" s="40">
        <v>80.984937830000007</v>
      </c>
      <c r="V169" s="40">
        <v>81.726827420000006</v>
      </c>
      <c r="W169" s="40">
        <v>81.064079759999998</v>
      </c>
      <c r="X169" s="40">
        <v>81.390449180000005</v>
      </c>
      <c r="Y169" s="40">
        <v>81.485278469999997</v>
      </c>
      <c r="Z169" s="40">
        <v>82.101927939999996</v>
      </c>
      <c r="AA169" s="40">
        <v>81.479477560000007</v>
      </c>
      <c r="AB169" s="40">
        <v>81.020812879999994</v>
      </c>
      <c r="AC169" s="40">
        <v>81.360006609999999</v>
      </c>
      <c r="AD169" s="40">
        <v>81.329288219999995</v>
      </c>
      <c r="AE169" s="40">
        <v>80.095364270000005</v>
      </c>
      <c r="AF169" s="40">
        <v>77.667406420000006</v>
      </c>
      <c r="AG169" s="40">
        <v>77.63668878</v>
      </c>
      <c r="AH169" s="40">
        <v>80.04940071</v>
      </c>
      <c r="AI169" s="40">
        <v>76.997653459999995</v>
      </c>
      <c r="AJ169" s="40">
        <v>78.426822029999997</v>
      </c>
      <c r="AK169" s="40">
        <v>80.392002140000002</v>
      </c>
      <c r="AL169" s="40">
        <v>79.161121640000005</v>
      </c>
      <c r="AM169" s="40">
        <v>81.230132119999993</v>
      </c>
      <c r="AN169" s="40">
        <v>77.269499030000006</v>
      </c>
      <c r="AO169" s="40">
        <v>78.536057580000005</v>
      </c>
      <c r="AP169" s="40">
        <v>78.668469200000004</v>
      </c>
      <c r="AQ169" s="40">
        <v>77.450332419999995</v>
      </c>
      <c r="AR169" s="40">
        <v>76.824494599999994</v>
      </c>
      <c r="AS169" s="40">
        <v>76.419248319999994</v>
      </c>
      <c r="AT169" s="40">
        <v>67.939551370000004</v>
      </c>
      <c r="AU169" s="40">
        <v>68.244525530000004</v>
      </c>
      <c r="AV169" s="40">
        <v>73.779219139999995</v>
      </c>
      <c r="AW169" s="40">
        <v>70.653640929999995</v>
      </c>
      <c r="AX169" s="40">
        <v>73.377878150000001</v>
      </c>
      <c r="AY169" s="40">
        <v>72.128884749999997</v>
      </c>
      <c r="AZ169" s="40">
        <v>69.879597349999997</v>
      </c>
      <c r="BA169" s="40">
        <v>52.066391279999998</v>
      </c>
      <c r="BB169" s="40">
        <v>52.083178959999998</v>
      </c>
      <c r="BC169" s="40">
        <v>52.097032519999999</v>
      </c>
    </row>
    <row r="170" spans="1:55" x14ac:dyDescent="0.3">
      <c r="A170" s="40" t="s">
        <v>171</v>
      </c>
      <c r="B170" s="40" t="s">
        <v>172</v>
      </c>
      <c r="C170" s="40" t="s">
        <v>329</v>
      </c>
      <c r="D170" s="40" t="s">
        <v>22</v>
      </c>
      <c r="E170" s="40" t="s">
        <v>293</v>
      </c>
      <c r="F170" s="40" t="s">
        <v>324</v>
      </c>
      <c r="G170" s="40" t="s">
        <v>23</v>
      </c>
      <c r="Q170" s="40">
        <v>80.240797409999999</v>
      </c>
      <c r="R170" s="40">
        <v>79.341010199999999</v>
      </c>
      <c r="S170" s="40">
        <v>78.711934220000003</v>
      </c>
      <c r="T170" s="40">
        <v>78.835388230000007</v>
      </c>
      <c r="U170" s="40">
        <v>77.157147370000004</v>
      </c>
      <c r="V170" s="40">
        <v>77.639400100000003</v>
      </c>
      <c r="W170" s="40">
        <v>76.477721520000003</v>
      </c>
      <c r="X170" s="40">
        <v>76.190399029999995</v>
      </c>
      <c r="Y170" s="40">
        <v>76.471959850000005</v>
      </c>
      <c r="Z170" s="40">
        <v>78.845648620000006</v>
      </c>
      <c r="AA170" s="40">
        <v>78.497079569999997</v>
      </c>
      <c r="AB170" s="40">
        <v>77.540477550000006</v>
      </c>
      <c r="AC170" s="40">
        <v>77.920141520000001</v>
      </c>
      <c r="AD170" s="40">
        <v>77.821392450000005</v>
      </c>
      <c r="AE170" s="40">
        <v>75.462988879999997</v>
      </c>
      <c r="AF170" s="40">
        <v>76.440233340000006</v>
      </c>
      <c r="AG170" s="40">
        <v>75.242780139999994</v>
      </c>
      <c r="AH170" s="40">
        <v>75.166782580000003</v>
      </c>
      <c r="AI170" s="40">
        <v>74.455769419999996</v>
      </c>
      <c r="AJ170" s="40">
        <v>73.604644769999993</v>
      </c>
      <c r="AK170" s="40">
        <v>79.781398100000004</v>
      </c>
      <c r="AL170" s="40">
        <v>79.798772490000005</v>
      </c>
      <c r="AM170" s="40">
        <v>80.613905689999996</v>
      </c>
      <c r="AN170" s="40">
        <v>78.926102779999994</v>
      </c>
      <c r="AO170" s="40">
        <v>78.412805259999999</v>
      </c>
      <c r="AP170" s="40">
        <v>71.213704039999996</v>
      </c>
      <c r="AQ170" s="40">
        <v>72.472686269999997</v>
      </c>
      <c r="AR170" s="40">
        <v>69.524330149999997</v>
      </c>
      <c r="AS170" s="40">
        <v>70.518960050000004</v>
      </c>
      <c r="AT170" s="40">
        <v>70.975160740000007</v>
      </c>
      <c r="AU170" s="40">
        <v>74.807886060000001</v>
      </c>
      <c r="AV170" s="40">
        <v>76.363223399999995</v>
      </c>
      <c r="AW170" s="40">
        <v>78.789990270000004</v>
      </c>
      <c r="AX170" s="40">
        <v>77.761801779999999</v>
      </c>
      <c r="AY170" s="40">
        <v>80.254935950000004</v>
      </c>
      <c r="AZ170" s="40">
        <v>78.449946170000004</v>
      </c>
      <c r="BA170" s="40">
        <v>79.233554560000002</v>
      </c>
      <c r="BB170" s="40">
        <v>79.384511849999996</v>
      </c>
      <c r="BC170" s="40">
        <v>79.691791660000007</v>
      </c>
    </row>
    <row r="171" spans="1:55" x14ac:dyDescent="0.3">
      <c r="A171" s="40" t="s">
        <v>175</v>
      </c>
      <c r="B171" s="40" t="s">
        <v>176</v>
      </c>
      <c r="C171" s="40" t="s">
        <v>329</v>
      </c>
      <c r="D171" s="40" t="s">
        <v>22</v>
      </c>
      <c r="E171" s="40" t="s">
        <v>293</v>
      </c>
      <c r="F171" s="40" t="s">
        <v>324</v>
      </c>
      <c r="G171" s="40" t="s">
        <v>23</v>
      </c>
      <c r="Q171" s="40">
        <v>57.86395856</v>
      </c>
      <c r="R171" s="40">
        <v>57.42982336</v>
      </c>
      <c r="S171" s="40">
        <v>57.644271779999997</v>
      </c>
      <c r="T171" s="40">
        <v>56.750369929999998</v>
      </c>
      <c r="U171" s="40">
        <v>57.171915149999997</v>
      </c>
      <c r="V171" s="40">
        <v>57.581964229999997</v>
      </c>
      <c r="W171" s="40">
        <v>57.55464405</v>
      </c>
      <c r="X171" s="40">
        <v>57.962769649999998</v>
      </c>
      <c r="Y171" s="40">
        <v>59.095891649999999</v>
      </c>
      <c r="Z171" s="40">
        <v>60.330681409999997</v>
      </c>
      <c r="AA171" s="40">
        <v>58.939003249999999</v>
      </c>
      <c r="AB171" s="40">
        <v>59.143529819999998</v>
      </c>
      <c r="AC171" s="40">
        <v>59.16414408</v>
      </c>
      <c r="AD171" s="40">
        <v>59.402160940000002</v>
      </c>
      <c r="AE171" s="40">
        <v>59.465269290000002</v>
      </c>
      <c r="AF171" s="40">
        <v>58.003022090000002</v>
      </c>
      <c r="AG171" s="40">
        <v>58.053192799999998</v>
      </c>
      <c r="AH171" s="40">
        <v>58.055459810000002</v>
      </c>
      <c r="AI171" s="40">
        <v>57.977852830000003</v>
      </c>
      <c r="AJ171" s="40">
        <v>58.412937169999999</v>
      </c>
      <c r="AK171" s="40">
        <v>58.831223029999997</v>
      </c>
      <c r="AL171" s="40">
        <v>58.121417719999997</v>
      </c>
      <c r="AM171" s="40">
        <v>53.282037979999998</v>
      </c>
      <c r="AN171" s="40">
        <v>53.378265900000002</v>
      </c>
      <c r="AO171" s="40">
        <v>51.585855850000002</v>
      </c>
      <c r="AP171" s="40">
        <v>51.416222849999997</v>
      </c>
      <c r="AQ171" s="40">
        <v>49.636636860000003</v>
      </c>
      <c r="AR171" s="40">
        <v>48.996105790000001</v>
      </c>
      <c r="AS171" s="40">
        <v>48.715602879999999</v>
      </c>
      <c r="AT171" s="40">
        <v>52.578832839999997</v>
      </c>
      <c r="AU171" s="40">
        <v>57.03848971</v>
      </c>
      <c r="AV171" s="40">
        <v>59.6239524</v>
      </c>
      <c r="AW171" s="40">
        <v>59.233517450000001</v>
      </c>
      <c r="AX171" s="40">
        <v>57.483779740000003</v>
      </c>
      <c r="AY171" s="40">
        <v>57.455610020000002</v>
      </c>
      <c r="AZ171" s="40">
        <v>57.794213040000002</v>
      </c>
      <c r="BA171" s="40">
        <v>60.55196445</v>
      </c>
      <c r="BB171" s="40">
        <v>60.463299069999998</v>
      </c>
      <c r="BC171" s="40">
        <v>63.818929130000001</v>
      </c>
    </row>
    <row r="172" spans="1:55" x14ac:dyDescent="0.3">
      <c r="A172" s="40" t="s">
        <v>177</v>
      </c>
      <c r="B172" s="40" t="s">
        <v>178</v>
      </c>
      <c r="C172" s="40" t="s">
        <v>329</v>
      </c>
      <c r="D172" s="40" t="s">
        <v>22</v>
      </c>
      <c r="E172" s="40" t="s">
        <v>293</v>
      </c>
      <c r="F172" s="40" t="s">
        <v>324</v>
      </c>
      <c r="G172" s="40" t="s">
        <v>23</v>
      </c>
      <c r="Q172" s="40">
        <v>81.316574650000007</v>
      </c>
      <c r="R172" s="40">
        <v>81.507795040000005</v>
      </c>
      <c r="S172" s="40">
        <v>81.506690739999996</v>
      </c>
      <c r="T172" s="40">
        <v>81.467356890000005</v>
      </c>
      <c r="U172" s="40">
        <v>81.571604339999993</v>
      </c>
      <c r="V172" s="40">
        <v>81.502331490000003</v>
      </c>
      <c r="W172" s="40">
        <v>81.83118254</v>
      </c>
      <c r="X172" s="40">
        <v>81.699099820000001</v>
      </c>
      <c r="Y172" s="40">
        <v>81.704186039999996</v>
      </c>
      <c r="Z172" s="40">
        <v>81.494130119999994</v>
      </c>
      <c r="AA172" s="40">
        <v>81.580124549999994</v>
      </c>
      <c r="AB172" s="40">
        <v>81.784738660000002</v>
      </c>
      <c r="AC172" s="40">
        <v>81.715714869999999</v>
      </c>
      <c r="AD172" s="40">
        <v>81.623513090000003</v>
      </c>
      <c r="AE172" s="40">
        <v>81.288568569999995</v>
      </c>
      <c r="AF172" s="40">
        <v>81.437617340000003</v>
      </c>
      <c r="AG172" s="40">
        <v>81.853499209999995</v>
      </c>
      <c r="AH172" s="40">
        <v>81.652045220000005</v>
      </c>
      <c r="AI172" s="40">
        <v>82.011945229999995</v>
      </c>
      <c r="AJ172" s="40">
        <v>81.858616859999998</v>
      </c>
      <c r="AK172" s="40">
        <v>81.627355660000006</v>
      </c>
      <c r="AL172" s="40">
        <v>81.736686219999996</v>
      </c>
      <c r="AM172" s="40">
        <v>81.420127780000001</v>
      </c>
      <c r="AN172" s="40">
        <v>81.562648659999994</v>
      </c>
      <c r="AO172" s="40">
        <v>81.30392603</v>
      </c>
      <c r="AP172" s="40">
        <v>82.068975820000006</v>
      </c>
      <c r="AQ172" s="40">
        <v>81.507812209999997</v>
      </c>
      <c r="AR172" s="40">
        <v>81.58852521</v>
      </c>
      <c r="AS172" s="40">
        <v>80.193214240000003</v>
      </c>
      <c r="AT172" s="40">
        <v>81.130682759999999</v>
      </c>
      <c r="AU172" s="40">
        <v>80.01395651</v>
      </c>
      <c r="AV172" s="40">
        <v>79.27264246</v>
      </c>
      <c r="AW172" s="40">
        <v>80.199762820000004</v>
      </c>
      <c r="AX172" s="40">
        <v>79.309190240000007</v>
      </c>
      <c r="AY172" s="40">
        <v>78.335162420000003</v>
      </c>
      <c r="AZ172" s="40">
        <v>77.947556710000001</v>
      </c>
      <c r="BA172" s="40">
        <v>81.456059550000006</v>
      </c>
      <c r="BB172" s="40">
        <v>82.135541099999998</v>
      </c>
      <c r="BC172" s="40">
        <v>82.578826039999996</v>
      </c>
    </row>
    <row r="173" spans="1:55" x14ac:dyDescent="0.3">
      <c r="A173" s="40" t="s">
        <v>179</v>
      </c>
      <c r="B173" s="40" t="s">
        <v>180</v>
      </c>
      <c r="C173" s="40" t="s">
        <v>329</v>
      </c>
      <c r="D173" s="40" t="s">
        <v>22</v>
      </c>
      <c r="E173" s="40" t="s">
        <v>293</v>
      </c>
      <c r="F173" s="40" t="s">
        <v>324</v>
      </c>
      <c r="G173" s="40" t="s">
        <v>23</v>
      </c>
      <c r="Q173" s="40">
        <v>87.023637960000002</v>
      </c>
      <c r="R173" s="40">
        <v>86.779158069999994</v>
      </c>
      <c r="S173" s="40">
        <v>86.745848940000002</v>
      </c>
      <c r="T173" s="40">
        <v>86.992176439999994</v>
      </c>
      <c r="U173" s="40">
        <v>86.357289519999995</v>
      </c>
      <c r="V173" s="40">
        <v>86.60312811</v>
      </c>
      <c r="W173" s="40">
        <v>86.532535409999994</v>
      </c>
      <c r="X173" s="40">
        <v>86.489048769999997</v>
      </c>
      <c r="Y173" s="40">
        <v>86.274582499999994</v>
      </c>
      <c r="Z173" s="40">
        <v>86.21545485</v>
      </c>
      <c r="AA173" s="40">
        <v>86.066903389999993</v>
      </c>
      <c r="AB173" s="40">
        <v>85.549911019999996</v>
      </c>
      <c r="AC173" s="40">
        <v>85.867181349999996</v>
      </c>
      <c r="AD173" s="40">
        <v>85.552455019999996</v>
      </c>
      <c r="AE173" s="40">
        <v>85.530682339999998</v>
      </c>
      <c r="AF173" s="40">
        <v>85.217642190000007</v>
      </c>
      <c r="AG173" s="40">
        <v>85.296123519999995</v>
      </c>
      <c r="AH173" s="40">
        <v>83.825280669999998</v>
      </c>
      <c r="AI173" s="40">
        <v>83.707740150000006</v>
      </c>
      <c r="AJ173" s="40">
        <v>84.237586789999995</v>
      </c>
      <c r="AK173" s="40">
        <v>85.460121459999996</v>
      </c>
      <c r="AL173" s="40">
        <v>84.809320060000005</v>
      </c>
      <c r="AM173" s="40">
        <v>85.161256820000006</v>
      </c>
      <c r="AN173" s="40">
        <v>85.024724820000003</v>
      </c>
      <c r="AO173" s="40">
        <v>84.12809584</v>
      </c>
      <c r="AP173" s="40">
        <v>84.550698440000005</v>
      </c>
      <c r="AQ173" s="40">
        <v>84.395803470000004</v>
      </c>
      <c r="AR173" s="40">
        <v>84.43117341</v>
      </c>
      <c r="AS173" s="40">
        <v>83.763827520000007</v>
      </c>
      <c r="AT173" s="40">
        <v>84.174116429999998</v>
      </c>
      <c r="AU173" s="40">
        <v>83.911914749999994</v>
      </c>
      <c r="AV173" s="40">
        <v>83.639985229999994</v>
      </c>
      <c r="AW173" s="40">
        <v>83.368993570000001</v>
      </c>
      <c r="AX173" s="40">
        <v>84.188842890000004</v>
      </c>
      <c r="AY173" s="40">
        <v>83.337745459999994</v>
      </c>
      <c r="AZ173" s="40">
        <v>84.949895600000005</v>
      </c>
      <c r="BA173" s="40">
        <v>84.275103279999996</v>
      </c>
      <c r="BB173" s="40">
        <v>87.257853780000005</v>
      </c>
      <c r="BC173" s="40">
        <v>86.050962190000007</v>
      </c>
    </row>
    <row r="174" spans="1:55" x14ac:dyDescent="0.3">
      <c r="A174" s="40" t="s">
        <v>279</v>
      </c>
      <c r="B174" s="40" t="s">
        <v>280</v>
      </c>
      <c r="C174" s="40" t="s">
        <v>329</v>
      </c>
      <c r="D174" s="40" t="s">
        <v>22</v>
      </c>
      <c r="E174" s="40" t="s">
        <v>293</v>
      </c>
      <c r="F174" s="40" t="s">
        <v>324</v>
      </c>
      <c r="G174" s="40" t="s">
        <v>23</v>
      </c>
      <c r="Q174" s="40">
        <v>73.993501679999994</v>
      </c>
      <c r="R174" s="40">
        <v>70.55584159</v>
      </c>
      <c r="S174" s="40">
        <v>71.080566309999995</v>
      </c>
      <c r="T174" s="40">
        <v>71.34941963</v>
      </c>
      <c r="U174" s="40">
        <v>70.062310569999994</v>
      </c>
      <c r="V174" s="40">
        <v>71.586197920000004</v>
      </c>
      <c r="W174" s="40">
        <v>70.979187249999995</v>
      </c>
      <c r="X174" s="40">
        <v>71.71269307</v>
      </c>
      <c r="Y174" s="40">
        <v>71.89530499</v>
      </c>
      <c r="Z174" s="40">
        <v>73.093482120000004</v>
      </c>
      <c r="AA174" s="40">
        <v>72.046631469999994</v>
      </c>
      <c r="AB174" s="40">
        <v>71.206682999999998</v>
      </c>
      <c r="AC174" s="40">
        <v>72.120533109999997</v>
      </c>
      <c r="AD174" s="40">
        <v>71.856868210000002</v>
      </c>
      <c r="AE174" s="40">
        <v>69.577857260000002</v>
      </c>
      <c r="AF174" s="40">
        <v>70.174810609999994</v>
      </c>
      <c r="AG174" s="40">
        <v>70.643706809999998</v>
      </c>
      <c r="AH174" s="40">
        <v>72.847499159999998</v>
      </c>
      <c r="AI174" s="40">
        <v>70.462453249999996</v>
      </c>
      <c r="AJ174" s="40">
        <v>71.740932220000005</v>
      </c>
      <c r="AK174" s="40">
        <v>73.600397220000005</v>
      </c>
      <c r="AL174" s="40">
        <v>72.546733239999995</v>
      </c>
      <c r="AM174" s="40">
        <v>74.576010699999998</v>
      </c>
      <c r="AN174" s="40">
        <v>70.984910780000007</v>
      </c>
      <c r="AO174" s="40">
        <v>71.824591249999997</v>
      </c>
      <c r="AP174" s="40">
        <v>72.304008089999996</v>
      </c>
      <c r="AQ174" s="40">
        <v>71.148151740000003</v>
      </c>
      <c r="AR174" s="40">
        <v>71.015566590000006</v>
      </c>
      <c r="AS174" s="40">
        <v>72.048642569999998</v>
      </c>
      <c r="AT174" s="40">
        <v>69.337239299999993</v>
      </c>
      <c r="AU174" s="40">
        <v>70.041912120000006</v>
      </c>
      <c r="AV174" s="40">
        <v>70.047402169999998</v>
      </c>
      <c r="AW174" s="40">
        <v>69.886127340000002</v>
      </c>
      <c r="AX174" s="40">
        <v>69.97182857</v>
      </c>
      <c r="AY174" s="40">
        <v>67.19252754</v>
      </c>
      <c r="AZ174" s="40">
        <v>70.306784969999995</v>
      </c>
      <c r="BA174" s="40">
        <v>69.815679059999994</v>
      </c>
      <c r="BB174" s="40">
        <v>69.81002891</v>
      </c>
      <c r="BC174" s="40">
        <v>65.589426110000005</v>
      </c>
    </row>
    <row r="175" spans="1:55" x14ac:dyDescent="0.3">
      <c r="A175" s="40" t="s">
        <v>281</v>
      </c>
      <c r="B175" s="40" t="s">
        <v>282</v>
      </c>
      <c r="C175" s="40" t="s">
        <v>329</v>
      </c>
      <c r="D175" s="40" t="s">
        <v>22</v>
      </c>
      <c r="E175" s="40" t="s">
        <v>293</v>
      </c>
      <c r="F175" s="40" t="s">
        <v>324</v>
      </c>
      <c r="G175" s="40" t="s">
        <v>23</v>
      </c>
      <c r="Q175" s="40">
        <v>89.089670850000005</v>
      </c>
      <c r="R175" s="40">
        <v>88.495854429999994</v>
      </c>
      <c r="S175" s="40">
        <v>88.97961617</v>
      </c>
      <c r="T175" s="40">
        <v>88.693795219999998</v>
      </c>
      <c r="U175" s="40">
        <v>88.777565420000002</v>
      </c>
      <c r="V175" s="40">
        <v>89.023486800000001</v>
      </c>
      <c r="W175" s="40">
        <v>89.280504820000004</v>
      </c>
      <c r="X175" s="40">
        <v>89.871619899999999</v>
      </c>
      <c r="Y175" s="40">
        <v>89.14393853</v>
      </c>
      <c r="Z175" s="40">
        <v>88.473858500000006</v>
      </c>
      <c r="AA175" s="40">
        <v>87.107675299999997</v>
      </c>
      <c r="AB175" s="40">
        <v>87.010822610000005</v>
      </c>
      <c r="AC175" s="40">
        <v>87.174204059999994</v>
      </c>
      <c r="AD175" s="40">
        <v>87.274777869999994</v>
      </c>
      <c r="AE175" s="40">
        <v>87.038606020000003</v>
      </c>
      <c r="AF175" s="40">
        <v>87.03981349</v>
      </c>
      <c r="AG175" s="40">
        <v>87.023488659999998</v>
      </c>
      <c r="AH175" s="40">
        <v>87.397733479999999</v>
      </c>
      <c r="AI175" s="40">
        <v>86.383840449999994</v>
      </c>
      <c r="AJ175" s="40">
        <v>86.952352439999999</v>
      </c>
      <c r="AK175" s="40">
        <v>87.374290270000003</v>
      </c>
      <c r="AL175" s="40">
        <v>86.34977293</v>
      </c>
      <c r="AM175" s="40">
        <v>87.541718380000006</v>
      </c>
      <c r="AN175" s="40">
        <v>83.939387080000003</v>
      </c>
      <c r="AO175" s="40">
        <v>84.520698390000007</v>
      </c>
      <c r="AP175" s="40">
        <v>85.224476330000002</v>
      </c>
      <c r="AQ175" s="40">
        <v>86.252941579999998</v>
      </c>
      <c r="AR175" s="40">
        <v>86.202932439999998</v>
      </c>
      <c r="AS175" s="40">
        <v>86.789778200000001</v>
      </c>
      <c r="AT175" s="40">
        <v>86.502750599999999</v>
      </c>
      <c r="AU175" s="40">
        <v>87.300559039999996</v>
      </c>
      <c r="AV175" s="40">
        <v>89.236832320000005</v>
      </c>
      <c r="AW175" s="40">
        <v>89.277533460000001</v>
      </c>
      <c r="AX175" s="40">
        <v>89.336802989999995</v>
      </c>
      <c r="AY175" s="40">
        <v>89.425323140000003</v>
      </c>
      <c r="AZ175" s="40">
        <v>89.370296409999995</v>
      </c>
      <c r="BA175" s="40">
        <v>89.581553749999998</v>
      </c>
      <c r="BB175" s="40">
        <v>89.82390513</v>
      </c>
      <c r="BC175" s="40">
        <v>89.749652569999995</v>
      </c>
    </row>
    <row r="176" spans="1:55" x14ac:dyDescent="0.3">
      <c r="A176" s="40" t="s">
        <v>147</v>
      </c>
      <c r="B176" s="40" t="s">
        <v>148</v>
      </c>
      <c r="C176" s="40" t="s">
        <v>330</v>
      </c>
      <c r="D176" s="40" t="s">
        <v>22</v>
      </c>
      <c r="E176" s="40" t="s">
        <v>293</v>
      </c>
      <c r="F176" s="40" t="s">
        <v>324</v>
      </c>
      <c r="G176" s="40" t="s">
        <v>23</v>
      </c>
      <c r="Q176" s="40">
        <v>88.776211360000005</v>
      </c>
      <c r="R176" s="40">
        <v>88.723877700000003</v>
      </c>
      <c r="S176" s="40">
        <v>88.311609950000005</v>
      </c>
      <c r="T176" s="40">
        <v>87.774999969999996</v>
      </c>
      <c r="U176" s="40">
        <v>87.679574939999995</v>
      </c>
      <c r="V176" s="40">
        <v>87.782222360000006</v>
      </c>
      <c r="W176" s="40">
        <v>87.825870609999996</v>
      </c>
      <c r="X176" s="40">
        <v>88.189552590000005</v>
      </c>
      <c r="Y176" s="40">
        <v>87.974283229999998</v>
      </c>
      <c r="Z176" s="40">
        <v>88.069527039999997</v>
      </c>
      <c r="AA176" s="40">
        <v>88.317161819999995</v>
      </c>
      <c r="AB176" s="40">
        <v>88.600943049999998</v>
      </c>
      <c r="AC176" s="40">
        <v>88.754460449999996</v>
      </c>
      <c r="AD176" s="40">
        <v>88.91688302</v>
      </c>
      <c r="AE176" s="40">
        <v>89.082712569999998</v>
      </c>
      <c r="AF176" s="40">
        <v>89.721538249999995</v>
      </c>
      <c r="AG176" s="40">
        <v>89.272889460000002</v>
      </c>
      <c r="AH176" s="40">
        <v>89.32310837</v>
      </c>
      <c r="AI176" s="40">
        <v>89.48250797</v>
      </c>
      <c r="AJ176" s="40">
        <v>89.507615360000003</v>
      </c>
      <c r="AK176" s="40">
        <v>89.535774570000001</v>
      </c>
      <c r="AL176" s="40">
        <v>89.737013480000002</v>
      </c>
      <c r="AM176" s="40">
        <v>89.662385169999993</v>
      </c>
      <c r="AN176" s="40">
        <v>89.709035950000001</v>
      </c>
      <c r="AO176" s="40">
        <v>89.585094940000005</v>
      </c>
      <c r="AP176" s="40">
        <v>89.676454230000004</v>
      </c>
      <c r="AQ176" s="40">
        <v>89.818472689999993</v>
      </c>
      <c r="AR176" s="40">
        <v>90.102809250000007</v>
      </c>
      <c r="AS176" s="40">
        <v>90.203600109999996</v>
      </c>
      <c r="AT176" s="40">
        <v>91.441857990000003</v>
      </c>
      <c r="AU176" s="40">
        <v>91.454026630000001</v>
      </c>
      <c r="AV176" s="40">
        <v>91.364256519999998</v>
      </c>
      <c r="AW176" s="40">
        <v>91.904972299999997</v>
      </c>
      <c r="AX176" s="40">
        <v>91.906282770000004</v>
      </c>
      <c r="AY176" s="40">
        <v>91.521596059999993</v>
      </c>
      <c r="AZ176" s="40">
        <v>90.816778229999997</v>
      </c>
      <c r="BA176" s="40">
        <v>90.416792459999996</v>
      </c>
      <c r="BB176" s="40">
        <v>89.830158870000005</v>
      </c>
      <c r="BC176" s="40">
        <v>89.469726750000007</v>
      </c>
    </row>
    <row r="177" spans="1:55" x14ac:dyDescent="0.3">
      <c r="A177" s="40" t="s">
        <v>153</v>
      </c>
      <c r="B177" s="40" t="s">
        <v>154</v>
      </c>
      <c r="C177" s="40" t="s">
        <v>330</v>
      </c>
      <c r="D177" s="40" t="s">
        <v>22</v>
      </c>
      <c r="E177" s="40" t="s">
        <v>293</v>
      </c>
      <c r="F177" s="40" t="s">
        <v>324</v>
      </c>
      <c r="G177" s="40" t="s">
        <v>23</v>
      </c>
      <c r="Q177" s="40">
        <v>62.343644150000003</v>
      </c>
      <c r="R177" s="40">
        <v>62.545382619999998</v>
      </c>
      <c r="S177" s="40">
        <v>62.017704250000001</v>
      </c>
      <c r="T177" s="40">
        <v>62.099366910000001</v>
      </c>
      <c r="U177" s="40">
        <v>61.311926530000001</v>
      </c>
      <c r="V177" s="40">
        <v>62.19061001</v>
      </c>
      <c r="W177" s="40">
        <v>62.99634227</v>
      </c>
      <c r="X177" s="40">
        <v>64.185589340000007</v>
      </c>
      <c r="Y177" s="40">
        <v>64.438081440000005</v>
      </c>
      <c r="Z177" s="40">
        <v>64.578705830000004</v>
      </c>
      <c r="AA177" s="40">
        <v>65.719822190000002</v>
      </c>
      <c r="AB177" s="40">
        <v>65.641640960000004</v>
      </c>
      <c r="AC177" s="40">
        <v>64.722308889999994</v>
      </c>
      <c r="AD177" s="40">
        <v>64.218590289999995</v>
      </c>
      <c r="AE177" s="40">
        <v>64.345441489999999</v>
      </c>
      <c r="AF177" s="40">
        <v>65.620983409999994</v>
      </c>
      <c r="AG177" s="40">
        <v>65.938743360000004</v>
      </c>
      <c r="AH177" s="40">
        <v>66.184976930000005</v>
      </c>
      <c r="AI177" s="40">
        <v>66.874327640000004</v>
      </c>
      <c r="AJ177" s="40">
        <v>66.982348909999999</v>
      </c>
      <c r="AK177" s="40">
        <v>66.633657650000004</v>
      </c>
      <c r="AL177" s="40">
        <v>66.530162669999996</v>
      </c>
      <c r="AM177" s="40">
        <v>66.26820764</v>
      </c>
      <c r="AN177" s="40">
        <v>66.360104730000003</v>
      </c>
      <c r="AO177" s="40">
        <v>66.14522393</v>
      </c>
      <c r="AP177" s="40">
        <v>65.958559480000005</v>
      </c>
      <c r="AQ177" s="40">
        <v>66.058816879999995</v>
      </c>
      <c r="AR177" s="40">
        <v>66.111448789999997</v>
      </c>
      <c r="AS177" s="40">
        <v>67.688623320000005</v>
      </c>
      <c r="AT177" s="40">
        <v>72.238158409999997</v>
      </c>
      <c r="AU177" s="40">
        <v>69.809841070000004</v>
      </c>
      <c r="AV177" s="40">
        <v>72.565103890000003</v>
      </c>
      <c r="AW177" s="40">
        <v>71.781928219999998</v>
      </c>
      <c r="AX177" s="40">
        <v>73.906927120000006</v>
      </c>
      <c r="AY177" s="40">
        <v>74.129135910000002</v>
      </c>
      <c r="AZ177" s="40">
        <v>75.126982139999996</v>
      </c>
      <c r="BA177" s="40">
        <v>76.459011939999996</v>
      </c>
      <c r="BB177" s="40">
        <v>77.33688617</v>
      </c>
      <c r="BC177" s="40">
        <v>77.031544859999997</v>
      </c>
    </row>
    <row r="178" spans="1:55" x14ac:dyDescent="0.3">
      <c r="A178" s="40" t="s">
        <v>155</v>
      </c>
      <c r="B178" s="40" t="s">
        <v>156</v>
      </c>
      <c r="C178" s="40" t="s">
        <v>330</v>
      </c>
      <c r="D178" s="40" t="s">
        <v>22</v>
      </c>
      <c r="E178" s="40" t="s">
        <v>293</v>
      </c>
      <c r="F178" s="40" t="s">
        <v>324</v>
      </c>
      <c r="G178" s="40" t="s">
        <v>23</v>
      </c>
      <c r="Q178" s="40">
        <v>91.527718219999997</v>
      </c>
      <c r="R178" s="40">
        <v>91.590249610000001</v>
      </c>
      <c r="S178" s="40">
        <v>91.850491509999998</v>
      </c>
      <c r="T178" s="40">
        <v>91.262606349999999</v>
      </c>
      <c r="U178" s="40">
        <v>91.070661380000004</v>
      </c>
      <c r="V178" s="40">
        <v>91.062578220000006</v>
      </c>
      <c r="W178" s="40">
        <v>91.180758229999995</v>
      </c>
      <c r="X178" s="40">
        <v>91.093475459999993</v>
      </c>
      <c r="Y178" s="40">
        <v>91.522510280000006</v>
      </c>
      <c r="Z178" s="40">
        <v>91.290253550000003</v>
      </c>
      <c r="AA178" s="40">
        <v>90.876291929999994</v>
      </c>
      <c r="AB178" s="40">
        <v>91.277939259999997</v>
      </c>
      <c r="AC178" s="40">
        <v>91.013955100000004</v>
      </c>
      <c r="AD178" s="40">
        <v>91.161716839999997</v>
      </c>
      <c r="AE178" s="40">
        <v>90.610754600000007</v>
      </c>
      <c r="AF178" s="40">
        <v>90.720216440000002</v>
      </c>
      <c r="AG178" s="40">
        <v>90.765012970000001</v>
      </c>
      <c r="AH178" s="40">
        <v>90.800080550000004</v>
      </c>
      <c r="AI178" s="40">
        <v>91.078470479999993</v>
      </c>
      <c r="AJ178" s="40">
        <v>91.046043109999999</v>
      </c>
      <c r="AK178" s="40">
        <v>90.733270309999995</v>
      </c>
      <c r="AL178" s="40">
        <v>91.083146869999993</v>
      </c>
      <c r="AM178" s="40">
        <v>90.778257429999996</v>
      </c>
      <c r="AN178" s="40">
        <v>90.978276070000007</v>
      </c>
      <c r="AO178" s="40">
        <v>90.683734970000003</v>
      </c>
      <c r="AP178" s="40">
        <v>90.610107290000002</v>
      </c>
      <c r="AQ178" s="40">
        <v>90.649134090000004</v>
      </c>
      <c r="AR178" s="40">
        <v>90.804026039999997</v>
      </c>
      <c r="AS178" s="40">
        <v>90.864244159999998</v>
      </c>
      <c r="AT178" s="40">
        <v>90.586789600000003</v>
      </c>
      <c r="AU178" s="40">
        <v>90.514761649999997</v>
      </c>
      <c r="AV178" s="40">
        <v>90.543662330000004</v>
      </c>
      <c r="AW178" s="40">
        <v>90.616415979999999</v>
      </c>
      <c r="AX178" s="40">
        <v>90.442552649999996</v>
      </c>
      <c r="AY178" s="40">
        <v>90.385355180000005</v>
      </c>
      <c r="AZ178" s="40">
        <v>90.572111399999997</v>
      </c>
      <c r="BA178" s="40">
        <v>90.054042859999996</v>
      </c>
      <c r="BB178" s="40">
        <v>90.149755569999996</v>
      </c>
      <c r="BC178" s="40">
        <v>90.036261280000005</v>
      </c>
    </row>
    <row r="179" spans="1:55" x14ac:dyDescent="0.3">
      <c r="A179" s="40" t="s">
        <v>284</v>
      </c>
      <c r="B179" s="40" t="s">
        <v>272</v>
      </c>
      <c r="C179" s="40" t="s">
        <v>330</v>
      </c>
      <c r="D179" s="40" t="s">
        <v>22</v>
      </c>
      <c r="E179" s="40" t="s">
        <v>293</v>
      </c>
      <c r="F179" s="40" t="s">
        <v>324</v>
      </c>
      <c r="G179" s="40" t="s">
        <v>23</v>
      </c>
      <c r="Q179" s="40">
        <v>18.090450950000001</v>
      </c>
      <c r="R179" s="40">
        <v>18.165824959999998</v>
      </c>
      <c r="S179" s="40">
        <v>18.584542370000001</v>
      </c>
      <c r="T179" s="40">
        <v>18.347622189999999</v>
      </c>
      <c r="U179" s="40">
        <v>19.21668785</v>
      </c>
      <c r="V179" s="40">
        <v>19.71137757</v>
      </c>
      <c r="W179" s="40">
        <v>20.201692529999999</v>
      </c>
      <c r="X179" s="40">
        <v>20.327304829999999</v>
      </c>
      <c r="Y179" s="40">
        <v>21.23265885</v>
      </c>
      <c r="Z179" s="40">
        <v>21.100954990000002</v>
      </c>
      <c r="AA179" s="40">
        <v>20.327056899999999</v>
      </c>
      <c r="AB179" s="40">
        <v>20.85496723</v>
      </c>
      <c r="AC179" s="40">
        <v>20.44052654</v>
      </c>
      <c r="AD179" s="40">
        <v>20.601067839999999</v>
      </c>
      <c r="AE179" s="40">
        <v>21.022867179999999</v>
      </c>
      <c r="AF179" s="40">
        <v>21.327791009999999</v>
      </c>
      <c r="AG179" s="40">
        <v>21.674534470000001</v>
      </c>
      <c r="AH179" s="40">
        <v>21.379750690000002</v>
      </c>
      <c r="AI179" s="40">
        <v>22.714029700000001</v>
      </c>
      <c r="AJ179" s="40">
        <v>22.808978880000002</v>
      </c>
      <c r="AK179" s="40">
        <v>21.854778140000001</v>
      </c>
      <c r="AL179" s="40">
        <v>23.70937215</v>
      </c>
      <c r="AM179" s="40">
        <v>22.97314115</v>
      </c>
      <c r="AN179" s="40">
        <v>24.48348142</v>
      </c>
      <c r="AO179" s="40">
        <v>24.990217650000002</v>
      </c>
      <c r="AP179" s="40">
        <v>24.363877680000002</v>
      </c>
      <c r="AQ179" s="40">
        <v>24.905105989999999</v>
      </c>
      <c r="AR179" s="40">
        <v>26.131038</v>
      </c>
      <c r="AS179" s="40">
        <v>28.23819387</v>
      </c>
      <c r="AT179" s="40">
        <v>27.21526832</v>
      </c>
      <c r="AU179" s="40">
        <v>24.147104800000001</v>
      </c>
      <c r="AV179" s="40">
        <v>27.248139640000002</v>
      </c>
      <c r="AW179" s="40">
        <v>26.54540433</v>
      </c>
      <c r="AX179" s="40">
        <v>28.59092811</v>
      </c>
      <c r="AY179" s="40">
        <v>28.796006940000002</v>
      </c>
      <c r="AZ179" s="40">
        <v>28.461850370000001</v>
      </c>
      <c r="BA179" s="40">
        <v>28.552008650000001</v>
      </c>
      <c r="BB179" s="40">
        <v>28.098084480000001</v>
      </c>
      <c r="BC179" s="40">
        <v>27.881156730000001</v>
      </c>
    </row>
    <row r="180" spans="1:55" x14ac:dyDescent="0.3">
      <c r="A180" s="40" t="s">
        <v>273</v>
      </c>
      <c r="B180" s="40" t="s">
        <v>274</v>
      </c>
      <c r="C180" s="40" t="s">
        <v>330</v>
      </c>
      <c r="D180" s="40" t="s">
        <v>22</v>
      </c>
      <c r="E180" s="40" t="s">
        <v>293</v>
      </c>
      <c r="F180" s="40" t="s">
        <v>324</v>
      </c>
      <c r="G180" s="40" t="s">
        <v>23</v>
      </c>
      <c r="Q180" s="40">
        <v>73.758292940000004</v>
      </c>
      <c r="R180" s="40">
        <v>73.253580560000003</v>
      </c>
      <c r="S180" s="40">
        <v>73.330342020000003</v>
      </c>
      <c r="T180" s="40">
        <v>73.694882120000003</v>
      </c>
      <c r="U180" s="40">
        <v>71.77427514</v>
      </c>
      <c r="V180" s="40">
        <v>72.765701050000004</v>
      </c>
      <c r="W180" s="40">
        <v>72.917211609999995</v>
      </c>
      <c r="X180" s="40">
        <v>73.937415419999994</v>
      </c>
      <c r="Y180" s="40">
        <v>72.416375400000007</v>
      </c>
      <c r="Z180" s="40">
        <v>73.090921460000004</v>
      </c>
      <c r="AA180" s="40">
        <v>74.593692390000001</v>
      </c>
      <c r="AB180" s="40">
        <v>73.1479286</v>
      </c>
      <c r="AC180" s="40">
        <v>74.207127689999993</v>
      </c>
      <c r="AD180" s="40">
        <v>73.329431679999999</v>
      </c>
      <c r="AE180" s="40">
        <v>72.723307919999996</v>
      </c>
      <c r="AF180" s="40">
        <v>71.562173189999996</v>
      </c>
      <c r="AG180" s="40">
        <v>71.600244259999997</v>
      </c>
      <c r="AH180" s="40">
        <v>72.148801079999998</v>
      </c>
      <c r="AI180" s="40">
        <v>71.435023790000002</v>
      </c>
      <c r="AJ180" s="40">
        <v>72.511225999999994</v>
      </c>
      <c r="AK180" s="40">
        <v>74.025817619999998</v>
      </c>
      <c r="AL180" s="40">
        <v>72.330885179999996</v>
      </c>
      <c r="AM180" s="40">
        <v>72.099219640000001</v>
      </c>
      <c r="AN180" s="40">
        <v>70.425077950000002</v>
      </c>
      <c r="AO180" s="40">
        <v>69.349811540000005</v>
      </c>
      <c r="AP180" s="40">
        <v>70.327328190000003</v>
      </c>
      <c r="AQ180" s="40">
        <v>70.325711290000001</v>
      </c>
      <c r="AR180" s="40">
        <v>70.548161769999993</v>
      </c>
      <c r="AS180" s="40">
        <v>69.597986469999995</v>
      </c>
      <c r="AT180" s="40">
        <v>69.255951089999996</v>
      </c>
      <c r="AU180" s="40">
        <v>72.861792469999997</v>
      </c>
      <c r="AV180" s="40">
        <v>69.629280820000005</v>
      </c>
      <c r="AW180" s="40">
        <v>70.447060210000004</v>
      </c>
      <c r="AX180" s="40">
        <v>66.846207050000004</v>
      </c>
      <c r="AY180" s="40">
        <v>67.017081599999997</v>
      </c>
      <c r="AZ180" s="40">
        <v>69.798374640000006</v>
      </c>
      <c r="BA180" s="40">
        <v>71.755358740000005</v>
      </c>
      <c r="BB180" s="40">
        <v>76.730500309999996</v>
      </c>
      <c r="BC180" s="40">
        <v>78.307078320000002</v>
      </c>
    </row>
    <row r="181" spans="1:55" x14ac:dyDescent="0.3">
      <c r="A181" s="40" t="s">
        <v>161</v>
      </c>
      <c r="B181" s="40" t="s">
        <v>162</v>
      </c>
      <c r="C181" s="40" t="s">
        <v>330</v>
      </c>
      <c r="D181" s="40" t="s">
        <v>22</v>
      </c>
      <c r="E181" s="40" t="s">
        <v>293</v>
      </c>
      <c r="F181" s="40" t="s">
        <v>324</v>
      </c>
      <c r="G181" s="40" t="s">
        <v>23</v>
      </c>
      <c r="Q181" s="40">
        <v>84.195716160000003</v>
      </c>
      <c r="R181" s="40">
        <v>84.670828790000002</v>
      </c>
      <c r="S181" s="40">
        <v>83.368789210000003</v>
      </c>
      <c r="T181" s="40">
        <v>81.957594479999997</v>
      </c>
      <c r="U181" s="40">
        <v>81.860277210000007</v>
      </c>
      <c r="V181" s="40">
        <v>82.387945869999996</v>
      </c>
      <c r="W181" s="40">
        <v>82.860157470000004</v>
      </c>
      <c r="X181" s="40">
        <v>82.136759769999998</v>
      </c>
      <c r="Y181" s="40">
        <v>83.830895119999994</v>
      </c>
      <c r="Z181" s="40">
        <v>83.887930859999997</v>
      </c>
      <c r="AA181" s="40">
        <v>83.960258229999994</v>
      </c>
      <c r="AB181" s="40">
        <v>85.504791319999995</v>
      </c>
      <c r="AC181" s="40">
        <v>84.729010729999999</v>
      </c>
      <c r="AD181" s="40">
        <v>83.771056770000001</v>
      </c>
      <c r="AE181" s="40">
        <v>82.77283971</v>
      </c>
      <c r="AF181" s="40">
        <v>81.922150759999994</v>
      </c>
      <c r="AG181" s="40">
        <v>82.165080180000004</v>
      </c>
      <c r="AH181" s="40">
        <v>82.129924709999997</v>
      </c>
      <c r="AI181" s="40">
        <v>82.954571670000007</v>
      </c>
      <c r="AJ181" s="40">
        <v>82.712007009999994</v>
      </c>
      <c r="AK181" s="40">
        <v>81.786718140000005</v>
      </c>
      <c r="AL181" s="40">
        <v>82.900321550000001</v>
      </c>
      <c r="AM181" s="40">
        <v>82.274025300000005</v>
      </c>
      <c r="AN181" s="40">
        <v>82.976281130000004</v>
      </c>
      <c r="AO181" s="40">
        <v>83.101448289999993</v>
      </c>
      <c r="AP181" s="40">
        <v>82.783897879999998</v>
      </c>
      <c r="AQ181" s="40">
        <v>83.16906487</v>
      </c>
      <c r="AR181" s="40">
        <v>83.573162409999995</v>
      </c>
      <c r="AS181" s="40">
        <v>84.202606759999995</v>
      </c>
      <c r="AT181" s="40">
        <v>84.656991329999997</v>
      </c>
      <c r="AU181" s="40">
        <v>85.646306879999997</v>
      </c>
      <c r="AV181" s="40">
        <v>84.822785879999998</v>
      </c>
      <c r="AW181" s="40">
        <v>86.194987850000004</v>
      </c>
      <c r="AX181" s="40">
        <v>86.321490490000002</v>
      </c>
      <c r="AY181" s="40">
        <v>86.804341100000002</v>
      </c>
      <c r="AZ181" s="40">
        <v>85.42462621</v>
      </c>
      <c r="BA181" s="40">
        <v>85.183066769999996</v>
      </c>
      <c r="BB181" s="40">
        <v>82.924064900000005</v>
      </c>
      <c r="BC181" s="40">
        <v>82.373861680000005</v>
      </c>
    </row>
    <row r="182" spans="1:55" x14ac:dyDescent="0.3">
      <c r="A182" s="40" t="s">
        <v>163</v>
      </c>
      <c r="B182" s="40" t="s">
        <v>164</v>
      </c>
      <c r="C182" s="40" t="s">
        <v>330</v>
      </c>
      <c r="D182" s="40" t="s">
        <v>22</v>
      </c>
      <c r="E182" s="40" t="s">
        <v>293</v>
      </c>
      <c r="F182" s="40" t="s">
        <v>324</v>
      </c>
      <c r="G182" s="40" t="s">
        <v>23</v>
      </c>
      <c r="Q182" s="40">
        <v>96.938622339999995</v>
      </c>
      <c r="R182" s="40">
        <v>96.864591630000007</v>
      </c>
      <c r="S182" s="40">
        <v>96.588082209999996</v>
      </c>
      <c r="T182" s="40">
        <v>96.442882470000001</v>
      </c>
      <c r="U182" s="40">
        <v>95.678339309999998</v>
      </c>
      <c r="V182" s="40">
        <v>95.641876809999999</v>
      </c>
      <c r="W182" s="40">
        <v>95.547624060000004</v>
      </c>
      <c r="X182" s="40">
        <v>95.555073640000003</v>
      </c>
      <c r="Y182" s="40">
        <v>95.469060839999997</v>
      </c>
      <c r="Z182" s="40">
        <v>95.417097799999993</v>
      </c>
      <c r="AA182" s="40">
        <v>94.147218480000006</v>
      </c>
      <c r="AB182" s="40">
        <v>94.602339869999994</v>
      </c>
      <c r="AC182" s="40">
        <v>94.59623757</v>
      </c>
      <c r="AD182" s="40">
        <v>93.508900019999999</v>
      </c>
      <c r="AE182" s="40">
        <v>92.518094480000002</v>
      </c>
      <c r="AF182" s="40">
        <v>93.026118859999997</v>
      </c>
      <c r="AG182" s="40">
        <v>93.348553589999995</v>
      </c>
      <c r="AH182" s="40">
        <v>93.329696530000007</v>
      </c>
      <c r="AI182" s="40">
        <v>93.081795929999998</v>
      </c>
      <c r="AJ182" s="40">
        <v>93.354730320000002</v>
      </c>
      <c r="AK182" s="40">
        <v>93.466448740000004</v>
      </c>
      <c r="AL182" s="40">
        <v>93.441421719999994</v>
      </c>
      <c r="AM182" s="40">
        <v>90.856409220000003</v>
      </c>
      <c r="AN182" s="40">
        <v>91.042377220000006</v>
      </c>
      <c r="AO182" s="40">
        <v>90.290983639999993</v>
      </c>
      <c r="AP182" s="40">
        <v>89.941510620000003</v>
      </c>
      <c r="AQ182" s="40">
        <v>90.338209640000002</v>
      </c>
      <c r="AR182" s="40">
        <v>90.893167579999997</v>
      </c>
      <c r="AS182" s="40">
        <v>91.016199580000006</v>
      </c>
      <c r="AT182" s="40">
        <v>91.251309879999994</v>
      </c>
      <c r="AU182" s="40">
        <v>91.859820319999997</v>
      </c>
      <c r="AV182" s="40">
        <v>92.815912429999997</v>
      </c>
      <c r="AW182" s="40">
        <v>93.028992900000006</v>
      </c>
      <c r="AX182" s="40">
        <v>92.859972679999998</v>
      </c>
      <c r="AY182" s="40">
        <v>92.443791469999994</v>
      </c>
      <c r="AZ182" s="40">
        <v>92.465544550000004</v>
      </c>
      <c r="BA182" s="40">
        <v>92.503756780000003</v>
      </c>
      <c r="BB182" s="40">
        <v>92.416113370000005</v>
      </c>
      <c r="BC182" s="40">
        <v>92.291303459999995</v>
      </c>
    </row>
    <row r="183" spans="1:55" x14ac:dyDescent="0.3">
      <c r="A183" s="40" t="s">
        <v>167</v>
      </c>
      <c r="B183" s="40" t="s">
        <v>168</v>
      </c>
      <c r="C183" s="40" t="s">
        <v>330</v>
      </c>
      <c r="D183" s="40" t="s">
        <v>22</v>
      </c>
      <c r="E183" s="40" t="s">
        <v>293</v>
      </c>
      <c r="F183" s="40" t="s">
        <v>324</v>
      </c>
      <c r="G183" s="40" t="s">
        <v>23</v>
      </c>
      <c r="Q183" s="40">
        <v>95.012155340000007</v>
      </c>
      <c r="R183" s="40">
        <v>94.964895130000002</v>
      </c>
      <c r="S183" s="40">
        <v>94.904033760000004</v>
      </c>
      <c r="T183" s="40">
        <v>91.948494460000006</v>
      </c>
      <c r="U183" s="40">
        <v>91.859890629999995</v>
      </c>
      <c r="V183" s="40">
        <v>91.994406749999996</v>
      </c>
      <c r="W183" s="40">
        <v>92.037770170000002</v>
      </c>
      <c r="X183" s="40">
        <v>92.298429659999996</v>
      </c>
      <c r="Y183" s="40">
        <v>92.557597520000002</v>
      </c>
      <c r="Z183" s="40">
        <v>92.545599659999993</v>
      </c>
      <c r="AA183" s="40">
        <v>92.503619119999996</v>
      </c>
      <c r="AB183" s="40">
        <v>92.510029119999999</v>
      </c>
      <c r="AC183" s="40">
        <v>92.348551779999994</v>
      </c>
      <c r="AD183" s="40">
        <v>92.395208269999998</v>
      </c>
      <c r="AE183" s="40">
        <v>88.768740379999997</v>
      </c>
      <c r="AF183" s="40">
        <v>86.808240049999995</v>
      </c>
      <c r="AG183" s="40">
        <v>86.692121110000002</v>
      </c>
      <c r="AH183" s="40">
        <v>86.191774929999994</v>
      </c>
      <c r="AI183" s="40">
        <v>86.529017139999993</v>
      </c>
      <c r="AJ183" s="40">
        <v>86.578600309999999</v>
      </c>
      <c r="AK183" s="40">
        <v>86.725675280000004</v>
      </c>
      <c r="AL183" s="40">
        <v>87.492220259999996</v>
      </c>
      <c r="AM183" s="40">
        <v>87.47676036</v>
      </c>
      <c r="AN183" s="40">
        <v>87.204371379999998</v>
      </c>
      <c r="AO183" s="40">
        <v>87.051640320000004</v>
      </c>
      <c r="AP183" s="40">
        <v>86.704819020000002</v>
      </c>
      <c r="AQ183" s="40">
        <v>86.726696230000002</v>
      </c>
      <c r="AR183" s="40">
        <v>86.163267529999999</v>
      </c>
      <c r="AS183" s="40">
        <v>86.571970879999995</v>
      </c>
      <c r="AT183" s="40">
        <v>86.028719519999996</v>
      </c>
      <c r="AU183" s="40">
        <v>85.869072669999994</v>
      </c>
      <c r="AV183" s="40">
        <v>88.8788816</v>
      </c>
      <c r="AW183" s="40">
        <v>80.316836640000005</v>
      </c>
      <c r="AX183" s="40">
        <v>79.94116966</v>
      </c>
      <c r="AY183" s="40">
        <v>78.702279200000007</v>
      </c>
      <c r="AZ183" s="40">
        <v>79.369268379999994</v>
      </c>
      <c r="BA183" s="40">
        <v>78.929915170000001</v>
      </c>
      <c r="BB183" s="40">
        <v>79.629000309999995</v>
      </c>
      <c r="BC183" s="40">
        <v>78.584685440000001</v>
      </c>
    </row>
    <row r="184" spans="1:55" x14ac:dyDescent="0.3">
      <c r="A184" s="40" t="s">
        <v>169</v>
      </c>
      <c r="B184" s="40" t="s">
        <v>170</v>
      </c>
      <c r="C184" s="40" t="s">
        <v>330</v>
      </c>
      <c r="D184" s="40" t="s">
        <v>22</v>
      </c>
      <c r="E184" s="40" t="s">
        <v>293</v>
      </c>
      <c r="F184" s="40" t="s">
        <v>324</v>
      </c>
      <c r="G184" s="40" t="s">
        <v>23</v>
      </c>
      <c r="Q184" s="40">
        <v>81.754844570000003</v>
      </c>
      <c r="R184" s="40">
        <v>81.772130439999998</v>
      </c>
      <c r="S184" s="40">
        <v>81.987436079999995</v>
      </c>
      <c r="T184" s="40">
        <v>81.712262179999996</v>
      </c>
      <c r="U184" s="40">
        <v>80.994484959999994</v>
      </c>
      <c r="V184" s="40">
        <v>81.803268619999997</v>
      </c>
      <c r="W184" s="40">
        <v>82.019751130000003</v>
      </c>
      <c r="X184" s="40">
        <v>82.429792410000005</v>
      </c>
      <c r="Y184" s="40">
        <v>81.955012359999998</v>
      </c>
      <c r="Z184" s="40">
        <v>82.127635760000004</v>
      </c>
      <c r="AA184" s="40">
        <v>82.339111619999997</v>
      </c>
      <c r="AB184" s="40">
        <v>82.541866089999999</v>
      </c>
      <c r="AC184" s="40">
        <v>82.44042795</v>
      </c>
      <c r="AD184" s="40">
        <v>82.671121069999998</v>
      </c>
      <c r="AE184" s="40">
        <v>82.596646079999999</v>
      </c>
      <c r="AF184" s="40">
        <v>82.395822370000005</v>
      </c>
      <c r="AG184" s="40">
        <v>82.110038189999997</v>
      </c>
      <c r="AH184" s="40">
        <v>81.333985150000004</v>
      </c>
      <c r="AI184" s="40">
        <v>79.878519060000002</v>
      </c>
      <c r="AJ184" s="40">
        <v>79.606451370000002</v>
      </c>
      <c r="AK184" s="40">
        <v>79.753156739999994</v>
      </c>
      <c r="AL184" s="40">
        <v>78.989786170000002</v>
      </c>
      <c r="AM184" s="40">
        <v>78.550555790000004</v>
      </c>
      <c r="AN184" s="40">
        <v>79.024813719999997</v>
      </c>
      <c r="AO184" s="40">
        <v>78.604952569999995</v>
      </c>
      <c r="AP184" s="40">
        <v>78.031149049999996</v>
      </c>
      <c r="AQ184" s="40">
        <v>77.561381760000003</v>
      </c>
      <c r="AR184" s="40">
        <v>78.144921760000003</v>
      </c>
      <c r="AS184" s="40">
        <v>78.080518729999994</v>
      </c>
      <c r="AT184" s="40">
        <v>77.699352259999998</v>
      </c>
      <c r="AU184" s="40">
        <v>76.60958497</v>
      </c>
      <c r="AV184" s="40">
        <v>77.916585839999996</v>
      </c>
      <c r="AW184" s="40">
        <v>75.958254999999994</v>
      </c>
      <c r="AX184" s="40">
        <v>76.499361919999998</v>
      </c>
      <c r="AY184" s="40">
        <v>77.037568320000005</v>
      </c>
      <c r="AZ184" s="40">
        <v>76.755102160000007</v>
      </c>
      <c r="BA184" s="40">
        <v>80.195854530000005</v>
      </c>
      <c r="BB184" s="40">
        <v>81.708147339999996</v>
      </c>
      <c r="BC184" s="40">
        <v>80.426078009999998</v>
      </c>
    </row>
    <row r="185" spans="1:55" x14ac:dyDescent="0.3">
      <c r="A185" s="40" t="s">
        <v>173</v>
      </c>
      <c r="B185" s="40" t="s">
        <v>174</v>
      </c>
      <c r="C185" s="40" t="s">
        <v>330</v>
      </c>
      <c r="D185" s="40" t="s">
        <v>22</v>
      </c>
      <c r="E185" s="40" t="s">
        <v>293</v>
      </c>
      <c r="F185" s="40" t="s">
        <v>324</v>
      </c>
      <c r="G185" s="40" t="s">
        <v>23</v>
      </c>
      <c r="Q185" s="40">
        <v>89.409636480000003</v>
      </c>
      <c r="R185" s="40">
        <v>89.372396069999994</v>
      </c>
      <c r="S185" s="40">
        <v>88.851559260000002</v>
      </c>
      <c r="T185" s="40">
        <v>87.841551519999996</v>
      </c>
      <c r="U185" s="40">
        <v>87.49777023</v>
      </c>
      <c r="V185" s="40">
        <v>87.914472610000004</v>
      </c>
      <c r="W185" s="40">
        <v>87.731475579999994</v>
      </c>
      <c r="X185" s="40">
        <v>87.942008220000005</v>
      </c>
      <c r="Y185" s="40">
        <v>87.656276680000005</v>
      </c>
      <c r="Z185" s="40">
        <v>87.286564619999993</v>
      </c>
      <c r="AA185" s="40">
        <v>87.050383550000006</v>
      </c>
      <c r="AB185" s="40">
        <v>86.506901439999993</v>
      </c>
      <c r="AC185" s="40">
        <v>86.880584330000005</v>
      </c>
      <c r="AD185" s="40">
        <v>86.502055200000001</v>
      </c>
      <c r="AE185" s="40">
        <v>86.089808550000001</v>
      </c>
      <c r="AF185" s="40">
        <v>85.570859279999993</v>
      </c>
      <c r="AG185" s="40">
        <v>86.263272779999994</v>
      </c>
      <c r="AH185" s="40">
        <v>87.075974029999998</v>
      </c>
      <c r="AI185" s="40">
        <v>86.303018039999998</v>
      </c>
      <c r="AJ185" s="40">
        <v>86.660262430000003</v>
      </c>
      <c r="AK185" s="40">
        <v>86.761417429999995</v>
      </c>
      <c r="AL185" s="40">
        <v>85.433279569999996</v>
      </c>
      <c r="AM185" s="40">
        <v>85.30146268</v>
      </c>
      <c r="AN185" s="40">
        <v>85.769367029999998</v>
      </c>
      <c r="AO185" s="40">
        <v>85.874037630000004</v>
      </c>
      <c r="AP185" s="40">
        <v>86.215516219999998</v>
      </c>
      <c r="AQ185" s="40">
        <v>85.739481819999995</v>
      </c>
      <c r="AR185" s="40">
        <v>85.540997200000007</v>
      </c>
      <c r="AS185" s="40">
        <v>86.208372690000004</v>
      </c>
      <c r="AT185" s="40">
        <v>86.953817770000001</v>
      </c>
      <c r="AU185" s="40">
        <v>87.359457559999996</v>
      </c>
      <c r="AV185" s="40">
        <v>88.325068270000003</v>
      </c>
      <c r="AW185" s="40">
        <v>88.270631570000006</v>
      </c>
      <c r="AX185" s="40">
        <v>87.866240189999999</v>
      </c>
      <c r="AY185" s="40">
        <v>87.828702579999998</v>
      </c>
      <c r="AZ185" s="40">
        <v>87.870489059999997</v>
      </c>
      <c r="BA185" s="40">
        <v>87.794677419999999</v>
      </c>
      <c r="BB185" s="40">
        <v>87.817860409999994</v>
      </c>
      <c r="BC185" s="40">
        <v>87.88743728</v>
      </c>
    </row>
    <row r="186" spans="1:55" x14ac:dyDescent="0.3">
      <c r="A186" s="40" t="s">
        <v>5</v>
      </c>
      <c r="B186" s="40" t="s">
        <v>6</v>
      </c>
      <c r="C186" s="40" t="s">
        <v>329</v>
      </c>
      <c r="D186" s="40" t="s">
        <v>24</v>
      </c>
      <c r="E186" s="40" t="s">
        <v>293</v>
      </c>
      <c r="F186" s="40" t="s">
        <v>324</v>
      </c>
      <c r="G186" s="40" t="s">
        <v>25</v>
      </c>
      <c r="P186" s="40">
        <v>0</v>
      </c>
      <c r="Q186" s="40">
        <v>19265.838489999998</v>
      </c>
      <c r="R186" s="40">
        <v>8357.0526580000005</v>
      </c>
      <c r="S186" s="40">
        <v>9445.0489010000001</v>
      </c>
      <c r="T186" s="40">
        <v>10519.815199999999</v>
      </c>
      <c r="U186" s="40">
        <v>8445.2430820000009</v>
      </c>
      <c r="V186" s="40">
        <v>11093.483850000001</v>
      </c>
      <c r="W186" s="40">
        <v>9164.0159550000008</v>
      </c>
      <c r="X186" s="40">
        <v>11284.43022</v>
      </c>
      <c r="Y186" s="40">
        <v>12114.00496</v>
      </c>
      <c r="Z186" s="40">
        <v>17674.371289999999</v>
      </c>
      <c r="AA186" s="40">
        <v>13530.418820000001</v>
      </c>
      <c r="AB186" s="40">
        <v>10933.992829999999</v>
      </c>
      <c r="AC186" s="40">
        <v>13059.616690000001</v>
      </c>
      <c r="AD186" s="40">
        <v>12827.42722</v>
      </c>
      <c r="AE186" s="40">
        <v>8401.0615969999999</v>
      </c>
      <c r="AF186" s="40">
        <v>8690.5360820000005</v>
      </c>
      <c r="AG186" s="40">
        <v>8196.6712900000002</v>
      </c>
      <c r="AH186" s="40">
        <v>13658.559310000001</v>
      </c>
      <c r="AI186" s="40">
        <v>7581.3188630000004</v>
      </c>
      <c r="AJ186" s="40">
        <v>9372.8000310000007</v>
      </c>
      <c r="AK186" s="40">
        <v>15653.77786</v>
      </c>
      <c r="AL186" s="40">
        <v>11782.74188</v>
      </c>
      <c r="AM186" s="40">
        <v>22600.352470000002</v>
      </c>
      <c r="AN186" s="40">
        <v>9483.7084180000002</v>
      </c>
      <c r="AO186" s="40">
        <v>12386.8452</v>
      </c>
      <c r="AP186" s="40">
        <v>12921.912679999999</v>
      </c>
      <c r="AQ186" s="40">
        <v>10194.894050000001</v>
      </c>
      <c r="AR186" s="40">
        <v>2266.7162370000001</v>
      </c>
      <c r="AS186" s="40">
        <v>2434.0586979999998</v>
      </c>
      <c r="AT186" s="40">
        <v>2408.511508</v>
      </c>
      <c r="AU186" s="40">
        <v>2535.2263330000001</v>
      </c>
      <c r="AV186" s="40">
        <v>2581.222452</v>
      </c>
      <c r="AW186" s="40">
        <v>2625.3415690000002</v>
      </c>
      <c r="AX186" s="40">
        <v>2645.4098370000002</v>
      </c>
      <c r="AY186" s="40">
        <v>2559.3240249999999</v>
      </c>
      <c r="AZ186" s="40">
        <v>2567.3688809999999</v>
      </c>
      <c r="BA186" s="40">
        <v>2742.1532360000001</v>
      </c>
      <c r="BB186" s="40">
        <v>2608.1031290000001</v>
      </c>
      <c r="BC186" s="40">
        <v>2670.2586249999999</v>
      </c>
    </row>
    <row r="187" spans="1:55" x14ac:dyDescent="0.3">
      <c r="A187" s="40" t="s">
        <v>151</v>
      </c>
      <c r="B187" s="40" t="s">
        <v>152</v>
      </c>
      <c r="C187" s="40" t="s">
        <v>329</v>
      </c>
      <c r="D187" s="40" t="s">
        <v>24</v>
      </c>
      <c r="E187" s="40" t="s">
        <v>293</v>
      </c>
      <c r="F187" s="40" t="s">
        <v>324</v>
      </c>
      <c r="G187" s="40" t="s">
        <v>25</v>
      </c>
      <c r="P187" s="40">
        <v>0</v>
      </c>
      <c r="Q187" s="40">
        <v>512.18457609999996</v>
      </c>
      <c r="R187" s="40">
        <v>517.61788100000001</v>
      </c>
      <c r="S187" s="40">
        <v>532.96343899999999</v>
      </c>
      <c r="T187" s="40">
        <v>563.4505719</v>
      </c>
      <c r="U187" s="40">
        <v>543.53222870000002</v>
      </c>
      <c r="V187" s="40">
        <v>585.90624960000002</v>
      </c>
      <c r="W187" s="40">
        <v>589.35092310000005</v>
      </c>
      <c r="X187" s="40">
        <v>589.46228129999997</v>
      </c>
      <c r="Y187" s="40">
        <v>577.39798029999997</v>
      </c>
      <c r="Z187" s="40">
        <v>591.09756849999997</v>
      </c>
      <c r="AA187" s="40">
        <v>511.208662</v>
      </c>
      <c r="AB187" s="40">
        <v>434.64786279999998</v>
      </c>
      <c r="AC187" s="40">
        <v>435.6114048</v>
      </c>
      <c r="AD187" s="40">
        <v>439.2830045</v>
      </c>
      <c r="AE187" s="40">
        <v>421.00558119999999</v>
      </c>
      <c r="AF187" s="40">
        <v>432.1408184</v>
      </c>
      <c r="AG187" s="40">
        <v>481.31379959999998</v>
      </c>
      <c r="AH187" s="40">
        <v>462.05571300000003</v>
      </c>
      <c r="AI187" s="40">
        <v>477.34162700000002</v>
      </c>
      <c r="AJ187" s="40">
        <v>434.94330209999998</v>
      </c>
      <c r="AK187" s="40">
        <v>492.18669</v>
      </c>
      <c r="AL187" s="40">
        <v>497.94218100000001</v>
      </c>
      <c r="AM187" s="40">
        <v>520.48429599999997</v>
      </c>
      <c r="AN187" s="40">
        <v>518.32657200000006</v>
      </c>
      <c r="AO187" s="40">
        <v>432.62641480000002</v>
      </c>
      <c r="AP187" s="40">
        <v>440.55357670000001</v>
      </c>
      <c r="AQ187" s="40">
        <v>405.12695029999998</v>
      </c>
      <c r="AR187" s="40">
        <v>378.08954699999998</v>
      </c>
      <c r="AS187" s="40">
        <v>394.02173970000001</v>
      </c>
      <c r="AT187" s="40">
        <v>383.38026120000001</v>
      </c>
      <c r="AU187" s="40">
        <v>352.01530129999998</v>
      </c>
      <c r="AV187" s="40">
        <v>380.0296975</v>
      </c>
      <c r="AW187" s="40">
        <v>377.27074399999998</v>
      </c>
      <c r="AX187" s="40">
        <v>390.754752</v>
      </c>
      <c r="AY187" s="40">
        <v>388.1558546</v>
      </c>
      <c r="AZ187" s="40">
        <v>396.81346639999998</v>
      </c>
      <c r="BA187" s="40">
        <v>388.12740280000003</v>
      </c>
      <c r="BB187" s="40">
        <v>394.93696510000001</v>
      </c>
      <c r="BC187" s="40">
        <v>403.06085610000002</v>
      </c>
    </row>
    <row r="188" spans="1:55" x14ac:dyDescent="0.3">
      <c r="A188" s="40" t="s">
        <v>157</v>
      </c>
      <c r="B188" s="40" t="s">
        <v>158</v>
      </c>
      <c r="C188" s="40" t="s">
        <v>329</v>
      </c>
      <c r="D188" s="40" t="s">
        <v>24</v>
      </c>
      <c r="E188" s="40" t="s">
        <v>293</v>
      </c>
      <c r="F188" s="40" t="s">
        <v>324</v>
      </c>
      <c r="G188" s="40" t="s">
        <v>25</v>
      </c>
      <c r="P188" s="40">
        <v>0</v>
      </c>
      <c r="Q188" s="40">
        <v>19334.42698</v>
      </c>
      <c r="R188" s="40">
        <v>19264.53544</v>
      </c>
      <c r="S188" s="40">
        <v>19017.315060000001</v>
      </c>
      <c r="T188" s="40">
        <v>19743.79104</v>
      </c>
      <c r="U188" s="40">
        <v>17620.164089999998</v>
      </c>
      <c r="V188" s="40">
        <v>17741.669119999999</v>
      </c>
      <c r="W188" s="40">
        <v>17795.874479999999</v>
      </c>
      <c r="X188" s="40">
        <v>19252.980589999999</v>
      </c>
      <c r="Y188" s="40">
        <v>17843.550090000001</v>
      </c>
      <c r="Z188" s="40">
        <v>18629.496500000001</v>
      </c>
      <c r="AA188" s="40">
        <v>20631.8609</v>
      </c>
      <c r="AB188" s="40">
        <v>18719.029770000001</v>
      </c>
      <c r="AC188" s="40">
        <v>20139.962200000002</v>
      </c>
      <c r="AD188" s="40">
        <v>19773.92784</v>
      </c>
      <c r="AE188" s="40">
        <v>19043.050759999998</v>
      </c>
      <c r="AF188" s="40">
        <v>18720.863109999998</v>
      </c>
      <c r="AG188" s="40">
        <v>19770.82877</v>
      </c>
      <c r="AH188" s="40">
        <v>19252.875189999999</v>
      </c>
      <c r="AI188" s="40">
        <v>18734.46715</v>
      </c>
      <c r="AJ188" s="40">
        <v>20344.5095</v>
      </c>
      <c r="AK188" s="40">
        <v>23113.206300000002</v>
      </c>
      <c r="AL188" s="40">
        <v>20555.69111</v>
      </c>
      <c r="AM188" s="40">
        <v>22488.924889999998</v>
      </c>
      <c r="AN188" s="40">
        <v>20130.603299999999</v>
      </c>
      <c r="AO188" s="40">
        <v>20024.15612</v>
      </c>
      <c r="AP188" s="40">
        <v>21393.794089999999</v>
      </c>
      <c r="AQ188" s="40">
        <v>22060.794119999999</v>
      </c>
      <c r="AR188" s="40">
        <v>22643.363170000001</v>
      </c>
      <c r="AS188" s="40">
        <v>23898.312610000001</v>
      </c>
      <c r="AT188" s="40">
        <v>25298.756829999998</v>
      </c>
      <c r="AU188" s="40">
        <v>23457.660940000002</v>
      </c>
      <c r="AV188" s="40">
        <v>22932.965789999998</v>
      </c>
      <c r="AW188" s="40">
        <v>26546.29696</v>
      </c>
      <c r="AX188" s="40">
        <v>24509.04392</v>
      </c>
      <c r="AY188" s="40">
        <v>24919.26971</v>
      </c>
      <c r="AZ188" s="40">
        <v>26761.839650000002</v>
      </c>
      <c r="BA188" s="40">
        <v>33310.459450000002</v>
      </c>
      <c r="BB188" s="40">
        <v>31146.434700000002</v>
      </c>
      <c r="BC188" s="40">
        <v>32521.084439999999</v>
      </c>
    </row>
    <row r="189" spans="1:55" x14ac:dyDescent="0.3">
      <c r="A189" s="40" t="s">
        <v>159</v>
      </c>
      <c r="B189" s="40" t="s">
        <v>160</v>
      </c>
      <c r="C189" s="40" t="s">
        <v>329</v>
      </c>
      <c r="D189" s="40" t="s">
        <v>24</v>
      </c>
      <c r="E189" s="40" t="s">
        <v>293</v>
      </c>
      <c r="F189" s="40" t="s">
        <v>324</v>
      </c>
      <c r="G189" s="40" t="s">
        <v>25</v>
      </c>
      <c r="P189" s="40">
        <v>0</v>
      </c>
      <c r="Q189" s="40">
        <v>5075.5103399999998</v>
      </c>
      <c r="R189" s="40">
        <v>5192.5017980000002</v>
      </c>
      <c r="S189" s="40">
        <v>5356.7029700000003</v>
      </c>
      <c r="T189" s="40">
        <v>5358.9611649999997</v>
      </c>
      <c r="U189" s="40">
        <v>5342.4384440000003</v>
      </c>
      <c r="V189" s="40">
        <v>5461.4185209999996</v>
      </c>
      <c r="W189" s="40">
        <v>5370.9829650000001</v>
      </c>
      <c r="X189" s="40">
        <v>5521.2130880000004</v>
      </c>
      <c r="Y189" s="40">
        <v>5980.0134289999996</v>
      </c>
      <c r="Z189" s="40">
        <v>6515.2757659999997</v>
      </c>
      <c r="AA189" s="40">
        <v>5862.1026350000002</v>
      </c>
      <c r="AB189" s="40">
        <v>5768.69452</v>
      </c>
      <c r="AC189" s="40">
        <v>6440.136571</v>
      </c>
      <c r="AD189" s="40">
        <v>7178.790559</v>
      </c>
      <c r="AE189" s="40">
        <v>7270.6310970000004</v>
      </c>
      <c r="AF189" s="40">
        <v>7237.2214670000003</v>
      </c>
      <c r="AG189" s="40">
        <v>7469.7198239999998</v>
      </c>
      <c r="AH189" s="40">
        <v>7443.7990499999996</v>
      </c>
      <c r="AI189" s="40">
        <v>8030.1894389999998</v>
      </c>
      <c r="AJ189" s="40">
        <v>8315.9361860000008</v>
      </c>
      <c r="AK189" s="40">
        <v>8468.4692990000003</v>
      </c>
      <c r="AL189" s="40">
        <v>8172.4293429999998</v>
      </c>
      <c r="AM189" s="40">
        <v>8265.5554819999998</v>
      </c>
      <c r="AN189" s="40">
        <v>8253.6686559999998</v>
      </c>
      <c r="AO189" s="40">
        <v>8418.8095929999999</v>
      </c>
      <c r="AP189" s="40">
        <v>8393.4467879999993</v>
      </c>
      <c r="AQ189" s="40">
        <v>7831.68066</v>
      </c>
      <c r="AR189" s="40">
        <v>7767.6156879999999</v>
      </c>
      <c r="AS189" s="40">
        <v>8432.0689750000001</v>
      </c>
      <c r="AT189" s="40">
        <v>8694.8411259999993</v>
      </c>
      <c r="AU189" s="40">
        <v>8105.0945840000004</v>
      </c>
      <c r="AV189" s="40">
        <v>8311.7495429999999</v>
      </c>
      <c r="AW189" s="40">
        <v>8339.6891300000007</v>
      </c>
      <c r="AX189" s="40">
        <v>9050.327147</v>
      </c>
      <c r="AY189" s="40">
        <v>9290.8930060000002</v>
      </c>
      <c r="AZ189" s="40">
        <v>9351.0053229999994</v>
      </c>
      <c r="BA189" s="40">
        <v>9775.8726920000008</v>
      </c>
      <c r="BB189" s="40">
        <v>9573.7699279999997</v>
      </c>
      <c r="BC189" s="40">
        <v>10198.512930000001</v>
      </c>
    </row>
    <row r="190" spans="1:55" x14ac:dyDescent="0.3">
      <c r="A190" s="40" t="s">
        <v>275</v>
      </c>
      <c r="B190" s="40" t="s">
        <v>276</v>
      </c>
      <c r="C190" s="40" t="s">
        <v>329</v>
      </c>
      <c r="D190" s="40" t="s">
        <v>24</v>
      </c>
      <c r="E190" s="40" t="s">
        <v>293</v>
      </c>
      <c r="F190" s="40" t="s">
        <v>324</v>
      </c>
      <c r="G190" s="40" t="s">
        <v>25</v>
      </c>
      <c r="P190" s="40">
        <v>0</v>
      </c>
      <c r="Q190" s="40">
        <v>7487.821344</v>
      </c>
      <c r="R190" s="40">
        <v>5589.7464929999996</v>
      </c>
      <c r="S190" s="40">
        <v>5846.4378390000002</v>
      </c>
      <c r="T190" s="40">
        <v>6074.2874670000001</v>
      </c>
      <c r="U190" s="40">
        <v>5874.0461599999999</v>
      </c>
      <c r="V190" s="40">
        <v>6302.9110410000003</v>
      </c>
      <c r="W190" s="40">
        <v>6080.6983289999998</v>
      </c>
      <c r="X190" s="40">
        <v>6460.9087719999998</v>
      </c>
      <c r="Y190" s="40">
        <v>7054.5985140000003</v>
      </c>
      <c r="Z190" s="40">
        <v>7807.8207970000003</v>
      </c>
      <c r="AA190" s="40">
        <v>7356.1812389999996</v>
      </c>
      <c r="AB190" s="40">
        <v>7049.1336170000004</v>
      </c>
      <c r="AC190" s="40">
        <v>7360.0916719999996</v>
      </c>
      <c r="AD190" s="40">
        <v>7297.5267279999998</v>
      </c>
      <c r="AE190" s="40">
        <v>6666.4926500000001</v>
      </c>
      <c r="AF190" s="40">
        <v>6651.7910549999997</v>
      </c>
      <c r="AG190" s="40">
        <v>6603.0577219999996</v>
      </c>
      <c r="AH190" s="40">
        <v>7383.5978869999999</v>
      </c>
      <c r="AI190" s="40">
        <v>6521.2875029999996</v>
      </c>
      <c r="AJ190" s="40">
        <v>6761.8485259999998</v>
      </c>
      <c r="AK190" s="40">
        <v>7689.4282009999997</v>
      </c>
      <c r="AL190" s="40">
        <v>7151.8200630000001</v>
      </c>
      <c r="AM190" s="40">
        <v>8710.9356750000006</v>
      </c>
      <c r="AN190" s="40">
        <v>6874.917864</v>
      </c>
      <c r="AO190" s="40">
        <v>7294.2612499999996</v>
      </c>
      <c r="AP190" s="40">
        <v>7408.9695890000003</v>
      </c>
      <c r="AQ190" s="40">
        <v>7006.7015300000003</v>
      </c>
      <c r="AR190" s="40">
        <v>6873.1861419999996</v>
      </c>
      <c r="AS190" s="40">
        <v>8043.1492989999997</v>
      </c>
      <c r="AT190" s="40">
        <v>8087.9223819999997</v>
      </c>
      <c r="AU190" s="40">
        <v>7507.9742580000002</v>
      </c>
      <c r="AV190" s="40">
        <v>7376.2367199999999</v>
      </c>
      <c r="AW190" s="40">
        <v>6141.4201059999996</v>
      </c>
      <c r="AX190" s="40">
        <v>6894.5435610000004</v>
      </c>
      <c r="AY190" s="40">
        <v>6020.6074639999997</v>
      </c>
      <c r="AZ190" s="40">
        <v>7615.6181930000002</v>
      </c>
      <c r="BA190" s="40">
        <v>6025.2403519999998</v>
      </c>
      <c r="BB190" s="40">
        <v>6456.0578610000002</v>
      </c>
      <c r="BC190" s="40">
        <v>6875.5774510000001</v>
      </c>
    </row>
    <row r="191" spans="1:55" x14ac:dyDescent="0.3">
      <c r="A191" s="40" t="s">
        <v>277</v>
      </c>
      <c r="B191" s="40" t="s">
        <v>278</v>
      </c>
      <c r="C191" s="40" t="s">
        <v>329</v>
      </c>
      <c r="D191" s="40" t="s">
        <v>24</v>
      </c>
      <c r="E191" s="40" t="s">
        <v>293</v>
      </c>
      <c r="F191" s="40" t="s">
        <v>324</v>
      </c>
      <c r="G191" s="40" t="s">
        <v>25</v>
      </c>
      <c r="P191" s="40">
        <v>0</v>
      </c>
      <c r="Q191" s="40">
        <v>2353.5535420000001</v>
      </c>
      <c r="R191" s="40">
        <v>1215.6953799999999</v>
      </c>
      <c r="S191" s="40">
        <v>1350.845088</v>
      </c>
      <c r="T191" s="40">
        <v>1494.23937</v>
      </c>
      <c r="U191" s="40">
        <v>1275.3049699999999</v>
      </c>
      <c r="V191" s="40">
        <v>1592.8788589999999</v>
      </c>
      <c r="W191" s="40">
        <v>1473.5339120000001</v>
      </c>
      <c r="X191" s="40">
        <v>1677.4197959999999</v>
      </c>
      <c r="Y191" s="40">
        <v>1817.892235</v>
      </c>
      <c r="Z191" s="40">
        <v>2372.0569460000002</v>
      </c>
      <c r="AA191" s="40">
        <v>1982.316824</v>
      </c>
      <c r="AB191" s="40">
        <v>1786.448625</v>
      </c>
      <c r="AC191" s="40">
        <v>2029.9870430000001</v>
      </c>
      <c r="AD191" s="40">
        <v>2015.4791049999999</v>
      </c>
      <c r="AE191" s="40">
        <v>1594.233745</v>
      </c>
      <c r="AF191" s="40">
        <v>1637.376197</v>
      </c>
      <c r="AG191" s="40">
        <v>1630.5278940000001</v>
      </c>
      <c r="AH191" s="40">
        <v>2287.3563589999999</v>
      </c>
      <c r="AI191" s="40">
        <v>1523.6746760000001</v>
      </c>
      <c r="AJ191" s="40">
        <v>1728.2962829999999</v>
      </c>
      <c r="AK191" s="40">
        <v>2389.2198480000002</v>
      </c>
      <c r="AL191" s="40">
        <v>2062.414593</v>
      </c>
      <c r="AM191" s="40">
        <v>3223.0115649999998</v>
      </c>
      <c r="AN191" s="40">
        <v>1835.6569400000001</v>
      </c>
      <c r="AO191" s="40">
        <v>1848.568254</v>
      </c>
      <c r="AP191" s="40">
        <v>2047.3263039999999</v>
      </c>
      <c r="AQ191" s="40">
        <v>1820.016355</v>
      </c>
      <c r="AR191" s="40">
        <v>1734.8227440000001</v>
      </c>
      <c r="AS191" s="40">
        <v>1960.219683</v>
      </c>
      <c r="AT191" s="40">
        <v>1620.6129780000001</v>
      </c>
      <c r="AU191" s="40">
        <v>1710.0561310000001</v>
      </c>
      <c r="AV191" s="40">
        <v>1505.966081</v>
      </c>
      <c r="AW191" s="40">
        <v>2213.989341</v>
      </c>
      <c r="AX191" s="40">
        <v>2304.4833939999999</v>
      </c>
      <c r="AY191" s="40">
        <v>2162.3812229999999</v>
      </c>
      <c r="AZ191" s="40">
        <v>2301.2319900000002</v>
      </c>
      <c r="BA191" s="40">
        <v>2303.1753800000001</v>
      </c>
      <c r="BB191" s="40">
        <v>2317.2199300000002</v>
      </c>
      <c r="BC191" s="40">
        <v>2320.5480899999998</v>
      </c>
    </row>
    <row r="192" spans="1:55" x14ac:dyDescent="0.3">
      <c r="A192" s="40" t="s">
        <v>165</v>
      </c>
      <c r="B192" s="40" t="s">
        <v>166</v>
      </c>
      <c r="C192" s="40" t="s">
        <v>329</v>
      </c>
      <c r="D192" s="40" t="s">
        <v>24</v>
      </c>
      <c r="E192" s="40" t="s">
        <v>293</v>
      </c>
      <c r="F192" s="40" t="s">
        <v>324</v>
      </c>
      <c r="G192" s="40" t="s">
        <v>25</v>
      </c>
      <c r="P192" s="40">
        <v>0</v>
      </c>
      <c r="Q192" s="40">
        <v>10913.19375</v>
      </c>
      <c r="R192" s="40">
        <v>4981.0844950000001</v>
      </c>
      <c r="S192" s="40">
        <v>5553.6544640000002</v>
      </c>
      <c r="T192" s="40">
        <v>6224.157897</v>
      </c>
      <c r="U192" s="40">
        <v>5132.6844460000002</v>
      </c>
      <c r="V192" s="40">
        <v>6603.3968930000001</v>
      </c>
      <c r="W192" s="40">
        <v>5534.199329</v>
      </c>
      <c r="X192" s="40">
        <v>6712.9955330000003</v>
      </c>
      <c r="Y192" s="40">
        <v>7163.1271889999998</v>
      </c>
      <c r="Z192" s="40">
        <v>10165.113590000001</v>
      </c>
      <c r="AA192" s="40">
        <v>7947.2768390000001</v>
      </c>
      <c r="AB192" s="40">
        <v>6540.4747980000002</v>
      </c>
      <c r="AC192" s="40">
        <v>7702.752931</v>
      </c>
      <c r="AD192" s="40">
        <v>7627.6120620000002</v>
      </c>
      <c r="AE192" s="40">
        <v>5213.1157130000001</v>
      </c>
      <c r="AF192" s="40">
        <v>4621.6805700000004</v>
      </c>
      <c r="AG192" s="40">
        <v>4345.6530979999998</v>
      </c>
      <c r="AH192" s="40">
        <v>7364.415986</v>
      </c>
      <c r="AI192" s="40">
        <v>4062.7411459999998</v>
      </c>
      <c r="AJ192" s="40">
        <v>5082.5380400000004</v>
      </c>
      <c r="AK192" s="40">
        <v>8536.9665889999997</v>
      </c>
      <c r="AL192" s="40">
        <v>6371.9446619999999</v>
      </c>
      <c r="AM192" s="40">
        <v>12180.54198</v>
      </c>
      <c r="AN192" s="40">
        <v>5024.351815</v>
      </c>
      <c r="AO192" s="40">
        <v>6621.916913</v>
      </c>
      <c r="AP192" s="40">
        <v>6946.8962680000004</v>
      </c>
      <c r="AQ192" s="40">
        <v>5402.5448399999996</v>
      </c>
      <c r="AR192" s="40">
        <v>4965.5273930000003</v>
      </c>
      <c r="AS192" s="40">
        <v>7703.7877420000004</v>
      </c>
      <c r="AT192" s="40">
        <v>5318.9161400000003</v>
      </c>
      <c r="AU192" s="40">
        <v>6557.1988019999999</v>
      </c>
      <c r="AV192" s="40">
        <v>7135.1255709999996</v>
      </c>
      <c r="AW192" s="40">
        <v>5498.0197559999997</v>
      </c>
      <c r="AX192" s="40">
        <v>6380.5961420000003</v>
      </c>
      <c r="AY192" s="40">
        <v>5822.3084930000005</v>
      </c>
      <c r="AZ192" s="40">
        <v>6514.2047160000002</v>
      </c>
      <c r="BA192" s="40">
        <v>1148.3926750000001</v>
      </c>
      <c r="BB192" s="40">
        <v>1146.155405</v>
      </c>
      <c r="BC192" s="40">
        <v>1104.1454450000001</v>
      </c>
    </row>
    <row r="193" spans="1:55" x14ac:dyDescent="0.3">
      <c r="A193" s="40" t="s">
        <v>171</v>
      </c>
      <c r="B193" s="40" t="s">
        <v>172</v>
      </c>
      <c r="C193" s="40" t="s">
        <v>329</v>
      </c>
      <c r="D193" s="40" t="s">
        <v>24</v>
      </c>
      <c r="E193" s="40" t="s">
        <v>293</v>
      </c>
      <c r="F193" s="40" t="s">
        <v>324</v>
      </c>
      <c r="G193" s="40" t="s">
        <v>25</v>
      </c>
      <c r="P193" s="40">
        <v>0</v>
      </c>
      <c r="Q193" s="40">
        <v>521.50444089999996</v>
      </c>
      <c r="R193" s="40">
        <v>480.5707203</v>
      </c>
      <c r="S193" s="40">
        <v>474.67412969999998</v>
      </c>
      <c r="T193" s="40">
        <v>491.26240639999997</v>
      </c>
      <c r="U193" s="40">
        <v>453.98679120000003</v>
      </c>
      <c r="V193" s="40">
        <v>489.8723943</v>
      </c>
      <c r="W193" s="40">
        <v>472.89586120000001</v>
      </c>
      <c r="X193" s="40">
        <v>490.21756069999998</v>
      </c>
      <c r="Y193" s="40">
        <v>509.25178699999998</v>
      </c>
      <c r="Z193" s="40">
        <v>540.75815030000001</v>
      </c>
      <c r="AA193" s="40">
        <v>536.43781669999998</v>
      </c>
      <c r="AB193" s="40">
        <v>530.12889199999995</v>
      </c>
      <c r="AC193" s="40">
        <v>560.51760300000001</v>
      </c>
      <c r="AD193" s="40">
        <v>582.05981299999996</v>
      </c>
      <c r="AE193" s="40">
        <v>533.243741</v>
      </c>
      <c r="AF193" s="40">
        <v>595.101358</v>
      </c>
      <c r="AG193" s="40">
        <v>553.90499299999999</v>
      </c>
      <c r="AH193" s="40">
        <v>572.949254</v>
      </c>
      <c r="AI193" s="40">
        <v>523.56209999999999</v>
      </c>
      <c r="AJ193" s="40">
        <v>539.88344500000005</v>
      </c>
      <c r="AK193" s="40">
        <v>572.47947999999997</v>
      </c>
      <c r="AL193" s="40">
        <v>576.76749299999994</v>
      </c>
      <c r="AM193" s="40">
        <v>605.45275400000003</v>
      </c>
      <c r="AN193" s="40">
        <v>499.59110199999998</v>
      </c>
      <c r="AO193" s="40">
        <v>449.91134829999999</v>
      </c>
      <c r="AP193" s="40">
        <v>409.83671829999997</v>
      </c>
      <c r="AQ193" s="40">
        <v>450.8156927</v>
      </c>
      <c r="AR193" s="40">
        <v>453.1853079</v>
      </c>
      <c r="AS193" s="40">
        <v>497.73720589999999</v>
      </c>
      <c r="AT193" s="40">
        <v>531.4369494</v>
      </c>
      <c r="AU193" s="40">
        <v>599.37095699999998</v>
      </c>
      <c r="AV193" s="40">
        <v>707.16682300000002</v>
      </c>
      <c r="AW193" s="40">
        <v>853.30820100000005</v>
      </c>
      <c r="AX193" s="40">
        <v>752.43758000000003</v>
      </c>
      <c r="AY193" s="40">
        <v>964.60229300000003</v>
      </c>
      <c r="AZ193" s="40">
        <v>801.89848300000006</v>
      </c>
      <c r="BA193" s="40">
        <v>856.41235500000005</v>
      </c>
      <c r="BB193" s="40">
        <v>873.02362749999998</v>
      </c>
      <c r="BC193" s="40">
        <v>900.76644199999998</v>
      </c>
    </row>
    <row r="194" spans="1:55" x14ac:dyDescent="0.3">
      <c r="A194" s="40" t="s">
        <v>175</v>
      </c>
      <c r="B194" s="40" t="s">
        <v>176</v>
      </c>
      <c r="C194" s="40" t="s">
        <v>329</v>
      </c>
      <c r="D194" s="40" t="s">
        <v>24</v>
      </c>
      <c r="E194" s="40" t="s">
        <v>293</v>
      </c>
      <c r="F194" s="40" t="s">
        <v>324</v>
      </c>
      <c r="G194" s="40" t="s">
        <v>25</v>
      </c>
      <c r="P194" s="40">
        <v>0</v>
      </c>
      <c r="Q194" s="40">
        <v>10531.531510000001</v>
      </c>
      <c r="R194" s="40">
        <v>10269.321330000001</v>
      </c>
      <c r="S194" s="40">
        <v>10508.201999999999</v>
      </c>
      <c r="T194" s="40">
        <v>10564.76974</v>
      </c>
      <c r="U194" s="40">
        <v>10899.64839</v>
      </c>
      <c r="V194" s="40">
        <v>11435.45391</v>
      </c>
      <c r="W194" s="40">
        <v>11585.23531</v>
      </c>
      <c r="X194" s="40">
        <v>12042.08361</v>
      </c>
      <c r="Y194" s="40">
        <v>12367.88546</v>
      </c>
      <c r="Z194" s="40">
        <v>13186.860140000001</v>
      </c>
      <c r="AA194" s="40">
        <v>13135.72681</v>
      </c>
      <c r="AB194" s="40">
        <v>13242.546829999999</v>
      </c>
      <c r="AC194" s="40">
        <v>13146.83783</v>
      </c>
      <c r="AD194" s="40">
        <v>12616.24022</v>
      </c>
      <c r="AE194" s="40">
        <v>12591.761259999999</v>
      </c>
      <c r="AF194" s="40">
        <v>11992.49372</v>
      </c>
      <c r="AG194" s="40">
        <v>11966.477929999999</v>
      </c>
      <c r="AH194" s="40">
        <v>12079.64364</v>
      </c>
      <c r="AI194" s="40">
        <v>12407.4298</v>
      </c>
      <c r="AJ194" s="40">
        <v>12818.62443</v>
      </c>
      <c r="AK194" s="40">
        <v>13463.43773</v>
      </c>
      <c r="AL194" s="40">
        <v>13363.41295</v>
      </c>
      <c r="AM194" s="40">
        <v>13473.43427</v>
      </c>
      <c r="AN194" s="40">
        <v>13238.20708</v>
      </c>
      <c r="AO194" s="40">
        <v>12896.9499</v>
      </c>
      <c r="AP194" s="40">
        <v>12923.57199</v>
      </c>
      <c r="AQ194" s="40">
        <v>13327.667310000001</v>
      </c>
      <c r="AR194" s="40">
        <v>13586.876389999999</v>
      </c>
      <c r="AS194" s="40">
        <v>13593.40502</v>
      </c>
      <c r="AT194" s="40">
        <v>13604.423870000001</v>
      </c>
      <c r="AU194" s="40">
        <v>13709.9157</v>
      </c>
      <c r="AV194" s="40">
        <v>13809.170319999999</v>
      </c>
      <c r="AW194" s="40">
        <v>14222.130429999999</v>
      </c>
      <c r="AX194" s="40">
        <v>13807.73381</v>
      </c>
      <c r="AY194" s="40">
        <v>14022.09391</v>
      </c>
      <c r="AZ194" s="40">
        <v>14367.11312</v>
      </c>
      <c r="BA194" s="40">
        <v>14287.25418</v>
      </c>
      <c r="BB194" s="40">
        <v>14307.10094</v>
      </c>
      <c r="BC194" s="40">
        <v>14369.102489999999</v>
      </c>
    </row>
    <row r="195" spans="1:55" x14ac:dyDescent="0.3">
      <c r="A195" s="40" t="s">
        <v>177</v>
      </c>
      <c r="B195" s="40" t="s">
        <v>178</v>
      </c>
      <c r="C195" s="40" t="s">
        <v>329</v>
      </c>
      <c r="D195" s="40" t="s">
        <v>24</v>
      </c>
      <c r="E195" s="40" t="s">
        <v>293</v>
      </c>
      <c r="F195" s="40" t="s">
        <v>324</v>
      </c>
      <c r="G195" s="40" t="s">
        <v>25</v>
      </c>
      <c r="P195" s="40">
        <v>0</v>
      </c>
      <c r="Q195" s="40">
        <v>18258.380499999999</v>
      </c>
      <c r="R195" s="40">
        <v>10127.660599999999</v>
      </c>
      <c r="S195" s="40">
        <v>10971.6458</v>
      </c>
      <c r="T195" s="40">
        <v>11795.24149</v>
      </c>
      <c r="U195" s="40">
        <v>10333.71434</v>
      </c>
      <c r="V195" s="40">
        <v>12432.98425</v>
      </c>
      <c r="W195" s="40">
        <v>11264.182570000001</v>
      </c>
      <c r="X195" s="40">
        <v>12978.77946</v>
      </c>
      <c r="Y195" s="40">
        <v>13708.383889999999</v>
      </c>
      <c r="Z195" s="40">
        <v>17985.439139999999</v>
      </c>
      <c r="AA195" s="40">
        <v>14924.54536</v>
      </c>
      <c r="AB195" s="40">
        <v>13167.75267</v>
      </c>
      <c r="AC195" s="40">
        <v>14839.46105</v>
      </c>
      <c r="AD195" s="40">
        <v>14772.33849</v>
      </c>
      <c r="AE195" s="40">
        <v>11172.783719999999</v>
      </c>
      <c r="AF195" s="40">
        <v>11572.68691</v>
      </c>
      <c r="AG195" s="40">
        <v>11258.70326</v>
      </c>
      <c r="AH195" s="40">
        <v>15512.38946</v>
      </c>
      <c r="AI195" s="40">
        <v>11027.2261</v>
      </c>
      <c r="AJ195" s="40">
        <v>12550.318380000001</v>
      </c>
      <c r="AK195" s="40">
        <v>17258.060409999998</v>
      </c>
      <c r="AL195" s="40">
        <v>14436.48719</v>
      </c>
      <c r="AM195" s="40">
        <v>22501.90078</v>
      </c>
      <c r="AN195" s="40">
        <v>12818.16483</v>
      </c>
      <c r="AO195" s="40">
        <v>14988.89748</v>
      </c>
      <c r="AP195" s="40">
        <v>16313.09079</v>
      </c>
      <c r="AQ195" s="40">
        <v>13467.839019999999</v>
      </c>
      <c r="AR195" s="40">
        <v>12961.21349</v>
      </c>
      <c r="AS195" s="40">
        <v>17843.638129999999</v>
      </c>
      <c r="AT195" s="40">
        <v>12858.47574</v>
      </c>
      <c r="AU195" s="40">
        <v>14866.77075</v>
      </c>
      <c r="AV195" s="40">
        <v>16198.810369999999</v>
      </c>
      <c r="AW195" s="40">
        <v>15220.24763</v>
      </c>
      <c r="AX195" s="40">
        <v>16923.669140000002</v>
      </c>
      <c r="AY195" s="40">
        <v>14701.521839999999</v>
      </c>
      <c r="AZ195" s="40">
        <v>16709.904579999999</v>
      </c>
      <c r="BA195" s="40">
        <v>10132.34287</v>
      </c>
      <c r="BB195" s="40">
        <v>9747.6242519999996</v>
      </c>
      <c r="BC195" s="40">
        <v>9971.8763299999991</v>
      </c>
    </row>
    <row r="196" spans="1:55" x14ac:dyDescent="0.3">
      <c r="A196" s="40" t="s">
        <v>179</v>
      </c>
      <c r="B196" s="40" t="s">
        <v>180</v>
      </c>
      <c r="C196" s="40" t="s">
        <v>329</v>
      </c>
      <c r="D196" s="40" t="s">
        <v>24</v>
      </c>
      <c r="E196" s="40" t="s">
        <v>293</v>
      </c>
      <c r="F196" s="40" t="s">
        <v>324</v>
      </c>
      <c r="G196" s="40" t="s">
        <v>25</v>
      </c>
      <c r="P196" s="40">
        <v>0</v>
      </c>
      <c r="Q196" s="40">
        <v>4974.9159909999998</v>
      </c>
      <c r="R196" s="40">
        <v>4879.1321289999996</v>
      </c>
      <c r="S196" s="40">
        <v>4917.2465670000001</v>
      </c>
      <c r="T196" s="40">
        <v>5288.3413979999996</v>
      </c>
      <c r="U196" s="40">
        <v>4373.0303759999997</v>
      </c>
      <c r="V196" s="40">
        <v>4775.2973499999998</v>
      </c>
      <c r="W196" s="40">
        <v>4982.3036940000002</v>
      </c>
      <c r="X196" s="40">
        <v>5563.7029899999998</v>
      </c>
      <c r="Y196" s="40">
        <v>5086.3870310000002</v>
      </c>
      <c r="Z196" s="40">
        <v>5324.4845770000002</v>
      </c>
      <c r="AA196" s="40">
        <v>6041.2666079999999</v>
      </c>
      <c r="AB196" s="40">
        <v>5186.343586</v>
      </c>
      <c r="AC196" s="40">
        <v>5890.7728610000004</v>
      </c>
      <c r="AD196" s="40">
        <v>5591.0266069999998</v>
      </c>
      <c r="AE196" s="40">
        <v>5583.9561270000004</v>
      </c>
      <c r="AF196" s="40">
        <v>5167.3890389999997</v>
      </c>
      <c r="AG196" s="40">
        <v>5335.4525009999998</v>
      </c>
      <c r="AH196" s="40">
        <v>4934.8143909999999</v>
      </c>
      <c r="AI196" s="40">
        <v>4831.7262780000001</v>
      </c>
      <c r="AJ196" s="40">
        <v>5393.252528</v>
      </c>
      <c r="AK196" s="40">
        <v>6835.9217859999999</v>
      </c>
      <c r="AL196" s="40">
        <v>5740.7996970000004</v>
      </c>
      <c r="AM196" s="40">
        <v>6521.7742340000004</v>
      </c>
      <c r="AN196" s="40">
        <v>6271.4109490000001</v>
      </c>
      <c r="AO196" s="40">
        <v>6079.8844859999999</v>
      </c>
      <c r="AP196" s="40">
        <v>6696.759438</v>
      </c>
      <c r="AQ196" s="40">
        <v>6546.0904479999999</v>
      </c>
      <c r="AR196" s="40">
        <v>6702.394773</v>
      </c>
      <c r="AS196" s="40">
        <v>6010.4282110000004</v>
      </c>
      <c r="AT196" s="40">
        <v>6666.9587039999997</v>
      </c>
      <c r="AU196" s="40">
        <v>6349.2822980000001</v>
      </c>
      <c r="AV196" s="40">
        <v>6250.7916400000004</v>
      </c>
      <c r="AW196" s="40">
        <v>6068.7533469999998</v>
      </c>
      <c r="AX196" s="40">
        <v>7168.1992540000001</v>
      </c>
      <c r="AY196" s="40">
        <v>6266.2325849999997</v>
      </c>
      <c r="AZ196" s="40">
        <v>8904.3155349999997</v>
      </c>
      <c r="BA196" s="40">
        <v>7841.346646</v>
      </c>
      <c r="BB196" s="40">
        <v>20733.017530000001</v>
      </c>
      <c r="BC196" s="40">
        <v>12994.31486</v>
      </c>
    </row>
    <row r="197" spans="1:55" x14ac:dyDescent="0.3">
      <c r="A197" s="40" t="s">
        <v>279</v>
      </c>
      <c r="B197" s="40" t="s">
        <v>280</v>
      </c>
      <c r="C197" s="40" t="s">
        <v>329</v>
      </c>
      <c r="D197" s="40" t="s">
        <v>24</v>
      </c>
      <c r="E197" s="40" t="s">
        <v>293</v>
      </c>
      <c r="F197" s="40" t="s">
        <v>324</v>
      </c>
      <c r="G197" s="40" t="s">
        <v>25</v>
      </c>
      <c r="P197" s="40">
        <v>0</v>
      </c>
      <c r="Q197" s="40">
        <v>30961.234100000001</v>
      </c>
      <c r="R197" s="40">
        <v>14678.02665</v>
      </c>
      <c r="S197" s="40">
        <v>16258.39654</v>
      </c>
      <c r="T197" s="40">
        <v>17824.070360000002</v>
      </c>
      <c r="U197" s="40">
        <v>14724.415000000001</v>
      </c>
      <c r="V197" s="40">
        <v>18643.353879999999</v>
      </c>
      <c r="W197" s="40">
        <v>16033.19334</v>
      </c>
      <c r="X197" s="40">
        <v>19170.024130000002</v>
      </c>
      <c r="Y197" s="40">
        <v>20332.815449999998</v>
      </c>
      <c r="Z197" s="40">
        <v>28507.48864</v>
      </c>
      <c r="AA197" s="40">
        <v>22268.904129999999</v>
      </c>
      <c r="AB197" s="40">
        <v>18448.868999999999</v>
      </c>
      <c r="AC197" s="40">
        <v>21630.236669999998</v>
      </c>
      <c r="AD197" s="40">
        <v>21185.036619999999</v>
      </c>
      <c r="AE197" s="40">
        <v>14520.148069999999</v>
      </c>
      <c r="AF197" s="40">
        <v>15047.37412</v>
      </c>
      <c r="AG197" s="40">
        <v>14304.32559</v>
      </c>
      <c r="AH197" s="40">
        <v>22503.481960000001</v>
      </c>
      <c r="AI197" s="40">
        <v>13610.77268</v>
      </c>
      <c r="AJ197" s="40">
        <v>16364.51915</v>
      </c>
      <c r="AK197" s="40">
        <v>25774.689829999999</v>
      </c>
      <c r="AL197" s="40">
        <v>19991.714889999999</v>
      </c>
      <c r="AM197" s="40">
        <v>35904.515950000001</v>
      </c>
      <c r="AN197" s="40">
        <v>16419.491320000001</v>
      </c>
      <c r="AO197" s="40">
        <v>20585.258959999999</v>
      </c>
      <c r="AP197" s="40">
        <v>21254.283039999998</v>
      </c>
      <c r="AQ197" s="40">
        <v>16926.159530000001</v>
      </c>
      <c r="AR197" s="40">
        <v>15975.98285</v>
      </c>
      <c r="AS197" s="40">
        <v>18713.915140000001</v>
      </c>
      <c r="AT197" s="40">
        <v>16060.207539999999</v>
      </c>
      <c r="AU197" s="40">
        <v>15176.1443</v>
      </c>
      <c r="AV197" s="40">
        <v>14972.759700000001</v>
      </c>
      <c r="AW197" s="40">
        <v>15018.727940000001</v>
      </c>
      <c r="AX197" s="40">
        <v>15262.040440000001</v>
      </c>
      <c r="AY197" s="40">
        <v>14803.65609</v>
      </c>
      <c r="AZ197" s="40">
        <v>17363.308819999998</v>
      </c>
      <c r="BA197" s="40">
        <v>16065.58193</v>
      </c>
      <c r="BB197" s="40">
        <v>16192.00757</v>
      </c>
      <c r="BC197" s="40">
        <v>5152.8607620000002</v>
      </c>
    </row>
    <row r="198" spans="1:55" x14ac:dyDescent="0.3">
      <c r="A198" s="40" t="s">
        <v>281</v>
      </c>
      <c r="B198" s="40" t="s">
        <v>282</v>
      </c>
      <c r="C198" s="40" t="s">
        <v>329</v>
      </c>
      <c r="D198" s="40" t="s">
        <v>24</v>
      </c>
      <c r="E198" s="40" t="s">
        <v>293</v>
      </c>
      <c r="F198" s="40" t="s">
        <v>324</v>
      </c>
      <c r="G198" s="40" t="s">
        <v>25</v>
      </c>
      <c r="P198" s="40">
        <v>0</v>
      </c>
      <c r="Q198" s="40">
        <v>5580.6455809999998</v>
      </c>
      <c r="R198" s="40">
        <v>4124.0829229999999</v>
      </c>
      <c r="S198" s="40">
        <v>4311.8810160000003</v>
      </c>
      <c r="T198" s="40">
        <v>4457.2818440000001</v>
      </c>
      <c r="U198" s="40">
        <v>4201.7755880000004</v>
      </c>
      <c r="V198" s="40">
        <v>4781.0081389999996</v>
      </c>
      <c r="W198" s="40">
        <v>4573.5063529999998</v>
      </c>
      <c r="X198" s="40">
        <v>5021.4949790000001</v>
      </c>
      <c r="Y198" s="40">
        <v>4859.0506699999996</v>
      </c>
      <c r="Z198" s="40">
        <v>5389.4125180000001</v>
      </c>
      <c r="AA198" s="40">
        <v>4580.0161669999998</v>
      </c>
      <c r="AB198" s="40">
        <v>4282.0470809999997</v>
      </c>
      <c r="AC198" s="40">
        <v>4800.0304829999995</v>
      </c>
      <c r="AD198" s="40">
        <v>4742.7732539999997</v>
      </c>
      <c r="AE198" s="40">
        <v>4114.1295140000002</v>
      </c>
      <c r="AF198" s="40">
        <v>4267.6621510000004</v>
      </c>
      <c r="AG198" s="40">
        <v>4384.3747640000001</v>
      </c>
      <c r="AH198" s="40">
        <v>5308.0375430000004</v>
      </c>
      <c r="AI198" s="40">
        <v>4429.5931620000001</v>
      </c>
      <c r="AJ198" s="40">
        <v>4740.9126770000003</v>
      </c>
      <c r="AK198" s="40">
        <v>6031.7880169999999</v>
      </c>
      <c r="AL198" s="40">
        <v>4827.3382899999997</v>
      </c>
      <c r="AM198" s="40">
        <v>6736.5575849999996</v>
      </c>
      <c r="AN198" s="40">
        <v>3806.4866830000001</v>
      </c>
      <c r="AO198" s="40">
        <v>4321.9236520000004</v>
      </c>
      <c r="AP198" s="40">
        <v>4458.8338100000001</v>
      </c>
      <c r="AQ198" s="40">
        <v>4633.5261350000001</v>
      </c>
      <c r="AR198" s="40">
        <v>4532.739834</v>
      </c>
      <c r="AS198" s="40">
        <v>4968.622805</v>
      </c>
      <c r="AT198" s="40">
        <v>5459.4930800000002</v>
      </c>
      <c r="AU198" s="40">
        <v>4981.3829939999996</v>
      </c>
      <c r="AV198" s="40">
        <v>5578.3005800000001</v>
      </c>
      <c r="AW198" s="40">
        <v>4948.6135050000003</v>
      </c>
      <c r="AX198" s="40">
        <v>4609.5405049999999</v>
      </c>
      <c r="AY198" s="40">
        <v>4970.6386229999998</v>
      </c>
      <c r="AZ198" s="40">
        <v>5132.3958110000003</v>
      </c>
      <c r="BA198" s="40">
        <v>3689.0042159999998</v>
      </c>
      <c r="BB198" s="40">
        <v>3739.220961</v>
      </c>
      <c r="BC198" s="40">
        <v>3739.7746830000001</v>
      </c>
    </row>
    <row r="199" spans="1:55" x14ac:dyDescent="0.3">
      <c r="A199" s="40" t="s">
        <v>147</v>
      </c>
      <c r="B199" s="40" t="s">
        <v>148</v>
      </c>
      <c r="C199" s="40" t="s">
        <v>330</v>
      </c>
      <c r="D199" s="40" t="s">
        <v>24</v>
      </c>
      <c r="E199" s="40" t="s">
        <v>293</v>
      </c>
      <c r="F199" s="40" t="s">
        <v>324</v>
      </c>
      <c r="G199" s="40" t="s">
        <v>25</v>
      </c>
      <c r="P199" s="40">
        <v>0</v>
      </c>
      <c r="Q199" s="40">
        <v>2232.850175</v>
      </c>
      <c r="R199" s="40">
        <v>2206.449893</v>
      </c>
      <c r="S199" s="40">
        <v>2087.1617999999999</v>
      </c>
      <c r="T199" s="40">
        <v>2085.3690700000002</v>
      </c>
      <c r="U199" s="40">
        <v>1850.329426</v>
      </c>
      <c r="V199" s="40">
        <v>1975.2947039999999</v>
      </c>
      <c r="W199" s="40">
        <v>2045.281234</v>
      </c>
      <c r="X199" s="40">
        <v>2271.3288940000002</v>
      </c>
      <c r="Y199" s="40">
        <v>2119.5738190000002</v>
      </c>
      <c r="Z199" s="40">
        <v>2266.8752789999999</v>
      </c>
      <c r="AA199" s="40">
        <v>2589.8330310000001</v>
      </c>
      <c r="AB199" s="40">
        <v>2423.1999089999999</v>
      </c>
      <c r="AC199" s="40">
        <v>2699.1421620000001</v>
      </c>
      <c r="AD199" s="40">
        <v>2655.309495</v>
      </c>
      <c r="AE199" s="40">
        <v>2710.36193</v>
      </c>
      <c r="AF199" s="40">
        <v>2863.7239829999999</v>
      </c>
      <c r="AG199" s="40">
        <v>2975.2404379999998</v>
      </c>
      <c r="AH199" s="40">
        <v>3108.802357</v>
      </c>
      <c r="AI199" s="40">
        <v>3114.433321</v>
      </c>
      <c r="AJ199" s="40">
        <v>3298.1900369999998</v>
      </c>
      <c r="AK199" s="40">
        <v>3762.226991</v>
      </c>
      <c r="AL199" s="40">
        <v>3537.8979089999998</v>
      </c>
      <c r="AM199" s="40">
        <v>3860.7726429999998</v>
      </c>
      <c r="AN199" s="40">
        <v>3887.114955</v>
      </c>
      <c r="AO199" s="40">
        <v>4002.9388600000002</v>
      </c>
      <c r="AP199" s="40">
        <v>4288.7710429999997</v>
      </c>
      <c r="AQ199" s="40">
        <v>4401.5919780000004</v>
      </c>
      <c r="AR199" s="40">
        <v>4632.361124</v>
      </c>
      <c r="AS199" s="40">
        <v>4699.9846170000001</v>
      </c>
      <c r="AT199" s="40">
        <v>4874.5459890000002</v>
      </c>
      <c r="AU199" s="40">
        <v>5095.7918419999996</v>
      </c>
      <c r="AV199" s="40">
        <v>5245.0931430000001</v>
      </c>
      <c r="AW199" s="40">
        <v>5148.2693239999999</v>
      </c>
      <c r="AX199" s="40">
        <v>5428.1238389999999</v>
      </c>
      <c r="AY199" s="40">
        <v>5708.6119630000003</v>
      </c>
      <c r="AZ199" s="40">
        <v>5921.6880449999999</v>
      </c>
      <c r="BA199" s="40">
        <v>5993.7653389999996</v>
      </c>
      <c r="BB199" s="40">
        <v>6852.0352140000005</v>
      </c>
      <c r="BC199" s="40">
        <v>6511.3517240000001</v>
      </c>
    </row>
    <row r="200" spans="1:55" x14ac:dyDescent="0.3">
      <c r="A200" s="40" t="s">
        <v>153</v>
      </c>
      <c r="B200" s="40" t="s">
        <v>154</v>
      </c>
      <c r="C200" s="40" t="s">
        <v>330</v>
      </c>
      <c r="D200" s="40" t="s">
        <v>24</v>
      </c>
      <c r="E200" s="40" t="s">
        <v>293</v>
      </c>
      <c r="F200" s="40" t="s">
        <v>324</v>
      </c>
      <c r="G200" s="40" t="s">
        <v>25</v>
      </c>
      <c r="P200" s="40">
        <v>0</v>
      </c>
      <c r="Q200" s="40">
        <v>4349.0296490000001</v>
      </c>
      <c r="R200" s="40">
        <v>4276.6274750000002</v>
      </c>
      <c r="S200" s="40">
        <v>4131.0768019999996</v>
      </c>
      <c r="T200" s="40">
        <v>4482.1068830000004</v>
      </c>
      <c r="U200" s="40">
        <v>3407.5396850000002</v>
      </c>
      <c r="V200" s="40">
        <v>3789.092893</v>
      </c>
      <c r="W200" s="40">
        <v>4035.2691319999999</v>
      </c>
      <c r="X200" s="40">
        <v>4984.5110180000001</v>
      </c>
      <c r="Y200" s="40">
        <v>4261.3786060000002</v>
      </c>
      <c r="Z200" s="40">
        <v>4681.216101</v>
      </c>
      <c r="AA200" s="40">
        <v>6100.269652</v>
      </c>
      <c r="AB200" s="40">
        <v>5078.5585389999997</v>
      </c>
      <c r="AC200" s="40">
        <v>5617.9967310000002</v>
      </c>
      <c r="AD200" s="40">
        <v>5145.7386699999997</v>
      </c>
      <c r="AE200" s="40">
        <v>5124.4864029999999</v>
      </c>
      <c r="AF200" s="40">
        <v>4918.6345920000003</v>
      </c>
      <c r="AG200" s="40">
        <v>5092.3462849999996</v>
      </c>
      <c r="AH200" s="40">
        <v>5362.3716919999997</v>
      </c>
      <c r="AI200" s="40">
        <v>5102.0959089999997</v>
      </c>
      <c r="AJ200" s="40">
        <v>5632.8973770000002</v>
      </c>
      <c r="AK200" s="40">
        <v>6970.1004810000004</v>
      </c>
      <c r="AL200" s="40">
        <v>5512.5588799999996</v>
      </c>
      <c r="AM200" s="40">
        <v>6361.6982319999997</v>
      </c>
      <c r="AN200" s="40">
        <v>5939.9765880000004</v>
      </c>
      <c r="AO200" s="40">
        <v>5915.9236570000003</v>
      </c>
      <c r="AP200" s="40">
        <v>6517.4483700000001</v>
      </c>
      <c r="AQ200" s="40">
        <v>6396.949541</v>
      </c>
      <c r="AR200" s="40">
        <v>6549.4635580000004</v>
      </c>
      <c r="AS200" s="40">
        <v>5633.6219090000004</v>
      </c>
      <c r="AT200" s="40">
        <v>6288.4335449999999</v>
      </c>
      <c r="AU200" s="40">
        <v>7501.6321850000004</v>
      </c>
      <c r="AV200" s="40">
        <v>8498.9047890000002</v>
      </c>
      <c r="AW200" s="40">
        <v>6377.4481850000002</v>
      </c>
      <c r="AX200" s="40">
        <v>6507.7510430000002</v>
      </c>
      <c r="AY200" s="40">
        <v>6839.294183</v>
      </c>
      <c r="AZ200" s="40">
        <v>6781.862932</v>
      </c>
      <c r="BA200" s="40">
        <v>8493.9065659999997</v>
      </c>
      <c r="BB200" s="40">
        <v>15567.77521</v>
      </c>
      <c r="BC200" s="40">
        <v>12052.888569999999</v>
      </c>
    </row>
    <row r="201" spans="1:55" x14ac:dyDescent="0.3">
      <c r="A201" s="40" t="s">
        <v>155</v>
      </c>
      <c r="B201" s="40" t="s">
        <v>156</v>
      </c>
      <c r="C201" s="40" t="s">
        <v>330</v>
      </c>
      <c r="D201" s="40" t="s">
        <v>24</v>
      </c>
      <c r="E201" s="40" t="s">
        <v>293</v>
      </c>
      <c r="F201" s="40" t="s">
        <v>324</v>
      </c>
      <c r="G201" s="40" t="s">
        <v>25</v>
      </c>
      <c r="P201" s="40">
        <v>0</v>
      </c>
      <c r="Q201" s="40">
        <v>5690.5509940000002</v>
      </c>
      <c r="R201" s="40">
        <v>5513.5187050000004</v>
      </c>
      <c r="S201" s="40">
        <v>5579.3552339999997</v>
      </c>
      <c r="T201" s="40">
        <v>5726.3507209999998</v>
      </c>
      <c r="U201" s="40">
        <v>3958.2824770000002</v>
      </c>
      <c r="V201" s="40">
        <v>4402.1207480000003</v>
      </c>
      <c r="W201" s="40">
        <v>4706.492698</v>
      </c>
      <c r="X201" s="40">
        <v>5791.0235720000001</v>
      </c>
      <c r="Y201" s="40">
        <v>4877.5118860000002</v>
      </c>
      <c r="Z201" s="40">
        <v>5375.3545350000004</v>
      </c>
      <c r="AA201" s="40">
        <v>6735.0809989999998</v>
      </c>
      <c r="AB201" s="40">
        <v>5537.4738530000004</v>
      </c>
      <c r="AC201" s="40">
        <v>6461.5885310000003</v>
      </c>
      <c r="AD201" s="40">
        <v>5929.908324</v>
      </c>
      <c r="AE201" s="40">
        <v>5374.4446170000001</v>
      </c>
      <c r="AF201" s="40">
        <v>4801.0354189999998</v>
      </c>
      <c r="AG201" s="40">
        <v>4989.2238770000004</v>
      </c>
      <c r="AH201" s="40">
        <v>5360.763207</v>
      </c>
      <c r="AI201" s="40">
        <v>5045.5587320000004</v>
      </c>
      <c r="AJ201" s="40">
        <v>5691.7351909999998</v>
      </c>
      <c r="AK201" s="40">
        <v>7309.220018</v>
      </c>
      <c r="AL201" s="40">
        <v>5675.927361</v>
      </c>
      <c r="AM201" s="40">
        <v>6688.3895000000002</v>
      </c>
      <c r="AN201" s="40">
        <v>6191.378283</v>
      </c>
      <c r="AO201" s="40">
        <v>6127.9289060000001</v>
      </c>
      <c r="AP201" s="40">
        <v>6916.6119959999996</v>
      </c>
      <c r="AQ201" s="40">
        <v>6798.868168</v>
      </c>
      <c r="AR201" s="40">
        <v>7160.9998139999998</v>
      </c>
      <c r="AS201" s="40">
        <v>6957.559679</v>
      </c>
      <c r="AT201" s="40">
        <v>7740.8893790000002</v>
      </c>
      <c r="AU201" s="40">
        <v>8098.9196320000001</v>
      </c>
      <c r="AV201" s="40">
        <v>7768.191699</v>
      </c>
      <c r="AW201" s="40">
        <v>7791.6253429999997</v>
      </c>
      <c r="AX201" s="40">
        <v>8823.7527040000004</v>
      </c>
      <c r="AY201" s="40">
        <v>9266.1475350000001</v>
      </c>
      <c r="AZ201" s="40">
        <v>8083.4422930000001</v>
      </c>
      <c r="BA201" s="40">
        <v>13215.17684</v>
      </c>
      <c r="BB201" s="40">
        <v>11782.12862</v>
      </c>
      <c r="BC201" s="40">
        <v>13478.28246</v>
      </c>
    </row>
    <row r="202" spans="1:55" x14ac:dyDescent="0.3">
      <c r="A202" s="40" t="s">
        <v>284</v>
      </c>
      <c r="B202" s="40" t="s">
        <v>272</v>
      </c>
      <c r="C202" s="40" t="s">
        <v>330</v>
      </c>
      <c r="D202" s="40" t="s">
        <v>24</v>
      </c>
      <c r="E202" s="40" t="s">
        <v>293</v>
      </c>
      <c r="F202" s="40" t="s">
        <v>324</v>
      </c>
      <c r="G202" s="40" t="s">
        <v>25</v>
      </c>
      <c r="P202" s="40">
        <v>0</v>
      </c>
      <c r="Q202" s="40">
        <v>1010.42857</v>
      </c>
      <c r="R202" s="40">
        <v>990.86273400000005</v>
      </c>
      <c r="S202" s="40">
        <v>1009.3348590000001</v>
      </c>
      <c r="T202" s="40">
        <v>1068.9922819999999</v>
      </c>
      <c r="U202" s="40">
        <v>904.54314099999999</v>
      </c>
      <c r="V202" s="40">
        <v>992.447361</v>
      </c>
      <c r="W202" s="40">
        <v>1050.8265919999999</v>
      </c>
      <c r="X202" s="40">
        <v>1231.1297219999999</v>
      </c>
      <c r="Y202" s="40">
        <v>1119.323138</v>
      </c>
      <c r="Z202" s="40">
        <v>1203.4741879999999</v>
      </c>
      <c r="AA202" s="40">
        <v>1406.4697209999999</v>
      </c>
      <c r="AB202" s="40">
        <v>1221.2330959999999</v>
      </c>
      <c r="AC202" s="40">
        <v>1365.174528</v>
      </c>
      <c r="AD202" s="40">
        <v>1287.0245199999999</v>
      </c>
      <c r="AE202" s="40">
        <v>1309.107184</v>
      </c>
      <c r="AF202" s="40">
        <v>1218.500849</v>
      </c>
      <c r="AG202" s="40">
        <v>1256.4055719999999</v>
      </c>
      <c r="AH202" s="40">
        <v>1287.720129</v>
      </c>
      <c r="AI202" s="40">
        <v>1299.3401690000001</v>
      </c>
      <c r="AJ202" s="40">
        <v>1412.601118</v>
      </c>
      <c r="AK202" s="40">
        <v>1664.9109860000001</v>
      </c>
      <c r="AL202" s="40">
        <v>1493.1700249999999</v>
      </c>
      <c r="AM202" s="40">
        <v>1656.722088</v>
      </c>
      <c r="AN202" s="40">
        <v>1680.209517</v>
      </c>
      <c r="AO202" s="40">
        <v>1720.6324629999999</v>
      </c>
      <c r="AP202" s="40">
        <v>1846.0105679999999</v>
      </c>
      <c r="AQ202" s="40">
        <v>1855.6034870000001</v>
      </c>
      <c r="AR202" s="40">
        <v>2023.980855</v>
      </c>
      <c r="AS202" s="40">
        <v>2139.3509819999999</v>
      </c>
      <c r="AT202" s="40">
        <v>1782.462366</v>
      </c>
      <c r="AU202" s="40">
        <v>2041.787906</v>
      </c>
      <c r="AV202" s="40">
        <v>2252.9802730000001</v>
      </c>
      <c r="AW202" s="40">
        <v>2149.5414569999998</v>
      </c>
      <c r="AX202" s="40">
        <v>1834.015118</v>
      </c>
      <c r="AY202" s="40">
        <v>1826.0138320000001</v>
      </c>
      <c r="AZ202" s="40">
        <v>2128.2906469999998</v>
      </c>
      <c r="BA202" s="40">
        <v>2209.6385220000002</v>
      </c>
      <c r="BB202" s="40">
        <v>2330.4865970000001</v>
      </c>
      <c r="BC202" s="40">
        <v>2465.625207</v>
      </c>
    </row>
    <row r="203" spans="1:55" x14ac:dyDescent="0.3">
      <c r="A203" s="40" t="s">
        <v>273</v>
      </c>
      <c r="B203" s="40" t="s">
        <v>274</v>
      </c>
      <c r="C203" s="40" t="s">
        <v>330</v>
      </c>
      <c r="D203" s="40" t="s">
        <v>24</v>
      </c>
      <c r="E203" s="40" t="s">
        <v>293</v>
      </c>
      <c r="F203" s="40" t="s">
        <v>324</v>
      </c>
      <c r="G203" s="40" t="s">
        <v>25</v>
      </c>
      <c r="P203" s="40">
        <v>0</v>
      </c>
      <c r="Q203" s="40">
        <v>2664.946868</v>
      </c>
      <c r="R203" s="40">
        <v>2557.8069930000001</v>
      </c>
      <c r="S203" s="40">
        <v>2556.2135929999999</v>
      </c>
      <c r="T203" s="40">
        <v>2797.4894140000001</v>
      </c>
      <c r="U203" s="40">
        <v>2089.152775</v>
      </c>
      <c r="V203" s="40">
        <v>2318.1529679999999</v>
      </c>
      <c r="W203" s="40">
        <v>2411.3853130000002</v>
      </c>
      <c r="X203" s="40">
        <v>2899.7307930000002</v>
      </c>
      <c r="Y203" s="40">
        <v>2327.6549329999998</v>
      </c>
      <c r="Z203" s="40">
        <v>2581.900255</v>
      </c>
      <c r="AA203" s="40">
        <v>3361.4036249999999</v>
      </c>
      <c r="AB203" s="40">
        <v>2699.5608790000001</v>
      </c>
      <c r="AC203" s="40">
        <v>3240.0278990000002</v>
      </c>
      <c r="AD203" s="40">
        <v>2934.6944530000001</v>
      </c>
      <c r="AE203" s="40">
        <v>2888.839594</v>
      </c>
      <c r="AF203" s="40">
        <v>2544.6914820000002</v>
      </c>
      <c r="AG203" s="40">
        <v>2598.8719179999998</v>
      </c>
      <c r="AH203" s="40">
        <v>2807.6200899999999</v>
      </c>
      <c r="AI203" s="40">
        <v>2574.1403660000001</v>
      </c>
      <c r="AJ203" s="40">
        <v>2937.0606830000002</v>
      </c>
      <c r="AK203" s="40">
        <v>3776.369346</v>
      </c>
      <c r="AL203" s="40">
        <v>2847.2184980000002</v>
      </c>
      <c r="AM203" s="40">
        <v>3394.0296680000001</v>
      </c>
      <c r="AN203" s="40">
        <v>3094.7413150000002</v>
      </c>
      <c r="AO203" s="40">
        <v>3040.1591189999999</v>
      </c>
      <c r="AP203" s="40">
        <v>3462.858565</v>
      </c>
      <c r="AQ203" s="40">
        <v>3451.9438679999998</v>
      </c>
      <c r="AR203" s="40">
        <v>3562.0430030000002</v>
      </c>
      <c r="AS203" s="40">
        <v>3225.2813540000002</v>
      </c>
      <c r="AT203" s="40">
        <v>2907.5719020000001</v>
      </c>
      <c r="AU203" s="40">
        <v>3840.8328849999998</v>
      </c>
      <c r="AV203" s="40">
        <v>3493.5447210000002</v>
      </c>
      <c r="AW203" s="40">
        <v>3146.7659180000001</v>
      </c>
      <c r="AX203" s="40">
        <v>2723.4936229999998</v>
      </c>
      <c r="AY203" s="40">
        <v>2415.8136629999999</v>
      </c>
      <c r="AZ203" s="40">
        <v>3358.7236130000001</v>
      </c>
      <c r="BA203" s="40">
        <v>4304.8012980000003</v>
      </c>
      <c r="BB203" s="40">
        <v>9774.4966330000007</v>
      </c>
      <c r="BC203" s="40">
        <v>15444.121349999999</v>
      </c>
    </row>
    <row r="204" spans="1:55" x14ac:dyDescent="0.3">
      <c r="A204" s="40" t="s">
        <v>161</v>
      </c>
      <c r="B204" s="40" t="s">
        <v>162</v>
      </c>
      <c r="C204" s="40" t="s">
        <v>330</v>
      </c>
      <c r="D204" s="40" t="s">
        <v>24</v>
      </c>
      <c r="E204" s="40" t="s">
        <v>293</v>
      </c>
      <c r="F204" s="40" t="s">
        <v>324</v>
      </c>
      <c r="G204" s="40" t="s">
        <v>25</v>
      </c>
      <c r="P204" s="40">
        <v>0</v>
      </c>
      <c r="Q204" s="40">
        <v>4099.1888410000001</v>
      </c>
      <c r="R204" s="40">
        <v>4111.7424520000004</v>
      </c>
      <c r="S204" s="40">
        <v>3675.3989419999998</v>
      </c>
      <c r="T204" s="40">
        <v>3585.4406840000001</v>
      </c>
      <c r="U204" s="40">
        <v>2856.146002</v>
      </c>
      <c r="V204" s="40">
        <v>3176.289295</v>
      </c>
      <c r="W204" s="40">
        <v>3379.7978779999999</v>
      </c>
      <c r="X204" s="40">
        <v>3724.0026579999999</v>
      </c>
      <c r="Y204" s="40">
        <v>3604.658911</v>
      </c>
      <c r="Z204" s="40">
        <v>3948.04034</v>
      </c>
      <c r="AA204" s="40">
        <v>4850.1800940000003</v>
      </c>
      <c r="AB204" s="40">
        <v>4619.6562860000004</v>
      </c>
      <c r="AC204" s="40">
        <v>5029.2548059999999</v>
      </c>
      <c r="AD204" s="40">
        <v>4361.3943090000002</v>
      </c>
      <c r="AE204" s="40">
        <v>4049.7489220000002</v>
      </c>
      <c r="AF204" s="40">
        <v>3538.1013619999999</v>
      </c>
      <c r="AG204" s="40">
        <v>3657.8899500000002</v>
      </c>
      <c r="AH204" s="40">
        <v>3817.8448659999999</v>
      </c>
      <c r="AI204" s="40">
        <v>3825.8855840000001</v>
      </c>
      <c r="AJ204" s="40">
        <v>4084.7465269999998</v>
      </c>
      <c r="AK204" s="40">
        <v>4722.2620539999998</v>
      </c>
      <c r="AL204" s="40">
        <v>4171.9918420000004</v>
      </c>
      <c r="AM204" s="40">
        <v>4599.4857789999996</v>
      </c>
      <c r="AN204" s="40">
        <v>4556.2267670000001</v>
      </c>
      <c r="AO204" s="40">
        <v>4649.6581630000001</v>
      </c>
      <c r="AP204" s="40">
        <v>5035.1848890000001</v>
      </c>
      <c r="AQ204" s="40">
        <v>5074.7002169999996</v>
      </c>
      <c r="AR204" s="40">
        <v>5329.313478</v>
      </c>
      <c r="AS204" s="40">
        <v>5856.8958750000002</v>
      </c>
      <c r="AT204" s="40">
        <v>5829.1908960000001</v>
      </c>
      <c r="AU204" s="40">
        <v>5809.5363070000003</v>
      </c>
      <c r="AV204" s="40">
        <v>5985.2560869999998</v>
      </c>
      <c r="AW204" s="40">
        <v>5770.9483749999999</v>
      </c>
      <c r="AX204" s="40">
        <v>6044.2583869999999</v>
      </c>
      <c r="AY204" s="40">
        <v>6744.2355040000002</v>
      </c>
      <c r="AZ204" s="40">
        <v>6643.5799610000004</v>
      </c>
      <c r="BA204" s="40">
        <v>6985.6154230000002</v>
      </c>
      <c r="BB204" s="40">
        <v>8845.1302109999997</v>
      </c>
      <c r="BC204" s="40">
        <v>9453.2869709999995</v>
      </c>
    </row>
    <row r="205" spans="1:55" x14ac:dyDescent="0.3">
      <c r="A205" s="40" t="s">
        <v>163</v>
      </c>
      <c r="B205" s="40" t="s">
        <v>164</v>
      </c>
      <c r="C205" s="40" t="s">
        <v>330</v>
      </c>
      <c r="D205" s="40" t="s">
        <v>24</v>
      </c>
      <c r="E205" s="40" t="s">
        <v>293</v>
      </c>
      <c r="F205" s="40" t="s">
        <v>324</v>
      </c>
      <c r="G205" s="40" t="s">
        <v>25</v>
      </c>
      <c r="P205" s="40">
        <v>0</v>
      </c>
      <c r="Q205" s="40">
        <v>1375.7094999999999</v>
      </c>
      <c r="R205" s="40">
        <v>1335.63447</v>
      </c>
      <c r="S205" s="40">
        <v>1207.285734</v>
      </c>
      <c r="T205" s="40">
        <v>1163.6056550000001</v>
      </c>
      <c r="U205" s="40">
        <v>954.69932749999998</v>
      </c>
      <c r="V205" s="40">
        <v>990.09513370000002</v>
      </c>
      <c r="W205" s="40">
        <v>1046.5669499999999</v>
      </c>
      <c r="X205" s="40">
        <v>1101.301273</v>
      </c>
      <c r="Y205" s="40">
        <v>1120.2750120000001</v>
      </c>
      <c r="Z205" s="40">
        <v>1142.547802</v>
      </c>
      <c r="AA205" s="40">
        <v>1160.491002</v>
      </c>
      <c r="AB205" s="40">
        <v>1256.6091240000001</v>
      </c>
      <c r="AC205" s="40">
        <v>1293.5917240000001</v>
      </c>
      <c r="AD205" s="40">
        <v>1139.1841440000001</v>
      </c>
      <c r="AE205" s="40">
        <v>1058.589817</v>
      </c>
      <c r="AF205" s="40">
        <v>1153.0884189999999</v>
      </c>
      <c r="AG205" s="40">
        <v>1177.0986559999999</v>
      </c>
      <c r="AH205" s="40">
        <v>1201.820688</v>
      </c>
      <c r="AI205" s="40">
        <v>1267.529256</v>
      </c>
      <c r="AJ205" s="40">
        <v>1325.9482290000001</v>
      </c>
      <c r="AK205" s="40">
        <v>1393.388471</v>
      </c>
      <c r="AL205" s="40">
        <v>1447.939398</v>
      </c>
      <c r="AM205" s="40">
        <v>1359.8212559999999</v>
      </c>
      <c r="AN205" s="40">
        <v>1399.607939</v>
      </c>
      <c r="AO205" s="40">
        <v>1363.2265440000001</v>
      </c>
      <c r="AP205" s="40">
        <v>1350.923918</v>
      </c>
      <c r="AQ205" s="40">
        <v>1464.686999</v>
      </c>
      <c r="AR205" s="40">
        <v>1559.8186490000001</v>
      </c>
      <c r="AS205" s="40">
        <v>1643.5504169999999</v>
      </c>
      <c r="AT205" s="40">
        <v>1766.3251419999999</v>
      </c>
      <c r="AU205" s="40">
        <v>1825.107287</v>
      </c>
      <c r="AV205" s="40">
        <v>1961.8478990000001</v>
      </c>
      <c r="AW205" s="40">
        <v>1968.3849250000001</v>
      </c>
      <c r="AX205" s="40">
        <v>1983.315554</v>
      </c>
      <c r="AY205" s="40">
        <v>2012.945348</v>
      </c>
      <c r="AZ205" s="40">
        <v>2044.944035</v>
      </c>
      <c r="BA205" s="40">
        <v>2054.54396</v>
      </c>
      <c r="BB205" s="40">
        <v>2091.4224840000002</v>
      </c>
      <c r="BC205" s="40">
        <v>2126.2291070000001</v>
      </c>
    </row>
    <row r="206" spans="1:55" x14ac:dyDescent="0.3">
      <c r="A206" s="40" t="s">
        <v>167</v>
      </c>
      <c r="B206" s="40" t="s">
        <v>168</v>
      </c>
      <c r="C206" s="40" t="s">
        <v>330</v>
      </c>
      <c r="D206" s="40" t="s">
        <v>24</v>
      </c>
      <c r="E206" s="40" t="s">
        <v>293</v>
      </c>
      <c r="F206" s="40" t="s">
        <v>324</v>
      </c>
      <c r="G206" s="40" t="s">
        <v>25</v>
      </c>
      <c r="P206" s="40">
        <v>0</v>
      </c>
      <c r="Q206" s="40">
        <v>2415.359203</v>
      </c>
      <c r="R206" s="40">
        <v>2454.680719</v>
      </c>
      <c r="S206" s="40">
        <v>2493.7222120000001</v>
      </c>
      <c r="T206" s="40">
        <v>1557.409071</v>
      </c>
      <c r="U206" s="40">
        <v>1576.7360739999999</v>
      </c>
      <c r="V206" s="40">
        <v>1715.710221</v>
      </c>
      <c r="W206" s="40">
        <v>1852.4754009999999</v>
      </c>
      <c r="X206" s="40">
        <v>2001.708533</v>
      </c>
      <c r="Y206" s="40">
        <v>2142.243003</v>
      </c>
      <c r="Z206" s="40">
        <v>2221.442826</v>
      </c>
      <c r="AA206" s="40">
        <v>2283.1612839999998</v>
      </c>
      <c r="AB206" s="40">
        <v>2338.2007920000001</v>
      </c>
      <c r="AC206" s="40">
        <v>2399.8981079999999</v>
      </c>
      <c r="AD206" s="40">
        <v>2461.769706</v>
      </c>
      <c r="AE206" s="40">
        <v>1585.9049439999999</v>
      </c>
      <c r="AF206" s="40">
        <v>1306.851872</v>
      </c>
      <c r="AG206" s="40">
        <v>1339.5166340000001</v>
      </c>
      <c r="AH206" s="40">
        <v>1353.9253100000001</v>
      </c>
      <c r="AI206" s="40">
        <v>1457.4388670000001</v>
      </c>
      <c r="AJ206" s="40">
        <v>1516.145055</v>
      </c>
      <c r="AK206" s="40">
        <v>1586.451877</v>
      </c>
      <c r="AL206" s="40">
        <v>1668.549084</v>
      </c>
      <c r="AM206" s="40">
        <v>1797.806808</v>
      </c>
      <c r="AN206" s="40">
        <v>1758.776568</v>
      </c>
      <c r="AO206" s="40">
        <v>1905.6790579999999</v>
      </c>
      <c r="AP206" s="40">
        <v>1918.858367</v>
      </c>
      <c r="AQ206" s="40">
        <v>1981.5738779999999</v>
      </c>
      <c r="AR206" s="40">
        <v>1982.4590209999999</v>
      </c>
      <c r="AS206" s="40">
        <v>2188.7410500000001</v>
      </c>
      <c r="AT206" s="40">
        <v>2173.942301</v>
      </c>
      <c r="AU206" s="40">
        <v>2173.288697</v>
      </c>
      <c r="AV206" s="40">
        <v>2300.974256</v>
      </c>
      <c r="AW206" s="40">
        <v>1505.814429</v>
      </c>
      <c r="AX206" s="40">
        <v>1520.554433</v>
      </c>
      <c r="AY206" s="40">
        <v>1428.4076460000001</v>
      </c>
      <c r="AZ206" s="40">
        <v>1563.9070650000001</v>
      </c>
      <c r="BA206" s="40">
        <v>1535.9347110000001</v>
      </c>
      <c r="BB206" s="40">
        <v>1712.0817950000001</v>
      </c>
      <c r="BC206" s="40">
        <v>1590.4706550000001</v>
      </c>
    </row>
    <row r="207" spans="1:55" x14ac:dyDescent="0.3">
      <c r="A207" s="40" t="s">
        <v>169</v>
      </c>
      <c r="B207" s="40" t="s">
        <v>170</v>
      </c>
      <c r="C207" s="40" t="s">
        <v>330</v>
      </c>
      <c r="D207" s="40" t="s">
        <v>24</v>
      </c>
      <c r="E207" s="40" t="s">
        <v>293</v>
      </c>
      <c r="F207" s="40" t="s">
        <v>324</v>
      </c>
      <c r="G207" s="40" t="s">
        <v>25</v>
      </c>
      <c r="P207" s="40">
        <v>0</v>
      </c>
      <c r="Q207" s="40">
        <v>9377.3313600000001</v>
      </c>
      <c r="R207" s="40">
        <v>9465.7300300000006</v>
      </c>
      <c r="S207" s="40">
        <v>9518.7634660000003</v>
      </c>
      <c r="T207" s="40">
        <v>10255.90949</v>
      </c>
      <c r="U207" s="40">
        <v>9560.6594700000005</v>
      </c>
      <c r="V207" s="40">
        <v>10137.037319999999</v>
      </c>
      <c r="W207" s="40">
        <v>10727.281230000001</v>
      </c>
      <c r="X207" s="40">
        <v>11611.67136</v>
      </c>
      <c r="Y207" s="40">
        <v>11113.85284</v>
      </c>
      <c r="Z207" s="40">
        <v>11910.163699999999</v>
      </c>
      <c r="AA207" s="40">
        <v>13375.95657</v>
      </c>
      <c r="AB207" s="40">
        <v>12780.4532</v>
      </c>
      <c r="AC207" s="40">
        <v>13501.081749999999</v>
      </c>
      <c r="AD207" s="40">
        <v>13395.67793</v>
      </c>
      <c r="AE207" s="40">
        <v>13538.72517</v>
      </c>
      <c r="AF207" s="40">
        <v>13298.29847</v>
      </c>
      <c r="AG207" s="40">
        <v>13570.197920000001</v>
      </c>
      <c r="AH207" s="40">
        <v>13732.022569999999</v>
      </c>
      <c r="AI207" s="40">
        <v>13736.38861</v>
      </c>
      <c r="AJ207" s="40">
        <v>14471.62336</v>
      </c>
      <c r="AK207" s="40">
        <v>15542.513709999999</v>
      </c>
      <c r="AL207" s="40">
        <v>14410.89343</v>
      </c>
      <c r="AM207" s="40">
        <v>15448.26131</v>
      </c>
      <c r="AN207" s="40">
        <v>15623.452230000001</v>
      </c>
      <c r="AO207" s="40">
        <v>15488.73646</v>
      </c>
      <c r="AP207" s="40">
        <v>15799.47395</v>
      </c>
      <c r="AQ207" s="40">
        <v>15706.905779999999</v>
      </c>
      <c r="AR207" s="40">
        <v>15980.86859</v>
      </c>
      <c r="AS207" s="40">
        <v>16325.979810000001</v>
      </c>
      <c r="AT207" s="40">
        <v>16131.26664</v>
      </c>
      <c r="AU207" s="40">
        <v>16230.61699</v>
      </c>
      <c r="AV207" s="40">
        <v>17581.17167</v>
      </c>
      <c r="AW207" s="40">
        <v>16007.71459</v>
      </c>
      <c r="AX207" s="40">
        <v>15776.91246</v>
      </c>
      <c r="AY207" s="40">
        <v>16738.239819999999</v>
      </c>
      <c r="AZ207" s="40">
        <v>16555.54132</v>
      </c>
      <c r="BA207" s="40">
        <v>26531.106339999998</v>
      </c>
      <c r="BB207" s="40">
        <v>37938.310259999998</v>
      </c>
      <c r="BC207" s="40">
        <v>31494.458060000001</v>
      </c>
    </row>
    <row r="208" spans="1:55" x14ac:dyDescent="0.3">
      <c r="A208" s="40" t="s">
        <v>173</v>
      </c>
      <c r="B208" s="40" t="s">
        <v>174</v>
      </c>
      <c r="C208" s="40" t="s">
        <v>330</v>
      </c>
      <c r="D208" s="40" t="s">
        <v>24</v>
      </c>
      <c r="E208" s="40" t="s">
        <v>293</v>
      </c>
      <c r="F208" s="40" t="s">
        <v>324</v>
      </c>
      <c r="G208" s="40" t="s">
        <v>25</v>
      </c>
      <c r="P208" s="40">
        <v>0</v>
      </c>
      <c r="Q208" s="40">
        <v>2041.1648680000001</v>
      </c>
      <c r="R208" s="40">
        <v>2053.222659</v>
      </c>
      <c r="S208" s="40">
        <v>1972.2759120000001</v>
      </c>
      <c r="T208" s="40">
        <v>1956.672229</v>
      </c>
      <c r="U208" s="40">
        <v>1714.359387</v>
      </c>
      <c r="V208" s="40">
        <v>1821.775658</v>
      </c>
      <c r="W208" s="40">
        <v>1893.8788400000001</v>
      </c>
      <c r="X208" s="40">
        <v>2111.1928360000002</v>
      </c>
      <c r="Y208" s="40">
        <v>1943.798096</v>
      </c>
      <c r="Z208" s="40">
        <v>1999.0742620000001</v>
      </c>
      <c r="AA208" s="40">
        <v>2150.5028600000001</v>
      </c>
      <c r="AB208" s="40">
        <v>1931.673417</v>
      </c>
      <c r="AC208" s="40">
        <v>2121.1607960000001</v>
      </c>
      <c r="AD208" s="40">
        <v>1966.937709</v>
      </c>
      <c r="AE208" s="40">
        <v>1946.4162759999999</v>
      </c>
      <c r="AF208" s="40">
        <v>1924.3589850000001</v>
      </c>
      <c r="AG208" s="40">
        <v>2069.774226</v>
      </c>
      <c r="AH208" s="40">
        <v>2205.2031350000002</v>
      </c>
      <c r="AI208" s="40">
        <v>2114.1334459999998</v>
      </c>
      <c r="AJ208" s="40">
        <v>2264.3702619999999</v>
      </c>
      <c r="AK208" s="40">
        <v>2575.0859839999998</v>
      </c>
      <c r="AL208" s="40">
        <v>2321.8482610000001</v>
      </c>
      <c r="AM208" s="40">
        <v>2551.6398840000002</v>
      </c>
      <c r="AN208" s="40">
        <v>2555.894374</v>
      </c>
      <c r="AO208" s="40">
        <v>2581.8117000000002</v>
      </c>
      <c r="AP208" s="40">
        <v>2716.566425</v>
      </c>
      <c r="AQ208" s="40">
        <v>2757.0113409999999</v>
      </c>
      <c r="AR208" s="40">
        <v>2833.1255259999998</v>
      </c>
      <c r="AS208" s="40">
        <v>3009.2696310000001</v>
      </c>
      <c r="AT208" s="40">
        <v>3385.3373360000001</v>
      </c>
      <c r="AU208" s="40">
        <v>3341.523713</v>
      </c>
      <c r="AV208" s="40">
        <v>3364.7682070000001</v>
      </c>
      <c r="AW208" s="40">
        <v>3330.9523060000001</v>
      </c>
      <c r="AX208" s="40">
        <v>2957.1242550000002</v>
      </c>
      <c r="AY208" s="40">
        <v>3374.8828899999999</v>
      </c>
      <c r="AZ208" s="40">
        <v>3551.3139339999998</v>
      </c>
      <c r="BA208" s="40">
        <v>3504.7582550000002</v>
      </c>
      <c r="BB208" s="40">
        <v>3944.8538130000002</v>
      </c>
      <c r="BC208" s="40">
        <v>4640.250153</v>
      </c>
    </row>
    <row r="209" spans="1:64" x14ac:dyDescent="0.3">
      <c r="A209" s="40" t="s">
        <v>5</v>
      </c>
      <c r="B209" s="40" t="s">
        <v>6</v>
      </c>
      <c r="C209" s="40" t="s">
        <v>329</v>
      </c>
      <c r="D209" s="40" t="s">
        <v>26</v>
      </c>
      <c r="E209" s="40" t="s">
        <v>293</v>
      </c>
      <c r="F209" s="40" t="s">
        <v>324</v>
      </c>
      <c r="G209" s="40" t="s">
        <v>27</v>
      </c>
      <c r="I209" s="40">
        <v>13.664356489999999</v>
      </c>
      <c r="P209" s="40">
        <v>9.3810656629999993</v>
      </c>
      <c r="Q209" s="40">
        <v>8.2258021279999998</v>
      </c>
      <c r="R209" s="40">
        <v>9.8131432800000002</v>
      </c>
      <c r="S209" s="40">
        <v>6.9746522439999996</v>
      </c>
      <c r="T209" s="40">
        <v>8.1845094829999994</v>
      </c>
      <c r="U209" s="40">
        <v>7.1429212199999998</v>
      </c>
      <c r="Y209" s="40">
        <v>0.41686509900000002</v>
      </c>
      <c r="Z209" s="40">
        <v>0.486946665</v>
      </c>
      <c r="AA209" s="40">
        <v>0.17006343900000001</v>
      </c>
      <c r="AB209" s="40">
        <v>0.16499893299999999</v>
      </c>
      <c r="AK209" s="40">
        <v>1.8668510000000001E-3</v>
      </c>
      <c r="BB209" s="40">
        <v>7.4981799999999997E-4</v>
      </c>
      <c r="BD209" s="40">
        <v>4.6483899999999999E-4</v>
      </c>
      <c r="BE209" s="40">
        <v>3.7922599999999998E-4</v>
      </c>
      <c r="BH209" s="40">
        <v>1.9743600000000001E-3</v>
      </c>
      <c r="BI209" s="40">
        <v>8.4407400000000004E-3</v>
      </c>
      <c r="BJ209" s="40">
        <v>2.8653668E-2</v>
      </c>
    </row>
    <row r="210" spans="1:64" x14ac:dyDescent="0.3">
      <c r="A210" s="40" t="s">
        <v>151</v>
      </c>
      <c r="B210" s="40" t="s">
        <v>152</v>
      </c>
      <c r="C210" s="40" t="s">
        <v>329</v>
      </c>
      <c r="D210" s="40" t="s">
        <v>26</v>
      </c>
      <c r="E210" s="40" t="s">
        <v>293</v>
      </c>
      <c r="F210" s="40" t="s">
        <v>324</v>
      </c>
      <c r="G210" s="40" t="s">
        <v>27</v>
      </c>
      <c r="L210" s="40">
        <v>18.43044849</v>
      </c>
      <c r="U210" s="40">
        <v>8.3157117720000002</v>
      </c>
      <c r="V210" s="40">
        <v>4.6918891409999999</v>
      </c>
      <c r="W210" s="40">
        <v>5.1099525029999997</v>
      </c>
      <c r="AN210" s="40">
        <v>12.58612875</v>
      </c>
      <c r="AO210" s="40">
        <v>4.9274381500000004</v>
      </c>
      <c r="AP210" s="40">
        <v>4.1621172570000002</v>
      </c>
      <c r="AQ210" s="40">
        <v>2.3044724599999999</v>
      </c>
      <c r="AR210" s="40">
        <v>0.31290162999999999</v>
      </c>
      <c r="AS210" s="40">
        <v>0.195993422</v>
      </c>
      <c r="AT210" s="40">
        <v>0.46641690899999999</v>
      </c>
      <c r="AU210" s="40">
        <v>7.5742015809999996</v>
      </c>
      <c r="AV210" s="40">
        <v>0.84134758200000004</v>
      </c>
      <c r="AW210" s="40">
        <v>1.5180327069999999</v>
      </c>
      <c r="AX210" s="40">
        <v>0.64689370099999999</v>
      </c>
      <c r="AY210" s="40">
        <v>1.159040727</v>
      </c>
      <c r="AZ210" s="40">
        <v>4.2321725419999998</v>
      </c>
      <c r="BA210" s="40">
        <v>6.4943353840000002</v>
      </c>
      <c r="BB210" s="40">
        <v>6.3744244930000002</v>
      </c>
      <c r="BC210" s="40">
        <v>5.7544896630000002</v>
      </c>
      <c r="BD210" s="40">
        <v>4.8107427659999997</v>
      </c>
      <c r="BE210" s="40">
        <v>4.8958255719999997</v>
      </c>
      <c r="BF210" s="40">
        <v>4.9935831540000004</v>
      </c>
      <c r="BG210" s="40">
        <v>4.3359973600000004</v>
      </c>
      <c r="BH210" s="40">
        <v>2.169973524</v>
      </c>
      <c r="BI210" s="40">
        <v>0.387301546</v>
      </c>
      <c r="BJ210" s="40">
        <v>2.8631156180000001</v>
      </c>
      <c r="BK210" s="40">
        <v>0.89072239600000003</v>
      </c>
      <c r="BL210" s="40">
        <v>0.39538169200000001</v>
      </c>
    </row>
    <row r="211" spans="1:64" x14ac:dyDescent="0.3">
      <c r="A211" s="40" t="s">
        <v>157</v>
      </c>
      <c r="B211" s="40" t="s">
        <v>158</v>
      </c>
      <c r="C211" s="40" t="s">
        <v>329</v>
      </c>
      <c r="D211" s="40" t="s">
        <v>26</v>
      </c>
      <c r="E211" s="40" t="s">
        <v>293</v>
      </c>
      <c r="F211" s="40" t="s">
        <v>324</v>
      </c>
      <c r="G211" s="40" t="s">
        <v>27</v>
      </c>
      <c r="AN211" s="40">
        <v>25.99855861</v>
      </c>
      <c r="AP211" s="40">
        <v>13.36611027</v>
      </c>
      <c r="AR211" s="40">
        <v>10.751838360000001</v>
      </c>
      <c r="AS211" s="40">
        <v>11.874215769999999</v>
      </c>
      <c r="AT211" s="40">
        <v>17.344523760000001</v>
      </c>
      <c r="AU211" s="40">
        <v>18.71486878</v>
      </c>
      <c r="AV211" s="40">
        <v>23.218897299999998</v>
      </c>
      <c r="AW211" s="40">
        <v>15.044641629999999</v>
      </c>
      <c r="AX211" s="40">
        <v>25.86385469</v>
      </c>
      <c r="AY211" s="40">
        <v>12.169583810000001</v>
      </c>
      <c r="AZ211" s="40">
        <v>15.299194869999999</v>
      </c>
      <c r="BA211" s="40">
        <v>17.282706000000001</v>
      </c>
      <c r="BB211" s="40">
        <v>20.413263839999999</v>
      </c>
      <c r="BC211" s="40">
        <v>14.10384818</v>
      </c>
      <c r="BD211" s="40">
        <v>11.91892706</v>
      </c>
      <c r="BE211" s="40">
        <v>9.0201328150000002</v>
      </c>
      <c r="BF211" s="40">
        <v>8.6201958619999992</v>
      </c>
      <c r="BG211" s="40">
        <v>7.9929752279999997</v>
      </c>
      <c r="BH211" s="40">
        <v>15.88362156</v>
      </c>
      <c r="BI211" s="40">
        <v>16.321140440000001</v>
      </c>
      <c r="BJ211" s="40">
        <v>18.8980842</v>
      </c>
      <c r="BK211" s="40">
        <v>1.816157552</v>
      </c>
    </row>
    <row r="212" spans="1:64" x14ac:dyDescent="0.3">
      <c r="A212" s="40" t="s">
        <v>159</v>
      </c>
      <c r="B212" s="40" t="s">
        <v>160</v>
      </c>
      <c r="C212" s="40" t="s">
        <v>329</v>
      </c>
      <c r="D212" s="40" t="s">
        <v>26</v>
      </c>
      <c r="E212" s="40" t="s">
        <v>293</v>
      </c>
      <c r="F212" s="40" t="s">
        <v>324</v>
      </c>
      <c r="G212" s="40" t="s">
        <v>27</v>
      </c>
      <c r="W212" s="40">
        <v>9.1222956790000005</v>
      </c>
      <c r="X212" s="40">
        <v>5.626561422</v>
      </c>
      <c r="Y212" s="40">
        <v>7.6457978259999999</v>
      </c>
      <c r="Z212" s="40">
        <v>8.8319143429999993</v>
      </c>
      <c r="AA212" s="40">
        <v>8.0670572190000005</v>
      </c>
      <c r="AB212" s="40">
        <v>6.7060152400000002</v>
      </c>
      <c r="AC212" s="40">
        <v>6.7347726269999999</v>
      </c>
      <c r="AD212" s="40">
        <v>6.3213730689999998</v>
      </c>
      <c r="AE212" s="40">
        <v>5.7940770300000004</v>
      </c>
      <c r="AF212" s="40">
        <v>6.2976682259999999</v>
      </c>
      <c r="AG212" s="40">
        <v>5.6818246270000001</v>
      </c>
      <c r="AH212" s="40">
        <v>7.9404730350000001</v>
      </c>
      <c r="AI212" s="40">
        <v>8.3264927659999994</v>
      </c>
      <c r="AK212" s="40">
        <v>5.5838140320000003</v>
      </c>
      <c r="AL212" s="40">
        <v>5.7020797859999997</v>
      </c>
      <c r="AM212" s="40">
        <v>5.5850439009999997</v>
      </c>
      <c r="AN212" s="40">
        <v>6.0471241769999997</v>
      </c>
      <c r="AO212" s="40">
        <v>7.9380271550000003</v>
      </c>
      <c r="AP212" s="40">
        <v>7.3771414990000004</v>
      </c>
      <c r="AQ212" s="40">
        <v>7.1057599619999996</v>
      </c>
      <c r="AR212" s="40">
        <v>6.8295682400000004</v>
      </c>
      <c r="AS212" s="40">
        <v>6.5462739660000002</v>
      </c>
      <c r="AT212" s="40">
        <v>7.797038873</v>
      </c>
      <c r="AU212" s="40">
        <v>8.6354682539999992</v>
      </c>
      <c r="AV212" s="40">
        <v>12.98069008</v>
      </c>
      <c r="AW212" s="40">
        <v>10.75295384</v>
      </c>
      <c r="AX212" s="40">
        <v>10.852126009999999</v>
      </c>
      <c r="AY212" s="40">
        <v>15.88003835</v>
      </c>
      <c r="AZ212" s="40">
        <v>10.01428771</v>
      </c>
      <c r="BA212" s="40">
        <v>12.006293489999999</v>
      </c>
      <c r="BB212" s="40">
        <v>12.08046478</v>
      </c>
      <c r="BC212" s="40">
        <v>13.904459510000001</v>
      </c>
      <c r="BD212" s="40">
        <v>13.17636512</v>
      </c>
      <c r="BE212" s="40">
        <v>10.93161581</v>
      </c>
      <c r="BH212" s="40">
        <v>12.18550883</v>
      </c>
      <c r="BL212" s="40">
        <v>13.819708690000001</v>
      </c>
    </row>
    <row r="213" spans="1:64" x14ac:dyDescent="0.3">
      <c r="A213" s="40" t="s">
        <v>275</v>
      </c>
      <c r="B213" s="40" t="s">
        <v>276</v>
      </c>
      <c r="C213" s="40" t="s">
        <v>329</v>
      </c>
      <c r="D213" s="40" t="s">
        <v>26</v>
      </c>
      <c r="E213" s="40" t="s">
        <v>293</v>
      </c>
      <c r="F213" s="40" t="s">
        <v>324</v>
      </c>
      <c r="G213" s="40" t="s">
        <v>27</v>
      </c>
      <c r="I213" s="40">
        <v>9.0313094039999999</v>
      </c>
      <c r="J213" s="40">
        <v>14.01788238</v>
      </c>
      <c r="K213" s="40">
        <v>13.77397944</v>
      </c>
      <c r="L213" s="40">
        <v>11.027851849999999</v>
      </c>
      <c r="M213" s="40">
        <v>10.15820748</v>
      </c>
      <c r="N213" s="40">
        <v>8.0643847809999993</v>
      </c>
      <c r="O213" s="40">
        <v>6.4864308660000001</v>
      </c>
      <c r="P213" s="40">
        <v>6.656252974</v>
      </c>
      <c r="Q213" s="40">
        <v>4.9645186370000003</v>
      </c>
      <c r="R213" s="40">
        <v>4.9371405609999996</v>
      </c>
      <c r="S213" s="40">
        <v>5.2796560000000001</v>
      </c>
      <c r="T213" s="40">
        <v>6.5931414139999998</v>
      </c>
      <c r="U213" s="40">
        <v>6.7759897809999998</v>
      </c>
      <c r="V213" s="40">
        <v>5.5726452039999996</v>
      </c>
      <c r="W213" s="40">
        <v>4.491786415</v>
      </c>
      <c r="X213" s="40">
        <v>3.408475444</v>
      </c>
      <c r="Y213" s="40">
        <v>2.3138096589999999</v>
      </c>
      <c r="Z213" s="40">
        <v>3.62341757</v>
      </c>
      <c r="AA213" s="40">
        <v>4.2614008449999998</v>
      </c>
      <c r="AB213" s="40">
        <v>4.6424954610000002</v>
      </c>
      <c r="AC213" s="40">
        <v>4.4743216940000003</v>
      </c>
      <c r="AD213" s="40">
        <v>3.0987913909999998</v>
      </c>
      <c r="AE213" s="40">
        <v>2.708156733</v>
      </c>
      <c r="AF213" s="40">
        <v>1.1760119849999999</v>
      </c>
      <c r="AK213" s="40">
        <v>3.6727824930000001</v>
      </c>
      <c r="AL213" s="40">
        <v>5.471096051</v>
      </c>
      <c r="AM213" s="40">
        <v>3.2076571700000001</v>
      </c>
      <c r="AN213" s="40">
        <v>3.820420291</v>
      </c>
      <c r="AO213" s="40">
        <v>3.690930641</v>
      </c>
      <c r="AP213" s="40">
        <v>5.9994321770000001</v>
      </c>
      <c r="AQ213" s="40">
        <v>6.622855779</v>
      </c>
      <c r="AR213" s="40">
        <v>6.2254499839999999</v>
      </c>
      <c r="AS213" s="40">
        <v>6.5413256940000002</v>
      </c>
      <c r="AT213" s="40">
        <v>6.1123720239999999</v>
      </c>
      <c r="AU213" s="40">
        <v>3.023759283</v>
      </c>
      <c r="AV213" s="40">
        <v>3.9143964260000002</v>
      </c>
      <c r="AW213" s="40">
        <v>3.8898415019999999</v>
      </c>
      <c r="AX213" s="40">
        <v>3.6004076180000002</v>
      </c>
      <c r="AY213" s="40">
        <v>3.1551757949999999</v>
      </c>
      <c r="AZ213" s="40">
        <v>6.8785624219999999</v>
      </c>
      <c r="BA213" s="40">
        <v>4.3697951709999998</v>
      </c>
      <c r="BB213" s="40">
        <v>3.4175236400000002</v>
      </c>
      <c r="BC213" s="40">
        <v>2.8447166840000002</v>
      </c>
      <c r="BD213" s="40">
        <v>5.1873688189999996</v>
      </c>
      <c r="BE213" s="40">
        <v>3.1665162439999999</v>
      </c>
      <c r="BF213" s="40">
        <v>1.9696702690000001</v>
      </c>
      <c r="BG213" s="40">
        <v>2.3270641749999998</v>
      </c>
      <c r="BH213" s="40">
        <v>2.4361016019999999</v>
      </c>
      <c r="BI213" s="40">
        <v>2.259152072</v>
      </c>
      <c r="BJ213" s="40">
        <v>2.2294265869999998</v>
      </c>
      <c r="BK213" s="40">
        <v>2.184728089</v>
      </c>
      <c r="BL213" s="40">
        <v>2.3273252530000001</v>
      </c>
    </row>
    <row r="214" spans="1:64" x14ac:dyDescent="0.3">
      <c r="A214" s="40" t="s">
        <v>277</v>
      </c>
      <c r="B214" s="40" t="s">
        <v>278</v>
      </c>
      <c r="C214" s="40" t="s">
        <v>329</v>
      </c>
      <c r="D214" s="40" t="s">
        <v>26</v>
      </c>
      <c r="E214" s="40" t="s">
        <v>293</v>
      </c>
      <c r="F214" s="40" t="s">
        <v>324</v>
      </c>
      <c r="G214" s="40" t="s">
        <v>27</v>
      </c>
      <c r="M214" s="40">
        <v>8.7643970959999997</v>
      </c>
      <c r="N214" s="40">
        <v>4.9179725010000004</v>
      </c>
      <c r="O214" s="40">
        <v>4.7126112539999996</v>
      </c>
      <c r="P214" s="40">
        <v>5.3748364239999997</v>
      </c>
      <c r="Q214" s="40">
        <v>7.6713091349999996</v>
      </c>
      <c r="R214" s="40">
        <v>5.6582834420000001</v>
      </c>
      <c r="S214" s="40">
        <v>5.3198658569999999</v>
      </c>
      <c r="T214" s="40">
        <v>3.8719610690000001</v>
      </c>
      <c r="U214" s="40">
        <v>3.5883420940000001</v>
      </c>
      <c r="V214" s="40">
        <v>2.172926463</v>
      </c>
      <c r="W214" s="40">
        <v>1.9137352949999999</v>
      </c>
      <c r="X214" s="40">
        <v>1.7291120740000001</v>
      </c>
      <c r="Y214" s="40">
        <v>0.88607015099999997</v>
      </c>
      <c r="Z214" s="40">
        <v>1.4731412639999999</v>
      </c>
      <c r="AA214" s="40">
        <v>2.3954506809999998</v>
      </c>
      <c r="AB214" s="40">
        <v>0.97170108700000002</v>
      </c>
      <c r="AC214" s="40">
        <v>0.48229032300000002</v>
      </c>
      <c r="AD214" s="40">
        <v>0.44124010699999999</v>
      </c>
      <c r="AE214" s="40">
        <v>1.1480447499999999</v>
      </c>
      <c r="AF214" s="40">
        <v>3.8412779690000001</v>
      </c>
      <c r="AG214" s="40">
        <v>1.3074589619999999</v>
      </c>
      <c r="AH214" s="40">
        <v>1.0171834129999999</v>
      </c>
      <c r="AI214" s="40">
        <v>0.78993872399999998</v>
      </c>
      <c r="AK214" s="40">
        <v>1.905572488</v>
      </c>
      <c r="AL214" s="40">
        <v>2.9219245570000001</v>
      </c>
      <c r="AO214" s="40">
        <v>2.8046568029999999</v>
      </c>
      <c r="AP214" s="40">
        <v>2.0784557989999999</v>
      </c>
      <c r="AQ214" s="40">
        <v>4.0950478090000004</v>
      </c>
      <c r="AR214" s="40">
        <v>3.6632682010000002</v>
      </c>
      <c r="AS214" s="40">
        <v>1.4380163480000001</v>
      </c>
      <c r="AT214" s="40">
        <v>2.086568341</v>
      </c>
      <c r="AU214" s="40">
        <v>2.9273666550000002</v>
      </c>
      <c r="AV214" s="40">
        <v>2.4756928560000002</v>
      </c>
      <c r="AW214" s="40">
        <v>2.7535470210000002</v>
      </c>
      <c r="AX214" s="40">
        <v>1.9950577279999999</v>
      </c>
      <c r="AY214" s="40">
        <v>5.6163625850000001</v>
      </c>
      <c r="AZ214" s="40">
        <v>3.7960834530000001</v>
      </c>
      <c r="BA214" s="40">
        <v>3.3349284379999999</v>
      </c>
      <c r="BB214" s="40">
        <v>3.8169779450000001</v>
      </c>
      <c r="BC214" s="40">
        <v>4.1218539449999998</v>
      </c>
      <c r="BD214" s="40">
        <v>3.8217138579999999</v>
      </c>
      <c r="BE214" s="40">
        <v>3.3476940810000002</v>
      </c>
      <c r="BF214" s="40">
        <v>5.1049125420000001</v>
      </c>
      <c r="BG214" s="40">
        <v>7.0028097430000003</v>
      </c>
      <c r="BH214" s="40">
        <v>4.620056462</v>
      </c>
      <c r="BI214" s="40">
        <v>3.9063416950000001</v>
      </c>
      <c r="BJ214" s="40">
        <v>3.9833967499999998</v>
      </c>
    </row>
    <row r="215" spans="1:64" x14ac:dyDescent="0.3">
      <c r="A215" s="40" t="s">
        <v>165</v>
      </c>
      <c r="B215" s="40" t="s">
        <v>166</v>
      </c>
      <c r="C215" s="40" t="s">
        <v>329</v>
      </c>
      <c r="D215" s="40" t="s">
        <v>26</v>
      </c>
      <c r="E215" s="40" t="s">
        <v>293</v>
      </c>
      <c r="F215" s="40" t="s">
        <v>324</v>
      </c>
      <c r="G215" s="40" t="s">
        <v>27</v>
      </c>
      <c r="AO215" s="40">
        <v>10.485659419999999</v>
      </c>
      <c r="AP215" s="40">
        <v>15.92930617</v>
      </c>
      <c r="AQ215" s="40">
        <v>9.1591851210000002</v>
      </c>
      <c r="AR215" s="40">
        <v>13.77251257</v>
      </c>
      <c r="AT215" s="40">
        <v>11.06534068</v>
      </c>
      <c r="AU215" s="40">
        <v>11.334973979999999</v>
      </c>
      <c r="AV215" s="40">
        <v>4.0328067030000003</v>
      </c>
      <c r="AW215" s="40">
        <v>4.2056468149999997</v>
      </c>
      <c r="AX215" s="40">
        <v>5.1255425480000003</v>
      </c>
      <c r="AY215" s="40">
        <v>4.3366248890000003</v>
      </c>
      <c r="AZ215" s="40">
        <v>5.1056180080000004</v>
      </c>
      <c r="BA215" s="40">
        <v>3.4546262410000002</v>
      </c>
      <c r="BB215" s="40">
        <v>2.78553849</v>
      </c>
      <c r="BC215" s="40">
        <v>3.5262265020000001</v>
      </c>
      <c r="BD215" s="40">
        <v>3.1406664360000001</v>
      </c>
      <c r="BE215" s="40">
        <v>4.3580800440000003</v>
      </c>
      <c r="BF215" s="40">
        <v>5.143068027</v>
      </c>
      <c r="BG215" s="40">
        <v>4.5305233789999999</v>
      </c>
      <c r="BH215" s="40">
        <v>3.7359062839999999</v>
      </c>
      <c r="BI215" s="40">
        <v>3.9914260829999999</v>
      </c>
      <c r="BJ215" s="40">
        <v>2.727003646</v>
      </c>
      <c r="BK215" s="40">
        <v>1.563111116</v>
      </c>
      <c r="BL215" s="40">
        <v>1.359182479</v>
      </c>
    </row>
    <row r="216" spans="1:64" x14ac:dyDescent="0.3">
      <c r="A216" s="40" t="s">
        <v>171</v>
      </c>
      <c r="B216" s="40" t="s">
        <v>172</v>
      </c>
      <c r="C216" s="40" t="s">
        <v>329</v>
      </c>
      <c r="D216" s="40" t="s">
        <v>26</v>
      </c>
      <c r="E216" s="40" t="s">
        <v>293</v>
      </c>
      <c r="F216" s="40" t="s">
        <v>324</v>
      </c>
      <c r="G216" s="40" t="s">
        <v>27</v>
      </c>
      <c r="AQ216" s="40">
        <v>15.929117509999999</v>
      </c>
      <c r="AR216" s="40">
        <v>14.77156362</v>
      </c>
      <c r="AS216" s="40">
        <v>7.2131698399999999</v>
      </c>
      <c r="AT216" s="40">
        <v>2.1821989350000002</v>
      </c>
      <c r="AV216" s="40">
        <v>3.1970602490000002</v>
      </c>
      <c r="AW216" s="40">
        <v>5.2587797370000002</v>
      </c>
      <c r="AX216" s="40">
        <v>7.6424223019999999</v>
      </c>
      <c r="AY216" s="40">
        <v>2.7585719970000002</v>
      </c>
      <c r="AZ216" s="40">
        <v>4.6859123279999997</v>
      </c>
      <c r="BA216" s="40">
        <v>3.8775166329999999</v>
      </c>
      <c r="BB216" s="40">
        <v>4.5576307360000001</v>
      </c>
      <c r="BC216" s="40">
        <v>1.3369095049999999</v>
      </c>
      <c r="BD216" s="40">
        <v>1.3697916370000001</v>
      </c>
      <c r="BE216" s="40">
        <v>3.0197143820000001</v>
      </c>
      <c r="BF216" s="40">
        <v>4.2111762429999997</v>
      </c>
      <c r="BG216" s="40">
        <v>4.9957294599999997</v>
      </c>
      <c r="BH216" s="40">
        <v>5.7324242099999996</v>
      </c>
      <c r="BI216" s="40">
        <v>4.07670215</v>
      </c>
      <c r="BJ216" s="40">
        <v>3.8050668019999998</v>
      </c>
      <c r="BK216" s="40">
        <v>3.5901809949999999</v>
      </c>
    </row>
    <row r="217" spans="1:64" x14ac:dyDescent="0.3">
      <c r="A217" s="40" t="s">
        <v>175</v>
      </c>
      <c r="B217" s="40" t="s">
        <v>176</v>
      </c>
      <c r="C217" s="40" t="s">
        <v>329</v>
      </c>
      <c r="D217" s="40" t="s">
        <v>26</v>
      </c>
      <c r="E217" s="40" t="s">
        <v>293</v>
      </c>
      <c r="F217" s="40" t="s">
        <v>324</v>
      </c>
      <c r="G217" s="40" t="s">
        <v>27</v>
      </c>
      <c r="U217" s="40">
        <v>7.9773873880000004</v>
      </c>
      <c r="V217" s="40">
        <v>6.6991658489999999</v>
      </c>
      <c r="W217" s="40">
        <v>7.9677471259999999</v>
      </c>
      <c r="X217" s="40">
        <v>7.2161950539999999</v>
      </c>
      <c r="Y217" s="40">
        <v>6.6670274310000002</v>
      </c>
      <c r="Z217" s="40">
        <v>5.4956912869999996</v>
      </c>
      <c r="AA217" s="40">
        <v>2.4617615060000002</v>
      </c>
      <c r="AB217" s="40">
        <v>2.8418511550000001</v>
      </c>
      <c r="AC217" s="40">
        <v>2.859790936</v>
      </c>
      <c r="AD217" s="40">
        <v>3.6218642280000002</v>
      </c>
      <c r="AE217" s="40">
        <v>4.1792448530000001</v>
      </c>
      <c r="AM217" s="40">
        <v>3.7685090350000001</v>
      </c>
      <c r="AN217" s="40">
        <v>2.7673310689999999</v>
      </c>
      <c r="AO217" s="40">
        <v>3.2258303860000002</v>
      </c>
      <c r="AP217" s="40">
        <v>3.994782614</v>
      </c>
      <c r="AQ217" s="40">
        <v>3.6486105530000001</v>
      </c>
      <c r="AR217" s="40">
        <v>3.9270457620000001</v>
      </c>
      <c r="AS217" s="40">
        <v>3.775064242</v>
      </c>
      <c r="AT217" s="40">
        <v>3.214746066</v>
      </c>
      <c r="AU217" s="40">
        <v>3.376975394</v>
      </c>
      <c r="AV217" s="40">
        <v>2.6278018830000001</v>
      </c>
      <c r="AW217" s="40">
        <v>3.0119609820000002</v>
      </c>
      <c r="AX217" s="40">
        <v>2.7303806019999999</v>
      </c>
      <c r="AY217" s="40">
        <v>2.2194120900000001</v>
      </c>
      <c r="AZ217" s="40">
        <v>1.9775991580000001</v>
      </c>
      <c r="BA217" s="40">
        <v>1.7625802749999999</v>
      </c>
      <c r="BB217" s="40">
        <v>1.7072724969999999</v>
      </c>
      <c r="BC217" s="40">
        <v>1.751775493</v>
      </c>
      <c r="BD217" s="40">
        <v>1.9221567660000001</v>
      </c>
      <c r="BE217" s="40">
        <v>1.773126295</v>
      </c>
      <c r="BF217" s="40">
        <v>1.913440448</v>
      </c>
      <c r="BG217" s="40">
        <v>1.7710032950000001</v>
      </c>
      <c r="BH217" s="40">
        <v>1.8995304989999999</v>
      </c>
      <c r="BI217" s="40">
        <v>1.9930763520000001</v>
      </c>
      <c r="BJ217" s="40">
        <v>2.168386801</v>
      </c>
      <c r="BK217" s="40">
        <v>2.347824707</v>
      </c>
      <c r="BL217" s="40">
        <v>2.3360613620000001</v>
      </c>
    </row>
    <row r="218" spans="1:64" x14ac:dyDescent="0.3">
      <c r="A218" s="40" t="s">
        <v>177</v>
      </c>
      <c r="B218" s="40" t="s">
        <v>178</v>
      </c>
      <c r="C218" s="40" t="s">
        <v>329</v>
      </c>
      <c r="D218" s="40" t="s">
        <v>26</v>
      </c>
      <c r="E218" s="40" t="s">
        <v>293</v>
      </c>
      <c r="F218" s="40" t="s">
        <v>324</v>
      </c>
      <c r="G218" s="40" t="s">
        <v>27</v>
      </c>
      <c r="W218" s="40">
        <v>24.178041919999998</v>
      </c>
      <c r="X218" s="40">
        <v>20.17467216</v>
      </c>
      <c r="Y218" s="40">
        <v>19.576654139999999</v>
      </c>
      <c r="Z218" s="40">
        <v>17.772931979999999</v>
      </c>
      <c r="AA218" s="40">
        <v>17.50712244</v>
      </c>
      <c r="AB218" s="40">
        <v>21.10581088</v>
      </c>
      <c r="AH218" s="40">
        <v>22.825343950000001</v>
      </c>
      <c r="AR218" s="40">
        <v>23.15124599</v>
      </c>
      <c r="AS218" s="40">
        <v>11.43683849</v>
      </c>
      <c r="AT218" s="40">
        <v>13.16804449</v>
      </c>
      <c r="AU218" s="40">
        <v>13.402932720000001</v>
      </c>
      <c r="AV218" s="40">
        <v>13.19367053</v>
      </c>
      <c r="AW218" s="40">
        <v>11.06403285</v>
      </c>
      <c r="AX218" s="40">
        <v>13.008783770000001</v>
      </c>
      <c r="AY218" s="40">
        <v>14.82030464</v>
      </c>
      <c r="AZ218" s="40">
        <v>15.874315129999999</v>
      </c>
      <c r="BA218" s="40">
        <v>10.79458737</v>
      </c>
      <c r="BB218" s="40">
        <v>9.4404974090000007</v>
      </c>
      <c r="BC218" s="40">
        <v>9.3379295859999996</v>
      </c>
      <c r="BD218" s="40">
        <v>9.8187060240000008</v>
      </c>
      <c r="BE218" s="40">
        <v>7.4216011279999998</v>
      </c>
      <c r="BF218" s="40">
        <v>5.5949462580000002</v>
      </c>
      <c r="BG218" s="40">
        <v>8.5870170540000004</v>
      </c>
      <c r="BH218" s="40">
        <v>7.1336090240000001</v>
      </c>
      <c r="BI218" s="40">
        <v>3.702581366</v>
      </c>
      <c r="BJ218" s="40">
        <v>4.4578922460000001</v>
      </c>
      <c r="BK218" s="40">
        <v>5.3677508679999999</v>
      </c>
      <c r="BL218" s="40">
        <v>5.9857611129999997</v>
      </c>
    </row>
    <row r="219" spans="1:64" x14ac:dyDescent="0.3">
      <c r="A219" s="40" t="s">
        <v>179</v>
      </c>
      <c r="B219" s="40" t="s">
        <v>180</v>
      </c>
      <c r="C219" s="40" t="s">
        <v>329</v>
      </c>
      <c r="D219" s="40" t="s">
        <v>26</v>
      </c>
      <c r="E219" s="40" t="s">
        <v>293</v>
      </c>
      <c r="F219" s="40" t="s">
        <v>324</v>
      </c>
      <c r="G219" s="40" t="s">
        <v>27</v>
      </c>
      <c r="W219" s="40">
        <v>6.7888076379999998</v>
      </c>
      <c r="AO219" s="40">
        <v>4.0439353779999996</v>
      </c>
      <c r="AP219" s="40">
        <v>4.5838552440000004</v>
      </c>
      <c r="AQ219" s="40">
        <v>9.2385015629999998</v>
      </c>
      <c r="AR219" s="40">
        <v>8.2830935149999991</v>
      </c>
      <c r="AS219" s="40">
        <v>4.1141991549999997</v>
      </c>
      <c r="AT219" s="40">
        <v>17.63685581</v>
      </c>
      <c r="AU219" s="40">
        <v>14.98616601</v>
      </c>
      <c r="AV219" s="40">
        <v>16.58269408</v>
      </c>
      <c r="AW219" s="40">
        <v>10.50056968</v>
      </c>
      <c r="AX219" s="40">
        <v>12.92308248</v>
      </c>
      <c r="AY219" s="40">
        <v>17.346545769999999</v>
      </c>
      <c r="AZ219" s="40">
        <v>13.250002869999999</v>
      </c>
      <c r="BA219" s="40">
        <v>8.8966089559999997</v>
      </c>
      <c r="BB219" s="40">
        <v>8.0771038239999999</v>
      </c>
      <c r="BC219" s="40">
        <v>5.75570366</v>
      </c>
      <c r="BD219" s="40">
        <v>7.6377824969999999</v>
      </c>
      <c r="BE219" s="40">
        <v>7.2456122650000001</v>
      </c>
      <c r="BF219" s="40">
        <v>7.4568972479999998</v>
      </c>
      <c r="BG219" s="40">
        <v>6.1440192089999996</v>
      </c>
      <c r="BH219" s="40">
        <v>5.9081671829999998</v>
      </c>
      <c r="BI219" s="40">
        <v>5.8713384749999999</v>
      </c>
      <c r="BJ219" s="40">
        <v>4.8575924410000004</v>
      </c>
      <c r="BK219" s="40">
        <v>5.3827628089999999</v>
      </c>
      <c r="BL219" s="40">
        <v>5.7383827409999997</v>
      </c>
    </row>
    <row r="220" spans="1:64" x14ac:dyDescent="0.3">
      <c r="A220" s="40" t="s">
        <v>279</v>
      </c>
      <c r="B220" s="40" t="s">
        <v>280</v>
      </c>
      <c r="C220" s="40" t="s">
        <v>329</v>
      </c>
      <c r="D220" s="40" t="s">
        <v>26</v>
      </c>
      <c r="E220" s="40" t="s">
        <v>293</v>
      </c>
      <c r="F220" s="40" t="s">
        <v>324</v>
      </c>
      <c r="G220" s="40" t="s">
        <v>27</v>
      </c>
      <c r="M220" s="40">
        <v>0.35904669299999997</v>
      </c>
      <c r="N220" s="40">
        <v>0.24375115999999999</v>
      </c>
      <c r="Q220" s="40">
        <v>0.14365001799999999</v>
      </c>
      <c r="R220" s="40">
        <v>0.48664365500000001</v>
      </c>
      <c r="S220" s="40">
        <v>0.24890665200000001</v>
      </c>
      <c r="T220" s="40">
        <v>0.106225255</v>
      </c>
      <c r="U220" s="40">
        <v>4.5044749000000002E-2</v>
      </c>
      <c r="V220" s="40">
        <v>6.0893125999999999E-2</v>
      </c>
      <c r="W220" s="40">
        <v>4.5648595E-2</v>
      </c>
      <c r="X220" s="40">
        <v>3.2334372E-2</v>
      </c>
      <c r="Y220" s="40">
        <v>1.5466102000000001E-2</v>
      </c>
      <c r="Z220" s="40">
        <v>5.2010002E-2</v>
      </c>
      <c r="AN220" s="40">
        <v>0.94638123799999996</v>
      </c>
      <c r="AP220" s="40">
        <v>0.56036756399999998</v>
      </c>
      <c r="AQ220" s="40">
        <v>1.886287568</v>
      </c>
      <c r="AR220" s="40">
        <v>3.9422715039999998</v>
      </c>
      <c r="AS220" s="40">
        <v>6.3712920530000003</v>
      </c>
      <c r="AT220" s="40">
        <v>10.02986819</v>
      </c>
      <c r="AU220" s="40">
        <v>4.397962605</v>
      </c>
      <c r="AV220" s="40">
        <v>4.4962620209999997</v>
      </c>
      <c r="AW220" s="40">
        <v>5.0902256499999998</v>
      </c>
      <c r="AX220" s="40">
        <v>5.2033680589999998</v>
      </c>
      <c r="AY220" s="40">
        <v>9.7307882079999999</v>
      </c>
      <c r="AZ220" s="40">
        <v>5.565480397</v>
      </c>
      <c r="BA220" s="40">
        <v>2.7773706570000001</v>
      </c>
      <c r="BB220" s="40">
        <v>1.3375641650000001</v>
      </c>
      <c r="BC220" s="40">
        <v>1.089304273</v>
      </c>
      <c r="BD220" s="40">
        <v>1.393820144</v>
      </c>
      <c r="BE220" s="40">
        <v>0.97027604999999995</v>
      </c>
      <c r="BF220" s="40">
        <v>1.877334515</v>
      </c>
      <c r="BG220" s="40">
        <v>2.0055798450000002</v>
      </c>
      <c r="BH220" s="40">
        <v>1.926778554</v>
      </c>
      <c r="BI220" s="40">
        <v>1.519346345</v>
      </c>
      <c r="BJ220" s="40">
        <v>1.273728025</v>
      </c>
      <c r="BL220" s="40">
        <v>0.81824015999999999</v>
      </c>
    </row>
    <row r="221" spans="1:64" x14ac:dyDescent="0.3">
      <c r="A221" s="40" t="s">
        <v>281</v>
      </c>
      <c r="B221" s="40" t="s">
        <v>282</v>
      </c>
      <c r="C221" s="40" t="s">
        <v>329</v>
      </c>
      <c r="D221" s="40" t="s">
        <v>26</v>
      </c>
      <c r="E221" s="40" t="s">
        <v>293</v>
      </c>
      <c r="F221" s="40" t="s">
        <v>324</v>
      </c>
      <c r="G221" s="40" t="s">
        <v>27</v>
      </c>
      <c r="AE221" s="40">
        <v>11.02284169</v>
      </c>
      <c r="AF221" s="40">
        <v>11.234156779999999</v>
      </c>
      <c r="AG221" s="40">
        <v>8.9122399619999992</v>
      </c>
      <c r="AK221" s="40">
        <v>7.2817607369999999</v>
      </c>
      <c r="AL221" s="40">
        <v>6.495622623</v>
      </c>
      <c r="AM221" s="40">
        <v>4.9183257549999997</v>
      </c>
      <c r="AN221" s="40">
        <v>6.2325831139999996</v>
      </c>
      <c r="AO221" s="40">
        <v>6.1256148320000001</v>
      </c>
      <c r="AP221" s="40">
        <v>6.7580171929999997</v>
      </c>
      <c r="AQ221" s="40">
        <v>7.6216810859999997</v>
      </c>
      <c r="AR221" s="40">
        <v>10.58727659</v>
      </c>
      <c r="AT221" s="40">
        <v>9.7627012470000007</v>
      </c>
      <c r="AU221" s="40">
        <v>12.53472754</v>
      </c>
      <c r="AV221" s="40">
        <v>9.9294837650000005</v>
      </c>
      <c r="AW221" s="40">
        <v>12.367414460000001</v>
      </c>
      <c r="AY221" s="40">
        <v>15.73109279</v>
      </c>
      <c r="AZ221" s="40">
        <v>8.1967186670000007</v>
      </c>
      <c r="BA221" s="40">
        <v>14.846121</v>
      </c>
      <c r="BB221" s="40">
        <v>11.81205215</v>
      </c>
      <c r="BC221" s="40">
        <v>19.842609580000001</v>
      </c>
      <c r="BD221" s="40">
        <v>23.103363120000001</v>
      </c>
      <c r="BE221" s="40">
        <v>6.9955975610000003</v>
      </c>
      <c r="BF221" s="40">
        <v>10.226433699999999</v>
      </c>
      <c r="BG221" s="40">
        <v>8.5496178660000002</v>
      </c>
      <c r="BH221" s="40">
        <v>5.7732583249999996</v>
      </c>
      <c r="BI221" s="40">
        <v>5.1991307710000001</v>
      </c>
      <c r="BJ221" s="40">
        <v>4.4247709000000004</v>
      </c>
      <c r="BK221" s="40">
        <v>3.812970789</v>
      </c>
    </row>
    <row r="222" spans="1:64" x14ac:dyDescent="0.3">
      <c r="A222" s="40" t="s">
        <v>147</v>
      </c>
      <c r="B222" s="40" t="s">
        <v>148</v>
      </c>
      <c r="C222" s="40" t="s">
        <v>330</v>
      </c>
      <c r="D222" s="40" t="s">
        <v>26</v>
      </c>
      <c r="E222" s="40" t="s">
        <v>293</v>
      </c>
      <c r="F222" s="40" t="s">
        <v>324</v>
      </c>
      <c r="G222" s="40" t="s">
        <v>27</v>
      </c>
      <c r="I222" s="40">
        <v>3.8164421480000001</v>
      </c>
      <c r="J222" s="40">
        <v>10.51633906</v>
      </c>
      <c r="K222" s="40">
        <v>13.75026942</v>
      </c>
      <c r="L222" s="40">
        <v>10.82639253</v>
      </c>
      <c r="M222" s="40">
        <v>12.923377779999999</v>
      </c>
      <c r="N222" s="40">
        <v>20.9360906</v>
      </c>
      <c r="O222" s="40">
        <v>19.20962763</v>
      </c>
      <c r="P222" s="40">
        <v>30.97557041</v>
      </c>
      <c r="Q222" s="40">
        <v>27.563999930000001</v>
      </c>
      <c r="R222" s="40">
        <v>21.218036390000002</v>
      </c>
      <c r="S222" s="40">
        <v>23.353407560000001</v>
      </c>
      <c r="T222" s="40">
        <v>26.20741134</v>
      </c>
      <c r="U222" s="40">
        <v>19.83919744</v>
      </c>
      <c r="V222" s="40">
        <v>18.60861427</v>
      </c>
      <c r="W222" s="40">
        <v>48.585491679999997</v>
      </c>
      <c r="X222" s="40">
        <v>43.20798302</v>
      </c>
      <c r="Y222" s="40">
        <v>36.779298330000003</v>
      </c>
      <c r="Z222" s="40">
        <v>37.896961900000001</v>
      </c>
      <c r="AA222" s="40">
        <v>47.679421320000003</v>
      </c>
      <c r="AB222" s="40">
        <v>45.288586039999998</v>
      </c>
      <c r="AC222" s="40">
        <v>45.276789989999997</v>
      </c>
      <c r="AD222" s="40">
        <v>55.946041229999999</v>
      </c>
      <c r="AP222" s="40">
        <v>68.725373880000006</v>
      </c>
      <c r="AQ222" s="40">
        <v>74.515111930000003</v>
      </c>
      <c r="AR222" s="40">
        <v>63.59877419</v>
      </c>
      <c r="AS222" s="40">
        <v>68.142511880000001</v>
      </c>
      <c r="AT222" s="40">
        <v>67.621080000000006</v>
      </c>
      <c r="AU222" s="40">
        <v>59.163346249999996</v>
      </c>
      <c r="AV222" s="40">
        <v>56.019530379999999</v>
      </c>
      <c r="AW222" s="40">
        <v>61.902615740000002</v>
      </c>
      <c r="AX222" s="40">
        <v>73.000471079999997</v>
      </c>
      <c r="AY222" s="40">
        <v>75.877999149999994</v>
      </c>
      <c r="AZ222" s="40">
        <v>75.412363529999993</v>
      </c>
      <c r="BB222" s="40">
        <v>68.264483510000005</v>
      </c>
      <c r="BC222" s="40">
        <v>56.575470979999999</v>
      </c>
      <c r="BD222" s="40">
        <v>60.457464510000001</v>
      </c>
      <c r="BE222" s="40">
        <v>55.87996914</v>
      </c>
      <c r="BF222" s="40">
        <v>51.715952710000003</v>
      </c>
      <c r="BG222" s="40">
        <v>43.470078190000002</v>
      </c>
      <c r="BH222" s="40">
        <v>44.369817500000003</v>
      </c>
      <c r="BI222" s="40">
        <v>42.477370309999998</v>
      </c>
      <c r="BJ222" s="40">
        <v>35.88100283</v>
      </c>
      <c r="BK222" s="40">
        <v>44.043460279999998</v>
      </c>
    </row>
    <row r="223" spans="1:64" x14ac:dyDescent="0.3">
      <c r="A223" s="40" t="s">
        <v>153</v>
      </c>
      <c r="B223" s="40" t="s">
        <v>154</v>
      </c>
      <c r="C223" s="40" t="s">
        <v>330</v>
      </c>
      <c r="D223" s="40" t="s">
        <v>26</v>
      </c>
      <c r="E223" s="40" t="s">
        <v>293</v>
      </c>
      <c r="F223" s="40" t="s">
        <v>324</v>
      </c>
      <c r="G223" s="40" t="s">
        <v>27</v>
      </c>
      <c r="I223" s="40">
        <v>15.523830090000001</v>
      </c>
      <c r="J223" s="40">
        <v>15.821024830000001</v>
      </c>
      <c r="K223" s="40">
        <v>18.057759870000002</v>
      </c>
      <c r="L223" s="40">
        <v>17.573726430000001</v>
      </c>
      <c r="M223" s="40">
        <v>18.776450499999999</v>
      </c>
      <c r="N223" s="40">
        <v>16.24137837</v>
      </c>
      <c r="O223" s="40">
        <v>10.34482182</v>
      </c>
      <c r="P223" s="40">
        <v>15.39767898</v>
      </c>
      <c r="Q223" s="40">
        <v>29.16164152</v>
      </c>
      <c r="R223" s="40">
        <v>16.546432450000001</v>
      </c>
      <c r="S223" s="40">
        <v>16.689910950000002</v>
      </c>
      <c r="T223" s="40">
        <v>21.137451240000001</v>
      </c>
      <c r="U223" s="40">
        <v>15.982135449999999</v>
      </c>
      <c r="V223" s="40">
        <v>14.677715729999999</v>
      </c>
      <c r="W223" s="40">
        <v>19.290970940000001</v>
      </c>
      <c r="X223" s="40">
        <v>18.18250342</v>
      </c>
      <c r="Y223" s="40">
        <v>16.068278079999999</v>
      </c>
      <c r="Z223" s="40">
        <v>12.62702462</v>
      </c>
      <c r="AA223" s="40">
        <v>15.69905561</v>
      </c>
      <c r="AC223" s="40">
        <v>10.84575184</v>
      </c>
      <c r="AG223" s="40">
        <v>12.71144505</v>
      </c>
      <c r="AH223" s="40">
        <v>15.495739970000001</v>
      </c>
      <c r="AJ223" s="40">
        <v>18.998721060000001</v>
      </c>
      <c r="AK223" s="40">
        <v>14.28757294</v>
      </c>
      <c r="AP223" s="40">
        <v>27.514877299999998</v>
      </c>
      <c r="AQ223" s="40">
        <v>25.188904340000001</v>
      </c>
      <c r="AR223" s="40">
        <v>30.5505061</v>
      </c>
      <c r="AU223" s="40">
        <v>9.0999652110000007</v>
      </c>
      <c r="AV223" s="40">
        <v>21.250176010000001</v>
      </c>
      <c r="AW223" s="40">
        <v>10.019641350000001</v>
      </c>
      <c r="AX223" s="40">
        <v>9.6805193519999992</v>
      </c>
      <c r="AY223" s="40">
        <v>12.03798273</v>
      </c>
      <c r="AZ223" s="40">
        <v>19.290155670000001</v>
      </c>
      <c r="BA223" s="40">
        <v>16.590543830000001</v>
      </c>
      <c r="BB223" s="40">
        <v>14.27184686</v>
      </c>
      <c r="BC223" s="40">
        <v>30.79854065</v>
      </c>
      <c r="BD223" s="40">
        <v>26.565057190000001</v>
      </c>
      <c r="BE223" s="40">
        <v>14.795360280000001</v>
      </c>
      <c r="BF223" s="40">
        <v>31.555748179999998</v>
      </c>
      <c r="BG223" s="40">
        <v>15.67631276</v>
      </c>
      <c r="BH223" s="40">
        <v>15.92283703</v>
      </c>
      <c r="BI223" s="40">
        <v>14.311060230000001</v>
      </c>
      <c r="BJ223" s="40">
        <v>16.864419040000001</v>
      </c>
      <c r="BK223" s="40">
        <v>30.011495010000001</v>
      </c>
      <c r="BL223" s="40">
        <v>21.253805570000001</v>
      </c>
    </row>
    <row r="224" spans="1:64" x14ac:dyDescent="0.3">
      <c r="A224" s="40" t="s">
        <v>155</v>
      </c>
      <c r="B224" s="40" t="s">
        <v>156</v>
      </c>
      <c r="C224" s="40" t="s">
        <v>330</v>
      </c>
      <c r="D224" s="40" t="s">
        <v>26</v>
      </c>
      <c r="E224" s="40" t="s">
        <v>293</v>
      </c>
      <c r="F224" s="40" t="s">
        <v>324</v>
      </c>
      <c r="G224" s="40" t="s">
        <v>27</v>
      </c>
      <c r="I224" s="40">
        <v>75.256697169999995</v>
      </c>
      <c r="J224" s="40">
        <v>79.962100379999995</v>
      </c>
      <c r="K224" s="40">
        <v>81.852079329999995</v>
      </c>
      <c r="L224" s="40">
        <v>80.093890189999996</v>
      </c>
      <c r="M224" s="40">
        <v>80.260715110000007</v>
      </c>
      <c r="N224" s="40">
        <v>86.116505630000006</v>
      </c>
      <c r="O224" s="40">
        <v>88.036461720000005</v>
      </c>
      <c r="P224" s="40">
        <v>85.013393530000002</v>
      </c>
      <c r="Q224" s="40">
        <v>71.207744539999993</v>
      </c>
      <c r="R224" s="40">
        <v>67.510042510000005</v>
      </c>
      <c r="S224" s="40">
        <v>67.775650659999997</v>
      </c>
      <c r="T224" s="40">
        <v>66.414846120000007</v>
      </c>
      <c r="U224" s="40">
        <v>66.850481759999994</v>
      </c>
      <c r="V224" s="40">
        <v>66.925728770000006</v>
      </c>
    </row>
    <row r="225" spans="1:64" x14ac:dyDescent="0.3">
      <c r="A225" s="40" t="s">
        <v>284</v>
      </c>
      <c r="B225" s="40" t="s">
        <v>272</v>
      </c>
      <c r="C225" s="40" t="s">
        <v>330</v>
      </c>
      <c r="D225" s="40" t="s">
        <v>26</v>
      </c>
      <c r="E225" s="40" t="s">
        <v>293</v>
      </c>
      <c r="F225" s="40" t="s">
        <v>324</v>
      </c>
      <c r="G225" s="40" t="s">
        <v>27</v>
      </c>
      <c r="I225" s="40">
        <v>21.510489110000002</v>
      </c>
      <c r="J225" s="40">
        <v>22.7111594</v>
      </c>
      <c r="K225" s="40">
        <v>25.220729049999999</v>
      </c>
      <c r="L225" s="40">
        <v>28.76853998</v>
      </c>
      <c r="M225" s="40">
        <v>26.73362229</v>
      </c>
      <c r="N225" s="40">
        <v>29.815438199999999</v>
      </c>
      <c r="O225" s="40">
        <v>26.989634689999999</v>
      </c>
      <c r="P225" s="40">
        <v>31.856913989999999</v>
      </c>
      <c r="Q225" s="40">
        <v>24.623349810000001</v>
      </c>
      <c r="R225" s="40">
        <v>26.462268779999999</v>
      </c>
      <c r="S225" s="40">
        <v>29.429161690000001</v>
      </c>
      <c r="T225" s="40">
        <v>36.953803710000003</v>
      </c>
      <c r="U225" s="40">
        <v>24.4899551</v>
      </c>
      <c r="V225" s="40">
        <v>19.448762800000001</v>
      </c>
      <c r="W225" s="40">
        <v>21.595190630000001</v>
      </c>
      <c r="X225" s="40">
        <v>17.331799230000001</v>
      </c>
      <c r="Y225" s="40">
        <v>15.31020693</v>
      </c>
      <c r="Z225" s="40">
        <v>18.315789299999999</v>
      </c>
      <c r="AB225" s="40">
        <v>17.104196739999999</v>
      </c>
      <c r="AC225" s="40">
        <v>15.727238910000001</v>
      </c>
      <c r="AD225" s="40">
        <v>18.511189869999999</v>
      </c>
      <c r="AF225" s="40">
        <v>11.859125219999999</v>
      </c>
      <c r="AP225" s="40">
        <v>19.883566470000002</v>
      </c>
      <c r="AQ225" s="40">
        <v>14.20211293</v>
      </c>
      <c r="AR225" s="40">
        <v>10.85539711</v>
      </c>
      <c r="AS225" s="40">
        <v>11.16213147</v>
      </c>
      <c r="AT225" s="40">
        <v>10.03083198</v>
      </c>
      <c r="AU225" s="40">
        <v>13.963936159999999</v>
      </c>
      <c r="AV225" s="40">
        <v>11.184347020000001</v>
      </c>
      <c r="AW225" s="40">
        <v>8.3978624160000006</v>
      </c>
      <c r="AX225" s="40">
        <v>9.0842095080000007</v>
      </c>
      <c r="AY225" s="40">
        <v>9.0288225109999996</v>
      </c>
      <c r="AZ225" s="40">
        <v>8.2732472999999995</v>
      </c>
      <c r="BA225" s="40">
        <v>8.0228055069999993</v>
      </c>
      <c r="BB225" s="40">
        <v>8.8651634609999999</v>
      </c>
      <c r="BC225" s="40">
        <v>8.745891018</v>
      </c>
      <c r="BD225" s="40">
        <v>5.6725510750000003</v>
      </c>
      <c r="BE225" s="40">
        <v>9.6483596899999995</v>
      </c>
      <c r="BF225" s="40">
        <v>13.45312393</v>
      </c>
      <c r="BG225" s="40">
        <v>11.45918782</v>
      </c>
      <c r="BH225" s="40">
        <v>10.23025428</v>
      </c>
      <c r="BI225" s="40">
        <v>8.8370647009999992</v>
      </c>
      <c r="BJ225" s="40">
        <v>8.7499843009999996</v>
      </c>
    </row>
    <row r="226" spans="1:64" x14ac:dyDescent="0.3">
      <c r="A226" s="40" t="s">
        <v>273</v>
      </c>
      <c r="B226" s="40" t="s">
        <v>274</v>
      </c>
      <c r="C226" s="40" t="s">
        <v>330</v>
      </c>
      <c r="D226" s="40" t="s">
        <v>26</v>
      </c>
      <c r="E226" s="40" t="s">
        <v>293</v>
      </c>
      <c r="F226" s="40" t="s">
        <v>324</v>
      </c>
      <c r="G226" s="40" t="s">
        <v>27</v>
      </c>
      <c r="I226" s="40">
        <v>12.30164299</v>
      </c>
      <c r="J226" s="40">
        <v>13.804699429999999</v>
      </c>
      <c r="K226" s="40">
        <v>14.45076364</v>
      </c>
      <c r="L226" s="40">
        <v>12.16813904</v>
      </c>
      <c r="M226" s="40">
        <v>13.18771551</v>
      </c>
      <c r="N226" s="40">
        <v>9.7897747580000001</v>
      </c>
      <c r="O226" s="40">
        <v>9.4399993339999995</v>
      </c>
      <c r="P226" s="40">
        <v>13.405371260000001</v>
      </c>
      <c r="Q226" s="40">
        <v>8.6610176830000007</v>
      </c>
      <c r="R226" s="40">
        <v>9.8209763670000001</v>
      </c>
      <c r="S226" s="40">
        <v>12.908514520000001</v>
      </c>
      <c r="T226" s="40">
        <v>21.082944820000002</v>
      </c>
      <c r="U226" s="40">
        <v>13.466237400000001</v>
      </c>
      <c r="V226" s="40">
        <v>9.7358126729999999</v>
      </c>
      <c r="W226" s="40">
        <v>9.231033601</v>
      </c>
      <c r="X226" s="40">
        <v>8.4987284479999996</v>
      </c>
      <c r="Y226" s="40">
        <v>6.3370224759999996</v>
      </c>
      <c r="Z226" s="40">
        <v>4.6405189499999997</v>
      </c>
      <c r="AA226" s="40">
        <v>3.5746473480000001</v>
      </c>
      <c r="AB226" s="40">
        <v>5.8821752969999999</v>
      </c>
      <c r="AC226" s="40">
        <v>2.4534318829999999</v>
      </c>
      <c r="AD226" s="40">
        <v>3.493439746</v>
      </c>
      <c r="AE226" s="40">
        <v>2.8780773050000001</v>
      </c>
      <c r="AM226" s="40">
        <v>14.697563600000001</v>
      </c>
      <c r="AQ226" s="40">
        <v>14.813074200000001</v>
      </c>
      <c r="AR226" s="40">
        <v>11.78852985</v>
      </c>
      <c r="AS226" s="40">
        <v>10.55038937</v>
      </c>
      <c r="AT226" s="40">
        <v>10.91716443</v>
      </c>
      <c r="AU226" s="40">
        <v>10.245958160000001</v>
      </c>
      <c r="AV226" s="40">
        <v>7.6613771679999996</v>
      </c>
      <c r="AX226" s="40">
        <v>6.3756319350000004</v>
      </c>
      <c r="AZ226" s="40">
        <v>7.212400819</v>
      </c>
      <c r="BA226" s="40">
        <v>4.0179476100000002</v>
      </c>
      <c r="BB226" s="40">
        <v>9.8872854480000001</v>
      </c>
      <c r="BC226" s="40">
        <v>8.9606497009999995</v>
      </c>
      <c r="BD226" s="40">
        <v>5.6744917499999996</v>
      </c>
      <c r="BE226" s="40">
        <v>6.9470880810000004</v>
      </c>
      <c r="BF226" s="40">
        <v>4.9528047989999999</v>
      </c>
      <c r="BG226" s="40">
        <v>2.9746532929999998</v>
      </c>
      <c r="BH226" s="40">
        <v>4.3108654470000003</v>
      </c>
      <c r="BK226" s="40">
        <v>8.5265869399999996</v>
      </c>
      <c r="BL226" s="40">
        <v>2.6682663450000002</v>
      </c>
    </row>
    <row r="227" spans="1:64" x14ac:dyDescent="0.3">
      <c r="A227" s="40" t="s">
        <v>161</v>
      </c>
      <c r="B227" s="40" t="s">
        <v>162</v>
      </c>
      <c r="C227" s="40" t="s">
        <v>330</v>
      </c>
      <c r="D227" s="40" t="s">
        <v>26</v>
      </c>
      <c r="E227" s="40" t="s">
        <v>293</v>
      </c>
      <c r="F227" s="40" t="s">
        <v>324</v>
      </c>
      <c r="G227" s="40" t="s">
        <v>27</v>
      </c>
      <c r="I227" s="40">
        <v>16.44827952</v>
      </c>
      <c r="J227" s="40">
        <v>16.90102817</v>
      </c>
      <c r="K227" s="40">
        <v>9.4265231509999996</v>
      </c>
      <c r="L227" s="40">
        <v>19.093398199999999</v>
      </c>
      <c r="M227" s="40">
        <v>29.222799609999999</v>
      </c>
      <c r="N227" s="40">
        <v>33.375350169999997</v>
      </c>
      <c r="O227" s="40">
        <v>43.590520939999998</v>
      </c>
      <c r="P227" s="40">
        <v>12.244440519999999</v>
      </c>
      <c r="Q227" s="40">
        <v>23.887271699999999</v>
      </c>
      <c r="R227" s="40">
        <v>26.65382417</v>
      </c>
      <c r="S227" s="40">
        <v>38.110493400000003</v>
      </c>
      <c r="U227" s="40">
        <v>50.633785590000002</v>
      </c>
      <c r="V227" s="40">
        <v>47.023560080000003</v>
      </c>
      <c r="W227" s="40">
        <v>52.02848169</v>
      </c>
      <c r="X227" s="40">
        <v>58.101384340000003</v>
      </c>
      <c r="Y227" s="40">
        <v>58.289162439999998</v>
      </c>
      <c r="Z227" s="40">
        <v>51.967789369999998</v>
      </c>
      <c r="AA227" s="40">
        <v>68.576978870000005</v>
      </c>
      <c r="AC227" s="40">
        <v>57.295950769999997</v>
      </c>
      <c r="AH227" s="40">
        <v>85.865745540000006</v>
      </c>
      <c r="AJ227" s="40">
        <v>61.866593039999998</v>
      </c>
      <c r="AK227" s="40">
        <v>62.27940358</v>
      </c>
      <c r="AQ227" s="40">
        <v>74.584993569999995</v>
      </c>
      <c r="AR227" s="40">
        <v>93.82378267</v>
      </c>
      <c r="AS227" s="40">
        <v>91.796952689999998</v>
      </c>
      <c r="AT227" s="40">
        <v>87.231057340000007</v>
      </c>
      <c r="AU227" s="40">
        <v>90.754382570000004</v>
      </c>
      <c r="AV227" s="40">
        <v>42.889451899999997</v>
      </c>
      <c r="AW227" s="40">
        <v>63.342818729999998</v>
      </c>
      <c r="AX227" s="40">
        <v>79.536302030000002</v>
      </c>
      <c r="AY227" s="40">
        <v>73.540640389999993</v>
      </c>
      <c r="AZ227" s="40">
        <v>68.924700799999997</v>
      </c>
      <c r="BA227" s="40">
        <v>64.597521850000007</v>
      </c>
      <c r="BB227" s="40">
        <v>55.63597369</v>
      </c>
      <c r="BC227" s="40">
        <v>42.405077329999997</v>
      </c>
      <c r="BE227" s="40">
        <v>47.982533189999998</v>
      </c>
      <c r="BF227" s="40">
        <v>39.831797950000002</v>
      </c>
      <c r="BG227" s="40">
        <v>51.991056639999996</v>
      </c>
      <c r="BK227" s="40">
        <v>38.937857350000002</v>
      </c>
      <c r="BL227" s="40">
        <v>23.050254089999999</v>
      </c>
    </row>
    <row r="228" spans="1:64" x14ac:dyDescent="0.3">
      <c r="A228" s="40" t="s">
        <v>163</v>
      </c>
      <c r="B228" s="40" t="s">
        <v>164</v>
      </c>
      <c r="C228" s="40" t="s">
        <v>330</v>
      </c>
      <c r="D228" s="40" t="s">
        <v>26</v>
      </c>
      <c r="E228" s="40" t="s">
        <v>293</v>
      </c>
      <c r="F228" s="40" t="s">
        <v>324</v>
      </c>
      <c r="G228" s="40" t="s">
        <v>27</v>
      </c>
      <c r="I228" s="40">
        <v>6.2537309890000001</v>
      </c>
      <c r="J228" s="40">
        <v>1.8484712059999999</v>
      </c>
      <c r="K228" s="40">
        <v>1.7672081319999999</v>
      </c>
      <c r="L228" s="40">
        <v>0.93969421399999997</v>
      </c>
      <c r="M228" s="40">
        <v>1.4602837829999999</v>
      </c>
      <c r="N228" s="40">
        <v>2.3121383350000002</v>
      </c>
      <c r="O228" s="40">
        <v>2.4199044359999999</v>
      </c>
      <c r="Q228" s="40">
        <v>2.4760729920000002</v>
      </c>
      <c r="R228" s="40">
        <v>1.0059102E-2</v>
      </c>
      <c r="S228" s="40">
        <v>1.6692262330000001</v>
      </c>
      <c r="AP228" s="40">
        <v>5.6335681999999998E-2</v>
      </c>
      <c r="AQ228" s="40">
        <v>3.5178807999999999E-2</v>
      </c>
      <c r="AU228" s="40">
        <v>8.9992399999999997E-4</v>
      </c>
      <c r="AV228" s="40">
        <v>1.767324E-3</v>
      </c>
      <c r="AW228" s="40">
        <v>3.9194879999999996E-3</v>
      </c>
      <c r="AX228" s="40">
        <v>4.330848E-3</v>
      </c>
      <c r="AY228" s="40">
        <v>2.1345216E-2</v>
      </c>
      <c r="AZ228" s="40">
        <v>3.4482549999999999E-3</v>
      </c>
      <c r="BB228" s="40">
        <v>3.3512020000000002E-3</v>
      </c>
      <c r="BC228" s="40">
        <v>1.8594378000000002E-2</v>
      </c>
      <c r="BD228" s="40">
        <v>1.6631513000000001E-2</v>
      </c>
      <c r="BE228" s="40">
        <v>3.078883E-2</v>
      </c>
      <c r="BF228" s="40">
        <v>2.3959787E-2</v>
      </c>
      <c r="BG228" s="40">
        <v>3.8968801999999997E-2</v>
      </c>
      <c r="BH228" s="40">
        <v>2.4895428000000001E-2</v>
      </c>
      <c r="BI228" s="40">
        <v>2.003483E-2</v>
      </c>
      <c r="BK228" s="40">
        <v>2.7845931000000001E-2</v>
      </c>
      <c r="BL228" s="40">
        <v>4.9873688999999999E-2</v>
      </c>
    </row>
    <row r="229" spans="1:64" x14ac:dyDescent="0.3">
      <c r="A229" s="40" t="s">
        <v>167</v>
      </c>
      <c r="B229" s="40" t="s">
        <v>168</v>
      </c>
      <c r="C229" s="40" t="s">
        <v>330</v>
      </c>
      <c r="D229" s="40" t="s">
        <v>26</v>
      </c>
      <c r="E229" s="40" t="s">
        <v>293</v>
      </c>
      <c r="F229" s="40" t="s">
        <v>324</v>
      </c>
      <c r="G229" s="40" t="s">
        <v>27</v>
      </c>
      <c r="I229" s="40">
        <v>3.0561596080000002</v>
      </c>
      <c r="J229" s="40">
        <v>2.8710709259999998</v>
      </c>
      <c r="K229" s="40">
        <v>7.8643811550000002</v>
      </c>
      <c r="L229" s="40">
        <v>7.072201443</v>
      </c>
      <c r="M229" s="40">
        <v>7.3740160120000002</v>
      </c>
      <c r="N229" s="40">
        <v>7.5305508129999996</v>
      </c>
      <c r="O229" s="40">
        <v>7.0103677849999997</v>
      </c>
      <c r="P229" s="40">
        <v>8.3403280049999999</v>
      </c>
      <c r="Q229" s="40">
        <v>4.8296603840000003</v>
      </c>
      <c r="R229" s="40">
        <v>9.5312157309999996</v>
      </c>
      <c r="S229" s="40">
        <v>3.2099865510000001</v>
      </c>
      <c r="T229" s="40">
        <v>3.9295575490000001</v>
      </c>
      <c r="U229" s="40">
        <v>3.8320266150000002</v>
      </c>
      <c r="V229" s="40">
        <v>0.2220509</v>
      </c>
      <c r="W229" s="40">
        <v>2.476409941</v>
      </c>
      <c r="X229" s="40">
        <v>2.347230798</v>
      </c>
      <c r="Y229" s="40">
        <v>1.803340355</v>
      </c>
      <c r="Z229" s="40">
        <v>2.3644547760000001</v>
      </c>
      <c r="AB229" s="40">
        <v>0.80034804800000003</v>
      </c>
      <c r="AP229" s="40">
        <v>0.53924551300000001</v>
      </c>
      <c r="AQ229" s="40">
        <v>0.35719314200000002</v>
      </c>
      <c r="AR229" s="40">
        <v>0.68379761800000005</v>
      </c>
      <c r="AS229" s="40">
        <v>0.58186647000000002</v>
      </c>
      <c r="AT229" s="40">
        <v>0.76054774400000003</v>
      </c>
      <c r="AU229" s="40">
        <v>3.2835781800000001</v>
      </c>
      <c r="AV229" s="40">
        <v>3.457099801</v>
      </c>
      <c r="AW229" s="40">
        <v>3.6415558770000001</v>
      </c>
      <c r="AX229" s="40">
        <v>3.3379165529999999</v>
      </c>
      <c r="AY229" s="40">
        <v>3.8622351340000001</v>
      </c>
      <c r="AZ229" s="40">
        <v>4.976657329</v>
      </c>
      <c r="BA229" s="40">
        <v>4.9397425439999996</v>
      </c>
      <c r="BB229" s="40">
        <v>4.3778213380000004</v>
      </c>
      <c r="BC229" s="40">
        <v>3.0950197130000001</v>
      </c>
      <c r="BD229" s="40">
        <v>1.968264767</v>
      </c>
      <c r="BE229" s="40">
        <v>2.7931785950000001</v>
      </c>
      <c r="BF229" s="40">
        <v>2.3178934149999999</v>
      </c>
      <c r="BG229" s="40">
        <v>2.9363340999999998</v>
      </c>
      <c r="BH229" s="40">
        <v>1.6299321529999999</v>
      </c>
      <c r="BI229" s="40">
        <v>1.4476726170000001</v>
      </c>
      <c r="BJ229" s="40">
        <v>1.545207153</v>
      </c>
      <c r="BK229" s="40">
        <v>1.1161037279999999</v>
      </c>
    </row>
    <row r="230" spans="1:64" x14ac:dyDescent="0.3">
      <c r="A230" s="40" t="s">
        <v>169</v>
      </c>
      <c r="B230" s="40" t="s">
        <v>170</v>
      </c>
      <c r="C230" s="40" t="s">
        <v>330</v>
      </c>
      <c r="D230" s="40" t="s">
        <v>26</v>
      </c>
      <c r="E230" s="40" t="s">
        <v>293</v>
      </c>
      <c r="F230" s="40" t="s">
        <v>324</v>
      </c>
      <c r="G230" s="40" t="s">
        <v>27</v>
      </c>
      <c r="I230" s="40">
        <v>16.62870131</v>
      </c>
      <c r="J230" s="40">
        <v>17.877473120000001</v>
      </c>
      <c r="K230" s="40">
        <v>15.68989661</v>
      </c>
      <c r="L230" s="40">
        <v>10.924455849999999</v>
      </c>
      <c r="M230" s="40">
        <v>10.57885184</v>
      </c>
      <c r="N230" s="40">
        <v>9.1525844900000006</v>
      </c>
      <c r="O230" s="40">
        <v>8.7831436039999993</v>
      </c>
      <c r="P230" s="40">
        <v>6.9892699289999998</v>
      </c>
      <c r="Q230" s="40">
        <v>5.1070335040000003</v>
      </c>
      <c r="R230" s="40">
        <v>2.7379176080000001</v>
      </c>
      <c r="S230" s="40">
        <v>1.5571725519999999</v>
      </c>
      <c r="T230" s="40">
        <v>2.217107693</v>
      </c>
      <c r="U230" s="40">
        <v>1.0081795</v>
      </c>
      <c r="V230" s="40">
        <v>0.58528233500000004</v>
      </c>
      <c r="W230" s="40">
        <v>0.358866568</v>
      </c>
      <c r="X230" s="40">
        <v>0.38250754399999998</v>
      </c>
      <c r="Y230" s="40">
        <v>0.38027885099999997</v>
      </c>
      <c r="Z230" s="40">
        <v>0.45749202300000003</v>
      </c>
      <c r="AB230" s="40">
        <v>0.11669017600000001</v>
      </c>
      <c r="AD230" s="40">
        <v>7.6945650000000004E-2</v>
      </c>
      <c r="AE230" s="40">
        <v>4.5199402999999999E-2</v>
      </c>
      <c r="AF230" s="40">
        <v>4.4902352E-2</v>
      </c>
      <c r="AG230" s="40">
        <v>0.40940644700000001</v>
      </c>
      <c r="AH230" s="40">
        <v>0.51973322499999997</v>
      </c>
      <c r="AL230" s="40">
        <v>0.55771701600000001</v>
      </c>
      <c r="AQ230" s="40">
        <v>1.6221437750000001</v>
      </c>
      <c r="AR230" s="40">
        <v>7.9304548000000002E-2</v>
      </c>
      <c r="AS230" s="40">
        <v>9.9477336999999999E-2</v>
      </c>
      <c r="AT230" s="40">
        <v>0.133504079</v>
      </c>
      <c r="AU230" s="40">
        <v>5.9455280000000003E-3</v>
      </c>
      <c r="AV230" s="40">
        <v>6.1762789999999998E-3</v>
      </c>
      <c r="AW230" s="40">
        <v>0.28133348200000002</v>
      </c>
      <c r="AX230" s="40">
        <v>9.2629659999999992E-3</v>
      </c>
      <c r="BA230" s="40">
        <v>0.36164231400000002</v>
      </c>
      <c r="BB230" s="40">
        <v>0.76078225200000005</v>
      </c>
      <c r="BC230" s="40">
        <v>0.92838218100000003</v>
      </c>
      <c r="BD230" s="40">
        <v>1.135933402</v>
      </c>
      <c r="BE230" s="40">
        <v>1.6318110180000001</v>
      </c>
      <c r="BF230" s="40">
        <v>6.1294926539999999</v>
      </c>
      <c r="BG230" s="40">
        <v>7.2683427969999999</v>
      </c>
      <c r="BH230" s="40">
        <v>3.2041209519999998</v>
      </c>
      <c r="BI230" s="40">
        <v>0.43126328800000002</v>
      </c>
      <c r="BK230" s="40">
        <v>0.16018041</v>
      </c>
      <c r="BL230" s="40">
        <v>0.21096902200000001</v>
      </c>
    </row>
    <row r="231" spans="1:64" x14ac:dyDescent="0.3">
      <c r="A231" s="40" t="s">
        <v>173</v>
      </c>
      <c r="B231" s="40" t="s">
        <v>174</v>
      </c>
      <c r="C231" s="40" t="s">
        <v>330</v>
      </c>
      <c r="D231" s="40" t="s">
        <v>26</v>
      </c>
      <c r="E231" s="40" t="s">
        <v>293</v>
      </c>
      <c r="F231" s="40" t="s">
        <v>324</v>
      </c>
      <c r="G231" s="40" t="s">
        <v>27</v>
      </c>
      <c r="I231" s="40">
        <v>1.0327471699999999</v>
      </c>
      <c r="J231" s="40">
        <v>0.50708073899999995</v>
      </c>
      <c r="K231" s="40">
        <v>0.92610942900000004</v>
      </c>
      <c r="L231" s="40">
        <v>1.1953074349999999</v>
      </c>
      <c r="M231" s="40">
        <v>0.73912574900000005</v>
      </c>
      <c r="N231" s="40">
        <v>1.374729477</v>
      </c>
      <c r="O231" s="40">
        <v>1.4171486820000001</v>
      </c>
      <c r="P231" s="40">
        <v>3.614758465</v>
      </c>
      <c r="Q231" s="40">
        <v>4.1379980380000001</v>
      </c>
      <c r="R231" s="40">
        <v>5.5228153039999999</v>
      </c>
      <c r="S231" s="40">
        <v>3.3266843659999998</v>
      </c>
      <c r="T231" s="40">
        <v>4.9518322069999998</v>
      </c>
      <c r="U231" s="40">
        <v>3.8704642950000001</v>
      </c>
      <c r="V231" s="40">
        <v>1.9600067290000001</v>
      </c>
      <c r="X231" s="40">
        <v>3.809297012</v>
      </c>
      <c r="Y231" s="40">
        <v>4.4433514409999999</v>
      </c>
      <c r="Z231" s="40">
        <v>3.377926633</v>
      </c>
      <c r="AA231" s="40">
        <v>3.0626703649999998</v>
      </c>
      <c r="AB231" s="40">
        <v>2.1112061350000002</v>
      </c>
      <c r="AG231" s="40">
        <v>2.4373856570000001</v>
      </c>
      <c r="AH231" s="40">
        <v>2.4266474960000002</v>
      </c>
      <c r="AJ231" s="40">
        <v>3.1155126270000002</v>
      </c>
      <c r="AK231" s="40">
        <v>2.663170321</v>
      </c>
      <c r="AL231" s="40">
        <v>4.3341322880000002</v>
      </c>
      <c r="AM231" s="40">
        <v>5.1964582620000002</v>
      </c>
      <c r="AN231" s="40">
        <v>5.820015186</v>
      </c>
      <c r="AO231" s="40">
        <v>6.0474347460000004</v>
      </c>
      <c r="AQ231" s="40">
        <v>7.1362483130000003</v>
      </c>
      <c r="AR231" s="40">
        <v>8.0098862820000001</v>
      </c>
      <c r="AS231" s="40">
        <v>5.5336675729999998</v>
      </c>
      <c r="AT231" s="40">
        <v>2.7165037000000001</v>
      </c>
      <c r="AU231" s="40">
        <v>1.7466833660000001</v>
      </c>
      <c r="AV231" s="40">
        <v>2.3297173240000002</v>
      </c>
      <c r="AW231" s="40">
        <v>3.3342350569999999</v>
      </c>
      <c r="AX231" s="40">
        <v>3.4487199660000001</v>
      </c>
      <c r="AY231" s="40">
        <v>2.7771958950000002</v>
      </c>
      <c r="AZ231" s="40">
        <v>2.105164539</v>
      </c>
      <c r="BA231" s="40">
        <v>5.2509116349999996</v>
      </c>
      <c r="BB231" s="40">
        <v>2.9390422219999999</v>
      </c>
      <c r="BC231" s="40">
        <v>1.5695328770000001</v>
      </c>
      <c r="BD231" s="40">
        <v>1.095196064</v>
      </c>
      <c r="BE231" s="40">
        <v>1.4848419960000001</v>
      </c>
      <c r="BF231" s="40">
        <v>1.5898171290000001</v>
      </c>
      <c r="BG231" s="40">
        <v>2.012055127</v>
      </c>
      <c r="BH231" s="40">
        <v>2.759897075</v>
      </c>
      <c r="BI231" s="40">
        <v>2.6129841909999998</v>
      </c>
      <c r="BJ231" s="40">
        <v>2.140602576</v>
      </c>
      <c r="BK231" s="40">
        <v>2.2212670810000001</v>
      </c>
      <c r="BL231" s="40">
        <v>2.0880902859999999</v>
      </c>
    </row>
    <row r="232" spans="1:64" x14ac:dyDescent="0.3">
      <c r="A232" s="40" t="s">
        <v>5</v>
      </c>
      <c r="B232" s="40" t="s">
        <v>6</v>
      </c>
      <c r="C232" s="40" t="s">
        <v>329</v>
      </c>
      <c r="D232" s="40" t="s">
        <v>28</v>
      </c>
      <c r="E232" s="40" t="s">
        <v>293</v>
      </c>
      <c r="F232" s="40" t="s">
        <v>324</v>
      </c>
      <c r="G232" s="40" t="s">
        <v>29</v>
      </c>
      <c r="I232" s="40">
        <v>1.695005198</v>
      </c>
      <c r="P232" s="40">
        <v>0.90902846800000003</v>
      </c>
      <c r="Q232" s="40">
        <v>0.94016508600000004</v>
      </c>
      <c r="R232" s="40">
        <v>0.99483291900000004</v>
      </c>
      <c r="S232" s="40">
        <v>1.1399664439999999</v>
      </c>
      <c r="T232" s="40">
        <v>1.3591169569999999</v>
      </c>
      <c r="U232" s="40">
        <v>1.5394894050000001</v>
      </c>
      <c r="AF232" s="40">
        <v>0.80670361400000001</v>
      </c>
      <c r="BB232" s="40">
        <v>0.68584018499999999</v>
      </c>
      <c r="BD232" s="40">
        <v>0.68303153000000005</v>
      </c>
      <c r="BE232" s="40">
        <v>0.64802223400000003</v>
      </c>
      <c r="BF232" s="40">
        <v>0.63282474200000005</v>
      </c>
      <c r="BG232" s="40">
        <v>0.65859754699999995</v>
      </c>
      <c r="BH232" s="40">
        <v>0.520684904</v>
      </c>
      <c r="BI232" s="40">
        <v>0.88654835200000004</v>
      </c>
      <c r="BJ232" s="40">
        <v>0.79331084100000004</v>
      </c>
    </row>
    <row r="233" spans="1:64" x14ac:dyDescent="0.3">
      <c r="A233" s="40" t="s">
        <v>151</v>
      </c>
      <c r="B233" s="40" t="s">
        <v>152</v>
      </c>
      <c r="C233" s="40" t="s">
        <v>329</v>
      </c>
      <c r="D233" s="40" t="s">
        <v>28</v>
      </c>
      <c r="E233" s="40" t="s">
        <v>293</v>
      </c>
      <c r="F233" s="40" t="s">
        <v>324</v>
      </c>
      <c r="G233" s="40" t="s">
        <v>29</v>
      </c>
      <c r="L233" s="40">
        <v>3.9883229939999998</v>
      </c>
      <c r="U233" s="40">
        <v>5.2311539319999998</v>
      </c>
      <c r="V233" s="40">
        <v>5.1740467460000001</v>
      </c>
      <c r="W233" s="40">
        <v>3.9867163400000001</v>
      </c>
      <c r="AN233" s="40">
        <v>2.089117742</v>
      </c>
      <c r="AO233" s="40">
        <v>1.6816091280000001</v>
      </c>
      <c r="AP233" s="40">
        <v>1.9337788819999999</v>
      </c>
      <c r="AQ233" s="40">
        <v>1.683623431</v>
      </c>
      <c r="AR233" s="40">
        <v>2.3319622500000001</v>
      </c>
      <c r="AS233" s="40">
        <v>1.471143748</v>
      </c>
      <c r="AT233" s="40">
        <v>2.2246454949999999</v>
      </c>
      <c r="AU233" s="40">
        <v>2.4074742979999999</v>
      </c>
      <c r="AV233" s="40">
        <v>2.5319064299999998</v>
      </c>
      <c r="AW233" s="40">
        <v>2.4557191359999999</v>
      </c>
      <c r="AX233" s="40">
        <v>1.306653412</v>
      </c>
      <c r="AY233" s="40">
        <v>1.1441995730000001</v>
      </c>
      <c r="AZ233" s="40">
        <v>1.354100334</v>
      </c>
      <c r="BA233" s="40">
        <v>1.046835387</v>
      </c>
      <c r="BB233" s="40">
        <v>0.90129933500000003</v>
      </c>
      <c r="BC233" s="40">
        <v>1.5858983630000001</v>
      </c>
      <c r="BD233" s="40">
        <v>1.364577739</v>
      </c>
      <c r="BE233" s="40">
        <v>1.4415238420000001</v>
      </c>
      <c r="BF233" s="40">
        <v>0.74701806900000001</v>
      </c>
      <c r="BG233" s="40">
        <v>0.94317125800000001</v>
      </c>
      <c r="BH233" s="40">
        <v>1.017599951</v>
      </c>
      <c r="BI233" s="40">
        <v>0.69886325500000002</v>
      </c>
      <c r="BJ233" s="40">
        <v>1.320466911</v>
      </c>
      <c r="BK233" s="40">
        <v>1.7277769039999999</v>
      </c>
      <c r="BL233" s="40">
        <v>1.7668185940000001</v>
      </c>
    </row>
    <row r="234" spans="1:64" x14ac:dyDescent="0.3">
      <c r="A234" s="40" t="s">
        <v>157</v>
      </c>
      <c r="B234" s="40" t="s">
        <v>158</v>
      </c>
      <c r="C234" s="40" t="s">
        <v>329</v>
      </c>
      <c r="D234" s="40" t="s">
        <v>28</v>
      </c>
      <c r="E234" s="40" t="s">
        <v>293</v>
      </c>
      <c r="F234" s="40" t="s">
        <v>324</v>
      </c>
      <c r="G234" s="40" t="s">
        <v>29</v>
      </c>
      <c r="AN234" s="40">
        <v>1.3503498350000001</v>
      </c>
      <c r="AP234" s="40">
        <v>1.858518815</v>
      </c>
      <c r="AR234" s="40">
        <v>2.035579888</v>
      </c>
      <c r="AS234" s="40">
        <v>1.3014642510000001</v>
      </c>
      <c r="AT234" s="40">
        <v>1.2391606550000001</v>
      </c>
      <c r="AU234" s="40">
        <v>1.2483761209999999</v>
      </c>
      <c r="AV234" s="40">
        <v>1.0203585180000001</v>
      </c>
      <c r="AW234" s="40">
        <v>0.89492358100000002</v>
      </c>
      <c r="AX234" s="40">
        <v>0.72564179900000003</v>
      </c>
      <c r="AY234" s="40">
        <v>0.89418497799999996</v>
      </c>
      <c r="AZ234" s="40">
        <v>0.92386797200000004</v>
      </c>
      <c r="BA234" s="40">
        <v>1.6129976690000001</v>
      </c>
      <c r="BB234" s="40">
        <v>0.887685579</v>
      </c>
      <c r="BC234" s="40">
        <v>1.1745044870000001</v>
      </c>
      <c r="BD234" s="40">
        <v>0.51315882899999998</v>
      </c>
      <c r="BE234" s="40">
        <v>0.49424869500000002</v>
      </c>
      <c r="BF234" s="40">
        <v>0.568614481</v>
      </c>
      <c r="BG234" s="40">
        <v>0.56816369899999997</v>
      </c>
      <c r="BH234" s="40">
        <v>0.89324766600000005</v>
      </c>
      <c r="BI234" s="40">
        <v>0.71301909900000005</v>
      </c>
      <c r="BJ234" s="40">
        <v>0.97074793199999998</v>
      </c>
      <c r="BK234" s="40">
        <v>0.43846915800000003</v>
      </c>
    </row>
    <row r="235" spans="1:64" x14ac:dyDescent="0.3">
      <c r="A235" s="40" t="s">
        <v>159</v>
      </c>
      <c r="B235" s="40" t="s">
        <v>160</v>
      </c>
      <c r="C235" s="40" t="s">
        <v>329</v>
      </c>
      <c r="D235" s="40" t="s">
        <v>28</v>
      </c>
      <c r="E235" s="40" t="s">
        <v>293</v>
      </c>
      <c r="F235" s="40" t="s">
        <v>324</v>
      </c>
      <c r="G235" s="40" t="s">
        <v>29</v>
      </c>
      <c r="W235" s="40">
        <v>2.3227521719999999</v>
      </c>
      <c r="X235" s="40">
        <v>2.6559622360000001</v>
      </c>
      <c r="Y235" s="40">
        <v>1.7507796149999999</v>
      </c>
      <c r="Z235" s="40">
        <v>1.5891479399999999</v>
      </c>
      <c r="AA235" s="40">
        <v>1.2375145409999999</v>
      </c>
      <c r="AB235" s="40">
        <v>1.6284033389999999</v>
      </c>
      <c r="AC235" s="40">
        <v>1.615620152</v>
      </c>
      <c r="AD235" s="40">
        <v>2.258075404</v>
      </c>
      <c r="AE235" s="40">
        <v>2.3777015800000001</v>
      </c>
      <c r="AF235" s="40">
        <v>2.2998569290000002</v>
      </c>
      <c r="AG235" s="40">
        <v>1.9998265879999999</v>
      </c>
      <c r="AH235" s="40">
        <v>2.26144575</v>
      </c>
      <c r="AI235" s="40">
        <v>2.4019371619999998</v>
      </c>
      <c r="AK235" s="40">
        <v>2.8650207189999999</v>
      </c>
      <c r="AL235" s="40">
        <v>1.8168914329999999</v>
      </c>
      <c r="AM235" s="40">
        <v>1.85428065</v>
      </c>
      <c r="AN235" s="40">
        <v>2.5678217120000002</v>
      </c>
      <c r="AO235" s="40">
        <v>2.1397737029999999</v>
      </c>
      <c r="AP235" s="40">
        <v>1.8830221730000001</v>
      </c>
      <c r="AQ235" s="40">
        <v>1.9092732379999999</v>
      </c>
      <c r="AR235" s="40">
        <v>1.980066342</v>
      </c>
      <c r="AS235" s="40">
        <v>2.6292234720000001</v>
      </c>
      <c r="AT235" s="40">
        <v>2.593970873</v>
      </c>
      <c r="AU235" s="40">
        <v>2.451892634</v>
      </c>
      <c r="AV235" s="40">
        <v>2.0832847000000001</v>
      </c>
      <c r="AW235" s="40">
        <v>2.0379205429999998</v>
      </c>
      <c r="AX235" s="40">
        <v>2.071959337</v>
      </c>
      <c r="AY235" s="40">
        <v>2.140001169</v>
      </c>
      <c r="AZ235" s="40">
        <v>1.748210021</v>
      </c>
      <c r="BA235" s="40">
        <v>1.878353935</v>
      </c>
      <c r="BB235" s="40">
        <v>1.897689427</v>
      </c>
      <c r="BC235" s="40">
        <v>1.311508685</v>
      </c>
      <c r="BD235" s="40">
        <v>1.3609548739999999</v>
      </c>
      <c r="BE235" s="40">
        <v>1.5493896570000001</v>
      </c>
      <c r="BH235" s="40">
        <v>1.344037809</v>
      </c>
      <c r="BL235" s="40">
        <v>1.319114933</v>
      </c>
    </row>
    <row r="236" spans="1:64" x14ac:dyDescent="0.3">
      <c r="A236" s="40" t="s">
        <v>275</v>
      </c>
      <c r="B236" s="40" t="s">
        <v>276</v>
      </c>
      <c r="C236" s="40" t="s">
        <v>329</v>
      </c>
      <c r="D236" s="40" t="s">
        <v>28</v>
      </c>
      <c r="E236" s="40" t="s">
        <v>293</v>
      </c>
      <c r="F236" s="40" t="s">
        <v>324</v>
      </c>
      <c r="G236" s="40" t="s">
        <v>29</v>
      </c>
      <c r="I236" s="40">
        <v>0.75034946899999999</v>
      </c>
      <c r="J236" s="40">
        <v>1.2512539579999999</v>
      </c>
      <c r="K236" s="40">
        <v>0.738848897</v>
      </c>
      <c r="L236" s="40">
        <v>0.89952473799999999</v>
      </c>
      <c r="M236" s="40">
        <v>1.19331158</v>
      </c>
      <c r="N236" s="40">
        <v>1.4019182610000001</v>
      </c>
      <c r="O236" s="40">
        <v>1.474086834</v>
      </c>
      <c r="P236" s="40">
        <v>1.0859597160000001</v>
      </c>
      <c r="Q236" s="40">
        <v>1.665899818</v>
      </c>
      <c r="R236" s="40">
        <v>1.408957198</v>
      </c>
      <c r="S236" s="40">
        <v>2.2627534539999998</v>
      </c>
      <c r="T236" s="40">
        <v>2.1038265580000002</v>
      </c>
      <c r="U236" s="40">
        <v>1.8236441809999999</v>
      </c>
      <c r="V236" s="40">
        <v>2.0861456970000001</v>
      </c>
      <c r="W236" s="40">
        <v>1.527403718</v>
      </c>
      <c r="X236" s="40">
        <v>1.703820533</v>
      </c>
      <c r="Y236" s="40">
        <v>1.6116644200000001</v>
      </c>
      <c r="Z236" s="40">
        <v>2.5235983229999999</v>
      </c>
      <c r="AA236" s="40">
        <v>2.6728628809999999</v>
      </c>
      <c r="AB236" s="40">
        <v>2.67434627</v>
      </c>
      <c r="AC236" s="40">
        <v>2.3481415910000001</v>
      </c>
      <c r="AD236" s="40">
        <v>2.5057387000000002</v>
      </c>
      <c r="AE236" s="40">
        <v>2.8456825270000001</v>
      </c>
      <c r="AF236" s="40">
        <v>2.140826991</v>
      </c>
      <c r="AK236" s="40">
        <v>1.36288469</v>
      </c>
      <c r="AL236" s="40">
        <v>1.196705393</v>
      </c>
      <c r="AM236" s="40">
        <v>1.422263654</v>
      </c>
      <c r="AN236" s="40">
        <v>1.617146929</v>
      </c>
      <c r="AO236" s="40">
        <v>1.2993030969999999</v>
      </c>
      <c r="AP236" s="40">
        <v>1.8414019180000001</v>
      </c>
      <c r="AQ236" s="40">
        <v>1.275602753</v>
      </c>
      <c r="AR236" s="40">
        <v>1.320751547</v>
      </c>
      <c r="AS236" s="40">
        <v>1.105828574</v>
      </c>
      <c r="AT236" s="40">
        <v>0.57957978200000004</v>
      </c>
      <c r="AU236" s="40">
        <v>0.34066232899999999</v>
      </c>
      <c r="AV236" s="40">
        <v>0.65169889800000003</v>
      </c>
      <c r="AW236" s="40">
        <v>0.17065391099999999</v>
      </c>
      <c r="AX236" s="40">
        <v>0.42426844899999999</v>
      </c>
      <c r="AY236" s="40">
        <v>0.73884653099999997</v>
      </c>
      <c r="AZ236" s="40">
        <v>0.36440692000000002</v>
      </c>
      <c r="BA236" s="40">
        <v>0.98597639999999998</v>
      </c>
      <c r="BB236" s="40">
        <v>1.031510814</v>
      </c>
      <c r="BC236" s="40">
        <v>0.62258629300000001</v>
      </c>
      <c r="BD236" s="40">
        <v>0.61947356499999995</v>
      </c>
      <c r="BE236" s="40">
        <v>0.964489241</v>
      </c>
      <c r="BF236" s="40">
        <v>1.0900769219999999</v>
      </c>
      <c r="BG236" s="40">
        <v>2.0773512240000001</v>
      </c>
      <c r="BH236" s="40">
        <v>2.6594592279999998</v>
      </c>
      <c r="BI236" s="40">
        <v>2.9510334669999998</v>
      </c>
      <c r="BJ236" s="40">
        <v>3.4611649139999998</v>
      </c>
      <c r="BK236" s="40">
        <v>3.3959862219999999</v>
      </c>
      <c r="BL236" s="40">
        <v>2.9623735409999998</v>
      </c>
    </row>
    <row r="237" spans="1:64" x14ac:dyDescent="0.3">
      <c r="A237" s="40" t="s">
        <v>277</v>
      </c>
      <c r="B237" s="40" t="s">
        <v>278</v>
      </c>
      <c r="C237" s="40" t="s">
        <v>329</v>
      </c>
      <c r="D237" s="40" t="s">
        <v>28</v>
      </c>
      <c r="E237" s="40" t="s">
        <v>293</v>
      </c>
      <c r="F237" s="40" t="s">
        <v>324</v>
      </c>
      <c r="G237" s="40" t="s">
        <v>29</v>
      </c>
      <c r="M237" s="40">
        <v>0.61021914399999999</v>
      </c>
      <c r="N237" s="40">
        <v>1.0102871330000001</v>
      </c>
      <c r="O237" s="40">
        <v>1.1518814079999999</v>
      </c>
      <c r="P237" s="40">
        <v>1.3796886610000001</v>
      </c>
      <c r="Q237" s="40">
        <v>1.1053552230000001</v>
      </c>
      <c r="R237" s="40">
        <v>1.0173532940000001</v>
      </c>
      <c r="S237" s="40">
        <v>0.89569550799999997</v>
      </c>
      <c r="T237" s="40">
        <v>1.084557338</v>
      </c>
      <c r="U237" s="40">
        <v>1.0377320809999999</v>
      </c>
      <c r="V237" s="40">
        <v>1.087700171</v>
      </c>
      <c r="W237" s="40">
        <v>0.810870533</v>
      </c>
      <c r="X237" s="40">
        <v>0.652432334</v>
      </c>
      <c r="Y237" s="40">
        <v>0.58417102099999996</v>
      </c>
      <c r="Z237" s="40">
        <v>0.69637319399999997</v>
      </c>
      <c r="AA237" s="40">
        <v>1.032938154</v>
      </c>
      <c r="AB237" s="40">
        <v>0.82874350399999996</v>
      </c>
      <c r="AC237" s="40">
        <v>1.2596665979999999</v>
      </c>
      <c r="AD237" s="40">
        <v>1.5412417389999999</v>
      </c>
      <c r="AE237" s="40">
        <v>2.1143279860000002</v>
      </c>
      <c r="AF237" s="40">
        <v>1.4566806050000001</v>
      </c>
      <c r="AG237" s="40">
        <v>0.93840493000000003</v>
      </c>
      <c r="AH237" s="40">
        <v>0.425578185</v>
      </c>
      <c r="AI237" s="40">
        <v>0.85666311799999995</v>
      </c>
      <c r="AK237" s="40">
        <v>0.80474985300000001</v>
      </c>
      <c r="AL237" s="40">
        <v>0.43521448099999999</v>
      </c>
      <c r="AO237" s="40">
        <v>0.65361903300000002</v>
      </c>
      <c r="AP237" s="40">
        <v>0.59971156400000003</v>
      </c>
      <c r="AT237" s="40">
        <v>1.289776005</v>
      </c>
      <c r="AU237" s="40">
        <v>1.5311424899999999</v>
      </c>
      <c r="AV237" s="40">
        <v>1.710889801</v>
      </c>
      <c r="AW237" s="40">
        <v>1.057803673</v>
      </c>
      <c r="AX237" s="40">
        <v>1.3412475159999999</v>
      </c>
      <c r="AY237" s="40">
        <v>1.0770997440000001</v>
      </c>
      <c r="AZ237" s="40">
        <v>1.021553207</v>
      </c>
      <c r="BA237" s="40">
        <v>0.99619086300000004</v>
      </c>
      <c r="BB237" s="40">
        <v>0.96817160999999996</v>
      </c>
      <c r="BC237" s="40">
        <v>0.83645338999999996</v>
      </c>
      <c r="BD237" s="40">
        <v>0.99753760599999997</v>
      </c>
      <c r="BE237" s="40">
        <v>1.127553171</v>
      </c>
      <c r="BF237" s="40">
        <v>1.2081166430000001</v>
      </c>
      <c r="BG237" s="40">
        <v>1.2421484359999999</v>
      </c>
      <c r="BH237" s="40">
        <v>1.507750586</v>
      </c>
      <c r="BI237" s="40">
        <v>1.98508957</v>
      </c>
      <c r="BJ237" s="40">
        <v>2.2960476650000001</v>
      </c>
    </row>
    <row r="238" spans="1:64" x14ac:dyDescent="0.3">
      <c r="A238" s="40" t="s">
        <v>165</v>
      </c>
      <c r="B238" s="40" t="s">
        <v>166</v>
      </c>
      <c r="C238" s="40" t="s">
        <v>329</v>
      </c>
      <c r="D238" s="40" t="s">
        <v>28</v>
      </c>
      <c r="E238" s="40" t="s">
        <v>293</v>
      </c>
      <c r="F238" s="40" t="s">
        <v>324</v>
      </c>
      <c r="G238" s="40" t="s">
        <v>29</v>
      </c>
      <c r="AO238" s="40">
        <v>1.2819499459999999</v>
      </c>
      <c r="AP238" s="40">
        <v>3.2864230779999999</v>
      </c>
      <c r="AQ238" s="40">
        <v>1.560365964</v>
      </c>
      <c r="AR238" s="40">
        <v>2.3344822170000001</v>
      </c>
      <c r="AU238" s="40">
        <v>1.2942800839999999</v>
      </c>
      <c r="AV238" s="40">
        <v>0.66929151399999998</v>
      </c>
      <c r="AW238" s="40">
        <v>0.81789609699999999</v>
      </c>
      <c r="AX238" s="40">
        <v>1.1073787429999999</v>
      </c>
      <c r="AY238" s="40">
        <v>1.200108263</v>
      </c>
      <c r="AZ238" s="40">
        <v>0.97272413499999999</v>
      </c>
      <c r="BA238" s="40">
        <v>0.95318492099999996</v>
      </c>
      <c r="BB238" s="40">
        <v>0.87639743999999997</v>
      </c>
      <c r="BC238" s="40">
        <v>1.014662221</v>
      </c>
      <c r="BD238" s="40">
        <v>1.2003078309999999</v>
      </c>
      <c r="BE238" s="40">
        <v>1.014616264</v>
      </c>
      <c r="BF238" s="40">
        <v>0.84362477000000002</v>
      </c>
      <c r="BG238" s="40">
        <v>0.91339234000000002</v>
      </c>
      <c r="BH238" s="40">
        <v>0.92710055899999999</v>
      </c>
      <c r="BI238" s="40">
        <v>1.2839254849999999</v>
      </c>
      <c r="BJ238" s="40">
        <v>1.2589277539999999</v>
      </c>
      <c r="BK238" s="40">
        <v>1.526155393</v>
      </c>
      <c r="BL238" s="40">
        <v>1.664857018</v>
      </c>
    </row>
    <row r="239" spans="1:64" x14ac:dyDescent="0.3">
      <c r="A239" s="40" t="s">
        <v>171</v>
      </c>
      <c r="B239" s="40" t="s">
        <v>172</v>
      </c>
      <c r="C239" s="40" t="s">
        <v>329</v>
      </c>
      <c r="D239" s="40" t="s">
        <v>28</v>
      </c>
      <c r="E239" s="40" t="s">
        <v>293</v>
      </c>
      <c r="F239" s="40" t="s">
        <v>324</v>
      </c>
      <c r="G239" s="40" t="s">
        <v>29</v>
      </c>
      <c r="AQ239" s="40">
        <v>2.505470737</v>
      </c>
      <c r="AR239" s="40">
        <v>3.1877998440000002</v>
      </c>
      <c r="AS239" s="40">
        <v>2.8475156230000001</v>
      </c>
      <c r="AT239" s="40">
        <v>3.6711402120000001</v>
      </c>
      <c r="AV239" s="40">
        <v>2.9710328719999999</v>
      </c>
      <c r="AW239" s="40">
        <v>3.5681720750000001</v>
      </c>
      <c r="AX239" s="40">
        <v>4.0238026580000001</v>
      </c>
      <c r="AY239" s="40">
        <v>3.7315024810000001</v>
      </c>
      <c r="AZ239" s="40">
        <v>2.4000212510000001</v>
      </c>
      <c r="BA239" s="40">
        <v>18.482585310000001</v>
      </c>
      <c r="BB239" s="40">
        <v>1.978057934</v>
      </c>
      <c r="BC239" s="40">
        <v>2.3429832240000001</v>
      </c>
      <c r="BD239" s="40">
        <v>1.6481980860000001</v>
      </c>
      <c r="BE239" s="40">
        <v>1.4018075160000001</v>
      </c>
      <c r="BF239" s="40">
        <v>1.5473002549999999</v>
      </c>
      <c r="BG239" s="40">
        <v>1.713643542</v>
      </c>
      <c r="BH239" s="40">
        <v>1.8526565180000001</v>
      </c>
      <c r="BI239" s="40">
        <v>1.7069495649999999</v>
      </c>
      <c r="BJ239" s="40">
        <v>1.7919081569999999</v>
      </c>
      <c r="BK239" s="40">
        <v>1.300309768</v>
      </c>
    </row>
    <row r="240" spans="1:64" x14ac:dyDescent="0.3">
      <c r="A240" s="40" t="s">
        <v>175</v>
      </c>
      <c r="B240" s="40" t="s">
        <v>176</v>
      </c>
      <c r="C240" s="40" t="s">
        <v>329</v>
      </c>
      <c r="D240" s="40" t="s">
        <v>28</v>
      </c>
      <c r="E240" s="40" t="s">
        <v>293</v>
      </c>
      <c r="F240" s="40" t="s">
        <v>324</v>
      </c>
      <c r="G240" s="40" t="s">
        <v>29</v>
      </c>
      <c r="U240" s="40">
        <v>4.3614455230000004</v>
      </c>
      <c r="V240" s="40">
        <v>2.962844719</v>
      </c>
      <c r="W240" s="40">
        <v>3.82480742</v>
      </c>
      <c r="X240" s="40">
        <v>3.8761713809999998</v>
      </c>
      <c r="Y240" s="40">
        <v>3.4193020760000001</v>
      </c>
      <c r="Z240" s="40">
        <v>3.8752140509999999</v>
      </c>
      <c r="AA240" s="40">
        <v>2.518535805</v>
      </c>
      <c r="AB240" s="40">
        <v>2.1857363649999999</v>
      </c>
      <c r="AC240" s="40">
        <v>2.128445632</v>
      </c>
      <c r="AD240" s="40">
        <v>2.5941352210000002</v>
      </c>
      <c r="AE240" s="40">
        <v>2.5795980709999999</v>
      </c>
      <c r="AF240" s="40">
        <v>2.1460799719999999</v>
      </c>
      <c r="AM240" s="40">
        <v>2.161756494</v>
      </c>
      <c r="AN240" s="40">
        <v>2.2862485939999999</v>
      </c>
      <c r="AO240" s="40">
        <v>2.1837233130000002</v>
      </c>
      <c r="AP240" s="40">
        <v>2.306862475</v>
      </c>
      <c r="AQ240" s="40">
        <v>2.0155426090000002</v>
      </c>
      <c r="AR240" s="40">
        <v>1.712834875</v>
      </c>
      <c r="AS240" s="40">
        <v>1.53714727</v>
      </c>
      <c r="AT240" s="40">
        <v>1.4949584499999999</v>
      </c>
      <c r="AU240" s="40">
        <v>1.478279986</v>
      </c>
      <c r="AV240" s="40">
        <v>1.3536902879999999</v>
      </c>
      <c r="AW240" s="40">
        <v>1.4694404640000001</v>
      </c>
      <c r="AX240" s="40">
        <v>1.3979632769999999</v>
      </c>
      <c r="AY240" s="40">
        <v>1.2713168560000001</v>
      </c>
      <c r="AZ240" s="40">
        <v>1.0837835140000001</v>
      </c>
      <c r="BA240" s="40">
        <v>0.98707415399999998</v>
      </c>
      <c r="BB240" s="40">
        <v>0.939888795</v>
      </c>
      <c r="BC240" s="40">
        <v>0.87789324899999999</v>
      </c>
      <c r="BD240" s="40">
        <v>0.87284075900000002</v>
      </c>
      <c r="BE240" s="40">
        <v>0.96229081699999997</v>
      </c>
      <c r="BF240" s="40">
        <v>1.0128805910000001</v>
      </c>
      <c r="BG240" s="40">
        <v>0.89593809099999999</v>
      </c>
      <c r="BH240" s="40">
        <v>0.85516585499999997</v>
      </c>
      <c r="BI240" s="40">
        <v>0.86816223400000003</v>
      </c>
      <c r="BJ240" s="40">
        <v>0.92036272100000005</v>
      </c>
      <c r="BK240" s="40">
        <v>0.98972621599999999</v>
      </c>
      <c r="BL240" s="40">
        <v>0.99171089999999995</v>
      </c>
    </row>
    <row r="241" spans="1:64" x14ac:dyDescent="0.3">
      <c r="A241" s="40" t="s">
        <v>177</v>
      </c>
      <c r="B241" s="40" t="s">
        <v>178</v>
      </c>
      <c r="C241" s="40" t="s">
        <v>329</v>
      </c>
      <c r="D241" s="40" t="s">
        <v>28</v>
      </c>
      <c r="E241" s="40" t="s">
        <v>293</v>
      </c>
      <c r="F241" s="40" t="s">
        <v>324</v>
      </c>
      <c r="G241" s="40" t="s">
        <v>29</v>
      </c>
      <c r="W241" s="40">
        <v>1.4769817439999999</v>
      </c>
      <c r="X241" s="40">
        <v>1.300447709</v>
      </c>
      <c r="Y241" s="40">
        <v>1.3571223029999999</v>
      </c>
      <c r="Z241" s="40">
        <v>1.2092705779999999</v>
      </c>
      <c r="AA241" s="40">
        <v>0.83704248000000003</v>
      </c>
      <c r="AB241" s="40">
        <v>0.95386097599999997</v>
      </c>
      <c r="AH241" s="40">
        <v>4.071605795</v>
      </c>
      <c r="AP241" s="40">
        <v>1.2093371479999999</v>
      </c>
      <c r="AQ241" s="40">
        <v>3.4235342160000002</v>
      </c>
      <c r="AR241" s="40">
        <v>2.1329871439999999</v>
      </c>
      <c r="AS241" s="40">
        <v>2.2370870049999998</v>
      </c>
      <c r="AT241" s="40">
        <v>2.1726971210000001</v>
      </c>
      <c r="AU241" s="40">
        <v>2.6844748009999999</v>
      </c>
      <c r="AV241" s="40">
        <v>2.2465785459999998</v>
      </c>
      <c r="AW241" s="40">
        <v>2.5054969319999998</v>
      </c>
      <c r="AX241" s="40">
        <v>1.8796504599999999</v>
      </c>
      <c r="AY241" s="40">
        <v>1.6530734659999999</v>
      </c>
      <c r="AZ241" s="40">
        <v>1.119068899</v>
      </c>
      <c r="BA241" s="40">
        <v>0.80011175899999998</v>
      </c>
      <c r="BB241" s="40">
        <v>0.76594168200000001</v>
      </c>
      <c r="BC241" s="40">
        <v>0.76598361000000004</v>
      </c>
      <c r="BD241" s="40">
        <v>0.87228270600000002</v>
      </c>
      <c r="BE241" s="40">
        <v>0.85508998999999997</v>
      </c>
      <c r="BF241" s="40">
        <v>0.74894347400000005</v>
      </c>
      <c r="BG241" s="40">
        <v>0.80800457299999995</v>
      </c>
      <c r="BH241" s="40">
        <v>0.69024609800000003</v>
      </c>
      <c r="BI241" s="40">
        <v>1.0430635699999999</v>
      </c>
      <c r="BJ241" s="40">
        <v>0.68761486000000005</v>
      </c>
      <c r="BK241" s="40">
        <v>1.267453661</v>
      </c>
      <c r="BL241" s="40">
        <v>1.084563951</v>
      </c>
    </row>
    <row r="242" spans="1:64" x14ac:dyDescent="0.3">
      <c r="A242" s="40" t="s">
        <v>179</v>
      </c>
      <c r="B242" s="40" t="s">
        <v>180</v>
      </c>
      <c r="C242" s="40" t="s">
        <v>329</v>
      </c>
      <c r="D242" s="40" t="s">
        <v>28</v>
      </c>
      <c r="E242" s="40" t="s">
        <v>293</v>
      </c>
      <c r="F242" s="40" t="s">
        <v>324</v>
      </c>
      <c r="G242" s="40" t="s">
        <v>29</v>
      </c>
      <c r="W242" s="40">
        <v>0.64452086600000003</v>
      </c>
      <c r="AO242" s="40">
        <v>3.176183516</v>
      </c>
      <c r="AP242" s="40">
        <v>2.6138167970000001</v>
      </c>
      <c r="AQ242" s="40">
        <v>2.7985247609999999</v>
      </c>
      <c r="AR242" s="40">
        <v>2.8796851280000002</v>
      </c>
      <c r="AS242" s="40">
        <v>2.3070326880000001</v>
      </c>
      <c r="AT242" s="40">
        <v>2.4820819260000002</v>
      </c>
      <c r="AU242" s="40">
        <v>2.1181928110000001</v>
      </c>
      <c r="AV242" s="40">
        <v>2.4719215060000002</v>
      </c>
      <c r="AW242" s="40">
        <v>2.5637528559999998</v>
      </c>
      <c r="AX242" s="40">
        <v>2.0050082929999999</v>
      </c>
      <c r="AY242" s="40">
        <v>1.897388657</v>
      </c>
      <c r="AZ242" s="40">
        <v>1.5914400369999999</v>
      </c>
      <c r="BA242" s="40">
        <v>1.36269331</v>
      </c>
      <c r="BB242" s="40">
        <v>1.0109046589999999</v>
      </c>
      <c r="BC242" s="40">
        <v>1.0257680410000001</v>
      </c>
      <c r="BD242" s="40">
        <v>1.013227535</v>
      </c>
      <c r="BE242" s="40">
        <v>1.0657668199999999</v>
      </c>
      <c r="BF242" s="40">
        <v>1.05333703</v>
      </c>
      <c r="BG242" s="40">
        <v>1.1174127979999999</v>
      </c>
      <c r="BH242" s="40">
        <v>1.359048078</v>
      </c>
      <c r="BI242" s="40">
        <v>1.539311222</v>
      </c>
      <c r="BJ242" s="40">
        <v>1.7071589030000001</v>
      </c>
      <c r="BK242" s="40">
        <v>1.999957996</v>
      </c>
      <c r="BL242" s="40">
        <v>1.718848097</v>
      </c>
    </row>
    <row r="243" spans="1:64" x14ac:dyDescent="0.3">
      <c r="A243" s="40" t="s">
        <v>279</v>
      </c>
      <c r="B243" s="40" t="s">
        <v>280</v>
      </c>
      <c r="C243" s="40" t="s">
        <v>329</v>
      </c>
      <c r="D243" s="40" t="s">
        <v>28</v>
      </c>
      <c r="E243" s="40" t="s">
        <v>293</v>
      </c>
      <c r="F243" s="40" t="s">
        <v>324</v>
      </c>
      <c r="G243" s="40" t="s">
        <v>29</v>
      </c>
      <c r="M243" s="40">
        <v>1.223402817</v>
      </c>
      <c r="N243" s="40">
        <v>1.0004596560000001</v>
      </c>
      <c r="Q243" s="40">
        <v>1.108630966</v>
      </c>
      <c r="R243" s="40">
        <v>1.25560691</v>
      </c>
      <c r="S243" s="40">
        <v>1.101020431</v>
      </c>
      <c r="T243" s="40">
        <v>0.958699564</v>
      </c>
      <c r="U243" s="40">
        <v>1.5465384170000001</v>
      </c>
      <c r="V243" s="40">
        <v>1.2242117969999999</v>
      </c>
      <c r="W243" s="40">
        <v>0.65100422999999996</v>
      </c>
      <c r="X243" s="40">
        <v>0.83128032699999999</v>
      </c>
      <c r="Y243" s="40">
        <v>1.2469329819999999</v>
      </c>
      <c r="Z243" s="40">
        <v>1.1495368189999999</v>
      </c>
      <c r="AP243" s="40">
        <v>2.3115341329999999</v>
      </c>
      <c r="AQ243" s="40">
        <v>2.1061718809999999</v>
      </c>
      <c r="AR243" s="40">
        <v>2.2155420509999999</v>
      </c>
      <c r="AS243" s="40">
        <v>3.4818596959999999</v>
      </c>
      <c r="AT243" s="40">
        <v>3.2226132349999999</v>
      </c>
      <c r="AU243" s="40">
        <v>2.8167434679999999</v>
      </c>
      <c r="AV243" s="40">
        <v>2.1031139049999998</v>
      </c>
      <c r="AW243" s="40">
        <v>1.867401673</v>
      </c>
      <c r="AX243" s="40">
        <v>1.2156446970000001</v>
      </c>
      <c r="AY243" s="40">
        <v>1.0840869980000001</v>
      </c>
      <c r="AZ243" s="40">
        <v>1.30022562</v>
      </c>
      <c r="BA243" s="40">
        <v>0.77175645500000001</v>
      </c>
      <c r="BB243" s="40">
        <v>0.41463698199999999</v>
      </c>
      <c r="BC243" s="40">
        <v>0.43941436499999997</v>
      </c>
      <c r="BD243" s="40">
        <v>0.68569887399999996</v>
      </c>
      <c r="BE243" s="40">
        <v>0.57476315700000002</v>
      </c>
      <c r="BF243" s="40">
        <v>0.54761091100000003</v>
      </c>
      <c r="BG243" s="40">
        <v>0.54919842699999999</v>
      </c>
      <c r="BH243" s="40">
        <v>0.54887094599999997</v>
      </c>
      <c r="BI243" s="40">
        <v>0.45980963800000002</v>
      </c>
      <c r="BJ243" s="40">
        <v>0.47610334599999998</v>
      </c>
      <c r="BL243" s="40">
        <v>0.453702881</v>
      </c>
    </row>
    <row r="244" spans="1:64" x14ac:dyDescent="0.3">
      <c r="A244" s="40" t="s">
        <v>281</v>
      </c>
      <c r="B244" s="40" t="s">
        <v>282</v>
      </c>
      <c r="C244" s="40" t="s">
        <v>329</v>
      </c>
      <c r="D244" s="40" t="s">
        <v>28</v>
      </c>
      <c r="E244" s="40" t="s">
        <v>293</v>
      </c>
      <c r="F244" s="40" t="s">
        <v>324</v>
      </c>
      <c r="G244" s="40" t="s">
        <v>29</v>
      </c>
      <c r="AE244" s="40">
        <v>2.3984128060000001</v>
      </c>
      <c r="AF244" s="40">
        <v>2.75704269</v>
      </c>
      <c r="AG244" s="40">
        <v>2.906735882</v>
      </c>
      <c r="AK244" s="40">
        <v>2.5836687509999998</v>
      </c>
      <c r="AL244" s="40">
        <v>2.788371975</v>
      </c>
      <c r="AM244" s="40">
        <v>2.0839988659999999</v>
      </c>
      <c r="AN244" s="40">
        <v>2.1113674370000002</v>
      </c>
      <c r="AO244" s="40">
        <v>2.029862525</v>
      </c>
      <c r="AP244" s="40">
        <v>1.8989558019999999</v>
      </c>
      <c r="AQ244" s="40">
        <v>2.0085978469999999</v>
      </c>
      <c r="AR244" s="40">
        <v>1.9010591910000001</v>
      </c>
      <c r="AT244" s="40">
        <v>1.668646957</v>
      </c>
      <c r="AV244" s="40">
        <v>1.494997261</v>
      </c>
      <c r="AW244" s="40">
        <v>1.8825571910000001</v>
      </c>
      <c r="AY244" s="40">
        <v>1.8187976889999999</v>
      </c>
      <c r="AZ244" s="40">
        <v>2.3970593689999999</v>
      </c>
      <c r="BA244" s="40">
        <v>0.99989244700000002</v>
      </c>
      <c r="BB244" s="40">
        <v>1.1943109000000001</v>
      </c>
      <c r="BC244" s="40">
        <v>0.51136071500000002</v>
      </c>
      <c r="BD244" s="40">
        <v>0.42541156899999999</v>
      </c>
      <c r="BE244" s="40">
        <v>0.430486431</v>
      </c>
      <c r="BF244" s="40">
        <v>0.44588923600000002</v>
      </c>
      <c r="BG244" s="40">
        <v>0.54194877399999997</v>
      </c>
      <c r="BH244" s="40">
        <v>0.499842438</v>
      </c>
      <c r="BI244" s="40">
        <v>0.43708106200000002</v>
      </c>
      <c r="BJ244" s="40">
        <v>0.37372533499999999</v>
      </c>
      <c r="BK244" s="40">
        <v>0.33092323400000001</v>
      </c>
    </row>
    <row r="245" spans="1:64" x14ac:dyDescent="0.3">
      <c r="A245" s="40" t="s">
        <v>147</v>
      </c>
      <c r="B245" s="40" t="s">
        <v>148</v>
      </c>
      <c r="C245" s="40" t="s">
        <v>330</v>
      </c>
      <c r="D245" s="40" t="s">
        <v>28</v>
      </c>
      <c r="E245" s="40" t="s">
        <v>293</v>
      </c>
      <c r="F245" s="40" t="s">
        <v>324</v>
      </c>
      <c r="G245" s="40" t="s">
        <v>29</v>
      </c>
      <c r="I245" s="40">
        <v>6.9732688600000001</v>
      </c>
      <c r="J245" s="40">
        <v>12.08797043</v>
      </c>
      <c r="K245" s="40">
        <v>9.4574749590000007</v>
      </c>
      <c r="L245" s="40">
        <v>9.9683062840000005</v>
      </c>
      <c r="M245" s="40">
        <v>9.0265329740000002</v>
      </c>
      <c r="N245" s="40">
        <v>7.1241524490000003</v>
      </c>
      <c r="O245" s="40">
        <v>7.8895419499999999</v>
      </c>
      <c r="P245" s="40">
        <v>5.8874432209999998</v>
      </c>
      <c r="Q245" s="40">
        <v>4.7735370110000002</v>
      </c>
      <c r="R245" s="40">
        <v>4.3790674489999999</v>
      </c>
      <c r="S245" s="40">
        <v>1.2120396600000001</v>
      </c>
      <c r="T245" s="40">
        <v>1.601725839</v>
      </c>
      <c r="U245" s="40">
        <v>1.2651602630000001</v>
      </c>
      <c r="V245" s="40">
        <v>1.666295487</v>
      </c>
      <c r="W245" s="40">
        <v>1.930187884</v>
      </c>
      <c r="X245" s="40">
        <v>1.8495942649999999</v>
      </c>
      <c r="Y245" s="40">
        <v>1.3089049559999999</v>
      </c>
      <c r="Z245" s="40">
        <v>1.8314103770000001</v>
      </c>
      <c r="AA245" s="40">
        <v>1.5809095900000001</v>
      </c>
      <c r="AB245" s="40">
        <v>1.7197808290000001</v>
      </c>
      <c r="AC245" s="40">
        <v>1.8302271510000001</v>
      </c>
      <c r="AD245" s="40">
        <v>2.0809286939999998</v>
      </c>
      <c r="AP245" s="40">
        <v>1.517647078</v>
      </c>
      <c r="AQ245" s="40">
        <v>1.23079983</v>
      </c>
      <c r="AR245" s="40">
        <v>0.94401385500000001</v>
      </c>
      <c r="AS245" s="40">
        <v>0.68488117699999995</v>
      </c>
      <c r="AT245" s="40">
        <v>0.64634798000000004</v>
      </c>
      <c r="AU245" s="40">
        <v>0.61467354900000004</v>
      </c>
      <c r="AV245" s="40">
        <v>0.62787048400000001</v>
      </c>
      <c r="AW245" s="40">
        <v>0.69930819</v>
      </c>
      <c r="AX245" s="40">
        <v>0.69102866500000004</v>
      </c>
      <c r="AY245" s="40">
        <v>0.67947391800000001</v>
      </c>
      <c r="AZ245" s="40">
        <v>0.64425053499999996</v>
      </c>
      <c r="BB245" s="40">
        <v>0.70395120899999997</v>
      </c>
      <c r="BC245" s="40">
        <v>0.73959937899999995</v>
      </c>
      <c r="BD245" s="40">
        <v>0.68006597300000005</v>
      </c>
      <c r="BE245" s="40">
        <v>0.74246011300000003</v>
      </c>
      <c r="BF245" s="40">
        <v>0.66112059700000003</v>
      </c>
      <c r="BG245" s="40">
        <v>0.49236053499999999</v>
      </c>
      <c r="BH245" s="40">
        <v>0.441018032</v>
      </c>
      <c r="BI245" s="40">
        <v>0.48758628700000001</v>
      </c>
      <c r="BJ245" s="40">
        <v>0.45935959399999998</v>
      </c>
      <c r="BK245" s="40">
        <v>0.51091579399999998</v>
      </c>
    </row>
    <row r="246" spans="1:64" x14ac:dyDescent="0.3">
      <c r="A246" s="40" t="s">
        <v>153</v>
      </c>
      <c r="B246" s="40" t="s">
        <v>154</v>
      </c>
      <c r="C246" s="40" t="s">
        <v>330</v>
      </c>
      <c r="D246" s="40" t="s">
        <v>28</v>
      </c>
      <c r="E246" s="40" t="s">
        <v>293</v>
      </c>
      <c r="F246" s="40" t="s">
        <v>324</v>
      </c>
      <c r="G246" s="40" t="s">
        <v>29</v>
      </c>
      <c r="I246" s="40">
        <v>1.2542273349999999</v>
      </c>
      <c r="J246" s="40">
        <v>1.3386965420000001</v>
      </c>
      <c r="K246" s="40">
        <v>1.6045871309999999</v>
      </c>
      <c r="L246" s="40">
        <v>1.3077509460000001</v>
      </c>
      <c r="M246" s="40">
        <v>0.45295899000000001</v>
      </c>
      <c r="N246" s="40">
        <v>0.29875611699999999</v>
      </c>
      <c r="O246" s="40">
        <v>0.40014272000000001</v>
      </c>
      <c r="P246" s="40">
        <v>0.329193548</v>
      </c>
      <c r="Q246" s="40">
        <v>0.82668291599999999</v>
      </c>
      <c r="R246" s="40">
        <v>0.40673305799999998</v>
      </c>
      <c r="S246" s="40">
        <v>0.38395456500000003</v>
      </c>
      <c r="T246" s="40">
        <v>0.34758048200000002</v>
      </c>
      <c r="U246" s="40">
        <v>0.37001821600000001</v>
      </c>
      <c r="V246" s="40">
        <v>0.61309941099999998</v>
      </c>
      <c r="W246" s="40">
        <v>0.32780171299999999</v>
      </c>
      <c r="X246" s="40">
        <v>0.31341669900000002</v>
      </c>
      <c r="Y246" s="40">
        <v>0.44838682400000002</v>
      </c>
      <c r="Z246" s="40">
        <v>0.46758613199999999</v>
      </c>
      <c r="AA246" s="40">
        <v>0.36073656900000001</v>
      </c>
      <c r="AC246" s="40">
        <v>0.50236867100000004</v>
      </c>
      <c r="AG246" s="40">
        <v>0.40155892900000001</v>
      </c>
      <c r="AH246" s="40">
        <v>0.30783534499999998</v>
      </c>
      <c r="AJ246" s="40">
        <v>0.35053148299999998</v>
      </c>
      <c r="AK246" s="40">
        <v>0.455971442</v>
      </c>
      <c r="AP246" s="40">
        <v>2.5163684850000001</v>
      </c>
      <c r="AQ246" s="40">
        <v>2.4505014759999999</v>
      </c>
      <c r="AR246" s="40">
        <v>1.9115565130000001</v>
      </c>
      <c r="AS246" s="40">
        <v>2.0676008709999998</v>
      </c>
      <c r="AT246" s="40">
        <v>2.070513949</v>
      </c>
      <c r="AU246" s="40">
        <v>1.56005814</v>
      </c>
      <c r="AV246" s="40">
        <v>1.142579083</v>
      </c>
      <c r="AW246" s="40">
        <v>1.1720916880000001</v>
      </c>
      <c r="AX246" s="40">
        <v>1.639042487</v>
      </c>
      <c r="AY246" s="40">
        <v>1.6519792760000001</v>
      </c>
      <c r="AZ246" s="40">
        <v>0.25863074200000002</v>
      </c>
      <c r="BA246" s="40">
        <v>1.6668899690000001</v>
      </c>
      <c r="BB246" s="40">
        <v>2.04351401</v>
      </c>
      <c r="BC246" s="40">
        <v>1.940786379</v>
      </c>
      <c r="BD246" s="40">
        <v>2.2112338920000001</v>
      </c>
      <c r="BE246" s="40">
        <v>1.5747543349999999</v>
      </c>
      <c r="BF246" s="40">
        <v>1.923254179</v>
      </c>
      <c r="BG246" s="40">
        <v>1.447828119</v>
      </c>
      <c r="BH246" s="40">
        <v>1.4747933070000001</v>
      </c>
      <c r="BI246" s="40">
        <v>1.3474644419999999</v>
      </c>
      <c r="BJ246" s="40">
        <v>1.5221345319999999</v>
      </c>
      <c r="BK246" s="40">
        <v>1.7741777560000001</v>
      </c>
      <c r="BL246" s="40">
        <v>1.6940689929999999</v>
      </c>
    </row>
    <row r="247" spans="1:64" x14ac:dyDescent="0.3">
      <c r="A247" s="40" t="s">
        <v>155</v>
      </c>
      <c r="B247" s="40" t="s">
        <v>156</v>
      </c>
      <c r="C247" s="40" t="s">
        <v>330</v>
      </c>
      <c r="D247" s="40" t="s">
        <v>28</v>
      </c>
      <c r="E247" s="40" t="s">
        <v>293</v>
      </c>
      <c r="F247" s="40" t="s">
        <v>324</v>
      </c>
      <c r="G247" s="40" t="s">
        <v>29</v>
      </c>
      <c r="I247" s="40">
        <v>2.3831885499999999</v>
      </c>
      <c r="J247" s="40">
        <v>2.356776794</v>
      </c>
      <c r="K247" s="40">
        <v>1.9543029519999999</v>
      </c>
      <c r="L247" s="40">
        <v>2.046218782</v>
      </c>
      <c r="M247" s="40">
        <v>2.327125852</v>
      </c>
      <c r="N247" s="40">
        <v>1.9050742940000001</v>
      </c>
      <c r="O247" s="40">
        <v>1.5600514809999999</v>
      </c>
      <c r="P247" s="40">
        <v>2.4798031109999998</v>
      </c>
      <c r="Q247" s="40">
        <v>1.8983337419999999</v>
      </c>
      <c r="R247" s="40">
        <v>1.6944017629999999</v>
      </c>
      <c r="S247" s="40">
        <v>1.8667393619999999</v>
      </c>
      <c r="T247" s="40">
        <v>1.8902891740000001</v>
      </c>
      <c r="U247" s="40">
        <v>1.7711250089999999</v>
      </c>
      <c r="V247" s="40">
        <v>1.409846749</v>
      </c>
      <c r="AP247" s="40">
        <v>0.60012719800000003</v>
      </c>
    </row>
    <row r="248" spans="1:64" x14ac:dyDescent="0.3">
      <c r="A248" s="40" t="s">
        <v>284</v>
      </c>
      <c r="B248" s="40" t="s">
        <v>272</v>
      </c>
      <c r="C248" s="40" t="s">
        <v>330</v>
      </c>
      <c r="D248" s="40" t="s">
        <v>28</v>
      </c>
      <c r="E248" s="40" t="s">
        <v>293</v>
      </c>
      <c r="F248" s="40" t="s">
        <v>324</v>
      </c>
      <c r="G248" s="40" t="s">
        <v>29</v>
      </c>
      <c r="I248" s="40">
        <v>0.91120089800000004</v>
      </c>
      <c r="J248" s="40">
        <v>0.84650442199999998</v>
      </c>
      <c r="K248" s="40">
        <v>0.77969556600000001</v>
      </c>
      <c r="L248" s="40">
        <v>0.65047675900000002</v>
      </c>
      <c r="M248" s="40">
        <v>0.84619482999999995</v>
      </c>
      <c r="N248" s="40">
        <v>1.0939085829999999</v>
      </c>
      <c r="O248" s="40">
        <v>0.62937280100000004</v>
      </c>
      <c r="P248" s="40">
        <v>0.62076468900000004</v>
      </c>
      <c r="Q248" s="40">
        <v>0.55078592500000001</v>
      </c>
      <c r="R248" s="40">
        <v>0.62852866699999999</v>
      </c>
      <c r="S248" s="40">
        <v>0.70648436299999995</v>
      </c>
      <c r="T248" s="40">
        <v>0.61083675599999998</v>
      </c>
      <c r="U248" s="40">
        <v>0.73290079699999999</v>
      </c>
      <c r="V248" s="40">
        <v>0.56781493599999999</v>
      </c>
      <c r="W248" s="40">
        <v>0.45250315699999999</v>
      </c>
      <c r="X248" s="40">
        <v>0.52360108000000005</v>
      </c>
      <c r="Y248" s="40">
        <v>0.32738737499999998</v>
      </c>
      <c r="Z248" s="40">
        <v>0.378587813</v>
      </c>
      <c r="AB248" s="40">
        <v>0.65082542099999996</v>
      </c>
      <c r="AC248" s="40">
        <v>0.44491760499999999</v>
      </c>
      <c r="AD248" s="40">
        <v>0.52354003000000005</v>
      </c>
      <c r="AF248" s="40">
        <v>1.0364989570000001</v>
      </c>
      <c r="AP248" s="40">
        <v>0.94335697699999999</v>
      </c>
      <c r="AQ248" s="40">
        <v>0.86689327000000005</v>
      </c>
      <c r="AR248" s="40">
        <v>1.686104705</v>
      </c>
      <c r="AS248" s="40">
        <v>2.3764249770000001</v>
      </c>
      <c r="AT248" s="40">
        <v>0.87824776599999999</v>
      </c>
      <c r="AU248" s="40">
        <v>1.0578251670000001</v>
      </c>
      <c r="AV248" s="40">
        <v>0.89528868800000005</v>
      </c>
      <c r="AW248" s="40">
        <v>1.0301116269999999</v>
      </c>
      <c r="AX248" s="40">
        <v>0.57637682599999995</v>
      </c>
      <c r="AY248" s="40">
        <v>0.47896654799999999</v>
      </c>
      <c r="AZ248" s="40">
        <v>0.45774534099999997</v>
      </c>
      <c r="BA248" s="40">
        <v>0.55607302000000003</v>
      </c>
      <c r="BB248" s="40">
        <v>0.57671429200000002</v>
      </c>
      <c r="BC248" s="40">
        <v>0.63701260100000001</v>
      </c>
      <c r="BD248" s="40">
        <v>0.76477041300000004</v>
      </c>
      <c r="BE248" s="40">
        <v>0.85738104599999998</v>
      </c>
      <c r="BF248" s="40">
        <v>0.85094596899999997</v>
      </c>
      <c r="BG248" s="40">
        <v>0.68724932299999997</v>
      </c>
      <c r="BH248" s="40">
        <v>0.53180366800000001</v>
      </c>
      <c r="BI248" s="40">
        <v>0.53140273800000004</v>
      </c>
      <c r="BJ248" s="40">
        <v>0.551555884</v>
      </c>
    </row>
    <row r="249" spans="1:64" x14ac:dyDescent="0.3">
      <c r="A249" s="40" t="s">
        <v>273</v>
      </c>
      <c r="B249" s="40" t="s">
        <v>274</v>
      </c>
      <c r="C249" s="40" t="s">
        <v>330</v>
      </c>
      <c r="D249" s="40" t="s">
        <v>28</v>
      </c>
      <c r="E249" s="40" t="s">
        <v>293</v>
      </c>
      <c r="F249" s="40" t="s">
        <v>324</v>
      </c>
      <c r="G249" s="40" t="s">
        <v>29</v>
      </c>
      <c r="I249" s="40">
        <v>0.55710744899999998</v>
      </c>
      <c r="J249" s="40">
        <v>0.57377308900000001</v>
      </c>
      <c r="K249" s="40">
        <v>0.67378041600000005</v>
      </c>
      <c r="L249" s="40">
        <v>0.63527682699999999</v>
      </c>
      <c r="M249" s="40">
        <v>0.53166268100000003</v>
      </c>
      <c r="N249" s="40">
        <v>0.90550029099999996</v>
      </c>
      <c r="O249" s="40">
        <v>1.6295292589999999</v>
      </c>
      <c r="P249" s="40">
        <v>1.0346576890000001</v>
      </c>
      <c r="Q249" s="40">
        <v>1.975004451</v>
      </c>
      <c r="R249" s="40">
        <v>2.0513618870000001</v>
      </c>
      <c r="S249" s="40">
        <v>2.770155951</v>
      </c>
      <c r="T249" s="40">
        <v>3.6971001050000001</v>
      </c>
      <c r="U249" s="40">
        <v>2.3721355709999998</v>
      </c>
      <c r="V249" s="40">
        <v>2.2693564130000001</v>
      </c>
      <c r="W249" s="40">
        <v>2.4162362819999998</v>
      </c>
      <c r="X249" s="40">
        <v>2.2606674889999998</v>
      </c>
      <c r="Y249" s="40">
        <v>1.7704896560000001</v>
      </c>
      <c r="Z249" s="40">
        <v>1.21017087</v>
      </c>
      <c r="AA249" s="40">
        <v>1.2630798219999999</v>
      </c>
      <c r="AB249" s="40">
        <v>1.219504591</v>
      </c>
      <c r="AC249" s="40">
        <v>0.86133714699999997</v>
      </c>
      <c r="AD249" s="40">
        <v>2.36461546</v>
      </c>
      <c r="AE249" s="40">
        <v>2.0089557779999998</v>
      </c>
      <c r="AM249" s="40">
        <v>1.1273930569999999</v>
      </c>
      <c r="AQ249" s="40">
        <v>1.0345857220000001</v>
      </c>
      <c r="AR249" s="40">
        <v>1.133291759</v>
      </c>
      <c r="AS249" s="40">
        <v>2.9530569149999999</v>
      </c>
      <c r="AT249" s="40">
        <v>2.6768003569999999</v>
      </c>
      <c r="AU249" s="40">
        <v>2.382332211</v>
      </c>
      <c r="AV249" s="40">
        <v>1.912770332</v>
      </c>
      <c r="AW249" s="40">
        <v>1.8263711140000001</v>
      </c>
      <c r="AX249" s="40">
        <v>1.65174435</v>
      </c>
      <c r="AZ249" s="40">
        <v>1.099588327</v>
      </c>
      <c r="BA249" s="40">
        <v>1.2073802220000001</v>
      </c>
      <c r="BB249" s="40">
        <v>1.0790561910000001</v>
      </c>
      <c r="BC249" s="40">
        <v>1.0478870490000001</v>
      </c>
      <c r="BD249" s="40">
        <v>1.3419575079999999</v>
      </c>
      <c r="BE249" s="40">
        <v>1.084833798</v>
      </c>
      <c r="BF249" s="40">
        <v>0.97421861700000001</v>
      </c>
      <c r="BG249" s="40">
        <v>1.0874691869999999</v>
      </c>
      <c r="BH249" s="40">
        <v>0.827186537</v>
      </c>
      <c r="BK249" s="40">
        <v>1.09627059</v>
      </c>
      <c r="BL249" s="40">
        <v>0.92653271400000003</v>
      </c>
    </row>
    <row r="250" spans="1:64" x14ac:dyDescent="0.3">
      <c r="A250" s="40" t="s">
        <v>161</v>
      </c>
      <c r="B250" s="40" t="s">
        <v>162</v>
      </c>
      <c r="C250" s="40" t="s">
        <v>330</v>
      </c>
      <c r="D250" s="40" t="s">
        <v>28</v>
      </c>
      <c r="E250" s="40" t="s">
        <v>293</v>
      </c>
      <c r="F250" s="40" t="s">
        <v>324</v>
      </c>
      <c r="G250" s="40" t="s">
        <v>29</v>
      </c>
      <c r="I250" s="40">
        <v>1.676648621</v>
      </c>
      <c r="J250" s="40">
        <v>3.6825809249999999</v>
      </c>
      <c r="K250" s="40">
        <v>3.075284581</v>
      </c>
      <c r="L250" s="40">
        <v>2.3367548139999998</v>
      </c>
      <c r="M250" s="40">
        <v>4.3561836019999998</v>
      </c>
      <c r="N250" s="40">
        <v>2.8129239680000002</v>
      </c>
      <c r="O250" s="40">
        <v>5.0878928139999999</v>
      </c>
      <c r="P250" s="40">
        <v>4.5133564440000002</v>
      </c>
      <c r="Q250" s="40">
        <v>4.1222183330000002</v>
      </c>
      <c r="R250" s="40">
        <v>5.0784939060000003</v>
      </c>
      <c r="S250" s="40">
        <v>3.476183566</v>
      </c>
      <c r="U250" s="40">
        <v>1.3608782340000001</v>
      </c>
      <c r="V250" s="40">
        <v>2.2160635599999998</v>
      </c>
      <c r="W250" s="40">
        <v>0.69655713399999997</v>
      </c>
      <c r="X250" s="40">
        <v>0.91046418399999995</v>
      </c>
      <c r="Y250" s="40">
        <v>1.06315965</v>
      </c>
      <c r="Z250" s="40">
        <v>0.38321113200000001</v>
      </c>
      <c r="AA250" s="40">
        <v>0.32917628900000001</v>
      </c>
      <c r="AC250" s="40">
        <v>0.529867384</v>
      </c>
      <c r="AH250" s="40">
        <v>0.75754828799999996</v>
      </c>
      <c r="AJ250" s="40">
        <v>0.56756915699999999</v>
      </c>
      <c r="AK250" s="40">
        <v>0.639275555</v>
      </c>
      <c r="AQ250" s="40">
        <v>0.76857839999999999</v>
      </c>
      <c r="AR250" s="40">
        <v>0.97926198399999997</v>
      </c>
      <c r="AS250" s="40">
        <v>1.1161260319999999</v>
      </c>
      <c r="AT250" s="40">
        <v>0.92943870200000001</v>
      </c>
      <c r="AU250" s="40">
        <v>0.86023773199999998</v>
      </c>
      <c r="AV250" s="40">
        <v>0.65652706299999997</v>
      </c>
      <c r="AW250" s="40">
        <v>0.64403540800000003</v>
      </c>
      <c r="AX250" s="40">
        <v>0.69539850299999995</v>
      </c>
      <c r="AY250" s="40">
        <v>0.55652015300000002</v>
      </c>
      <c r="AZ250" s="40">
        <v>0.50001129200000005</v>
      </c>
      <c r="BA250" s="40">
        <v>0.41452622300000003</v>
      </c>
      <c r="BB250" s="40">
        <v>0.52740503500000002</v>
      </c>
      <c r="BC250" s="40">
        <v>0.429984225</v>
      </c>
      <c r="BE250" s="40">
        <v>0.45149721700000001</v>
      </c>
      <c r="BF250" s="40">
        <v>0.46120249600000002</v>
      </c>
      <c r="BG250" s="40">
        <v>0.43397106200000002</v>
      </c>
      <c r="BK250" s="40">
        <v>0.45214023199999998</v>
      </c>
      <c r="BL250" s="40">
        <v>0.45934440500000001</v>
      </c>
    </row>
    <row r="251" spans="1:64" x14ac:dyDescent="0.3">
      <c r="A251" s="40" t="s">
        <v>163</v>
      </c>
      <c r="B251" s="40" t="s">
        <v>164</v>
      </c>
      <c r="C251" s="40" t="s">
        <v>330</v>
      </c>
      <c r="D251" s="40" t="s">
        <v>28</v>
      </c>
      <c r="E251" s="40" t="s">
        <v>293</v>
      </c>
      <c r="F251" s="40" t="s">
        <v>324</v>
      </c>
      <c r="G251" s="40" t="s">
        <v>29</v>
      </c>
      <c r="I251" s="40">
        <v>0.65715633900000003</v>
      </c>
      <c r="J251" s="40">
        <v>0.83154245800000004</v>
      </c>
      <c r="K251" s="40">
        <v>1.81115089</v>
      </c>
      <c r="L251" s="40">
        <v>0.46642320599999998</v>
      </c>
      <c r="M251" s="40">
        <v>0.64406730099999998</v>
      </c>
      <c r="N251" s="40">
        <v>0.54385759600000005</v>
      </c>
      <c r="O251" s="40">
        <v>0.63124020000000003</v>
      </c>
      <c r="Q251" s="40">
        <v>0.80281275799999996</v>
      </c>
      <c r="R251" s="40">
        <v>3.0983546180000001</v>
      </c>
      <c r="S251" s="40">
        <v>0.63363045299999998</v>
      </c>
      <c r="AP251" s="40">
        <v>0.617418307</v>
      </c>
      <c r="AQ251" s="40">
        <v>0.697078541</v>
      </c>
      <c r="AU251" s="40">
        <v>0.33309072499999998</v>
      </c>
      <c r="AV251" s="40">
        <v>0.34600341299999998</v>
      </c>
      <c r="AW251" s="40">
        <v>0.30300223999999998</v>
      </c>
      <c r="AX251" s="40">
        <v>0.68817795199999998</v>
      </c>
      <c r="AY251" s="40">
        <v>0.25605019200000001</v>
      </c>
      <c r="AZ251" s="40">
        <v>0.23467655500000001</v>
      </c>
      <c r="BA251" s="40">
        <v>0.61017380799999998</v>
      </c>
      <c r="BB251" s="40">
        <v>0.484866358</v>
      </c>
      <c r="BC251" s="40">
        <v>0.52650260800000004</v>
      </c>
      <c r="BD251" s="40">
        <v>0.47505153900000002</v>
      </c>
      <c r="BE251" s="40">
        <v>0.49803798700000002</v>
      </c>
      <c r="BF251" s="40">
        <v>0.47357681400000001</v>
      </c>
      <c r="BG251" s="40">
        <v>0.41045946700000002</v>
      </c>
      <c r="BH251" s="40">
        <v>0.28966318099999999</v>
      </c>
      <c r="BI251" s="40">
        <v>0.29645632799999999</v>
      </c>
      <c r="BK251" s="40">
        <v>0.31733471000000002</v>
      </c>
      <c r="BL251" s="40">
        <v>0.19616471899999999</v>
      </c>
    </row>
    <row r="252" spans="1:64" x14ac:dyDescent="0.3">
      <c r="A252" s="40" t="s">
        <v>167</v>
      </c>
      <c r="B252" s="40" t="s">
        <v>168</v>
      </c>
      <c r="C252" s="40" t="s">
        <v>330</v>
      </c>
      <c r="D252" s="40" t="s">
        <v>28</v>
      </c>
      <c r="E252" s="40" t="s">
        <v>293</v>
      </c>
      <c r="F252" s="40" t="s">
        <v>324</v>
      </c>
      <c r="G252" s="40" t="s">
        <v>29</v>
      </c>
      <c r="I252" s="40">
        <v>5.0233719729999997</v>
      </c>
      <c r="J252" s="40">
        <v>1.4752662620000001</v>
      </c>
      <c r="K252" s="40">
        <v>0.873398852</v>
      </c>
      <c r="L252" s="40">
        <v>2.938698644</v>
      </c>
      <c r="M252" s="40">
        <v>2.9402907479999998</v>
      </c>
      <c r="N252" s="40">
        <v>3.4097625749999998</v>
      </c>
      <c r="O252" s="40">
        <v>2.4614162629999998</v>
      </c>
      <c r="P252" s="40">
        <v>2.0819109309999999</v>
      </c>
      <c r="Q252" s="40">
        <v>2.2881272720000001</v>
      </c>
      <c r="R252" s="40">
        <v>1.4612217439999999</v>
      </c>
      <c r="S252" s="40">
        <v>2.071703582</v>
      </c>
      <c r="T252" s="40">
        <v>1.4487497789999999</v>
      </c>
      <c r="U252" s="40">
        <v>2.9713210870000002</v>
      </c>
      <c r="V252" s="40">
        <v>4.0085906959999997</v>
      </c>
      <c r="W252" s="40">
        <v>0.74403483299999995</v>
      </c>
      <c r="X252" s="40">
        <v>0.437796081</v>
      </c>
      <c r="Y252" s="40">
        <v>0.18769226999999999</v>
      </c>
      <c r="Z252" s="40">
        <v>0.39515007000000002</v>
      </c>
      <c r="AB252" s="40">
        <v>1.3171257380000001</v>
      </c>
      <c r="AP252" s="40">
        <v>0.71886418900000004</v>
      </c>
      <c r="AQ252" s="40">
        <v>2.0190444169999999</v>
      </c>
      <c r="AR252" s="40">
        <v>3.853462934</v>
      </c>
      <c r="AS252" s="40">
        <v>3.6057563909999999</v>
      </c>
      <c r="AT252" s="40">
        <v>2.9823292499999998</v>
      </c>
      <c r="AU252" s="40">
        <v>3.7791323320000001</v>
      </c>
      <c r="AV252" s="40">
        <v>3.3575757749999999</v>
      </c>
      <c r="AW252" s="40">
        <v>3.0135697669999999</v>
      </c>
      <c r="AX252" s="40">
        <v>4.3267481769999998</v>
      </c>
      <c r="AY252" s="40">
        <v>2.9588965759999999</v>
      </c>
      <c r="AZ252" s="40">
        <v>4.0197603199999996</v>
      </c>
      <c r="BA252" s="40">
        <v>4.494726429</v>
      </c>
      <c r="BB252" s="40">
        <v>4.7132089349999999</v>
      </c>
      <c r="BC252" s="40">
        <v>4.7070211549999996</v>
      </c>
      <c r="BD252" s="40">
        <v>3.2123183019999999</v>
      </c>
      <c r="BE252" s="40">
        <v>2.0916973300000001</v>
      </c>
      <c r="BF252" s="40">
        <v>2.5746218700000001</v>
      </c>
      <c r="BG252" s="40">
        <v>2.5967939229999999</v>
      </c>
      <c r="BH252" s="40">
        <v>2.557573224</v>
      </c>
      <c r="BI252" s="40">
        <v>1.427227915</v>
      </c>
      <c r="BJ252" s="40">
        <v>1.0219470429999999</v>
      </c>
      <c r="BK252" s="40">
        <v>0.98154950900000004</v>
      </c>
    </row>
    <row r="253" spans="1:64" x14ac:dyDescent="0.3">
      <c r="A253" s="40" t="s">
        <v>169</v>
      </c>
      <c r="B253" s="40" t="s">
        <v>170</v>
      </c>
      <c r="C253" s="40" t="s">
        <v>330</v>
      </c>
      <c r="D253" s="40" t="s">
        <v>28</v>
      </c>
      <c r="E253" s="40" t="s">
        <v>293</v>
      </c>
      <c r="F253" s="40" t="s">
        <v>324</v>
      </c>
      <c r="G253" s="40" t="s">
        <v>29</v>
      </c>
      <c r="I253" s="40">
        <v>0.67969533999999998</v>
      </c>
      <c r="J253" s="40">
        <v>0.660249533</v>
      </c>
      <c r="K253" s="40">
        <v>0.62245750700000002</v>
      </c>
      <c r="L253" s="40">
        <v>0.86817335699999998</v>
      </c>
      <c r="M253" s="40">
        <v>0.74668689300000002</v>
      </c>
      <c r="N253" s="40">
        <v>0.69987018599999995</v>
      </c>
      <c r="O253" s="40">
        <v>0.80389721000000003</v>
      </c>
      <c r="P253" s="40">
        <v>0.57222015400000004</v>
      </c>
      <c r="Q253" s="40">
        <v>0.838838419</v>
      </c>
      <c r="R253" s="40">
        <v>0.49824011800000001</v>
      </c>
      <c r="S253" s="40">
        <v>0.73525304800000002</v>
      </c>
      <c r="T253" s="40">
        <v>0.64086849599999995</v>
      </c>
      <c r="U253" s="40">
        <v>2.2124682459999998</v>
      </c>
      <c r="V253" s="40">
        <v>1.0332381530000001</v>
      </c>
      <c r="W253" s="40">
        <v>0.41437924799999998</v>
      </c>
      <c r="X253" s="40">
        <v>0.30419777399999998</v>
      </c>
      <c r="Y253" s="40">
        <v>0.43531996099999998</v>
      </c>
      <c r="Z253" s="40">
        <v>0.48994871800000001</v>
      </c>
      <c r="AB253" s="40">
        <v>0.52118186899999996</v>
      </c>
      <c r="AD253" s="40">
        <v>1.1338594989999999</v>
      </c>
      <c r="AE253" s="40">
        <v>1.5427058389999999</v>
      </c>
      <c r="AF253" s="40">
        <v>1.994721397</v>
      </c>
      <c r="AG253" s="40">
        <v>1.1992464940000001</v>
      </c>
      <c r="AH253" s="40">
        <v>1.63214752</v>
      </c>
      <c r="AL253" s="40">
        <v>0.74146408900000005</v>
      </c>
      <c r="AQ253" s="40">
        <v>1.161737544</v>
      </c>
      <c r="AR253" s="40">
        <v>0.95856906399999997</v>
      </c>
      <c r="AS253" s="40">
        <v>0.90031875100000003</v>
      </c>
      <c r="AT253" s="40">
        <v>1.456142907</v>
      </c>
      <c r="AU253" s="40">
        <v>0.92459360899999998</v>
      </c>
      <c r="AV253" s="40">
        <v>2.613243711</v>
      </c>
      <c r="AW253" s="40">
        <v>1.023790159</v>
      </c>
      <c r="AX253" s="40">
        <v>0.60413898099999996</v>
      </c>
      <c r="BA253" s="40">
        <v>0.66626119100000003</v>
      </c>
      <c r="BB253" s="40">
        <v>0.87491770400000002</v>
      </c>
      <c r="BC253" s="40">
        <v>1.1892475440000001</v>
      </c>
      <c r="BD253" s="40">
        <v>0.95448162999999997</v>
      </c>
      <c r="BE253" s="40">
        <v>0.77749356700000005</v>
      </c>
      <c r="BF253" s="40">
        <v>4.2044341489999999</v>
      </c>
      <c r="BG253" s="40">
        <v>0.74481348300000005</v>
      </c>
      <c r="BH253" s="40">
        <v>2.8011552219999998</v>
      </c>
      <c r="BI253" s="40">
        <v>0.66798656599999995</v>
      </c>
      <c r="BK253" s="40">
        <v>0.81229826599999999</v>
      </c>
      <c r="BL253" s="40">
        <v>0.90237901799999998</v>
      </c>
    </row>
    <row r="254" spans="1:64" x14ac:dyDescent="0.3">
      <c r="A254" s="40" t="s">
        <v>173</v>
      </c>
      <c r="B254" s="40" t="s">
        <v>174</v>
      </c>
      <c r="C254" s="40" t="s">
        <v>330</v>
      </c>
      <c r="D254" s="40" t="s">
        <v>28</v>
      </c>
      <c r="E254" s="40" t="s">
        <v>293</v>
      </c>
      <c r="F254" s="40" t="s">
        <v>324</v>
      </c>
      <c r="G254" s="40" t="s">
        <v>29</v>
      </c>
      <c r="I254" s="40">
        <v>1.1363268639999999</v>
      </c>
      <c r="J254" s="40">
        <v>1.0689310240000001</v>
      </c>
      <c r="K254" s="40">
        <v>1.0603569150000001</v>
      </c>
      <c r="L254" s="40">
        <v>3.405822863</v>
      </c>
      <c r="M254" s="40">
        <v>4.1713742399999996</v>
      </c>
      <c r="N254" s="40">
        <v>4.5280043599999997</v>
      </c>
      <c r="O254" s="40">
        <v>3.981960843</v>
      </c>
      <c r="P254" s="40">
        <v>3.0860786569999998</v>
      </c>
      <c r="Q254" s="40">
        <v>3.0999925070000001</v>
      </c>
      <c r="R254" s="40">
        <v>2.8402952840000002</v>
      </c>
      <c r="S254" s="40">
        <v>2.7268704389999998</v>
      </c>
      <c r="T254" s="40">
        <v>2.6420944639999999</v>
      </c>
      <c r="U254" s="40">
        <v>2.2692876719999999</v>
      </c>
      <c r="V254" s="40">
        <v>3.163581459</v>
      </c>
      <c r="X254" s="40">
        <v>1.60518907</v>
      </c>
      <c r="Y254" s="40">
        <v>1.0569124009999999</v>
      </c>
      <c r="Z254" s="40">
        <v>1.1258673699999999</v>
      </c>
      <c r="AA254" s="40">
        <v>0.94716611399999995</v>
      </c>
      <c r="AB254" s="40">
        <v>0.706668501</v>
      </c>
      <c r="AG254" s="40">
        <v>1.2668823060000001</v>
      </c>
      <c r="AH254" s="40">
        <v>1.8001929780000001</v>
      </c>
      <c r="AJ254" s="40">
        <v>1.2597867309999999</v>
      </c>
      <c r="AK254" s="40">
        <v>1.7782041989999999</v>
      </c>
      <c r="AL254" s="40">
        <v>2.2536321500000001</v>
      </c>
      <c r="AM254" s="40">
        <v>2.4875011869999999</v>
      </c>
      <c r="AN254" s="40">
        <v>2.5210975279999999</v>
      </c>
      <c r="AO254" s="40">
        <v>2.1633559039999999</v>
      </c>
      <c r="AQ254" s="40">
        <v>1.6191781329999999</v>
      </c>
      <c r="AR254" s="40">
        <v>1.75216076</v>
      </c>
      <c r="AS254" s="40">
        <v>2.115699046</v>
      </c>
      <c r="AT254" s="40">
        <v>2.3148084350000002</v>
      </c>
      <c r="AU254" s="40">
        <v>2.0728843540000002</v>
      </c>
      <c r="AV254" s="40">
        <v>1.9371152140000001</v>
      </c>
      <c r="AW254" s="40">
        <v>1.872301534</v>
      </c>
      <c r="AX254" s="40">
        <v>1.7617776949999999</v>
      </c>
      <c r="AY254" s="40">
        <v>1.9617712899999999</v>
      </c>
      <c r="AZ254" s="40">
        <v>1.62625595</v>
      </c>
      <c r="BA254" s="40">
        <v>1.6079777609999999</v>
      </c>
      <c r="BB254" s="40">
        <v>1.4579713110000001</v>
      </c>
      <c r="BC254" s="40">
        <v>1.2945829129999999</v>
      </c>
      <c r="BD254" s="40">
        <v>1.525797992</v>
      </c>
      <c r="BE254" s="40">
        <v>1.5169080269999999</v>
      </c>
      <c r="BF254" s="40">
        <v>1.604904659</v>
      </c>
      <c r="BG254" s="40">
        <v>1.52200902</v>
      </c>
      <c r="BH254" s="40">
        <v>1.4849386</v>
      </c>
      <c r="BI254" s="40">
        <v>1.4892104209999999</v>
      </c>
      <c r="BJ254" s="40">
        <v>1.751860575</v>
      </c>
      <c r="BK254" s="40">
        <v>1.8375350669999999</v>
      </c>
      <c r="BL254" s="40">
        <v>1.562346354</v>
      </c>
    </row>
    <row r="255" spans="1:64" x14ac:dyDescent="0.3">
      <c r="A255" s="40" t="s">
        <v>5</v>
      </c>
      <c r="B255" s="40" t="s">
        <v>6</v>
      </c>
      <c r="C255" s="40" t="s">
        <v>329</v>
      </c>
      <c r="D255" s="40" t="s">
        <v>30</v>
      </c>
      <c r="E255" s="40" t="s">
        <v>293</v>
      </c>
      <c r="F255" s="40" t="s">
        <v>324</v>
      </c>
      <c r="G255" s="40" t="s">
        <v>31</v>
      </c>
      <c r="AP255" s="40">
        <v>6.6532137220000003</v>
      </c>
      <c r="AQ255" s="40">
        <v>7.026869166</v>
      </c>
      <c r="AR255" s="40">
        <v>9.0020179420000002</v>
      </c>
      <c r="AS255" s="40">
        <v>12.91118241</v>
      </c>
      <c r="AT255" s="40">
        <v>6.2902568280000004</v>
      </c>
      <c r="AU255" s="40">
        <v>5.6646895639999997</v>
      </c>
      <c r="AV255" s="40">
        <v>8.1563770219999991</v>
      </c>
      <c r="AW255" s="40">
        <v>5.8395499790000001</v>
      </c>
      <c r="AX255" s="40">
        <v>6.1983843380000003</v>
      </c>
      <c r="AY255" s="40">
        <v>6.2508765369999999</v>
      </c>
      <c r="AZ255" s="40">
        <v>5.060402947</v>
      </c>
      <c r="BA255" s="40">
        <v>5.1912801880000004</v>
      </c>
      <c r="BB255" s="40">
        <v>5.2422783380000002</v>
      </c>
      <c r="BC255" s="40">
        <v>4.8053393169999996</v>
      </c>
      <c r="BD255" s="40">
        <v>6.6211970710000001</v>
      </c>
      <c r="BE255" s="40">
        <v>6.1802931799999996</v>
      </c>
      <c r="BF255" s="40">
        <v>5.845680969</v>
      </c>
      <c r="BG255" s="40">
        <v>6.069630074</v>
      </c>
      <c r="BH255" s="40">
        <v>6.5074925400000003</v>
      </c>
      <c r="BI255" s="40">
        <v>7.547056779</v>
      </c>
      <c r="BJ255" s="40">
        <v>9.1225344709999998</v>
      </c>
      <c r="BK255" s="40">
        <v>9.8311686090000006</v>
      </c>
      <c r="BL255" s="40">
        <v>10.01699586</v>
      </c>
    </row>
    <row r="256" spans="1:64" x14ac:dyDescent="0.3">
      <c r="A256" s="40" t="s">
        <v>151</v>
      </c>
      <c r="B256" s="40" t="s">
        <v>152</v>
      </c>
      <c r="C256" s="40" t="s">
        <v>329</v>
      </c>
      <c r="D256" s="40" t="s">
        <v>30</v>
      </c>
      <c r="E256" s="40" t="s">
        <v>293</v>
      </c>
      <c r="F256" s="40" t="s">
        <v>324</v>
      </c>
      <c r="G256" s="40" t="s">
        <v>31</v>
      </c>
      <c r="Q256" s="40">
        <v>65.331393509999998</v>
      </c>
      <c r="R256" s="40">
        <v>64.76177131</v>
      </c>
      <c r="S256" s="40">
        <v>60.773127610000003</v>
      </c>
      <c r="T256" s="40">
        <v>63.313638619999999</v>
      </c>
      <c r="U256" s="40">
        <v>61.03422277</v>
      </c>
      <c r="V256" s="40">
        <v>61.303604229999998</v>
      </c>
      <c r="W256" s="40">
        <v>59.475483250000003</v>
      </c>
      <c r="X256" s="40">
        <v>55.580155120000001</v>
      </c>
      <c r="Y256" s="40">
        <v>53.964016950000001</v>
      </c>
      <c r="Z256" s="40">
        <v>53.8322492</v>
      </c>
      <c r="AA256" s="40">
        <v>57.571935619999998</v>
      </c>
      <c r="AB256" s="40">
        <v>58.142596050000002</v>
      </c>
      <c r="AC256" s="40">
        <v>52.612676829999998</v>
      </c>
      <c r="AD256" s="40">
        <v>53.482187209999999</v>
      </c>
      <c r="AE256" s="40">
        <v>54.659857330000001</v>
      </c>
      <c r="AF256" s="40">
        <v>55.951970950000003</v>
      </c>
      <c r="AG256" s="40">
        <v>52.519588050000003</v>
      </c>
      <c r="AH256" s="40">
        <v>50.55635032</v>
      </c>
      <c r="AI256" s="40">
        <v>48.215630019999999</v>
      </c>
      <c r="AJ256" s="40">
        <v>47.122092530000003</v>
      </c>
      <c r="AK256" s="40">
        <v>51.056850179999998</v>
      </c>
      <c r="AL256" s="40">
        <v>48.597910319999997</v>
      </c>
      <c r="AM256" s="40">
        <v>48.004521709999999</v>
      </c>
      <c r="AN256" s="40">
        <v>47.169811690000003</v>
      </c>
      <c r="AO256" s="40">
        <v>40.732325449999998</v>
      </c>
      <c r="AP256" s="40">
        <v>42.02269313</v>
      </c>
      <c r="AQ256" s="40">
        <v>53.38092151</v>
      </c>
      <c r="AR256" s="40">
        <v>42.421864149999998</v>
      </c>
      <c r="AS256" s="40">
        <v>44.53870405</v>
      </c>
      <c r="AT256" s="40">
        <v>47.635304130000002</v>
      </c>
      <c r="AU256" s="40">
        <v>44.10704011</v>
      </c>
      <c r="AV256" s="40">
        <v>43.843142059999998</v>
      </c>
      <c r="AW256" s="40">
        <v>43.333611240000003</v>
      </c>
      <c r="AX256" s="40">
        <v>42.841283699999998</v>
      </c>
      <c r="AY256" s="40">
        <v>41.902604969999999</v>
      </c>
      <c r="AZ256" s="40">
        <v>40.848123389999998</v>
      </c>
      <c r="BA256" s="40">
        <v>40.637682269999999</v>
      </c>
      <c r="BB256" s="40">
        <v>34.934171919999997</v>
      </c>
      <c r="BC256" s="40">
        <v>38.004823299999998</v>
      </c>
      <c r="BD256" s="40">
        <v>36.721364139999999</v>
      </c>
      <c r="BE256" s="40">
        <v>38.430545289999998</v>
      </c>
      <c r="BF256" s="40">
        <v>36.704576000000003</v>
      </c>
      <c r="BG256" s="40">
        <v>35.420537699999997</v>
      </c>
      <c r="BH256" s="40">
        <v>38.367108199999997</v>
      </c>
      <c r="BI256" s="40">
        <v>34.958192339999997</v>
      </c>
      <c r="BJ256" s="40">
        <v>30.680830109999999</v>
      </c>
      <c r="BK256" s="40">
        <v>30.645887640000002</v>
      </c>
    </row>
    <row r="257" spans="1:64" x14ac:dyDescent="0.3">
      <c r="A257" s="40" t="s">
        <v>157</v>
      </c>
      <c r="B257" s="40" t="s">
        <v>158</v>
      </c>
      <c r="C257" s="40" t="s">
        <v>329</v>
      </c>
      <c r="D257" s="40" t="s">
        <v>30</v>
      </c>
      <c r="E257" s="40" t="s">
        <v>293</v>
      </c>
      <c r="F257" s="40" t="s">
        <v>324</v>
      </c>
      <c r="G257" s="40" t="s">
        <v>31</v>
      </c>
      <c r="AB257" s="40">
        <v>54.739136350000003</v>
      </c>
      <c r="AC257" s="40">
        <v>53.25650967</v>
      </c>
      <c r="AD257" s="40">
        <v>54.377091780000001</v>
      </c>
      <c r="AE257" s="40">
        <v>47.898258370000001</v>
      </c>
      <c r="AF257" s="40">
        <v>52.578448090000002</v>
      </c>
      <c r="AG257" s="40">
        <v>50.986366349999997</v>
      </c>
      <c r="AH257" s="40">
        <v>49.124769729999997</v>
      </c>
      <c r="AI257" s="40">
        <v>48.593053859999998</v>
      </c>
      <c r="AJ257" s="40">
        <v>48.390914250000002</v>
      </c>
      <c r="AK257" s="40">
        <v>49.491248030000001</v>
      </c>
      <c r="AL257" s="40">
        <v>58.666062320000002</v>
      </c>
      <c r="AM257" s="40">
        <v>63.831336290000003</v>
      </c>
      <c r="AN257" s="40">
        <v>59.945298190000003</v>
      </c>
      <c r="AO257" s="40">
        <v>52.699451170000003</v>
      </c>
      <c r="AP257" s="40">
        <v>51.924703919999999</v>
      </c>
      <c r="AQ257" s="40">
        <v>51.165368430000001</v>
      </c>
      <c r="AR257" s="40">
        <v>54.028989289999998</v>
      </c>
      <c r="AS257" s="40">
        <v>49.061907859999998</v>
      </c>
      <c r="AT257" s="40">
        <v>45.485463150000001</v>
      </c>
      <c r="AU257" s="40">
        <v>44.666017949999997</v>
      </c>
      <c r="AV257" s="40">
        <v>42.34057112</v>
      </c>
      <c r="AW257" s="40">
        <v>38.692371690000002</v>
      </c>
      <c r="AX257" s="40">
        <v>37.285055409999998</v>
      </c>
      <c r="AY257" s="40">
        <v>38.679754950000003</v>
      </c>
      <c r="AZ257" s="40">
        <v>41.174498560000004</v>
      </c>
      <c r="BA257" s="40">
        <v>42.524170120000001</v>
      </c>
      <c r="BB257" s="40">
        <v>42.26501219</v>
      </c>
      <c r="BC257" s="40">
        <v>45.184558369999998</v>
      </c>
      <c r="BD257" s="40">
        <v>45.882694260000001</v>
      </c>
      <c r="BE257" s="40">
        <v>41.446820070000001</v>
      </c>
      <c r="BF257" s="40">
        <v>41.249963860000001</v>
      </c>
      <c r="BG257" s="40">
        <v>44.330942749999998</v>
      </c>
      <c r="BH257" s="40">
        <v>41.239505530000002</v>
      </c>
      <c r="BI257" s="40">
        <v>38.52044969</v>
      </c>
      <c r="BJ257" s="40">
        <v>36.056975389999998</v>
      </c>
      <c r="BK257" s="40">
        <v>34.755249450000001</v>
      </c>
      <c r="BL257" s="40">
        <v>33.997088099999999</v>
      </c>
    </row>
    <row r="258" spans="1:64" x14ac:dyDescent="0.3">
      <c r="A258" s="40" t="s">
        <v>159</v>
      </c>
      <c r="B258" s="40" t="s">
        <v>160</v>
      </c>
      <c r="C258" s="40" t="s">
        <v>329</v>
      </c>
      <c r="D258" s="40" t="s">
        <v>30</v>
      </c>
      <c r="E258" s="40" t="s">
        <v>293</v>
      </c>
      <c r="F258" s="40" t="s">
        <v>324</v>
      </c>
      <c r="G258" s="40" t="s">
        <v>31</v>
      </c>
      <c r="H258" s="40">
        <v>34.073102239999997</v>
      </c>
      <c r="I258" s="40">
        <v>37.57419488</v>
      </c>
      <c r="J258" s="40">
        <v>38.449811420000003</v>
      </c>
      <c r="K258" s="40">
        <v>36.832080179999998</v>
      </c>
      <c r="L258" s="40">
        <v>32.418639849999998</v>
      </c>
      <c r="M258" s="40">
        <v>34.707858289999997</v>
      </c>
      <c r="N258" s="40">
        <v>33.657428439999997</v>
      </c>
      <c r="O258" s="40">
        <v>31.70570223</v>
      </c>
      <c r="P258" s="40">
        <v>30.897571280000001</v>
      </c>
      <c r="Q258" s="40">
        <v>30.169734219999999</v>
      </c>
      <c r="R258" s="40">
        <v>28.162294930000002</v>
      </c>
      <c r="S258" s="40">
        <v>32.210935419999998</v>
      </c>
      <c r="T258" s="40">
        <v>31.877496300000001</v>
      </c>
      <c r="U258" s="40">
        <v>31.299142079999999</v>
      </c>
      <c r="V258" s="40">
        <v>30.17297568</v>
      </c>
      <c r="W258" s="40">
        <v>33.326915929999998</v>
      </c>
      <c r="X258" s="40">
        <v>37.006828319999997</v>
      </c>
      <c r="Y258" s="40">
        <v>32.064223089999999</v>
      </c>
      <c r="Z258" s="40">
        <v>30.18625011</v>
      </c>
      <c r="AA258" s="40">
        <v>27.79076135</v>
      </c>
      <c r="AB258" s="40">
        <v>27.873452010000001</v>
      </c>
      <c r="AC258" s="40">
        <v>28.966601090000001</v>
      </c>
      <c r="AD258" s="40">
        <v>29.86875598</v>
      </c>
      <c r="AE258" s="40">
        <v>29.50989774</v>
      </c>
      <c r="AF258" s="40">
        <v>28.606231820000001</v>
      </c>
      <c r="AG258" s="40">
        <v>28.777577430000001</v>
      </c>
      <c r="AH258" s="40">
        <v>27.17165387</v>
      </c>
      <c r="AI258" s="40">
        <v>25.540204060000001</v>
      </c>
      <c r="AJ258" s="40">
        <v>25.9638119</v>
      </c>
      <c r="AK258" s="40">
        <v>25.31413336</v>
      </c>
      <c r="AL258" s="40">
        <v>24.32014817</v>
      </c>
      <c r="AM258" s="40">
        <v>24.781287219999999</v>
      </c>
      <c r="AN258" s="40">
        <v>26.808013410000001</v>
      </c>
      <c r="AO258" s="40">
        <v>28.115356680000001</v>
      </c>
      <c r="AP258" s="40">
        <v>26.349619560000001</v>
      </c>
      <c r="AQ258" s="40">
        <v>27.492521780000001</v>
      </c>
      <c r="AR258" s="40">
        <v>27.693937399999999</v>
      </c>
      <c r="AS258" s="40">
        <v>27.7449136</v>
      </c>
      <c r="AT258" s="40">
        <v>28.74407961</v>
      </c>
      <c r="AU258" s="40">
        <v>28.721780639999999</v>
      </c>
      <c r="AV258" s="40">
        <v>27.849260109999999</v>
      </c>
      <c r="AW258" s="40">
        <v>25.853967600000001</v>
      </c>
      <c r="AX258" s="40">
        <v>25.804439370000001</v>
      </c>
      <c r="AY258" s="40">
        <v>24.929041089999998</v>
      </c>
      <c r="AZ258" s="40">
        <v>24.236274699999999</v>
      </c>
      <c r="BA258" s="40">
        <v>20.5196878</v>
      </c>
      <c r="BB258" s="40">
        <v>20.586664460000001</v>
      </c>
      <c r="BC258" s="40">
        <v>22.196340159999998</v>
      </c>
      <c r="BD258" s="40">
        <v>23.360400989999999</v>
      </c>
      <c r="BE258" s="40">
        <v>24.826217490000001</v>
      </c>
      <c r="BF258" s="40">
        <v>26.304604659999999</v>
      </c>
      <c r="BG258" s="40">
        <v>26.1699503</v>
      </c>
      <c r="BH258" s="40">
        <v>26.443334060000002</v>
      </c>
      <c r="BI258" s="40">
        <v>27.450951360000001</v>
      </c>
      <c r="BJ258" s="40">
        <v>30.192411589999999</v>
      </c>
      <c r="BK258" s="40">
        <v>32.13533168</v>
      </c>
      <c r="BL258" s="40">
        <v>34.635936119999997</v>
      </c>
    </row>
    <row r="259" spans="1:64" x14ac:dyDescent="0.3">
      <c r="A259" s="40" t="s">
        <v>275</v>
      </c>
      <c r="B259" s="40" t="s">
        <v>276</v>
      </c>
      <c r="C259" s="40" t="s">
        <v>329</v>
      </c>
      <c r="D259" s="40" t="s">
        <v>30</v>
      </c>
      <c r="E259" s="40" t="s">
        <v>293</v>
      </c>
      <c r="F259" s="40" t="s">
        <v>324</v>
      </c>
      <c r="G259" s="40" t="s">
        <v>31</v>
      </c>
      <c r="M259" s="40">
        <v>22.675360520000002</v>
      </c>
      <c r="N259" s="40">
        <v>22.854329109999998</v>
      </c>
      <c r="O259" s="40">
        <v>21.870025349999999</v>
      </c>
      <c r="P259" s="40">
        <v>21.400952799999999</v>
      </c>
      <c r="Q259" s="40">
        <v>21.858812610000001</v>
      </c>
      <c r="R259" s="40">
        <v>21.51434661</v>
      </c>
      <c r="S259" s="40">
        <v>22.287989960000001</v>
      </c>
      <c r="T259" s="40">
        <v>23.8785962</v>
      </c>
      <c r="U259" s="40">
        <v>30.514948789999998</v>
      </c>
      <c r="V259" s="40">
        <v>30.355383700000001</v>
      </c>
      <c r="W259" s="40">
        <v>29.681263090000002</v>
      </c>
      <c r="X259" s="40">
        <v>29.304811140000002</v>
      </c>
      <c r="Y259" s="40">
        <v>28.479159410000001</v>
      </c>
      <c r="Z259" s="40">
        <v>26.377660980000002</v>
      </c>
      <c r="AA259" s="40">
        <v>26.67579233</v>
      </c>
      <c r="AB259" s="40">
        <v>29.36068624</v>
      </c>
      <c r="AC259" s="40">
        <v>30.382984230000002</v>
      </c>
      <c r="AD259" s="40">
        <v>31.764845990000001</v>
      </c>
      <c r="AE259" s="40">
        <v>31.326363860000001</v>
      </c>
      <c r="AF259" s="40">
        <v>31.307355149999999</v>
      </c>
      <c r="AG259" s="40">
        <v>33.103739679999997</v>
      </c>
      <c r="AH259" s="40">
        <v>31.56573869</v>
      </c>
      <c r="AI259" s="40">
        <v>29.695929209999999</v>
      </c>
      <c r="AJ259" s="40">
        <v>29.969538780000001</v>
      </c>
      <c r="AK259" s="40">
        <v>29.475569700000001</v>
      </c>
      <c r="AL259" s="40">
        <v>30.97256956</v>
      </c>
      <c r="AM259" s="40">
        <v>30.63624265</v>
      </c>
      <c r="AN259" s="40">
        <v>31.641069640000001</v>
      </c>
      <c r="AO259" s="40">
        <v>36.605262690000004</v>
      </c>
      <c r="AP259" s="40">
        <v>30.487413119999999</v>
      </c>
      <c r="AQ259" s="40">
        <v>29.63054155</v>
      </c>
      <c r="AR259" s="40">
        <v>29.174451080000001</v>
      </c>
      <c r="AS259" s="40">
        <v>28.114288689999999</v>
      </c>
      <c r="AT259" s="40">
        <v>27.25279918</v>
      </c>
      <c r="AU259" s="40">
        <v>26.466650019999999</v>
      </c>
      <c r="AV259" s="40">
        <v>25.73192847</v>
      </c>
      <c r="AW259" s="40">
        <v>29.83364873</v>
      </c>
      <c r="AX259" s="40">
        <v>26.770549490000001</v>
      </c>
      <c r="AY259" s="40">
        <v>26.18135242</v>
      </c>
      <c r="AZ259" s="40">
        <v>25.680261949999998</v>
      </c>
      <c r="BA259" s="40">
        <v>25.126168140000001</v>
      </c>
      <c r="BB259" s="40">
        <v>23.39397825</v>
      </c>
      <c r="BC259" s="40">
        <v>22.320262849999999</v>
      </c>
      <c r="BD259" s="40">
        <v>26.843226680000001</v>
      </c>
      <c r="BE259" s="40">
        <v>25.765248</v>
      </c>
      <c r="BF259" s="40">
        <v>25.960147450000001</v>
      </c>
      <c r="BG259" s="40">
        <v>25.772242800000001</v>
      </c>
      <c r="BH259" s="40">
        <v>24.293686300000001</v>
      </c>
      <c r="BI259" s="40">
        <v>24.34915681</v>
      </c>
      <c r="BJ259" s="40">
        <v>23.486107579999999</v>
      </c>
      <c r="BK259" s="40">
        <v>21.344255860000001</v>
      </c>
      <c r="BL259" s="40">
        <v>19.956205700000002</v>
      </c>
    </row>
    <row r="260" spans="1:64" x14ac:dyDescent="0.3">
      <c r="A260" s="40" t="s">
        <v>277</v>
      </c>
      <c r="B260" s="40" t="s">
        <v>278</v>
      </c>
      <c r="C260" s="40" t="s">
        <v>329</v>
      </c>
      <c r="D260" s="40" t="s">
        <v>30</v>
      </c>
      <c r="E260" s="40" t="s">
        <v>293</v>
      </c>
      <c r="F260" s="40" t="s">
        <v>324</v>
      </c>
      <c r="G260" s="40" t="s">
        <v>31</v>
      </c>
      <c r="H260" s="40">
        <v>48.59663192</v>
      </c>
      <c r="I260" s="40">
        <v>48.62385321</v>
      </c>
      <c r="J260" s="40">
        <v>49.229640500000002</v>
      </c>
      <c r="K260" s="40">
        <v>48.09489576</v>
      </c>
      <c r="L260" s="40">
        <v>47.956070769999997</v>
      </c>
      <c r="M260" s="40">
        <v>45.913978489999998</v>
      </c>
      <c r="N260" s="40">
        <v>44.012282499999998</v>
      </c>
      <c r="O260" s="40">
        <v>42.388644149999998</v>
      </c>
      <c r="P260" s="40">
        <v>41.715575620000003</v>
      </c>
      <c r="Q260" s="40">
        <v>40.974803799999997</v>
      </c>
      <c r="R260" s="40">
        <v>41.205533600000003</v>
      </c>
      <c r="S260" s="40">
        <v>42.51920123</v>
      </c>
      <c r="T260" s="40">
        <v>38.928571429999998</v>
      </c>
      <c r="U260" s="40">
        <v>38.656554710000002</v>
      </c>
      <c r="V260" s="40">
        <v>34.7744006</v>
      </c>
      <c r="W260" s="40">
        <v>37.042483660000002</v>
      </c>
      <c r="X260" s="40">
        <v>39.258241759999997</v>
      </c>
      <c r="Y260" s="40">
        <v>36.830273509999998</v>
      </c>
      <c r="Z260" s="40">
        <v>49.092909200000001</v>
      </c>
      <c r="AA260" s="40">
        <v>39.229817930000003</v>
      </c>
      <c r="AB260" s="40">
        <v>35.950852810000001</v>
      </c>
      <c r="AC260" s="40">
        <v>37.22922286</v>
      </c>
      <c r="AD260" s="40">
        <v>38.188409059999998</v>
      </c>
      <c r="AE260" s="40">
        <v>37.65749898</v>
      </c>
      <c r="AF260" s="40">
        <v>38.134212560000002</v>
      </c>
      <c r="AG260" s="40">
        <v>38.780589220000003</v>
      </c>
      <c r="AH260" s="40">
        <v>43.068367070000001</v>
      </c>
      <c r="AI260" s="40">
        <v>43.42965426</v>
      </c>
      <c r="AJ260" s="40">
        <v>40.54468439</v>
      </c>
      <c r="AK260" s="40">
        <v>38.482605970000002</v>
      </c>
      <c r="AL260" s="40">
        <v>39.647810659999998</v>
      </c>
      <c r="AM260" s="40">
        <v>34.932562769999997</v>
      </c>
      <c r="AN260" s="40">
        <v>44.78280462</v>
      </c>
      <c r="AO260" s="40">
        <v>22.34120948</v>
      </c>
      <c r="AP260" s="40">
        <v>26.864279140000001</v>
      </c>
      <c r="AQ260" s="40">
        <v>31.41790374</v>
      </c>
      <c r="AR260" s="40">
        <v>30.310488070000002</v>
      </c>
      <c r="AS260" s="40">
        <v>32.190487490000002</v>
      </c>
      <c r="AT260" s="40">
        <v>34.400076859999999</v>
      </c>
      <c r="AU260" s="40">
        <v>35.66084815</v>
      </c>
      <c r="AV260" s="40">
        <v>35.282673770000002</v>
      </c>
      <c r="AW260" s="40">
        <v>38.81840596</v>
      </c>
      <c r="AX260" s="40">
        <v>36.222665300000003</v>
      </c>
      <c r="AY260" s="40">
        <v>34.713947609999998</v>
      </c>
      <c r="AZ260" s="40">
        <v>32.914576480000001</v>
      </c>
      <c r="BA260" s="40">
        <v>30.86732465</v>
      </c>
      <c r="BB260" s="40">
        <v>27.51127902</v>
      </c>
      <c r="BC260" s="40">
        <v>29.975806550000001</v>
      </c>
      <c r="BD260" s="40">
        <v>30.429002969999999</v>
      </c>
      <c r="BE260" s="40">
        <v>29.614872250000001</v>
      </c>
      <c r="BF260" s="40">
        <v>28.772380420000001</v>
      </c>
      <c r="BG260" s="40">
        <v>28.288926239999999</v>
      </c>
      <c r="BH260" s="40">
        <v>28.673642189999999</v>
      </c>
      <c r="BI260" s="40">
        <v>28.702698760000001</v>
      </c>
      <c r="BJ260" s="40">
        <v>27.48122386</v>
      </c>
      <c r="BK260" s="40">
        <v>25.92704341</v>
      </c>
      <c r="BL260" s="40">
        <v>26.09692424</v>
      </c>
    </row>
    <row r="261" spans="1:64" x14ac:dyDescent="0.3">
      <c r="A261" s="40" t="s">
        <v>165</v>
      </c>
      <c r="B261" s="40" t="s">
        <v>166</v>
      </c>
      <c r="C261" s="40" t="s">
        <v>329</v>
      </c>
      <c r="D261" s="40" t="s">
        <v>30</v>
      </c>
      <c r="E261" s="40" t="s">
        <v>293</v>
      </c>
      <c r="F261" s="40" t="s">
        <v>324</v>
      </c>
      <c r="G261" s="40" t="s">
        <v>31</v>
      </c>
      <c r="AA261" s="40">
        <v>33.901464920000002</v>
      </c>
      <c r="AB261" s="40">
        <v>32.30836876</v>
      </c>
      <c r="AC261" s="40">
        <v>31.69552388</v>
      </c>
      <c r="AD261" s="40">
        <v>35.519601549999997</v>
      </c>
      <c r="AE261" s="40">
        <v>29.02213557</v>
      </c>
      <c r="AF261" s="40">
        <v>47.61627472</v>
      </c>
      <c r="AG261" s="40">
        <v>41.809340779999999</v>
      </c>
      <c r="AH261" s="40">
        <v>42.330303030000003</v>
      </c>
      <c r="AI261" s="40">
        <v>40.445959649999999</v>
      </c>
      <c r="AJ261" s="40">
        <v>43.690896080000002</v>
      </c>
      <c r="AK261" s="40">
        <v>34.103515080000001</v>
      </c>
      <c r="AL261" s="40">
        <v>36.156795590000002</v>
      </c>
      <c r="AM261" s="40">
        <v>31.510832449999999</v>
      </c>
      <c r="AN261" s="40">
        <v>35.185625299999998</v>
      </c>
      <c r="AO261" s="40">
        <v>31.995424190000001</v>
      </c>
      <c r="AP261" s="40">
        <v>32.89190086</v>
      </c>
      <c r="AQ261" s="40">
        <v>31.849282930000001</v>
      </c>
      <c r="AR261" s="40">
        <v>31.410577060000001</v>
      </c>
      <c r="AS261" s="40">
        <v>27.817447210000001</v>
      </c>
      <c r="AT261" s="40">
        <v>24.29020547</v>
      </c>
      <c r="AU261" s="40">
        <v>20.11453912</v>
      </c>
      <c r="AV261" s="40">
        <v>19.172167399999999</v>
      </c>
      <c r="AW261" s="40">
        <v>23.983010879999998</v>
      </c>
      <c r="AX261" s="40">
        <v>23.817305059999999</v>
      </c>
      <c r="AY261" s="40">
        <v>23.296687590000001</v>
      </c>
      <c r="AZ261" s="40">
        <v>23.458831140000001</v>
      </c>
      <c r="BA261" s="40">
        <v>24.56195512</v>
      </c>
      <c r="BB261" s="40">
        <v>24.66740265</v>
      </c>
      <c r="BC261" s="40">
        <v>26.856233410000002</v>
      </c>
      <c r="BD261" s="40">
        <v>27.900980140000001</v>
      </c>
      <c r="BE261" s="40">
        <v>27.343902360000001</v>
      </c>
      <c r="BF261" s="40">
        <v>26.29588429</v>
      </c>
      <c r="BG261" s="40">
        <v>25.232515429999999</v>
      </c>
      <c r="BH261" s="40">
        <v>24.081489399999999</v>
      </c>
      <c r="BI261" s="40">
        <v>22.750437689999998</v>
      </c>
      <c r="BJ261" s="40">
        <v>22.943948939999999</v>
      </c>
      <c r="BK261" s="40">
        <v>22.617990330000001</v>
      </c>
      <c r="BL261" s="40">
        <v>21.261015109999999</v>
      </c>
    </row>
    <row r="262" spans="1:64" x14ac:dyDescent="0.3">
      <c r="A262" s="40" t="s">
        <v>171</v>
      </c>
      <c r="B262" s="40" t="s">
        <v>172</v>
      </c>
      <c r="C262" s="40" t="s">
        <v>329</v>
      </c>
      <c r="D262" s="40" t="s">
        <v>30</v>
      </c>
      <c r="E262" s="40" t="s">
        <v>293</v>
      </c>
      <c r="F262" s="40" t="s">
        <v>324</v>
      </c>
      <c r="G262" s="40" t="s">
        <v>31</v>
      </c>
      <c r="L262" s="40">
        <v>74.791703600000005</v>
      </c>
      <c r="M262" s="40">
        <v>74.86692042</v>
      </c>
      <c r="N262" s="40">
        <v>65.851086199999997</v>
      </c>
      <c r="O262" s="40">
        <v>65.283382840000002</v>
      </c>
      <c r="P262" s="40">
        <v>65.790657479999993</v>
      </c>
      <c r="Q262" s="40">
        <v>61.618916460000001</v>
      </c>
      <c r="R262" s="40">
        <v>61.178588599999998</v>
      </c>
      <c r="S262" s="40">
        <v>59.55947346</v>
      </c>
      <c r="T262" s="40">
        <v>61.024594299999997</v>
      </c>
      <c r="U262" s="40">
        <v>59.13528282</v>
      </c>
      <c r="V262" s="40">
        <v>49.21356729</v>
      </c>
      <c r="W262" s="40">
        <v>49.216099620000001</v>
      </c>
      <c r="X262" s="40">
        <v>46.460982629999997</v>
      </c>
      <c r="Y262" s="40">
        <v>42.418256909999997</v>
      </c>
      <c r="Z262" s="40">
        <v>49.038161899999999</v>
      </c>
      <c r="AA262" s="40">
        <v>45.846836539999998</v>
      </c>
      <c r="AB262" s="40">
        <v>40.73711832</v>
      </c>
      <c r="AC262" s="40">
        <v>39.783748809999999</v>
      </c>
      <c r="AD262" s="40">
        <v>38.202673859999997</v>
      </c>
      <c r="AE262" s="40">
        <v>40.837526429999997</v>
      </c>
      <c r="AF262" s="40">
        <v>41.835836290000003</v>
      </c>
      <c r="AG262" s="40">
        <v>37.52634621</v>
      </c>
      <c r="AH262" s="40">
        <v>37.7091067</v>
      </c>
      <c r="AI262" s="40">
        <v>39.220771829999997</v>
      </c>
      <c r="AJ262" s="40">
        <v>40.308910830000002</v>
      </c>
      <c r="AK262" s="40">
        <v>32.545993930000002</v>
      </c>
      <c r="AL262" s="40">
        <v>32.132706939999998</v>
      </c>
      <c r="AM262" s="40">
        <v>33.237615069999997</v>
      </c>
      <c r="AN262" s="40">
        <v>33.734892590000001</v>
      </c>
      <c r="AO262" s="40">
        <v>49.758746109999997</v>
      </c>
      <c r="AP262" s="40">
        <v>44.000449459999999</v>
      </c>
      <c r="AQ262" s="40">
        <v>47.189292219999999</v>
      </c>
      <c r="AR262" s="40">
        <v>45.960952259999999</v>
      </c>
      <c r="AS262" s="40">
        <v>45.517461179999998</v>
      </c>
      <c r="AT262" s="40">
        <v>37.436963650000003</v>
      </c>
      <c r="AU262" s="40">
        <v>37.186713779999998</v>
      </c>
      <c r="AV262" s="40">
        <v>37.336090319999997</v>
      </c>
      <c r="AW262" s="40">
        <v>35.386544610000001</v>
      </c>
      <c r="AX262" s="40">
        <v>38.261043020000002</v>
      </c>
      <c r="AY262" s="40">
        <v>38.560719040000002</v>
      </c>
      <c r="AZ262" s="40">
        <v>38.388029850000002</v>
      </c>
      <c r="BA262" s="40">
        <v>34.057337699999998</v>
      </c>
      <c r="BB262" s="40">
        <v>30.373993720000001</v>
      </c>
      <c r="BC262" s="40">
        <v>28.314625679999999</v>
      </c>
      <c r="BD262" s="40">
        <v>29.30612747</v>
      </c>
      <c r="BE262" s="40">
        <v>28.19121191</v>
      </c>
      <c r="BF262" s="40">
        <v>28.23009824</v>
      </c>
      <c r="BG262" s="40">
        <v>29.219668680000002</v>
      </c>
      <c r="BH262" s="40">
        <v>28.891370999999999</v>
      </c>
      <c r="BI262" s="40">
        <v>28.754564179999999</v>
      </c>
      <c r="BJ262" s="40">
        <v>28.007542950000001</v>
      </c>
      <c r="BK262" s="40">
        <v>29.309524939999999</v>
      </c>
      <c r="BL262" s="40">
        <v>30.962037460000001</v>
      </c>
    </row>
    <row r="263" spans="1:64" x14ac:dyDescent="0.3">
      <c r="A263" s="40" t="s">
        <v>175</v>
      </c>
      <c r="B263" s="40" t="s">
        <v>176</v>
      </c>
      <c r="C263" s="40" t="s">
        <v>329</v>
      </c>
      <c r="D263" s="40" t="s">
        <v>30</v>
      </c>
      <c r="E263" s="40" t="s">
        <v>293</v>
      </c>
      <c r="F263" s="40" t="s">
        <v>324</v>
      </c>
      <c r="G263" s="40" t="s">
        <v>31</v>
      </c>
      <c r="H263" s="40">
        <v>11.00965759</v>
      </c>
      <c r="I263" s="40">
        <v>10.57660626</v>
      </c>
      <c r="J263" s="40">
        <v>10.38478681</v>
      </c>
      <c r="K263" s="40">
        <v>9.0013495280000004</v>
      </c>
      <c r="L263" s="40">
        <v>8.7574110669999996</v>
      </c>
      <c r="M263" s="40">
        <v>9.0538243630000004</v>
      </c>
      <c r="N263" s="40">
        <v>9.9684991360000001</v>
      </c>
      <c r="O263" s="40">
        <v>8.3748472599999992</v>
      </c>
      <c r="P263" s="40">
        <v>7.8174536960000003</v>
      </c>
      <c r="Q263" s="40">
        <v>6.7573730620000001</v>
      </c>
      <c r="R263" s="40">
        <v>7.3368630960000001</v>
      </c>
      <c r="S263" s="40">
        <v>7.2115970279999999</v>
      </c>
      <c r="T263" s="40">
        <v>6.8666994590000003</v>
      </c>
      <c r="U263" s="40">
        <v>8.2367053180000003</v>
      </c>
      <c r="V263" s="40">
        <v>7.2695664510000002</v>
      </c>
      <c r="W263" s="40">
        <v>6.3841151150000002</v>
      </c>
      <c r="X263" s="40">
        <v>6.6253642250000002</v>
      </c>
      <c r="Y263" s="40">
        <v>6.2938267349999997</v>
      </c>
      <c r="Z263" s="40">
        <v>5.5851995299999997</v>
      </c>
      <c r="AA263" s="40">
        <v>5.8364795440000004</v>
      </c>
      <c r="AB263" s="40">
        <v>6.0458976169999996</v>
      </c>
      <c r="AC263" s="40">
        <v>5.2599438660000004</v>
      </c>
      <c r="AD263" s="40">
        <v>4.1061710649999998</v>
      </c>
      <c r="AE263" s="40">
        <v>4.4345509359999999</v>
      </c>
      <c r="AF263" s="40">
        <v>4.7753576960000004</v>
      </c>
      <c r="AG263" s="40">
        <v>4.570643403</v>
      </c>
      <c r="AH263" s="40">
        <v>5.1486367340000001</v>
      </c>
      <c r="AI263" s="40">
        <v>5.3193210119999996</v>
      </c>
      <c r="AJ263" s="40">
        <v>4.9017041040000002</v>
      </c>
      <c r="AK263" s="40">
        <v>4.2070970089999999</v>
      </c>
      <c r="AL263" s="40">
        <v>4.1701120539999996</v>
      </c>
      <c r="AM263" s="40">
        <v>3.512690144</v>
      </c>
      <c r="AN263" s="40">
        <v>3.8303970980000002</v>
      </c>
      <c r="AO263" s="40">
        <v>4.214955475</v>
      </c>
      <c r="AP263" s="40">
        <v>3.5371628209999999</v>
      </c>
      <c r="AQ263" s="40">
        <v>3.860002427</v>
      </c>
      <c r="AR263" s="40">
        <v>3.6925575689999999</v>
      </c>
      <c r="AS263" s="40">
        <v>3.4481355150000002</v>
      </c>
      <c r="AT263" s="40">
        <v>3.2379638050000001</v>
      </c>
      <c r="AU263" s="40">
        <v>2.9947459859999999</v>
      </c>
      <c r="AV263" s="40">
        <v>3.2163832129999999</v>
      </c>
      <c r="AW263" s="40">
        <v>3.384390416</v>
      </c>
      <c r="AX263" s="40">
        <v>3.0523486050000002</v>
      </c>
      <c r="AY263" s="40">
        <v>2.7634677230000002</v>
      </c>
      <c r="AZ263" s="40">
        <v>2.3896235730000002</v>
      </c>
      <c r="BA263" s="40">
        <v>2.3314124170000001</v>
      </c>
      <c r="BB263" s="40">
        <v>2.6433727010000001</v>
      </c>
      <c r="BC263" s="40">
        <v>2.8594849519999999</v>
      </c>
      <c r="BD263" s="40">
        <v>2.7134276069999999</v>
      </c>
      <c r="BE263" s="40">
        <v>2.3873729149999998</v>
      </c>
      <c r="BF263" s="40">
        <v>2.2854725390000001</v>
      </c>
      <c r="BG263" s="40">
        <v>2.1694777360000002</v>
      </c>
      <c r="BH263" s="40">
        <v>2.0977563099999998</v>
      </c>
      <c r="BI263" s="40">
        <v>2.1747067590000002</v>
      </c>
      <c r="BJ263" s="40">
        <v>2.0808353749999999</v>
      </c>
      <c r="BK263" s="40">
        <v>2.1781735860000002</v>
      </c>
      <c r="BL263" s="40">
        <v>2.287746335</v>
      </c>
    </row>
    <row r="264" spans="1:64" x14ac:dyDescent="0.3">
      <c r="A264" s="40" t="s">
        <v>177</v>
      </c>
      <c r="B264" s="40" t="s">
        <v>178</v>
      </c>
      <c r="C264" s="40" t="s">
        <v>329</v>
      </c>
      <c r="D264" s="40" t="s">
        <v>30</v>
      </c>
      <c r="E264" s="40" t="s">
        <v>293</v>
      </c>
      <c r="F264" s="40" t="s">
        <v>324</v>
      </c>
      <c r="G264" s="40" t="s">
        <v>31</v>
      </c>
      <c r="AK264" s="40">
        <v>42.046941529999998</v>
      </c>
      <c r="AL264" s="40">
        <v>43.855181889999997</v>
      </c>
      <c r="AM264" s="40">
        <v>44.704856929999998</v>
      </c>
      <c r="AN264" s="40">
        <v>44.824854420000001</v>
      </c>
      <c r="AO264" s="40">
        <v>41.584963379999998</v>
      </c>
      <c r="AP264" s="40">
        <v>43.650355900000001</v>
      </c>
      <c r="AQ264" s="40">
        <v>44.013603199999999</v>
      </c>
      <c r="AR264" s="40">
        <v>42.601902129999999</v>
      </c>
      <c r="AS264" s="40">
        <v>31.478438130000001</v>
      </c>
      <c r="AT264" s="40">
        <v>32.102481670000003</v>
      </c>
      <c r="AU264" s="40">
        <v>31.309490369999999</v>
      </c>
      <c r="AV264" s="40">
        <v>30.656802200000001</v>
      </c>
      <c r="AW264" s="40">
        <v>30.268274030000001</v>
      </c>
      <c r="AX264" s="40">
        <v>30.290907900000001</v>
      </c>
      <c r="AY264" s="40">
        <v>30.944712670000001</v>
      </c>
      <c r="AZ264" s="40">
        <v>28.615031739999999</v>
      </c>
      <c r="BA264" s="40">
        <v>29.038983779999999</v>
      </c>
      <c r="BB264" s="40">
        <v>26.825703449999999</v>
      </c>
      <c r="BC264" s="40">
        <v>28.789080680000001</v>
      </c>
      <c r="BD264" s="40">
        <v>30.237683029999999</v>
      </c>
      <c r="BE264" s="40">
        <v>29.907193929999998</v>
      </c>
      <c r="BF264" s="40">
        <v>29.354576980000001</v>
      </c>
      <c r="BG264" s="40">
        <v>31.082926400000002</v>
      </c>
      <c r="BH264" s="40">
        <v>31.18845322</v>
      </c>
      <c r="BI264" s="40">
        <v>28.81294656</v>
      </c>
      <c r="BJ264" s="40">
        <v>28.995777279999999</v>
      </c>
      <c r="BK264" s="40">
        <v>29.233759890000002</v>
      </c>
      <c r="BL264" s="40">
        <v>30.132353599999998</v>
      </c>
    </row>
    <row r="265" spans="1:64" x14ac:dyDescent="0.3">
      <c r="A265" s="40" t="s">
        <v>179</v>
      </c>
      <c r="B265" s="40" t="s">
        <v>180</v>
      </c>
      <c r="C265" s="40" t="s">
        <v>329</v>
      </c>
      <c r="D265" s="40" t="s">
        <v>30</v>
      </c>
      <c r="E265" s="40" t="s">
        <v>293</v>
      </c>
      <c r="F265" s="40" t="s">
        <v>324</v>
      </c>
      <c r="G265" s="40" t="s">
        <v>31</v>
      </c>
      <c r="H265" s="40">
        <v>49.922842070000002</v>
      </c>
      <c r="I265" s="40">
        <v>49.180825380000002</v>
      </c>
      <c r="J265" s="40">
        <v>47.51292127</v>
      </c>
      <c r="K265" s="40">
        <v>47.243398110000001</v>
      </c>
      <c r="L265" s="40">
        <v>49.066160179999997</v>
      </c>
      <c r="M265" s="40">
        <v>48.033282900000003</v>
      </c>
      <c r="N265" s="40">
        <v>45.838761040000001</v>
      </c>
      <c r="O265" s="40">
        <v>44.42645074</v>
      </c>
      <c r="P265" s="40">
        <v>45.369593870000003</v>
      </c>
      <c r="Q265" s="40">
        <v>51.028120479999998</v>
      </c>
      <c r="R265" s="40">
        <v>54.045243499999998</v>
      </c>
      <c r="S265" s="40">
        <v>54.49765258</v>
      </c>
      <c r="T265" s="40">
        <v>58.59657782</v>
      </c>
      <c r="U265" s="40">
        <v>60.487705470000002</v>
      </c>
      <c r="V265" s="40">
        <v>70.615935199999996</v>
      </c>
      <c r="W265" s="40">
        <v>71.871041559999995</v>
      </c>
      <c r="X265" s="40">
        <v>73.28725962</v>
      </c>
      <c r="Y265" s="40">
        <v>73.655373119999993</v>
      </c>
      <c r="Z265" s="40">
        <v>65.217797829999995</v>
      </c>
      <c r="AA265" s="40">
        <v>71.763042240000004</v>
      </c>
      <c r="AB265" s="40">
        <v>58.326478729999998</v>
      </c>
      <c r="AC265" s="40">
        <v>50.241102179999999</v>
      </c>
      <c r="AD265" s="40">
        <v>53.057580719999997</v>
      </c>
      <c r="AE265" s="40">
        <v>49.756680299999999</v>
      </c>
      <c r="AF265" s="40">
        <v>48.375717870000003</v>
      </c>
      <c r="AG265" s="40">
        <v>53.097973439999997</v>
      </c>
      <c r="AH265" s="40">
        <v>54.754497530000002</v>
      </c>
      <c r="AI265" s="40">
        <v>54.274395900000002</v>
      </c>
      <c r="AJ265" s="40">
        <v>54.376227759999999</v>
      </c>
      <c r="AK265" s="40">
        <v>53.282907399999999</v>
      </c>
      <c r="AL265" s="40">
        <v>49.372540639999997</v>
      </c>
      <c r="AM265" s="40">
        <v>48.202943490000003</v>
      </c>
      <c r="AN265" s="40">
        <v>48.284882179999997</v>
      </c>
      <c r="AO265" s="40">
        <v>46.16984867</v>
      </c>
      <c r="AP265" s="40">
        <v>45.295387609999999</v>
      </c>
      <c r="AQ265" s="40">
        <v>41.037201520000004</v>
      </c>
      <c r="AR265" s="40">
        <v>38.11995975</v>
      </c>
      <c r="AS265" s="40">
        <v>38.251048509999997</v>
      </c>
      <c r="AT265" s="40">
        <v>34.785978749999998</v>
      </c>
      <c r="AU265" s="40">
        <v>27.509106880000001</v>
      </c>
      <c r="AV265" s="40">
        <v>27.850241480000001</v>
      </c>
      <c r="AW265" s="40">
        <v>23.433427999999999</v>
      </c>
      <c r="AX265" s="40">
        <v>24.507022580000001</v>
      </c>
      <c r="AY265" s="40">
        <v>21.670352640000001</v>
      </c>
      <c r="AZ265" s="40">
        <v>25.074936130000001</v>
      </c>
      <c r="BA265" s="40">
        <v>24.034932980000001</v>
      </c>
      <c r="BB265" s="40">
        <v>22.278113680000001</v>
      </c>
      <c r="BC265" s="40">
        <v>21.384598560000001</v>
      </c>
      <c r="BD265" s="40">
        <v>26.146175580000001</v>
      </c>
      <c r="BE265" s="40">
        <v>26.23553733</v>
      </c>
      <c r="BF265" s="40">
        <v>25.062529810000001</v>
      </c>
      <c r="BG265" s="40">
        <v>26.081528590000001</v>
      </c>
      <c r="BH265" s="40">
        <v>25.479952350000001</v>
      </c>
      <c r="BI265" s="40">
        <v>25.074379799999999</v>
      </c>
      <c r="BJ265" s="40">
        <v>23.981582800000002</v>
      </c>
      <c r="BK265" s="40">
        <v>23.654345190000001</v>
      </c>
      <c r="BL265" s="40">
        <v>24.58067698</v>
      </c>
    </row>
    <row r="266" spans="1:64" x14ac:dyDescent="0.3">
      <c r="A266" s="40" t="s">
        <v>279</v>
      </c>
      <c r="B266" s="40" t="s">
        <v>280</v>
      </c>
      <c r="C266" s="40" t="s">
        <v>329</v>
      </c>
      <c r="D266" s="40" t="s">
        <v>30</v>
      </c>
      <c r="E266" s="40" t="s">
        <v>293</v>
      </c>
      <c r="F266" s="40" t="s">
        <v>324</v>
      </c>
      <c r="G266" s="40" t="s">
        <v>31</v>
      </c>
      <c r="H266" s="40">
        <v>12.76159212</v>
      </c>
      <c r="I266" s="40">
        <v>12.34542457</v>
      </c>
      <c r="J266" s="40">
        <v>13.019280459999999</v>
      </c>
      <c r="K266" s="40">
        <v>11.98093941</v>
      </c>
      <c r="L266" s="40">
        <v>14.313984169999999</v>
      </c>
      <c r="M266" s="40">
        <v>13.44632768</v>
      </c>
      <c r="N266" s="40">
        <v>12.84461153</v>
      </c>
      <c r="O266" s="40">
        <v>11.386887290000001</v>
      </c>
      <c r="P266" s="40">
        <v>9.6656976740000005</v>
      </c>
      <c r="Q266" s="40">
        <v>10.65195273</v>
      </c>
      <c r="R266" s="40">
        <v>13.040901010000001</v>
      </c>
      <c r="S266" s="40">
        <v>12.874766360000001</v>
      </c>
      <c r="T266" s="40">
        <v>11.30911152</v>
      </c>
      <c r="U266" s="40">
        <v>10.64545406</v>
      </c>
      <c r="V266" s="40">
        <v>13.110997960000001</v>
      </c>
      <c r="W266" s="40">
        <v>14.198782960000001</v>
      </c>
      <c r="X266" s="40">
        <v>16.391461939999999</v>
      </c>
      <c r="Y266" s="40">
        <v>16.12831564</v>
      </c>
      <c r="Z266" s="40">
        <v>14.930085699999999</v>
      </c>
      <c r="AA266" s="40">
        <v>13.983548770000001</v>
      </c>
      <c r="AB266" s="40">
        <v>15.625179320000001</v>
      </c>
      <c r="AC266" s="40">
        <v>13.46201986</v>
      </c>
      <c r="AD266" s="40">
        <v>14.19927294</v>
      </c>
      <c r="AE266" s="40">
        <v>14.5447171</v>
      </c>
      <c r="AF266" s="40">
        <v>13.08276418</v>
      </c>
      <c r="AG266" s="40">
        <v>12.171377440000001</v>
      </c>
      <c r="AH266" s="40">
        <v>10.88388054</v>
      </c>
      <c r="AI266" s="40">
        <v>16.401713010000002</v>
      </c>
      <c r="AJ266" s="40">
        <v>19.140758080000001</v>
      </c>
      <c r="AK266" s="40">
        <v>18.202576319999999</v>
      </c>
      <c r="AL266" s="40">
        <v>15.814029769999999</v>
      </c>
      <c r="AM266" s="40">
        <v>21.267548510000001</v>
      </c>
      <c r="AN266" s="40">
        <v>30.478730460000001</v>
      </c>
      <c r="AO266" s="40">
        <v>11.8265026</v>
      </c>
      <c r="AP266" s="40">
        <v>14.0893721</v>
      </c>
      <c r="AQ266" s="40">
        <v>13.298244779999999</v>
      </c>
      <c r="AR266" s="40">
        <v>13.98254848</v>
      </c>
      <c r="AS266" s="40">
        <v>15.86841123</v>
      </c>
      <c r="AT266" s="40">
        <v>18.189971660000001</v>
      </c>
      <c r="AU266" s="40">
        <v>16.149773459999999</v>
      </c>
      <c r="AV266" s="40">
        <v>15.527482239999999</v>
      </c>
      <c r="AW266" s="40">
        <v>15.361429940000001</v>
      </c>
      <c r="AX266" s="40">
        <v>15.617099619999999</v>
      </c>
      <c r="AY266" s="40">
        <v>15.58094288</v>
      </c>
      <c r="AZ266" s="40">
        <v>14.588551369999999</v>
      </c>
      <c r="BA266" s="40">
        <v>13.206271060000001</v>
      </c>
      <c r="BB266" s="40">
        <v>12.105596240000001</v>
      </c>
      <c r="BC266" s="40">
        <v>11.453999749999999</v>
      </c>
      <c r="BD266" s="40">
        <v>11.55278363</v>
      </c>
      <c r="BE266" s="40">
        <v>9.4209897760000008</v>
      </c>
      <c r="BF266" s="40">
        <v>9.6477758530000006</v>
      </c>
      <c r="BG266" s="40">
        <v>9.3215310020000004</v>
      </c>
      <c r="BH266" s="40">
        <v>8.2265637130000009</v>
      </c>
      <c r="BI266" s="40">
        <v>6.7796092720000001</v>
      </c>
      <c r="BJ266" s="40">
        <v>4.9808295400000002</v>
      </c>
      <c r="BK266" s="40">
        <v>6.2284704160000004</v>
      </c>
      <c r="BL266" s="40">
        <v>6.7493847569999996</v>
      </c>
    </row>
    <row r="267" spans="1:64" x14ac:dyDescent="0.3">
      <c r="A267" s="40" t="s">
        <v>281</v>
      </c>
      <c r="B267" s="40" t="s">
        <v>282</v>
      </c>
      <c r="C267" s="40" t="s">
        <v>329</v>
      </c>
      <c r="D267" s="40" t="s">
        <v>30</v>
      </c>
      <c r="E267" s="40" t="s">
        <v>293</v>
      </c>
      <c r="F267" s="40" t="s">
        <v>324</v>
      </c>
      <c r="G267" s="40" t="s">
        <v>31</v>
      </c>
      <c r="L267" s="40">
        <v>18.76438023</v>
      </c>
      <c r="M267" s="40">
        <v>21.12671782</v>
      </c>
      <c r="N267" s="40">
        <v>21.85706248</v>
      </c>
      <c r="O267" s="40">
        <v>16.90325202</v>
      </c>
      <c r="P267" s="40">
        <v>19.536781149999999</v>
      </c>
      <c r="Q267" s="40">
        <v>16.31204078</v>
      </c>
      <c r="R267" s="40">
        <v>18.494720950000001</v>
      </c>
      <c r="S267" s="40">
        <v>18.97019169</v>
      </c>
      <c r="T267" s="40">
        <v>15.92594699</v>
      </c>
      <c r="U267" s="40">
        <v>19.47164171</v>
      </c>
      <c r="V267" s="40">
        <v>18.59710772</v>
      </c>
      <c r="W267" s="40">
        <v>18.588655630000002</v>
      </c>
      <c r="X267" s="40">
        <v>17.4806326</v>
      </c>
      <c r="Y267" s="40">
        <v>14.06929014</v>
      </c>
      <c r="Z267" s="40">
        <v>13.08537349</v>
      </c>
      <c r="AA267" s="40">
        <v>15.07753065</v>
      </c>
      <c r="AB267" s="40">
        <v>16.608120320000001</v>
      </c>
      <c r="AC267" s="40">
        <v>14.80851665</v>
      </c>
      <c r="AD267" s="40">
        <v>9.9239213159999995</v>
      </c>
      <c r="AE267" s="40">
        <v>13.43657247</v>
      </c>
      <c r="AF267" s="40">
        <v>20.72656477</v>
      </c>
      <c r="AG267" s="40">
        <v>16.135880589999999</v>
      </c>
      <c r="AH267" s="40">
        <v>13.12382837</v>
      </c>
      <c r="AI267" s="40">
        <v>14.825314240000001</v>
      </c>
      <c r="AJ267" s="40">
        <v>13.398822859999999</v>
      </c>
      <c r="AK267" s="40">
        <v>14.832046760000001</v>
      </c>
      <c r="AL267" s="40">
        <v>13.546905969999999</v>
      </c>
      <c r="AM267" s="40">
        <v>6.7515704200000002</v>
      </c>
      <c r="AN267" s="40">
        <v>13.737907509999999</v>
      </c>
      <c r="AO267" s="40">
        <v>17.080077060000001</v>
      </c>
      <c r="AP267" s="40">
        <v>13.465968889999999</v>
      </c>
      <c r="AQ267" s="40">
        <v>19.342622980000002</v>
      </c>
      <c r="AR267" s="40">
        <v>16.695730650000002</v>
      </c>
      <c r="AS267" s="40">
        <v>18.890320320000001</v>
      </c>
      <c r="AT267" s="40">
        <v>15.481266720000001</v>
      </c>
      <c r="AU267" s="40">
        <v>15.66706342</v>
      </c>
      <c r="AV267" s="40">
        <v>15.627070720000001</v>
      </c>
      <c r="AW267" s="40">
        <v>12.56836756</v>
      </c>
      <c r="AX267" s="40">
        <v>14.79335521</v>
      </c>
      <c r="AY267" s="40">
        <v>18.063796830000001</v>
      </c>
      <c r="AZ267" s="40">
        <v>17.148239740000001</v>
      </c>
      <c r="BA267" s="40">
        <v>19.230115779999998</v>
      </c>
      <c r="BB267" s="40">
        <v>21.197688540000001</v>
      </c>
      <c r="BC267" s="40">
        <v>19.02107406</v>
      </c>
      <c r="BD267" s="40">
        <v>10.742550230000001</v>
      </c>
      <c r="BE267" s="40">
        <v>9.6098632689999999</v>
      </c>
      <c r="BF267" s="40">
        <v>8.6658651730000003</v>
      </c>
      <c r="BG267" s="40">
        <v>8.044517527</v>
      </c>
      <c r="BH267" s="40">
        <v>7.1444794460000001</v>
      </c>
      <c r="BI267" s="40">
        <v>8.7453042290000003</v>
      </c>
      <c r="BJ267" s="40">
        <v>8.2842469029999997</v>
      </c>
      <c r="BK267" s="40">
        <v>7.8739858209999998</v>
      </c>
      <c r="BL267" s="40">
        <v>8.3409688719999995</v>
      </c>
    </row>
    <row r="268" spans="1:64" x14ac:dyDescent="0.3">
      <c r="A268" s="40" t="s">
        <v>147</v>
      </c>
      <c r="B268" s="40" t="s">
        <v>148</v>
      </c>
      <c r="C268" s="40" t="s">
        <v>330</v>
      </c>
      <c r="D268" s="40" t="s">
        <v>30</v>
      </c>
      <c r="E268" s="40" t="s">
        <v>293</v>
      </c>
      <c r="F268" s="40" t="s">
        <v>324</v>
      </c>
      <c r="G268" s="40" t="s">
        <v>31</v>
      </c>
      <c r="H268" s="40">
        <v>38.307008330000002</v>
      </c>
      <c r="I268" s="40">
        <v>37.858782920000003</v>
      </c>
      <c r="J268" s="40">
        <v>38.49363408</v>
      </c>
      <c r="K268" s="40">
        <v>38.681110259999997</v>
      </c>
      <c r="L268" s="40">
        <v>35.414784429999997</v>
      </c>
      <c r="M268" s="40">
        <v>36.267197369999998</v>
      </c>
      <c r="N268" s="40">
        <v>33.411981150000003</v>
      </c>
      <c r="O268" s="40">
        <v>31.593932670000001</v>
      </c>
      <c r="P268" s="40">
        <v>32.017663650000003</v>
      </c>
      <c r="Q268" s="40">
        <v>30.511869789999999</v>
      </c>
      <c r="R268" s="40">
        <v>30.59941113</v>
      </c>
      <c r="S268" s="40">
        <v>31.902103669999999</v>
      </c>
      <c r="T268" s="40">
        <v>29.398520919999999</v>
      </c>
      <c r="U268" s="40">
        <v>30.824623450000001</v>
      </c>
      <c r="V268" s="40">
        <v>28.86615892</v>
      </c>
      <c r="W268" s="40">
        <v>29.015464869999999</v>
      </c>
      <c r="X268" s="40">
        <v>28.422486509999999</v>
      </c>
      <c r="Y268" s="40">
        <v>30.120595139999999</v>
      </c>
      <c r="Z268" s="40">
        <v>29.379950919999999</v>
      </c>
      <c r="AA268" s="40">
        <v>28.446344979999999</v>
      </c>
      <c r="AB268" s="40">
        <v>29.803980289999998</v>
      </c>
      <c r="AC268" s="40">
        <v>27.519311299999998</v>
      </c>
      <c r="AD268" s="40">
        <v>27.614830860000001</v>
      </c>
      <c r="AE268" s="40">
        <v>28.498839799999999</v>
      </c>
      <c r="AF268" s="40">
        <v>33.904167809999997</v>
      </c>
      <c r="AG268" s="40">
        <v>29.360427609999999</v>
      </c>
      <c r="AH268" s="40">
        <v>27.816325169999999</v>
      </c>
      <c r="AI268" s="40">
        <v>28.546696130000001</v>
      </c>
      <c r="AJ268" s="40">
        <v>27.62770832</v>
      </c>
      <c r="AK268" s="40">
        <v>27.950022270000002</v>
      </c>
      <c r="AL268" s="40">
        <v>29.793265330000001</v>
      </c>
      <c r="AM268" s="40">
        <v>28.809811280000002</v>
      </c>
      <c r="AN268" s="40">
        <v>30.231051570000002</v>
      </c>
      <c r="AO268" s="40">
        <v>32.947770269999999</v>
      </c>
      <c r="AP268" s="40">
        <v>33.217217089999998</v>
      </c>
      <c r="AQ268" s="40">
        <v>36.379173270000003</v>
      </c>
      <c r="AR268" s="40">
        <v>33.738778699999997</v>
      </c>
      <c r="AS268" s="40">
        <v>36.563556079999998</v>
      </c>
      <c r="AT268" s="40">
        <v>30.581419199999999</v>
      </c>
      <c r="AU268" s="40">
        <v>30.789310830000002</v>
      </c>
      <c r="AV268" s="40">
        <v>36.18426187</v>
      </c>
      <c r="AW268" s="40">
        <v>35.780347859999999</v>
      </c>
      <c r="AX268" s="40">
        <v>34.365550910000003</v>
      </c>
      <c r="AY268" s="40">
        <v>31.61584315</v>
      </c>
      <c r="AZ268" s="40">
        <v>35.293441909999999</v>
      </c>
      <c r="BA268" s="40">
        <v>33.958736600000002</v>
      </c>
      <c r="BB268" s="40">
        <v>29.93549337</v>
      </c>
      <c r="BC268" s="40">
        <v>37.004968290000001</v>
      </c>
      <c r="BD268" s="40">
        <v>32.392911699999999</v>
      </c>
      <c r="BE268" s="40">
        <v>32.540256239999998</v>
      </c>
      <c r="BF268" s="40">
        <v>30.791024759999999</v>
      </c>
      <c r="BG268" s="40">
        <v>31.48340396</v>
      </c>
      <c r="BH268" s="40">
        <v>31.666159239999999</v>
      </c>
      <c r="BI268" s="40">
        <v>31.364011319999999</v>
      </c>
      <c r="BJ268" s="40">
        <v>30.271666069999998</v>
      </c>
      <c r="BK268" s="40">
        <v>30.757161490000001</v>
      </c>
      <c r="BL268" s="40">
        <v>28.66443366</v>
      </c>
    </row>
    <row r="269" spans="1:64" x14ac:dyDescent="0.3">
      <c r="A269" s="40" t="s">
        <v>153</v>
      </c>
      <c r="B269" s="40" t="s">
        <v>154</v>
      </c>
      <c r="C269" s="40" t="s">
        <v>330</v>
      </c>
      <c r="D269" s="40" t="s">
        <v>30</v>
      </c>
      <c r="E269" s="40" t="s">
        <v>293</v>
      </c>
      <c r="F269" s="40" t="s">
        <v>324</v>
      </c>
      <c r="G269" s="40" t="s">
        <v>31</v>
      </c>
      <c r="L269" s="40">
        <v>32.731829089999998</v>
      </c>
      <c r="M269" s="40">
        <v>31.85079416</v>
      </c>
      <c r="N269" s="40">
        <v>31.133300460000001</v>
      </c>
      <c r="O269" s="40">
        <v>31.505785700000001</v>
      </c>
      <c r="P269" s="40">
        <v>30.723510810000001</v>
      </c>
      <c r="Q269" s="40">
        <v>31.363920180000001</v>
      </c>
      <c r="R269" s="40">
        <v>31.004128619999999</v>
      </c>
      <c r="S269" s="40">
        <v>31.96496947</v>
      </c>
      <c r="T269" s="40">
        <v>30.792826300000002</v>
      </c>
      <c r="U269" s="40">
        <v>29.539765760000002</v>
      </c>
      <c r="V269" s="40">
        <v>29.11971329</v>
      </c>
      <c r="W269" s="40">
        <v>27.61010709</v>
      </c>
      <c r="X269" s="40">
        <v>33.645082479999999</v>
      </c>
      <c r="Y269" s="40">
        <v>31.353354509999999</v>
      </c>
      <c r="Z269" s="40">
        <v>30.823602869999998</v>
      </c>
      <c r="AA269" s="40">
        <v>28.676784829999999</v>
      </c>
      <c r="AB269" s="40">
        <v>27.176576699999998</v>
      </c>
      <c r="AC269" s="40">
        <v>27.005754499999998</v>
      </c>
      <c r="AD269" s="40">
        <v>23.19327904</v>
      </c>
      <c r="AE269" s="40">
        <v>21.97183072</v>
      </c>
      <c r="AF269" s="40">
        <v>20.590529029999999</v>
      </c>
      <c r="AG269" s="40">
        <v>21.62962795</v>
      </c>
      <c r="AH269" s="40">
        <v>23.98643534</v>
      </c>
      <c r="AI269" s="40">
        <v>23.942431200000001</v>
      </c>
      <c r="AJ269" s="40">
        <v>25.506759989999999</v>
      </c>
      <c r="AK269" s="40">
        <v>23.994870339999999</v>
      </c>
      <c r="AL269" s="40">
        <v>24.259026469999998</v>
      </c>
      <c r="AM269" s="40">
        <v>26.579665179999999</v>
      </c>
      <c r="AN269" s="40">
        <v>15.162460380000001</v>
      </c>
      <c r="AO269" s="40">
        <v>16.894706880000001</v>
      </c>
      <c r="AP269" s="40">
        <v>17.866197100000001</v>
      </c>
      <c r="AQ269" s="40">
        <v>17.68849565</v>
      </c>
      <c r="AR269" s="40">
        <v>18.18009709</v>
      </c>
      <c r="AS269" s="40">
        <v>17.592547419999999</v>
      </c>
      <c r="AT269" s="40">
        <v>18.323510370000001</v>
      </c>
      <c r="AU269" s="40">
        <v>16.73646394</v>
      </c>
      <c r="AV269" s="40">
        <v>17.4293321</v>
      </c>
      <c r="AW269" s="40">
        <v>16.45167769</v>
      </c>
      <c r="AX269" s="40">
        <v>15.90761058</v>
      </c>
      <c r="AY269" s="40">
        <v>15.54837008</v>
      </c>
      <c r="AZ269" s="40">
        <v>14.083566579999999</v>
      </c>
      <c r="BA269" s="40">
        <v>13.240240549999999</v>
      </c>
      <c r="BB269" s="40">
        <v>13.17893793</v>
      </c>
      <c r="BC269" s="40">
        <v>13.095724499999999</v>
      </c>
      <c r="BD269" s="40">
        <v>13.657060939999999</v>
      </c>
      <c r="BE269" s="40">
        <v>14.067657000000001</v>
      </c>
      <c r="BF269" s="40">
        <v>13.479652270000001</v>
      </c>
      <c r="BG269" s="40">
        <v>13.721524580000001</v>
      </c>
      <c r="BH269" s="40">
        <v>13.89889921</v>
      </c>
      <c r="BI269" s="40">
        <v>14.226196809999999</v>
      </c>
      <c r="BJ269" s="40">
        <v>14.772472349999999</v>
      </c>
      <c r="BK269" s="40">
        <v>14.543037269999999</v>
      </c>
      <c r="BL269" s="40">
        <v>14.37221482</v>
      </c>
    </row>
    <row r="270" spans="1:64" x14ac:dyDescent="0.3">
      <c r="A270" s="40" t="s">
        <v>155</v>
      </c>
      <c r="B270" s="40" t="s">
        <v>156</v>
      </c>
      <c r="C270" s="40" t="s">
        <v>330</v>
      </c>
      <c r="D270" s="40" t="s">
        <v>30</v>
      </c>
      <c r="E270" s="40" t="s">
        <v>293</v>
      </c>
      <c r="F270" s="40" t="s">
        <v>324</v>
      </c>
      <c r="G270" s="40" t="s">
        <v>31</v>
      </c>
      <c r="H270" s="40">
        <v>38.737803579999998</v>
      </c>
      <c r="I270" s="40">
        <v>38.473770930000001</v>
      </c>
      <c r="J270" s="40">
        <v>38.026984120000002</v>
      </c>
      <c r="K270" s="40">
        <v>36.591021849999997</v>
      </c>
      <c r="L270" s="40">
        <v>35.843452120000002</v>
      </c>
      <c r="M270" s="40">
        <v>36.55659189</v>
      </c>
      <c r="N270" s="40">
        <v>39.904513360000003</v>
      </c>
      <c r="O270" s="40">
        <v>39.525859529999998</v>
      </c>
      <c r="P270" s="40">
        <v>38.388280739999999</v>
      </c>
      <c r="Q270" s="40">
        <v>37.101820650000001</v>
      </c>
      <c r="R270" s="40">
        <v>37.21607418</v>
      </c>
      <c r="S270" s="40">
        <v>37.81441264</v>
      </c>
      <c r="T270" s="40">
        <v>36.477005339999998</v>
      </c>
      <c r="U270" s="40">
        <v>36.699992960000003</v>
      </c>
      <c r="V270" s="40">
        <v>36.959407659999997</v>
      </c>
      <c r="W270" s="40">
        <v>35.776683409999997</v>
      </c>
      <c r="X270" s="40">
        <v>35.49881018</v>
      </c>
      <c r="Y270" s="40">
        <v>36.092207879999997</v>
      </c>
      <c r="Z270" s="40">
        <v>41.266379350000001</v>
      </c>
      <c r="AA270" s="40">
        <v>45.732164560000001</v>
      </c>
      <c r="AB270" s="40">
        <v>40.271449420000003</v>
      </c>
      <c r="AC270" s="40">
        <v>39.972387840000003</v>
      </c>
      <c r="AD270" s="40">
        <v>38.884634849999998</v>
      </c>
      <c r="AE270" s="40">
        <v>32.571540939999998</v>
      </c>
      <c r="AF270" s="40">
        <v>37.045455169999997</v>
      </c>
      <c r="AG270" s="40">
        <v>31.674624380000001</v>
      </c>
      <c r="AH270" s="40">
        <v>31.77961509</v>
      </c>
      <c r="AI270" s="40">
        <v>35.190490279999999</v>
      </c>
      <c r="AJ270" s="40">
        <v>30.166028529999998</v>
      </c>
      <c r="AK270" s="40">
        <v>27.888735100000002</v>
      </c>
      <c r="AL270" s="40">
        <v>35.507749109999999</v>
      </c>
      <c r="AM270" s="40">
        <v>34.32443894</v>
      </c>
      <c r="AN270" s="40">
        <v>31.371894780000002</v>
      </c>
      <c r="AO270" s="40">
        <v>37.218269769999999</v>
      </c>
      <c r="AP270" s="40">
        <v>35.058694590000002</v>
      </c>
      <c r="AQ270" s="40">
        <v>37.547918750000001</v>
      </c>
      <c r="AR270" s="40">
        <v>38.344663660000002</v>
      </c>
      <c r="AS270" s="40">
        <v>39.004946650000001</v>
      </c>
      <c r="AT270" s="40">
        <v>38.06880108</v>
      </c>
      <c r="AU270" s="40">
        <v>40.705094029999998</v>
      </c>
      <c r="AV270" s="40">
        <v>40.295438300000001</v>
      </c>
      <c r="AW270" s="40">
        <v>37.902952399999997</v>
      </c>
      <c r="AX270" s="40">
        <v>32.286023380000003</v>
      </c>
      <c r="AY270" s="40">
        <v>22.897176229999999</v>
      </c>
      <c r="AZ270" s="40">
        <v>53.81412435</v>
      </c>
      <c r="BA270" s="40">
        <v>55.771920440000002</v>
      </c>
      <c r="BB270" s="40">
        <v>54.673254980000003</v>
      </c>
      <c r="BC270" s="40">
        <v>54.589834799999998</v>
      </c>
      <c r="BD270" s="40">
        <v>46.54939263</v>
      </c>
      <c r="BE270" s="40">
        <v>51.945623019999999</v>
      </c>
      <c r="BF270" s="40">
        <v>51.196200130000001</v>
      </c>
      <c r="BG270" s="40">
        <v>54.899813809999998</v>
      </c>
      <c r="BH270" s="40">
        <v>50.045192479999997</v>
      </c>
      <c r="BI270" s="40">
        <v>50.647576559999997</v>
      </c>
      <c r="BJ270" s="40">
        <v>50.395582300000001</v>
      </c>
      <c r="BK270" s="40">
        <v>46.12580311</v>
      </c>
      <c r="BL270" s="40">
        <v>49.127445180000002</v>
      </c>
    </row>
    <row r="271" spans="1:64" x14ac:dyDescent="0.3">
      <c r="A271" s="40" t="s">
        <v>284</v>
      </c>
      <c r="B271" s="40" t="s">
        <v>272</v>
      </c>
      <c r="C271" s="40" t="s">
        <v>330</v>
      </c>
      <c r="D271" s="40" t="s">
        <v>30</v>
      </c>
      <c r="E271" s="40" t="s">
        <v>293</v>
      </c>
      <c r="F271" s="40" t="s">
        <v>324</v>
      </c>
      <c r="G271" s="40" t="s">
        <v>31</v>
      </c>
      <c r="H271" s="40">
        <v>46.406834879999998</v>
      </c>
      <c r="I271" s="40">
        <v>45.904052679999999</v>
      </c>
      <c r="J271" s="40">
        <v>44.16710415</v>
      </c>
      <c r="K271" s="40">
        <v>39.801359779999999</v>
      </c>
      <c r="L271" s="40">
        <v>39.6184607</v>
      </c>
      <c r="M271" s="40">
        <v>37.44038089</v>
      </c>
      <c r="N271" s="40">
        <v>34.75976223</v>
      </c>
      <c r="O271" s="40">
        <v>35.561158710000001</v>
      </c>
      <c r="P271" s="40">
        <v>33.568804149999998</v>
      </c>
      <c r="Q271" s="40">
        <v>31.866765139999998</v>
      </c>
      <c r="R271" s="40">
        <v>30.88032896</v>
      </c>
      <c r="S271" s="40">
        <v>29.800471640000001</v>
      </c>
      <c r="T271" s="40">
        <v>31.049901139999999</v>
      </c>
      <c r="U271" s="40">
        <v>25.466846449999998</v>
      </c>
      <c r="V271" s="40">
        <v>28.244458160000001</v>
      </c>
      <c r="W271" s="40">
        <v>24.4793521</v>
      </c>
      <c r="X271" s="40">
        <v>24.265851600000001</v>
      </c>
      <c r="Y271" s="40">
        <v>25.88063721</v>
      </c>
      <c r="Z271" s="40">
        <v>26.402385859999999</v>
      </c>
      <c r="AA271" s="40">
        <v>25.880273259999999</v>
      </c>
      <c r="AB271" s="40">
        <v>26.533998350000001</v>
      </c>
      <c r="AC271" s="40">
        <v>24.125313389999999</v>
      </c>
      <c r="AD271" s="40">
        <v>21.88195713</v>
      </c>
      <c r="AE271" s="40">
        <v>24.13447098</v>
      </c>
      <c r="AF271" s="40">
        <v>26.537578920000001</v>
      </c>
      <c r="AG271" s="40">
        <v>28.461544499999999</v>
      </c>
      <c r="AH271" s="40">
        <v>29.182352569999999</v>
      </c>
      <c r="AI271" s="40">
        <v>32.039321889999997</v>
      </c>
      <c r="AJ271" s="40">
        <v>32.716440110000001</v>
      </c>
      <c r="AK271" s="40">
        <v>32.498427669999998</v>
      </c>
      <c r="AL271" s="40">
        <v>33.29394293</v>
      </c>
      <c r="AM271" s="40">
        <v>34.00968692</v>
      </c>
      <c r="AN271" s="40">
        <v>28.215206269999999</v>
      </c>
      <c r="AO271" s="40">
        <v>25.263630509999999</v>
      </c>
      <c r="AP271" s="40">
        <v>24.727605799999999</v>
      </c>
      <c r="AQ271" s="40">
        <v>24.60262093</v>
      </c>
      <c r="AR271" s="40">
        <v>23.319432620000001</v>
      </c>
      <c r="AS271" s="40">
        <v>24.17700335</v>
      </c>
      <c r="AT271" s="40">
        <v>23.202934899999999</v>
      </c>
      <c r="AU271" s="40">
        <v>24.98911571</v>
      </c>
      <c r="AV271" s="40">
        <v>25.926452279999999</v>
      </c>
      <c r="AW271" s="40">
        <v>27.270050390000002</v>
      </c>
      <c r="AX271" s="40">
        <v>28.780855020000001</v>
      </c>
      <c r="AY271" s="40">
        <v>23.58975972</v>
      </c>
      <c r="AZ271" s="40">
        <v>22.593246270000002</v>
      </c>
      <c r="BA271" s="40">
        <v>22.625212879999999</v>
      </c>
      <c r="BB271" s="40">
        <v>21.994806369999999</v>
      </c>
      <c r="BC271" s="40">
        <v>22.677045809999999</v>
      </c>
      <c r="BD271" s="40">
        <v>21.200218079999999</v>
      </c>
      <c r="BE271" s="40">
        <v>24.529427559999998</v>
      </c>
      <c r="BF271" s="40">
        <v>26.690849409999998</v>
      </c>
      <c r="BG271" s="40">
        <v>22.190251199999999</v>
      </c>
      <c r="BH271" s="40">
        <v>20.978625910000002</v>
      </c>
      <c r="BI271" s="40">
        <v>21.05143674</v>
      </c>
      <c r="BJ271" s="40">
        <v>22.735623260000001</v>
      </c>
      <c r="BK271" s="40">
        <v>22.426252770000001</v>
      </c>
      <c r="BL271" s="40">
        <v>21.5757093</v>
      </c>
    </row>
    <row r="272" spans="1:64" x14ac:dyDescent="0.3">
      <c r="A272" s="40" t="s">
        <v>273</v>
      </c>
      <c r="B272" s="40" t="s">
        <v>274</v>
      </c>
      <c r="C272" s="40" t="s">
        <v>330</v>
      </c>
      <c r="D272" s="40" t="s">
        <v>30</v>
      </c>
      <c r="E272" s="40" t="s">
        <v>293</v>
      </c>
      <c r="F272" s="40" t="s">
        <v>324</v>
      </c>
      <c r="G272" s="40" t="s">
        <v>31</v>
      </c>
      <c r="H272" s="40">
        <v>35.376344090000003</v>
      </c>
      <c r="I272" s="40">
        <v>37.89260385</v>
      </c>
      <c r="J272" s="40">
        <v>35.909090910000003</v>
      </c>
      <c r="K272" s="40">
        <v>35.355987059999997</v>
      </c>
      <c r="L272" s="40">
        <v>43.519781719999997</v>
      </c>
      <c r="M272" s="40">
        <v>43.280632410000003</v>
      </c>
      <c r="N272" s="40">
        <v>40.226063830000001</v>
      </c>
      <c r="O272" s="40">
        <v>41.764705880000001</v>
      </c>
      <c r="P272" s="40">
        <v>45.927036479999998</v>
      </c>
      <c r="Q272" s="40">
        <v>46.525011069999998</v>
      </c>
      <c r="R272" s="40">
        <v>44.16</v>
      </c>
      <c r="S272" s="40">
        <v>46.642984009999999</v>
      </c>
      <c r="T272" s="40">
        <v>48.986004000000001</v>
      </c>
      <c r="U272" s="40">
        <v>51.137339060000002</v>
      </c>
      <c r="V272" s="40">
        <v>47.662313079999997</v>
      </c>
      <c r="W272" s="40">
        <v>50.566962920000002</v>
      </c>
      <c r="X272" s="40">
        <v>56.203529519999996</v>
      </c>
      <c r="Y272" s="40">
        <v>60.711903169999999</v>
      </c>
      <c r="Z272" s="40">
        <v>59.96740132</v>
      </c>
      <c r="AA272" s="40">
        <v>57.920283769999998</v>
      </c>
      <c r="AB272" s="40">
        <v>53.084294880000002</v>
      </c>
      <c r="AC272" s="40">
        <v>57.341152790000002</v>
      </c>
      <c r="AD272" s="40">
        <v>59.730599120000001</v>
      </c>
      <c r="AE272" s="40">
        <v>49.242869450000001</v>
      </c>
      <c r="AF272" s="40">
        <v>44.892551480000002</v>
      </c>
      <c r="AG272" s="40">
        <v>47.775389959999998</v>
      </c>
      <c r="AH272" s="40">
        <v>50.60053619</v>
      </c>
      <c r="AI272" s="40">
        <v>49.613012230000002</v>
      </c>
      <c r="AJ272" s="40">
        <v>48.96748127</v>
      </c>
      <c r="AK272" s="40">
        <v>44.847617470000003</v>
      </c>
      <c r="AL272" s="40">
        <v>45.510475880000001</v>
      </c>
      <c r="AM272" s="40">
        <v>44.779057219999999</v>
      </c>
      <c r="AN272" s="40">
        <v>36.930864390000004</v>
      </c>
      <c r="AO272" s="40">
        <v>37.790585980000003</v>
      </c>
      <c r="AP272" s="40">
        <v>38.7785905</v>
      </c>
      <c r="AQ272" s="40">
        <v>38.955083029999997</v>
      </c>
      <c r="AR272" s="40">
        <v>35.78159763</v>
      </c>
      <c r="AS272" s="40">
        <v>36.01410731</v>
      </c>
      <c r="AT272" s="40">
        <v>35.776343789999999</v>
      </c>
      <c r="AU272" s="40">
        <v>35.271521960000001</v>
      </c>
      <c r="AV272" s="40">
        <v>35.241800120000001</v>
      </c>
      <c r="AW272" s="40">
        <v>35.148377060000001</v>
      </c>
      <c r="AX272" s="40">
        <v>36.545405899999999</v>
      </c>
      <c r="AY272" s="40">
        <v>37.952426090000003</v>
      </c>
      <c r="AZ272" s="40">
        <v>37.45301293</v>
      </c>
      <c r="BA272" s="40">
        <v>28.948945670000001</v>
      </c>
      <c r="BB272" s="40">
        <v>27.294114480000001</v>
      </c>
      <c r="BC272" s="40">
        <v>29.408096759999999</v>
      </c>
      <c r="BD272" s="40">
        <v>30.993384209999999</v>
      </c>
      <c r="BE272" s="40">
        <v>28.038737959999999</v>
      </c>
      <c r="BF272" s="40">
        <v>23.663704970000001</v>
      </c>
      <c r="BG272" s="40">
        <v>22.131154689999999</v>
      </c>
      <c r="BH272" s="40">
        <v>20.452495949999999</v>
      </c>
      <c r="BI272" s="40">
        <v>19.999699790000001</v>
      </c>
      <c r="BJ272" s="40">
        <v>20.24717549</v>
      </c>
      <c r="BK272" s="40">
        <v>20.976891309999999</v>
      </c>
      <c r="BL272" s="40">
        <v>19.69615516</v>
      </c>
    </row>
    <row r="273" spans="1:64" x14ac:dyDescent="0.3">
      <c r="A273" s="40" t="s">
        <v>161</v>
      </c>
      <c r="B273" s="40" t="s">
        <v>162</v>
      </c>
      <c r="C273" s="40" t="s">
        <v>330</v>
      </c>
      <c r="D273" s="40" t="s">
        <v>30</v>
      </c>
      <c r="E273" s="40" t="s">
        <v>293</v>
      </c>
      <c r="F273" s="40" t="s">
        <v>324</v>
      </c>
      <c r="G273" s="40" t="s">
        <v>31</v>
      </c>
      <c r="N273" s="40">
        <v>61.71761609</v>
      </c>
      <c r="O273" s="40">
        <v>57.893348969999998</v>
      </c>
      <c r="P273" s="40">
        <v>56.774798199999999</v>
      </c>
      <c r="Q273" s="40">
        <v>57.828772520000001</v>
      </c>
      <c r="R273" s="40">
        <v>57.076159279999999</v>
      </c>
      <c r="S273" s="40">
        <v>55.794881070000002</v>
      </c>
      <c r="T273" s="40">
        <v>51.611282199999998</v>
      </c>
      <c r="U273" s="40">
        <v>46.055800769999998</v>
      </c>
      <c r="V273" s="40">
        <v>57.509324069999998</v>
      </c>
      <c r="W273" s="40">
        <v>55.124339149999997</v>
      </c>
      <c r="X273" s="40">
        <v>55.177103510000002</v>
      </c>
      <c r="Y273" s="40">
        <v>52.136927040000003</v>
      </c>
      <c r="Z273" s="40">
        <v>55.006615779999997</v>
      </c>
      <c r="AA273" s="40">
        <v>41.58998398</v>
      </c>
      <c r="AB273" s="40">
        <v>42.612735239999999</v>
      </c>
      <c r="AC273" s="40">
        <v>40.400482289999999</v>
      </c>
      <c r="AD273" s="40">
        <v>37.038975880000002</v>
      </c>
      <c r="AE273" s="40">
        <v>36.69367364</v>
      </c>
      <c r="AF273" s="40">
        <v>36.962819000000003</v>
      </c>
      <c r="AG273" s="40">
        <v>35.606605999999999</v>
      </c>
      <c r="AH273" s="40">
        <v>36.914229509999998</v>
      </c>
      <c r="AI273" s="40">
        <v>39.945602639999997</v>
      </c>
      <c r="AJ273" s="40">
        <v>38.160333629999997</v>
      </c>
      <c r="AK273" s="40">
        <v>37.417679390000004</v>
      </c>
      <c r="AL273" s="40">
        <v>39.274664389999998</v>
      </c>
      <c r="AM273" s="40">
        <v>36.996332809999998</v>
      </c>
      <c r="AN273" s="40">
        <v>39.046650679999999</v>
      </c>
      <c r="AO273" s="40">
        <v>36.835693630000002</v>
      </c>
      <c r="AP273" s="40">
        <v>37.708953659999999</v>
      </c>
      <c r="AQ273" s="40">
        <v>36.879206789999998</v>
      </c>
      <c r="AR273" s="40">
        <v>35.962171650000002</v>
      </c>
      <c r="AS273" s="40">
        <v>34.560670860000002</v>
      </c>
      <c r="AT273" s="40">
        <v>35.555716029999999</v>
      </c>
      <c r="AU273" s="40">
        <v>32.901867719999998</v>
      </c>
      <c r="AV273" s="40">
        <v>32.813605959999997</v>
      </c>
      <c r="AW273" s="40">
        <v>32.714183749999997</v>
      </c>
      <c r="AX273" s="40">
        <v>29.87662985</v>
      </c>
      <c r="AY273" s="40">
        <v>30.015509869999999</v>
      </c>
      <c r="AZ273" s="40">
        <v>32.378481839999999</v>
      </c>
      <c r="BA273" s="40">
        <v>29.79050883</v>
      </c>
      <c r="BB273" s="40">
        <v>31.352874679999999</v>
      </c>
      <c r="BC273" s="40">
        <v>33.132347179999996</v>
      </c>
      <c r="BD273" s="40">
        <v>31.76663847</v>
      </c>
      <c r="BE273" s="40">
        <v>33.016830030000001</v>
      </c>
      <c r="BF273" s="40">
        <v>34.558630579999999</v>
      </c>
      <c r="BG273" s="40">
        <v>38.11410248</v>
      </c>
      <c r="BH273" s="40">
        <v>36.732051519999999</v>
      </c>
      <c r="BI273" s="40">
        <v>37.456769280000003</v>
      </c>
      <c r="BJ273" s="40">
        <v>37.723256859999999</v>
      </c>
      <c r="BK273" s="40">
        <v>38.367701169999997</v>
      </c>
      <c r="BL273" s="40">
        <v>38.34792959</v>
      </c>
    </row>
    <row r="274" spans="1:64" x14ac:dyDescent="0.3">
      <c r="A274" s="40" t="s">
        <v>163</v>
      </c>
      <c r="B274" s="40" t="s">
        <v>164</v>
      </c>
      <c r="C274" s="40" t="s">
        <v>330</v>
      </c>
      <c r="D274" s="40" t="s">
        <v>30</v>
      </c>
      <c r="E274" s="40" t="s">
        <v>293</v>
      </c>
      <c r="F274" s="40" t="s">
        <v>324</v>
      </c>
      <c r="G274" s="40" t="s">
        <v>31</v>
      </c>
      <c r="H274" s="40">
        <v>40.611230900000002</v>
      </c>
      <c r="I274" s="40">
        <v>39.70602959</v>
      </c>
      <c r="J274" s="40">
        <v>40.130760479999999</v>
      </c>
      <c r="K274" s="40">
        <v>32.591368330000002</v>
      </c>
      <c r="L274" s="40">
        <v>30.209272519999999</v>
      </c>
      <c r="M274" s="40">
        <v>30.277197480000002</v>
      </c>
      <c r="N274" s="40">
        <v>30.437682989999999</v>
      </c>
      <c r="O274" s="40">
        <v>28.92039965</v>
      </c>
      <c r="P274" s="40">
        <v>24.412235290000002</v>
      </c>
      <c r="Q274" s="40">
        <v>27.510405649999999</v>
      </c>
      <c r="R274" s="40">
        <v>26.35602265</v>
      </c>
      <c r="S274" s="40">
        <v>25.880840079999999</v>
      </c>
      <c r="T274" s="40">
        <v>34.960004939999997</v>
      </c>
      <c r="U274" s="40">
        <v>31.229059029999998</v>
      </c>
      <c r="V274" s="40">
        <v>26.65009177</v>
      </c>
      <c r="W274" s="40">
        <v>25.510377810000001</v>
      </c>
      <c r="X274" s="40">
        <v>26.600666530000002</v>
      </c>
      <c r="Y274" s="40">
        <v>28.481617459999999</v>
      </c>
      <c r="Z274" s="40">
        <v>26.426008840000001</v>
      </c>
      <c r="AA274" s="40">
        <v>28.52096461</v>
      </c>
      <c r="AB274" s="40">
        <v>29.34532763</v>
      </c>
      <c r="AC274" s="40">
        <v>30.014419069999999</v>
      </c>
      <c r="AD274" s="40">
        <v>30.165230860000001</v>
      </c>
      <c r="AE274" s="40">
        <v>25.557879960000001</v>
      </c>
      <c r="AF274" s="40">
        <v>20.021266900000001</v>
      </c>
      <c r="AG274" s="40">
        <v>23.84325591</v>
      </c>
      <c r="AH274" s="40">
        <v>28.98863364</v>
      </c>
      <c r="AI274" s="40">
        <v>29.26040656</v>
      </c>
      <c r="AJ274" s="40">
        <v>28.83938319</v>
      </c>
      <c r="AK274" s="40">
        <v>26.554647800000001</v>
      </c>
      <c r="AL274" s="40">
        <v>34.690662660000001</v>
      </c>
      <c r="AM274" s="40">
        <v>34.634666160000002</v>
      </c>
      <c r="AN274" s="40">
        <v>34.758081199999999</v>
      </c>
      <c r="AO274" s="40">
        <v>33.898184890000003</v>
      </c>
      <c r="AP274" s="40">
        <v>34.13531742</v>
      </c>
      <c r="AQ274" s="40">
        <v>32.999717199999999</v>
      </c>
      <c r="AR274" s="40">
        <v>30.389426459999999</v>
      </c>
      <c r="AS274" s="40">
        <v>31.474959609999999</v>
      </c>
      <c r="AT274" s="40">
        <v>33.828227869999999</v>
      </c>
      <c r="AU274" s="40">
        <v>34.366179449999997</v>
      </c>
      <c r="AV274" s="40">
        <v>33.590885900000004</v>
      </c>
      <c r="AW274" s="40">
        <v>32.778995979999998</v>
      </c>
      <c r="AX274" s="40">
        <v>34.439289610000003</v>
      </c>
      <c r="AY274" s="40">
        <v>32.625190680000003</v>
      </c>
      <c r="AZ274" s="40">
        <v>28.17206637</v>
      </c>
      <c r="BA274" s="40">
        <v>21.41657683</v>
      </c>
      <c r="BB274" s="40">
        <v>23.61854757</v>
      </c>
      <c r="BC274" s="40">
        <v>23.438751360000001</v>
      </c>
      <c r="BD274" s="40">
        <v>24.11179392</v>
      </c>
      <c r="BE274" s="40">
        <v>20.293266039999999</v>
      </c>
      <c r="BF274" s="40">
        <v>17.092263379999999</v>
      </c>
      <c r="BG274" s="40">
        <v>17.931358929999998</v>
      </c>
      <c r="BH274" s="40">
        <v>17.99607499</v>
      </c>
      <c r="BI274" s="40">
        <v>21.906625120000001</v>
      </c>
      <c r="BJ274" s="40">
        <v>24.523181430000001</v>
      </c>
      <c r="BK274" s="40">
        <v>23.990170670000001</v>
      </c>
      <c r="BL274" s="40">
        <v>23.138503419999999</v>
      </c>
    </row>
    <row r="275" spans="1:64" x14ac:dyDescent="0.3">
      <c r="A275" s="40" t="s">
        <v>167</v>
      </c>
      <c r="B275" s="40" t="s">
        <v>168</v>
      </c>
      <c r="C275" s="40" t="s">
        <v>330</v>
      </c>
      <c r="D275" s="40" t="s">
        <v>30</v>
      </c>
      <c r="E275" s="40" t="s">
        <v>293</v>
      </c>
      <c r="F275" s="40" t="s">
        <v>324</v>
      </c>
      <c r="G275" s="40" t="s">
        <v>31</v>
      </c>
      <c r="H275" s="40">
        <v>73.887165010000004</v>
      </c>
      <c r="I275" s="40">
        <v>75.997609629999999</v>
      </c>
      <c r="J275" s="40">
        <v>72.947954429999996</v>
      </c>
      <c r="K275" s="40">
        <v>74.324038599999994</v>
      </c>
      <c r="L275" s="40">
        <v>67.70391961</v>
      </c>
      <c r="M275" s="40">
        <v>66.87473439</v>
      </c>
      <c r="N275" s="40">
        <v>70.706325710000002</v>
      </c>
      <c r="O275" s="40">
        <v>69.168207179999996</v>
      </c>
      <c r="P275" s="40">
        <v>66.419380910000001</v>
      </c>
      <c r="Q275" s="40">
        <v>64.875111869999998</v>
      </c>
      <c r="R275" s="40">
        <v>65.460780920000005</v>
      </c>
      <c r="S275" s="40">
        <v>62.46013645</v>
      </c>
      <c r="T275" s="40">
        <v>60.271451110000001</v>
      </c>
      <c r="U275" s="40">
        <v>63.794964790000002</v>
      </c>
      <c r="V275" s="40">
        <v>50.311462820000003</v>
      </c>
      <c r="W275" s="40">
        <v>47.027718589999999</v>
      </c>
      <c r="X275" s="40">
        <v>51.787195189999998</v>
      </c>
      <c r="Y275" s="40">
        <v>52.680349390000003</v>
      </c>
      <c r="Z275" s="40">
        <v>48.684500919999998</v>
      </c>
      <c r="AA275" s="40">
        <v>43.056605910000002</v>
      </c>
      <c r="AB275" s="40">
        <v>45.651804869999999</v>
      </c>
      <c r="AC275" s="40">
        <v>44.298644690000003</v>
      </c>
      <c r="AD275" s="40">
        <v>41.580555490000002</v>
      </c>
      <c r="AE275" s="40">
        <v>35.7713392</v>
      </c>
      <c r="AF275" s="40">
        <v>36.742893100000003</v>
      </c>
      <c r="AG275" s="40">
        <v>34.728539939999997</v>
      </c>
      <c r="AH275" s="40">
        <v>35.210847999999999</v>
      </c>
      <c r="AI275" s="40">
        <v>35.350410609999997</v>
      </c>
      <c r="AJ275" s="40">
        <v>34.071625009999998</v>
      </c>
      <c r="AK275" s="40">
        <v>35.253184480000002</v>
      </c>
      <c r="AL275" s="40">
        <v>39.163080549999997</v>
      </c>
      <c r="AM275" s="40">
        <v>38.753568080000001</v>
      </c>
      <c r="AN275" s="40">
        <v>38.473549069999997</v>
      </c>
      <c r="AO275" s="40">
        <v>40.799629809999999</v>
      </c>
      <c r="AP275" s="40">
        <v>40.189603439999999</v>
      </c>
      <c r="AQ275" s="40">
        <v>38.934001440000003</v>
      </c>
      <c r="AR275" s="40">
        <v>38.868568629999999</v>
      </c>
      <c r="AS275" s="40">
        <v>42.62248374</v>
      </c>
      <c r="AT275" s="40">
        <v>40.729114080000002</v>
      </c>
      <c r="AU275" s="40">
        <v>37.839737579999998</v>
      </c>
      <c r="AV275" s="40">
        <v>40.007012619999998</v>
      </c>
      <c r="AW275" s="40">
        <v>39.569011109999998</v>
      </c>
      <c r="AX275" s="40">
        <v>39.647244090000001</v>
      </c>
      <c r="AY275" s="40">
        <v>20.116381449999999</v>
      </c>
      <c r="AZ275" s="40">
        <v>24.72846723</v>
      </c>
      <c r="BA275" s="40">
        <v>42.880517380000001</v>
      </c>
      <c r="BB275" s="40">
        <v>40.968042130000001</v>
      </c>
      <c r="BC275" s="40">
        <v>43.398775950000001</v>
      </c>
      <c r="BD275" s="40">
        <v>39.389689740000001</v>
      </c>
      <c r="BE275" s="40">
        <v>40.897842509999997</v>
      </c>
      <c r="BF275" s="40">
        <v>38.311536940000003</v>
      </c>
      <c r="BG275" s="40">
        <v>38.081733849999999</v>
      </c>
      <c r="BH275" s="40">
        <v>35.800976050000003</v>
      </c>
      <c r="BI275" s="40">
        <v>36.705793460000002</v>
      </c>
      <c r="BJ275" s="40">
        <v>36.332335880000002</v>
      </c>
      <c r="BK275" s="40">
        <v>38.784208620000001</v>
      </c>
      <c r="BL275" s="40">
        <v>39.652428270000001</v>
      </c>
    </row>
    <row r="276" spans="1:64" x14ac:dyDescent="0.3">
      <c r="A276" s="40" t="s">
        <v>169</v>
      </c>
      <c r="B276" s="40" t="s">
        <v>170</v>
      </c>
      <c r="C276" s="40" t="s">
        <v>330</v>
      </c>
      <c r="D276" s="40" t="s">
        <v>30</v>
      </c>
      <c r="E276" s="40" t="s">
        <v>293</v>
      </c>
      <c r="F276" s="40" t="s">
        <v>324</v>
      </c>
      <c r="G276" s="40" t="s">
        <v>31</v>
      </c>
      <c r="AB276" s="40">
        <v>12.240409250000001</v>
      </c>
      <c r="AC276" s="40">
        <v>13.50269014</v>
      </c>
      <c r="AD276" s="40">
        <v>14.99073289</v>
      </c>
      <c r="AE276" s="40">
        <v>18.308360660000002</v>
      </c>
      <c r="AF276" s="40">
        <v>18.227639969999998</v>
      </c>
      <c r="AG276" s="40">
        <v>18.020425159999998</v>
      </c>
      <c r="AH276" s="40">
        <v>20.55210632</v>
      </c>
      <c r="AI276" s="40">
        <v>23.37164885</v>
      </c>
      <c r="AJ276" s="40">
        <v>21.275597340000001</v>
      </c>
      <c r="AK276" s="40">
        <v>21.55626328</v>
      </c>
      <c r="AL276" s="40">
        <v>20.88528311</v>
      </c>
      <c r="AM276" s="40">
        <v>20.321158879999999</v>
      </c>
      <c r="AN276" s="40">
        <v>23.491130479999999</v>
      </c>
      <c r="AO276" s="40">
        <v>25.17384878</v>
      </c>
      <c r="AP276" s="40">
        <v>25.48650645</v>
      </c>
      <c r="AQ276" s="40">
        <v>26.1991592</v>
      </c>
      <c r="AR276" s="40">
        <v>27.416651139999999</v>
      </c>
      <c r="AS276" s="40">
        <v>27.908371379999998</v>
      </c>
      <c r="AT276" s="40">
        <v>26.028485710000002</v>
      </c>
      <c r="AU276" s="40">
        <v>21.357241299999998</v>
      </c>
      <c r="AV276" s="40">
        <v>24.475354660000001</v>
      </c>
      <c r="AW276" s="40">
        <v>36.965082670000001</v>
      </c>
      <c r="AX276" s="40">
        <v>33.827060549999999</v>
      </c>
      <c r="AY276" s="40">
        <v>27.230453600000001</v>
      </c>
      <c r="AZ276" s="40">
        <v>26.089282829999998</v>
      </c>
      <c r="BA276" s="40">
        <v>24.734991260000001</v>
      </c>
      <c r="BB276" s="40">
        <v>24.662577209999998</v>
      </c>
      <c r="BC276" s="40">
        <v>25.279750780000001</v>
      </c>
      <c r="BD276" s="40">
        <v>26.748854510000001</v>
      </c>
      <c r="BE276" s="40">
        <v>23.89370409</v>
      </c>
      <c r="BF276" s="40">
        <v>22.23471099</v>
      </c>
      <c r="BG276" s="40">
        <v>21.85995862</v>
      </c>
      <c r="BH276" s="40">
        <v>20.75862283</v>
      </c>
      <c r="BI276" s="40">
        <v>19.99025477</v>
      </c>
      <c r="BJ276" s="40">
        <v>20.631893479999999</v>
      </c>
      <c r="BK276" s="40">
        <v>20.983109710000001</v>
      </c>
      <c r="BL276" s="40">
        <v>20.846571430000001</v>
      </c>
    </row>
    <row r="277" spans="1:64" x14ac:dyDescent="0.3">
      <c r="A277" s="40" t="s">
        <v>173</v>
      </c>
      <c r="B277" s="40" t="s">
        <v>174</v>
      </c>
      <c r="C277" s="40" t="s">
        <v>330</v>
      </c>
      <c r="D277" s="40" t="s">
        <v>30</v>
      </c>
      <c r="E277" s="40" t="s">
        <v>293</v>
      </c>
      <c r="F277" s="40" t="s">
        <v>324</v>
      </c>
      <c r="G277" s="40" t="s">
        <v>31</v>
      </c>
      <c r="H277" s="40">
        <v>22.48780215</v>
      </c>
      <c r="I277" s="40">
        <v>21.408862240000001</v>
      </c>
      <c r="J277" s="40">
        <v>22.1202708</v>
      </c>
      <c r="K277" s="40">
        <v>22.532431599999999</v>
      </c>
      <c r="L277" s="40">
        <v>23.727210589999999</v>
      </c>
      <c r="M277" s="40">
        <v>24.254338789999998</v>
      </c>
      <c r="N277" s="40">
        <v>22.211610589999999</v>
      </c>
      <c r="O277" s="40">
        <v>24.179994919999999</v>
      </c>
      <c r="P277" s="40">
        <v>21.909314429999998</v>
      </c>
      <c r="Q277" s="40">
        <v>22.524206629999998</v>
      </c>
      <c r="R277" s="40">
        <v>19.609488819999999</v>
      </c>
      <c r="S277" s="40">
        <v>23.045719559999998</v>
      </c>
      <c r="T277" s="40">
        <v>21.14203895</v>
      </c>
      <c r="U277" s="40">
        <v>22.30618565</v>
      </c>
      <c r="V277" s="40">
        <v>28.279152530000001</v>
      </c>
      <c r="W277" s="40">
        <v>28.257566430000001</v>
      </c>
      <c r="X277" s="40">
        <v>25.636272389999998</v>
      </c>
      <c r="Y277" s="40">
        <v>19.751729560000001</v>
      </c>
      <c r="Z277" s="40">
        <v>22.435690579999999</v>
      </c>
      <c r="AA277" s="40">
        <v>17.88421559</v>
      </c>
      <c r="AB277" s="40">
        <v>19.984630809999999</v>
      </c>
      <c r="AC277" s="40">
        <v>20.525767399999999</v>
      </c>
      <c r="AD277" s="40">
        <v>16.433547170000001</v>
      </c>
      <c r="AE277" s="40">
        <v>17.806618490000002</v>
      </c>
      <c r="AF277" s="40">
        <v>20.625012779999999</v>
      </c>
      <c r="AG277" s="40">
        <v>21.258202000000001</v>
      </c>
      <c r="AH277" s="40">
        <v>21.839844039999999</v>
      </c>
      <c r="AI277" s="40">
        <v>18.627005910000001</v>
      </c>
      <c r="AJ277" s="40">
        <v>20.581376079999998</v>
      </c>
      <c r="AK277" s="40">
        <v>17.90867016</v>
      </c>
      <c r="AL277" s="40">
        <v>18.11393073</v>
      </c>
      <c r="AM277" s="40">
        <v>16.63914449</v>
      </c>
      <c r="AN277" s="40">
        <v>18.65237552</v>
      </c>
      <c r="AO277" s="40">
        <v>17.279333229999999</v>
      </c>
      <c r="AP277" s="40">
        <v>18.93841454</v>
      </c>
      <c r="AQ277" s="40">
        <v>17.811110889999998</v>
      </c>
      <c r="AR277" s="40">
        <v>17.643585959999999</v>
      </c>
      <c r="AS277" s="40">
        <v>17.298782939999999</v>
      </c>
      <c r="AT277" s="40">
        <v>16.698802390000001</v>
      </c>
      <c r="AU277" s="40">
        <v>16.86102992</v>
      </c>
      <c r="AV277" s="40">
        <v>16.344340620000001</v>
      </c>
      <c r="AW277" s="40">
        <v>13.61900679</v>
      </c>
      <c r="AX277" s="40">
        <v>15.112421830000001</v>
      </c>
      <c r="AY277" s="40">
        <v>13.70323468</v>
      </c>
      <c r="AZ277" s="40">
        <v>14.611556670000001</v>
      </c>
      <c r="BA277" s="40">
        <v>12.93743471</v>
      </c>
      <c r="BB277" s="40">
        <v>11.979969970000001</v>
      </c>
      <c r="BC277" s="40">
        <v>14.544745150000001</v>
      </c>
      <c r="BD277" s="40">
        <v>15.942107500000001</v>
      </c>
      <c r="BE277" s="40">
        <v>15.83761647</v>
      </c>
      <c r="BF277" s="40">
        <v>12.883474189999999</v>
      </c>
      <c r="BG277" s="40">
        <v>13.968355320000001</v>
      </c>
      <c r="BH277" s="40">
        <v>13.69093736</v>
      </c>
      <c r="BI277" s="40">
        <v>13.368765079999999</v>
      </c>
      <c r="BJ277" s="40">
        <v>14.282576730000001</v>
      </c>
      <c r="BK277" s="40">
        <v>14.72735393</v>
      </c>
      <c r="BL277" s="40">
        <v>16.046907010000002</v>
      </c>
    </row>
    <row r="278" spans="1:64" x14ac:dyDescent="0.3">
      <c r="A278" s="40" t="s">
        <v>5</v>
      </c>
      <c r="B278" s="40" t="s">
        <v>6</v>
      </c>
      <c r="C278" s="40" t="s">
        <v>329</v>
      </c>
      <c r="D278" s="40" t="s">
        <v>32</v>
      </c>
      <c r="E278" s="40" t="s">
        <v>293</v>
      </c>
      <c r="F278" s="40" t="s">
        <v>324</v>
      </c>
      <c r="G278" s="40" t="s">
        <v>33</v>
      </c>
      <c r="AX278" s="40">
        <v>8.0228424680000003</v>
      </c>
      <c r="AY278" s="40">
        <v>9.0730960350000007</v>
      </c>
      <c r="AZ278" s="40">
        <v>4.5491342660000003</v>
      </c>
      <c r="BA278" s="40">
        <v>16.303107409999999</v>
      </c>
      <c r="BB278" s="40">
        <v>5.5773228699999997</v>
      </c>
      <c r="BC278" s="40">
        <v>4.7529716740000003</v>
      </c>
      <c r="BD278" s="40">
        <v>5.7326318240000003</v>
      </c>
      <c r="BE278" s="40">
        <v>8.5379115559999992</v>
      </c>
      <c r="BF278" s="40">
        <v>9.1561937649999994</v>
      </c>
      <c r="BG278" s="40">
        <v>7.1103770199999996</v>
      </c>
      <c r="BH278" s="40">
        <v>4.0196696589999998</v>
      </c>
      <c r="BI278" s="40">
        <v>17.323680599999999</v>
      </c>
      <c r="BJ278" s="40">
        <v>10.21424508</v>
      </c>
      <c r="BK278" s="40">
        <v>3.8872133789999999</v>
      </c>
      <c r="BL278" s="40">
        <v>0.47040037699999998</v>
      </c>
    </row>
    <row r="279" spans="1:64" x14ac:dyDescent="0.3">
      <c r="A279" s="40" t="s">
        <v>151</v>
      </c>
      <c r="B279" s="40" t="s">
        <v>152</v>
      </c>
      <c r="C279" s="40" t="s">
        <v>329</v>
      </c>
      <c r="D279" s="40" t="s">
        <v>32</v>
      </c>
      <c r="E279" s="40" t="s">
        <v>293</v>
      </c>
      <c r="F279" s="40" t="s">
        <v>324</v>
      </c>
      <c r="G279" s="40" t="s">
        <v>33</v>
      </c>
      <c r="M279" s="40">
        <v>4.4576425750000004</v>
      </c>
      <c r="N279" s="40">
        <v>-4.0631622170000004</v>
      </c>
      <c r="O279" s="40">
        <v>-4.8445830680000004</v>
      </c>
      <c r="P279" s="40">
        <v>-0.28130039299999998</v>
      </c>
      <c r="Q279" s="40">
        <v>39.736253640000001</v>
      </c>
      <c r="R279" s="40">
        <v>19.247970980000002</v>
      </c>
      <c r="S279" s="40">
        <v>-9.9539840730000009</v>
      </c>
      <c r="T279" s="40">
        <v>12.02237717</v>
      </c>
      <c r="U279" s="40">
        <v>-4.002401442</v>
      </c>
      <c r="V279" s="40">
        <v>4.6105994309999998</v>
      </c>
      <c r="W279" s="40">
        <v>3.6431242020000001</v>
      </c>
      <c r="X279" s="40">
        <v>4.0960306879999999</v>
      </c>
      <c r="Y279" s="40">
        <v>-2.6767611090000001</v>
      </c>
      <c r="Z279" s="40">
        <v>1.4792497360000001</v>
      </c>
      <c r="AA279" s="40">
        <v>1.2781060230000001</v>
      </c>
      <c r="AB279" s="40">
        <v>14.107320469999999</v>
      </c>
      <c r="AC279" s="40">
        <v>-7.5870337919999997</v>
      </c>
      <c r="AD279" s="40">
        <v>4.3918125479999999</v>
      </c>
      <c r="AE279" s="40">
        <v>-3.6151628960000002</v>
      </c>
      <c r="AF279" s="40">
        <v>13.12854632</v>
      </c>
      <c r="AG279" s="40">
        <v>4.1284026689999997</v>
      </c>
      <c r="AH279" s="40">
        <v>5.1978751880000003</v>
      </c>
      <c r="AI279" s="40">
        <v>1.5866885369999999</v>
      </c>
      <c r="AJ279" s="40">
        <v>-2.1728748050000002</v>
      </c>
      <c r="AK279" s="40">
        <v>5.5662527190000004</v>
      </c>
      <c r="AL279" s="40">
        <v>2.1297310450000002</v>
      </c>
      <c r="AM279" s="40">
        <v>3.139999998</v>
      </c>
      <c r="AN279" s="40">
        <v>-4.3799999930000002</v>
      </c>
      <c r="AO279" s="40">
        <v>-9.7300000050000008</v>
      </c>
      <c r="AP279" s="40">
        <v>-6.7700000039999999</v>
      </c>
      <c r="AQ279" s="40">
        <v>1.510000002</v>
      </c>
      <c r="AR279" s="40">
        <v>3.3300000010000002</v>
      </c>
      <c r="AS279" s="40">
        <v>1.9300000020000001</v>
      </c>
      <c r="AT279" s="40">
        <v>-1.0400000039999999</v>
      </c>
      <c r="AU279" s="40">
        <v>-5.1786500999999996</v>
      </c>
      <c r="AV279" s="40">
        <v>-3.4429381870000002</v>
      </c>
      <c r="AW279" s="40">
        <v>4.2343883880000002</v>
      </c>
      <c r="AX279" s="40">
        <v>-3.5138261329999998</v>
      </c>
      <c r="AY279" s="40">
        <v>-0.239338313</v>
      </c>
      <c r="AZ279" s="40">
        <v>-6.5604069819999999</v>
      </c>
      <c r="BA279" s="40">
        <v>3.189172213</v>
      </c>
      <c r="BB279" s="40">
        <v>-9.3389752300000008</v>
      </c>
      <c r="BC279" s="40">
        <v>1.9641646610000001</v>
      </c>
      <c r="BD279" s="40">
        <v>-1.1769528789999999</v>
      </c>
      <c r="BE279" s="40">
        <v>1.6156870160000001</v>
      </c>
      <c r="BF279" s="40">
        <v>-1.3581714499999999</v>
      </c>
      <c r="BG279" s="40">
        <v>2.134247674</v>
      </c>
      <c r="BH279" s="40">
        <v>8.4159143400000005</v>
      </c>
      <c r="BI279" s="40">
        <v>-3.5796934459999998</v>
      </c>
      <c r="BJ279" s="40">
        <v>-3</v>
      </c>
      <c r="BK279" s="40">
        <v>-4.9999896469999996</v>
      </c>
    </row>
    <row r="280" spans="1:64" x14ac:dyDescent="0.3">
      <c r="A280" s="40" t="s">
        <v>157</v>
      </c>
      <c r="B280" s="40" t="s">
        <v>158</v>
      </c>
      <c r="C280" s="40" t="s">
        <v>329</v>
      </c>
      <c r="D280" s="40" t="s">
        <v>32</v>
      </c>
      <c r="E280" s="40" t="s">
        <v>293</v>
      </c>
      <c r="F280" s="40" t="s">
        <v>324</v>
      </c>
      <c r="G280" s="40" t="s">
        <v>33</v>
      </c>
      <c r="AC280" s="40">
        <v>-3.1405901420000002</v>
      </c>
      <c r="AD280" s="40">
        <v>14.05488998</v>
      </c>
      <c r="AE280" s="40">
        <v>-12.389679599999999</v>
      </c>
      <c r="AF280" s="40">
        <v>-20.528231470000001</v>
      </c>
      <c r="AG280" s="40">
        <v>16.518400929999999</v>
      </c>
      <c r="AH280" s="40">
        <v>17.381353990000001</v>
      </c>
      <c r="AI280" s="40">
        <v>-1.442499046</v>
      </c>
      <c r="AJ280" s="40">
        <v>0.93632976899999998</v>
      </c>
      <c r="AK280" s="40">
        <v>5.4252438920000001</v>
      </c>
      <c r="AL280" s="40">
        <v>2.4722213449999999</v>
      </c>
      <c r="AM280" s="40">
        <v>-1.5664460600000001</v>
      </c>
      <c r="AN280" s="40">
        <v>6.5869342099999999</v>
      </c>
      <c r="AO280" s="40">
        <v>-2.5798207799999999</v>
      </c>
      <c r="AP280" s="40">
        <v>3.7666967740000001</v>
      </c>
      <c r="AQ280" s="40">
        <v>16.961987929999999</v>
      </c>
      <c r="AR280" s="40">
        <v>2.0021471599999998</v>
      </c>
      <c r="AS280" s="40">
        <v>-9.6403274040000007</v>
      </c>
      <c r="AT280" s="40">
        <v>3.3977662450000001</v>
      </c>
      <c r="AU280" s="40">
        <v>3.0531627010000002</v>
      </c>
      <c r="AV280" s="40">
        <v>9.6243066719999995</v>
      </c>
      <c r="AW280" s="40">
        <v>-1.8755473199999999</v>
      </c>
      <c r="AX280" s="40">
        <v>-10.48488491</v>
      </c>
      <c r="AY280" s="40">
        <v>16.944821399999999</v>
      </c>
      <c r="AZ280" s="40">
        <v>13.542937999999999</v>
      </c>
      <c r="BA280" s="40">
        <v>10.90878146</v>
      </c>
      <c r="BB280" s="40">
        <v>9.4483168939999995</v>
      </c>
      <c r="BC280" s="40">
        <v>7.5014729969999996</v>
      </c>
      <c r="BD280" s="40">
        <v>6.36096035</v>
      </c>
      <c r="BE280" s="40">
        <v>5.130302608</v>
      </c>
      <c r="BF280" s="40">
        <v>9.014984814</v>
      </c>
      <c r="BG280" s="40">
        <v>4.9220987320000003</v>
      </c>
      <c r="BH280" s="40">
        <v>7.0984576380000002</v>
      </c>
      <c r="BI280" s="40">
        <v>5.4467292909999996</v>
      </c>
      <c r="BJ280" s="40">
        <v>6.3777898310000003</v>
      </c>
      <c r="BK280" s="40">
        <v>2.589688218</v>
      </c>
      <c r="BL280" s="40">
        <v>6.7286243480000003</v>
      </c>
    </row>
    <row r="281" spans="1:64" x14ac:dyDescent="0.3">
      <c r="A281" s="40" t="s">
        <v>159</v>
      </c>
      <c r="B281" s="40" t="s">
        <v>160</v>
      </c>
      <c r="C281" s="40" t="s">
        <v>329</v>
      </c>
      <c r="D281" s="40" t="s">
        <v>32</v>
      </c>
      <c r="E281" s="40" t="s">
        <v>293</v>
      </c>
      <c r="F281" s="40" t="s">
        <v>324</v>
      </c>
      <c r="G281" s="40" t="s">
        <v>33</v>
      </c>
      <c r="L281" s="40">
        <v>-10.07319141</v>
      </c>
      <c r="M281" s="40">
        <v>23.028789039999999</v>
      </c>
      <c r="N281" s="40">
        <v>1.735922645</v>
      </c>
      <c r="O281" s="40">
        <v>4.8630117009999996</v>
      </c>
      <c r="P281" s="40">
        <v>8.8340320969999997</v>
      </c>
      <c r="Q281" s="40">
        <v>-7.8737090209999998</v>
      </c>
      <c r="R281" s="40">
        <v>16.127274119999999</v>
      </c>
      <c r="S281" s="40">
        <v>11.420317499999999</v>
      </c>
      <c r="T281" s="40">
        <v>2.7234895510000001</v>
      </c>
      <c r="U281" s="40">
        <v>-2.4413005390000002</v>
      </c>
      <c r="V281" s="40">
        <v>7.3622343289999996</v>
      </c>
      <c r="W281" s="40">
        <v>1.906214807</v>
      </c>
      <c r="X281" s="40">
        <v>9.9946347450000008</v>
      </c>
      <c r="Y281" s="40">
        <v>3.779356822</v>
      </c>
      <c r="Z281" s="40">
        <v>2.706341138</v>
      </c>
      <c r="AA281" s="40">
        <v>1.073446329</v>
      </c>
      <c r="AB281" s="40">
        <v>5.9250978009999997</v>
      </c>
      <c r="AC281" s="40">
        <v>7.36675463</v>
      </c>
      <c r="AD281" s="40">
        <v>1.853927044</v>
      </c>
      <c r="AE281" s="40">
        <v>-3.4753319660000002</v>
      </c>
      <c r="AF281" s="40">
        <v>4.0133979760000003</v>
      </c>
      <c r="AG281" s="40">
        <v>4.9245883560000001</v>
      </c>
      <c r="AH281" s="40">
        <v>4.1904866079999996</v>
      </c>
      <c r="AI281" s="40">
        <v>4.5539278850000002</v>
      </c>
      <c r="AJ281" s="40">
        <v>4.1133677979999996</v>
      </c>
      <c r="AK281" s="40">
        <v>3.471840786</v>
      </c>
      <c r="AL281" s="40">
        <v>-0.71041578800000005</v>
      </c>
      <c r="AM281" s="40">
        <v>-3.325890029</v>
      </c>
      <c r="AN281" s="40">
        <v>-3.271955379</v>
      </c>
      <c r="AO281" s="40">
        <v>3.0774145989999999</v>
      </c>
      <c r="AP281" s="40">
        <v>4.7923583670000003</v>
      </c>
      <c r="AQ281" s="40">
        <v>4.4712219559999999</v>
      </c>
      <c r="AR281" s="40">
        <v>-3.0651808960000002</v>
      </c>
      <c r="AS281" s="40">
        <v>8.2895026880000007</v>
      </c>
      <c r="AT281" s="40">
        <v>7.0923753820000002</v>
      </c>
      <c r="AU281" s="40">
        <v>-1.2772016260000001</v>
      </c>
      <c r="AV281" s="40">
        <v>11.65806671</v>
      </c>
      <c r="AW281" s="40">
        <v>-3.496360745</v>
      </c>
      <c r="AX281" s="40">
        <v>2.4304314470000001</v>
      </c>
      <c r="AY281" s="40">
        <v>1.748239302</v>
      </c>
      <c r="AZ281" s="40">
        <v>6.9063982959999999</v>
      </c>
      <c r="BA281" s="40">
        <v>1.7300546510000001</v>
      </c>
      <c r="BB281" s="40">
        <v>5.0899068119999997</v>
      </c>
      <c r="BC281" s="40">
        <v>-4.9832642250000001</v>
      </c>
      <c r="BD281" s="40">
        <v>-2.2977879429999999</v>
      </c>
      <c r="BE281" s="40">
        <v>10.0491951</v>
      </c>
      <c r="BF281" s="40">
        <v>2.363640068</v>
      </c>
      <c r="BG281" s="40">
        <v>3.0661960119999998</v>
      </c>
      <c r="BH281" s="40">
        <v>5.4443312529999996</v>
      </c>
      <c r="BI281" s="40">
        <v>4.3668474179999999</v>
      </c>
      <c r="BJ281" s="40">
        <v>5.3428300340000003</v>
      </c>
      <c r="BK281" s="40">
        <v>4.7022448389999996</v>
      </c>
      <c r="BL281" s="40">
        <v>1.571660262</v>
      </c>
    </row>
    <row r="282" spans="1:64" x14ac:dyDescent="0.3">
      <c r="A282" s="40" t="s">
        <v>275</v>
      </c>
      <c r="B282" s="40" t="s">
        <v>276</v>
      </c>
      <c r="C282" s="40" t="s">
        <v>329</v>
      </c>
      <c r="D282" s="40" t="s">
        <v>32</v>
      </c>
      <c r="E282" s="40" t="s">
        <v>293</v>
      </c>
      <c r="F282" s="40" t="s">
        <v>324</v>
      </c>
      <c r="G282" s="40" t="s">
        <v>33</v>
      </c>
      <c r="R282" s="40">
        <v>-1.987118647</v>
      </c>
      <c r="S282" s="40">
        <v>2.0776399680000002</v>
      </c>
      <c r="T282" s="40">
        <v>1.0853951289999999</v>
      </c>
      <c r="U282" s="40">
        <v>9.1275257780000008</v>
      </c>
      <c r="V282" s="40">
        <v>-0.49206148700000002</v>
      </c>
      <c r="W282" s="40">
        <v>-8.6526026009999999</v>
      </c>
      <c r="X282" s="40">
        <v>3.2475853250000002</v>
      </c>
      <c r="Y282" s="40">
        <v>-6.5531243640000003</v>
      </c>
      <c r="Z282" s="40">
        <v>7.1531054080000001</v>
      </c>
      <c r="AA282" s="40">
        <v>2.4868384940000001</v>
      </c>
      <c r="AB282" s="40">
        <v>-4.470151821</v>
      </c>
      <c r="AC282" s="40">
        <v>4.0106425239999997</v>
      </c>
      <c r="AD282" s="40">
        <v>2.5707944469999999</v>
      </c>
      <c r="AE282" s="40">
        <v>3.1329498149999999</v>
      </c>
      <c r="AF282" s="40">
        <v>1.11737603</v>
      </c>
      <c r="AG282" s="40">
        <v>3.2360170840000002</v>
      </c>
      <c r="AH282" s="40">
        <v>2.5052053160000001</v>
      </c>
      <c r="AI282" s="40">
        <v>2.1970144739999999</v>
      </c>
      <c r="AJ282" s="40">
        <v>5.2131458720000001</v>
      </c>
      <c r="AK282" s="40">
        <v>2.0794921130000001</v>
      </c>
      <c r="AL282" s="40">
        <v>0.50943841599999995</v>
      </c>
      <c r="AM282" s="40">
        <v>1.705008227</v>
      </c>
      <c r="AN282" s="40">
        <v>3.2171096430000001</v>
      </c>
      <c r="AO282" s="40">
        <v>-0.452023428</v>
      </c>
      <c r="AP282" s="40">
        <v>1.873928297</v>
      </c>
      <c r="AQ282" s="40">
        <v>2.5009064300000001</v>
      </c>
      <c r="AR282" s="40">
        <v>1.881168237</v>
      </c>
      <c r="AS282" s="40">
        <v>2.1378147489999999</v>
      </c>
      <c r="AT282" s="40">
        <v>3.410801244</v>
      </c>
      <c r="AU282" s="40">
        <v>1.1301838099999999</v>
      </c>
      <c r="AV282" s="40">
        <v>4.0208498639999997</v>
      </c>
      <c r="AW282" s="40">
        <v>-1.291489114</v>
      </c>
      <c r="AX282" s="40">
        <v>1.295470001</v>
      </c>
      <c r="AY282" s="40">
        <v>3.0695035019999999</v>
      </c>
      <c r="AZ282" s="40">
        <v>2.4981739319999998</v>
      </c>
      <c r="BA282" s="40">
        <v>2.145369605</v>
      </c>
      <c r="BB282" s="40">
        <v>2.242513169</v>
      </c>
      <c r="BC282" s="40">
        <v>2.9462125050000001</v>
      </c>
      <c r="BD282" s="40">
        <v>8.5358974770000007</v>
      </c>
      <c r="BE282" s="40">
        <v>-3.442101439</v>
      </c>
      <c r="BF282" s="40">
        <v>0.66330883500000004</v>
      </c>
      <c r="BG282" s="40">
        <v>1.4537099920000001</v>
      </c>
      <c r="BH282" s="40">
        <v>-6.1225121270000002</v>
      </c>
      <c r="BI282" s="40">
        <v>3.2567186189999999</v>
      </c>
      <c r="BJ282" s="40">
        <v>-0.72284555399999995</v>
      </c>
      <c r="BK282" s="40">
        <v>1.5789608239999999</v>
      </c>
      <c r="BL282" s="40">
        <v>-1.0390698860000001</v>
      </c>
    </row>
    <row r="283" spans="1:64" x14ac:dyDescent="0.3">
      <c r="A283" s="40" t="s">
        <v>277</v>
      </c>
      <c r="B283" s="40" t="s">
        <v>278</v>
      </c>
      <c r="C283" s="40" t="s">
        <v>329</v>
      </c>
      <c r="D283" s="40" t="s">
        <v>32</v>
      </c>
      <c r="E283" s="40" t="s">
        <v>293</v>
      </c>
      <c r="F283" s="40" t="s">
        <v>324</v>
      </c>
      <c r="G283" s="40" t="s">
        <v>33</v>
      </c>
      <c r="O283" s="40">
        <v>-6.3565850340000001</v>
      </c>
      <c r="P283" s="40">
        <v>4.1942628920000002</v>
      </c>
      <c r="Q283" s="40">
        <v>-1.324157472</v>
      </c>
      <c r="R283" s="40">
        <v>16.85453892</v>
      </c>
      <c r="S283" s="40">
        <v>9.6003672899999994</v>
      </c>
      <c r="T283" s="40">
        <v>-6.2866742179999999</v>
      </c>
      <c r="U283" s="40">
        <v>2.0572422709999998</v>
      </c>
      <c r="V283" s="40">
        <v>0.92024578000000001</v>
      </c>
      <c r="W283" s="40">
        <v>11.854109709999999</v>
      </c>
      <c r="X283" s="40">
        <v>11.21894234</v>
      </c>
      <c r="Y283" s="40">
        <v>2.9319385150000001</v>
      </c>
      <c r="Z283" s="40">
        <v>3.1196972380000001</v>
      </c>
      <c r="AA283" s="40">
        <v>-6.5438989730000001</v>
      </c>
      <c r="AB283" s="40">
        <v>-8.1984515160000004</v>
      </c>
      <c r="AC283" s="40">
        <v>6.4009255129999998</v>
      </c>
      <c r="AD283" s="40">
        <v>4.4308265760000003</v>
      </c>
      <c r="AE283" s="40">
        <v>5.7261199439999997</v>
      </c>
      <c r="AF283" s="40">
        <v>0.48939276799999998</v>
      </c>
      <c r="AG283" s="40">
        <v>0.61688214299999999</v>
      </c>
      <c r="AH283" s="40">
        <v>0.83898127199999994</v>
      </c>
      <c r="AI283" s="40">
        <v>2.0159956499999998</v>
      </c>
      <c r="AJ283" s="40">
        <v>2.4466779000000001</v>
      </c>
      <c r="AK283" s="40">
        <v>-0.24494280700000001</v>
      </c>
      <c r="AL283" s="40">
        <v>12.79925989</v>
      </c>
      <c r="AM283" s="40">
        <v>-25.11564688</v>
      </c>
      <c r="AN283" s="40">
        <v>52.979657189999998</v>
      </c>
      <c r="AO283" s="40">
        <v>-28.920836829999999</v>
      </c>
      <c r="AP283" s="40">
        <v>39.590245420000002</v>
      </c>
      <c r="AQ283" s="40">
        <v>25.50739329</v>
      </c>
      <c r="AR283" s="40">
        <v>0.13395042900000001</v>
      </c>
      <c r="AS283" s="40">
        <v>10.339316670000001</v>
      </c>
      <c r="AT283" s="40">
        <v>10.11520232</v>
      </c>
      <c r="AU283" s="40">
        <v>5.2988789470000004</v>
      </c>
      <c r="AV283" s="40">
        <v>-5.9826804940000002</v>
      </c>
      <c r="AW283" s="40">
        <v>5.8936159930000001</v>
      </c>
      <c r="AX283" s="40">
        <v>3.308110353</v>
      </c>
      <c r="AY283" s="40">
        <v>3.6441494240000001</v>
      </c>
      <c r="AZ283" s="40">
        <v>-9.330252217</v>
      </c>
      <c r="BA283" s="40">
        <v>-4.620556745</v>
      </c>
      <c r="BB283" s="40">
        <v>7.3908362390000004</v>
      </c>
      <c r="BC283" s="40">
        <v>3.5153919920000001</v>
      </c>
      <c r="BD283" s="40">
        <v>3.9956776180000002</v>
      </c>
      <c r="BE283" s="40">
        <v>6.8038160640000003</v>
      </c>
      <c r="BF283" s="40">
        <v>4.286938009</v>
      </c>
      <c r="BG283" s="40">
        <v>-0.12477687899999999</v>
      </c>
      <c r="BH283" s="40">
        <v>6.5830186189999997</v>
      </c>
      <c r="BI283" s="40">
        <v>5.8882103250000002</v>
      </c>
      <c r="BJ283" s="40">
        <v>-2.0172649460000001</v>
      </c>
      <c r="BK283" s="40">
        <v>-2.33004056</v>
      </c>
      <c r="BL283" s="40">
        <v>4.9999570110000002</v>
      </c>
    </row>
    <row r="284" spans="1:64" x14ac:dyDescent="0.3">
      <c r="A284" s="40" t="s">
        <v>165</v>
      </c>
      <c r="B284" s="40" t="s">
        <v>166</v>
      </c>
      <c r="C284" s="40" t="s">
        <v>329</v>
      </c>
      <c r="D284" s="40" t="s">
        <v>32</v>
      </c>
      <c r="E284" s="40" t="s">
        <v>293</v>
      </c>
      <c r="F284" s="40" t="s">
        <v>324</v>
      </c>
      <c r="G284" s="40" t="s">
        <v>33</v>
      </c>
      <c r="AF284" s="40">
        <v>-2.9659112639999998</v>
      </c>
      <c r="AG284" s="40">
        <v>-3.0199328269999999</v>
      </c>
      <c r="AH284" s="40">
        <v>28.321656369999999</v>
      </c>
      <c r="AI284" s="40">
        <v>5.0951920629999998</v>
      </c>
      <c r="AJ284" s="40">
        <v>4.4497609880000004</v>
      </c>
      <c r="AK284" s="40">
        <v>1.1000012619999999</v>
      </c>
      <c r="AL284" s="40">
        <v>-8.9026983259999994</v>
      </c>
      <c r="AM284" s="40">
        <v>-20.60520992</v>
      </c>
      <c r="AN284" s="40">
        <v>25.540764630000002</v>
      </c>
      <c r="AO284" s="40">
        <v>-0.40278878099999998</v>
      </c>
      <c r="AP284" s="40">
        <v>16.968381359999999</v>
      </c>
      <c r="AQ284" s="40">
        <v>14.59944812</v>
      </c>
      <c r="AR284" s="40">
        <v>9.0925232979999997</v>
      </c>
      <c r="AS284" s="40">
        <v>8.4104749210000005</v>
      </c>
      <c r="AT284" s="40">
        <v>6.1330330960000001</v>
      </c>
      <c r="AU284" s="40">
        <v>-12.38399136</v>
      </c>
      <c r="AV284" s="40">
        <v>10.129908970000001</v>
      </c>
      <c r="AW284" s="40">
        <v>11.576559489999999</v>
      </c>
      <c r="AX284" s="40">
        <v>5.42446261</v>
      </c>
      <c r="AY284" s="40">
        <v>4.9903848369999997</v>
      </c>
      <c r="AZ284" s="40">
        <v>6.7718969849999997</v>
      </c>
      <c r="BA284" s="40">
        <v>10.50647244</v>
      </c>
      <c r="BB284" s="40">
        <v>8.4517015410000003</v>
      </c>
      <c r="BC284" s="40">
        <v>6.990086486</v>
      </c>
      <c r="BD284" s="40">
        <v>5.1465089749999997</v>
      </c>
      <c r="BE284" s="40">
        <v>5.1603081570000002</v>
      </c>
      <c r="BF284" s="40">
        <v>4.1538221599999998</v>
      </c>
      <c r="BG284" s="40">
        <v>1.9828462339999999</v>
      </c>
      <c r="BH284" s="40">
        <v>1.8873996230000001</v>
      </c>
      <c r="BI284" s="40">
        <v>3.7312342869999999</v>
      </c>
      <c r="BJ284" s="40">
        <v>3.1068509450000001</v>
      </c>
      <c r="BK284" s="40">
        <v>2.6012485239999998</v>
      </c>
      <c r="BL284" s="40">
        <v>4.3186530809999999</v>
      </c>
    </row>
    <row r="285" spans="1:64" x14ac:dyDescent="0.3">
      <c r="A285" s="40" t="s">
        <v>171</v>
      </c>
      <c r="B285" s="40" t="s">
        <v>172</v>
      </c>
      <c r="C285" s="40" t="s">
        <v>329</v>
      </c>
      <c r="D285" s="40" t="s">
        <v>32</v>
      </c>
      <c r="E285" s="40" t="s">
        <v>293</v>
      </c>
      <c r="F285" s="40" t="s">
        <v>324</v>
      </c>
      <c r="G285" s="40" t="s">
        <v>33</v>
      </c>
      <c r="M285" s="40">
        <v>4.7120365050000004</v>
      </c>
      <c r="N285" s="40">
        <v>4.7120425959999999</v>
      </c>
      <c r="O285" s="40">
        <v>4.7120444460000002</v>
      </c>
      <c r="P285" s="40">
        <v>4.7120410650000002</v>
      </c>
      <c r="Q285" s="40">
        <v>8.8934533990000002</v>
      </c>
      <c r="R285" s="40">
        <v>2.6621587350000002</v>
      </c>
      <c r="S285" s="40">
        <v>-30.645859300000001</v>
      </c>
      <c r="T285" s="40">
        <v>43.283815910000001</v>
      </c>
      <c r="U285" s="40">
        <v>17.94772665</v>
      </c>
      <c r="V285" s="40">
        <v>-5.7562127800000003</v>
      </c>
      <c r="W285" s="40">
        <v>28.696774560000001</v>
      </c>
      <c r="X285" s="40">
        <v>0.75476866200000003</v>
      </c>
      <c r="Y285" s="40">
        <v>2.7382224860000002</v>
      </c>
      <c r="Z285" s="40">
        <v>21.643293839999998</v>
      </c>
      <c r="AA285" s="40">
        <v>-1.515574969</v>
      </c>
      <c r="AB285" s="40">
        <v>-1.2192679259999999</v>
      </c>
      <c r="AC285" s="40">
        <v>9.299525203</v>
      </c>
      <c r="AD285" s="40">
        <v>4.36715023</v>
      </c>
      <c r="AE285" s="40">
        <v>-8.8161341019999995</v>
      </c>
      <c r="AF285" s="40">
        <v>2.2919782460000002</v>
      </c>
      <c r="AG285" s="40">
        <v>2.9015310200000002</v>
      </c>
      <c r="AH285" s="40">
        <v>-2.0202892179999998</v>
      </c>
      <c r="AI285" s="40">
        <v>5.6239035050000004</v>
      </c>
      <c r="AJ285" s="40">
        <v>-4.265100887</v>
      </c>
      <c r="AK285" s="40">
        <v>-2.5597384399999998</v>
      </c>
      <c r="AL285" s="40">
        <v>5.7999983119999996</v>
      </c>
      <c r="AM285" s="40">
        <v>5.2000022660000003</v>
      </c>
      <c r="AN285" s="40">
        <v>-16.922998230000001</v>
      </c>
      <c r="AO285" s="40">
        <v>-31.322852359999999</v>
      </c>
      <c r="AP285" s="40">
        <v>29.422374479999998</v>
      </c>
      <c r="AQ285" s="40">
        <v>19.915029910000001</v>
      </c>
      <c r="AR285" s="40">
        <v>4.130390062</v>
      </c>
      <c r="AS285" s="40">
        <v>10.44313026</v>
      </c>
      <c r="AT285" s="40">
        <v>17.449521239999999</v>
      </c>
      <c r="AU285" s="40">
        <v>7.5068976530000002</v>
      </c>
      <c r="AV285" s="40">
        <v>8.8136613280000002</v>
      </c>
      <c r="AW285" s="40">
        <v>16.89541329</v>
      </c>
      <c r="AX285" s="40">
        <v>-3.067732737</v>
      </c>
      <c r="AY285" s="40">
        <v>1.8105580050000001</v>
      </c>
      <c r="AZ285" s="40">
        <v>6.4859441990000004</v>
      </c>
      <c r="BA285" s="40">
        <v>2.763502645</v>
      </c>
      <c r="BB285" s="40">
        <v>2.6035876409999998</v>
      </c>
      <c r="BC285" s="40">
        <v>6.4486274019999996</v>
      </c>
      <c r="BD285" s="40">
        <v>7.7247485119999997</v>
      </c>
      <c r="BE285" s="40">
        <v>4.9846988699999999</v>
      </c>
      <c r="BF285" s="40">
        <v>4.3452003340000003</v>
      </c>
      <c r="BG285" s="40">
        <v>6.8233225839999996</v>
      </c>
      <c r="BH285" s="40">
        <v>3.2834937960000001</v>
      </c>
      <c r="BI285" s="40">
        <v>6.6659066019999997</v>
      </c>
      <c r="BJ285" s="40">
        <v>4.9762562790000002</v>
      </c>
      <c r="BK285" s="40">
        <v>3.8801818180000001</v>
      </c>
      <c r="BL285" s="40">
        <v>6.5818836740000002</v>
      </c>
    </row>
    <row r="286" spans="1:64" x14ac:dyDescent="0.3">
      <c r="A286" s="40" t="s">
        <v>175</v>
      </c>
      <c r="B286" s="40" t="s">
        <v>176</v>
      </c>
      <c r="C286" s="40" t="s">
        <v>329</v>
      </c>
      <c r="D286" s="40" t="s">
        <v>32</v>
      </c>
      <c r="E286" s="40" t="s">
        <v>293</v>
      </c>
      <c r="F286" s="40" t="s">
        <v>324</v>
      </c>
      <c r="G286" s="40" t="s">
        <v>33</v>
      </c>
      <c r="H286" s="40">
        <v>3.7149868829999999</v>
      </c>
      <c r="I286" s="40">
        <v>5.6706919060000001</v>
      </c>
      <c r="J286" s="40">
        <v>3.2429928189999999</v>
      </c>
      <c r="K286" s="40">
        <v>-11.45389275</v>
      </c>
      <c r="L286" s="40">
        <v>1.110688796</v>
      </c>
      <c r="M286" s="40">
        <v>7.869016791</v>
      </c>
      <c r="N286" s="40">
        <v>25.005808099999999</v>
      </c>
      <c r="O286" s="40">
        <v>-11.968777100000001</v>
      </c>
      <c r="P286" s="40">
        <v>4.7572132299999996</v>
      </c>
      <c r="Q286" s="40">
        <v>-6.6505441349999996</v>
      </c>
      <c r="R286" s="40">
        <v>18.76439263</v>
      </c>
      <c r="S286" s="40">
        <v>-0.63925833899999995</v>
      </c>
      <c r="T286" s="40">
        <v>-12.660080499999999</v>
      </c>
      <c r="U286" s="40">
        <v>30.37634409</v>
      </c>
      <c r="V286" s="40">
        <v>-8.5794617750000004</v>
      </c>
      <c r="W286" s="40">
        <v>-2.4193784599999999</v>
      </c>
      <c r="X286" s="40">
        <v>11.751463299999999</v>
      </c>
      <c r="Y286" s="40">
        <v>4.0075208169999996</v>
      </c>
      <c r="Z286" s="40">
        <v>-2.1667269249999999</v>
      </c>
      <c r="AA286" s="40">
        <v>9.9780904360000005</v>
      </c>
      <c r="AB286" s="40">
        <v>5.782108826</v>
      </c>
      <c r="AC286" s="40">
        <v>-8.4452713740000007</v>
      </c>
      <c r="AD286" s="40">
        <v>-22.706319700000002</v>
      </c>
      <c r="AE286" s="40">
        <v>11.40182121</v>
      </c>
      <c r="AF286" s="40">
        <v>20.337324429999999</v>
      </c>
      <c r="AG286" s="40">
        <v>6.5893326959999996</v>
      </c>
      <c r="AH286" s="40">
        <v>2.5445977790000001</v>
      </c>
      <c r="AI286" s="40">
        <v>2.805313027</v>
      </c>
      <c r="AJ286" s="40">
        <v>14.701687919999999</v>
      </c>
      <c r="AK286" s="40">
        <v>-7.1351692399999997</v>
      </c>
      <c r="AL286" s="40">
        <v>4.4661591029999999</v>
      </c>
      <c r="AM286" s="40">
        <v>-27.260032899999999</v>
      </c>
      <c r="AN286" s="40">
        <v>23.932553710000001</v>
      </c>
      <c r="AO286" s="40">
        <v>7.8999999069999998</v>
      </c>
      <c r="AP286" s="40">
        <v>-19.899999900000001</v>
      </c>
      <c r="AQ286" s="40">
        <v>23.99999983</v>
      </c>
      <c r="AR286" s="40">
        <v>0.90000018299999995</v>
      </c>
      <c r="AS286" s="40">
        <v>-5.3000000099999998</v>
      </c>
      <c r="AT286" s="40">
        <v>6.200000009</v>
      </c>
      <c r="AU286" s="40">
        <v>4.6999999629999998</v>
      </c>
      <c r="AV286" s="40">
        <v>-3.300000029</v>
      </c>
      <c r="AW286" s="40">
        <v>6.499999957</v>
      </c>
      <c r="AX286" s="40">
        <v>0.68106955199999997</v>
      </c>
      <c r="AY286" s="40">
        <v>0.85944004399999996</v>
      </c>
      <c r="AZ286" s="40">
        <v>2.8097855979999999</v>
      </c>
      <c r="BA286" s="40">
        <v>-5.4627802279999997</v>
      </c>
      <c r="BB286" s="40">
        <v>2.9791619699999998</v>
      </c>
      <c r="BC286" s="40">
        <v>19.41150816</v>
      </c>
      <c r="BD286" s="40">
        <v>-1.8922817279999999</v>
      </c>
      <c r="BE286" s="40">
        <v>-0.300341362</v>
      </c>
      <c r="BF286" s="40">
        <v>1.9940300639999999</v>
      </c>
      <c r="BG286" s="40">
        <v>1.763397374</v>
      </c>
      <c r="BH286" s="40">
        <v>4.479899326</v>
      </c>
      <c r="BI286" s="40">
        <v>6.8014706199999999</v>
      </c>
      <c r="BJ286" s="40">
        <v>-6.3550750210000002</v>
      </c>
      <c r="BK286" s="40">
        <v>-10.23702567</v>
      </c>
      <c r="BL286" s="40">
        <v>17.71588655</v>
      </c>
    </row>
    <row r="287" spans="1:64" x14ac:dyDescent="0.3">
      <c r="A287" s="40" t="s">
        <v>177</v>
      </c>
      <c r="B287" s="40" t="s">
        <v>178</v>
      </c>
      <c r="C287" s="40" t="s">
        <v>329</v>
      </c>
      <c r="D287" s="40" t="s">
        <v>32</v>
      </c>
      <c r="E287" s="40" t="s">
        <v>293</v>
      </c>
      <c r="F287" s="40" t="s">
        <v>324</v>
      </c>
      <c r="G287" s="40" t="s">
        <v>33</v>
      </c>
      <c r="AL287" s="40">
        <v>3.5699488079999999</v>
      </c>
      <c r="AM287" s="40">
        <v>1.23669041</v>
      </c>
      <c r="AN287" s="40">
        <v>3.105803055</v>
      </c>
      <c r="AO287" s="40">
        <v>2.105723266</v>
      </c>
      <c r="AP287" s="40">
        <v>5.8351093069999997</v>
      </c>
      <c r="AQ287" s="40">
        <v>3.869343347</v>
      </c>
      <c r="AR287" s="40">
        <v>2.4489939889999999</v>
      </c>
      <c r="AS287" s="40">
        <v>1.9067700320000001</v>
      </c>
      <c r="AT287" s="40">
        <v>4.0575941909999997</v>
      </c>
      <c r="AU287" s="40">
        <v>4.4596539870000003</v>
      </c>
      <c r="AV287" s="40">
        <v>4.9272522460000001</v>
      </c>
      <c r="AW287" s="40">
        <v>5.0423803700000001</v>
      </c>
      <c r="AX287" s="40">
        <v>3.2185326330000001</v>
      </c>
      <c r="AY287" s="40">
        <v>5.9071728569999999</v>
      </c>
      <c r="AZ287" s="40">
        <v>7.7239732859999997</v>
      </c>
      <c r="BA287" s="40">
        <v>2.3502382499999999</v>
      </c>
      <c r="BB287" s="40">
        <v>2.3636120269999998</v>
      </c>
      <c r="BC287" s="40">
        <v>7.5010433450000003</v>
      </c>
      <c r="BD287" s="40">
        <v>5.0999394120000003</v>
      </c>
      <c r="BE287" s="40">
        <v>2.6952476179999998</v>
      </c>
      <c r="BF287" s="40">
        <v>3.4730943710000002</v>
      </c>
      <c r="BG287" s="40">
        <v>3.248589349</v>
      </c>
      <c r="BH287" s="40">
        <v>3.1994608379999998</v>
      </c>
      <c r="BI287" s="40">
        <v>3.38246197</v>
      </c>
      <c r="BJ287" s="40">
        <v>2.342700346</v>
      </c>
      <c r="BK287" s="40">
        <v>2.1009967199999999</v>
      </c>
      <c r="BL287" s="40">
        <v>3.5506731359999999</v>
      </c>
    </row>
    <row r="288" spans="1:64" x14ac:dyDescent="0.3">
      <c r="A288" s="40" t="s">
        <v>179</v>
      </c>
      <c r="B288" s="40" t="s">
        <v>180</v>
      </c>
      <c r="C288" s="40" t="s">
        <v>329</v>
      </c>
      <c r="D288" s="40" t="s">
        <v>32</v>
      </c>
      <c r="E288" s="40" t="s">
        <v>293</v>
      </c>
      <c r="F288" s="40" t="s">
        <v>324</v>
      </c>
      <c r="G288" s="40" t="s">
        <v>33</v>
      </c>
      <c r="AD288" s="40">
        <v>6.3039194350000001</v>
      </c>
      <c r="AE288" s="40">
        <v>-3.0121361960000002</v>
      </c>
      <c r="AF288" s="40">
        <v>-3.4745955099999999</v>
      </c>
      <c r="AG288" s="40">
        <v>2.394073535</v>
      </c>
      <c r="AH288" s="40">
        <v>2.0311639389999998</v>
      </c>
      <c r="AI288" s="40">
        <v>5.5165492340000002</v>
      </c>
      <c r="AJ288" s="40">
        <v>6.1885727099999999</v>
      </c>
      <c r="AK288" s="40">
        <v>5.2382324389999999</v>
      </c>
      <c r="AL288" s="40">
        <v>2.8828704690000002</v>
      </c>
      <c r="AM288" s="40">
        <v>-0.98288929300000005</v>
      </c>
      <c r="AN288" s="40">
        <v>9.3324072359999999</v>
      </c>
      <c r="AO288" s="40">
        <v>1.734624655</v>
      </c>
      <c r="AP288" s="40">
        <v>5.8981050269999997</v>
      </c>
      <c r="AQ288" s="40">
        <v>4.2553199370000003</v>
      </c>
      <c r="AR288" s="40">
        <v>1.089181658</v>
      </c>
      <c r="AS288" s="40">
        <v>1.7699472709999999</v>
      </c>
      <c r="AT288" s="40">
        <v>5.8224263560000002</v>
      </c>
      <c r="AU288" s="40">
        <v>-0.43833171199999998</v>
      </c>
      <c r="AV288" s="40">
        <v>7.8566840449999997</v>
      </c>
      <c r="AW288" s="40">
        <v>7.0667105479999996</v>
      </c>
      <c r="AX288" s="40">
        <v>2.1399365279999998</v>
      </c>
      <c r="AY288" s="40">
        <v>1.5886157439999999</v>
      </c>
      <c r="AZ288" s="40">
        <v>2.0493543999999999</v>
      </c>
      <c r="BA288" s="40">
        <v>0.45858600300000002</v>
      </c>
      <c r="BB288" s="40">
        <v>0.119237784</v>
      </c>
      <c r="BC288" s="40">
        <v>1.3458424840000001</v>
      </c>
      <c r="BD288" s="40">
        <v>3.3039289599999999</v>
      </c>
      <c r="BE288" s="40">
        <v>2.8769585270000002</v>
      </c>
      <c r="BF288" s="40">
        <v>3.110063496</v>
      </c>
      <c r="BG288" s="40">
        <v>0.59414862800000001</v>
      </c>
      <c r="BH288" s="40">
        <v>1.8620029570000001</v>
      </c>
      <c r="BI288" s="40">
        <v>2.697698296</v>
      </c>
      <c r="BJ288" s="40">
        <v>2.3457162380000001</v>
      </c>
      <c r="BK288" s="40">
        <v>2.8093306569999998</v>
      </c>
      <c r="BL288" s="40">
        <v>1.610250454</v>
      </c>
    </row>
    <row r="289" spans="1:64" x14ac:dyDescent="0.3">
      <c r="A289" s="40" t="s">
        <v>279</v>
      </c>
      <c r="B289" s="40" t="s">
        <v>280</v>
      </c>
      <c r="C289" s="40" t="s">
        <v>329</v>
      </c>
      <c r="D289" s="40" t="s">
        <v>32</v>
      </c>
      <c r="E289" s="40" t="s">
        <v>293</v>
      </c>
      <c r="F289" s="40" t="s">
        <v>324</v>
      </c>
      <c r="G289" s="40" t="s">
        <v>33</v>
      </c>
      <c r="M289" s="40">
        <v>2.5052190680000002</v>
      </c>
      <c r="N289" s="40">
        <v>-0.48879510300000001</v>
      </c>
      <c r="O289" s="40">
        <v>0.81866007500000004</v>
      </c>
      <c r="P289" s="40">
        <v>1.339830869</v>
      </c>
      <c r="Q289" s="40">
        <v>4.2467992819999996</v>
      </c>
      <c r="R289" s="40">
        <v>2.4212155960000001</v>
      </c>
      <c r="S289" s="40">
        <v>4.4652843899999999</v>
      </c>
      <c r="T289" s="40">
        <v>-1.1853809900000001</v>
      </c>
      <c r="U289" s="40">
        <v>4.5801921009999997</v>
      </c>
      <c r="V289" s="40">
        <v>4.6576344709999997</v>
      </c>
      <c r="W289" s="40">
        <v>7.0076682269999999</v>
      </c>
      <c r="X289" s="40">
        <v>1.0552124119999999</v>
      </c>
      <c r="Y289" s="40">
        <v>0.58354131399999998</v>
      </c>
      <c r="Z289" s="40">
        <v>-5.4350867940000001</v>
      </c>
      <c r="AA289" s="40">
        <v>-1.872839082</v>
      </c>
      <c r="AB289" s="40">
        <v>8.160576335</v>
      </c>
      <c r="AC289" s="40">
        <v>-11.68238865</v>
      </c>
      <c r="AD289" s="40">
        <v>8.3706562400000006</v>
      </c>
      <c r="AE289" s="40">
        <v>5.5944049949999997</v>
      </c>
      <c r="AF289" s="40">
        <v>3.4919419129999998</v>
      </c>
      <c r="AG289" s="40">
        <v>8.7259329389999998</v>
      </c>
      <c r="AH289" s="40">
        <v>-2.1936623599999998</v>
      </c>
      <c r="AI289" s="40">
        <v>19.310733339999999</v>
      </c>
      <c r="AJ289" s="40">
        <v>-2.6822567579999999</v>
      </c>
      <c r="AK289" s="40">
        <v>-8.9045945870000001</v>
      </c>
      <c r="AL289" s="40">
        <v>5.1719663059999998</v>
      </c>
      <c r="AM289" s="40">
        <v>-33.071082160000003</v>
      </c>
      <c r="AN289" s="40">
        <v>68.111739700000001</v>
      </c>
      <c r="AO289" s="40">
        <v>-18.902975290000001</v>
      </c>
      <c r="AP289" s="40">
        <v>32.481289570000001</v>
      </c>
      <c r="AQ289" s="40">
        <v>-1.380094215</v>
      </c>
      <c r="AR289" s="40">
        <v>-5.9605322510000001</v>
      </c>
      <c r="AS289" s="40">
        <v>0.211107767</v>
      </c>
      <c r="AT289" s="40">
        <v>8.7838100659999991</v>
      </c>
      <c r="AU289" s="40">
        <v>0.16465756300000001</v>
      </c>
      <c r="AV289" s="40">
        <v>-4.1107644519999997</v>
      </c>
      <c r="AW289" s="40">
        <v>-3.5260528889999998</v>
      </c>
      <c r="AX289" s="40">
        <v>2.754896156</v>
      </c>
      <c r="AY289" s="40">
        <v>1.595457245</v>
      </c>
      <c r="AZ289" s="40">
        <v>-3.5521170689999999</v>
      </c>
      <c r="BA289" s="40">
        <v>-1.425452513</v>
      </c>
      <c r="BB289" s="40">
        <v>-3.826033968</v>
      </c>
      <c r="BC289" s="40">
        <v>-2.65512427</v>
      </c>
      <c r="BD289" s="40">
        <v>0.63309544600000001</v>
      </c>
      <c r="BE289" s="40">
        <v>-5.9775882400000002</v>
      </c>
      <c r="BF289" s="40">
        <v>7.7783964970000001</v>
      </c>
      <c r="BG289" s="40">
        <v>3.384627853</v>
      </c>
      <c r="BH289" s="40">
        <v>-3.843138792</v>
      </c>
      <c r="BI289" s="40">
        <v>1.0598186080000001</v>
      </c>
      <c r="BJ289" s="40">
        <v>-7.7362105479999999</v>
      </c>
      <c r="BK289" s="40">
        <v>3.7192069769999998</v>
      </c>
      <c r="BL289" s="40">
        <v>9.7881714819999992</v>
      </c>
    </row>
    <row r="290" spans="1:64" x14ac:dyDescent="0.3">
      <c r="A290" s="40" t="s">
        <v>281</v>
      </c>
      <c r="B290" s="40" t="s">
        <v>282</v>
      </c>
      <c r="C290" s="40" t="s">
        <v>329</v>
      </c>
      <c r="D290" s="40" t="s">
        <v>32</v>
      </c>
      <c r="E290" s="40" t="s">
        <v>293</v>
      </c>
      <c r="F290" s="40" t="s">
        <v>324</v>
      </c>
      <c r="G290" s="40" t="s">
        <v>33</v>
      </c>
      <c r="Q290" s="40">
        <v>-7.5128596590000001</v>
      </c>
      <c r="R290" s="40">
        <v>26.890182639999999</v>
      </c>
      <c r="S290" s="40">
        <v>13.024798840000001</v>
      </c>
      <c r="T290" s="40">
        <v>-19.14067408</v>
      </c>
      <c r="U290" s="40">
        <v>18.116270279999998</v>
      </c>
      <c r="V290" s="40">
        <v>-5.9306382940000004</v>
      </c>
      <c r="W290" s="40">
        <v>11.30430479</v>
      </c>
      <c r="X290" s="40">
        <v>-21.289141260000001</v>
      </c>
      <c r="Y290" s="40">
        <v>10.173625599999999</v>
      </c>
      <c r="Z290" s="40">
        <v>0</v>
      </c>
      <c r="AA290" s="40">
        <v>1.5767098799999999</v>
      </c>
      <c r="AB290" s="40">
        <v>14.19068234</v>
      </c>
      <c r="AC290" s="40">
        <v>-7.1844672359999997</v>
      </c>
      <c r="AD290" s="40">
        <v>-15.690375619999999</v>
      </c>
      <c r="AE290" s="40">
        <v>23.07692917</v>
      </c>
      <c r="AF290" s="40">
        <v>23.79183703</v>
      </c>
      <c r="AG290" s="40">
        <v>-8.2216328159999996</v>
      </c>
      <c r="AH290" s="40">
        <v>-4.2774992520000001</v>
      </c>
      <c r="AI290" s="40">
        <v>3.1918821519999998</v>
      </c>
      <c r="AJ290" s="40">
        <v>3.4570642700000001</v>
      </c>
      <c r="AK290" s="40">
        <v>12.13506439</v>
      </c>
      <c r="AL290" s="40">
        <v>1.0351313769999999</v>
      </c>
      <c r="AM290" s="40">
        <v>-23.191556670000001</v>
      </c>
      <c r="AN290" s="40">
        <v>27.122074600000001</v>
      </c>
      <c r="AO290" s="40">
        <v>7.3131968580000004</v>
      </c>
      <c r="AP290" s="40">
        <v>-7.5851864960000004</v>
      </c>
      <c r="AQ290" s="40">
        <v>19.81403864</v>
      </c>
      <c r="AR290" s="40">
        <v>3.2111342509999998</v>
      </c>
      <c r="AS290" s="40">
        <v>5.0816699300000003</v>
      </c>
      <c r="AT290" s="40">
        <v>4.4632704639999998</v>
      </c>
      <c r="AU290" s="40">
        <v>1.9999983459999999</v>
      </c>
      <c r="AV290" s="40">
        <v>14.000000890000001</v>
      </c>
      <c r="AW290" s="40">
        <v>-24.000000570000001</v>
      </c>
      <c r="AX290" s="40">
        <v>-15.000000699999999</v>
      </c>
      <c r="AY290" s="40">
        <v>-8.9999970820000001</v>
      </c>
      <c r="AZ290" s="40">
        <v>-5.0000030249999998</v>
      </c>
      <c r="BA290" s="40">
        <v>-3.9999992359999998</v>
      </c>
      <c r="BB290" s="40">
        <v>-6.9999999339999999</v>
      </c>
      <c r="BC290" s="40">
        <v>-39.30000098</v>
      </c>
      <c r="BD290" s="40">
        <v>22.008940989999999</v>
      </c>
      <c r="BE290" s="40">
        <v>7.2227646009999997</v>
      </c>
      <c r="BF290" s="40">
        <v>1.4054243129999999</v>
      </c>
      <c r="BG290" s="40">
        <v>7.836031492</v>
      </c>
      <c r="BH290" s="40">
        <v>-2.5706651279999999</v>
      </c>
      <c r="BI290" s="40">
        <v>22.999648130000001</v>
      </c>
      <c r="BJ290" s="40">
        <v>-5.2058490810000002</v>
      </c>
      <c r="BK290" s="40">
        <v>-3.88244838</v>
      </c>
      <c r="BL290" s="40">
        <v>9.9999980040000001</v>
      </c>
    </row>
    <row r="291" spans="1:64" x14ac:dyDescent="0.3">
      <c r="A291" s="40" t="s">
        <v>147</v>
      </c>
      <c r="B291" s="40" t="s">
        <v>148</v>
      </c>
      <c r="C291" s="40" t="s">
        <v>330</v>
      </c>
      <c r="D291" s="40" t="s">
        <v>32</v>
      </c>
      <c r="E291" s="40" t="s">
        <v>293</v>
      </c>
      <c r="F291" s="40" t="s">
        <v>324</v>
      </c>
      <c r="G291" s="40" t="s">
        <v>33</v>
      </c>
      <c r="R291" s="40">
        <v>1.1563649380000001</v>
      </c>
      <c r="S291" s="40">
        <v>-0.29428107599999997</v>
      </c>
      <c r="T291" s="40">
        <v>-5.6047479789999999</v>
      </c>
      <c r="U291" s="40">
        <v>15.000162400000001</v>
      </c>
      <c r="V291" s="40">
        <v>-0.81568449300000001</v>
      </c>
      <c r="W291" s="40">
        <v>3.836347671</v>
      </c>
      <c r="X291" s="40">
        <v>-5.8047309770000002</v>
      </c>
      <c r="Y291" s="40">
        <v>5.601395492</v>
      </c>
      <c r="Z291" s="40">
        <v>-6.440635984</v>
      </c>
      <c r="AA291" s="40">
        <v>2.4721886359999998</v>
      </c>
      <c r="AB291" s="40">
        <v>8.0736134760000002</v>
      </c>
      <c r="AC291" s="40">
        <v>2.789003492</v>
      </c>
      <c r="AD291" s="40">
        <v>0.29012828400000001</v>
      </c>
      <c r="AE291" s="40">
        <v>-1.062544607</v>
      </c>
      <c r="AF291" s="40">
        <v>7.2017295260000003</v>
      </c>
      <c r="AG291" s="40">
        <v>12.5527117</v>
      </c>
      <c r="AH291" s="40">
        <v>-10.15599735</v>
      </c>
      <c r="AI291" s="40">
        <v>17.935507000000001</v>
      </c>
      <c r="AJ291" s="40">
        <v>-1.3661362939999999</v>
      </c>
      <c r="AK291" s="40">
        <v>-6.5285892690000003</v>
      </c>
      <c r="AL291" s="40">
        <v>20.616797170000002</v>
      </c>
      <c r="AM291" s="40">
        <v>2.5591740600000001</v>
      </c>
      <c r="AN291" s="40">
        <v>9.8150526490000001</v>
      </c>
      <c r="AO291" s="40">
        <v>0.52594059699999995</v>
      </c>
      <c r="AP291" s="40">
        <v>6.363435151</v>
      </c>
      <c r="AQ291" s="40">
        <v>12.535114829999999</v>
      </c>
      <c r="AR291" s="40">
        <v>-3.9002200650000001</v>
      </c>
      <c r="AS291" s="40">
        <v>16.55237636</v>
      </c>
      <c r="AT291" s="40">
        <v>1.404823946</v>
      </c>
      <c r="AU291" s="40">
        <v>4.5116061670000001</v>
      </c>
      <c r="AV291" s="40">
        <v>11.042575299999999</v>
      </c>
      <c r="AW291" s="40">
        <v>0.335966031</v>
      </c>
      <c r="AX291" s="40">
        <v>6.8529800229999998</v>
      </c>
      <c r="AY291" s="40">
        <v>-3.515721004</v>
      </c>
      <c r="AZ291" s="40">
        <v>10.23466159</v>
      </c>
      <c r="BA291" s="40">
        <v>2.949515517</v>
      </c>
      <c r="BB291" s="40">
        <v>-3.2490473949999998</v>
      </c>
      <c r="BC291" s="40">
        <v>20.536666660000002</v>
      </c>
      <c r="BD291" s="40">
        <v>-9.7643898829999998</v>
      </c>
      <c r="BE291" s="40">
        <v>12.20891456</v>
      </c>
      <c r="BF291" s="40">
        <v>1.8735946139999999</v>
      </c>
      <c r="BG291" s="40">
        <v>7.9448822310000002</v>
      </c>
      <c r="BH291" s="40">
        <v>2.9048362710000002</v>
      </c>
      <c r="BI291" s="40">
        <v>2.7258488540000001</v>
      </c>
      <c r="BJ291" s="40">
        <v>-2.7988524749999999</v>
      </c>
      <c r="BK291" s="40">
        <v>3.1824198400000001</v>
      </c>
      <c r="BL291" s="40">
        <v>-2.936189197</v>
      </c>
    </row>
    <row r="292" spans="1:64" x14ac:dyDescent="0.3">
      <c r="A292" s="40" t="s">
        <v>153</v>
      </c>
      <c r="B292" s="40" t="s">
        <v>154</v>
      </c>
      <c r="C292" s="40" t="s">
        <v>330</v>
      </c>
      <c r="D292" s="40" t="s">
        <v>32</v>
      </c>
      <c r="E292" s="40" t="s">
        <v>293</v>
      </c>
      <c r="F292" s="40" t="s">
        <v>324</v>
      </c>
      <c r="G292" s="40" t="s">
        <v>33</v>
      </c>
      <c r="M292" s="40">
        <v>4.0184769129999998</v>
      </c>
      <c r="N292" s="40">
        <v>6.3055047269999998</v>
      </c>
      <c r="O292" s="40">
        <v>5.2631582379999999</v>
      </c>
      <c r="P292" s="40">
        <v>5.4365104249999998</v>
      </c>
      <c r="Q292" s="40">
        <v>4.8927359780000002</v>
      </c>
      <c r="R292" s="40">
        <v>1.2917082150000001</v>
      </c>
      <c r="S292" s="40">
        <v>5.8094311349999996</v>
      </c>
      <c r="T292" s="40">
        <v>3.9169660940000002</v>
      </c>
      <c r="U292" s="40">
        <v>4.8324778290000001</v>
      </c>
      <c r="V292" s="40">
        <v>1.229253135</v>
      </c>
      <c r="W292" s="40">
        <v>1.335768549</v>
      </c>
      <c r="X292" s="40">
        <v>1.318151157</v>
      </c>
      <c r="Y292" s="40">
        <v>3.7847427200000001</v>
      </c>
      <c r="Z292" s="40">
        <v>14.92877395</v>
      </c>
      <c r="AA292" s="40">
        <v>0.24789634199999999</v>
      </c>
      <c r="AB292" s="40">
        <v>13.15789112</v>
      </c>
      <c r="AC292" s="40">
        <v>3.822045777</v>
      </c>
      <c r="AD292" s="40">
        <v>-7.5769436639999999</v>
      </c>
      <c r="AE292" s="40">
        <v>8.8303472759999995</v>
      </c>
      <c r="AF292" s="40">
        <v>8.6395497199999998</v>
      </c>
      <c r="AG292" s="40">
        <v>6.0919034569999999</v>
      </c>
      <c r="AH292" s="40">
        <v>0.51444542999999998</v>
      </c>
      <c r="AI292" s="40">
        <v>-12.66119617</v>
      </c>
      <c r="AJ292" s="40">
        <v>7.1140966600000004</v>
      </c>
      <c r="AK292" s="40">
        <v>-1.0000015879999999</v>
      </c>
      <c r="AL292" s="40">
        <v>-4.0000023010000003</v>
      </c>
      <c r="AM292" s="40">
        <v>6.0000054650000001</v>
      </c>
      <c r="AN292" s="40">
        <v>12.40749063</v>
      </c>
      <c r="AO292" s="40">
        <v>5.757504891</v>
      </c>
      <c r="AP292" s="40">
        <v>9.8588993E-2</v>
      </c>
      <c r="AQ292" s="40">
        <v>5.4231161700000001</v>
      </c>
      <c r="AR292" s="40">
        <v>2.7622898770000002</v>
      </c>
      <c r="AS292" s="40">
        <v>5.2377303069999996</v>
      </c>
      <c r="AT292" s="40">
        <v>5.7007095010000004</v>
      </c>
      <c r="AU292" s="40">
        <v>4.6464209739999998</v>
      </c>
      <c r="AV292" s="40">
        <v>6.2521445099999999</v>
      </c>
      <c r="AW292" s="40">
        <v>3.0054869970000002</v>
      </c>
      <c r="AX292" s="40">
        <v>-2.2489155190000001</v>
      </c>
      <c r="AY292" s="40">
        <v>7.9167166560000002</v>
      </c>
      <c r="AZ292" s="40">
        <v>1.5116507100000001</v>
      </c>
      <c r="BA292" s="40">
        <v>-0.69099774899999999</v>
      </c>
      <c r="BB292" s="40">
        <v>4.5482994120000004</v>
      </c>
      <c r="BC292" s="40">
        <v>3.913089324</v>
      </c>
      <c r="BD292" s="40">
        <v>0.79269109199999999</v>
      </c>
      <c r="BE292" s="40">
        <v>5.7214334879999997</v>
      </c>
      <c r="BF292" s="40">
        <v>2.6083090609999999</v>
      </c>
      <c r="BG292" s="40">
        <v>3.6599526400000002</v>
      </c>
      <c r="BH292" s="40">
        <v>7.0240602560000003</v>
      </c>
      <c r="BI292" s="40">
        <v>6.1860809149999998</v>
      </c>
      <c r="BJ292" s="40">
        <v>5.2901467000000002</v>
      </c>
      <c r="BK292" s="40">
        <v>5.0371956359999999</v>
      </c>
      <c r="BL292" s="40">
        <v>3.2132672630000001</v>
      </c>
    </row>
    <row r="293" spans="1:64" x14ac:dyDescent="0.3">
      <c r="A293" s="40" t="s">
        <v>155</v>
      </c>
      <c r="B293" s="40" t="s">
        <v>156</v>
      </c>
      <c r="C293" s="40" t="s">
        <v>330</v>
      </c>
      <c r="D293" s="40" t="s">
        <v>32</v>
      </c>
      <c r="E293" s="40" t="s">
        <v>293</v>
      </c>
      <c r="F293" s="40" t="s">
        <v>324</v>
      </c>
      <c r="G293" s="40" t="s">
        <v>33</v>
      </c>
      <c r="BC293" s="40">
        <v>-4.9285689540000002</v>
      </c>
      <c r="BD293" s="40">
        <v>-3.0575548640000001</v>
      </c>
      <c r="BE293" s="40">
        <v>16.13472737</v>
      </c>
      <c r="BF293" s="40">
        <v>-7.6416023040000001</v>
      </c>
      <c r="BG293" s="40">
        <v>11.792639489999999</v>
      </c>
      <c r="BH293" s="40">
        <v>-2.093559355</v>
      </c>
      <c r="BI293" s="40">
        <v>6.4000100489999996</v>
      </c>
      <c r="BJ293" s="40">
        <v>10.10000101</v>
      </c>
      <c r="BK293" s="40">
        <v>-6</v>
      </c>
      <c r="BL293" s="40">
        <v>3.1078429390000002</v>
      </c>
    </row>
    <row r="294" spans="1:64" x14ac:dyDescent="0.3">
      <c r="A294" s="40" t="s">
        <v>284</v>
      </c>
      <c r="B294" s="40" t="s">
        <v>272</v>
      </c>
      <c r="C294" s="40" t="s">
        <v>330</v>
      </c>
      <c r="D294" s="40" t="s">
        <v>32</v>
      </c>
      <c r="E294" s="40" t="s">
        <v>293</v>
      </c>
      <c r="F294" s="40" t="s">
        <v>324</v>
      </c>
      <c r="G294" s="40" t="s">
        <v>33</v>
      </c>
      <c r="BD294" s="40">
        <v>-2.9409576780000002</v>
      </c>
      <c r="BE294" s="40">
        <v>-4.0504269659999999</v>
      </c>
      <c r="BF294" s="40">
        <v>7.15593229</v>
      </c>
      <c r="BG294" s="40">
        <v>-2.657264649</v>
      </c>
      <c r="BH294" s="40">
        <v>4.1572511939999996</v>
      </c>
      <c r="BI294" s="40">
        <v>16.182719559999999</v>
      </c>
      <c r="BJ294" s="40">
        <v>2.8783411929999998</v>
      </c>
      <c r="BK294" s="40">
        <v>7.5390273089999997</v>
      </c>
      <c r="BL294" s="40">
        <v>11.1654242</v>
      </c>
    </row>
    <row r="295" spans="1:64" x14ac:dyDescent="0.3">
      <c r="A295" s="40" t="s">
        <v>273</v>
      </c>
      <c r="B295" s="40" t="s">
        <v>274</v>
      </c>
      <c r="C295" s="40" t="s">
        <v>330</v>
      </c>
      <c r="D295" s="40" t="s">
        <v>32</v>
      </c>
      <c r="E295" s="40" t="s">
        <v>293</v>
      </c>
      <c r="F295" s="40" t="s">
        <v>324</v>
      </c>
      <c r="G295" s="40" t="s">
        <v>33</v>
      </c>
      <c r="BB295" s="40">
        <v>-1.717656869</v>
      </c>
      <c r="BC295" s="40">
        <v>7.4042402039999997</v>
      </c>
      <c r="BD295" s="40">
        <v>7.2255424670000004</v>
      </c>
      <c r="BE295" s="40">
        <v>5.2765734579999997</v>
      </c>
      <c r="BF295" s="40">
        <v>0.84611375200000005</v>
      </c>
      <c r="BG295" s="40">
        <v>2.3019498079999998</v>
      </c>
      <c r="BH295" s="40">
        <v>5.6780656089999999</v>
      </c>
      <c r="BI295" s="40">
        <v>0.94288845399999999</v>
      </c>
      <c r="BJ295" s="40">
        <v>2.25419495</v>
      </c>
      <c r="BK295" s="40">
        <v>2.907104661</v>
      </c>
      <c r="BL295" s="40">
        <v>6.108647457</v>
      </c>
    </row>
    <row r="296" spans="1:64" x14ac:dyDescent="0.3">
      <c r="A296" s="40" t="s">
        <v>161</v>
      </c>
      <c r="B296" s="40" t="s">
        <v>162</v>
      </c>
      <c r="C296" s="40" t="s">
        <v>330</v>
      </c>
      <c r="D296" s="40" t="s">
        <v>32</v>
      </c>
      <c r="E296" s="40" t="s">
        <v>293</v>
      </c>
      <c r="F296" s="40" t="s">
        <v>324</v>
      </c>
      <c r="G296" s="40" t="s">
        <v>33</v>
      </c>
      <c r="O296" s="40">
        <v>2.4391933539999999</v>
      </c>
      <c r="P296" s="40">
        <v>-5.2918684970000003</v>
      </c>
      <c r="Q296" s="40">
        <v>7.8217384939999999</v>
      </c>
      <c r="R296" s="40">
        <v>2.331121344</v>
      </c>
      <c r="S296" s="40">
        <v>1.5193199749999999</v>
      </c>
      <c r="T296" s="40">
        <v>-10.972189</v>
      </c>
      <c r="U296" s="40">
        <v>-6.4433189500000001</v>
      </c>
      <c r="V296" s="40">
        <v>24.551173769999998</v>
      </c>
      <c r="W296" s="40">
        <v>14.423131939999999</v>
      </c>
      <c r="X296" s="40">
        <v>7.9836596179999999</v>
      </c>
      <c r="Y296" s="40">
        <v>-7.5869420910000001</v>
      </c>
      <c r="Z296" s="40">
        <v>15.999185990000001</v>
      </c>
      <c r="AA296" s="40">
        <v>14.085611950000001</v>
      </c>
      <c r="AB296" s="40">
        <v>3.538361375</v>
      </c>
      <c r="AC296" s="40">
        <v>-11.656525719999999</v>
      </c>
      <c r="AD296" s="40">
        <v>-6.3550094750000001</v>
      </c>
      <c r="AE296" s="40">
        <v>-8.0174748650000005</v>
      </c>
      <c r="AF296" s="40">
        <v>29.257235850000001</v>
      </c>
      <c r="AG296" s="40">
        <v>-1.3549333210000001</v>
      </c>
      <c r="AH296" s="40">
        <v>2.4436067229999998</v>
      </c>
      <c r="AI296" s="40">
        <v>23.367119259999999</v>
      </c>
      <c r="AJ296" s="40">
        <v>-4.9862634000000003E-2</v>
      </c>
      <c r="AK296" s="40">
        <v>-6.3982869960000004</v>
      </c>
      <c r="AL296" s="40">
        <v>16.295879710000001</v>
      </c>
      <c r="AM296" s="40">
        <v>-12.28080943</v>
      </c>
      <c r="AN296" s="40">
        <v>9.2295476730000008</v>
      </c>
      <c r="AO296" s="40">
        <v>11.031340610000001</v>
      </c>
      <c r="AP296" s="40">
        <v>-3.3699999840000001</v>
      </c>
      <c r="AQ296" s="40">
        <v>2.3301555270000001</v>
      </c>
      <c r="AR296" s="40">
        <v>0.15610552699999999</v>
      </c>
      <c r="AS296" s="40">
        <v>10.935682549999999</v>
      </c>
      <c r="AT296" s="40">
        <v>7.7363525390000003</v>
      </c>
      <c r="AU296" s="40">
        <v>-10.68522259</v>
      </c>
      <c r="AV296" s="40">
        <v>11.3853122</v>
      </c>
      <c r="AW296" s="40">
        <v>-3.7000451270000001</v>
      </c>
      <c r="AX296" s="40">
        <v>14.55877214</v>
      </c>
      <c r="AY296" s="40">
        <v>-2.2574555269999999</v>
      </c>
      <c r="AZ296" s="40">
        <v>7.5720007000000003</v>
      </c>
      <c r="BA296" s="40">
        <v>4.1814008380000001</v>
      </c>
      <c r="BB296" s="40">
        <v>3.3605644880000001</v>
      </c>
      <c r="BC296" s="40">
        <v>11.41697227</v>
      </c>
      <c r="BD296" s="40">
        <v>3.120274368</v>
      </c>
      <c r="BE296" s="40">
        <v>10.45107674</v>
      </c>
      <c r="BF296" s="40">
        <v>-1.3394076150000001</v>
      </c>
      <c r="BG296" s="40">
        <v>8.1791917670000007</v>
      </c>
      <c r="BH296" s="40">
        <v>-2.1376293839999998</v>
      </c>
      <c r="BI296" s="40">
        <v>8.7500273830000008</v>
      </c>
      <c r="BJ296" s="40">
        <v>6.9241995569999997</v>
      </c>
      <c r="BK296" s="40">
        <v>7.58998332</v>
      </c>
      <c r="BL296" s="40">
        <v>4.800000002</v>
      </c>
    </row>
    <row r="297" spans="1:64" x14ac:dyDescent="0.3">
      <c r="A297" s="40" t="s">
        <v>163</v>
      </c>
      <c r="B297" s="40" t="s">
        <v>164</v>
      </c>
      <c r="C297" s="40" t="s">
        <v>330</v>
      </c>
      <c r="D297" s="40" t="s">
        <v>32</v>
      </c>
      <c r="E297" s="40" t="s">
        <v>293</v>
      </c>
      <c r="F297" s="40" t="s">
        <v>324</v>
      </c>
      <c r="G297" s="40" t="s">
        <v>33</v>
      </c>
      <c r="H297" s="40">
        <v>-3.1535624040000001</v>
      </c>
      <c r="I297" s="40">
        <v>-2.9646388620000002</v>
      </c>
      <c r="J297" s="40">
        <v>0.16443104</v>
      </c>
      <c r="K297" s="40">
        <v>2.1692465539999999</v>
      </c>
      <c r="L297" s="40">
        <v>7.1601270589999997</v>
      </c>
      <c r="M297" s="40">
        <v>0.75577202399999999</v>
      </c>
      <c r="N297" s="40">
        <v>3.7189565490000001</v>
      </c>
      <c r="O297" s="40">
        <v>4.0646472620000003</v>
      </c>
      <c r="P297" s="40">
        <v>-17.236733829999999</v>
      </c>
      <c r="Q297" s="40">
        <v>-3.9012291060000002</v>
      </c>
      <c r="R297" s="40">
        <v>-13.07508341</v>
      </c>
      <c r="S297" s="40">
        <v>41.669409020000003</v>
      </c>
      <c r="T297" s="40">
        <v>-18.346321509999999</v>
      </c>
      <c r="U297" s="40">
        <v>-0.33398735200000002</v>
      </c>
      <c r="V297" s="40">
        <v>-15.828392559999999</v>
      </c>
      <c r="W297" s="40">
        <v>2.6186548410000001</v>
      </c>
      <c r="X297" s="40">
        <v>5.7899612620000003</v>
      </c>
      <c r="Y297" s="40">
        <v>-2.7889249899999999</v>
      </c>
      <c r="Z297" s="40">
        <v>1.823180064</v>
      </c>
      <c r="AA297" s="40">
        <v>11.51463794</v>
      </c>
      <c r="AB297" s="40">
        <v>8.919973444</v>
      </c>
      <c r="AC297" s="40">
        <v>1.665146317</v>
      </c>
      <c r="AD297" s="40">
        <v>15.072870849999999</v>
      </c>
      <c r="AE297" s="40">
        <v>-18.443198979999998</v>
      </c>
      <c r="AF297" s="40">
        <v>2.4584556900000001</v>
      </c>
      <c r="AG297" s="40">
        <v>8.3459787920000004</v>
      </c>
      <c r="AH297" s="40">
        <v>5.628504081</v>
      </c>
      <c r="AI297" s="40">
        <v>3.0082026100000001</v>
      </c>
      <c r="AJ297" s="40">
        <v>1.1102201389999999</v>
      </c>
      <c r="AK297" s="40">
        <v>-6.5802099009999999</v>
      </c>
      <c r="AL297" s="40">
        <v>6.864838228</v>
      </c>
      <c r="AM297" s="40">
        <v>6.8648382229999996</v>
      </c>
      <c r="AN297" s="40">
        <v>9.3946036740000007</v>
      </c>
      <c r="AO297" s="40">
        <v>-17.00011937</v>
      </c>
      <c r="AP297" s="40">
        <v>24.89843737</v>
      </c>
      <c r="AQ297" s="40">
        <v>8.4924300939999995</v>
      </c>
      <c r="AR297" s="40">
        <v>-22.23262617</v>
      </c>
      <c r="AS297" s="40">
        <v>1.489090384</v>
      </c>
      <c r="AT297" s="40">
        <v>7.3131755189999996</v>
      </c>
      <c r="AU297" s="40">
        <v>-0.79523476999999998</v>
      </c>
      <c r="AV297" s="40">
        <v>0.93614529899999999</v>
      </c>
      <c r="AW297" s="40">
        <v>-3.0606892719999998</v>
      </c>
      <c r="AX297" s="40">
        <v>4.2642986729999999</v>
      </c>
      <c r="AY297" s="40">
        <v>-3.223754655</v>
      </c>
      <c r="AZ297" s="40">
        <v>8.2188958260000007</v>
      </c>
      <c r="BA297" s="40">
        <v>-1.1517779000000001E-2</v>
      </c>
      <c r="BB297" s="40">
        <v>9.6868040250000007</v>
      </c>
      <c r="BC297" s="40">
        <v>8.0431213419999992</v>
      </c>
      <c r="BD297" s="40">
        <v>1.258595557</v>
      </c>
      <c r="BE297" s="40">
        <v>5.2223453749999997</v>
      </c>
      <c r="BF297" s="40">
        <v>-2.1617798600000002</v>
      </c>
      <c r="BG297" s="40">
        <v>7.5113798159999998</v>
      </c>
      <c r="BH297" s="40">
        <v>-1.0170410350000001</v>
      </c>
      <c r="BI297" s="40">
        <v>2.1637797449999998</v>
      </c>
      <c r="BJ297" s="40">
        <v>5.8795952649999998</v>
      </c>
      <c r="BK297" s="40">
        <v>3.000024598</v>
      </c>
      <c r="BL297" s="40">
        <v>4.3</v>
      </c>
    </row>
    <row r="298" spans="1:64" x14ac:dyDescent="0.3">
      <c r="A298" s="40" t="s">
        <v>167</v>
      </c>
      <c r="B298" s="40" t="s">
        <v>168</v>
      </c>
      <c r="C298" s="40" t="s">
        <v>330</v>
      </c>
      <c r="D298" s="40" t="s">
        <v>32</v>
      </c>
      <c r="E298" s="40" t="s">
        <v>293</v>
      </c>
      <c r="F298" s="40" t="s">
        <v>324</v>
      </c>
      <c r="G298" s="40" t="s">
        <v>33</v>
      </c>
      <c r="BB298" s="40">
        <v>4.6373329569999999</v>
      </c>
      <c r="BC298" s="40">
        <v>16.199318699999999</v>
      </c>
      <c r="BD298" s="40">
        <v>-9.5339945309999994</v>
      </c>
      <c r="BE298" s="40">
        <v>15.780149420000001</v>
      </c>
      <c r="BF298" s="40">
        <v>-2.955338502</v>
      </c>
      <c r="BG298" s="40">
        <v>14.91028594</v>
      </c>
      <c r="BH298" s="40">
        <v>-0.34825472200000002</v>
      </c>
      <c r="BI298" s="40">
        <v>8.3114481389999995</v>
      </c>
      <c r="BJ298" s="40">
        <v>1.8781248399999999</v>
      </c>
      <c r="BK298" s="40">
        <v>11.046968440000001</v>
      </c>
      <c r="BL298" s="40">
        <v>5.653091732</v>
      </c>
    </row>
    <row r="299" spans="1:64" x14ac:dyDescent="0.3">
      <c r="A299" s="40" t="s">
        <v>169</v>
      </c>
      <c r="B299" s="40" t="s">
        <v>170</v>
      </c>
      <c r="C299" s="40" t="s">
        <v>330</v>
      </c>
      <c r="D299" s="40" t="s">
        <v>32</v>
      </c>
      <c r="E299" s="40" t="s">
        <v>293</v>
      </c>
      <c r="F299" s="40" t="s">
        <v>324</v>
      </c>
      <c r="G299" s="40" t="s">
        <v>33</v>
      </c>
      <c r="AC299" s="40">
        <v>2.604823085</v>
      </c>
      <c r="AD299" s="40">
        <v>-0.69576412300000001</v>
      </c>
      <c r="AE299" s="40">
        <v>-4.3824373169999999</v>
      </c>
      <c r="AF299" s="40">
        <v>18.561148070000002</v>
      </c>
      <c r="AG299" s="40">
        <v>9.3653264360000001</v>
      </c>
      <c r="AH299" s="40">
        <v>-3.1860828090000002</v>
      </c>
      <c r="AI299" s="40">
        <v>9.7831029889999996</v>
      </c>
      <c r="AJ299" s="40">
        <v>4.7685068890000002</v>
      </c>
      <c r="AK299" s="40">
        <v>4.1723205419999996</v>
      </c>
      <c r="AL299" s="40">
        <v>3.640158714</v>
      </c>
      <c r="AM299" s="40">
        <v>2.3380450260000001</v>
      </c>
      <c r="AN299" s="40">
        <v>1.874200358</v>
      </c>
      <c r="AO299" s="40">
        <v>2.5645888870000002</v>
      </c>
      <c r="AP299" s="40">
        <v>3.5864095200000001</v>
      </c>
      <c r="AQ299" s="40">
        <v>3.9263585700000001</v>
      </c>
      <c r="AR299" s="40">
        <v>4.1642534060000003</v>
      </c>
      <c r="AS299" s="40">
        <v>3.9380948099999999</v>
      </c>
      <c r="AT299" s="40">
        <v>5.1036867429999999</v>
      </c>
      <c r="AU299" s="40">
        <v>2.9195985869999999</v>
      </c>
      <c r="AV299" s="40">
        <v>3.792026511</v>
      </c>
      <c r="AW299" s="40">
        <v>55.57804728</v>
      </c>
      <c r="AX299" s="40">
        <v>7.00705753</v>
      </c>
      <c r="AY299" s="40">
        <v>6.261229041</v>
      </c>
      <c r="AZ299" s="40">
        <v>7.069955008</v>
      </c>
      <c r="BA299" s="40">
        <v>7.4128829329999997</v>
      </c>
      <c r="BB299" s="40">
        <v>7.1997647499999999</v>
      </c>
      <c r="BC299" s="40">
        <v>6.2682281560000002</v>
      </c>
      <c r="BD299" s="40">
        <v>5.8817754219999996</v>
      </c>
      <c r="BE299" s="40">
        <v>5.8276421799999998</v>
      </c>
      <c r="BF299" s="40">
        <v>2.9158486770000001</v>
      </c>
      <c r="BG299" s="40">
        <v>6.704158617</v>
      </c>
      <c r="BH299" s="40">
        <v>2.9366799320000001</v>
      </c>
      <c r="BI299" s="40">
        <v>4.270127338</v>
      </c>
      <c r="BJ299" s="40">
        <v>3.7179215229999998</v>
      </c>
      <c r="BK299" s="40">
        <v>4.1067461950000004</v>
      </c>
      <c r="BL299" s="40">
        <v>3.4452118399999998</v>
      </c>
    </row>
    <row r="300" spans="1:64" x14ac:dyDescent="0.3">
      <c r="A300" s="40" t="s">
        <v>173</v>
      </c>
      <c r="B300" s="40" t="s">
        <v>174</v>
      </c>
      <c r="C300" s="40" t="s">
        <v>330</v>
      </c>
      <c r="D300" s="40" t="s">
        <v>32</v>
      </c>
      <c r="E300" s="40" t="s">
        <v>293</v>
      </c>
      <c r="F300" s="40" t="s">
        <v>324</v>
      </c>
      <c r="G300" s="40" t="s">
        <v>33</v>
      </c>
      <c r="H300" s="40">
        <v>-14.31863212</v>
      </c>
      <c r="I300" s="40">
        <v>11.37673652</v>
      </c>
      <c r="J300" s="40">
        <v>10.42141994</v>
      </c>
      <c r="K300" s="40">
        <v>2.2987678050000002</v>
      </c>
      <c r="L300" s="40">
        <v>7.2394704259999996</v>
      </c>
      <c r="M300" s="40">
        <v>-10.5872622</v>
      </c>
      <c r="N300" s="40">
        <v>9.0194264569999998</v>
      </c>
      <c r="O300" s="40">
        <v>0.46669496599999999</v>
      </c>
      <c r="P300" s="40">
        <v>1.942567564</v>
      </c>
      <c r="Q300" s="40">
        <v>5.758077879</v>
      </c>
      <c r="R300" s="40">
        <v>-16.490403440000001</v>
      </c>
      <c r="S300" s="40">
        <v>23.827392100000001</v>
      </c>
      <c r="T300" s="40">
        <v>-16.09848483</v>
      </c>
      <c r="U300" s="40">
        <v>23.11512415</v>
      </c>
      <c r="V300" s="40">
        <v>4.2170883540000004</v>
      </c>
      <c r="W300" s="40">
        <v>14.56720621</v>
      </c>
      <c r="X300" s="40">
        <v>-6.8796068979999996</v>
      </c>
      <c r="Y300" s="40">
        <v>-23.614775720000001</v>
      </c>
      <c r="Z300" s="40">
        <v>27.147352739999999</v>
      </c>
      <c r="AA300" s="40">
        <v>-18.166278169999998</v>
      </c>
      <c r="AB300" s="40">
        <v>15.014088320000001</v>
      </c>
      <c r="AC300" s="40">
        <v>8.6285849809999995</v>
      </c>
      <c r="AD300" s="40">
        <v>-24.56176323</v>
      </c>
      <c r="AE300" s="40">
        <v>11.31598105</v>
      </c>
      <c r="AF300" s="40">
        <v>17.75959971</v>
      </c>
      <c r="AG300" s="40">
        <v>4.7851023960000001</v>
      </c>
      <c r="AH300" s="40">
        <v>5.6047733610000003</v>
      </c>
      <c r="AI300" s="40">
        <v>-15.53410802</v>
      </c>
      <c r="AJ300" s="40">
        <v>13.694847230000001</v>
      </c>
      <c r="AK300" s="40">
        <v>-9.4791794009999997</v>
      </c>
      <c r="AL300" s="40">
        <v>6.0629279800000004</v>
      </c>
      <c r="AM300" s="40">
        <v>-5.9783176679999999</v>
      </c>
      <c r="AN300" s="40">
        <v>7.7760577809999996</v>
      </c>
      <c r="AO300" s="40">
        <v>-0.14009734700000001</v>
      </c>
      <c r="AP300" s="40">
        <v>9.3645241909999992</v>
      </c>
      <c r="AQ300" s="40">
        <v>-3.6800594950000001</v>
      </c>
      <c r="AR300" s="40">
        <v>-0.92877535200000005</v>
      </c>
      <c r="AS300" s="40">
        <v>0.77734239100000002</v>
      </c>
      <c r="AT300" s="40">
        <v>13.704359269999999</v>
      </c>
      <c r="AU300" s="40">
        <v>2.401818376</v>
      </c>
      <c r="AV300" s="40">
        <v>1.2740649040000001</v>
      </c>
      <c r="AW300" s="40">
        <v>-22.247836199999998</v>
      </c>
      <c r="AX300" s="40">
        <v>17.825728659999999</v>
      </c>
      <c r="AY300" s="40">
        <v>2.3843354630000002</v>
      </c>
      <c r="AZ300" s="40">
        <v>11.01863855</v>
      </c>
      <c r="BA300" s="40">
        <v>-8.3929223480000008</v>
      </c>
      <c r="BB300" s="40">
        <v>3.3591539799999999</v>
      </c>
      <c r="BC300" s="40">
        <v>22.666242879999999</v>
      </c>
      <c r="BD300" s="40">
        <v>13.887209909999999</v>
      </c>
      <c r="BE300" s="40">
        <v>4.7709598150000003</v>
      </c>
      <c r="BF300" s="40">
        <v>-15.95252198</v>
      </c>
      <c r="BG300" s="40">
        <v>10.164769529999999</v>
      </c>
      <c r="BH300" s="40">
        <v>1.8879757269999999</v>
      </c>
      <c r="BI300" s="40">
        <v>1.6182078959999999</v>
      </c>
      <c r="BJ300" s="40">
        <v>10.64132133</v>
      </c>
      <c r="BK300" s="40">
        <v>5.4400690660000004</v>
      </c>
      <c r="BL300" s="40">
        <v>12.9464731</v>
      </c>
    </row>
    <row r="301" spans="1:64" x14ac:dyDescent="0.3">
      <c r="A301" s="40" t="s">
        <v>5</v>
      </c>
      <c r="B301" s="40" t="s">
        <v>6</v>
      </c>
      <c r="C301" s="40" t="s">
        <v>329</v>
      </c>
      <c r="D301" s="40" t="s">
        <v>34</v>
      </c>
      <c r="E301" s="40" t="s">
        <v>293</v>
      </c>
      <c r="F301" s="40" t="s">
        <v>324</v>
      </c>
      <c r="G301" s="40" t="s">
        <v>35</v>
      </c>
      <c r="AW301" s="40">
        <v>2848249210</v>
      </c>
      <c r="AX301" s="40">
        <v>3076759757</v>
      </c>
      <c r="AY301" s="40">
        <v>3355917125</v>
      </c>
      <c r="AZ301" s="40">
        <v>3508582301</v>
      </c>
      <c r="BA301" s="40">
        <v>4080590242</v>
      </c>
      <c r="BB301" s="40">
        <v>4308177934</v>
      </c>
      <c r="BC301" s="40">
        <v>4512944411</v>
      </c>
      <c r="BD301" s="40">
        <v>4771654899</v>
      </c>
      <c r="BE301" s="40">
        <v>5179054574</v>
      </c>
      <c r="BF301" s="40">
        <v>5653258846</v>
      </c>
      <c r="BG301" s="40">
        <v>6055226864</v>
      </c>
      <c r="BH301" s="40">
        <v>6298626981</v>
      </c>
      <c r="BI301" s="40">
        <v>7389781001</v>
      </c>
      <c r="BJ301" s="40">
        <v>8144591344</v>
      </c>
      <c r="BK301" s="40">
        <v>8461188988</v>
      </c>
      <c r="BL301" s="40">
        <v>8500990453</v>
      </c>
    </row>
    <row r="302" spans="1:64" x14ac:dyDescent="0.3">
      <c r="A302" s="40" t="s">
        <v>151</v>
      </c>
      <c r="B302" s="40" t="s">
        <v>152</v>
      </c>
      <c r="C302" s="40" t="s">
        <v>329</v>
      </c>
      <c r="D302" s="40" t="s">
        <v>34</v>
      </c>
      <c r="E302" s="40" t="s">
        <v>293</v>
      </c>
      <c r="F302" s="40" t="s">
        <v>324</v>
      </c>
      <c r="G302" s="40" t="s">
        <v>35</v>
      </c>
      <c r="L302" s="40">
        <v>443252069.30000001</v>
      </c>
      <c r="M302" s="40">
        <v>463010662.30000001</v>
      </c>
      <c r="N302" s="40">
        <v>444197788</v>
      </c>
      <c r="O302" s="40">
        <v>422678257.19999999</v>
      </c>
      <c r="P302" s="40">
        <v>421489261.60000002</v>
      </c>
      <c r="Q302" s="40">
        <v>588973303.60000002</v>
      </c>
      <c r="R302" s="40">
        <v>702338714.10000002</v>
      </c>
      <c r="S302" s="40">
        <v>632428030.39999998</v>
      </c>
      <c r="T302" s="40">
        <v>708460913.5</v>
      </c>
      <c r="U302" s="40">
        <v>680105463.70000005</v>
      </c>
      <c r="V302" s="40">
        <v>711462402.29999995</v>
      </c>
      <c r="W302" s="40">
        <v>737381861.29999995</v>
      </c>
      <c r="X302" s="40">
        <v>767585248.60000002</v>
      </c>
      <c r="Y302" s="40">
        <v>747038825.20000005</v>
      </c>
      <c r="Z302" s="40">
        <v>758089395.10000002</v>
      </c>
      <c r="AA302" s="40">
        <v>767778581.29999995</v>
      </c>
      <c r="AB302" s="40">
        <v>876091566.20000005</v>
      </c>
      <c r="AC302" s="40">
        <v>809622203.10000002</v>
      </c>
      <c r="AD302" s="40">
        <v>845179292.60000002</v>
      </c>
      <c r="AE302" s="40">
        <v>814624684.39999998</v>
      </c>
      <c r="AF302" s="40">
        <v>921573063.39999998</v>
      </c>
      <c r="AG302" s="40">
        <v>959619310.29999995</v>
      </c>
      <c r="AH302" s="40">
        <v>1009499124</v>
      </c>
      <c r="AI302" s="40">
        <v>1025516731</v>
      </c>
      <c r="AJ302" s="40">
        <v>1003233537</v>
      </c>
      <c r="AK302" s="40">
        <v>1059076051</v>
      </c>
      <c r="AL302" s="40">
        <v>1081631522</v>
      </c>
      <c r="AM302" s="40">
        <v>1115594752</v>
      </c>
      <c r="AN302" s="40">
        <v>1066731702</v>
      </c>
      <c r="AO302" s="40">
        <v>962938707.10000002</v>
      </c>
      <c r="AP302" s="40">
        <v>897747756.60000002</v>
      </c>
      <c r="AQ302" s="40">
        <v>911303747.70000005</v>
      </c>
      <c r="AR302" s="40">
        <v>941650162.5</v>
      </c>
      <c r="AS302" s="40">
        <v>959824010.70000005</v>
      </c>
      <c r="AT302" s="40">
        <v>949841840.89999998</v>
      </c>
      <c r="AU302" s="40">
        <v>900652855.5</v>
      </c>
      <c r="AV302" s="40">
        <v>869643934.39999998</v>
      </c>
      <c r="AW302" s="40">
        <v>906468036.10000002</v>
      </c>
      <c r="AX302" s="40">
        <v>874616325.39999998</v>
      </c>
      <c r="AY302" s="40">
        <v>872523033.39999998</v>
      </c>
      <c r="AZ302" s="40">
        <v>815281971.39999998</v>
      </c>
      <c r="BA302" s="40">
        <v>841282717.5</v>
      </c>
      <c r="BB302" s="40">
        <v>762715532.89999998</v>
      </c>
      <c r="BC302" s="40">
        <v>777696521.89999998</v>
      </c>
      <c r="BD302" s="40">
        <v>768543400.29999995</v>
      </c>
      <c r="BE302" s="40">
        <v>780960656.20000005</v>
      </c>
      <c r="BF302" s="40">
        <v>770353871.5</v>
      </c>
      <c r="BG302" s="40">
        <v>786795131.10000002</v>
      </c>
      <c r="BH302" s="40">
        <v>853011135.39999998</v>
      </c>
      <c r="BI302" s="40">
        <v>822475951.70000005</v>
      </c>
      <c r="BJ302" s="40">
        <v>797801673.10000002</v>
      </c>
      <c r="BK302" s="40">
        <v>757911672.10000002</v>
      </c>
    </row>
    <row r="303" spans="1:64" x14ac:dyDescent="0.3">
      <c r="A303" s="40" t="s">
        <v>157</v>
      </c>
      <c r="B303" s="40" t="s">
        <v>158</v>
      </c>
      <c r="C303" s="40" t="s">
        <v>329</v>
      </c>
      <c r="D303" s="40" t="s">
        <v>34</v>
      </c>
      <c r="E303" s="40" t="s">
        <v>293</v>
      </c>
      <c r="F303" s="40" t="s">
        <v>324</v>
      </c>
      <c r="G303" s="40" t="s">
        <v>35</v>
      </c>
      <c r="AB303" s="40">
        <v>4828041823</v>
      </c>
      <c r="AC303" s="40">
        <v>4676412818</v>
      </c>
      <c r="AD303" s="40">
        <v>5333677494</v>
      </c>
      <c r="AE303" s="40">
        <v>4672851942</v>
      </c>
      <c r="AF303" s="40">
        <v>3713598079</v>
      </c>
      <c r="AG303" s="40">
        <v>4327025099</v>
      </c>
      <c r="AH303" s="40">
        <v>5079120649</v>
      </c>
      <c r="AI303" s="40">
        <v>5005854382</v>
      </c>
      <c r="AJ303" s="40">
        <v>5052725686</v>
      </c>
      <c r="AK303" s="40">
        <v>5326848378</v>
      </c>
      <c r="AL303" s="40">
        <v>5458539861</v>
      </c>
      <c r="AM303" s="40">
        <v>5373034778</v>
      </c>
      <c r="AN303" s="40">
        <v>5726953044</v>
      </c>
      <c r="AO303" s="40">
        <v>5579207919</v>
      </c>
      <c r="AP303" s="40">
        <v>5789359764</v>
      </c>
      <c r="AQ303" s="40">
        <v>6771350268</v>
      </c>
      <c r="AR303" s="40">
        <v>6906922666</v>
      </c>
      <c r="AS303" s="40">
        <v>6241072707</v>
      </c>
      <c r="AT303" s="40">
        <v>6453129769</v>
      </c>
      <c r="AU303" s="40">
        <v>6650154320</v>
      </c>
      <c r="AV303" s="40">
        <v>7290185566</v>
      </c>
      <c r="AW303" s="40">
        <v>7153454686</v>
      </c>
      <c r="AX303" s="40">
        <v>6403423195</v>
      </c>
      <c r="AY303" s="40">
        <v>7488471819</v>
      </c>
      <c r="AZ303" s="40">
        <v>8502630915</v>
      </c>
      <c r="BA303" s="40">
        <v>9430164340</v>
      </c>
      <c r="BB303" s="40">
        <v>10321156150</v>
      </c>
      <c r="BC303" s="40">
        <v>11095394892</v>
      </c>
      <c r="BD303" s="40">
        <v>11801168562</v>
      </c>
      <c r="BE303" s="40">
        <v>12406604220</v>
      </c>
      <c r="BF303" s="40">
        <v>13525057706</v>
      </c>
      <c r="BG303" s="40">
        <v>14190774400</v>
      </c>
      <c r="BH303" s="40">
        <v>15198100510</v>
      </c>
      <c r="BI303" s="40">
        <v>16025899902</v>
      </c>
      <c r="BJ303" s="40">
        <v>17047998116</v>
      </c>
      <c r="BK303" s="40">
        <v>17489488115</v>
      </c>
      <c r="BL303" s="40">
        <v>18666290070</v>
      </c>
    </row>
    <row r="304" spans="1:64" x14ac:dyDescent="0.3">
      <c r="A304" s="40" t="s">
        <v>159</v>
      </c>
      <c r="B304" s="40" t="s">
        <v>160</v>
      </c>
      <c r="C304" s="40" t="s">
        <v>329</v>
      </c>
      <c r="D304" s="40" t="s">
        <v>34</v>
      </c>
      <c r="E304" s="40" t="s">
        <v>293</v>
      </c>
      <c r="F304" s="40" t="s">
        <v>324</v>
      </c>
      <c r="G304" s="40" t="s">
        <v>35</v>
      </c>
      <c r="K304" s="40">
        <v>2286048523</v>
      </c>
      <c r="L304" s="40">
        <v>2055770479</v>
      </c>
      <c r="M304" s="40">
        <v>2529189526</v>
      </c>
      <c r="N304" s="40">
        <v>2573094300</v>
      </c>
      <c r="O304" s="40">
        <v>2698224177</v>
      </c>
      <c r="P304" s="40">
        <v>2936586167</v>
      </c>
      <c r="Q304" s="40">
        <v>2705367917</v>
      </c>
      <c r="R304" s="40">
        <v>3141670017</v>
      </c>
      <c r="S304" s="40">
        <v>3500458707</v>
      </c>
      <c r="T304" s="40">
        <v>3595793334</v>
      </c>
      <c r="U304" s="40">
        <v>3508009212</v>
      </c>
      <c r="V304" s="40">
        <v>3766277071</v>
      </c>
      <c r="W304" s="40">
        <v>3838070402</v>
      </c>
      <c r="X304" s="40">
        <v>4221671520</v>
      </c>
      <c r="Y304" s="40">
        <v>4381223551</v>
      </c>
      <c r="Z304" s="40">
        <v>4499794406</v>
      </c>
      <c r="AA304" s="40">
        <v>4548097284</v>
      </c>
      <c r="AB304" s="40">
        <v>4817576496</v>
      </c>
      <c r="AC304" s="40">
        <v>5172475535</v>
      </c>
      <c r="AD304" s="40">
        <v>5268369458</v>
      </c>
      <c r="AE304" s="40">
        <v>5085276130</v>
      </c>
      <c r="AF304" s="40">
        <v>5289368500</v>
      </c>
      <c r="AG304" s="40">
        <v>5549848125</v>
      </c>
      <c r="AH304" s="40">
        <v>5782413767</v>
      </c>
      <c r="AI304" s="40">
        <v>6045740720</v>
      </c>
      <c r="AJ304" s="40">
        <v>6294424272</v>
      </c>
      <c r="AK304" s="40">
        <v>6512956661</v>
      </c>
      <c r="AL304" s="40">
        <v>6466687589</v>
      </c>
      <c r="AM304" s="40">
        <v>6251612671</v>
      </c>
      <c r="AN304" s="40">
        <v>6047062694</v>
      </c>
      <c r="AO304" s="40">
        <v>6233155884</v>
      </c>
      <c r="AP304" s="40">
        <v>6531871052</v>
      </c>
      <c r="AQ304" s="40">
        <v>6823925505</v>
      </c>
      <c r="AR304" s="40">
        <v>6614759844</v>
      </c>
      <c r="AS304" s="40">
        <v>7163090539</v>
      </c>
      <c r="AT304" s="40">
        <v>7671123809</v>
      </c>
      <c r="AU304" s="40">
        <v>7573148091</v>
      </c>
      <c r="AV304" s="40">
        <v>8456030747</v>
      </c>
      <c r="AW304" s="40">
        <v>8160377408</v>
      </c>
      <c r="AX304" s="40">
        <v>8358709787</v>
      </c>
      <c r="AY304" s="40">
        <v>8504840036</v>
      </c>
      <c r="AZ304" s="40">
        <v>9092218164</v>
      </c>
      <c r="BA304" s="40">
        <v>9249518507</v>
      </c>
      <c r="BB304" s="40">
        <v>9720310379</v>
      </c>
      <c r="BC304" s="40">
        <v>9235921630</v>
      </c>
      <c r="BD304" s="40">
        <v>9023699736</v>
      </c>
      <c r="BE304" s="40">
        <v>9930508928</v>
      </c>
      <c r="BF304" s="40">
        <v>10165230416</v>
      </c>
      <c r="BG304" s="40">
        <v>10476916306</v>
      </c>
      <c r="BH304" s="40">
        <v>11047314335</v>
      </c>
      <c r="BI304" s="40">
        <v>11529733695</v>
      </c>
      <c r="BJ304" s="40">
        <v>12145747770</v>
      </c>
      <c r="BK304" s="40">
        <v>12716870568</v>
      </c>
      <c r="BL304" s="40">
        <v>12916736569</v>
      </c>
    </row>
    <row r="305" spans="1:64" x14ac:dyDescent="0.3">
      <c r="A305" s="40" t="s">
        <v>275</v>
      </c>
      <c r="B305" s="40" t="s">
        <v>276</v>
      </c>
      <c r="C305" s="40" t="s">
        <v>329</v>
      </c>
      <c r="D305" s="40" t="s">
        <v>34</v>
      </c>
      <c r="E305" s="40" t="s">
        <v>293</v>
      </c>
      <c r="F305" s="40" t="s">
        <v>324</v>
      </c>
      <c r="G305" s="40" t="s">
        <v>35</v>
      </c>
      <c r="Q305" s="40">
        <v>1160019740</v>
      </c>
      <c r="R305" s="40">
        <v>1136968771</v>
      </c>
      <c r="S305" s="40">
        <v>1160590889</v>
      </c>
      <c r="T305" s="40">
        <v>1173187886</v>
      </c>
      <c r="U305" s="40">
        <v>1280270913</v>
      </c>
      <c r="V305" s="40">
        <v>1273971193</v>
      </c>
      <c r="W305" s="40">
        <v>1163739528</v>
      </c>
      <c r="X305" s="40">
        <v>1201532962</v>
      </c>
      <c r="Y305" s="40">
        <v>1122795013</v>
      </c>
      <c r="Z305" s="40">
        <v>1203109724</v>
      </c>
      <c r="AA305" s="40">
        <v>1233029119</v>
      </c>
      <c r="AB305" s="40">
        <v>1177910846</v>
      </c>
      <c r="AC305" s="40">
        <v>1225152639</v>
      </c>
      <c r="AD305" s="40">
        <v>1256648795</v>
      </c>
      <c r="AE305" s="40">
        <v>1296018971</v>
      </c>
      <c r="AF305" s="40">
        <v>1310500376</v>
      </c>
      <c r="AG305" s="40">
        <v>1352908393</v>
      </c>
      <c r="AH305" s="40">
        <v>1386801525</v>
      </c>
      <c r="AI305" s="40">
        <v>1417269756</v>
      </c>
      <c r="AJ305" s="40">
        <v>1491154095</v>
      </c>
      <c r="AK305" s="40">
        <v>1522162527</v>
      </c>
      <c r="AL305" s="40">
        <v>1529917008</v>
      </c>
      <c r="AM305" s="40">
        <v>1556002219</v>
      </c>
      <c r="AN305" s="40">
        <v>1606060516</v>
      </c>
      <c r="AO305" s="40">
        <v>1598800746</v>
      </c>
      <c r="AP305" s="40">
        <v>1628761126</v>
      </c>
      <c r="AQ305" s="40">
        <v>1669494918</v>
      </c>
      <c r="AR305" s="40">
        <v>1700900926</v>
      </c>
      <c r="AS305" s="40">
        <v>1737263037</v>
      </c>
      <c r="AT305" s="40">
        <v>1796517626</v>
      </c>
      <c r="AU305" s="40">
        <v>1816821577</v>
      </c>
      <c r="AV305" s="40">
        <v>1889873245</v>
      </c>
      <c r="AW305" s="40">
        <v>1865465738</v>
      </c>
      <c r="AX305" s="40">
        <v>1889632287</v>
      </c>
      <c r="AY305" s="40">
        <v>1947634616</v>
      </c>
      <c r="AZ305" s="40">
        <v>1996289917</v>
      </c>
      <c r="BA305" s="40">
        <v>2039117714</v>
      </c>
      <c r="BB305" s="40">
        <v>2084845197</v>
      </c>
      <c r="BC305" s="40">
        <v>2146269167</v>
      </c>
      <c r="BD305" s="40">
        <v>2329472502</v>
      </c>
      <c r="BE305" s="40">
        <v>2249289696</v>
      </c>
      <c r="BF305" s="40">
        <v>2264209433</v>
      </c>
      <c r="BG305" s="40">
        <v>2297124472</v>
      </c>
      <c r="BH305" s="40">
        <v>2156482748</v>
      </c>
      <c r="BI305" s="40">
        <v>2226713323</v>
      </c>
      <c r="BJ305" s="40">
        <v>2210617625</v>
      </c>
      <c r="BK305" s="40">
        <v>2245522411</v>
      </c>
      <c r="BL305" s="40">
        <v>2222189864</v>
      </c>
    </row>
    <row r="306" spans="1:64" x14ac:dyDescent="0.3">
      <c r="A306" s="40" t="s">
        <v>277</v>
      </c>
      <c r="B306" s="40" t="s">
        <v>278</v>
      </c>
      <c r="C306" s="40" t="s">
        <v>329</v>
      </c>
      <c r="D306" s="40" t="s">
        <v>34</v>
      </c>
      <c r="E306" s="40" t="s">
        <v>293</v>
      </c>
      <c r="F306" s="40" t="s">
        <v>324</v>
      </c>
      <c r="G306" s="40" t="s">
        <v>35</v>
      </c>
      <c r="N306" s="40">
        <v>521673581.80000001</v>
      </c>
      <c r="O306" s="40">
        <v>488512957</v>
      </c>
      <c r="P306" s="40">
        <v>509002474.60000002</v>
      </c>
      <c r="Q306" s="40">
        <v>502262480.30000001</v>
      </c>
      <c r="R306" s="40">
        <v>586916505.60000002</v>
      </c>
      <c r="S306" s="40">
        <v>643262645.79999995</v>
      </c>
      <c r="T306" s="40">
        <v>602822818.89999998</v>
      </c>
      <c r="U306" s="40">
        <v>615224344.70000005</v>
      </c>
      <c r="V306" s="40">
        <v>620885920.79999995</v>
      </c>
      <c r="W306" s="40">
        <v>694486419.10000002</v>
      </c>
      <c r="X306" s="40">
        <v>772400450</v>
      </c>
      <c r="Y306" s="40">
        <v>795046756.29999995</v>
      </c>
      <c r="Z306" s="40">
        <v>819849808</v>
      </c>
      <c r="AA306" s="40">
        <v>766199664.79999995</v>
      </c>
      <c r="AB306" s="40">
        <v>703383156.79999995</v>
      </c>
      <c r="AC306" s="40">
        <v>748406188.70000005</v>
      </c>
      <c r="AD306" s="40">
        <v>781566769</v>
      </c>
      <c r="AE306" s="40">
        <v>826320219.70000005</v>
      </c>
      <c r="AF306" s="40">
        <v>830364171.10000002</v>
      </c>
      <c r="AG306" s="40">
        <v>835486539.29999995</v>
      </c>
      <c r="AH306" s="40">
        <v>842496114.89999998</v>
      </c>
      <c r="AI306" s="40">
        <v>859480800</v>
      </c>
      <c r="AJ306" s="40">
        <v>880509526.79999995</v>
      </c>
      <c r="AK306" s="40">
        <v>878352782</v>
      </c>
      <c r="AL306" s="40">
        <v>990775437.29999995</v>
      </c>
      <c r="AM306" s="40">
        <v>741935777</v>
      </c>
      <c r="AN306" s="40">
        <v>1135010808</v>
      </c>
      <c r="AO306" s="40">
        <v>806756184.39999998</v>
      </c>
      <c r="AP306" s="40">
        <v>1126152938</v>
      </c>
      <c r="AQ306" s="40">
        <v>1413405197</v>
      </c>
      <c r="AR306" s="40">
        <v>1415298459</v>
      </c>
      <c r="AS306" s="40">
        <v>1561630648</v>
      </c>
      <c r="AT306" s="40">
        <v>1719592748</v>
      </c>
      <c r="AU306" s="40">
        <v>1810711886</v>
      </c>
      <c r="AV306" s="40">
        <v>1702382779</v>
      </c>
      <c r="AW306" s="40">
        <v>1802714683</v>
      </c>
      <c r="AX306" s="40">
        <v>1862350474</v>
      </c>
      <c r="AY306" s="40">
        <v>1930217308</v>
      </c>
      <c r="AZ306" s="40">
        <v>1750123165</v>
      </c>
      <c r="BA306" s="40">
        <v>1669257731</v>
      </c>
      <c r="BB306" s="40">
        <v>1792629836</v>
      </c>
      <c r="BC306" s="40">
        <v>1855647802</v>
      </c>
      <c r="BD306" s="40">
        <v>1929793506</v>
      </c>
      <c r="BE306" s="40">
        <v>2061093107</v>
      </c>
      <c r="BF306" s="40">
        <v>2149450890</v>
      </c>
      <c r="BG306" s="40">
        <v>2146768873</v>
      </c>
      <c r="BH306" s="40">
        <v>2288091067</v>
      </c>
      <c r="BI306" s="40">
        <v>2422818682</v>
      </c>
      <c r="BJ306" s="40">
        <v>2373944010</v>
      </c>
      <c r="BK306" s="40">
        <v>2318630151</v>
      </c>
      <c r="BL306" s="40">
        <v>2434560662</v>
      </c>
    </row>
    <row r="307" spans="1:64" x14ac:dyDescent="0.3">
      <c r="A307" s="40" t="s">
        <v>165</v>
      </c>
      <c r="B307" s="40" t="s">
        <v>166</v>
      </c>
      <c r="C307" s="40" t="s">
        <v>329</v>
      </c>
      <c r="D307" s="40" t="s">
        <v>34</v>
      </c>
      <c r="E307" s="40" t="s">
        <v>293</v>
      </c>
      <c r="F307" s="40" t="s">
        <v>324</v>
      </c>
      <c r="G307" s="40" t="s">
        <v>35</v>
      </c>
      <c r="AE307" s="40">
        <v>754811324.79999995</v>
      </c>
      <c r="AF307" s="40">
        <v>732424290.70000005</v>
      </c>
      <c r="AG307" s="40">
        <v>710305569.10000002</v>
      </c>
      <c r="AH307" s="40">
        <v>911475871.5</v>
      </c>
      <c r="AI307" s="40">
        <v>957917317.79999995</v>
      </c>
      <c r="AJ307" s="40">
        <v>1000542349</v>
      </c>
      <c r="AK307" s="40">
        <v>1011548327</v>
      </c>
      <c r="AL307" s="40">
        <v>921493231.39999998</v>
      </c>
      <c r="AM307" s="40">
        <v>731617616.60000002</v>
      </c>
      <c r="AN307" s="40">
        <v>918478350.10000002</v>
      </c>
      <c r="AO307" s="40">
        <v>914778822.29999995</v>
      </c>
      <c r="AP307" s="40">
        <v>1070001982</v>
      </c>
      <c r="AQ307" s="40">
        <v>1226216366</v>
      </c>
      <c r="AR307" s="40">
        <v>1337710374</v>
      </c>
      <c r="AS307" s="40">
        <v>1450218170</v>
      </c>
      <c r="AT307" s="40">
        <v>1539160530</v>
      </c>
      <c r="AU307" s="40">
        <v>1348551023</v>
      </c>
      <c r="AV307" s="40">
        <v>1485158014</v>
      </c>
      <c r="AW307" s="40">
        <v>1657088215</v>
      </c>
      <c r="AX307" s="40">
        <v>1746976346</v>
      </c>
      <c r="AY307" s="40">
        <v>1834157189</v>
      </c>
      <c r="AZ307" s="40">
        <v>1958364424</v>
      </c>
      <c r="BA307" s="40">
        <v>2164119443</v>
      </c>
      <c r="BB307" s="40">
        <v>2347024359</v>
      </c>
      <c r="BC307" s="40">
        <v>2511083391</v>
      </c>
      <c r="BD307" s="40">
        <v>2640316524</v>
      </c>
      <c r="BE307" s="40">
        <v>2776564992</v>
      </c>
      <c r="BF307" s="40">
        <v>2891898564</v>
      </c>
      <c r="BG307" s="40">
        <v>2949240466</v>
      </c>
      <c r="BH307" s="40">
        <v>3004904420</v>
      </c>
      <c r="BI307" s="40">
        <v>3117024444</v>
      </c>
      <c r="BJ307" s="40">
        <v>3213865747</v>
      </c>
      <c r="BK307" s="40">
        <v>3297466382</v>
      </c>
      <c r="BL307" s="40">
        <v>3439872516</v>
      </c>
    </row>
    <row r="308" spans="1:64" x14ac:dyDescent="0.3">
      <c r="A308" s="40" t="s">
        <v>171</v>
      </c>
      <c r="B308" s="40" t="s">
        <v>172</v>
      </c>
      <c r="C308" s="40" t="s">
        <v>329</v>
      </c>
      <c r="D308" s="40" t="s">
        <v>34</v>
      </c>
      <c r="E308" s="40" t="s">
        <v>293</v>
      </c>
      <c r="F308" s="40" t="s">
        <v>324</v>
      </c>
      <c r="G308" s="40" t="s">
        <v>35</v>
      </c>
      <c r="L308" s="40">
        <v>270924732.10000002</v>
      </c>
      <c r="M308" s="40">
        <v>283690804.30000001</v>
      </c>
      <c r="N308" s="40">
        <v>297058435.89999998</v>
      </c>
      <c r="O308" s="40">
        <v>311055961.39999998</v>
      </c>
      <c r="P308" s="40">
        <v>325713046</v>
      </c>
      <c r="Q308" s="40">
        <v>354680184</v>
      </c>
      <c r="R308" s="40">
        <v>364122333.5</v>
      </c>
      <c r="S308" s="40">
        <v>252533915.5</v>
      </c>
      <c r="T308" s="40">
        <v>361840230.60000002</v>
      </c>
      <c r="U308" s="40">
        <v>426782326.10000002</v>
      </c>
      <c r="V308" s="40">
        <v>402215827.30000001</v>
      </c>
      <c r="W308" s="40">
        <v>517638796.5</v>
      </c>
      <c r="X308" s="40">
        <v>521545771.89999998</v>
      </c>
      <c r="Y308" s="40">
        <v>535826855.5</v>
      </c>
      <c r="Z308" s="40">
        <v>651797436.29999995</v>
      </c>
      <c r="AA308" s="40">
        <v>641918957.5</v>
      </c>
      <c r="AB308" s="40">
        <v>634092245.60000002</v>
      </c>
      <c r="AC308" s="40">
        <v>693059813.70000005</v>
      </c>
      <c r="AD308" s="40">
        <v>723326777</v>
      </c>
      <c r="AE308" s="40">
        <v>659557318.29999995</v>
      </c>
      <c r="AF308" s="40">
        <v>674674228.60000002</v>
      </c>
      <c r="AG308" s="40">
        <v>694250110.60000002</v>
      </c>
      <c r="AH308" s="40">
        <v>680224250.5</v>
      </c>
      <c r="AI308" s="40">
        <v>718479406</v>
      </c>
      <c r="AJ308" s="40">
        <v>687835534.39999998</v>
      </c>
      <c r="AK308" s="40">
        <v>670228743.89999998</v>
      </c>
      <c r="AL308" s="40">
        <v>709101999.70000005</v>
      </c>
      <c r="AM308" s="40">
        <v>745975319.70000005</v>
      </c>
      <c r="AN308" s="40">
        <v>619733929.60000002</v>
      </c>
      <c r="AO308" s="40">
        <v>425615585.80000001</v>
      </c>
      <c r="AP308" s="40">
        <v>550841797.29999995</v>
      </c>
      <c r="AQ308" s="40">
        <v>660542106</v>
      </c>
      <c r="AR308" s="40">
        <v>687825071.5</v>
      </c>
      <c r="AS308" s="40">
        <v>759655539.60000002</v>
      </c>
      <c r="AT308" s="40">
        <v>892211794.29999995</v>
      </c>
      <c r="AU308" s="40">
        <v>959189220.60000002</v>
      </c>
      <c r="AV308" s="40">
        <v>1043728910</v>
      </c>
      <c r="AW308" s="40">
        <v>1220071223</v>
      </c>
      <c r="AX308" s="40">
        <v>1182642699</v>
      </c>
      <c r="AY308" s="40">
        <v>1204055131</v>
      </c>
      <c r="AZ308" s="40">
        <v>1282149475</v>
      </c>
      <c r="BA308" s="40">
        <v>1317581709</v>
      </c>
      <c r="BB308" s="40">
        <v>1351886104</v>
      </c>
      <c r="BC308" s="40">
        <v>1439064202</v>
      </c>
      <c r="BD308" s="40">
        <v>1550228292</v>
      </c>
      <c r="BE308" s="40">
        <v>1627502504</v>
      </c>
      <c r="BF308" s="40">
        <v>1698220748</v>
      </c>
      <c r="BG308" s="40">
        <v>1814095828</v>
      </c>
      <c r="BH308" s="40">
        <v>1873661552</v>
      </c>
      <c r="BI308" s="40">
        <v>1998558081</v>
      </c>
      <c r="BJ308" s="40">
        <v>2098011453</v>
      </c>
      <c r="BK308" s="40">
        <v>2179418112</v>
      </c>
      <c r="BL308" s="40">
        <v>2322864877</v>
      </c>
    </row>
    <row r="309" spans="1:64" x14ac:dyDescent="0.3">
      <c r="A309" s="40" t="s">
        <v>175</v>
      </c>
      <c r="B309" s="40" t="s">
        <v>176</v>
      </c>
      <c r="C309" s="40" t="s">
        <v>329</v>
      </c>
      <c r="D309" s="40" t="s">
        <v>34</v>
      </c>
      <c r="E309" s="40" t="s">
        <v>293</v>
      </c>
      <c r="F309" s="40" t="s">
        <v>324</v>
      </c>
      <c r="G309" s="40" t="s">
        <v>35</v>
      </c>
      <c r="H309" s="40">
        <v>3348106123</v>
      </c>
      <c r="I309" s="40">
        <v>3537966906</v>
      </c>
      <c r="J309" s="40">
        <v>3652702919</v>
      </c>
      <c r="K309" s="40">
        <v>3234326244</v>
      </c>
      <c r="L309" s="40">
        <v>3270249543</v>
      </c>
      <c r="M309" s="40">
        <v>3527586029</v>
      </c>
      <c r="N309" s="40">
        <v>4409687422</v>
      </c>
      <c r="O309" s="40">
        <v>3881901763</v>
      </c>
      <c r="P309" s="40">
        <v>4066572108</v>
      </c>
      <c r="Q309" s="40">
        <v>3796122935</v>
      </c>
      <c r="R309" s="40">
        <v>4508442347</v>
      </c>
      <c r="S309" s="40">
        <v>4479621753</v>
      </c>
      <c r="T309" s="40">
        <v>3912498033</v>
      </c>
      <c r="U309" s="40">
        <v>5100971898</v>
      </c>
      <c r="V309" s="40">
        <v>4663335964</v>
      </c>
      <c r="W309" s="40">
        <v>4550512218</v>
      </c>
      <c r="X309" s="40">
        <v>5085263992</v>
      </c>
      <c r="Y309" s="40">
        <v>5289057005</v>
      </c>
      <c r="Z309" s="40">
        <v>5174457583</v>
      </c>
      <c r="AA309" s="40">
        <v>5690769640</v>
      </c>
      <c r="AB309" s="40">
        <v>6019816134</v>
      </c>
      <c r="AC309" s="40">
        <v>5511426325</v>
      </c>
      <c r="AD309" s="40">
        <v>4259984243</v>
      </c>
      <c r="AE309" s="40">
        <v>4745700031</v>
      </c>
      <c r="AF309" s="40">
        <v>5710848442</v>
      </c>
      <c r="AG309" s="40">
        <v>6087155246</v>
      </c>
      <c r="AH309" s="40">
        <v>6242048863</v>
      </c>
      <c r="AI309" s="40">
        <v>6417157873</v>
      </c>
      <c r="AJ309" s="40">
        <v>7360588396</v>
      </c>
      <c r="AK309" s="40">
        <v>6835397957</v>
      </c>
      <c r="AL309" s="40">
        <v>7140677705</v>
      </c>
      <c r="AM309" s="40">
        <v>5194126614</v>
      </c>
      <c r="AN309" s="40">
        <v>6437213755</v>
      </c>
      <c r="AO309" s="40">
        <v>6945753636</v>
      </c>
      <c r="AP309" s="40">
        <v>5563548669</v>
      </c>
      <c r="AQ309" s="40">
        <v>6898800340</v>
      </c>
      <c r="AR309" s="40">
        <v>6960889556</v>
      </c>
      <c r="AS309" s="40">
        <v>6591962409</v>
      </c>
      <c r="AT309" s="40">
        <v>7000664079</v>
      </c>
      <c r="AU309" s="40">
        <v>7329695288</v>
      </c>
      <c r="AV309" s="40">
        <v>7087815341</v>
      </c>
      <c r="AW309" s="40">
        <v>7548523335</v>
      </c>
      <c r="AX309" s="40">
        <v>7599934029</v>
      </c>
      <c r="AY309" s="40">
        <v>7665250906</v>
      </c>
      <c r="AZ309" s="40">
        <v>7880628022</v>
      </c>
      <c r="BA309" s="40">
        <v>7450126632</v>
      </c>
      <c r="BB309" s="40">
        <v>7672077972</v>
      </c>
      <c r="BC309" s="40">
        <v>9161344013</v>
      </c>
      <c r="BD309" s="40">
        <v>8987985575</v>
      </c>
      <c r="BE309" s="40">
        <v>8960990936</v>
      </c>
      <c r="BF309" s="40">
        <v>9139675790</v>
      </c>
      <c r="BG309" s="40">
        <v>9300844593</v>
      </c>
      <c r="BH309" s="40">
        <v>9717513067</v>
      </c>
      <c r="BI309" s="40">
        <v>10378446863</v>
      </c>
      <c r="BJ309" s="40">
        <v>9718888779</v>
      </c>
      <c r="BK309" s="40">
        <v>8723963640</v>
      </c>
      <c r="BL309" s="40">
        <v>10269491141</v>
      </c>
    </row>
    <row r="310" spans="1:64" x14ac:dyDescent="0.3">
      <c r="A310" s="40" t="s">
        <v>177</v>
      </c>
      <c r="B310" s="40" t="s">
        <v>178</v>
      </c>
      <c r="C310" s="40" t="s">
        <v>329</v>
      </c>
      <c r="D310" s="40" t="s">
        <v>34</v>
      </c>
      <c r="E310" s="40" t="s">
        <v>293</v>
      </c>
      <c r="F310" s="40" t="s">
        <v>324</v>
      </c>
      <c r="G310" s="40" t="s">
        <v>35</v>
      </c>
      <c r="AK310" s="40">
        <v>4323492264</v>
      </c>
      <c r="AL310" s="40">
        <v>4477838725</v>
      </c>
      <c r="AM310" s="40">
        <v>4533215727</v>
      </c>
      <c r="AN310" s="40">
        <v>4674008479</v>
      </c>
      <c r="AO310" s="40">
        <v>4772430163</v>
      </c>
      <c r="AP310" s="40">
        <v>5050906680</v>
      </c>
      <c r="AQ310" s="40">
        <v>5246343601</v>
      </c>
      <c r="AR310" s="40">
        <v>5374826241</v>
      </c>
      <c r="AS310" s="40">
        <v>5477311817</v>
      </c>
      <c r="AT310" s="40">
        <v>5699558903</v>
      </c>
      <c r="AU310" s="40">
        <v>5953739509</v>
      </c>
      <c r="AV310" s="40">
        <v>6247095272</v>
      </c>
      <c r="AW310" s="40">
        <v>6562097578</v>
      </c>
      <c r="AX310" s="40">
        <v>6773300830</v>
      </c>
      <c r="AY310" s="40">
        <v>7173411418</v>
      </c>
      <c r="AZ310" s="40">
        <v>7727483800</v>
      </c>
      <c r="BA310" s="40">
        <v>7909098080</v>
      </c>
      <c r="BB310" s="40">
        <v>8096038473</v>
      </c>
      <c r="BC310" s="40">
        <v>8703325828</v>
      </c>
      <c r="BD310" s="40">
        <v>9147190173</v>
      </c>
      <c r="BE310" s="40">
        <v>9393729598</v>
      </c>
      <c r="BF310" s="40">
        <v>9719982692</v>
      </c>
      <c r="BG310" s="40">
        <v>10035745014</v>
      </c>
      <c r="BH310" s="40">
        <v>10356834746</v>
      </c>
      <c r="BI310" s="40">
        <v>10707150742</v>
      </c>
      <c r="BJ310" s="40">
        <v>10957987200</v>
      </c>
      <c r="BK310" s="40">
        <v>11188214151</v>
      </c>
      <c r="BL310" s="40">
        <v>11585471066</v>
      </c>
    </row>
    <row r="311" spans="1:64" x14ac:dyDescent="0.3">
      <c r="A311" s="40" t="s">
        <v>179</v>
      </c>
      <c r="B311" s="40" t="s">
        <v>180</v>
      </c>
      <c r="C311" s="40" t="s">
        <v>329</v>
      </c>
      <c r="D311" s="40" t="s">
        <v>34</v>
      </c>
      <c r="E311" s="40" t="s">
        <v>293</v>
      </c>
      <c r="F311" s="40" t="s">
        <v>324</v>
      </c>
      <c r="G311" s="40" t="s">
        <v>35</v>
      </c>
      <c r="AC311" s="40">
        <v>2404991791</v>
      </c>
      <c r="AD311" s="40">
        <v>2556600535</v>
      </c>
      <c r="AE311" s="40">
        <v>2479592245</v>
      </c>
      <c r="AF311" s="40">
        <v>2393436444</v>
      </c>
      <c r="AG311" s="40">
        <v>2450737073</v>
      </c>
      <c r="AH311" s="40">
        <v>2500515561</v>
      </c>
      <c r="AI311" s="40">
        <v>2638457733</v>
      </c>
      <c r="AJ311" s="40">
        <v>2801740608</v>
      </c>
      <c r="AK311" s="40">
        <v>2948502293</v>
      </c>
      <c r="AL311" s="40">
        <v>3033503795</v>
      </c>
      <c r="AM311" s="40">
        <v>3003687811</v>
      </c>
      <c r="AN311" s="40">
        <v>3284004190</v>
      </c>
      <c r="AO311" s="40">
        <v>3340969336</v>
      </c>
      <c r="AP311" s="40">
        <v>3538023217</v>
      </c>
      <c r="AQ311" s="40">
        <v>3688577424</v>
      </c>
      <c r="AR311" s="40">
        <v>3728752733</v>
      </c>
      <c r="AS311" s="40">
        <v>3794749690</v>
      </c>
      <c r="AT311" s="40">
        <v>4015696196</v>
      </c>
      <c r="AU311" s="40">
        <v>3998094126</v>
      </c>
      <c r="AV311" s="40">
        <v>4312211749</v>
      </c>
      <c r="AW311" s="40">
        <v>4616943272</v>
      </c>
      <c r="AX311" s="40">
        <v>4715742927</v>
      </c>
      <c r="AY311" s="40">
        <v>4790657962</v>
      </c>
      <c r="AZ311" s="40">
        <v>4888835522</v>
      </c>
      <c r="BA311" s="40">
        <v>4911255037</v>
      </c>
      <c r="BB311" s="40">
        <v>4917111109</v>
      </c>
      <c r="BC311" s="40">
        <v>4983287679</v>
      </c>
      <c r="BD311" s="40">
        <v>5147931964</v>
      </c>
      <c r="BE311" s="40">
        <v>5296035831</v>
      </c>
      <c r="BF311" s="40">
        <v>5460745909</v>
      </c>
      <c r="BG311" s="40">
        <v>5493190855</v>
      </c>
      <c r="BH311" s="40">
        <v>5595474232</v>
      </c>
      <c r="BI311" s="40">
        <v>5746423245</v>
      </c>
      <c r="BJ311" s="40">
        <v>5881218028</v>
      </c>
      <c r="BK311" s="40">
        <v>6046440889</v>
      </c>
      <c r="BL311" s="40">
        <v>6143803731</v>
      </c>
    </row>
    <row r="312" spans="1:64" x14ac:dyDescent="0.3">
      <c r="A312" s="40" t="s">
        <v>279</v>
      </c>
      <c r="B312" s="40" t="s">
        <v>280</v>
      </c>
      <c r="C312" s="40" t="s">
        <v>329</v>
      </c>
      <c r="D312" s="40" t="s">
        <v>34</v>
      </c>
      <c r="E312" s="40" t="s">
        <v>293</v>
      </c>
      <c r="F312" s="40" t="s">
        <v>324</v>
      </c>
      <c r="G312" s="40" t="s">
        <v>35</v>
      </c>
      <c r="L312" s="40">
        <v>1129246232</v>
      </c>
      <c r="M312" s="40">
        <v>1157536324</v>
      </c>
      <c r="N312" s="40">
        <v>1151878343</v>
      </c>
      <c r="O312" s="40">
        <v>1161308311</v>
      </c>
      <c r="P312" s="40">
        <v>1176867879</v>
      </c>
      <c r="Q312" s="40">
        <v>1226847095</v>
      </c>
      <c r="R312" s="40">
        <v>1256551708</v>
      </c>
      <c r="S312" s="40">
        <v>1312660316</v>
      </c>
      <c r="T312" s="40">
        <v>1297100290</v>
      </c>
      <c r="U312" s="40">
        <v>1356509975</v>
      </c>
      <c r="V312" s="40">
        <v>1419691251</v>
      </c>
      <c r="W312" s="40">
        <v>1519178504</v>
      </c>
      <c r="X312" s="40">
        <v>1535209064</v>
      </c>
      <c r="Y312" s="40">
        <v>1544167643</v>
      </c>
      <c r="Z312" s="40">
        <v>1460240791</v>
      </c>
      <c r="AA312" s="40">
        <v>1432892831</v>
      </c>
      <c r="AB312" s="40">
        <v>1549825144</v>
      </c>
      <c r="AC312" s="40">
        <v>1368768548</v>
      </c>
      <c r="AD312" s="40">
        <v>1483343458</v>
      </c>
      <c r="AE312" s="40">
        <v>1566327698</v>
      </c>
      <c r="AF312" s="40">
        <v>1621022951</v>
      </c>
      <c r="AG312" s="40">
        <v>1762472327</v>
      </c>
      <c r="AH312" s="40">
        <v>1723809635</v>
      </c>
      <c r="AI312" s="40">
        <v>2056689917</v>
      </c>
      <c r="AJ312" s="40">
        <v>2001524213</v>
      </c>
      <c r="AK312" s="40">
        <v>1823296596</v>
      </c>
      <c r="AL312" s="40">
        <v>1917596881</v>
      </c>
      <c r="AM312" s="40">
        <v>1283426841</v>
      </c>
      <c r="AN312" s="40">
        <v>2157591191</v>
      </c>
      <c r="AO312" s="40">
        <v>1749742261</v>
      </c>
      <c r="AP312" s="40">
        <v>2318081112</v>
      </c>
      <c r="AQ312" s="40">
        <v>2286089408</v>
      </c>
      <c r="AR312" s="40">
        <v>2149826312</v>
      </c>
      <c r="AS312" s="40">
        <v>2154364762</v>
      </c>
      <c r="AT312" s="40">
        <v>2343600071</v>
      </c>
      <c r="AU312" s="40">
        <v>2347458986</v>
      </c>
      <c r="AV312" s="40">
        <v>2250960476</v>
      </c>
      <c r="AW312" s="40">
        <v>2171590419</v>
      </c>
      <c r="AX312" s="40">
        <v>2231415480</v>
      </c>
      <c r="AY312" s="40">
        <v>2267016760</v>
      </c>
      <c r="AZ312" s="40">
        <v>2186489671</v>
      </c>
      <c r="BA312" s="40">
        <v>2155322299</v>
      </c>
      <c r="BB312" s="40">
        <v>2072858936</v>
      </c>
      <c r="BC312" s="40">
        <v>2017821955</v>
      </c>
      <c r="BD312" s="40">
        <v>2030596694</v>
      </c>
      <c r="BE312" s="40">
        <v>1909215985</v>
      </c>
      <c r="BF312" s="40">
        <v>2057722374</v>
      </c>
      <c r="BG312" s="40">
        <v>2127368619</v>
      </c>
      <c r="BH312" s="40">
        <v>2045610890</v>
      </c>
      <c r="BI312" s="40">
        <v>2067290655</v>
      </c>
      <c r="BJ312" s="40">
        <v>1907360697</v>
      </c>
      <c r="BK312" s="40">
        <v>1978299389</v>
      </c>
      <c r="BL312" s="40">
        <v>2171938726</v>
      </c>
    </row>
    <row r="313" spans="1:64" x14ac:dyDescent="0.3">
      <c r="A313" s="40" t="s">
        <v>281</v>
      </c>
      <c r="B313" s="40" t="s">
        <v>282</v>
      </c>
      <c r="C313" s="40" t="s">
        <v>329</v>
      </c>
      <c r="D313" s="40" t="s">
        <v>34</v>
      </c>
      <c r="E313" s="40" t="s">
        <v>293</v>
      </c>
      <c r="F313" s="40" t="s">
        <v>324</v>
      </c>
      <c r="G313" s="40" t="s">
        <v>35</v>
      </c>
      <c r="P313" s="40">
        <v>1131277759</v>
      </c>
      <c r="Q313" s="40">
        <v>1046286449</v>
      </c>
      <c r="R313" s="40">
        <v>1327634786</v>
      </c>
      <c r="S313" s="40">
        <v>1500556546</v>
      </c>
      <c r="T313" s="40">
        <v>1213339908</v>
      </c>
      <c r="U313" s="40">
        <v>1433151845</v>
      </c>
      <c r="V313" s="40">
        <v>1348156793</v>
      </c>
      <c r="W313" s="40">
        <v>1500556546</v>
      </c>
      <c r="X313" s="40">
        <v>1181100943</v>
      </c>
      <c r="Y313" s="40">
        <v>1301261731</v>
      </c>
      <c r="Z313" s="40">
        <v>1301261731</v>
      </c>
      <c r="AA313" s="40">
        <v>1321778854</v>
      </c>
      <c r="AB313" s="40">
        <v>1509348292</v>
      </c>
      <c r="AC313" s="40">
        <v>1400909658</v>
      </c>
      <c r="AD313" s="40">
        <v>1181101671</v>
      </c>
      <c r="AE313" s="40">
        <v>1453663667</v>
      </c>
      <c r="AF313" s="40">
        <v>1799516958</v>
      </c>
      <c r="AG313" s="40">
        <v>1651567281</v>
      </c>
      <c r="AH313" s="40">
        <v>1580921503</v>
      </c>
      <c r="AI313" s="40">
        <v>1631382654</v>
      </c>
      <c r="AJ313" s="40">
        <v>1687780601</v>
      </c>
      <c r="AK313" s="40">
        <v>1892593864</v>
      </c>
      <c r="AL313" s="40">
        <v>1912184697</v>
      </c>
      <c r="AM313" s="40">
        <v>1468719299</v>
      </c>
      <c r="AN313" s="40">
        <v>1867066443</v>
      </c>
      <c r="AO313" s="40">
        <v>2003608687</v>
      </c>
      <c r="AP313" s="40">
        <v>1851631232</v>
      </c>
      <c r="AQ313" s="40">
        <v>2218514160</v>
      </c>
      <c r="AR313" s="40">
        <v>2289753628</v>
      </c>
      <c r="AS313" s="40">
        <v>2406111349</v>
      </c>
      <c r="AT313" s="40">
        <v>2513502606</v>
      </c>
      <c r="AU313" s="40">
        <v>2563772617</v>
      </c>
      <c r="AV313" s="40">
        <v>2922700806</v>
      </c>
      <c r="AW313" s="40">
        <v>2221252596</v>
      </c>
      <c r="AX313" s="40">
        <v>1888064691</v>
      </c>
      <c r="AY313" s="40">
        <v>1718138924</v>
      </c>
      <c r="AZ313" s="40">
        <v>1632231926</v>
      </c>
      <c r="BA313" s="40">
        <v>1566942661</v>
      </c>
      <c r="BB313" s="40">
        <v>1457256676</v>
      </c>
      <c r="BC313" s="40">
        <v>884554788</v>
      </c>
      <c r="BD313" s="40">
        <v>1079235929</v>
      </c>
      <c r="BE313" s="40">
        <v>1157186600</v>
      </c>
      <c r="BF313" s="40">
        <v>1173449982</v>
      </c>
      <c r="BG313" s="40">
        <v>1265401892</v>
      </c>
      <c r="BH313" s="40">
        <v>1232872647</v>
      </c>
      <c r="BI313" s="40">
        <v>1516429017</v>
      </c>
      <c r="BJ313" s="40">
        <v>1437486011</v>
      </c>
      <c r="BK313" s="40">
        <v>1381676359</v>
      </c>
      <c r="BL313" s="40">
        <v>1519843967</v>
      </c>
    </row>
    <row r="314" spans="1:64" x14ac:dyDescent="0.3">
      <c r="A314" s="40" t="s">
        <v>147</v>
      </c>
      <c r="B314" s="40" t="s">
        <v>148</v>
      </c>
      <c r="C314" s="40" t="s">
        <v>330</v>
      </c>
      <c r="D314" s="40" t="s">
        <v>34</v>
      </c>
      <c r="E314" s="40" t="s">
        <v>293</v>
      </c>
      <c r="F314" s="40" t="s">
        <v>324</v>
      </c>
      <c r="G314" s="40" t="s">
        <v>35</v>
      </c>
      <c r="Q314" s="40">
        <v>700304436.29999995</v>
      </c>
      <c r="R314" s="40">
        <v>708402511.20000005</v>
      </c>
      <c r="S314" s="40">
        <v>706317816.70000005</v>
      </c>
      <c r="T314" s="40">
        <v>666730483.20000005</v>
      </c>
      <c r="U314" s="40">
        <v>766741138.39999998</v>
      </c>
      <c r="V314" s="40">
        <v>760486949.79999995</v>
      </c>
      <c r="W314" s="40">
        <v>789661873.20000005</v>
      </c>
      <c r="X314" s="40">
        <v>743824125.79999995</v>
      </c>
      <c r="Y314" s="40">
        <v>785488656.89999998</v>
      </c>
      <c r="Z314" s="40">
        <v>734898191.79999995</v>
      </c>
      <c r="AA314" s="40">
        <v>753066261.39999998</v>
      </c>
      <c r="AB314" s="40">
        <v>813865920.60000002</v>
      </c>
      <c r="AC314" s="40">
        <v>836564669.5</v>
      </c>
      <c r="AD314" s="40">
        <v>838991780.20000005</v>
      </c>
      <c r="AE314" s="40">
        <v>830077118.29999995</v>
      </c>
      <c r="AF314" s="40">
        <v>889857027.20000005</v>
      </c>
      <c r="AG314" s="40">
        <v>1001558214</v>
      </c>
      <c r="AH314" s="40">
        <v>899839988.70000005</v>
      </c>
      <c r="AI314" s="40">
        <v>1061230853</v>
      </c>
      <c r="AJ314" s="40">
        <v>1046732993</v>
      </c>
      <c r="AK314" s="40">
        <v>978396095.10000002</v>
      </c>
      <c r="AL314" s="40">
        <v>1180110034</v>
      </c>
      <c r="AM314" s="40">
        <v>1210311103</v>
      </c>
      <c r="AN314" s="40">
        <v>1329103775</v>
      </c>
      <c r="AO314" s="40">
        <v>1336094072</v>
      </c>
      <c r="AP314" s="40">
        <v>1421115552</v>
      </c>
      <c r="AQ314" s="40">
        <v>1599254018</v>
      </c>
      <c r="AR314" s="40">
        <v>1536879592</v>
      </c>
      <c r="AS314" s="40">
        <v>1791269686</v>
      </c>
      <c r="AT314" s="40">
        <v>1816433871</v>
      </c>
      <c r="AU314" s="40">
        <v>1898384214</v>
      </c>
      <c r="AV314" s="40">
        <v>2108014720</v>
      </c>
      <c r="AW314" s="40">
        <v>2115096934</v>
      </c>
      <c r="AX314" s="40">
        <v>2260044104</v>
      </c>
      <c r="AY314" s="40">
        <v>2180587259</v>
      </c>
      <c r="AZ314" s="40">
        <v>2403762985</v>
      </c>
      <c r="BA314" s="40">
        <v>2474662348</v>
      </c>
      <c r="BB314" s="40">
        <v>2394259395</v>
      </c>
      <c r="BC314" s="40">
        <v>2885960466</v>
      </c>
      <c r="BD314" s="40">
        <v>2604164034</v>
      </c>
      <c r="BE314" s="40">
        <v>2922104196</v>
      </c>
      <c r="BF314" s="40">
        <v>2976852583</v>
      </c>
      <c r="BG314" s="40">
        <v>3213360015</v>
      </c>
      <c r="BH314" s="40">
        <v>3306702862</v>
      </c>
      <c r="BI314" s="40">
        <v>3396838584</v>
      </c>
      <c r="BJ314" s="40">
        <v>3301766083</v>
      </c>
      <c r="BK314" s="40">
        <v>3406842142</v>
      </c>
      <c r="BL314" s="40">
        <v>3306810811</v>
      </c>
    </row>
    <row r="315" spans="1:64" x14ac:dyDescent="0.3">
      <c r="A315" s="40" t="s">
        <v>153</v>
      </c>
      <c r="B315" s="40" t="s">
        <v>154</v>
      </c>
      <c r="C315" s="40" t="s">
        <v>330</v>
      </c>
      <c r="D315" s="40" t="s">
        <v>34</v>
      </c>
      <c r="E315" s="40" t="s">
        <v>293</v>
      </c>
      <c r="F315" s="40" t="s">
        <v>324</v>
      </c>
      <c r="G315" s="40" t="s">
        <v>35</v>
      </c>
      <c r="L315" s="40">
        <v>754740975.5</v>
      </c>
      <c r="M315" s="40">
        <v>785070067.29999995</v>
      </c>
      <c r="N315" s="40">
        <v>834572697.5</v>
      </c>
      <c r="O315" s="40">
        <v>878497579.20000005</v>
      </c>
      <c r="P315" s="40">
        <v>926257191.70000005</v>
      </c>
      <c r="Q315" s="40">
        <v>971576510.60000002</v>
      </c>
      <c r="R315" s="40">
        <v>984126444.20000005</v>
      </c>
      <c r="S315" s="40">
        <v>1041298592</v>
      </c>
      <c r="T315" s="40">
        <v>1082085905</v>
      </c>
      <c r="U315" s="40">
        <v>1134377466</v>
      </c>
      <c r="V315" s="40">
        <v>1148321837</v>
      </c>
      <c r="W315" s="40">
        <v>1163660759</v>
      </c>
      <c r="X315" s="40">
        <v>1178999567</v>
      </c>
      <c r="Y315" s="40">
        <v>1223621667</v>
      </c>
      <c r="Z315" s="40">
        <v>1406293380</v>
      </c>
      <c r="AA315" s="40">
        <v>1409779529</v>
      </c>
      <c r="AB315" s="40">
        <v>1595276785</v>
      </c>
      <c r="AC315" s="40">
        <v>1656248994</v>
      </c>
      <c r="AD315" s="40">
        <v>1530755941</v>
      </c>
      <c r="AE315" s="40">
        <v>1665927006</v>
      </c>
      <c r="AF315" s="40">
        <v>1809855598</v>
      </c>
      <c r="AG315" s="40">
        <v>1920110254</v>
      </c>
      <c r="AH315" s="40">
        <v>1929988173</v>
      </c>
      <c r="AI315" s="40">
        <v>1685628585</v>
      </c>
      <c r="AJ315" s="40">
        <v>1805545832</v>
      </c>
      <c r="AK315" s="40">
        <v>1787490345</v>
      </c>
      <c r="AL315" s="40">
        <v>1715990690</v>
      </c>
      <c r="AM315" s="40">
        <v>1818950225</v>
      </c>
      <c r="AN315" s="40">
        <v>2044636304</v>
      </c>
      <c r="AO315" s="40">
        <v>2162356339</v>
      </c>
      <c r="AP315" s="40">
        <v>2164488184</v>
      </c>
      <c r="AQ315" s="40">
        <v>2281870893</v>
      </c>
      <c r="AR315" s="40">
        <v>2344902782</v>
      </c>
      <c r="AS315" s="40">
        <v>2467722465</v>
      </c>
      <c r="AT315" s="40">
        <v>2608400154</v>
      </c>
      <c r="AU315" s="40">
        <v>2729597406</v>
      </c>
      <c r="AV315" s="40">
        <v>2900255780</v>
      </c>
      <c r="AW315" s="40">
        <v>2987422591</v>
      </c>
      <c r="AX315" s="40">
        <v>2920237980</v>
      </c>
      <c r="AY315" s="40">
        <v>3151424947</v>
      </c>
      <c r="AZ315" s="40">
        <v>3199063485</v>
      </c>
      <c r="BA315" s="40">
        <v>3176958028</v>
      </c>
      <c r="BB315" s="40">
        <v>3321455591</v>
      </c>
      <c r="BC315" s="40">
        <v>3451427115</v>
      </c>
      <c r="BD315" s="40">
        <v>3478786271</v>
      </c>
      <c r="BE315" s="40">
        <v>3677822713</v>
      </c>
      <c r="BF315" s="40">
        <v>3773751696</v>
      </c>
      <c r="BG315" s="40">
        <v>3911869221</v>
      </c>
      <c r="BH315" s="40">
        <v>4186641273</v>
      </c>
      <c r="BI315" s="40">
        <v>4445630289</v>
      </c>
      <c r="BJ315" s="40">
        <v>4680810653</v>
      </c>
      <c r="BK315" s="40">
        <v>4916592243</v>
      </c>
      <c r="BL315" s="40">
        <v>5074575492</v>
      </c>
    </row>
    <row r="316" spans="1:64" x14ac:dyDescent="0.3">
      <c r="A316" s="40" t="s">
        <v>155</v>
      </c>
      <c r="B316" s="40" t="s">
        <v>156</v>
      </c>
      <c r="C316" s="40" t="s">
        <v>330</v>
      </c>
      <c r="D316" s="40" t="s">
        <v>34</v>
      </c>
      <c r="E316" s="40" t="s">
        <v>293</v>
      </c>
      <c r="F316" s="40" t="s">
        <v>324</v>
      </c>
      <c r="G316" s="40" t="s">
        <v>35</v>
      </c>
      <c r="BB316" s="40">
        <v>5172334114</v>
      </c>
      <c r="BC316" s="40">
        <v>4917412061</v>
      </c>
      <c r="BD316" s="40">
        <v>4767059489</v>
      </c>
      <c r="BE316" s="40">
        <v>5536211541</v>
      </c>
      <c r="BF316" s="40">
        <v>5113156272</v>
      </c>
      <c r="BG316" s="40">
        <v>5716132358</v>
      </c>
      <c r="BH316" s="40">
        <v>5596461735</v>
      </c>
      <c r="BI316" s="40">
        <v>5954635848</v>
      </c>
      <c r="BJ316" s="40">
        <v>6556054129</v>
      </c>
      <c r="BK316" s="40">
        <v>6162690881</v>
      </c>
      <c r="BL316" s="40">
        <v>6354217635</v>
      </c>
    </row>
    <row r="317" spans="1:64" x14ac:dyDescent="0.3">
      <c r="A317" s="40" t="s">
        <v>284</v>
      </c>
      <c r="B317" s="40" t="s">
        <v>272</v>
      </c>
      <c r="C317" s="40" t="s">
        <v>330</v>
      </c>
      <c r="D317" s="40" t="s">
        <v>34</v>
      </c>
      <c r="E317" s="40" t="s">
        <v>293</v>
      </c>
      <c r="F317" s="40" t="s">
        <v>324</v>
      </c>
      <c r="G317" s="40" t="s">
        <v>35</v>
      </c>
      <c r="BC317" s="40">
        <v>6554466856</v>
      </c>
      <c r="BD317" s="40">
        <v>6361702760</v>
      </c>
      <c r="BE317" s="40">
        <v>6104026636</v>
      </c>
      <c r="BF317" s="40">
        <v>6540826649</v>
      </c>
      <c r="BG317" s="40">
        <v>6367019574</v>
      </c>
      <c r="BH317" s="40">
        <v>6631712572</v>
      </c>
      <c r="BI317" s="40">
        <v>7704904019</v>
      </c>
      <c r="BJ317" s="40">
        <v>7926677445</v>
      </c>
      <c r="BK317" s="40">
        <v>8524271822</v>
      </c>
      <c r="BL317" s="40">
        <v>9476042931</v>
      </c>
    </row>
    <row r="318" spans="1:64" x14ac:dyDescent="0.3">
      <c r="A318" s="40" t="s">
        <v>273</v>
      </c>
      <c r="B318" s="40" t="s">
        <v>274</v>
      </c>
      <c r="C318" s="40" t="s">
        <v>330</v>
      </c>
      <c r="D318" s="40" t="s">
        <v>34</v>
      </c>
      <c r="E318" s="40" t="s">
        <v>293</v>
      </c>
      <c r="F318" s="40" t="s">
        <v>324</v>
      </c>
      <c r="G318" s="40" t="s">
        <v>35</v>
      </c>
      <c r="BA318" s="40">
        <v>7570891647</v>
      </c>
      <c r="BB318" s="40">
        <v>7440849707</v>
      </c>
      <c r="BC318" s="40">
        <v>7991788092</v>
      </c>
      <c r="BD318" s="40">
        <v>8569238135</v>
      </c>
      <c r="BE318" s="40">
        <v>9021400280</v>
      </c>
      <c r="BF318" s="40">
        <v>9097731588</v>
      </c>
      <c r="BG318" s="40">
        <v>9307156803</v>
      </c>
      <c r="BH318" s="40">
        <v>9835623272</v>
      </c>
      <c r="BI318" s="40">
        <v>9928362229</v>
      </c>
      <c r="BJ318" s="40">
        <v>10152166868</v>
      </c>
      <c r="BK318" s="40">
        <v>10447300985</v>
      </c>
      <c r="BL318" s="40">
        <v>11085489771</v>
      </c>
    </row>
    <row r="319" spans="1:64" x14ac:dyDescent="0.3">
      <c r="A319" s="40" t="s">
        <v>161</v>
      </c>
      <c r="B319" s="40" t="s">
        <v>162</v>
      </c>
      <c r="C319" s="40" t="s">
        <v>330</v>
      </c>
      <c r="D319" s="40" t="s">
        <v>34</v>
      </c>
      <c r="E319" s="40" t="s">
        <v>293</v>
      </c>
      <c r="F319" s="40" t="s">
        <v>324</v>
      </c>
      <c r="G319" s="40" t="s">
        <v>35</v>
      </c>
      <c r="N319" s="40">
        <v>754540661.79999995</v>
      </c>
      <c r="O319" s="40">
        <v>772945367.5</v>
      </c>
      <c r="P319" s="40">
        <v>732042115.10000002</v>
      </c>
      <c r="Q319" s="40">
        <v>789300535</v>
      </c>
      <c r="R319" s="40">
        <v>807700088.29999995</v>
      </c>
      <c r="S319" s="40">
        <v>819971637</v>
      </c>
      <c r="T319" s="40">
        <v>730002799.29999995</v>
      </c>
      <c r="U319" s="40">
        <v>682966390.60000002</v>
      </c>
      <c r="V319" s="40">
        <v>850642655.89999998</v>
      </c>
      <c r="W319" s="40">
        <v>973331968.5</v>
      </c>
      <c r="X319" s="40">
        <v>1051039480</v>
      </c>
      <c r="Y319" s="40">
        <v>971297723.10000002</v>
      </c>
      <c r="Z319" s="40">
        <v>1126697452</v>
      </c>
      <c r="AA319" s="40">
        <v>1285399683</v>
      </c>
      <c r="AB319" s="40">
        <v>1330881769</v>
      </c>
      <c r="AC319" s="40">
        <v>1175747193</v>
      </c>
      <c r="AD319" s="40">
        <v>1101028348</v>
      </c>
      <c r="AE319" s="40">
        <v>1012753677</v>
      </c>
      <c r="AF319" s="40">
        <v>1309057409</v>
      </c>
      <c r="AG319" s="40">
        <v>1291320554</v>
      </c>
      <c r="AH319" s="40">
        <v>1322875350</v>
      </c>
      <c r="AI319" s="40">
        <v>1631993210</v>
      </c>
      <c r="AJ319" s="40">
        <v>1631179455</v>
      </c>
      <c r="AK319" s="40">
        <v>1526811912</v>
      </c>
      <c r="AL319" s="40">
        <v>1775619345</v>
      </c>
      <c r="AM319" s="40">
        <v>1557558917</v>
      </c>
      <c r="AN319" s="40">
        <v>1701314560</v>
      </c>
      <c r="AO319" s="40">
        <v>1888992364</v>
      </c>
      <c r="AP319" s="40">
        <v>1825333321</v>
      </c>
      <c r="AQ319" s="40">
        <v>1867866427</v>
      </c>
      <c r="AR319" s="40">
        <v>1870782269</v>
      </c>
      <c r="AS319" s="40">
        <v>2075365080</v>
      </c>
      <c r="AT319" s="40">
        <v>2235922639</v>
      </c>
      <c r="AU319" s="40">
        <v>1997009328</v>
      </c>
      <c r="AV319" s="40">
        <v>2224375075</v>
      </c>
      <c r="AW319" s="40">
        <v>2142072193</v>
      </c>
      <c r="AX319" s="40">
        <v>2453931603</v>
      </c>
      <c r="AY319" s="40">
        <v>2398535188</v>
      </c>
      <c r="AZ319" s="40">
        <v>2580152289</v>
      </c>
      <c r="BA319" s="40">
        <v>2688038799</v>
      </c>
      <c r="BB319" s="40">
        <v>2778372076</v>
      </c>
      <c r="BC319" s="40">
        <v>3095578045</v>
      </c>
      <c r="BD319" s="40">
        <v>3192168574</v>
      </c>
      <c r="BE319" s="40">
        <v>3525784561</v>
      </c>
      <c r="BF319" s="40">
        <v>3478559934</v>
      </c>
      <c r="BG319" s="40">
        <v>3763078022</v>
      </c>
      <c r="BH319" s="40">
        <v>3682637360</v>
      </c>
      <c r="BI319" s="40">
        <v>4004869138</v>
      </c>
      <c r="BJ319" s="40">
        <v>4282174269</v>
      </c>
      <c r="BK319" s="40">
        <v>4607190582</v>
      </c>
      <c r="BL319" s="40">
        <v>4828335730</v>
      </c>
    </row>
    <row r="320" spans="1:64" x14ac:dyDescent="0.3">
      <c r="A320" s="40" t="s">
        <v>163</v>
      </c>
      <c r="B320" s="40" t="s">
        <v>164</v>
      </c>
      <c r="C320" s="40" t="s">
        <v>330</v>
      </c>
      <c r="D320" s="40" t="s">
        <v>34</v>
      </c>
      <c r="E320" s="40" t="s">
        <v>293</v>
      </c>
      <c r="F320" s="40" t="s">
        <v>324</v>
      </c>
      <c r="G320" s="40" t="s">
        <v>35</v>
      </c>
      <c r="H320" s="40">
        <v>501078083.80000001</v>
      </c>
      <c r="I320" s="40">
        <v>486222928.19999999</v>
      </c>
      <c r="J320" s="40">
        <v>487022429.60000002</v>
      </c>
      <c r="K320" s="40">
        <v>497587146.89999998</v>
      </c>
      <c r="L320" s="40">
        <v>533215018.80000001</v>
      </c>
      <c r="M320" s="40">
        <v>537244908.79999995</v>
      </c>
      <c r="N320" s="40">
        <v>557224813.5</v>
      </c>
      <c r="O320" s="40">
        <v>579874036.60000002</v>
      </c>
      <c r="P320" s="40">
        <v>479922692.39999998</v>
      </c>
      <c r="Q320" s="40">
        <v>461199808.60000002</v>
      </c>
      <c r="R320" s="40">
        <v>400897549</v>
      </c>
      <c r="S320" s="40">
        <v>567949188.39999998</v>
      </c>
      <c r="T320" s="40">
        <v>463751404.30000001</v>
      </c>
      <c r="U320" s="40">
        <v>462202533.19999999</v>
      </c>
      <c r="V320" s="40">
        <v>389043301.89999998</v>
      </c>
      <c r="W320" s="40">
        <v>399231003.10000002</v>
      </c>
      <c r="X320" s="40">
        <v>422346323.60000002</v>
      </c>
      <c r="Y320" s="40">
        <v>410567401.39999998</v>
      </c>
      <c r="Z320" s="40">
        <v>418052784.39999998</v>
      </c>
      <c r="AA320" s="40">
        <v>466190048.89999998</v>
      </c>
      <c r="AB320" s="40">
        <v>507774077.5</v>
      </c>
      <c r="AC320" s="40">
        <v>516229258.80000001</v>
      </c>
      <c r="AD320" s="40">
        <v>594039828.29999995</v>
      </c>
      <c r="AE320" s="40">
        <v>484479880.80000001</v>
      </c>
      <c r="AF320" s="40">
        <v>496390603.89999998</v>
      </c>
      <c r="AG320" s="40">
        <v>537819258.5</v>
      </c>
      <c r="AH320" s="40">
        <v>568090437.39999998</v>
      </c>
      <c r="AI320" s="40">
        <v>585179748.79999995</v>
      </c>
      <c r="AJ320" s="40">
        <v>591676532.20000005</v>
      </c>
      <c r="AK320" s="40">
        <v>552742974.39999998</v>
      </c>
      <c r="AL320" s="40">
        <v>590687885.39999998</v>
      </c>
      <c r="AM320" s="40">
        <v>631237653.20000005</v>
      </c>
      <c r="AN320" s="40">
        <v>690539928.89999998</v>
      </c>
      <c r="AO320" s="40">
        <v>573147316.70000005</v>
      </c>
      <c r="AP320" s="40">
        <v>715852042.39999998</v>
      </c>
      <c r="AQ320" s="40">
        <v>776645276.70000005</v>
      </c>
      <c r="AR320" s="40">
        <v>603976635.70000005</v>
      </c>
      <c r="AS320" s="40">
        <v>612970393.70000005</v>
      </c>
      <c r="AT320" s="40">
        <v>657797994.39999998</v>
      </c>
      <c r="AU320" s="40">
        <v>652566956.10000002</v>
      </c>
      <c r="AV320" s="40">
        <v>658675930.89999998</v>
      </c>
      <c r="AW320" s="40">
        <v>638515907.39999998</v>
      </c>
      <c r="AX320" s="40">
        <v>665744132.70000005</v>
      </c>
      <c r="AY320" s="40">
        <v>644282175.29999995</v>
      </c>
      <c r="AZ320" s="40">
        <v>697235056.10000002</v>
      </c>
      <c r="BA320" s="40">
        <v>697154750.10000002</v>
      </c>
      <c r="BB320" s="40">
        <v>764686764.5</v>
      </c>
      <c r="BC320" s="40">
        <v>826191448.79999995</v>
      </c>
      <c r="BD320" s="40">
        <v>836589857.70000005</v>
      </c>
      <c r="BE320" s="40">
        <v>880279469.39999998</v>
      </c>
      <c r="BF320" s="40">
        <v>861249765.20000005</v>
      </c>
      <c r="BG320" s="40">
        <v>925941506.20000005</v>
      </c>
      <c r="BH320" s="40">
        <v>916524301.10000002</v>
      </c>
      <c r="BI320" s="40">
        <v>936355868.29999995</v>
      </c>
      <c r="BJ320" s="40">
        <v>991409803.60000002</v>
      </c>
      <c r="BK320" s="40">
        <v>1021152342</v>
      </c>
      <c r="BL320" s="40">
        <v>1065061892</v>
      </c>
    </row>
    <row r="321" spans="1:64" x14ac:dyDescent="0.3">
      <c r="A321" s="40" t="s">
        <v>167</v>
      </c>
      <c r="B321" s="40" t="s">
        <v>168</v>
      </c>
      <c r="C321" s="40" t="s">
        <v>330</v>
      </c>
      <c r="D321" s="40" t="s">
        <v>34</v>
      </c>
      <c r="E321" s="40" t="s">
        <v>293</v>
      </c>
      <c r="F321" s="40" t="s">
        <v>324</v>
      </c>
      <c r="G321" s="40" t="s">
        <v>35</v>
      </c>
      <c r="BA321" s="40">
        <v>1836475984</v>
      </c>
      <c r="BB321" s="40">
        <v>1921639490</v>
      </c>
      <c r="BC321" s="40">
        <v>2232931996</v>
      </c>
      <c r="BD321" s="40">
        <v>2020044381</v>
      </c>
      <c r="BE321" s="40">
        <v>2338810403</v>
      </c>
      <c r="BF321" s="40">
        <v>2269690639</v>
      </c>
      <c r="BG321" s="40">
        <v>2608108003</v>
      </c>
      <c r="BH321" s="40">
        <v>2599025144</v>
      </c>
      <c r="BI321" s="40">
        <v>2815041771</v>
      </c>
      <c r="BJ321" s="40">
        <v>2867911769</v>
      </c>
      <c r="BK321" s="40">
        <v>3184729077</v>
      </c>
      <c r="BL321" s="40">
        <v>3364764734</v>
      </c>
    </row>
    <row r="322" spans="1:64" x14ac:dyDescent="0.3">
      <c r="A322" s="40" t="s">
        <v>169</v>
      </c>
      <c r="B322" s="40" t="s">
        <v>170</v>
      </c>
      <c r="C322" s="40" t="s">
        <v>330</v>
      </c>
      <c r="D322" s="40" t="s">
        <v>34</v>
      </c>
      <c r="E322" s="40" t="s">
        <v>293</v>
      </c>
      <c r="F322" s="40" t="s">
        <v>324</v>
      </c>
      <c r="G322" s="40" t="s">
        <v>35</v>
      </c>
      <c r="AB322" s="40">
        <v>15731234938</v>
      </c>
      <c r="AC322" s="40">
        <v>16141005777</v>
      </c>
      <c r="AD322" s="40">
        <v>16028702450</v>
      </c>
      <c r="AE322" s="40">
        <v>15326254612</v>
      </c>
      <c r="AF322" s="40">
        <v>18170983424</v>
      </c>
      <c r="AG322" s="40">
        <v>19872755338</v>
      </c>
      <c r="AH322" s="40">
        <v>19239592897</v>
      </c>
      <c r="AI322" s="40">
        <v>21121822085</v>
      </c>
      <c r="AJ322" s="40">
        <v>22129017626</v>
      </c>
      <c r="AK322" s="40">
        <v>23052311174</v>
      </c>
      <c r="AL322" s="40">
        <v>23891451888</v>
      </c>
      <c r="AM322" s="40">
        <v>24450044791</v>
      </c>
      <c r="AN322" s="40">
        <v>24908287618</v>
      </c>
      <c r="AO322" s="40">
        <v>25547082794</v>
      </c>
      <c r="AP322" s="40">
        <v>26463305804</v>
      </c>
      <c r="AQ322" s="40">
        <v>27502350079</v>
      </c>
      <c r="AR322" s="40">
        <v>28647617629</v>
      </c>
      <c r="AS322" s="40">
        <v>29775787972</v>
      </c>
      <c r="AT322" s="40">
        <v>31295450915</v>
      </c>
      <c r="AU322" s="40">
        <v>32209152458</v>
      </c>
      <c r="AV322" s="40">
        <v>33430532058</v>
      </c>
      <c r="AW322" s="40">
        <v>52010568970</v>
      </c>
      <c r="AX322" s="40">
        <v>55654979460</v>
      </c>
      <c r="AY322" s="40">
        <v>59139665196</v>
      </c>
      <c r="AZ322" s="40">
        <v>63320812917</v>
      </c>
      <c r="BA322" s="40">
        <v>68014710651</v>
      </c>
      <c r="BB322" s="40">
        <v>72911609814</v>
      </c>
      <c r="BC322" s="40">
        <v>77481875869</v>
      </c>
      <c r="BD322" s="40">
        <v>82039185801</v>
      </c>
      <c r="BE322" s="40">
        <v>86820135996</v>
      </c>
      <c r="BF322" s="40">
        <v>89351679784</v>
      </c>
      <c r="BG322" s="40">
        <v>95341958123</v>
      </c>
      <c r="BH322" s="40">
        <v>98141846274</v>
      </c>
      <c r="BI322" s="41">
        <v>102333000000</v>
      </c>
      <c r="BJ322" s="41">
        <v>106137000000</v>
      </c>
      <c r="BK322" s="41">
        <v>110496000000</v>
      </c>
      <c r="BL322" s="41">
        <v>114303000000</v>
      </c>
    </row>
    <row r="323" spans="1:64" x14ac:dyDescent="0.3">
      <c r="A323" s="40" t="s">
        <v>173</v>
      </c>
      <c r="B323" s="40" t="s">
        <v>174</v>
      </c>
      <c r="C323" s="40" t="s">
        <v>330</v>
      </c>
      <c r="D323" s="40" t="s">
        <v>34</v>
      </c>
      <c r="E323" s="40" t="s">
        <v>293</v>
      </c>
      <c r="F323" s="40" t="s">
        <v>324</v>
      </c>
      <c r="G323" s="40" t="s">
        <v>35</v>
      </c>
      <c r="H323" s="40">
        <v>836618504.29999995</v>
      </c>
      <c r="I323" s="40">
        <v>931798387.20000005</v>
      </c>
      <c r="J323" s="40">
        <v>1028905010</v>
      </c>
      <c r="K323" s="40">
        <v>1052557147</v>
      </c>
      <c r="L323" s="40">
        <v>1128756711</v>
      </c>
      <c r="M323" s="40">
        <v>1009252278</v>
      </c>
      <c r="N323" s="40">
        <v>1100281045</v>
      </c>
      <c r="O323" s="40">
        <v>1105416001</v>
      </c>
      <c r="P323" s="40">
        <v>1126889454</v>
      </c>
      <c r="Q323" s="40">
        <v>1191776626</v>
      </c>
      <c r="R323" s="40">
        <v>995247852.60000002</v>
      </c>
      <c r="S323" s="40">
        <v>1232389461</v>
      </c>
      <c r="T323" s="40">
        <v>1033993430</v>
      </c>
      <c r="U323" s="40">
        <v>1273002296</v>
      </c>
      <c r="V323" s="40">
        <v>1326685927</v>
      </c>
      <c r="W323" s="40">
        <v>1519947002</v>
      </c>
      <c r="X323" s="40">
        <v>1415380623</v>
      </c>
      <c r="Y323" s="40">
        <v>1081141663</v>
      </c>
      <c r="Z323" s="40">
        <v>1374643004</v>
      </c>
      <c r="AA323" s="40">
        <v>1124921532</v>
      </c>
      <c r="AB323" s="40">
        <v>1293818245</v>
      </c>
      <c r="AC323" s="40">
        <v>1405456451</v>
      </c>
      <c r="AD323" s="40">
        <v>1060251566</v>
      </c>
      <c r="AE323" s="40">
        <v>1180229432</v>
      </c>
      <c r="AF323" s="40">
        <v>1389833455</v>
      </c>
      <c r="AG323" s="40">
        <v>1456338408</v>
      </c>
      <c r="AH323" s="40">
        <v>1537962876</v>
      </c>
      <c r="AI323" s="40">
        <v>1299054061</v>
      </c>
      <c r="AJ323" s="40">
        <v>1476957530</v>
      </c>
      <c r="AK323" s="40">
        <v>1336954076</v>
      </c>
      <c r="AL323" s="40">
        <v>1418012639</v>
      </c>
      <c r="AM323" s="40">
        <v>1333239339</v>
      </c>
      <c r="AN323" s="40">
        <v>1436912800</v>
      </c>
      <c r="AO323" s="40">
        <v>1434899724</v>
      </c>
      <c r="AP323" s="40">
        <v>1569271255</v>
      </c>
      <c r="AQ323" s="40">
        <v>1511521140</v>
      </c>
      <c r="AR323" s="40">
        <v>1497482504</v>
      </c>
      <c r="AS323" s="40">
        <v>1509123070</v>
      </c>
      <c r="AT323" s="40">
        <v>1715938717</v>
      </c>
      <c r="AU323" s="40">
        <v>1757152449</v>
      </c>
      <c r="AV323" s="40">
        <v>1779539711</v>
      </c>
      <c r="AW323" s="40">
        <v>1383630631</v>
      </c>
      <c r="AX323" s="40">
        <v>1630272873</v>
      </c>
      <c r="AY323" s="40">
        <v>1669144048</v>
      </c>
      <c r="AZ323" s="40">
        <v>1853060997</v>
      </c>
      <c r="BA323" s="40">
        <v>1697535027</v>
      </c>
      <c r="BB323" s="40">
        <v>1754557842</v>
      </c>
      <c r="BC323" s="40">
        <v>2152250184</v>
      </c>
      <c r="BD323" s="40">
        <v>2451137685</v>
      </c>
      <c r="BE323" s="40">
        <v>2568080479</v>
      </c>
      <c r="BF323" s="40">
        <v>2158406876</v>
      </c>
      <c r="BG323" s="40">
        <v>2377803960</v>
      </c>
      <c r="BH323" s="40">
        <v>2422696322</v>
      </c>
      <c r="BI323" s="40">
        <v>2461900585</v>
      </c>
      <c r="BJ323" s="40">
        <v>2723879337</v>
      </c>
      <c r="BK323" s="40">
        <v>2872060254</v>
      </c>
      <c r="BL323" s="40">
        <v>3243890763</v>
      </c>
    </row>
    <row r="324" spans="1:64" x14ac:dyDescent="0.3">
      <c r="A324" s="40" t="s">
        <v>5</v>
      </c>
      <c r="B324" s="40" t="s">
        <v>6</v>
      </c>
      <c r="C324" s="40" t="s">
        <v>329</v>
      </c>
      <c r="D324" s="40" t="s">
        <v>36</v>
      </c>
      <c r="E324" s="40" t="s">
        <v>293</v>
      </c>
      <c r="F324" s="40" t="s">
        <v>324</v>
      </c>
      <c r="G324" s="40" t="s">
        <v>37</v>
      </c>
      <c r="AW324" s="40">
        <v>38855489626</v>
      </c>
      <c r="AX324" s="40">
        <v>41972804349</v>
      </c>
      <c r="AY324" s="40">
        <v>45781037196</v>
      </c>
      <c r="AZ324" s="40">
        <v>47863678046</v>
      </c>
      <c r="BA324" s="40">
        <v>55666944889</v>
      </c>
      <c r="BB324" s="40">
        <v>58771670137</v>
      </c>
      <c r="BC324" s="40">
        <v>61565070971</v>
      </c>
      <c r="BD324" s="40">
        <v>65094369822</v>
      </c>
      <c r="BE324" s="40">
        <v>70652069546</v>
      </c>
      <c r="BF324" s="40">
        <v>77121109933</v>
      </c>
      <c r="BG324" s="40">
        <v>82604711611</v>
      </c>
      <c r="BH324" s="40">
        <v>85925148141</v>
      </c>
      <c r="BI324" s="41">
        <v>100811000000</v>
      </c>
      <c r="BJ324" s="41">
        <v>111108000000</v>
      </c>
      <c r="BK324" s="41">
        <v>115427000000</v>
      </c>
      <c r="BL324" s="41">
        <v>115970000000</v>
      </c>
    </row>
    <row r="325" spans="1:64" x14ac:dyDescent="0.3">
      <c r="A325" s="40" t="s">
        <v>151</v>
      </c>
      <c r="B325" s="40" t="s">
        <v>152</v>
      </c>
      <c r="C325" s="40" t="s">
        <v>329</v>
      </c>
      <c r="D325" s="40" t="s">
        <v>36</v>
      </c>
      <c r="E325" s="40" t="s">
        <v>293</v>
      </c>
      <c r="F325" s="40" t="s">
        <v>324</v>
      </c>
      <c r="G325" s="40" t="s">
        <v>37</v>
      </c>
      <c r="L325" s="41">
        <v>268330000000</v>
      </c>
      <c r="M325" s="41">
        <v>280291000000</v>
      </c>
      <c r="N325" s="41">
        <v>268903000000</v>
      </c>
      <c r="O325" s="41">
        <v>255876000000</v>
      </c>
      <c r="P325" s="41">
        <v>255156000000</v>
      </c>
      <c r="Q325" s="41">
        <v>356545000000</v>
      </c>
      <c r="R325" s="41">
        <v>425173000000</v>
      </c>
      <c r="S325" s="41">
        <v>382851000000</v>
      </c>
      <c r="T325" s="41">
        <v>428879000000</v>
      </c>
      <c r="U325" s="41">
        <v>411714000000</v>
      </c>
      <c r="V325" s="41">
        <v>430696000000</v>
      </c>
      <c r="W325" s="41">
        <v>446387000000</v>
      </c>
      <c r="X325" s="41">
        <v>464671000000</v>
      </c>
      <c r="Y325" s="41">
        <v>452233000000</v>
      </c>
      <c r="Z325" s="41">
        <v>458922000000</v>
      </c>
      <c r="AA325" s="41">
        <v>464788000000</v>
      </c>
      <c r="AB325" s="41">
        <v>530357000000</v>
      </c>
      <c r="AC325" s="41">
        <v>490119000000</v>
      </c>
      <c r="AD325" s="41">
        <v>511644000000</v>
      </c>
      <c r="AE325" s="41">
        <v>493147000000</v>
      </c>
      <c r="AF325" s="41">
        <v>557890000000</v>
      </c>
      <c r="AG325" s="41">
        <v>580922000000</v>
      </c>
      <c r="AH325" s="41">
        <v>611118000000</v>
      </c>
      <c r="AI325" s="41">
        <v>620814000000</v>
      </c>
      <c r="AJ325" s="41">
        <v>607325000000</v>
      </c>
      <c r="AK325" s="41">
        <v>641130000000</v>
      </c>
      <c r="AL325" s="41">
        <v>654784000000</v>
      </c>
      <c r="AM325" s="41">
        <v>675345000000</v>
      </c>
      <c r="AN325" s="41">
        <v>645764000000</v>
      </c>
      <c r="AO325" s="41">
        <v>582932000000</v>
      </c>
      <c r="AP325" s="41">
        <v>543467000000</v>
      </c>
      <c r="AQ325" s="41">
        <v>551673000000</v>
      </c>
      <c r="AR325" s="41">
        <v>570044000000</v>
      </c>
      <c r="AS325" s="41">
        <v>581046000000</v>
      </c>
      <c r="AT325" s="41">
        <v>575003000000</v>
      </c>
      <c r="AU325" s="41">
        <v>545226000000</v>
      </c>
      <c r="AV325" s="41">
        <v>526454000000</v>
      </c>
      <c r="AW325" s="41">
        <v>548746000000</v>
      </c>
      <c r="AX325" s="41">
        <v>529464000000</v>
      </c>
      <c r="AY325" s="41">
        <v>528197000000</v>
      </c>
      <c r="AZ325" s="41">
        <v>493545000000</v>
      </c>
      <c r="BA325" s="41">
        <v>509285000000</v>
      </c>
      <c r="BB325" s="41">
        <v>461723000000</v>
      </c>
      <c r="BC325" s="41">
        <v>470792000000</v>
      </c>
      <c r="BD325" s="41">
        <v>465251000000</v>
      </c>
      <c r="BE325" s="41">
        <v>472768000000</v>
      </c>
      <c r="BF325" s="41">
        <v>466347000000</v>
      </c>
      <c r="BG325" s="41">
        <v>476300000000</v>
      </c>
      <c r="BH325" s="41">
        <v>516385000000</v>
      </c>
      <c r="BI325" s="41">
        <v>497900000000</v>
      </c>
      <c r="BJ325" s="41">
        <v>482963000000</v>
      </c>
      <c r="BK325" s="41">
        <v>458815000000</v>
      </c>
    </row>
    <row r="326" spans="1:64" x14ac:dyDescent="0.3">
      <c r="A326" s="40" t="s">
        <v>157</v>
      </c>
      <c r="B326" s="40" t="s">
        <v>158</v>
      </c>
      <c r="C326" s="40" t="s">
        <v>329</v>
      </c>
      <c r="D326" s="40" t="s">
        <v>36</v>
      </c>
      <c r="E326" s="40" t="s">
        <v>293</v>
      </c>
      <c r="F326" s="40" t="s">
        <v>324</v>
      </c>
      <c r="G326" s="40" t="s">
        <v>37</v>
      </c>
      <c r="AB326" s="41">
        <v>147875000000</v>
      </c>
      <c r="AC326" s="41">
        <v>143231000000</v>
      </c>
      <c r="AD326" s="41">
        <v>163362000000</v>
      </c>
      <c r="AE326" s="41">
        <v>143122000000</v>
      </c>
      <c r="AF326" s="41">
        <v>113741000000</v>
      </c>
      <c r="AG326" s="41">
        <v>132530000000</v>
      </c>
      <c r="AH326" s="41">
        <v>155565000000</v>
      </c>
      <c r="AI326" s="41">
        <v>153321000000</v>
      </c>
      <c r="AJ326" s="41">
        <v>154757000000</v>
      </c>
      <c r="AK326" s="41">
        <v>163153000000</v>
      </c>
      <c r="AL326" s="41">
        <v>167186000000</v>
      </c>
      <c r="AM326" s="41">
        <v>164567000000</v>
      </c>
      <c r="AN326" s="41">
        <v>175407000000</v>
      </c>
      <c r="AO326" s="41">
        <v>170882000000</v>
      </c>
      <c r="AP326" s="41">
        <v>177319000000</v>
      </c>
      <c r="AQ326" s="41">
        <v>207395000000</v>
      </c>
      <c r="AR326" s="41">
        <v>211548000000</v>
      </c>
      <c r="AS326" s="41">
        <v>191154000000</v>
      </c>
      <c r="AT326" s="41">
        <v>197649000000</v>
      </c>
      <c r="AU326" s="41">
        <v>203683000000</v>
      </c>
      <c r="AV326" s="41">
        <v>223287000000</v>
      </c>
      <c r="AW326" s="41">
        <v>219099000000</v>
      </c>
      <c r="AX326" s="41">
        <v>196126000000</v>
      </c>
      <c r="AY326" s="41">
        <v>229360000000</v>
      </c>
      <c r="AZ326" s="41">
        <v>260422000000</v>
      </c>
      <c r="BA326" s="41">
        <v>288831000000</v>
      </c>
      <c r="BB326" s="41">
        <v>316120000000</v>
      </c>
      <c r="BC326" s="41">
        <v>339834000000</v>
      </c>
      <c r="BD326" s="41">
        <v>361451000000</v>
      </c>
      <c r="BE326" s="41">
        <v>379994000000</v>
      </c>
      <c r="BF326" s="41">
        <v>414251000000</v>
      </c>
      <c r="BG326" s="41">
        <v>434640000000</v>
      </c>
      <c r="BH326" s="41">
        <v>465493000000</v>
      </c>
      <c r="BI326" s="41">
        <v>490847000000</v>
      </c>
      <c r="BJ326" s="41">
        <v>522153000000</v>
      </c>
      <c r="BK326" s="41">
        <v>535675000000</v>
      </c>
      <c r="BL326" s="41">
        <v>571718000000</v>
      </c>
    </row>
    <row r="327" spans="1:64" x14ac:dyDescent="0.3">
      <c r="A327" s="40" t="s">
        <v>159</v>
      </c>
      <c r="B327" s="40" t="s">
        <v>160</v>
      </c>
      <c r="C327" s="40" t="s">
        <v>329</v>
      </c>
      <c r="D327" s="40" t="s">
        <v>36</v>
      </c>
      <c r="E327" s="40" t="s">
        <v>293</v>
      </c>
      <c r="F327" s="40" t="s">
        <v>324</v>
      </c>
      <c r="G327" s="40" t="s">
        <v>37</v>
      </c>
      <c r="K327" s="41">
        <v>169475000000</v>
      </c>
      <c r="L327" s="41">
        <v>152404000000</v>
      </c>
      <c r="M327" s="41">
        <v>187501000000</v>
      </c>
      <c r="N327" s="41">
        <v>190755000000</v>
      </c>
      <c r="O327" s="41">
        <v>200032000000</v>
      </c>
      <c r="P327" s="41">
        <v>217703000000</v>
      </c>
      <c r="Q327" s="41">
        <v>200562000000</v>
      </c>
      <c r="R327" s="41">
        <v>232907000000</v>
      </c>
      <c r="S327" s="41">
        <v>259505000000</v>
      </c>
      <c r="T327" s="41">
        <v>266573000000</v>
      </c>
      <c r="U327" s="41">
        <v>260065000000</v>
      </c>
      <c r="V327" s="41">
        <v>279212000000</v>
      </c>
      <c r="W327" s="41">
        <v>284534000000</v>
      </c>
      <c r="X327" s="41">
        <v>312972000000</v>
      </c>
      <c r="Y327" s="41">
        <v>324801000000</v>
      </c>
      <c r="Z327" s="41">
        <v>333591000000</v>
      </c>
      <c r="AA327" s="41">
        <v>337172000000</v>
      </c>
      <c r="AB327" s="41">
        <v>357149000000</v>
      </c>
      <c r="AC327" s="41">
        <v>383460000000</v>
      </c>
      <c r="AD327" s="41">
        <v>390569000000</v>
      </c>
      <c r="AE327" s="41">
        <v>376995000000</v>
      </c>
      <c r="AF327" s="41">
        <v>392126000000</v>
      </c>
      <c r="AG327" s="41">
        <v>411436000000</v>
      </c>
      <c r="AH327" s="41">
        <v>428677000000</v>
      </c>
      <c r="AI327" s="41">
        <v>448199000000</v>
      </c>
      <c r="AJ327" s="41">
        <v>466635000000</v>
      </c>
      <c r="AK327" s="41">
        <v>482836000000</v>
      </c>
      <c r="AL327" s="41">
        <v>479406000000</v>
      </c>
      <c r="AM327" s="41">
        <v>463461000000</v>
      </c>
      <c r="AN327" s="41">
        <v>448297000000</v>
      </c>
      <c r="AO327" s="41">
        <v>462093000000</v>
      </c>
      <c r="AP327" s="41">
        <v>484238000000</v>
      </c>
      <c r="AQ327" s="41">
        <v>505889000000</v>
      </c>
      <c r="AR327" s="41">
        <v>490383000000</v>
      </c>
      <c r="AS327" s="41">
        <v>531033000000</v>
      </c>
      <c r="AT327" s="41">
        <v>568696000000</v>
      </c>
      <c r="AU327" s="41">
        <v>561433000000</v>
      </c>
      <c r="AV327" s="41">
        <v>626885000000</v>
      </c>
      <c r="AW327" s="41">
        <v>604967000000</v>
      </c>
      <c r="AX327" s="41">
        <v>619670000000</v>
      </c>
      <c r="AY327" s="41">
        <v>630504000000</v>
      </c>
      <c r="AZ327" s="41">
        <v>674049000000</v>
      </c>
      <c r="BA327" s="41">
        <v>685710000000</v>
      </c>
      <c r="BB327" s="41">
        <v>720612000000</v>
      </c>
      <c r="BC327" s="41">
        <v>684702000000</v>
      </c>
      <c r="BD327" s="41">
        <v>668969000000</v>
      </c>
      <c r="BE327" s="41">
        <v>736195000000</v>
      </c>
      <c r="BF327" s="41">
        <v>753596000000</v>
      </c>
      <c r="BG327" s="41">
        <v>776703000000</v>
      </c>
      <c r="BH327" s="41">
        <v>818989000000</v>
      </c>
      <c r="BI327" s="41">
        <v>854753000000</v>
      </c>
      <c r="BJ327" s="41">
        <v>900421000000</v>
      </c>
      <c r="BK327" s="41">
        <v>942761000000</v>
      </c>
      <c r="BL327" s="41">
        <v>957578000000</v>
      </c>
    </row>
    <row r="328" spans="1:64" x14ac:dyDescent="0.3">
      <c r="A328" s="40" t="s">
        <v>275</v>
      </c>
      <c r="B328" s="40" t="s">
        <v>276</v>
      </c>
      <c r="C328" s="40" t="s">
        <v>329</v>
      </c>
      <c r="D328" s="40" t="s">
        <v>36</v>
      </c>
      <c r="E328" s="40" t="s">
        <v>293</v>
      </c>
      <c r="F328" s="40" t="s">
        <v>324</v>
      </c>
      <c r="G328" s="40" t="s">
        <v>37</v>
      </c>
      <c r="Q328" s="40">
        <v>95054344300</v>
      </c>
      <c r="R328" s="40">
        <v>93165501700</v>
      </c>
      <c r="S328" s="40">
        <v>95101145400</v>
      </c>
      <c r="T328" s="40">
        <v>96133368600</v>
      </c>
      <c r="U328" s="41">
        <v>105000000000</v>
      </c>
      <c r="V328" s="41">
        <v>104000000000</v>
      </c>
      <c r="W328" s="40">
        <v>95359151200</v>
      </c>
      <c r="X328" s="40">
        <v>98456021000</v>
      </c>
      <c r="Y328" s="40">
        <v>92004075500</v>
      </c>
      <c r="Z328" s="40">
        <v>98585224000</v>
      </c>
      <c r="AA328" s="41">
        <v>101000000000</v>
      </c>
      <c r="AB328" s="40">
        <v>96520377400</v>
      </c>
      <c r="AC328" s="41">
        <v>100000000000</v>
      </c>
      <c r="AD328" s="41">
        <v>103000000000</v>
      </c>
      <c r="AE328" s="41">
        <v>106000000000</v>
      </c>
      <c r="AF328" s="41">
        <v>107000000000</v>
      </c>
      <c r="AG328" s="41">
        <v>111000000000</v>
      </c>
      <c r="AH328" s="41">
        <v>114000000000</v>
      </c>
      <c r="AI328" s="41">
        <v>116000000000</v>
      </c>
      <c r="AJ328" s="41">
        <v>122000000000</v>
      </c>
      <c r="AK328" s="41">
        <v>125000000000</v>
      </c>
      <c r="AL328" s="41">
        <v>125000000000</v>
      </c>
      <c r="AM328" s="41">
        <v>128000000000</v>
      </c>
      <c r="AN328" s="41">
        <v>132000000000</v>
      </c>
      <c r="AO328" s="41">
        <v>131000000000</v>
      </c>
      <c r="AP328" s="41">
        <v>133000000000</v>
      </c>
      <c r="AQ328" s="41">
        <v>137000000000</v>
      </c>
      <c r="AR328" s="41">
        <v>139000000000</v>
      </c>
      <c r="AS328" s="41">
        <v>142000000000</v>
      </c>
      <c r="AT328" s="41">
        <v>147000000000</v>
      </c>
      <c r="AU328" s="41">
        <v>149000000000</v>
      </c>
      <c r="AV328" s="41">
        <v>155000000000</v>
      </c>
      <c r="AW328" s="41">
        <v>153000000000</v>
      </c>
      <c r="AX328" s="41">
        <v>155000000000</v>
      </c>
      <c r="AY328" s="41">
        <v>160000000000</v>
      </c>
      <c r="AZ328" s="41">
        <v>164000000000</v>
      </c>
      <c r="BA328" s="41">
        <v>167000000000</v>
      </c>
      <c r="BB328" s="41">
        <v>171000000000</v>
      </c>
      <c r="BC328" s="41">
        <v>176000000000</v>
      </c>
      <c r="BD328" s="41">
        <v>191000000000</v>
      </c>
      <c r="BE328" s="41">
        <v>184000000000</v>
      </c>
      <c r="BF328" s="41">
        <v>186000000000</v>
      </c>
      <c r="BG328" s="41">
        <v>188000000000</v>
      </c>
      <c r="BH328" s="41">
        <v>177000000000</v>
      </c>
      <c r="BI328" s="41">
        <v>182000000000</v>
      </c>
      <c r="BJ328" s="41">
        <v>181000000000</v>
      </c>
      <c r="BK328" s="41">
        <v>184000000000</v>
      </c>
      <c r="BL328" s="41">
        <v>182000000000</v>
      </c>
    </row>
    <row r="329" spans="1:64" x14ac:dyDescent="0.3">
      <c r="A329" s="40" t="s">
        <v>277</v>
      </c>
      <c r="B329" s="40" t="s">
        <v>278</v>
      </c>
      <c r="C329" s="40" t="s">
        <v>329</v>
      </c>
      <c r="D329" s="40" t="s">
        <v>36</v>
      </c>
      <c r="E329" s="40" t="s">
        <v>293</v>
      </c>
      <c r="F329" s="40" t="s">
        <v>324</v>
      </c>
      <c r="G329" s="40" t="s">
        <v>37</v>
      </c>
      <c r="N329" s="40">
        <v>78504935800</v>
      </c>
      <c r="O329" s="40">
        <v>73514702800</v>
      </c>
      <c r="P329" s="40">
        <v>76598102700</v>
      </c>
      <c r="Q329" s="40">
        <v>75583823200</v>
      </c>
      <c r="R329" s="40">
        <v>88323128100</v>
      </c>
      <c r="S329" s="40">
        <v>96802472800</v>
      </c>
      <c r="T329" s="40">
        <v>90716816700</v>
      </c>
      <c r="U329" s="40">
        <v>92583081400</v>
      </c>
      <c r="V329" s="40">
        <v>93435073300</v>
      </c>
      <c r="W329" s="41">
        <v>105000000000</v>
      </c>
      <c r="X329" s="41">
        <v>116000000000</v>
      </c>
      <c r="Y329" s="41">
        <v>120000000000</v>
      </c>
      <c r="Z329" s="41">
        <v>123000000000</v>
      </c>
      <c r="AA329" s="41">
        <v>115000000000</v>
      </c>
      <c r="AB329" s="41">
        <v>106000000000</v>
      </c>
      <c r="AC329" s="41">
        <v>113000000000</v>
      </c>
      <c r="AD329" s="41">
        <v>118000000000</v>
      </c>
      <c r="AE329" s="41">
        <v>124000000000</v>
      </c>
      <c r="AF329" s="41">
        <v>125000000000</v>
      </c>
      <c r="AG329" s="41">
        <v>126000000000</v>
      </c>
      <c r="AH329" s="41">
        <v>127000000000</v>
      </c>
      <c r="AI329" s="41">
        <v>129000000000</v>
      </c>
      <c r="AJ329" s="41">
        <v>133000000000</v>
      </c>
      <c r="AK329" s="41">
        <v>132000000000</v>
      </c>
      <c r="AL329" s="41">
        <v>149000000000</v>
      </c>
      <c r="AM329" s="41">
        <v>112000000000</v>
      </c>
      <c r="AN329" s="41">
        <v>171000000000</v>
      </c>
      <c r="AO329" s="41">
        <v>121000000000</v>
      </c>
      <c r="AP329" s="41">
        <v>169000000000</v>
      </c>
      <c r="AQ329" s="41">
        <v>213000000000</v>
      </c>
      <c r="AR329" s="41">
        <v>213000000000</v>
      </c>
      <c r="AS329" s="41">
        <v>235000000000</v>
      </c>
      <c r="AT329" s="41">
        <v>259000000000</v>
      </c>
      <c r="AU329" s="41">
        <v>272000000000</v>
      </c>
      <c r="AV329" s="41">
        <v>256000000000</v>
      </c>
      <c r="AW329" s="41">
        <v>271000000000</v>
      </c>
      <c r="AX329" s="41">
        <v>280000000000</v>
      </c>
      <c r="AY329" s="41">
        <v>290000000000</v>
      </c>
      <c r="AZ329" s="41">
        <v>263000000000</v>
      </c>
      <c r="BA329" s="41">
        <v>251000000000</v>
      </c>
      <c r="BB329" s="41">
        <v>270000000000</v>
      </c>
      <c r="BC329" s="41">
        <v>279000000000</v>
      </c>
      <c r="BD329" s="41">
        <v>290000000000</v>
      </c>
      <c r="BE329" s="41">
        <v>310000000000</v>
      </c>
      <c r="BF329" s="41">
        <v>323000000000</v>
      </c>
      <c r="BG329" s="41">
        <v>323000000000</v>
      </c>
      <c r="BH329" s="41">
        <v>344000000000</v>
      </c>
      <c r="BI329" s="41">
        <v>365000000000</v>
      </c>
      <c r="BJ329" s="41">
        <v>357000000000</v>
      </c>
      <c r="BK329" s="41">
        <v>349000000000</v>
      </c>
      <c r="BL329" s="41">
        <v>366000000000</v>
      </c>
    </row>
    <row r="330" spans="1:64" x14ac:dyDescent="0.3">
      <c r="A330" s="40" t="s">
        <v>165</v>
      </c>
      <c r="B330" s="40" t="s">
        <v>166</v>
      </c>
      <c r="C330" s="40" t="s">
        <v>329</v>
      </c>
      <c r="D330" s="40" t="s">
        <v>36</v>
      </c>
      <c r="E330" s="40" t="s">
        <v>293</v>
      </c>
      <c r="F330" s="40" t="s">
        <v>324</v>
      </c>
      <c r="G330" s="40" t="s">
        <v>37</v>
      </c>
      <c r="AE330" s="40">
        <v>23950568200</v>
      </c>
      <c r="AF330" s="40">
        <v>23240215600</v>
      </c>
      <c r="AG330" s="40">
        <v>22538376700</v>
      </c>
      <c r="AH330" s="40">
        <v>28921618300</v>
      </c>
      <c r="AI330" s="40">
        <v>30395230300</v>
      </c>
      <c r="AJ330" s="40">
        <v>31747745400</v>
      </c>
      <c r="AK330" s="40">
        <v>32096971000</v>
      </c>
      <c r="AL330" s="40">
        <v>29239474500</v>
      </c>
      <c r="AM330" s="40">
        <v>23214619400</v>
      </c>
      <c r="AN330" s="40">
        <v>29143810700</v>
      </c>
      <c r="AO330" s="40">
        <v>29026422700</v>
      </c>
      <c r="AP330" s="40">
        <v>33951736800</v>
      </c>
      <c r="AQ330" s="40">
        <v>38908503000</v>
      </c>
      <c r="AR330" s="40">
        <v>42446267700</v>
      </c>
      <c r="AS330" s="40">
        <v>46016200400</v>
      </c>
      <c r="AT330" s="40">
        <v>48838389200</v>
      </c>
      <c r="AU330" s="40">
        <v>42790247300</v>
      </c>
      <c r="AV330" s="40">
        <v>47124860400</v>
      </c>
      <c r="AW330" s="40">
        <v>52580297900</v>
      </c>
      <c r="AX330" s="40">
        <v>55432496500</v>
      </c>
      <c r="AY330" s="40">
        <v>58198791400</v>
      </c>
      <c r="AZ330" s="40">
        <v>62139953600</v>
      </c>
      <c r="BA330" s="40">
        <v>68668670700</v>
      </c>
      <c r="BB330" s="40">
        <v>74472341800</v>
      </c>
      <c r="BC330" s="40">
        <v>79678022900</v>
      </c>
      <c r="BD330" s="40">
        <v>83778659500</v>
      </c>
      <c r="BE330" s="40">
        <v>88101896500</v>
      </c>
      <c r="BF330" s="40">
        <v>91761492600</v>
      </c>
      <c r="BG330" s="40">
        <v>93580981900</v>
      </c>
      <c r="BH330" s="40">
        <v>95347229000</v>
      </c>
      <c r="BI330" s="40">
        <v>98904857500</v>
      </c>
      <c r="BJ330" s="41">
        <v>101978000000</v>
      </c>
      <c r="BK330" s="41">
        <v>104630000000</v>
      </c>
      <c r="BL330" s="41">
        <v>109149000000</v>
      </c>
    </row>
    <row r="331" spans="1:64" x14ac:dyDescent="0.3">
      <c r="A331" s="40" t="s">
        <v>171</v>
      </c>
      <c r="B331" s="40" t="s">
        <v>172</v>
      </c>
      <c r="C331" s="40" t="s">
        <v>329</v>
      </c>
      <c r="D331" s="40" t="s">
        <v>36</v>
      </c>
      <c r="E331" s="40" t="s">
        <v>293</v>
      </c>
      <c r="F331" s="40" t="s">
        <v>324</v>
      </c>
      <c r="G331" s="40" t="s">
        <v>37</v>
      </c>
      <c r="L331" s="41">
        <v>213071000000</v>
      </c>
      <c r="M331" s="41">
        <v>223111000000</v>
      </c>
      <c r="N331" s="41">
        <v>233624000000</v>
      </c>
      <c r="O331" s="41">
        <v>244633000000</v>
      </c>
      <c r="P331" s="41">
        <v>256160000000</v>
      </c>
      <c r="Q331" s="41">
        <v>278941000000</v>
      </c>
      <c r="R331" s="41">
        <v>286367000000</v>
      </c>
      <c r="S331" s="41">
        <v>198608000000</v>
      </c>
      <c r="T331" s="41">
        <v>284573000000</v>
      </c>
      <c r="U331" s="41">
        <v>335647000000</v>
      </c>
      <c r="V331" s="41">
        <v>316326000000</v>
      </c>
      <c r="W331" s="41">
        <v>407102000000</v>
      </c>
      <c r="X331" s="41">
        <v>410174000000</v>
      </c>
      <c r="Y331" s="41">
        <v>421406000000</v>
      </c>
      <c r="Z331" s="41">
        <v>512612000000</v>
      </c>
      <c r="AA331" s="41">
        <v>504843000000</v>
      </c>
      <c r="AB331" s="41">
        <v>498688000000</v>
      </c>
      <c r="AC331" s="41">
        <v>545063000000</v>
      </c>
      <c r="AD331" s="41">
        <v>568867000000</v>
      </c>
      <c r="AE331" s="41">
        <v>518715000000</v>
      </c>
      <c r="AF331" s="41">
        <v>530604000000</v>
      </c>
      <c r="AG331" s="41">
        <v>545999000000</v>
      </c>
      <c r="AH331" s="41">
        <v>534968000000</v>
      </c>
      <c r="AI331" s="41">
        <v>565055000000</v>
      </c>
      <c r="AJ331" s="41">
        <v>540954000000</v>
      </c>
      <c r="AK331" s="41">
        <v>527107000000</v>
      </c>
      <c r="AL331" s="41">
        <v>557680000000</v>
      </c>
      <c r="AM331" s="41">
        <v>586679000000</v>
      </c>
      <c r="AN331" s="41">
        <v>487395000000</v>
      </c>
      <c r="AO331" s="41">
        <v>334729000000</v>
      </c>
      <c r="AP331" s="41">
        <v>433214000000</v>
      </c>
      <c r="AQ331" s="41">
        <v>519489000000</v>
      </c>
      <c r="AR331" s="41">
        <v>540946000000</v>
      </c>
      <c r="AS331" s="41">
        <v>597438000000</v>
      </c>
      <c r="AT331" s="41">
        <v>701688000000</v>
      </c>
      <c r="AU331" s="41">
        <v>754363000000</v>
      </c>
      <c r="AV331" s="41">
        <v>820850000000</v>
      </c>
      <c r="AW331" s="41">
        <v>959536000000</v>
      </c>
      <c r="AX331" s="41">
        <v>930100000000</v>
      </c>
      <c r="AY331" s="41">
        <v>946940000000</v>
      </c>
      <c r="AZ331" s="41">
        <v>1008360000000</v>
      </c>
      <c r="BA331" s="41">
        <v>1036220000000</v>
      </c>
      <c r="BB331" s="41">
        <v>1063200000000</v>
      </c>
      <c r="BC331" s="41">
        <v>1131770000000</v>
      </c>
      <c r="BD331" s="41">
        <v>1219190000000</v>
      </c>
      <c r="BE331" s="41">
        <v>1279960000000</v>
      </c>
      <c r="BF331" s="41">
        <v>1335580000000</v>
      </c>
      <c r="BG331" s="41">
        <v>1426710000000</v>
      </c>
      <c r="BH331" s="41">
        <v>1473560000000</v>
      </c>
      <c r="BI331" s="41">
        <v>1571780000000</v>
      </c>
      <c r="BJ331" s="41">
        <v>1650000000000</v>
      </c>
      <c r="BK331" s="41">
        <v>1714020000000</v>
      </c>
      <c r="BL331" s="41">
        <v>1826840000000</v>
      </c>
    </row>
    <row r="332" spans="1:64" x14ac:dyDescent="0.3">
      <c r="A332" s="40" t="s">
        <v>175</v>
      </c>
      <c r="B332" s="40" t="s">
        <v>176</v>
      </c>
      <c r="C332" s="40" t="s">
        <v>329</v>
      </c>
      <c r="D332" s="40" t="s">
        <v>36</v>
      </c>
      <c r="E332" s="40" t="s">
        <v>293</v>
      </c>
      <c r="F332" s="40" t="s">
        <v>324</v>
      </c>
      <c r="G332" s="40" t="s">
        <v>37</v>
      </c>
      <c r="H332" s="40">
        <v>24512000000</v>
      </c>
      <c r="I332" s="40">
        <v>25902000000</v>
      </c>
      <c r="J332" s="40">
        <v>26742000000</v>
      </c>
      <c r="K332" s="40">
        <v>23679000000</v>
      </c>
      <c r="L332" s="40">
        <v>23942000000</v>
      </c>
      <c r="M332" s="40">
        <v>25826000000</v>
      </c>
      <c r="N332" s="40">
        <v>32284000000</v>
      </c>
      <c r="O332" s="40">
        <v>28420000000</v>
      </c>
      <c r="P332" s="40">
        <v>29772000000</v>
      </c>
      <c r="Q332" s="40">
        <v>27792000000</v>
      </c>
      <c r="R332" s="40">
        <v>33007000000</v>
      </c>
      <c r="S332" s="40">
        <v>32796000000</v>
      </c>
      <c r="T332" s="40">
        <v>28644000000</v>
      </c>
      <c r="U332" s="40">
        <v>37345000000</v>
      </c>
      <c r="V332" s="40">
        <v>34141000000</v>
      </c>
      <c r="W332" s="40">
        <v>33315000000</v>
      </c>
      <c r="X332" s="40">
        <v>37230000000</v>
      </c>
      <c r="Y332" s="40">
        <v>38722000000</v>
      </c>
      <c r="Z332" s="40">
        <v>37883000000</v>
      </c>
      <c r="AA332" s="40">
        <v>41663000000</v>
      </c>
      <c r="AB332" s="40">
        <v>44072000000</v>
      </c>
      <c r="AC332" s="40">
        <v>40350000000</v>
      </c>
      <c r="AD332" s="40">
        <v>31188000000</v>
      </c>
      <c r="AE332" s="40">
        <v>34744000000</v>
      </c>
      <c r="AF332" s="40">
        <v>41810000000</v>
      </c>
      <c r="AG332" s="40">
        <v>44565000000</v>
      </c>
      <c r="AH332" s="40">
        <v>45699000000</v>
      </c>
      <c r="AI332" s="40">
        <v>46981000000</v>
      </c>
      <c r="AJ332" s="40">
        <v>53888000000</v>
      </c>
      <c r="AK332" s="40">
        <v>50043000000</v>
      </c>
      <c r="AL332" s="40">
        <v>52278000000</v>
      </c>
      <c r="AM332" s="40">
        <v>38027000000</v>
      </c>
      <c r="AN332" s="40">
        <v>47127832200</v>
      </c>
      <c r="AO332" s="40">
        <v>50850930900</v>
      </c>
      <c r="AP332" s="40">
        <v>40731595700</v>
      </c>
      <c r="AQ332" s="40">
        <v>50507178600</v>
      </c>
      <c r="AR332" s="40">
        <v>50961743300</v>
      </c>
      <c r="AS332" s="40">
        <v>48260770900</v>
      </c>
      <c r="AT332" s="40">
        <v>51252938700</v>
      </c>
      <c r="AU332" s="40">
        <v>53661826800</v>
      </c>
      <c r="AV332" s="40">
        <v>51890986500</v>
      </c>
      <c r="AW332" s="40">
        <v>55263900600</v>
      </c>
      <c r="AX332" s="40">
        <v>55640286200</v>
      </c>
      <c r="AY332" s="40">
        <v>56118481100</v>
      </c>
      <c r="AZ332" s="40">
        <v>57695290100</v>
      </c>
      <c r="BA332" s="40">
        <v>54543523200</v>
      </c>
      <c r="BB332" s="40">
        <v>56168463100</v>
      </c>
      <c r="BC332" s="40">
        <v>67071608900</v>
      </c>
      <c r="BD332" s="40">
        <v>65802425100</v>
      </c>
      <c r="BE332" s="40">
        <v>65604793200</v>
      </c>
      <c r="BF332" s="40">
        <v>66912972500</v>
      </c>
      <c r="BG332" s="40">
        <v>68092914100</v>
      </c>
      <c r="BH332" s="40">
        <v>71143408100</v>
      </c>
      <c r="BI332" s="40">
        <v>75982206100</v>
      </c>
      <c r="BJ332" s="40">
        <v>71153479900</v>
      </c>
      <c r="BK332" s="40">
        <v>63869479900</v>
      </c>
      <c r="BL332" s="40">
        <v>75184524500</v>
      </c>
    </row>
    <row r="333" spans="1:64" x14ac:dyDescent="0.3">
      <c r="A333" s="40" t="s">
        <v>177</v>
      </c>
      <c r="B333" s="40" t="s">
        <v>178</v>
      </c>
      <c r="C333" s="40" t="s">
        <v>329</v>
      </c>
      <c r="D333" s="40" t="s">
        <v>36</v>
      </c>
      <c r="E333" s="40" t="s">
        <v>293</v>
      </c>
      <c r="F333" s="40" t="s">
        <v>324</v>
      </c>
      <c r="G333" s="40" t="s">
        <v>37</v>
      </c>
      <c r="AK333" s="41">
        <v>3835030000000</v>
      </c>
      <c r="AL333" s="41">
        <v>3971940000000</v>
      </c>
      <c r="AM333" s="41">
        <v>4021060000000</v>
      </c>
      <c r="AN333" s="41">
        <v>4145940000000</v>
      </c>
      <c r="AO333" s="41">
        <v>4233250000000</v>
      </c>
      <c r="AP333" s="41">
        <v>4480260000000</v>
      </c>
      <c r="AQ333" s="41">
        <v>4653620000000</v>
      </c>
      <c r="AR333" s="41">
        <v>4767580000000</v>
      </c>
      <c r="AS333" s="41">
        <v>4858490000000</v>
      </c>
      <c r="AT333" s="41">
        <v>5055630000000</v>
      </c>
      <c r="AU333" s="41">
        <v>5281090000000</v>
      </c>
      <c r="AV333" s="41">
        <v>5541310000000</v>
      </c>
      <c r="AW333" s="41">
        <v>5820720000000</v>
      </c>
      <c r="AX333" s="41">
        <v>6008060000000</v>
      </c>
      <c r="AY333" s="41">
        <v>6362970000000</v>
      </c>
      <c r="AZ333" s="41">
        <v>6854440000000</v>
      </c>
      <c r="BA333" s="41">
        <v>7015540000000</v>
      </c>
      <c r="BB333" s="41">
        <v>7181360000000</v>
      </c>
      <c r="BC333" s="41">
        <v>7720030000000</v>
      </c>
      <c r="BD333" s="41">
        <v>8113750000000</v>
      </c>
      <c r="BE333" s="41">
        <v>8332440000000</v>
      </c>
      <c r="BF333" s="41">
        <v>8621830000000</v>
      </c>
      <c r="BG333" s="41">
        <v>8901920000000</v>
      </c>
      <c r="BH333" s="41">
        <v>9186730000000</v>
      </c>
      <c r="BI333" s="41">
        <v>9497470000000</v>
      </c>
      <c r="BJ333" s="41">
        <v>9719970000000</v>
      </c>
      <c r="BK333" s="41">
        <v>9924180000000</v>
      </c>
      <c r="BL333" s="41">
        <v>10276600000000</v>
      </c>
    </row>
    <row r="334" spans="1:64" x14ac:dyDescent="0.3">
      <c r="A334" s="40" t="s">
        <v>179</v>
      </c>
      <c r="B334" s="40" t="s">
        <v>180</v>
      </c>
      <c r="C334" s="40" t="s">
        <v>329</v>
      </c>
      <c r="D334" s="40" t="s">
        <v>36</v>
      </c>
      <c r="E334" s="40" t="s">
        <v>293</v>
      </c>
      <c r="F334" s="40" t="s">
        <v>324</v>
      </c>
      <c r="G334" s="40" t="s">
        <v>37</v>
      </c>
      <c r="AC334" s="41">
        <v>4879440000000</v>
      </c>
      <c r="AD334" s="41">
        <v>5187040000000</v>
      </c>
      <c r="AE334" s="41">
        <v>5030800000000</v>
      </c>
      <c r="AF334" s="41">
        <v>4856000000000</v>
      </c>
      <c r="AG334" s="41">
        <v>4972260000000</v>
      </c>
      <c r="AH334" s="41">
        <v>5073250000000</v>
      </c>
      <c r="AI334" s="41">
        <v>5353120000000</v>
      </c>
      <c r="AJ334" s="41">
        <v>5684400000000</v>
      </c>
      <c r="AK334" s="41">
        <v>5982160000000</v>
      </c>
      <c r="AL334" s="41">
        <v>6154620000000</v>
      </c>
      <c r="AM334" s="41">
        <v>6094130000000</v>
      </c>
      <c r="AN334" s="41">
        <v>6662860000000</v>
      </c>
      <c r="AO334" s="41">
        <v>6778430000000</v>
      </c>
      <c r="AP334" s="41">
        <v>7178230000000</v>
      </c>
      <c r="AQ334" s="41">
        <v>7483690000000</v>
      </c>
      <c r="AR334" s="41">
        <v>7565200000000</v>
      </c>
      <c r="AS334" s="41">
        <v>7699100000000</v>
      </c>
      <c r="AT334" s="41">
        <v>8147370000000</v>
      </c>
      <c r="AU334" s="41">
        <v>8111660000000</v>
      </c>
      <c r="AV334" s="41">
        <v>8748970000000</v>
      </c>
      <c r="AW334" s="41">
        <v>9367230000000</v>
      </c>
      <c r="AX334" s="41">
        <v>9567690000000</v>
      </c>
      <c r="AY334" s="41">
        <v>9719680000000</v>
      </c>
      <c r="AZ334" s="41">
        <v>9918870000000</v>
      </c>
      <c r="BA334" s="41">
        <v>9964360000000</v>
      </c>
      <c r="BB334" s="41">
        <v>9976240000000</v>
      </c>
      <c r="BC334" s="41">
        <v>10110500000000</v>
      </c>
      <c r="BD334" s="41">
        <v>10444500000000</v>
      </c>
      <c r="BE334" s="41">
        <v>10745000000000</v>
      </c>
      <c r="BF334" s="41">
        <v>11079200000000</v>
      </c>
      <c r="BG334" s="41">
        <v>11145000000000</v>
      </c>
      <c r="BH334" s="41">
        <v>11352600000000</v>
      </c>
      <c r="BI334" s="41">
        <v>11658800000000</v>
      </c>
      <c r="BJ334" s="41">
        <v>11932300000000</v>
      </c>
      <c r="BK334" s="41">
        <v>12267500000000</v>
      </c>
      <c r="BL334" s="41">
        <v>12465100000000</v>
      </c>
    </row>
    <row r="335" spans="1:64" x14ac:dyDescent="0.3">
      <c r="A335" s="40" t="s">
        <v>279</v>
      </c>
      <c r="B335" s="40" t="s">
        <v>280</v>
      </c>
      <c r="C335" s="40" t="s">
        <v>329</v>
      </c>
      <c r="D335" s="40" t="s">
        <v>36</v>
      </c>
      <c r="E335" s="40" t="s">
        <v>293</v>
      </c>
      <c r="F335" s="40" t="s">
        <v>324</v>
      </c>
      <c r="G335" s="40" t="s">
        <v>37</v>
      </c>
      <c r="L335" s="40">
        <v>5417107100</v>
      </c>
      <c r="M335" s="40">
        <v>5552817500</v>
      </c>
      <c r="N335" s="40">
        <v>5525675600</v>
      </c>
      <c r="O335" s="40">
        <v>5570912100</v>
      </c>
      <c r="P335" s="40">
        <v>5645552900</v>
      </c>
      <c r="Q335" s="40">
        <v>5885308200</v>
      </c>
      <c r="R335" s="40">
        <v>6027804200</v>
      </c>
      <c r="S335" s="40">
        <v>6296962800</v>
      </c>
      <c r="T335" s="40">
        <v>6222319800</v>
      </c>
      <c r="U335" s="40">
        <v>6507314000</v>
      </c>
      <c r="V335" s="40">
        <v>6810400900</v>
      </c>
      <c r="W335" s="40">
        <v>7287651200</v>
      </c>
      <c r="X335" s="40">
        <v>7364551400</v>
      </c>
      <c r="Y335" s="40">
        <v>7407526600</v>
      </c>
      <c r="Z335" s="40">
        <v>7004921100</v>
      </c>
      <c r="AA335" s="40">
        <v>6873730200</v>
      </c>
      <c r="AB335" s="40">
        <v>7434666200</v>
      </c>
      <c r="AC335" s="40">
        <v>6566119600</v>
      </c>
      <c r="AD335" s="40">
        <v>7115746900</v>
      </c>
      <c r="AE335" s="40">
        <v>7513830600</v>
      </c>
      <c r="AF335" s="40">
        <v>7776209200</v>
      </c>
      <c r="AG335" s="40">
        <v>8454756000</v>
      </c>
      <c r="AH335" s="40">
        <v>8269287200</v>
      </c>
      <c r="AI335" s="40">
        <v>9866147200</v>
      </c>
      <c r="AJ335" s="40">
        <v>9601511800</v>
      </c>
      <c r="AK335" s="40">
        <v>8746536100</v>
      </c>
      <c r="AL335" s="40">
        <v>9198904000</v>
      </c>
      <c r="AM335" s="40">
        <v>6156726900</v>
      </c>
      <c r="AN335" s="40">
        <v>10350180700</v>
      </c>
      <c r="AO335" s="40">
        <v>8393688600</v>
      </c>
      <c r="AP335" s="40">
        <v>11120066900</v>
      </c>
      <c r="AQ335" s="40">
        <v>10966599500</v>
      </c>
      <c r="AR335" s="40">
        <v>10312931800</v>
      </c>
      <c r="AS335" s="40">
        <v>10334703200</v>
      </c>
      <c r="AT335" s="40">
        <v>11242483900</v>
      </c>
      <c r="AU335" s="40">
        <v>11260995500</v>
      </c>
      <c r="AV335" s="40">
        <v>10798082500</v>
      </c>
      <c r="AW335" s="40">
        <v>10417336400</v>
      </c>
      <c r="AX335" s="40">
        <v>10704323200</v>
      </c>
      <c r="AY335" s="40">
        <v>10875106100</v>
      </c>
      <c r="AZ335" s="40">
        <v>10488809600</v>
      </c>
      <c r="BA335" s="40">
        <v>10339296600</v>
      </c>
      <c r="BB335" s="40">
        <v>9943711600</v>
      </c>
      <c r="BC335" s="40">
        <v>9679693700</v>
      </c>
      <c r="BD335" s="40">
        <v>9740975400</v>
      </c>
      <c r="BE335" s="40">
        <v>9158700000</v>
      </c>
      <c r="BF335" s="40">
        <v>9871100000</v>
      </c>
      <c r="BG335" s="40">
        <v>10205200000</v>
      </c>
      <c r="BH335" s="40">
        <v>9813000000</v>
      </c>
      <c r="BI335" s="40">
        <v>9917000000</v>
      </c>
      <c r="BJ335" s="40">
        <v>9149800000</v>
      </c>
      <c r="BK335" s="40">
        <v>9490100000</v>
      </c>
      <c r="BL335" s="40">
        <v>10419007262</v>
      </c>
    </row>
    <row r="336" spans="1:64" x14ac:dyDescent="0.3">
      <c r="A336" s="40" t="s">
        <v>281</v>
      </c>
      <c r="B336" s="40" t="s">
        <v>282</v>
      </c>
      <c r="C336" s="40" t="s">
        <v>329</v>
      </c>
      <c r="D336" s="40" t="s">
        <v>36</v>
      </c>
      <c r="E336" s="40" t="s">
        <v>293</v>
      </c>
      <c r="F336" s="40" t="s">
        <v>324</v>
      </c>
      <c r="G336" s="40" t="s">
        <v>37</v>
      </c>
      <c r="P336" s="40">
        <v>1230874761</v>
      </c>
      <c r="Q336" s="40">
        <v>1138400867</v>
      </c>
      <c r="R336" s="40">
        <v>1444518940</v>
      </c>
      <c r="S336" s="40">
        <v>1632664626</v>
      </c>
      <c r="T336" s="40">
        <v>1320161611</v>
      </c>
      <c r="U336" s="40">
        <v>1559325657</v>
      </c>
      <c r="V336" s="40">
        <v>1466847692</v>
      </c>
      <c r="W336" s="40">
        <v>1632664626</v>
      </c>
      <c r="X336" s="40">
        <v>1285084348</v>
      </c>
      <c r="Y336" s="40">
        <v>1415824018</v>
      </c>
      <c r="Z336" s="40">
        <v>1415824018</v>
      </c>
      <c r="AA336" s="40">
        <v>1438147455</v>
      </c>
      <c r="AB336" s="40">
        <v>1642230392</v>
      </c>
      <c r="AC336" s="40">
        <v>1524244887</v>
      </c>
      <c r="AD336" s="40">
        <v>1285085139</v>
      </c>
      <c r="AE336" s="40">
        <v>1581643326</v>
      </c>
      <c r="AF336" s="40">
        <v>1957945329</v>
      </c>
      <c r="AG336" s="40">
        <v>1796970253</v>
      </c>
      <c r="AH336" s="40">
        <v>1720104864</v>
      </c>
      <c r="AI336" s="40">
        <v>1775008584</v>
      </c>
      <c r="AJ336" s="40">
        <v>1836371772</v>
      </c>
      <c r="AK336" s="40">
        <v>2059216669</v>
      </c>
      <c r="AL336" s="40">
        <v>2080532267</v>
      </c>
      <c r="AM336" s="40">
        <v>1598024447</v>
      </c>
      <c r="AN336" s="40">
        <v>2031441830</v>
      </c>
      <c r="AO336" s="40">
        <v>2180005170</v>
      </c>
      <c r="AP336" s="40">
        <v>2014647712</v>
      </c>
      <c r="AQ336" s="40">
        <v>2413830788</v>
      </c>
      <c r="AR336" s="40">
        <v>2491342136</v>
      </c>
      <c r="AS336" s="40">
        <v>2617943920</v>
      </c>
      <c r="AT336" s="40">
        <v>2734789837</v>
      </c>
      <c r="AU336" s="40">
        <v>2789485589</v>
      </c>
      <c r="AV336" s="40">
        <v>3180013596</v>
      </c>
      <c r="AW336" s="40">
        <v>2416810315</v>
      </c>
      <c r="AX336" s="40">
        <v>2054288751</v>
      </c>
      <c r="AY336" s="40">
        <v>1869402823</v>
      </c>
      <c r="AZ336" s="40">
        <v>1775932626</v>
      </c>
      <c r="BA336" s="40">
        <v>1704895334</v>
      </c>
      <c r="BB336" s="40">
        <v>1585552662</v>
      </c>
      <c r="BC336" s="40">
        <v>962430450.10000002</v>
      </c>
      <c r="BD336" s="40">
        <v>1174251200</v>
      </c>
      <c r="BE336" s="40">
        <v>1259064600</v>
      </c>
      <c r="BF336" s="40">
        <v>1276759800</v>
      </c>
      <c r="BG336" s="40">
        <v>1376807100</v>
      </c>
      <c r="BH336" s="40">
        <v>1341414000</v>
      </c>
      <c r="BI336" s="40">
        <v>1649934500</v>
      </c>
      <c r="BJ336" s="40">
        <v>1564041400</v>
      </c>
      <c r="BK336" s="40">
        <v>1503318300</v>
      </c>
      <c r="BL336" s="40">
        <v>1653650100</v>
      </c>
    </row>
    <row r="337" spans="1:64" x14ac:dyDescent="0.3">
      <c r="A337" s="40" t="s">
        <v>147</v>
      </c>
      <c r="B337" s="40" t="s">
        <v>148</v>
      </c>
      <c r="C337" s="40" t="s">
        <v>330</v>
      </c>
      <c r="D337" s="40" t="s">
        <v>36</v>
      </c>
      <c r="E337" s="40" t="s">
        <v>293</v>
      </c>
      <c r="F337" s="40" t="s">
        <v>324</v>
      </c>
      <c r="G337" s="40" t="s">
        <v>37</v>
      </c>
      <c r="Q337" s="41">
        <v>218843000000</v>
      </c>
      <c r="R337" s="41">
        <v>221374000000</v>
      </c>
      <c r="S337" s="41">
        <v>220722000000</v>
      </c>
      <c r="T337" s="41">
        <v>208351000000</v>
      </c>
      <c r="U337" s="41">
        <v>239604000000</v>
      </c>
      <c r="V337" s="41">
        <v>237650000000</v>
      </c>
      <c r="W337" s="41">
        <v>246767000000</v>
      </c>
      <c r="X337" s="41">
        <v>232443000000</v>
      </c>
      <c r="Y337" s="41">
        <v>245463000000</v>
      </c>
      <c r="Z337" s="41">
        <v>229653000000</v>
      </c>
      <c r="AA337" s="41">
        <v>235331000000</v>
      </c>
      <c r="AB337" s="41">
        <v>254331000000</v>
      </c>
      <c r="AC337" s="41">
        <v>261424000000</v>
      </c>
      <c r="AD337" s="41">
        <v>262182000000</v>
      </c>
      <c r="AE337" s="41">
        <v>259397000000</v>
      </c>
      <c r="AF337" s="41">
        <v>278078000000</v>
      </c>
      <c r="AG337" s="41">
        <v>312984000000</v>
      </c>
      <c r="AH337" s="41">
        <v>281197000000</v>
      </c>
      <c r="AI337" s="41">
        <v>331631000000</v>
      </c>
      <c r="AJ337" s="41">
        <v>327101000000</v>
      </c>
      <c r="AK337" s="41">
        <v>305746000000</v>
      </c>
      <c r="AL337" s="41">
        <v>368781000000</v>
      </c>
      <c r="AM337" s="41">
        <v>378218000000</v>
      </c>
      <c r="AN337" s="41">
        <v>415341000000</v>
      </c>
      <c r="AO337" s="41">
        <v>417525000000</v>
      </c>
      <c r="AP337" s="41">
        <v>444094000000</v>
      </c>
      <c r="AQ337" s="41">
        <v>499762000000</v>
      </c>
      <c r="AR337" s="41">
        <v>480270000000</v>
      </c>
      <c r="AS337" s="41">
        <v>559766000000</v>
      </c>
      <c r="AT337" s="41">
        <v>567630000000</v>
      </c>
      <c r="AU337" s="41">
        <v>593239000000</v>
      </c>
      <c r="AV337" s="41">
        <v>658748000000</v>
      </c>
      <c r="AW337" s="41">
        <v>660961000000</v>
      </c>
      <c r="AX337" s="41">
        <v>706257000000</v>
      </c>
      <c r="AY337" s="41">
        <v>681427000000</v>
      </c>
      <c r="AZ337" s="41">
        <v>751169000000</v>
      </c>
      <c r="BA337" s="41">
        <v>773324000000</v>
      </c>
      <c r="BB337" s="41">
        <v>748199000000</v>
      </c>
      <c r="BC337" s="41">
        <v>901854000000</v>
      </c>
      <c r="BD337" s="41">
        <v>813793000000</v>
      </c>
      <c r="BE337" s="41">
        <v>913149000000</v>
      </c>
      <c r="BF337" s="41">
        <v>930257000000</v>
      </c>
      <c r="BG337" s="41">
        <v>1004170000000</v>
      </c>
      <c r="BH337" s="41">
        <v>1033330000000</v>
      </c>
      <c r="BI337" s="41">
        <v>1061500000000</v>
      </c>
      <c r="BJ337" s="41">
        <v>1031790000000</v>
      </c>
      <c r="BK337" s="41">
        <v>1064630000000</v>
      </c>
      <c r="BL337" s="41">
        <v>1033370000000</v>
      </c>
    </row>
    <row r="338" spans="1:64" x14ac:dyDescent="0.3">
      <c r="A338" s="40" t="s">
        <v>153</v>
      </c>
      <c r="B338" s="40" t="s">
        <v>154</v>
      </c>
      <c r="C338" s="40" t="s">
        <v>330</v>
      </c>
      <c r="D338" s="40" t="s">
        <v>36</v>
      </c>
      <c r="E338" s="40" t="s">
        <v>293</v>
      </c>
      <c r="F338" s="40" t="s">
        <v>324</v>
      </c>
      <c r="G338" s="40" t="s">
        <v>37</v>
      </c>
      <c r="L338" s="41">
        <v>314489000000</v>
      </c>
      <c r="M338" s="41">
        <v>327126000000</v>
      </c>
      <c r="N338" s="41">
        <v>347753000000</v>
      </c>
      <c r="O338" s="41">
        <v>366056000000</v>
      </c>
      <c r="P338" s="41">
        <v>385957000000</v>
      </c>
      <c r="Q338" s="41">
        <v>404841000000</v>
      </c>
      <c r="R338" s="41">
        <v>410070000000</v>
      </c>
      <c r="S338" s="41">
        <v>433893000000</v>
      </c>
      <c r="T338" s="41">
        <v>450888000000</v>
      </c>
      <c r="U338" s="41">
        <v>472677000000</v>
      </c>
      <c r="V338" s="41">
        <v>478488000000</v>
      </c>
      <c r="W338" s="41">
        <v>484879000000</v>
      </c>
      <c r="X338" s="41">
        <v>491271000000</v>
      </c>
      <c r="Y338" s="41">
        <v>509864000000</v>
      </c>
      <c r="Z338" s="41">
        <v>585981000000</v>
      </c>
      <c r="AA338" s="41">
        <v>587433000000</v>
      </c>
      <c r="AB338" s="41">
        <v>664727000000</v>
      </c>
      <c r="AC338" s="41">
        <v>690133000000</v>
      </c>
      <c r="AD338" s="41">
        <v>637842000000</v>
      </c>
      <c r="AE338" s="41">
        <v>694166000000</v>
      </c>
      <c r="AF338" s="41">
        <v>754139000000</v>
      </c>
      <c r="AG338" s="41">
        <v>800080000000</v>
      </c>
      <c r="AH338" s="41">
        <v>804196000000</v>
      </c>
      <c r="AI338" s="41">
        <v>702375000000</v>
      </c>
      <c r="AJ338" s="41">
        <v>752343000000</v>
      </c>
      <c r="AK338" s="41">
        <v>744819000000</v>
      </c>
      <c r="AL338" s="41">
        <v>715027000000</v>
      </c>
      <c r="AM338" s="41">
        <v>757928000000</v>
      </c>
      <c r="AN338" s="41">
        <v>851968000000</v>
      </c>
      <c r="AO338" s="41">
        <v>901020000000</v>
      </c>
      <c r="AP338" s="41">
        <v>901909000000</v>
      </c>
      <c r="AQ338" s="41">
        <v>950820000000</v>
      </c>
      <c r="AR338" s="41">
        <v>977085000000</v>
      </c>
      <c r="AS338" s="41">
        <v>1028260000000</v>
      </c>
      <c r="AT338" s="41">
        <v>1086880000000</v>
      </c>
      <c r="AU338" s="41">
        <v>1137380000000</v>
      </c>
      <c r="AV338" s="41">
        <v>1208490000000</v>
      </c>
      <c r="AW338" s="41">
        <v>1244810000000</v>
      </c>
      <c r="AX338" s="41">
        <v>1216820000000</v>
      </c>
      <c r="AY338" s="41">
        <v>1313150000000</v>
      </c>
      <c r="AZ338" s="41">
        <v>1333000000000</v>
      </c>
      <c r="BA338" s="41">
        <v>1323790000000</v>
      </c>
      <c r="BB338" s="41">
        <v>1384000000000</v>
      </c>
      <c r="BC338" s="41">
        <v>1438160000000</v>
      </c>
      <c r="BD338" s="41">
        <v>1449560000000</v>
      </c>
      <c r="BE338" s="41">
        <v>1532490000000</v>
      </c>
      <c r="BF338" s="41">
        <v>1572460000000</v>
      </c>
      <c r="BG338" s="41">
        <v>1630020000000</v>
      </c>
      <c r="BH338" s="41">
        <v>1744510000000</v>
      </c>
      <c r="BI338" s="41">
        <v>1852430000000</v>
      </c>
      <c r="BJ338" s="41">
        <v>1950420000000</v>
      </c>
      <c r="BK338" s="41">
        <v>2048670000000</v>
      </c>
      <c r="BL338" s="41">
        <v>2114500000000</v>
      </c>
    </row>
    <row r="339" spans="1:64" x14ac:dyDescent="0.3">
      <c r="A339" s="40" t="s">
        <v>155</v>
      </c>
      <c r="B339" s="40" t="s">
        <v>156</v>
      </c>
      <c r="C339" s="40" t="s">
        <v>330</v>
      </c>
      <c r="D339" s="40" t="s">
        <v>36</v>
      </c>
      <c r="E339" s="40" t="s">
        <v>293</v>
      </c>
      <c r="F339" s="40" t="s">
        <v>324</v>
      </c>
      <c r="G339" s="40" t="s">
        <v>37</v>
      </c>
      <c r="AZ339" s="41">
        <v>1886670000000</v>
      </c>
      <c r="BB339" s="41">
        <v>1876290000000</v>
      </c>
      <c r="BC339" s="41">
        <v>1783810000000</v>
      </c>
      <c r="BD339" s="41">
        <v>1729270000000</v>
      </c>
      <c r="BE339" s="41">
        <v>2008280000000</v>
      </c>
      <c r="BF339" s="41">
        <v>1854820000000</v>
      </c>
      <c r="BG339" s="41">
        <v>2073550000000</v>
      </c>
      <c r="BH339" s="41">
        <v>2030140000000</v>
      </c>
      <c r="BI339" s="41">
        <v>2160070000000</v>
      </c>
      <c r="BJ339" s="41">
        <v>2378240000000</v>
      </c>
      <c r="BK339" s="41">
        <v>2235540000000</v>
      </c>
      <c r="BL339" s="41">
        <v>2305020000000</v>
      </c>
    </row>
    <row r="340" spans="1:64" x14ac:dyDescent="0.3">
      <c r="A340" s="40" t="s">
        <v>284</v>
      </c>
      <c r="B340" s="40" t="s">
        <v>272</v>
      </c>
      <c r="C340" s="40" t="s">
        <v>330</v>
      </c>
      <c r="D340" s="40" t="s">
        <v>36</v>
      </c>
      <c r="E340" s="40" t="s">
        <v>293</v>
      </c>
      <c r="F340" s="40" t="s">
        <v>324</v>
      </c>
      <c r="G340" s="40" t="s">
        <v>37</v>
      </c>
      <c r="BC340" s="41">
        <v>2500000000000</v>
      </c>
      <c r="BD340" s="41">
        <v>2430000000000</v>
      </c>
      <c r="BE340" s="41">
        <v>2330000000000</v>
      </c>
      <c r="BF340" s="41">
        <v>2500000000000</v>
      </c>
      <c r="BG340" s="41">
        <v>2430000000000</v>
      </c>
      <c r="BH340" s="41">
        <v>2530000000000</v>
      </c>
      <c r="BI340" s="41">
        <v>2940000000000</v>
      </c>
      <c r="BJ340" s="41">
        <v>3030000000000</v>
      </c>
      <c r="BK340" s="41">
        <v>3260000000000</v>
      </c>
      <c r="BL340" s="41">
        <v>3620000000000</v>
      </c>
    </row>
    <row r="341" spans="1:64" x14ac:dyDescent="0.3">
      <c r="A341" s="40" t="s">
        <v>273</v>
      </c>
      <c r="B341" s="40" t="s">
        <v>274</v>
      </c>
      <c r="C341" s="40" t="s">
        <v>330</v>
      </c>
      <c r="D341" s="40" t="s">
        <v>36</v>
      </c>
      <c r="E341" s="40" t="s">
        <v>293</v>
      </c>
      <c r="F341" s="40" t="s">
        <v>324</v>
      </c>
      <c r="G341" s="40" t="s">
        <v>37</v>
      </c>
      <c r="BA341" s="40">
        <v>19466398716</v>
      </c>
      <c r="BB341" s="40">
        <v>19132032782</v>
      </c>
      <c r="BC341" s="40">
        <v>20548614445</v>
      </c>
      <c r="BD341" s="40">
        <v>22033363308</v>
      </c>
      <c r="BE341" s="40">
        <v>23195969908</v>
      </c>
      <c r="BF341" s="40">
        <v>23392234199</v>
      </c>
      <c r="BG341" s="40">
        <v>23930711690</v>
      </c>
      <c r="BH341" s="40">
        <v>25289513200</v>
      </c>
      <c r="BI341" s="40">
        <v>25527965100</v>
      </c>
      <c r="BJ341" s="40">
        <v>26103415200</v>
      </c>
      <c r="BK341" s="40">
        <v>26862268800</v>
      </c>
      <c r="BL341" s="40">
        <v>28503190100</v>
      </c>
    </row>
    <row r="342" spans="1:64" x14ac:dyDescent="0.3">
      <c r="A342" s="40" t="s">
        <v>161</v>
      </c>
      <c r="B342" s="40" t="s">
        <v>162</v>
      </c>
      <c r="C342" s="40" t="s">
        <v>330</v>
      </c>
      <c r="D342" s="40" t="s">
        <v>36</v>
      </c>
      <c r="E342" s="40" t="s">
        <v>293</v>
      </c>
      <c r="F342" s="40" t="s">
        <v>324</v>
      </c>
      <c r="G342" s="40" t="s">
        <v>37</v>
      </c>
      <c r="N342" s="41">
        <v>254094000000</v>
      </c>
      <c r="O342" s="41">
        <v>260292000000</v>
      </c>
      <c r="P342" s="41">
        <v>246518000000</v>
      </c>
      <c r="Q342" s="41">
        <v>265800000000</v>
      </c>
      <c r="R342" s="41">
        <v>271996000000</v>
      </c>
      <c r="S342" s="41">
        <v>276128000000</v>
      </c>
      <c r="T342" s="41">
        <v>245831000000</v>
      </c>
      <c r="U342" s="41">
        <v>229991000000</v>
      </c>
      <c r="V342" s="41">
        <v>286457000000</v>
      </c>
      <c r="W342" s="41">
        <v>327773000000</v>
      </c>
      <c r="X342" s="41">
        <v>353941000000</v>
      </c>
      <c r="Y342" s="41">
        <v>327088000000</v>
      </c>
      <c r="Z342" s="41">
        <v>379419000000</v>
      </c>
      <c r="AA342" s="41">
        <v>432863000000</v>
      </c>
      <c r="AB342" s="41">
        <v>448179000000</v>
      </c>
      <c r="AC342" s="41">
        <v>395937000000</v>
      </c>
      <c r="AD342" s="41">
        <v>370775000000</v>
      </c>
      <c r="AE342" s="41">
        <v>341048000000</v>
      </c>
      <c r="AF342" s="41">
        <v>440829000000</v>
      </c>
      <c r="AG342" s="41">
        <v>434856000000</v>
      </c>
      <c r="AH342" s="41">
        <v>445483000000</v>
      </c>
      <c r="AI342" s="41">
        <v>549579000000</v>
      </c>
      <c r="AJ342" s="41">
        <v>549305000000</v>
      </c>
      <c r="AK342" s="41">
        <v>514159000000</v>
      </c>
      <c r="AL342" s="41">
        <v>597946000000</v>
      </c>
      <c r="AM342" s="41">
        <v>524513000000</v>
      </c>
      <c r="AN342" s="41">
        <v>572923000000</v>
      </c>
      <c r="AO342" s="41">
        <v>636124000000</v>
      </c>
      <c r="AP342" s="41">
        <v>614687000000</v>
      </c>
      <c r="AQ342" s="41">
        <v>629010000000</v>
      </c>
      <c r="AR342" s="41">
        <v>629992000000</v>
      </c>
      <c r="AS342" s="41">
        <v>698886000000</v>
      </c>
      <c r="AT342" s="41">
        <v>752954000000</v>
      </c>
      <c r="AU342" s="41">
        <v>672499000000</v>
      </c>
      <c r="AV342" s="41">
        <v>749066000000</v>
      </c>
      <c r="AW342" s="41">
        <v>721350000000</v>
      </c>
      <c r="AX342" s="41">
        <v>826370000000</v>
      </c>
      <c r="AY342" s="41">
        <v>807715000000</v>
      </c>
      <c r="AZ342" s="41">
        <v>868875000000</v>
      </c>
      <c r="BA342" s="41">
        <v>905206000000</v>
      </c>
      <c r="BB342" s="41">
        <v>935626000000</v>
      </c>
      <c r="BC342" s="41">
        <v>1042450000000</v>
      </c>
      <c r="BD342" s="41">
        <v>1074970000000</v>
      </c>
      <c r="BE342" s="41">
        <v>1187320000000</v>
      </c>
      <c r="BF342" s="41">
        <v>1171420000000</v>
      </c>
      <c r="BG342" s="41">
        <v>1267230000000</v>
      </c>
      <c r="BH342" s="41">
        <v>1240140000000</v>
      </c>
      <c r="BI342" s="41">
        <v>1348650000000</v>
      </c>
      <c r="BJ342" s="41">
        <v>1442040000000</v>
      </c>
      <c r="BK342" s="41">
        <v>1551490000000</v>
      </c>
      <c r="BL342" s="41">
        <v>1625960000000</v>
      </c>
    </row>
    <row r="343" spans="1:64" x14ac:dyDescent="0.3">
      <c r="A343" s="40" t="s">
        <v>163</v>
      </c>
      <c r="B343" s="40" t="s">
        <v>164</v>
      </c>
      <c r="C343" s="40" t="s">
        <v>330</v>
      </c>
      <c r="D343" s="40" t="s">
        <v>36</v>
      </c>
      <c r="E343" s="40" t="s">
        <v>293</v>
      </c>
      <c r="F343" s="40" t="s">
        <v>324</v>
      </c>
      <c r="G343" s="40" t="s">
        <v>37</v>
      </c>
      <c r="H343" s="41">
        <v>123281000000</v>
      </c>
      <c r="I343" s="41">
        <v>119626000000</v>
      </c>
      <c r="J343" s="41">
        <v>119823000000</v>
      </c>
      <c r="K343" s="41">
        <v>122422000000</v>
      </c>
      <c r="L343" s="41">
        <v>131188000000</v>
      </c>
      <c r="M343" s="41">
        <v>132179000000</v>
      </c>
      <c r="N343" s="41">
        <v>137095000000</v>
      </c>
      <c r="O343" s="41">
        <v>142667000000</v>
      </c>
      <c r="P343" s="41">
        <v>118076000000</v>
      </c>
      <c r="Q343" s="41">
        <v>113470000000</v>
      </c>
      <c r="R343" s="40">
        <v>98633408700</v>
      </c>
      <c r="S343" s="41">
        <v>139733000000</v>
      </c>
      <c r="T343" s="41">
        <v>114097000000</v>
      </c>
      <c r="U343" s="41">
        <v>113716000000</v>
      </c>
      <c r="V343" s="40">
        <v>95716891000</v>
      </c>
      <c r="W343" s="40">
        <v>98223386000</v>
      </c>
      <c r="X343" s="41">
        <v>103910000000</v>
      </c>
      <c r="Y343" s="41">
        <v>101012000000</v>
      </c>
      <c r="Z343" s="41">
        <v>102854000000</v>
      </c>
      <c r="AA343" s="41">
        <v>114697000000</v>
      </c>
      <c r="AB343" s="41">
        <v>124928000000</v>
      </c>
      <c r="AC343" s="41">
        <v>127009000000</v>
      </c>
      <c r="AD343" s="41">
        <v>146152000000</v>
      </c>
      <c r="AE343" s="41">
        <v>119197000000</v>
      </c>
      <c r="AF343" s="41">
        <v>122128000000</v>
      </c>
      <c r="AG343" s="41">
        <v>132320000000</v>
      </c>
      <c r="AH343" s="41">
        <v>139768000000</v>
      </c>
      <c r="AI343" s="41">
        <v>143973000000</v>
      </c>
      <c r="AJ343" s="41">
        <v>145571000000</v>
      </c>
      <c r="AK343" s="41">
        <v>135992000000</v>
      </c>
      <c r="AL343" s="41">
        <v>145328000000</v>
      </c>
      <c r="AM343" s="41">
        <v>155304000000</v>
      </c>
      <c r="AN343" s="41">
        <v>169895000000</v>
      </c>
      <c r="AO343" s="41">
        <v>141012000000</v>
      </c>
      <c r="AP343" s="41">
        <v>176122000000</v>
      </c>
      <c r="AQ343" s="41">
        <v>191079000000</v>
      </c>
      <c r="AR343" s="41">
        <v>148597000000</v>
      </c>
      <c r="AS343" s="41">
        <v>150810000000</v>
      </c>
      <c r="AT343" s="41">
        <v>161839000000</v>
      </c>
      <c r="AU343" s="41">
        <v>160552000000</v>
      </c>
      <c r="AV343" s="41">
        <v>162055000000</v>
      </c>
      <c r="AW343" s="41">
        <v>157095000000</v>
      </c>
      <c r="AX343" s="41">
        <v>163794000000</v>
      </c>
      <c r="AY343" s="41">
        <v>158514000000</v>
      </c>
      <c r="AZ343" s="41">
        <v>171542000000</v>
      </c>
      <c r="BA343" s="41">
        <v>171522000000</v>
      </c>
      <c r="BB343" s="41">
        <v>188137000000</v>
      </c>
      <c r="BC343" s="41">
        <v>203269000000</v>
      </c>
      <c r="BD343" s="41">
        <v>205827000000</v>
      </c>
      <c r="BE343" s="41">
        <v>216576000000</v>
      </c>
      <c r="BF343" s="41">
        <v>211895000000</v>
      </c>
      <c r="BG343" s="41">
        <v>227811000000</v>
      </c>
      <c r="BH343" s="41">
        <v>225494000000</v>
      </c>
      <c r="BI343" s="41">
        <v>230373000000</v>
      </c>
      <c r="BJ343" s="41">
        <v>243918000000</v>
      </c>
      <c r="BK343" s="41">
        <v>251236000000</v>
      </c>
      <c r="BL343" s="41">
        <v>262039000000</v>
      </c>
    </row>
    <row r="344" spans="1:64" x14ac:dyDescent="0.3">
      <c r="A344" s="40" t="s">
        <v>167</v>
      </c>
      <c r="B344" s="40" t="s">
        <v>168</v>
      </c>
      <c r="C344" s="40" t="s">
        <v>330</v>
      </c>
      <c r="D344" s="40" t="s">
        <v>36</v>
      </c>
      <c r="E344" s="40" t="s">
        <v>293</v>
      </c>
      <c r="F344" s="40" t="s">
        <v>324</v>
      </c>
      <c r="G344" s="40" t="s">
        <v>37</v>
      </c>
      <c r="BA344" s="41">
        <v>817662000000</v>
      </c>
      <c r="BB344" s="41">
        <v>855580000000</v>
      </c>
      <c r="BC344" s="41">
        <v>994178000000</v>
      </c>
      <c r="BD344" s="41">
        <v>899393000000</v>
      </c>
      <c r="BE344" s="41">
        <v>1041320000000</v>
      </c>
      <c r="BF344" s="41">
        <v>1010540000000</v>
      </c>
      <c r="BG344" s="41">
        <v>1161220000000</v>
      </c>
      <c r="BH344" s="41">
        <v>1157180000000</v>
      </c>
      <c r="BI344" s="41">
        <v>1253350000000</v>
      </c>
      <c r="BJ344" s="41">
        <v>1276890000000</v>
      </c>
      <c r="BK344" s="41">
        <v>1417950000000</v>
      </c>
      <c r="BL344" s="41">
        <v>1498110000000</v>
      </c>
    </row>
    <row r="345" spans="1:64" x14ac:dyDescent="0.3">
      <c r="A345" s="40" t="s">
        <v>169</v>
      </c>
      <c r="B345" s="40" t="s">
        <v>170</v>
      </c>
      <c r="C345" s="40" t="s">
        <v>330</v>
      </c>
      <c r="D345" s="40" t="s">
        <v>36</v>
      </c>
      <c r="E345" s="40" t="s">
        <v>293</v>
      </c>
      <c r="F345" s="40" t="s">
        <v>324</v>
      </c>
      <c r="G345" s="40" t="s">
        <v>37</v>
      </c>
      <c r="AB345" s="41">
        <v>2364370000000</v>
      </c>
      <c r="AC345" s="41">
        <v>2425960000000</v>
      </c>
      <c r="AD345" s="41">
        <v>2409080000000</v>
      </c>
      <c r="AE345" s="41">
        <v>2303510000000</v>
      </c>
      <c r="AF345" s="41">
        <v>2731060000000</v>
      </c>
      <c r="AG345" s="41">
        <v>2986840000000</v>
      </c>
      <c r="AH345" s="41">
        <v>2891670000000</v>
      </c>
      <c r="AI345" s="41">
        <v>3174570000000</v>
      </c>
      <c r="AJ345" s="41">
        <v>3325950000000</v>
      </c>
      <c r="AK345" s="41">
        <v>3464720000000</v>
      </c>
      <c r="AL345" s="41">
        <v>3590840000000</v>
      </c>
      <c r="AM345" s="41">
        <v>3674790000000</v>
      </c>
      <c r="AN345" s="41">
        <v>3743670000000</v>
      </c>
      <c r="AO345" s="41">
        <v>3839680000000</v>
      </c>
      <c r="AP345" s="41">
        <v>3977380000000</v>
      </c>
      <c r="AQ345" s="41">
        <v>4133550000000</v>
      </c>
      <c r="AR345" s="41">
        <v>4305680000000</v>
      </c>
      <c r="AS345" s="41">
        <v>4475240000000</v>
      </c>
      <c r="AT345" s="41">
        <v>4703640000000</v>
      </c>
      <c r="AU345" s="41">
        <v>4840970000000</v>
      </c>
      <c r="AV345" s="41">
        <v>5024540000000</v>
      </c>
      <c r="AW345" s="41">
        <v>7817080000000</v>
      </c>
      <c r="AX345" s="41">
        <v>8364830000000</v>
      </c>
      <c r="AY345" s="41">
        <v>8888570000000</v>
      </c>
      <c r="AZ345" s="41">
        <v>9516990000000</v>
      </c>
      <c r="BA345" s="41">
        <v>10222500000000</v>
      </c>
      <c r="BB345" s="41">
        <v>10958500000000</v>
      </c>
      <c r="BC345" s="41">
        <v>11645400000000</v>
      </c>
      <c r="BD345" s="41">
        <v>12330300000000</v>
      </c>
      <c r="BE345" s="41">
        <v>13048900000000</v>
      </c>
      <c r="BF345" s="41">
        <v>13429400000000</v>
      </c>
      <c r="BG345" s="41">
        <v>14329700000000</v>
      </c>
      <c r="BH345" s="41">
        <v>14750500000000</v>
      </c>
      <c r="BI345" s="41">
        <v>15380400000000</v>
      </c>
      <c r="BJ345" s="41">
        <v>15952200000000</v>
      </c>
      <c r="BK345" s="41">
        <v>16607300000000</v>
      </c>
      <c r="BL345" s="41">
        <v>17179500000000</v>
      </c>
    </row>
    <row r="346" spans="1:64" x14ac:dyDescent="0.3">
      <c r="A346" s="40" t="s">
        <v>173</v>
      </c>
      <c r="B346" s="40" t="s">
        <v>174</v>
      </c>
      <c r="C346" s="40" t="s">
        <v>330</v>
      </c>
      <c r="D346" s="40" t="s">
        <v>36</v>
      </c>
      <c r="E346" s="40" t="s">
        <v>293</v>
      </c>
      <c r="F346" s="40" t="s">
        <v>324</v>
      </c>
      <c r="G346" s="40" t="s">
        <v>37</v>
      </c>
      <c r="H346" s="41">
        <v>444086000000</v>
      </c>
      <c r="I346" s="41">
        <v>494608000000</v>
      </c>
      <c r="J346" s="41">
        <v>546153000000</v>
      </c>
      <c r="K346" s="41">
        <v>558708000000</v>
      </c>
      <c r="L346" s="41">
        <v>599156000000</v>
      </c>
      <c r="M346" s="41">
        <v>535721000000</v>
      </c>
      <c r="N346" s="41">
        <v>584040000000</v>
      </c>
      <c r="O346" s="41">
        <v>586766000000</v>
      </c>
      <c r="P346" s="41">
        <v>598164000000</v>
      </c>
      <c r="Q346" s="41">
        <v>632607000000</v>
      </c>
      <c r="R346" s="41">
        <v>528288000000</v>
      </c>
      <c r="S346" s="41">
        <v>654165000000</v>
      </c>
      <c r="T346" s="41">
        <v>548854000000</v>
      </c>
      <c r="U346" s="41">
        <v>675723000000</v>
      </c>
      <c r="V346" s="41">
        <v>704218000000</v>
      </c>
      <c r="W346" s="41">
        <v>806803000000</v>
      </c>
      <c r="X346" s="41">
        <v>751299000000</v>
      </c>
      <c r="Y346" s="41">
        <v>573881000000</v>
      </c>
      <c r="Z346" s="41">
        <v>729675000000</v>
      </c>
      <c r="AA346" s="41">
        <v>597120000000</v>
      </c>
      <c r="AB346" s="41">
        <v>686772000000</v>
      </c>
      <c r="AC346" s="41">
        <v>746031000000</v>
      </c>
      <c r="AD346" s="41">
        <v>562792000000</v>
      </c>
      <c r="AE346" s="41">
        <v>626478000000</v>
      </c>
      <c r="AF346" s="41">
        <v>737738000000</v>
      </c>
      <c r="AG346" s="41">
        <v>773039000000</v>
      </c>
      <c r="AH346" s="41">
        <v>816366000000</v>
      </c>
      <c r="AI346" s="41">
        <v>689551000000</v>
      </c>
      <c r="AJ346" s="41">
        <v>783984000000</v>
      </c>
      <c r="AK346" s="41">
        <v>709669000000</v>
      </c>
      <c r="AL346" s="41">
        <v>752696000000</v>
      </c>
      <c r="AM346" s="41">
        <v>707697000000</v>
      </c>
      <c r="AN346" s="41">
        <v>762728000000</v>
      </c>
      <c r="AO346" s="41">
        <v>761659000000</v>
      </c>
      <c r="AP346" s="41">
        <v>832985000000</v>
      </c>
      <c r="AQ346" s="41">
        <v>802331000000</v>
      </c>
      <c r="AR346" s="41">
        <v>794879000000</v>
      </c>
      <c r="AS346" s="41">
        <v>801058000000</v>
      </c>
      <c r="AT346" s="41">
        <v>910838000000</v>
      </c>
      <c r="AU346" s="41">
        <v>932714000000</v>
      </c>
      <c r="AV346" s="41">
        <v>944598000000</v>
      </c>
      <c r="AW346" s="41">
        <v>734445000000</v>
      </c>
      <c r="AX346" s="41">
        <v>865366000000</v>
      </c>
      <c r="AY346" s="41">
        <v>885999000000</v>
      </c>
      <c r="AZ346" s="41">
        <v>983624000000</v>
      </c>
      <c r="BA346" s="41">
        <v>901069000000</v>
      </c>
      <c r="BB346" s="41">
        <v>931337000000</v>
      </c>
      <c r="BC346" s="41">
        <v>1142440000000</v>
      </c>
      <c r="BD346" s="41">
        <v>1301090000000</v>
      </c>
      <c r="BE346" s="41">
        <v>1363160000000</v>
      </c>
      <c r="BF346" s="41">
        <v>1145700000000</v>
      </c>
      <c r="BG346" s="41">
        <v>1262160000000</v>
      </c>
      <c r="BH346" s="41">
        <v>1285990000000</v>
      </c>
      <c r="BI346" s="41">
        <v>1306800000000</v>
      </c>
      <c r="BJ346" s="41">
        <v>1445860000000</v>
      </c>
      <c r="BK346" s="41">
        <v>1524520000000</v>
      </c>
      <c r="BL346" s="41">
        <v>1721890000000</v>
      </c>
    </row>
    <row r="347" spans="1:64" x14ac:dyDescent="0.3">
      <c r="A347" s="40" t="s">
        <v>5</v>
      </c>
      <c r="B347" s="40" t="s">
        <v>6</v>
      </c>
      <c r="C347" s="40" t="s">
        <v>329</v>
      </c>
      <c r="D347" s="40" t="s">
        <v>38</v>
      </c>
      <c r="E347" s="40" t="s">
        <v>293</v>
      </c>
      <c r="F347" s="40" t="s">
        <v>324</v>
      </c>
      <c r="G347" s="40" t="s">
        <v>39</v>
      </c>
      <c r="AP347" s="40">
        <v>999000</v>
      </c>
      <c r="AQ347" s="40">
        <v>58709000</v>
      </c>
      <c r="AR347" s="40">
        <v>157696000</v>
      </c>
      <c r="AS347" s="40">
        <v>329984000</v>
      </c>
      <c r="AT347" s="40">
        <v>1080100000</v>
      </c>
      <c r="AU347" s="40">
        <v>5192600000</v>
      </c>
      <c r="AV347" s="40">
        <v>16077100000</v>
      </c>
      <c r="AW347" s="40">
        <v>38855489626</v>
      </c>
      <c r="AX347" s="40">
        <v>82372810996</v>
      </c>
      <c r="AY347" s="41">
        <v>122990000000</v>
      </c>
      <c r="AZ347" s="41">
        <v>163064000000</v>
      </c>
      <c r="BA347" s="41">
        <v>218541000000</v>
      </c>
      <c r="BB347" s="41">
        <v>262446000000</v>
      </c>
      <c r="BC347" s="41">
        <v>319236000000</v>
      </c>
      <c r="BD347" s="41">
        <v>369287000000</v>
      </c>
      <c r="BE347" s="41">
        <v>475985000000</v>
      </c>
      <c r="BF347" s="41">
        <v>613852000000</v>
      </c>
      <c r="BG347" s="41">
        <v>742009000000</v>
      </c>
      <c r="BH347" s="41">
        <v>858664000000</v>
      </c>
      <c r="BI347" s="41">
        <v>1081030000000</v>
      </c>
      <c r="BJ347" s="41">
        <v>1272620000000</v>
      </c>
      <c r="BK347" s="41">
        <v>1627020000000</v>
      </c>
      <c r="BL347" s="41">
        <v>2029670000000</v>
      </c>
    </row>
    <row r="348" spans="1:64" x14ac:dyDescent="0.3">
      <c r="A348" s="40" t="s">
        <v>151</v>
      </c>
      <c r="B348" s="40" t="s">
        <v>152</v>
      </c>
      <c r="C348" s="40" t="s">
        <v>329</v>
      </c>
      <c r="D348" s="40" t="s">
        <v>38</v>
      </c>
      <c r="E348" s="40" t="s">
        <v>293</v>
      </c>
      <c r="F348" s="40" t="s">
        <v>324</v>
      </c>
      <c r="G348" s="40" t="s">
        <v>39</v>
      </c>
      <c r="Q348" s="40">
        <v>13875800000</v>
      </c>
      <c r="R348" s="40">
        <v>14327700000</v>
      </c>
      <c r="S348" s="40">
        <v>13124200000</v>
      </c>
      <c r="T348" s="40">
        <v>15420100000</v>
      </c>
      <c r="U348" s="40">
        <v>16594900000</v>
      </c>
      <c r="V348" s="40">
        <v>20323800000</v>
      </c>
      <c r="W348" s="40">
        <v>23002500000</v>
      </c>
      <c r="X348" s="40">
        <v>27388900000</v>
      </c>
      <c r="Y348" s="40">
        <v>29637200000</v>
      </c>
      <c r="Z348" s="40">
        <v>37911200000</v>
      </c>
      <c r="AA348" s="40">
        <v>47655400000</v>
      </c>
      <c r="AB348" s="40">
        <v>50708600000</v>
      </c>
      <c r="AC348" s="40">
        <v>47977500000</v>
      </c>
      <c r="AD348" s="40">
        <v>53834100000</v>
      </c>
      <c r="AE348" s="40">
        <v>64592100000</v>
      </c>
      <c r="AF348" s="40">
        <v>77656300000</v>
      </c>
      <c r="AG348" s="40">
        <v>72057400000</v>
      </c>
      <c r="AH348" s="40">
        <v>70679800000</v>
      </c>
      <c r="AI348" s="40">
        <v>73270400000</v>
      </c>
      <c r="AJ348" s="40">
        <v>83285000000</v>
      </c>
      <c r="AK348" s="40">
        <v>98988000000</v>
      </c>
      <c r="AL348" s="41">
        <v>102978000000</v>
      </c>
      <c r="AM348" s="41">
        <v>108298000000</v>
      </c>
      <c r="AN348" s="41">
        <v>107500000000</v>
      </c>
      <c r="AO348" s="40">
        <v>95200000000</v>
      </c>
      <c r="AP348" s="41">
        <v>105000000000</v>
      </c>
      <c r="AQ348" s="41">
        <v>140445000000</v>
      </c>
      <c r="AR348" s="41">
        <v>145422000000</v>
      </c>
      <c r="AS348" s="41">
        <v>178244000000</v>
      </c>
      <c r="AT348" s="41">
        <v>216931000000</v>
      </c>
      <c r="AU348" s="41">
        <v>276698000000</v>
      </c>
      <c r="AV348" s="41">
        <v>319198000000</v>
      </c>
      <c r="AW348" s="41">
        <v>332904000000</v>
      </c>
      <c r="AX348" s="41">
        <v>363929000000</v>
      </c>
      <c r="AY348" s="41">
        <v>422217000000</v>
      </c>
      <c r="AZ348" s="41">
        <v>493545000000</v>
      </c>
      <c r="BA348" s="41">
        <v>532313000000</v>
      </c>
      <c r="BB348" s="41">
        <v>512565000000</v>
      </c>
      <c r="BC348" s="41">
        <v>726325000000</v>
      </c>
      <c r="BD348" s="41">
        <v>804752000000</v>
      </c>
      <c r="BE348" s="41">
        <v>961166000000</v>
      </c>
      <c r="BF348" s="41">
        <v>1034900000000</v>
      </c>
      <c r="BG348" s="41">
        <v>1192190000000</v>
      </c>
      <c r="BH348" s="41">
        <v>1462750000000</v>
      </c>
      <c r="BI348" s="41">
        <v>1463000000000</v>
      </c>
      <c r="BJ348" s="41">
        <v>1497160000000</v>
      </c>
      <c r="BK348" s="41">
        <v>1500530000000</v>
      </c>
    </row>
    <row r="349" spans="1:64" x14ac:dyDescent="0.3">
      <c r="A349" s="40" t="s">
        <v>157</v>
      </c>
      <c r="B349" s="40" t="s">
        <v>158</v>
      </c>
      <c r="C349" s="40" t="s">
        <v>329</v>
      </c>
      <c r="D349" s="40" t="s">
        <v>38</v>
      </c>
      <c r="E349" s="40" t="s">
        <v>293</v>
      </c>
      <c r="F349" s="40" t="s">
        <v>324</v>
      </c>
      <c r="G349" s="40" t="s">
        <v>39</v>
      </c>
      <c r="AB349" s="40">
        <v>8299848700</v>
      </c>
      <c r="AC349" s="40">
        <v>8497019400</v>
      </c>
      <c r="AD349" s="40">
        <v>9644067600</v>
      </c>
      <c r="AE349" s="40">
        <v>8027434800</v>
      </c>
      <c r="AF349" s="40">
        <v>10318699100</v>
      </c>
      <c r="AG349" s="40">
        <v>10394388500</v>
      </c>
      <c r="AH349" s="40">
        <v>10705068900</v>
      </c>
      <c r="AI349" s="40">
        <v>10973039000</v>
      </c>
      <c r="AJ349" s="40">
        <v>11496002400</v>
      </c>
      <c r="AK349" s="40">
        <v>12473078900</v>
      </c>
      <c r="AL349" s="40">
        <v>16350353300</v>
      </c>
      <c r="AM349" s="40">
        <v>18770634100</v>
      </c>
      <c r="AN349" s="40">
        <v>22612658600</v>
      </c>
      <c r="AO349" s="40">
        <v>21114781600</v>
      </c>
      <c r="AP349" s="40">
        <v>24884617500</v>
      </c>
      <c r="AQ349" s="40">
        <v>27633621200</v>
      </c>
      <c r="AR349" s="40">
        <v>30156891600</v>
      </c>
      <c r="AS349" s="40">
        <v>26397771200</v>
      </c>
      <c r="AT349" s="40">
        <v>26308878400</v>
      </c>
      <c r="AU349" s="40">
        <v>29997624000</v>
      </c>
      <c r="AV349" s="40">
        <v>29023969000</v>
      </c>
      <c r="AW349" s="40">
        <v>25949855600</v>
      </c>
      <c r="AX349" s="40">
        <v>27589294200</v>
      </c>
      <c r="AY349" s="40">
        <v>33777393300</v>
      </c>
      <c r="AZ349" s="40">
        <v>44175995200</v>
      </c>
      <c r="BA349" s="40">
        <v>56409006300</v>
      </c>
      <c r="BB349" s="40">
        <v>73248977800</v>
      </c>
      <c r="BC349" s="41">
        <v>113055000000</v>
      </c>
      <c r="BD349" s="41">
        <v>155068000000</v>
      </c>
      <c r="BE349" s="41">
        <v>159934000000</v>
      </c>
      <c r="BF349" s="41">
        <v>212470000000</v>
      </c>
      <c r="BG349" s="41">
        <v>331297000000</v>
      </c>
      <c r="BH349" s="41">
        <v>357514000000</v>
      </c>
      <c r="BI349" s="41">
        <v>408630000000</v>
      </c>
      <c r="BJ349" s="41">
        <v>468006000000</v>
      </c>
      <c r="BK349" s="41">
        <v>535675000000</v>
      </c>
      <c r="BL349" s="41">
        <v>614210000000</v>
      </c>
    </row>
    <row r="350" spans="1:64" x14ac:dyDescent="0.3">
      <c r="A350" s="40" t="s">
        <v>159</v>
      </c>
      <c r="B350" s="40" t="s">
        <v>160</v>
      </c>
      <c r="C350" s="40" t="s">
        <v>329</v>
      </c>
      <c r="D350" s="40" t="s">
        <v>38</v>
      </c>
      <c r="E350" s="40" t="s">
        <v>293</v>
      </c>
      <c r="F350" s="40" t="s">
        <v>324</v>
      </c>
      <c r="G350" s="40" t="s">
        <v>39</v>
      </c>
      <c r="H350" s="40">
        <v>1929900000</v>
      </c>
      <c r="I350" s="40">
        <v>2329900000</v>
      </c>
      <c r="J350" s="40">
        <v>2544800000</v>
      </c>
      <c r="K350" s="40">
        <v>2627599900</v>
      </c>
      <c r="L350" s="40">
        <v>2310800000</v>
      </c>
      <c r="M350" s="40">
        <v>2887000000</v>
      </c>
      <c r="N350" s="40">
        <v>2963200000</v>
      </c>
      <c r="O350" s="40">
        <v>3064800000</v>
      </c>
      <c r="P350" s="40">
        <v>3218600000</v>
      </c>
      <c r="Q350" s="40">
        <v>3455400000</v>
      </c>
      <c r="R350" s="40">
        <v>3577400000</v>
      </c>
      <c r="S350" s="40">
        <v>4848390000</v>
      </c>
      <c r="T350" s="40">
        <v>5599601000</v>
      </c>
      <c r="U350" s="40">
        <v>6639800000</v>
      </c>
      <c r="V350" s="40">
        <v>7221600000</v>
      </c>
      <c r="W350" s="40">
        <v>9688801000</v>
      </c>
      <c r="X350" s="40">
        <v>13765800000</v>
      </c>
      <c r="Y350" s="40">
        <v>13144600000</v>
      </c>
      <c r="Z350" s="40">
        <v>14068000000</v>
      </c>
      <c r="AA350" s="40">
        <v>14982000000</v>
      </c>
      <c r="AB350" s="40">
        <v>17286000000</v>
      </c>
      <c r="AC350" s="40">
        <v>20348400000</v>
      </c>
      <c r="AD350" s="40">
        <v>23773200000</v>
      </c>
      <c r="AE350" s="40">
        <v>26335400000</v>
      </c>
      <c r="AF350" s="40">
        <v>28838400000</v>
      </c>
      <c r="AG350" s="40">
        <v>33802200000</v>
      </c>
      <c r="AH350" s="40">
        <v>35637200000</v>
      </c>
      <c r="AI350" s="40">
        <v>37871980000</v>
      </c>
      <c r="AJ350" s="40">
        <v>44243400000</v>
      </c>
      <c r="AK350" s="40">
        <v>49725466000</v>
      </c>
      <c r="AL350" s="40">
        <v>54533085100</v>
      </c>
      <c r="AM350" s="40">
        <v>65539534400</v>
      </c>
      <c r="AN350" s="40">
        <v>89434560000</v>
      </c>
      <c r="AO350" s="41">
        <v>112646000000</v>
      </c>
      <c r="AP350" s="41">
        <v>122592000000</v>
      </c>
      <c r="AQ350" s="41">
        <v>189148000000</v>
      </c>
      <c r="AR350" s="41">
        <v>213330000000</v>
      </c>
      <c r="AS350" s="41">
        <v>236056000000</v>
      </c>
      <c r="AT350" s="41">
        <v>260688000000</v>
      </c>
      <c r="AU350" s="41">
        <v>277980000000</v>
      </c>
      <c r="AV350" s="41">
        <v>284124000000</v>
      </c>
      <c r="AW350" s="41">
        <v>267685000000</v>
      </c>
      <c r="AX350" s="41">
        <v>292050000000</v>
      </c>
      <c r="AY350" s="41">
        <v>317678000000</v>
      </c>
      <c r="AZ350" s="41">
        <v>343119000000</v>
      </c>
      <c r="BA350" s="41">
        <v>382085000000</v>
      </c>
      <c r="BB350" s="41">
        <v>442891000000</v>
      </c>
      <c r="BC350" s="41">
        <v>551148000000</v>
      </c>
      <c r="BD350" s="41">
        <v>668969000000</v>
      </c>
      <c r="BE350" s="41">
        <v>786826000000</v>
      </c>
      <c r="BF350" s="41">
        <v>980088000000</v>
      </c>
      <c r="BG350" s="41">
        <v>1115200000000</v>
      </c>
      <c r="BH350" s="41">
        <v>1254760000000</v>
      </c>
      <c r="BI350" s="41">
        <v>1483080000000</v>
      </c>
      <c r="BJ350" s="41">
        <v>1897350000000</v>
      </c>
      <c r="BK350" s="41">
        <v>2311860000000</v>
      </c>
      <c r="BL350" s="41">
        <v>2838990000000</v>
      </c>
    </row>
    <row r="351" spans="1:64" x14ac:dyDescent="0.3">
      <c r="A351" s="40" t="s">
        <v>275</v>
      </c>
      <c r="B351" s="40" t="s">
        <v>276</v>
      </c>
      <c r="C351" s="40" t="s">
        <v>329</v>
      </c>
      <c r="D351" s="40" t="s">
        <v>38</v>
      </c>
      <c r="E351" s="40" t="s">
        <v>293</v>
      </c>
      <c r="F351" s="40" t="s">
        <v>324</v>
      </c>
      <c r="G351" s="40" t="s">
        <v>39</v>
      </c>
      <c r="M351" s="40">
        <v>10078427400</v>
      </c>
      <c r="N351" s="40">
        <v>10791783400</v>
      </c>
      <c r="O351" s="40">
        <v>11139311300</v>
      </c>
      <c r="P351" s="40">
        <v>11742924900</v>
      </c>
      <c r="Q351" s="40">
        <v>13498864500</v>
      </c>
      <c r="R351" s="40">
        <v>14303662700</v>
      </c>
      <c r="S351" s="40">
        <v>15071880000</v>
      </c>
      <c r="T351" s="40">
        <v>17596056900</v>
      </c>
      <c r="U351" s="40">
        <v>28168435400</v>
      </c>
      <c r="V351" s="40">
        <v>29704870100</v>
      </c>
      <c r="W351" s="40">
        <v>30948698200</v>
      </c>
      <c r="X351" s="40">
        <v>33966566200</v>
      </c>
      <c r="Y351" s="40">
        <v>34314174100</v>
      </c>
      <c r="Z351" s="40">
        <v>38868676800</v>
      </c>
      <c r="AA351" s="40">
        <v>45563227800</v>
      </c>
      <c r="AB351" s="40">
        <v>57361094000</v>
      </c>
      <c r="AC351" s="40">
        <v>74938890500</v>
      </c>
      <c r="AD351" s="40">
        <v>96028566300</v>
      </c>
      <c r="AE351" s="41">
        <v>106000000000</v>
      </c>
      <c r="AF351" s="41">
        <v>119000000000</v>
      </c>
      <c r="AG351" s="41">
        <v>146000000000</v>
      </c>
      <c r="AH351" s="41">
        <v>173000000000</v>
      </c>
      <c r="AI351" s="41">
        <v>204000000000</v>
      </c>
      <c r="AJ351" s="41">
        <v>240000000000</v>
      </c>
      <c r="AK351" s="41">
        <v>271000000000</v>
      </c>
      <c r="AL351" s="41">
        <v>302000000000</v>
      </c>
      <c r="AM351" s="41">
        <v>345000000000</v>
      </c>
      <c r="AN351" s="41">
        <v>408000000000</v>
      </c>
      <c r="AO351" s="41">
        <v>669000000000</v>
      </c>
      <c r="AP351" s="41">
        <v>822000000000</v>
      </c>
      <c r="AQ351" s="41">
        <v>962000000000</v>
      </c>
      <c r="AR351" s="41">
        <v>1050000000000</v>
      </c>
      <c r="AS351" s="41">
        <v>1140000000000</v>
      </c>
      <c r="AT351" s="41">
        <v>1270000000000</v>
      </c>
      <c r="AU351" s="41">
        <v>1390000000000</v>
      </c>
      <c r="AV351" s="41">
        <v>1540000000000</v>
      </c>
      <c r="AW351" s="41">
        <v>1790000000000</v>
      </c>
      <c r="AX351" s="41">
        <v>1810000000000</v>
      </c>
      <c r="AY351" s="41">
        <v>2140000000000</v>
      </c>
      <c r="AZ351" s="41">
        <v>2590000000000</v>
      </c>
      <c r="BA351" s="41">
        <v>2970000000000</v>
      </c>
      <c r="BB351" s="41">
        <v>3220000000000</v>
      </c>
      <c r="BC351" s="41">
        <v>3590000000000</v>
      </c>
      <c r="BD351" s="41">
        <v>4490000000000</v>
      </c>
      <c r="BE351" s="41">
        <v>4700000000000</v>
      </c>
      <c r="BF351" s="41">
        <v>5200000000000</v>
      </c>
      <c r="BG351" s="41">
        <v>5610000000000</v>
      </c>
      <c r="BH351" s="41">
        <v>5680000000000</v>
      </c>
      <c r="BI351" s="41">
        <v>6280000000000</v>
      </c>
      <c r="BJ351" s="41">
        <v>6710000000000</v>
      </c>
      <c r="BK351" s="41">
        <v>6780000000000</v>
      </c>
      <c r="BL351" s="41">
        <v>7150000000000</v>
      </c>
    </row>
    <row r="352" spans="1:64" x14ac:dyDescent="0.3">
      <c r="A352" s="40" t="s">
        <v>277</v>
      </c>
      <c r="B352" s="40" t="s">
        <v>278</v>
      </c>
      <c r="C352" s="40" t="s">
        <v>329</v>
      </c>
      <c r="D352" s="40" t="s">
        <v>38</v>
      </c>
      <c r="E352" s="40" t="s">
        <v>293</v>
      </c>
      <c r="F352" s="40" t="s">
        <v>324</v>
      </c>
      <c r="G352" s="40" t="s">
        <v>39</v>
      </c>
      <c r="H352" s="40">
        <v>60600000</v>
      </c>
      <c r="I352" s="40">
        <v>63600000</v>
      </c>
      <c r="J352" s="40">
        <v>67100000</v>
      </c>
      <c r="K352" s="40">
        <v>66900000</v>
      </c>
      <c r="L352" s="40">
        <v>78600000</v>
      </c>
      <c r="M352" s="40">
        <v>85400000</v>
      </c>
      <c r="N352" s="40">
        <v>86000000</v>
      </c>
      <c r="O352" s="40">
        <v>86600000</v>
      </c>
      <c r="P352" s="40">
        <v>92400000</v>
      </c>
      <c r="Q352" s="40">
        <v>99200000</v>
      </c>
      <c r="R352" s="40">
        <v>125100000</v>
      </c>
      <c r="S352" s="40">
        <v>138400000</v>
      </c>
      <c r="T352" s="40">
        <v>141700000</v>
      </c>
      <c r="U352" s="40">
        <v>178400000</v>
      </c>
      <c r="V352" s="40">
        <v>184200000</v>
      </c>
      <c r="W352" s="40">
        <v>226700000</v>
      </c>
      <c r="X352" s="40">
        <v>285800000</v>
      </c>
      <c r="Y352" s="40">
        <v>294900000</v>
      </c>
      <c r="Z352" s="40">
        <v>424408200</v>
      </c>
      <c r="AA352" s="40">
        <v>394298900</v>
      </c>
      <c r="AB352" s="40">
        <v>398371400</v>
      </c>
      <c r="AC352" s="40">
        <v>463727200</v>
      </c>
      <c r="AD352" s="40">
        <v>548767400</v>
      </c>
      <c r="AE352" s="40">
        <v>642964100</v>
      </c>
      <c r="AF352" s="40">
        <v>741672300</v>
      </c>
      <c r="AG352" s="40">
        <v>854297600</v>
      </c>
      <c r="AH352" s="40">
        <v>1125419500</v>
      </c>
      <c r="AI352" s="40">
        <v>1534977700</v>
      </c>
      <c r="AJ352" s="40">
        <v>1779181800</v>
      </c>
      <c r="AK352" s="40">
        <v>1975095700</v>
      </c>
      <c r="AL352" s="40">
        <v>2449124600</v>
      </c>
      <c r="AM352" s="40">
        <v>2265097200</v>
      </c>
      <c r="AN352" s="40">
        <v>4082669300</v>
      </c>
      <c r="AO352" s="40">
        <v>2306662900</v>
      </c>
      <c r="AP352" s="40">
        <v>5737760800</v>
      </c>
      <c r="AQ352" s="40">
        <v>10970884100</v>
      </c>
      <c r="AR352" s="40">
        <v>13274407900</v>
      </c>
      <c r="AS352" s="40">
        <v>17510137900</v>
      </c>
      <c r="AT352" s="40">
        <v>26934233100</v>
      </c>
      <c r="AU352" s="40">
        <v>37021311000</v>
      </c>
      <c r="AV352" s="40">
        <v>43724714000</v>
      </c>
      <c r="AW352" s="41">
        <v>104000000000</v>
      </c>
      <c r="AX352" s="41">
        <v>113000000000</v>
      </c>
      <c r="AY352" s="41">
        <v>131000000000</v>
      </c>
      <c r="AZ352" s="41">
        <v>142000000000</v>
      </c>
      <c r="BA352" s="41">
        <v>168000000000</v>
      </c>
      <c r="BB352" s="41">
        <v>171000000000</v>
      </c>
      <c r="BC352" s="41">
        <v>224000000000</v>
      </c>
      <c r="BD352" s="41">
        <v>266000000000</v>
      </c>
      <c r="BE352" s="41">
        <v>310000000000</v>
      </c>
      <c r="BF352" s="41">
        <v>360000000000</v>
      </c>
      <c r="BG352" s="41">
        <v>425000000000</v>
      </c>
      <c r="BH352" s="41">
        <v>577000000000</v>
      </c>
      <c r="BI352" s="41">
        <v>738000000000</v>
      </c>
      <c r="BJ352" s="41">
        <v>875000000000</v>
      </c>
      <c r="BK352" s="41">
        <v>1010000000000</v>
      </c>
      <c r="BL352" s="41">
        <v>1200000000000</v>
      </c>
    </row>
    <row r="353" spans="1:64" x14ac:dyDescent="0.3">
      <c r="A353" s="40" t="s">
        <v>165</v>
      </c>
      <c r="B353" s="40" t="s">
        <v>166</v>
      </c>
      <c r="C353" s="40" t="s">
        <v>329</v>
      </c>
      <c r="D353" s="40" t="s">
        <v>38</v>
      </c>
      <c r="E353" s="40" t="s">
        <v>293</v>
      </c>
      <c r="F353" s="40" t="s">
        <v>324</v>
      </c>
      <c r="G353" s="40" t="s">
        <v>39</v>
      </c>
      <c r="AA353" s="40">
        <v>38733000</v>
      </c>
      <c r="AB353" s="40">
        <v>40340100</v>
      </c>
      <c r="AC353" s="40">
        <v>43277100</v>
      </c>
      <c r="AD353" s="40">
        <v>46212600</v>
      </c>
      <c r="AE353" s="40">
        <v>41545100</v>
      </c>
      <c r="AF353" s="40">
        <v>91665900</v>
      </c>
      <c r="AG353" s="40">
        <v>88630200</v>
      </c>
      <c r="AH353" s="40">
        <v>289684000</v>
      </c>
      <c r="AI353" s="40">
        <v>444213000</v>
      </c>
      <c r="AJ353" s="40">
        <v>753151400</v>
      </c>
      <c r="AK353" s="40">
        <v>795966800</v>
      </c>
      <c r="AL353" s="40">
        <v>1692812900</v>
      </c>
      <c r="AM353" s="40">
        <v>1852932300</v>
      </c>
      <c r="AN353" s="40">
        <v>3329329100</v>
      </c>
      <c r="AO353" s="40">
        <v>4848520000</v>
      </c>
      <c r="AP353" s="40">
        <v>7633740000</v>
      </c>
      <c r="AQ353" s="40">
        <v>12675128400</v>
      </c>
      <c r="AR353" s="40">
        <v>15327717500</v>
      </c>
      <c r="AS353" s="40">
        <v>16097346300</v>
      </c>
      <c r="AT353" s="40">
        <v>16454277000</v>
      </c>
      <c r="AU353" s="40">
        <v>15364848300</v>
      </c>
      <c r="AV353" s="40">
        <v>18921507800</v>
      </c>
      <c r="AW353" s="40">
        <v>28572427500</v>
      </c>
      <c r="AX353" s="40">
        <v>31705187200</v>
      </c>
      <c r="AY353" s="40">
        <v>35940062500</v>
      </c>
      <c r="AZ353" s="40">
        <v>41784780200</v>
      </c>
      <c r="BA353" s="40">
        <v>51858501800</v>
      </c>
      <c r="BB353" s="40">
        <v>59704841100</v>
      </c>
      <c r="BC353" s="40">
        <v>75017902800</v>
      </c>
      <c r="BD353" s="40">
        <v>83778659400</v>
      </c>
      <c r="BE353" s="40">
        <v>94292424800</v>
      </c>
      <c r="BF353" s="41">
        <v>100369000000</v>
      </c>
      <c r="BG353" s="41">
        <v>109287000000</v>
      </c>
      <c r="BH353" s="41">
        <v>116129000000</v>
      </c>
      <c r="BI353" s="41">
        <v>120982000000</v>
      </c>
      <c r="BJ353" s="41">
        <v>135754000000</v>
      </c>
      <c r="BK353" s="41">
        <v>155412000000</v>
      </c>
      <c r="BL353" s="41">
        <v>171037000000</v>
      </c>
    </row>
    <row r="354" spans="1:64" x14ac:dyDescent="0.3">
      <c r="A354" s="40" t="s">
        <v>171</v>
      </c>
      <c r="B354" s="40" t="s">
        <v>172</v>
      </c>
      <c r="C354" s="40" t="s">
        <v>329</v>
      </c>
      <c r="D354" s="40" t="s">
        <v>38</v>
      </c>
      <c r="E354" s="40" t="s">
        <v>293</v>
      </c>
      <c r="F354" s="40" t="s">
        <v>324</v>
      </c>
      <c r="G354" s="40" t="s">
        <v>39</v>
      </c>
      <c r="L354" s="40">
        <v>5564502000</v>
      </c>
      <c r="M354" s="40">
        <v>8157498900</v>
      </c>
      <c r="N354" s="40">
        <v>10507200500</v>
      </c>
      <c r="O354" s="40">
        <v>11241799700</v>
      </c>
      <c r="P354" s="40">
        <v>12414699500</v>
      </c>
      <c r="Q354" s="40">
        <v>13550000100</v>
      </c>
      <c r="R354" s="40">
        <v>13600000000</v>
      </c>
      <c r="S354" s="40">
        <v>13520000000</v>
      </c>
      <c r="T354" s="40">
        <v>14890000400</v>
      </c>
      <c r="U354" s="40">
        <v>16960000000</v>
      </c>
      <c r="V354" s="40">
        <v>25969999900</v>
      </c>
      <c r="W354" s="40">
        <v>30449999900</v>
      </c>
      <c r="X354" s="40">
        <v>33280000000</v>
      </c>
      <c r="Y354" s="40">
        <v>34380001300</v>
      </c>
      <c r="Z354" s="40">
        <v>47160000500</v>
      </c>
      <c r="AA354" s="40">
        <v>49509998600</v>
      </c>
      <c r="AB354" s="40">
        <v>49960001500</v>
      </c>
      <c r="AC354" s="40">
        <v>52100001800</v>
      </c>
      <c r="AD354" s="40">
        <v>54320001000</v>
      </c>
      <c r="AE354" s="40">
        <v>64976998400</v>
      </c>
      <c r="AF354" s="40">
        <v>72668020700</v>
      </c>
      <c r="AG354" s="40">
        <v>63921999900</v>
      </c>
      <c r="AH354" s="40">
        <v>64645099500</v>
      </c>
      <c r="AI354" s="40">
        <v>71824998400</v>
      </c>
      <c r="AJ354" s="40">
        <v>77699498000</v>
      </c>
      <c r="AK354" s="40">
        <v>69473001500</v>
      </c>
      <c r="AL354" s="40">
        <v>76882001900</v>
      </c>
      <c r="AM354" s="40">
        <v>90328203300</v>
      </c>
      <c r="AN354" s="40">
        <v>95930900500</v>
      </c>
      <c r="AO354" s="40">
        <v>82500001800</v>
      </c>
      <c r="AP354" s="41">
        <v>149224000000</v>
      </c>
      <c r="AQ354" s="41">
        <v>200143000000</v>
      </c>
      <c r="AR354" s="41">
        <v>256600000000</v>
      </c>
      <c r="AS354" s="41">
        <v>282800000000</v>
      </c>
      <c r="AT354" s="41">
        <v>227239000000</v>
      </c>
      <c r="AU354" s="41">
        <v>251419000000</v>
      </c>
      <c r="AV354" s="41">
        <v>276986000000</v>
      </c>
      <c r="AW354" s="41">
        <v>282190000000</v>
      </c>
      <c r="AX354" s="41">
        <v>379786000000</v>
      </c>
      <c r="AY354" s="41">
        <v>465146000000</v>
      </c>
      <c r="AZ354" s="41">
        <v>552755000000</v>
      </c>
      <c r="BA354" s="41">
        <v>592315000000</v>
      </c>
      <c r="BB354" s="41">
        <v>635420000000</v>
      </c>
      <c r="BC354" s="41">
        <v>752528000000</v>
      </c>
      <c r="BD354" s="41">
        <v>895813000000</v>
      </c>
      <c r="BE354" s="41">
        <v>949047000000</v>
      </c>
      <c r="BF354" s="41">
        <v>1112270000000</v>
      </c>
      <c r="BG354" s="41">
        <v>1316580000000</v>
      </c>
      <c r="BH354" s="41">
        <v>1423940000000</v>
      </c>
      <c r="BI354" s="41">
        <v>1571780000000</v>
      </c>
      <c r="BJ354" s="41">
        <v>1671480000000</v>
      </c>
      <c r="BK354" s="41">
        <v>1955680000000</v>
      </c>
      <c r="BL354" s="41">
        <v>2352000000000</v>
      </c>
    </row>
    <row r="355" spans="1:64" x14ac:dyDescent="0.3">
      <c r="A355" s="40" t="s">
        <v>175</v>
      </c>
      <c r="B355" s="40" t="s">
        <v>176</v>
      </c>
      <c r="C355" s="40" t="s">
        <v>329</v>
      </c>
      <c r="D355" s="40" t="s">
        <v>38</v>
      </c>
      <c r="E355" s="40" t="s">
        <v>293</v>
      </c>
      <c r="F355" s="40" t="s">
        <v>324</v>
      </c>
      <c r="G355" s="40" t="s">
        <v>39</v>
      </c>
      <c r="H355" s="40">
        <v>627000000</v>
      </c>
      <c r="I355" s="40">
        <v>642000000</v>
      </c>
      <c r="J355" s="40">
        <v>699000000</v>
      </c>
      <c r="K355" s="40">
        <v>667000000</v>
      </c>
      <c r="L355" s="40">
        <v>709000000</v>
      </c>
      <c r="M355" s="40">
        <v>799000000</v>
      </c>
      <c r="N355" s="40">
        <v>981000000</v>
      </c>
      <c r="O355" s="40">
        <v>891000000</v>
      </c>
      <c r="P355" s="40">
        <v>937000000</v>
      </c>
      <c r="Q355" s="40">
        <v>889000000</v>
      </c>
      <c r="R355" s="40">
        <v>1067000000</v>
      </c>
      <c r="S355" s="40">
        <v>1184000000</v>
      </c>
      <c r="T355" s="40">
        <v>1396000000</v>
      </c>
      <c r="U355" s="40">
        <v>2060000000</v>
      </c>
      <c r="V355" s="40">
        <v>2049000000</v>
      </c>
      <c r="W355" s="40">
        <v>2032000000</v>
      </c>
      <c r="X355" s="40">
        <v>2342000000</v>
      </c>
      <c r="Y355" s="40">
        <v>2558000000</v>
      </c>
      <c r="Z355" s="40">
        <v>2711000000</v>
      </c>
      <c r="AA355" s="40">
        <v>3772000000</v>
      </c>
      <c r="AB355" s="40">
        <v>4534000000</v>
      </c>
      <c r="AC355" s="40">
        <v>4479000000</v>
      </c>
      <c r="AD355" s="40">
        <v>3999000000</v>
      </c>
      <c r="AE355" s="40">
        <v>5060000000</v>
      </c>
      <c r="AF355" s="40">
        <v>6288000000</v>
      </c>
      <c r="AG355" s="40">
        <v>7052000000</v>
      </c>
      <c r="AH355" s="40">
        <v>9285000000</v>
      </c>
      <c r="AI355" s="40">
        <v>11510000000</v>
      </c>
      <c r="AJ355" s="40">
        <v>12731000000</v>
      </c>
      <c r="AK355" s="40">
        <v>12578000000</v>
      </c>
      <c r="AL355" s="40">
        <v>14272000000</v>
      </c>
      <c r="AM355" s="40">
        <v>13479000000</v>
      </c>
      <c r="AN355" s="40">
        <v>16811000000</v>
      </c>
      <c r="AO355" s="40">
        <v>20916000000</v>
      </c>
      <c r="AP355" s="40">
        <v>19945000000</v>
      </c>
      <c r="AQ355" s="40">
        <v>24496000000</v>
      </c>
      <c r="AR355" s="40">
        <v>25963000000</v>
      </c>
      <c r="AS355" s="40">
        <v>26263000000</v>
      </c>
      <c r="AT355" s="40">
        <v>27029000000</v>
      </c>
      <c r="AU355" s="40">
        <v>28340000000</v>
      </c>
      <c r="AV355" s="40">
        <v>33648000000</v>
      </c>
      <c r="AW355" s="40">
        <v>41197000000</v>
      </c>
      <c r="AX355" s="40">
        <v>40467000000</v>
      </c>
      <c r="AY355" s="40">
        <v>40806000000</v>
      </c>
      <c r="AZ355" s="40">
        <v>39172000000</v>
      </c>
      <c r="BA355" s="40">
        <v>42884000000</v>
      </c>
      <c r="BB355" s="40">
        <v>55762000000</v>
      </c>
      <c r="BC355" s="40">
        <v>67743000000</v>
      </c>
      <c r="BD355" s="40">
        <v>68044000000</v>
      </c>
      <c r="BE355" s="40">
        <v>65605206843</v>
      </c>
      <c r="BF355" s="40">
        <v>69104898249</v>
      </c>
      <c r="BG355" s="40">
        <v>70591591556</v>
      </c>
      <c r="BH355" s="40">
        <v>74260090560</v>
      </c>
      <c r="BI355" s="40">
        <v>82755194454</v>
      </c>
      <c r="BJ355" s="40">
        <v>84303394454</v>
      </c>
      <c r="BK355" s="40">
        <v>94757394454</v>
      </c>
      <c r="BL355" s="41">
        <v>106421000000</v>
      </c>
    </row>
    <row r="356" spans="1:64" x14ac:dyDescent="0.3">
      <c r="A356" s="40" t="s">
        <v>177</v>
      </c>
      <c r="B356" s="40" t="s">
        <v>178</v>
      </c>
      <c r="C356" s="40" t="s">
        <v>329</v>
      </c>
      <c r="D356" s="40" t="s">
        <v>38</v>
      </c>
      <c r="E356" s="40" t="s">
        <v>293</v>
      </c>
      <c r="F356" s="40" t="s">
        <v>324</v>
      </c>
      <c r="G356" s="40" t="s">
        <v>39</v>
      </c>
      <c r="AK356" s="41">
        <v>349281000000</v>
      </c>
      <c r="AL356" s="41">
        <v>476387000000</v>
      </c>
      <c r="AM356" s="41">
        <v>612402000000</v>
      </c>
      <c r="AN356" s="41">
        <v>773469000000</v>
      </c>
      <c r="AO356" s="41">
        <v>955983000000</v>
      </c>
      <c r="AP356" s="41">
        <v>1318460000000</v>
      </c>
      <c r="AQ356" s="41">
        <v>1658280000000</v>
      </c>
      <c r="AR356" s="41">
        <v>2003760000000</v>
      </c>
      <c r="AS356" s="41">
        <v>1955270000000</v>
      </c>
      <c r="AT356" s="41">
        <v>2318620000000</v>
      </c>
      <c r="AU356" s="41">
        <v>2552600000000</v>
      </c>
      <c r="AV356" s="41">
        <v>2789850000000</v>
      </c>
      <c r="AW356" s="41">
        <v>3161370000000</v>
      </c>
      <c r="AX356" s="41">
        <v>3667340000000</v>
      </c>
      <c r="AY356" s="41">
        <v>4323470000000</v>
      </c>
      <c r="AZ356" s="41">
        <v>5469140000000</v>
      </c>
      <c r="BA356" s="41">
        <v>6765630000000</v>
      </c>
      <c r="BB356" s="41">
        <v>7181360000000</v>
      </c>
      <c r="BC356" s="41">
        <v>9432720000000</v>
      </c>
      <c r="BD356" s="41">
        <v>11407700000000</v>
      </c>
      <c r="BE356" s="41">
        <v>13110100000000</v>
      </c>
      <c r="BF356" s="41">
        <v>15488200000000</v>
      </c>
      <c r="BG356" s="41">
        <v>19095600000000</v>
      </c>
      <c r="BH356" s="41">
        <v>22129200000000</v>
      </c>
      <c r="BI356" s="41">
        <v>22969200000000</v>
      </c>
      <c r="BJ356" s="41">
        <v>26346700000000</v>
      </c>
      <c r="BK356" s="41">
        <v>30160100000000</v>
      </c>
      <c r="BL356" s="41">
        <v>34984200000000</v>
      </c>
    </row>
    <row r="357" spans="1:64" x14ac:dyDescent="0.3">
      <c r="A357" s="40" t="s">
        <v>179</v>
      </c>
      <c r="B357" s="40" t="s">
        <v>180</v>
      </c>
      <c r="C357" s="40" t="s">
        <v>329</v>
      </c>
      <c r="D357" s="40" t="s">
        <v>38</v>
      </c>
      <c r="E357" s="40" t="s">
        <v>293</v>
      </c>
      <c r="F357" s="40" t="s">
        <v>324</v>
      </c>
      <c r="G357" s="40" t="s">
        <v>39</v>
      </c>
      <c r="H357" s="40">
        <v>21028200</v>
      </c>
      <c r="I357" s="40">
        <v>21067000</v>
      </c>
      <c r="J357" s="40">
        <v>23395600</v>
      </c>
      <c r="K357" s="40">
        <v>26548900</v>
      </c>
      <c r="L357" s="40">
        <v>31000000</v>
      </c>
      <c r="M357" s="40">
        <v>31750000</v>
      </c>
      <c r="N357" s="40">
        <v>31670000</v>
      </c>
      <c r="O357" s="40">
        <v>32920000</v>
      </c>
      <c r="P357" s="40">
        <v>37870000</v>
      </c>
      <c r="Q357" s="40">
        <v>45910000</v>
      </c>
      <c r="R357" s="40">
        <v>54710000</v>
      </c>
      <c r="S357" s="40">
        <v>58040000</v>
      </c>
      <c r="T357" s="40">
        <v>71230000</v>
      </c>
      <c r="U357" s="40">
        <v>89050000</v>
      </c>
      <c r="V357" s="40">
        <v>149960000</v>
      </c>
      <c r="W357" s="40">
        <v>175890000</v>
      </c>
      <c r="X357" s="40">
        <v>365850000</v>
      </c>
      <c r="Y357" s="40">
        <v>410010000</v>
      </c>
      <c r="Z357" s="40">
        <v>558010000</v>
      </c>
      <c r="AA357" s="40">
        <v>893170000</v>
      </c>
      <c r="AB357" s="40">
        <v>1560000000</v>
      </c>
      <c r="AC357" s="40">
        <v>2188000000</v>
      </c>
      <c r="AD357" s="40">
        <v>3566000000</v>
      </c>
      <c r="AE357" s="40">
        <v>4175000000</v>
      </c>
      <c r="AF357" s="40">
        <v>8648000000</v>
      </c>
      <c r="AG357" s="40">
        <v>22611000000</v>
      </c>
      <c r="AH357" s="40">
        <v>68112000000</v>
      </c>
      <c r="AI357" s="41">
        <v>211961000000</v>
      </c>
      <c r="AJ357" s="41">
        <v>486627000000</v>
      </c>
      <c r="AK357" s="41">
        <v>733038000000</v>
      </c>
      <c r="AL357" s="41">
        <v>903517000000</v>
      </c>
      <c r="AM357" s="41">
        <v>1323410000000</v>
      </c>
      <c r="AN357" s="41">
        <v>1868810000000</v>
      </c>
      <c r="AO357" s="41">
        <v>2031600000000</v>
      </c>
      <c r="AP357" s="41">
        <v>2431210000000</v>
      </c>
      <c r="AQ357" s="41">
        <v>2512330000000</v>
      </c>
      <c r="AR357" s="41">
        <v>2528680000000</v>
      </c>
      <c r="AS357" s="41">
        <v>2895700000000</v>
      </c>
      <c r="AT357" s="41">
        <v>2842260000000</v>
      </c>
      <c r="AU357" s="41">
        <v>2576040000000</v>
      </c>
      <c r="AV357" s="41">
        <v>2867560000000</v>
      </c>
      <c r="AW357" s="41">
        <v>2540340000000</v>
      </c>
      <c r="AX357" s="41">
        <v>3049530000000</v>
      </c>
      <c r="AY357" s="41">
        <v>3329050000000</v>
      </c>
      <c r="AZ357" s="41">
        <v>4024680000000</v>
      </c>
      <c r="BA357" s="41">
        <v>4376620000000</v>
      </c>
      <c r="BB357" s="41">
        <v>4719970000000</v>
      </c>
      <c r="BC357" s="41">
        <v>5238680000000</v>
      </c>
      <c r="BD357" s="41">
        <v>9168130000000</v>
      </c>
      <c r="BE357" s="41">
        <v>10745000000000</v>
      </c>
      <c r="BF357" s="41">
        <v>11748700000000</v>
      </c>
      <c r="BG357" s="41">
        <v>15427800000000</v>
      </c>
      <c r="BH357" s="41">
        <v>16241000000000</v>
      </c>
      <c r="BI357" s="41">
        <v>17370500000000</v>
      </c>
      <c r="BJ357" s="41">
        <v>18349900000000</v>
      </c>
      <c r="BK357" s="41">
        <v>19654700000000</v>
      </c>
      <c r="BL357" s="41">
        <v>22545000000000</v>
      </c>
    </row>
    <row r="358" spans="1:64" x14ac:dyDescent="0.3">
      <c r="A358" s="40" t="s">
        <v>279</v>
      </c>
      <c r="B358" s="40" t="s">
        <v>280</v>
      </c>
      <c r="C358" s="40" t="s">
        <v>329</v>
      </c>
      <c r="D358" s="40" t="s">
        <v>38</v>
      </c>
      <c r="E358" s="40" t="s">
        <v>293</v>
      </c>
      <c r="F358" s="40" t="s">
        <v>324</v>
      </c>
      <c r="G358" s="40" t="s">
        <v>39</v>
      </c>
      <c r="H358" s="40">
        <v>62200</v>
      </c>
      <c r="I358" s="40">
        <v>59900</v>
      </c>
      <c r="J358" s="40">
        <v>65500</v>
      </c>
      <c r="K358" s="40">
        <v>70400</v>
      </c>
      <c r="L358" s="40">
        <v>108500</v>
      </c>
      <c r="M358" s="40">
        <v>119000</v>
      </c>
      <c r="N358" s="40">
        <v>123000</v>
      </c>
      <c r="O358" s="40">
        <v>128000</v>
      </c>
      <c r="P358" s="40">
        <v>133000</v>
      </c>
      <c r="Q358" s="40">
        <v>136100</v>
      </c>
      <c r="R358" s="40">
        <v>154000</v>
      </c>
      <c r="S358" s="40">
        <v>172200</v>
      </c>
      <c r="T358" s="40">
        <v>179600</v>
      </c>
      <c r="U358" s="40">
        <v>199400</v>
      </c>
      <c r="V358" s="40">
        <v>206000</v>
      </c>
      <c r="W358" s="40">
        <v>273000</v>
      </c>
      <c r="X358" s="40">
        <v>325600</v>
      </c>
      <c r="Y358" s="40">
        <v>363000</v>
      </c>
      <c r="Z358" s="40">
        <v>397200</v>
      </c>
      <c r="AA358" s="40">
        <v>428400</v>
      </c>
      <c r="AB358" s="40">
        <v>544600</v>
      </c>
      <c r="AC358" s="40">
        <v>484000</v>
      </c>
      <c r="AD358" s="40">
        <v>593700</v>
      </c>
      <c r="AE358" s="40">
        <v>717200</v>
      </c>
      <c r="AF358" s="40">
        <v>925200</v>
      </c>
      <c r="AG358" s="40">
        <v>1577800</v>
      </c>
      <c r="AH358" s="40">
        <v>2347000</v>
      </c>
      <c r="AI358" s="40">
        <v>5055500</v>
      </c>
      <c r="AJ358" s="40">
        <v>10562100</v>
      </c>
      <c r="AK358" s="40">
        <v>20630800</v>
      </c>
      <c r="AL358" s="40">
        <v>34518200</v>
      </c>
      <c r="AM358" s="40">
        <v>121132300</v>
      </c>
      <c r="AN358" s="40">
        <v>451732000</v>
      </c>
      <c r="AO358" s="40">
        <v>289484400</v>
      </c>
      <c r="AP358" s="40">
        <v>463496200</v>
      </c>
      <c r="AQ358" s="40">
        <v>577819800</v>
      </c>
      <c r="AR358" s="40">
        <v>790945800</v>
      </c>
      <c r="AS358" s="40">
        <v>1045334700</v>
      </c>
      <c r="AT358" s="40">
        <v>1478753200</v>
      </c>
      <c r="AU358" s="40">
        <v>1808936900</v>
      </c>
      <c r="AV358" s="40">
        <v>2295701200</v>
      </c>
      <c r="AW358" s="40">
        <v>2833730600</v>
      </c>
      <c r="AX358" s="40">
        <v>3623460400</v>
      </c>
      <c r="AY358" s="40">
        <v>4632200000</v>
      </c>
      <c r="AZ358" s="40">
        <v>5425380500</v>
      </c>
      <c r="BA358" s="40">
        <v>6070161900</v>
      </c>
      <c r="BB358" s="40">
        <v>6810968500</v>
      </c>
      <c r="BC358" s="40">
        <v>7684339900</v>
      </c>
      <c r="BD358" s="40">
        <v>8935887300</v>
      </c>
      <c r="BE358" s="40">
        <v>9158700000</v>
      </c>
      <c r="BF358" s="40">
        <v>11001600000</v>
      </c>
      <c r="BG358" s="40">
        <v>12236700000</v>
      </c>
      <c r="BH358" s="40">
        <v>12449300000</v>
      </c>
      <c r="BI358" s="40">
        <v>11325500000</v>
      </c>
      <c r="BJ358" s="40">
        <v>9133900000</v>
      </c>
      <c r="BK358" s="40">
        <v>13459600000</v>
      </c>
      <c r="BL358" s="40">
        <v>16620480000</v>
      </c>
    </row>
    <row r="359" spans="1:64" x14ac:dyDescent="0.3">
      <c r="A359" s="40" t="s">
        <v>281</v>
      </c>
      <c r="B359" s="40" t="s">
        <v>282</v>
      </c>
      <c r="C359" s="40" t="s">
        <v>329</v>
      </c>
      <c r="D359" s="40" t="s">
        <v>38</v>
      </c>
      <c r="E359" s="40" t="s">
        <v>293</v>
      </c>
      <c r="F359" s="40" t="s">
        <v>324</v>
      </c>
      <c r="G359" s="40" t="s">
        <v>39</v>
      </c>
      <c r="L359" s="40">
        <v>246082800</v>
      </c>
      <c r="M359" s="40">
        <v>270791600</v>
      </c>
      <c r="N359" s="40">
        <v>305343600</v>
      </c>
      <c r="O359" s="40">
        <v>250100500</v>
      </c>
      <c r="P359" s="40">
        <v>341502700</v>
      </c>
      <c r="Q359" s="40">
        <v>307352500</v>
      </c>
      <c r="R359" s="40">
        <v>402947500</v>
      </c>
      <c r="S359" s="40">
        <v>507970400</v>
      </c>
      <c r="T359" s="40">
        <v>527045900</v>
      </c>
      <c r="U359" s="40">
        <v>775392200</v>
      </c>
      <c r="V359" s="40">
        <v>812935500</v>
      </c>
      <c r="W359" s="40">
        <v>802727300</v>
      </c>
      <c r="X359" s="40">
        <v>762921600</v>
      </c>
      <c r="Y359" s="40">
        <v>612239300</v>
      </c>
      <c r="Z359" s="40">
        <v>677489900</v>
      </c>
      <c r="AA359" s="40">
        <v>1007008400</v>
      </c>
      <c r="AB359" s="40">
        <v>1330538600</v>
      </c>
      <c r="AC359" s="40">
        <v>1264603000</v>
      </c>
      <c r="AD359" s="40">
        <v>770499900</v>
      </c>
      <c r="AE359" s="40">
        <v>853508000</v>
      </c>
      <c r="AF359" s="40">
        <v>1168410200</v>
      </c>
      <c r="AG359" s="40">
        <v>1003252200</v>
      </c>
      <c r="AH359" s="40">
        <v>884705500</v>
      </c>
      <c r="AI359" s="40">
        <v>1158566300</v>
      </c>
      <c r="AJ359" s="40">
        <v>1110269700</v>
      </c>
      <c r="AK359" s="40">
        <v>1302819800</v>
      </c>
      <c r="AL359" s="40">
        <v>1170653400</v>
      </c>
      <c r="AM359" s="40">
        <v>455830400</v>
      </c>
      <c r="AN359" s="40">
        <v>901730600</v>
      </c>
      <c r="AO359" s="40">
        <v>1176932600</v>
      </c>
      <c r="AP359" s="40">
        <v>957601500</v>
      </c>
      <c r="AQ359" s="40">
        <v>1654402900</v>
      </c>
      <c r="AR359" s="40">
        <v>1424074300</v>
      </c>
      <c r="AS359" s="40">
        <v>1209352300</v>
      </c>
      <c r="AT359" s="40">
        <v>1061707300</v>
      </c>
      <c r="AU359" s="40">
        <v>1048119900</v>
      </c>
      <c r="AV359" s="40">
        <v>1059106700</v>
      </c>
      <c r="AW359" s="40">
        <v>797100500</v>
      </c>
      <c r="AX359" s="40">
        <v>847303000</v>
      </c>
      <c r="AY359" s="40">
        <v>1048711500</v>
      </c>
      <c r="AZ359" s="40">
        <v>986918100</v>
      </c>
      <c r="BA359" s="40">
        <v>1046867600</v>
      </c>
      <c r="BB359" s="40">
        <v>1121771100</v>
      </c>
      <c r="BC359" s="40">
        <v>839914100</v>
      </c>
      <c r="BD359" s="40">
        <v>1038352700</v>
      </c>
      <c r="BE359" s="40">
        <v>1157186600</v>
      </c>
      <c r="BF359" s="40">
        <v>1222053400</v>
      </c>
      <c r="BG359" s="40">
        <v>1376807100</v>
      </c>
      <c r="BH359" s="40">
        <v>1363954000</v>
      </c>
      <c r="BI359" s="40">
        <v>1704942500</v>
      </c>
      <c r="BJ359" s="40">
        <v>1653794200</v>
      </c>
      <c r="BK359" s="40">
        <v>1618000000</v>
      </c>
      <c r="BL359" s="40">
        <v>1838424800</v>
      </c>
    </row>
    <row r="360" spans="1:64" x14ac:dyDescent="0.3">
      <c r="A360" s="40" t="s">
        <v>147</v>
      </c>
      <c r="B360" s="40" t="s">
        <v>148</v>
      </c>
      <c r="C360" s="40" t="s">
        <v>330</v>
      </c>
      <c r="D360" s="40" t="s">
        <v>38</v>
      </c>
      <c r="E360" s="40" t="s">
        <v>293</v>
      </c>
      <c r="F360" s="40" t="s">
        <v>324</v>
      </c>
      <c r="G360" s="40" t="s">
        <v>39</v>
      </c>
      <c r="H360" s="40">
        <v>32906360800</v>
      </c>
      <c r="I360" s="40">
        <v>35208364000</v>
      </c>
      <c r="J360" s="40">
        <v>37164220400</v>
      </c>
      <c r="K360" s="40">
        <v>38889971700</v>
      </c>
      <c r="L360" s="40">
        <v>36704018400</v>
      </c>
      <c r="M360" s="40">
        <v>38659874800</v>
      </c>
      <c r="N360" s="40">
        <v>37049172000</v>
      </c>
      <c r="O360" s="40">
        <v>36013719600</v>
      </c>
      <c r="P360" s="40">
        <v>39810375700</v>
      </c>
      <c r="Q360" s="40">
        <v>38659874800</v>
      </c>
      <c r="R360" s="40">
        <v>40646737900</v>
      </c>
      <c r="S360" s="40">
        <v>46520303600</v>
      </c>
      <c r="T360" s="40">
        <v>44215296000</v>
      </c>
      <c r="U360" s="40">
        <v>55731327000</v>
      </c>
      <c r="V360" s="40">
        <v>58150379500</v>
      </c>
      <c r="W360" s="40">
        <v>67706552300</v>
      </c>
      <c r="X360" s="40">
        <v>78991482900</v>
      </c>
      <c r="Y360" s="41">
        <v>100294000000</v>
      </c>
      <c r="Z360" s="41">
        <v>109276000000</v>
      </c>
      <c r="AA360" s="41">
        <v>115919000000</v>
      </c>
      <c r="AB360" s="41">
        <v>143820000000</v>
      </c>
      <c r="AC360" s="41">
        <v>158655000000</v>
      </c>
      <c r="AD360" s="41">
        <v>168399000000</v>
      </c>
      <c r="AE360" s="41">
        <v>181795000000</v>
      </c>
      <c r="AF360" s="41">
        <v>236474000000</v>
      </c>
      <c r="AG360" s="41">
        <v>207045000000</v>
      </c>
      <c r="AH360" s="41">
        <v>198114000000</v>
      </c>
      <c r="AI360" s="41">
        <v>222431000000</v>
      </c>
      <c r="AJ360" s="41">
        <v>230524000000</v>
      </c>
      <c r="AK360" s="41">
        <v>236003000000</v>
      </c>
      <c r="AL360" s="41">
        <v>263497000000</v>
      </c>
      <c r="AM360" s="41">
        <v>255972000000</v>
      </c>
      <c r="AN360" s="41">
        <v>273890000000</v>
      </c>
      <c r="AO360" s="41">
        <v>346701000000</v>
      </c>
      <c r="AP360" s="41">
        <v>394532000000</v>
      </c>
      <c r="AQ360" s="41">
        <v>481353000000</v>
      </c>
      <c r="AR360" s="41">
        <v>482002000000</v>
      </c>
      <c r="AS360" s="41">
        <v>605038000000</v>
      </c>
      <c r="AT360" s="41">
        <v>567630000000</v>
      </c>
      <c r="AU360" s="41">
        <v>577121000000</v>
      </c>
      <c r="AV360" s="41">
        <v>746092000000</v>
      </c>
      <c r="AW360" s="41">
        <v>799426000000</v>
      </c>
      <c r="AX360" s="41">
        <v>840014000000</v>
      </c>
      <c r="AY360" s="41">
        <v>808143000000</v>
      </c>
      <c r="AZ360" s="41">
        <v>1016950000000</v>
      </c>
      <c r="BA360" s="41">
        <v>1032780000000</v>
      </c>
      <c r="BB360" s="41">
        <v>971481000000</v>
      </c>
      <c r="BC360" s="41">
        <v>1386930000000</v>
      </c>
      <c r="BD360" s="41">
        <v>1280110000000</v>
      </c>
      <c r="BE360" s="41">
        <v>1447250000000</v>
      </c>
      <c r="BF360" s="41">
        <v>1558130000000</v>
      </c>
      <c r="BG360" s="41">
        <v>1794740000000</v>
      </c>
      <c r="BH360" s="41">
        <v>1869060000000</v>
      </c>
      <c r="BI360" s="41">
        <v>1919340000000</v>
      </c>
      <c r="BJ360" s="41">
        <v>1865490000000</v>
      </c>
      <c r="BK360" s="41">
        <v>1985590000000</v>
      </c>
      <c r="BL360" s="41">
        <v>2056120000000</v>
      </c>
    </row>
    <row r="361" spans="1:64" x14ac:dyDescent="0.3">
      <c r="A361" s="40" t="s">
        <v>153</v>
      </c>
      <c r="B361" s="40" t="s">
        <v>154</v>
      </c>
      <c r="C361" s="40" t="s">
        <v>330</v>
      </c>
      <c r="D361" s="40" t="s">
        <v>38</v>
      </c>
      <c r="E361" s="40" t="s">
        <v>293</v>
      </c>
      <c r="F361" s="40" t="s">
        <v>324</v>
      </c>
      <c r="G361" s="40" t="s">
        <v>39</v>
      </c>
      <c r="L361" s="40">
        <v>65300000800</v>
      </c>
      <c r="M361" s="40">
        <v>66600009700</v>
      </c>
      <c r="N361" s="40">
        <v>71699988500</v>
      </c>
      <c r="O361" s="40">
        <v>81599987700</v>
      </c>
      <c r="P361" s="40">
        <v>87899963400</v>
      </c>
      <c r="Q361" s="40">
        <v>99799990300</v>
      </c>
      <c r="R361" s="41">
        <v>105600000000</v>
      </c>
      <c r="S361" s="41">
        <v>120700000000</v>
      </c>
      <c r="T361" s="41">
        <v>130500000000</v>
      </c>
      <c r="U361" s="41">
        <v>153400000000</v>
      </c>
      <c r="V361" s="41">
        <v>178300000000</v>
      </c>
      <c r="W361" s="41">
        <v>191200000000</v>
      </c>
      <c r="X361" s="41">
        <v>280600000000</v>
      </c>
      <c r="Y361" s="41">
        <v>329900000000</v>
      </c>
      <c r="Z361" s="41">
        <v>388100000000</v>
      </c>
      <c r="AA361" s="41">
        <v>404400000000</v>
      </c>
      <c r="AB361" s="41">
        <v>488200000000</v>
      </c>
      <c r="AC361" s="41">
        <v>586700000000</v>
      </c>
      <c r="AD361" s="41">
        <v>607200000000</v>
      </c>
      <c r="AE361" s="41">
        <v>702000000000</v>
      </c>
      <c r="AF361" s="41">
        <v>790443000000</v>
      </c>
      <c r="AG361" s="41">
        <v>888149000000</v>
      </c>
      <c r="AH361" s="41">
        <v>940724000000</v>
      </c>
      <c r="AI361" s="41">
        <v>872579000000</v>
      </c>
      <c r="AJ361" s="41">
        <v>896078000000</v>
      </c>
      <c r="AK361" s="41">
        <v>804500000000</v>
      </c>
      <c r="AL361" s="41">
        <v>810300000000</v>
      </c>
      <c r="AM361" s="41">
        <v>849300000000</v>
      </c>
      <c r="AN361" s="41">
        <v>623588000000</v>
      </c>
      <c r="AO361" s="41">
        <v>777841000000</v>
      </c>
      <c r="AP361" s="41">
        <v>893605000000</v>
      </c>
      <c r="AQ361" s="41">
        <v>933205000000</v>
      </c>
      <c r="AR361" s="41">
        <v>1065730000000</v>
      </c>
      <c r="AS361" s="41">
        <v>1124150000000</v>
      </c>
      <c r="AT361" s="41">
        <v>1207430000000</v>
      </c>
      <c r="AU361" s="41">
        <v>1201600000000</v>
      </c>
      <c r="AV361" s="41">
        <v>1325080000000</v>
      </c>
      <c r="AW361" s="41">
        <v>1327760000000</v>
      </c>
      <c r="AX361" s="41">
        <v>1345110000000</v>
      </c>
      <c r="AY361" s="41">
        <v>1431770000000</v>
      </c>
      <c r="AZ361" s="41">
        <v>1333000000000</v>
      </c>
      <c r="BA361" s="41">
        <v>1340060000000</v>
      </c>
      <c r="BB361" s="41">
        <v>1412640000000</v>
      </c>
      <c r="BC361" s="41">
        <v>1548760000000</v>
      </c>
      <c r="BD361" s="41">
        <v>1677810000000</v>
      </c>
      <c r="BE361" s="41">
        <v>1821540000000</v>
      </c>
      <c r="BF361" s="41">
        <v>1866010000000</v>
      </c>
      <c r="BG361" s="41">
        <v>2038830000000</v>
      </c>
      <c r="BH361" s="41">
        <v>2221220000000</v>
      </c>
      <c r="BI361" s="41">
        <v>2457760000000</v>
      </c>
      <c r="BJ361" s="41">
        <v>2701200000000</v>
      </c>
      <c r="BK361" s="41">
        <v>2813330000000</v>
      </c>
      <c r="BL361" s="41">
        <v>2921640000000</v>
      </c>
    </row>
    <row r="362" spans="1:64" x14ac:dyDescent="0.3">
      <c r="A362" s="40" t="s">
        <v>155</v>
      </c>
      <c r="B362" s="40" t="s">
        <v>156</v>
      </c>
      <c r="C362" s="40" t="s">
        <v>330</v>
      </c>
      <c r="D362" s="40" t="s">
        <v>38</v>
      </c>
      <c r="E362" s="40" t="s">
        <v>293</v>
      </c>
      <c r="F362" s="40" t="s">
        <v>324</v>
      </c>
      <c r="G362" s="40" t="s">
        <v>39</v>
      </c>
      <c r="H362" s="40">
        <v>31730454500</v>
      </c>
      <c r="I362" s="40">
        <v>33712912400</v>
      </c>
      <c r="J362" s="40">
        <v>34638397400</v>
      </c>
      <c r="K362" s="40">
        <v>35168108500</v>
      </c>
      <c r="L362" s="40">
        <v>36622097100</v>
      </c>
      <c r="M362" s="40">
        <v>38870031900</v>
      </c>
      <c r="N362" s="40">
        <v>44157415600</v>
      </c>
      <c r="O362" s="40">
        <v>44422893600</v>
      </c>
      <c r="P362" s="40">
        <v>47066591500</v>
      </c>
      <c r="Q362" s="40">
        <v>48123583600</v>
      </c>
      <c r="R362" s="40">
        <v>51429728300</v>
      </c>
      <c r="S362" s="40">
        <v>55792865000</v>
      </c>
      <c r="T362" s="40">
        <v>52619453200</v>
      </c>
      <c r="U362" s="40">
        <v>57643831100</v>
      </c>
      <c r="V362" s="40">
        <v>68484076500</v>
      </c>
      <c r="W362" s="40">
        <v>74036938200</v>
      </c>
      <c r="X362" s="40">
        <v>81575934300</v>
      </c>
      <c r="Y362" s="40">
        <v>90722313400</v>
      </c>
      <c r="Z362" s="40">
        <v>88161433500</v>
      </c>
      <c r="AA362" s="40">
        <v>99811495600</v>
      </c>
      <c r="AB362" s="40">
        <v>95963447700</v>
      </c>
      <c r="AC362" s="41">
        <v>109596000000</v>
      </c>
      <c r="AD362" s="41">
        <v>123344000000</v>
      </c>
      <c r="AE362" s="41">
        <v>130810000000</v>
      </c>
      <c r="AF362" s="41">
        <v>171935000000</v>
      </c>
      <c r="AG362" s="41">
        <v>117131000000</v>
      </c>
      <c r="AH362" s="41">
        <v>111118000000</v>
      </c>
      <c r="AI362" s="41">
        <v>155397000000</v>
      </c>
      <c r="AJ362" s="41">
        <v>137967000000</v>
      </c>
      <c r="AK362" s="41">
        <v>132014000000</v>
      </c>
      <c r="AL362" s="41">
        <v>188033000000</v>
      </c>
      <c r="AM362" s="41">
        <v>170973000000</v>
      </c>
      <c r="AN362" s="41">
        <v>129986000000</v>
      </c>
      <c r="AO362" s="41">
        <v>243799000000</v>
      </c>
      <c r="AP362" s="41">
        <v>253029000000</v>
      </c>
      <c r="AQ362" s="41">
        <v>308735000000</v>
      </c>
      <c r="AR362" s="41">
        <v>345711000000</v>
      </c>
      <c r="AS362" s="41">
        <v>401495000000</v>
      </c>
      <c r="AT362" s="41">
        <v>359711000000</v>
      </c>
      <c r="AU362" s="41">
        <v>401405000000</v>
      </c>
      <c r="AV362" s="41">
        <v>504909000000</v>
      </c>
      <c r="AW362" s="41">
        <v>525088000000</v>
      </c>
      <c r="AX362" s="41">
        <v>513526000000</v>
      </c>
      <c r="AY362" s="41">
        <v>534040000000</v>
      </c>
      <c r="AZ362" s="41">
        <v>1886670000000</v>
      </c>
      <c r="BA362" s="41">
        <v>2164480000000</v>
      </c>
      <c r="BB362" s="41">
        <v>2263610000000</v>
      </c>
      <c r="BC362" s="41">
        <v>2530590000000</v>
      </c>
      <c r="BD362" s="41">
        <v>2033910000000</v>
      </c>
      <c r="BE362" s="41">
        <v>2741960000000</v>
      </c>
      <c r="BF362" s="41">
        <v>2936710000000</v>
      </c>
      <c r="BG362" s="41">
        <v>3466500000000</v>
      </c>
      <c r="BH362" s="41">
        <v>3201760000000</v>
      </c>
      <c r="BI362" s="41">
        <v>3486250000000</v>
      </c>
      <c r="BJ362" s="41">
        <v>3262610000000</v>
      </c>
      <c r="BK362" s="41">
        <v>2760170000000</v>
      </c>
      <c r="BL362" s="41">
        <v>2822860000000</v>
      </c>
    </row>
    <row r="363" spans="1:64" x14ac:dyDescent="0.3">
      <c r="A363" s="40" t="s">
        <v>284</v>
      </c>
      <c r="B363" s="40" t="s">
        <v>272</v>
      </c>
      <c r="C363" s="40" t="s">
        <v>330</v>
      </c>
      <c r="D363" s="40" t="s">
        <v>38</v>
      </c>
      <c r="E363" s="40" t="s">
        <v>293</v>
      </c>
      <c r="F363" s="40" t="s">
        <v>324</v>
      </c>
      <c r="G363" s="40" t="s">
        <v>39</v>
      </c>
      <c r="H363" s="40">
        <v>70367141900</v>
      </c>
      <c r="I363" s="40">
        <v>72575975400</v>
      </c>
      <c r="J363" s="40">
        <v>82357960700</v>
      </c>
      <c r="K363" s="40">
        <v>89825919000</v>
      </c>
      <c r="L363" s="40">
        <v>89300009000</v>
      </c>
      <c r="M363" s="40">
        <v>94199996400</v>
      </c>
      <c r="N363" s="40">
        <v>92600008700</v>
      </c>
      <c r="O363" s="41">
        <v>113000000000</v>
      </c>
      <c r="P363" s="41">
        <v>119000000000</v>
      </c>
      <c r="Q363" s="41">
        <v>128000000000</v>
      </c>
      <c r="R363" s="41">
        <v>135000000000</v>
      </c>
      <c r="S363" s="41">
        <v>139000000000</v>
      </c>
      <c r="T363" s="41">
        <v>174000000000</v>
      </c>
      <c r="U363" s="41">
        <v>188000000000</v>
      </c>
      <c r="V363" s="41">
        <v>236000000000</v>
      </c>
      <c r="W363" s="41">
        <v>273000000000</v>
      </c>
      <c r="X363" s="41">
        <v>373000000000</v>
      </c>
      <c r="Y363" s="41">
        <v>461000000000</v>
      </c>
      <c r="Z363" s="41">
        <v>513000000000</v>
      </c>
      <c r="AA363" s="41">
        <v>556000000000</v>
      </c>
      <c r="AB363" s="41">
        <v>608000000000</v>
      </c>
      <c r="AC363" s="41">
        <v>600000000000</v>
      </c>
      <c r="AD363" s="41">
        <v>570000000000</v>
      </c>
      <c r="AE363" s="41">
        <v>721000000000</v>
      </c>
      <c r="AF363" s="41">
        <v>832000000000</v>
      </c>
      <c r="AG363" s="41">
        <v>903000000000</v>
      </c>
      <c r="AH363" s="41">
        <v>885000000000</v>
      </c>
      <c r="AI363" s="41">
        <v>979000000000</v>
      </c>
      <c r="AJ363" s="41">
        <v>1020000000000</v>
      </c>
      <c r="AK363" s="41">
        <v>955000000000</v>
      </c>
      <c r="AL363" s="41">
        <v>986000000000</v>
      </c>
      <c r="AM363" s="41">
        <v>1000000000000</v>
      </c>
      <c r="AN363" s="41">
        <v>882000000000</v>
      </c>
      <c r="AO363" s="41">
        <v>1170000000000</v>
      </c>
      <c r="AP363" s="41">
        <v>1360000000000</v>
      </c>
      <c r="AQ363" s="41">
        <v>1530000000000</v>
      </c>
      <c r="AR363" s="41">
        <v>1600000000000</v>
      </c>
      <c r="AS363" s="41">
        <v>1800000000000</v>
      </c>
      <c r="AT363" s="41">
        <v>1770000000000</v>
      </c>
      <c r="AU363" s="41">
        <v>1910000000000</v>
      </c>
      <c r="AV363" s="41">
        <v>2130000000000</v>
      </c>
      <c r="AW363" s="41">
        <v>2350000000000</v>
      </c>
      <c r="AX363" s="41">
        <v>2560000000000</v>
      </c>
      <c r="AY363" s="41">
        <v>2060000000000</v>
      </c>
      <c r="AZ363" s="41">
        <v>2040000000000</v>
      </c>
      <c r="BA363" s="41">
        <v>2110000000000</v>
      </c>
      <c r="BB363" s="41">
        <v>2140000000000</v>
      </c>
      <c r="BC363" s="41">
        <v>2460000000000</v>
      </c>
      <c r="BD363" s="41">
        <v>2430000000000</v>
      </c>
      <c r="BE363" s="41">
        <v>3020000000000</v>
      </c>
      <c r="BF363" s="41">
        <v>3200000000000</v>
      </c>
      <c r="BG363" s="41">
        <v>3040000000000</v>
      </c>
      <c r="BH363" s="41">
        <v>3240000000000</v>
      </c>
      <c r="BI363" s="41">
        <v>3680000000000</v>
      </c>
      <c r="BJ363" s="41">
        <v>4460000000000</v>
      </c>
      <c r="BK363" s="41">
        <v>4690000000000</v>
      </c>
      <c r="BL363" s="41">
        <v>4780000000000</v>
      </c>
    </row>
    <row r="364" spans="1:64" x14ac:dyDescent="0.3">
      <c r="A364" s="40" t="s">
        <v>273</v>
      </c>
      <c r="B364" s="40" t="s">
        <v>274</v>
      </c>
      <c r="C364" s="40" t="s">
        <v>330</v>
      </c>
      <c r="D364" s="40" t="s">
        <v>38</v>
      </c>
      <c r="E364" s="40" t="s">
        <v>293</v>
      </c>
      <c r="F364" s="40" t="s">
        <v>324</v>
      </c>
      <c r="G364" s="40" t="s">
        <v>39</v>
      </c>
      <c r="H364" s="40">
        <v>32900</v>
      </c>
      <c r="I364" s="40">
        <v>37400</v>
      </c>
      <c r="J364" s="40">
        <v>39500</v>
      </c>
      <c r="K364" s="40">
        <v>43700</v>
      </c>
      <c r="L364" s="40">
        <v>63800</v>
      </c>
      <c r="M364" s="40">
        <v>65700</v>
      </c>
      <c r="N364" s="40">
        <v>60500</v>
      </c>
      <c r="O364" s="40">
        <v>71000</v>
      </c>
      <c r="P364" s="40">
        <v>91900</v>
      </c>
      <c r="Q364" s="40">
        <v>105100</v>
      </c>
      <c r="R364" s="40">
        <v>110400</v>
      </c>
      <c r="S364" s="40">
        <v>131300</v>
      </c>
      <c r="T364" s="40">
        <v>171500</v>
      </c>
      <c r="U364" s="40">
        <v>238300</v>
      </c>
      <c r="V364" s="40">
        <v>251800</v>
      </c>
      <c r="W364" s="40">
        <v>330000</v>
      </c>
      <c r="X364" s="40">
        <v>627400</v>
      </c>
      <c r="Y364" s="40">
        <v>1274100</v>
      </c>
      <c r="Z364" s="40">
        <v>1692400</v>
      </c>
      <c r="AA364" s="40">
        <v>2482000</v>
      </c>
      <c r="AB364" s="40">
        <v>3855300</v>
      </c>
      <c r="AC364" s="40">
        <v>4957200</v>
      </c>
      <c r="AD364" s="40">
        <v>10992700</v>
      </c>
      <c r="AE364" s="40">
        <v>13323200</v>
      </c>
      <c r="AF364" s="40">
        <v>15400300</v>
      </c>
      <c r="AG364" s="40">
        <v>24432000</v>
      </c>
      <c r="AH364" s="40">
        <v>37748000</v>
      </c>
      <c r="AI364" s="40">
        <v>52153000</v>
      </c>
      <c r="AJ364" s="40">
        <v>69397400</v>
      </c>
      <c r="AK364" s="40">
        <v>86142900</v>
      </c>
      <c r="AL364" s="40">
        <v>110478000</v>
      </c>
      <c r="AM364" s="40">
        <v>125510100</v>
      </c>
      <c r="AN364" s="40">
        <v>143000000</v>
      </c>
      <c r="AO364" s="40">
        <v>196700000</v>
      </c>
      <c r="AP364" s="40">
        <v>300600000</v>
      </c>
      <c r="AQ364" s="40">
        <v>441700000</v>
      </c>
      <c r="AR364" s="40">
        <v>505000000</v>
      </c>
      <c r="AS364" s="40">
        <v>622900000</v>
      </c>
      <c r="AT364" s="40">
        <v>736270000</v>
      </c>
      <c r="AU364" s="40">
        <v>957710000</v>
      </c>
      <c r="AV364" s="40">
        <v>1341680000</v>
      </c>
      <c r="AW364" s="40">
        <v>1717420000</v>
      </c>
      <c r="AX364" s="40">
        <v>2417760000</v>
      </c>
      <c r="AY364" s="40">
        <v>3031940000</v>
      </c>
      <c r="AZ364" s="40">
        <v>3642710000</v>
      </c>
      <c r="BA364" s="40">
        <v>5415033800</v>
      </c>
      <c r="BB364" s="40">
        <v>6319801600</v>
      </c>
      <c r="BC364" s="40">
        <v>8874951300</v>
      </c>
      <c r="BD364" s="40">
        <v>11342832300</v>
      </c>
      <c r="BE364" s="40">
        <v>12909623800</v>
      </c>
      <c r="BF364" s="40">
        <v>14154757700</v>
      </c>
      <c r="BG364" s="40">
        <v>16668160000</v>
      </c>
      <c r="BH364" s="40">
        <v>25289513200</v>
      </c>
      <c r="BI364" s="40">
        <v>31086042800</v>
      </c>
      <c r="BJ364" s="40">
        <v>36525710900</v>
      </c>
      <c r="BK364" s="40">
        <v>45116477900</v>
      </c>
      <c r="BL364" s="40">
        <v>50554392200</v>
      </c>
    </row>
    <row r="365" spans="1:64" x14ac:dyDescent="0.3">
      <c r="A365" s="40" t="s">
        <v>161</v>
      </c>
      <c r="B365" s="40" t="s">
        <v>162</v>
      </c>
      <c r="C365" s="40" t="s">
        <v>330</v>
      </c>
      <c r="D365" s="40" t="s">
        <v>38</v>
      </c>
      <c r="E365" s="40" t="s">
        <v>293</v>
      </c>
      <c r="F365" s="40" t="s">
        <v>324</v>
      </c>
      <c r="G365" s="40" t="s">
        <v>39</v>
      </c>
      <c r="N365" s="40">
        <v>41827201000</v>
      </c>
      <c r="O365" s="40">
        <v>49270599700</v>
      </c>
      <c r="P365" s="40">
        <v>50168598500</v>
      </c>
      <c r="Q365" s="40">
        <v>57506201600</v>
      </c>
      <c r="R365" s="40">
        <v>62113701900</v>
      </c>
      <c r="S365" s="40">
        <v>68427399200</v>
      </c>
      <c r="T365" s="40">
        <v>64843898900</v>
      </c>
      <c r="U365" s="40">
        <v>59724701700</v>
      </c>
      <c r="V365" s="41">
        <v>102385000000</v>
      </c>
      <c r="W365" s="41">
        <v>123715000000</v>
      </c>
      <c r="X365" s="41">
        <v>142315000000</v>
      </c>
      <c r="Y365" s="41">
        <v>143851000000</v>
      </c>
      <c r="Z365" s="41">
        <v>186682000000</v>
      </c>
      <c r="AA365" s="41">
        <v>154626000000</v>
      </c>
      <c r="AB365" s="41">
        <v>178201000000</v>
      </c>
      <c r="AC365" s="41">
        <v>177067000000</v>
      </c>
      <c r="AD365" s="41">
        <v>183170000000</v>
      </c>
      <c r="AE365" s="41">
        <v>197683000000</v>
      </c>
      <c r="AF365" s="41">
        <v>231188000000</v>
      </c>
      <c r="AG365" s="41">
        <v>228386000000</v>
      </c>
      <c r="AH365" s="41">
        <v>231936000000</v>
      </c>
      <c r="AI365" s="41">
        <v>258067000000</v>
      </c>
      <c r="AJ365" s="41">
        <v>265603000000</v>
      </c>
      <c r="AK365" s="41">
        <v>273220000000</v>
      </c>
      <c r="AL365" s="41">
        <v>301824000000</v>
      </c>
      <c r="AM365" s="41">
        <v>277197000000</v>
      </c>
      <c r="AN365" s="41">
        <v>311605000000</v>
      </c>
      <c r="AO365" s="41">
        <v>425766000000</v>
      </c>
      <c r="AP365" s="41">
        <v>509413000000</v>
      </c>
      <c r="AQ365" s="41">
        <v>524545000000</v>
      </c>
      <c r="AR365" s="41">
        <v>566123000000</v>
      </c>
      <c r="AS365" s="41">
        <v>595436000000</v>
      </c>
      <c r="AT365" s="41">
        <v>752954000000</v>
      </c>
      <c r="AU365" s="41">
        <v>692015000000</v>
      </c>
      <c r="AV365" s="41">
        <v>833532000000</v>
      </c>
      <c r="AW365" s="41">
        <v>886919000000</v>
      </c>
      <c r="AX365" s="41">
        <v>816731000000</v>
      </c>
      <c r="AY365" s="41">
        <v>863316000000</v>
      </c>
      <c r="AZ365" s="41">
        <v>1066570000000</v>
      </c>
      <c r="BA365" s="41">
        <v>1074790000000</v>
      </c>
      <c r="BB365" s="41">
        <v>1224000000000</v>
      </c>
      <c r="BC365" s="41">
        <v>1446710000000</v>
      </c>
      <c r="BD365" s="41">
        <v>1527130000000</v>
      </c>
      <c r="BE365" s="41">
        <v>1746240000000</v>
      </c>
      <c r="BF365" s="41">
        <v>2116350000000</v>
      </c>
      <c r="BG365" s="41">
        <v>2421150000000</v>
      </c>
      <c r="BH365" s="41">
        <v>2403840000000</v>
      </c>
      <c r="BI365" s="41">
        <v>2656730000000</v>
      </c>
      <c r="BJ365" s="41">
        <v>2922680000000</v>
      </c>
      <c r="BK365" s="41">
        <v>3187790000000</v>
      </c>
      <c r="BL365" s="41">
        <v>3422950000000</v>
      </c>
    </row>
    <row r="366" spans="1:64" x14ac:dyDescent="0.3">
      <c r="A366" s="40" t="s">
        <v>163</v>
      </c>
      <c r="B366" s="40" t="s">
        <v>164</v>
      </c>
      <c r="C366" s="40" t="s">
        <v>330</v>
      </c>
      <c r="D366" s="40" t="s">
        <v>38</v>
      </c>
      <c r="E366" s="40" t="s">
        <v>293</v>
      </c>
      <c r="F366" s="40" t="s">
        <v>324</v>
      </c>
      <c r="G366" s="40" t="s">
        <v>39</v>
      </c>
      <c r="H366" s="40">
        <v>2159880700</v>
      </c>
      <c r="I366" s="40">
        <v>2178827000</v>
      </c>
      <c r="J366" s="40">
        <v>2254612500</v>
      </c>
      <c r="K366" s="40">
        <v>2444075500</v>
      </c>
      <c r="L366" s="40">
        <v>2576699900</v>
      </c>
      <c r="M366" s="40">
        <v>2695700000</v>
      </c>
      <c r="N366" s="40">
        <v>2873499900</v>
      </c>
      <c r="O366" s="40">
        <v>3008300000</v>
      </c>
      <c r="P366" s="40">
        <v>2531500000</v>
      </c>
      <c r="Q366" s="40">
        <v>3198799900</v>
      </c>
      <c r="R366" s="40">
        <v>3316800000</v>
      </c>
      <c r="S366" s="40">
        <v>3463399900</v>
      </c>
      <c r="T366" s="40">
        <v>5200999900</v>
      </c>
      <c r="U366" s="40">
        <v>5872000000</v>
      </c>
      <c r="V366" s="40">
        <v>5466999800</v>
      </c>
      <c r="W366" s="40">
        <v>6023000100</v>
      </c>
      <c r="X366" s="40">
        <v>6556000300</v>
      </c>
      <c r="Y366" s="40">
        <v>7158000100</v>
      </c>
      <c r="Z366" s="40">
        <v>7810999800</v>
      </c>
      <c r="AA366" s="40">
        <v>9285000200</v>
      </c>
      <c r="AB366" s="40">
        <v>10600999900</v>
      </c>
      <c r="AC366" s="40">
        <v>11656999900</v>
      </c>
      <c r="AD366" s="40">
        <v>13034999800</v>
      </c>
      <c r="AE366" s="40">
        <v>11854000100</v>
      </c>
      <c r="AF366" s="40">
        <v>10544000000</v>
      </c>
      <c r="AG366" s="40">
        <v>14238000100</v>
      </c>
      <c r="AH366" s="40">
        <v>19484999700</v>
      </c>
      <c r="AI366" s="40">
        <v>21083000800</v>
      </c>
      <c r="AJ366" s="40">
        <v>23509000200</v>
      </c>
      <c r="AK366" s="40">
        <v>21824999400</v>
      </c>
      <c r="AL366" s="40">
        <v>41040524600</v>
      </c>
      <c r="AM366" s="40">
        <v>44139000000</v>
      </c>
      <c r="AN366" s="40">
        <v>52485000000</v>
      </c>
      <c r="AO366" s="40">
        <v>55124000000</v>
      </c>
      <c r="AP366" s="40">
        <v>62693000000</v>
      </c>
      <c r="AQ366" s="40">
        <v>65325000000</v>
      </c>
      <c r="AR366" s="40">
        <v>64696000000</v>
      </c>
      <c r="AS366" s="40">
        <v>81575628000</v>
      </c>
      <c r="AT366" s="40">
        <v>99626178500</v>
      </c>
      <c r="AU366" s="41">
        <v>106220000000</v>
      </c>
      <c r="AV366" s="41">
        <v>111245000000</v>
      </c>
      <c r="AW366" s="41">
        <v>117971000000</v>
      </c>
      <c r="AX366" s="41">
        <v>141592000000</v>
      </c>
      <c r="AY366" s="41">
        <v>158514000000</v>
      </c>
      <c r="AZ366" s="41">
        <v>163407000000</v>
      </c>
      <c r="BA366" s="41">
        <v>174917000000</v>
      </c>
      <c r="BB366" s="41">
        <v>205012000000</v>
      </c>
      <c r="BC366" s="41">
        <v>225061000000</v>
      </c>
      <c r="BD366" s="41">
        <v>231680000000</v>
      </c>
      <c r="BE366" s="41">
        <v>242864000000</v>
      </c>
      <c r="BF366" s="41">
        <v>248240000000</v>
      </c>
      <c r="BG366" s="41">
        <v>278240000000</v>
      </c>
      <c r="BH366" s="41">
        <v>305176000000</v>
      </c>
      <c r="BI366" s="41">
        <v>356306000000</v>
      </c>
      <c r="BJ366" s="41">
        <v>384767000000</v>
      </c>
      <c r="BK366" s="41">
        <v>399673000000</v>
      </c>
      <c r="BL366" s="41">
        <v>415734000000</v>
      </c>
    </row>
    <row r="367" spans="1:64" x14ac:dyDescent="0.3">
      <c r="A367" s="40" t="s">
        <v>167</v>
      </c>
      <c r="B367" s="40" t="s">
        <v>168</v>
      </c>
      <c r="C367" s="40" t="s">
        <v>330</v>
      </c>
      <c r="D367" s="40" t="s">
        <v>38</v>
      </c>
      <c r="E367" s="40" t="s">
        <v>293</v>
      </c>
      <c r="F367" s="40" t="s">
        <v>324</v>
      </c>
      <c r="G367" s="40" t="s">
        <v>39</v>
      </c>
      <c r="H367" s="40">
        <v>88031928300</v>
      </c>
      <c r="I367" s="40">
        <v>99011838000</v>
      </c>
      <c r="J367" s="41">
        <v>104791000000</v>
      </c>
      <c r="K367" s="41">
        <v>106139000000</v>
      </c>
      <c r="L367" s="41">
        <v>111725000000</v>
      </c>
      <c r="M367" s="41">
        <v>115385000000</v>
      </c>
      <c r="N367" s="41">
        <v>115771000000</v>
      </c>
      <c r="O367" s="41">
        <v>109799000000</v>
      </c>
      <c r="P367" s="41">
        <v>108065000000</v>
      </c>
      <c r="Q367" s="41">
        <v>116541000000</v>
      </c>
      <c r="R367" s="41">
        <v>125017000000</v>
      </c>
      <c r="S367" s="41">
        <v>116926000000</v>
      </c>
      <c r="T367" s="41">
        <v>127136000000</v>
      </c>
      <c r="U367" s="41">
        <v>157571000000</v>
      </c>
      <c r="V367" s="41">
        <v>113074000000</v>
      </c>
      <c r="W367" s="41">
        <v>119623000000</v>
      </c>
      <c r="X367" s="41">
        <v>164313000000</v>
      </c>
      <c r="Y367" s="41">
        <v>210930000000</v>
      </c>
      <c r="Z367" s="41">
        <v>218442000000</v>
      </c>
      <c r="AA367" s="41">
        <v>228200000000</v>
      </c>
      <c r="AB367" s="41">
        <v>269300000000</v>
      </c>
      <c r="AC367" s="41">
        <v>293700000000</v>
      </c>
      <c r="AD367" s="41">
        <v>285700000000</v>
      </c>
      <c r="AE367" s="41">
        <v>228400000000</v>
      </c>
      <c r="AF367" s="41">
        <v>237800000000</v>
      </c>
      <c r="AG367" s="41">
        <v>229000000000</v>
      </c>
      <c r="AH367" s="41">
        <v>236300000000</v>
      </c>
      <c r="AI367" s="41">
        <v>240100000000</v>
      </c>
      <c r="AJ367" s="41">
        <v>236900000000</v>
      </c>
      <c r="AK367" s="41">
        <v>238100000000</v>
      </c>
      <c r="AL367" s="41">
        <v>257200000000</v>
      </c>
      <c r="AM367" s="41">
        <v>240543000000</v>
      </c>
      <c r="AN367" s="41">
        <v>241922000000</v>
      </c>
      <c r="AO367" s="41">
        <v>354100000000</v>
      </c>
      <c r="AP367" s="41">
        <v>377300000000</v>
      </c>
      <c r="AQ367" s="41">
        <v>395900000000</v>
      </c>
      <c r="AR367" s="41">
        <v>418700000000</v>
      </c>
      <c r="AS367" s="41">
        <v>522200000000</v>
      </c>
      <c r="AT367" s="41">
        <v>506100000000</v>
      </c>
      <c r="AU367" s="41">
        <v>484500000000</v>
      </c>
      <c r="AV367" s="41">
        <v>570500000000</v>
      </c>
      <c r="AW367" s="41">
        <v>598600000000</v>
      </c>
      <c r="AX367" s="41">
        <v>629400000000</v>
      </c>
      <c r="AY367" s="41">
        <v>324437000000</v>
      </c>
      <c r="AZ367" s="41">
        <v>444148000000</v>
      </c>
      <c r="BA367" s="41">
        <v>817662000000</v>
      </c>
      <c r="BB367" s="41">
        <v>842593000000</v>
      </c>
      <c r="BC367" s="41">
        <v>1045420000000</v>
      </c>
      <c r="BD367" s="41">
        <v>999357000000</v>
      </c>
      <c r="BE367" s="41">
        <v>1158360000000</v>
      </c>
      <c r="BF367" s="41">
        <v>1158650000000</v>
      </c>
      <c r="BG367" s="41">
        <v>1349700000000</v>
      </c>
      <c r="BH367" s="41">
        <v>1356240000000</v>
      </c>
      <c r="BI367" s="41">
        <v>1493520000000</v>
      </c>
      <c r="BJ367" s="41">
        <v>1550990000000</v>
      </c>
      <c r="BK367" s="41">
        <v>1731460000000</v>
      </c>
      <c r="BL367" s="41">
        <v>1874150000000</v>
      </c>
    </row>
    <row r="368" spans="1:64" x14ac:dyDescent="0.3">
      <c r="A368" s="40" t="s">
        <v>169</v>
      </c>
      <c r="B368" s="40" t="s">
        <v>170</v>
      </c>
      <c r="C368" s="40" t="s">
        <v>330</v>
      </c>
      <c r="D368" s="40" t="s">
        <v>38</v>
      </c>
      <c r="E368" s="40" t="s">
        <v>293</v>
      </c>
      <c r="F368" s="40" t="s">
        <v>324</v>
      </c>
      <c r="G368" s="40" t="s">
        <v>39</v>
      </c>
      <c r="AB368" s="40">
        <v>17052175625</v>
      </c>
      <c r="AC368" s="40">
        <v>20125923754</v>
      </c>
      <c r="AD368" s="40">
        <v>23797815568</v>
      </c>
      <c r="AE368" s="40">
        <v>30365184995</v>
      </c>
      <c r="AF368" s="40">
        <v>34237086700</v>
      </c>
      <c r="AG368" s="40">
        <v>35702635244</v>
      </c>
      <c r="AH368" s="40">
        <v>50286937894</v>
      </c>
      <c r="AI368" s="40">
        <v>73764505840</v>
      </c>
      <c r="AJ368" s="40">
        <v>88264126108</v>
      </c>
      <c r="AK368" s="41">
        <v>106627000000</v>
      </c>
      <c r="AL368" s="41">
        <v>123236000000</v>
      </c>
      <c r="AM368" s="41">
        <v>184116000000</v>
      </c>
      <c r="AN368" s="41">
        <v>295325000000</v>
      </c>
      <c r="AO368" s="41">
        <v>445273000000</v>
      </c>
      <c r="AP368" s="41">
        <v>790142000000</v>
      </c>
      <c r="AQ368" s="41">
        <v>1070510000000</v>
      </c>
      <c r="AR368" s="41">
        <v>1211460000000</v>
      </c>
      <c r="AS368" s="41">
        <v>1341040000000</v>
      </c>
      <c r="AT368" s="41">
        <v>1426970000000</v>
      </c>
      <c r="AU368" s="41">
        <v>1508410000000</v>
      </c>
      <c r="AV368" s="41">
        <v>2015420000000</v>
      </c>
      <c r="AW368" s="41">
        <v>4251520000000</v>
      </c>
      <c r="AX368" s="41">
        <v>4585930000000</v>
      </c>
      <c r="AY368" s="41">
        <v>4935260000000</v>
      </c>
      <c r="AZ368" s="41">
        <v>6032330000000</v>
      </c>
      <c r="BA368" s="41">
        <v>7513300000000</v>
      </c>
      <c r="BB368" s="41">
        <v>8551980000000</v>
      </c>
      <c r="BC368" s="41">
        <v>10100300000000</v>
      </c>
      <c r="BD368" s="41">
        <v>11625400000000</v>
      </c>
      <c r="BE368" s="41">
        <v>13048900000000</v>
      </c>
      <c r="BF368" s="41">
        <v>14037800000000</v>
      </c>
      <c r="BG368" s="41">
        <v>15816000000000</v>
      </c>
      <c r="BH368" s="41">
        <v>16816600000000</v>
      </c>
      <c r="BI368" s="41">
        <v>18018600000000</v>
      </c>
      <c r="BJ368" s="41">
        <v>19637000000000</v>
      </c>
      <c r="BK368" s="41">
        <v>21523500000000</v>
      </c>
      <c r="BL368" s="41">
        <v>23952600000000</v>
      </c>
    </row>
    <row r="369" spans="1:64" x14ac:dyDescent="0.3">
      <c r="A369" s="40" t="s">
        <v>173</v>
      </c>
      <c r="B369" s="40" t="s">
        <v>174</v>
      </c>
      <c r="C369" s="40" t="s">
        <v>330</v>
      </c>
      <c r="D369" s="40" t="s">
        <v>38</v>
      </c>
      <c r="E369" s="40" t="s">
        <v>293</v>
      </c>
      <c r="F369" s="40" t="s">
        <v>324</v>
      </c>
      <c r="G369" s="40" t="s">
        <v>39</v>
      </c>
      <c r="H369" s="40">
        <v>58406304608</v>
      </c>
      <c r="I369" s="40">
        <v>56938282894</v>
      </c>
      <c r="J369" s="40">
        <v>60818050823</v>
      </c>
      <c r="K369" s="40">
        <v>65641553633</v>
      </c>
      <c r="L369" s="40">
        <v>70360195634</v>
      </c>
      <c r="M369" s="40">
        <v>74300366541</v>
      </c>
      <c r="N369" s="40">
        <v>68108669329</v>
      </c>
      <c r="O369" s="40">
        <v>78381258000</v>
      </c>
      <c r="P369" s="40">
        <v>70923077210</v>
      </c>
      <c r="Q369" s="40">
        <v>80773504604</v>
      </c>
      <c r="R369" s="40">
        <v>72330281087</v>
      </c>
      <c r="S369" s="40">
        <v>94141941754</v>
      </c>
      <c r="T369" s="40">
        <v>87809524117</v>
      </c>
      <c r="U369" s="41">
        <v>112717000000</v>
      </c>
      <c r="V369" s="41">
        <v>171538000000</v>
      </c>
      <c r="W369" s="41">
        <v>193772000000</v>
      </c>
      <c r="X369" s="41">
        <v>185047000000</v>
      </c>
      <c r="Y369" s="41">
        <v>146208000000</v>
      </c>
      <c r="Z369" s="41">
        <v>194953000000</v>
      </c>
      <c r="AA369" s="41">
        <v>167581000000</v>
      </c>
      <c r="AB369" s="41">
        <v>218396000000</v>
      </c>
      <c r="AC369" s="41">
        <v>265530000000</v>
      </c>
      <c r="AD369" s="41">
        <v>219934000000</v>
      </c>
      <c r="AE369" s="41">
        <v>266500000000</v>
      </c>
      <c r="AF369" s="41">
        <v>347482000000</v>
      </c>
      <c r="AG369" s="41">
        <v>390490000000</v>
      </c>
      <c r="AH369" s="41">
        <v>418853000000</v>
      </c>
      <c r="AI369" s="41">
        <v>350139000000</v>
      </c>
      <c r="AJ369" s="41">
        <v>408369000000</v>
      </c>
      <c r="AK369" s="41">
        <v>352874000000</v>
      </c>
      <c r="AL369" s="41">
        <v>363390000000</v>
      </c>
      <c r="AM369" s="41">
        <v>334811000000</v>
      </c>
      <c r="AN369" s="41">
        <v>379710000000</v>
      </c>
      <c r="AO369" s="41">
        <v>470892000000</v>
      </c>
      <c r="AP369" s="41">
        <v>583852000000</v>
      </c>
      <c r="AQ369" s="41">
        <v>584326000000</v>
      </c>
      <c r="AR369" s="41">
        <v>609154000000</v>
      </c>
      <c r="AS369" s="41">
        <v>649910000000</v>
      </c>
      <c r="AT369" s="41">
        <v>669549000000</v>
      </c>
      <c r="AU369" s="41">
        <v>711184000000</v>
      </c>
      <c r="AV369" s="41">
        <v>739816000000</v>
      </c>
      <c r="AW369" s="41">
        <v>640968000000</v>
      </c>
      <c r="AX369" s="41">
        <v>762678000000</v>
      </c>
      <c r="AY369" s="41">
        <v>736043000000</v>
      </c>
      <c r="AZ369" s="41">
        <v>849543000000</v>
      </c>
      <c r="BA369" s="41">
        <v>801490000000</v>
      </c>
      <c r="BB369" s="41">
        <v>820244000000</v>
      </c>
      <c r="BC369" s="41">
        <v>1103980000000</v>
      </c>
      <c r="BD369" s="41">
        <v>1223110000000</v>
      </c>
      <c r="BE369" s="41">
        <v>1271910000000</v>
      </c>
      <c r="BF369" s="41">
        <v>1086900000000</v>
      </c>
      <c r="BG369" s="41">
        <v>1271170000000</v>
      </c>
      <c r="BH369" s="41">
        <v>1282440000000</v>
      </c>
      <c r="BI369" s="41">
        <v>1306800000000</v>
      </c>
      <c r="BJ369" s="41">
        <v>1500910000000</v>
      </c>
      <c r="BK369" s="41">
        <v>1657070000000</v>
      </c>
      <c r="BL369" s="41">
        <v>1968130000000</v>
      </c>
    </row>
    <row r="370" spans="1:64" x14ac:dyDescent="0.3">
      <c r="A370" s="40" t="s">
        <v>5</v>
      </c>
      <c r="B370" s="40" t="s">
        <v>6</v>
      </c>
      <c r="C370" s="40" t="s">
        <v>329</v>
      </c>
      <c r="D370" s="40" t="s">
        <v>40</v>
      </c>
      <c r="E370" s="40" t="s">
        <v>293</v>
      </c>
      <c r="F370" s="40" t="s">
        <v>324</v>
      </c>
      <c r="G370" s="40" t="s">
        <v>41</v>
      </c>
      <c r="AP370" s="40">
        <v>368504825.80000001</v>
      </c>
      <c r="AQ370" s="40">
        <v>528873555.80000001</v>
      </c>
      <c r="AR370" s="40">
        <v>688508307</v>
      </c>
      <c r="AS370" s="40">
        <v>840031172.5</v>
      </c>
      <c r="AT370" s="40">
        <v>387034655.60000002</v>
      </c>
      <c r="AU370" s="40">
        <v>517163204.89999998</v>
      </c>
      <c r="AV370" s="40">
        <v>728859048.20000005</v>
      </c>
      <c r="AW370" s="40">
        <v>892609949.60000002</v>
      </c>
      <c r="AX370" s="40">
        <v>1104099935</v>
      </c>
      <c r="AY370" s="40">
        <v>1472209718</v>
      </c>
      <c r="AZ370" s="40">
        <v>1870877459</v>
      </c>
      <c r="BA370" s="40">
        <v>2719244833</v>
      </c>
      <c r="BB370" s="40">
        <v>3421449079</v>
      </c>
      <c r="BC370" s="40">
        <v>4254580695</v>
      </c>
      <c r="BD370" s="40">
        <v>4655175862</v>
      </c>
      <c r="BE370" s="40">
        <v>5179054574</v>
      </c>
      <c r="BF370" s="40">
        <v>6534868427</v>
      </c>
      <c r="BG370" s="40">
        <v>7772334516</v>
      </c>
      <c r="BH370" s="40">
        <v>8896384125</v>
      </c>
      <c r="BI370" s="40">
        <v>10996982491</v>
      </c>
      <c r="BJ370" s="40">
        <v>10599805695</v>
      </c>
      <c r="BK370" s="40">
        <v>9941656304</v>
      </c>
      <c r="BL370" s="40">
        <v>12233138227</v>
      </c>
    </row>
    <row r="371" spans="1:64" x14ac:dyDescent="0.3">
      <c r="A371" s="40" t="s">
        <v>151</v>
      </c>
      <c r="B371" s="40" t="s">
        <v>152</v>
      </c>
      <c r="C371" s="40" t="s">
        <v>329</v>
      </c>
      <c r="D371" s="40" t="s">
        <v>40</v>
      </c>
      <c r="E371" s="40" t="s">
        <v>293</v>
      </c>
      <c r="F371" s="40" t="s">
        <v>324</v>
      </c>
      <c r="G371" s="40" t="s">
        <v>41</v>
      </c>
      <c r="Q371" s="40">
        <v>158580571.40000001</v>
      </c>
      <c r="R371" s="40">
        <v>163745142.90000001</v>
      </c>
      <c r="S371" s="40">
        <v>149990857.09999999</v>
      </c>
      <c r="T371" s="40">
        <v>192688626.19999999</v>
      </c>
      <c r="U371" s="40">
        <v>210728888.90000001</v>
      </c>
      <c r="V371" s="40">
        <v>258080000</v>
      </c>
      <c r="W371" s="40">
        <v>266695652.19999999</v>
      </c>
      <c r="X371" s="40">
        <v>304321111.10000002</v>
      </c>
      <c r="Y371" s="40">
        <v>329302222.19999999</v>
      </c>
      <c r="Z371" s="40">
        <v>421235555.60000002</v>
      </c>
      <c r="AA371" s="40">
        <v>529504444.39999998</v>
      </c>
      <c r="AB371" s="40">
        <v>563428888.89999998</v>
      </c>
      <c r="AC371" s="40">
        <v>533083333.30000001</v>
      </c>
      <c r="AD371" s="40">
        <v>579172673.5</v>
      </c>
      <c r="AE371" s="40">
        <v>539571464.39999998</v>
      </c>
      <c r="AF371" s="40">
        <v>643436075.89999998</v>
      </c>
      <c r="AG371" s="40">
        <v>631141280.5</v>
      </c>
      <c r="AH371" s="40">
        <v>572028164.5</v>
      </c>
      <c r="AI371" s="40">
        <v>521887531.60000002</v>
      </c>
      <c r="AJ371" s="40">
        <v>524904359.39999998</v>
      </c>
      <c r="AK371" s="40">
        <v>578015240.39999998</v>
      </c>
      <c r="AL371" s="40">
        <v>567331265.5</v>
      </c>
      <c r="AM371" s="40">
        <v>519907053.69999999</v>
      </c>
      <c r="AN371" s="40">
        <v>442751235.60000002</v>
      </c>
      <c r="AO371" s="40">
        <v>376786470.5</v>
      </c>
      <c r="AP371" s="40">
        <v>420406953.89999998</v>
      </c>
      <c r="AQ371" s="40">
        <v>463898280.80000001</v>
      </c>
      <c r="AR371" s="40">
        <v>412720733.10000002</v>
      </c>
      <c r="AS371" s="40">
        <v>398073934.19999999</v>
      </c>
      <c r="AT371" s="40">
        <v>384930042.89999998</v>
      </c>
      <c r="AU371" s="40">
        <v>383945638.19999999</v>
      </c>
      <c r="AV371" s="40">
        <v>384414356</v>
      </c>
      <c r="AW371" s="40">
        <v>357673239.60000002</v>
      </c>
      <c r="AX371" s="40">
        <v>336156027.69999999</v>
      </c>
      <c r="AY371" s="40">
        <v>383516660.69999999</v>
      </c>
      <c r="AZ371" s="40">
        <v>456319715.30000001</v>
      </c>
      <c r="BA371" s="40">
        <v>517470094.80000001</v>
      </c>
      <c r="BB371" s="40">
        <v>473777017.69999999</v>
      </c>
      <c r="BC371" s="40">
        <v>612575386.39999998</v>
      </c>
      <c r="BD371" s="40">
        <v>654174611.29999995</v>
      </c>
      <c r="BE371" s="40">
        <v>780960656.20000005</v>
      </c>
      <c r="BF371" s="40">
        <v>820648569.79999995</v>
      </c>
      <c r="BG371" s="40">
        <v>826470275.10000002</v>
      </c>
      <c r="BH371" s="40">
        <v>940617744</v>
      </c>
      <c r="BI371" s="40">
        <v>945892920.70000005</v>
      </c>
      <c r="BJ371" s="40">
        <v>952454112.29999995</v>
      </c>
      <c r="BK371" s="40">
        <v>906868600.60000002</v>
      </c>
    </row>
    <row r="372" spans="1:64" x14ac:dyDescent="0.3">
      <c r="A372" s="40" t="s">
        <v>157</v>
      </c>
      <c r="B372" s="40" t="s">
        <v>158</v>
      </c>
      <c r="C372" s="40" t="s">
        <v>329</v>
      </c>
      <c r="D372" s="40" t="s">
        <v>40</v>
      </c>
      <c r="E372" s="40" t="s">
        <v>293</v>
      </c>
      <c r="F372" s="40" t="s">
        <v>324</v>
      </c>
      <c r="G372" s="40" t="s">
        <v>41</v>
      </c>
      <c r="AB372" s="40">
        <v>4009588744</v>
      </c>
      <c r="AC372" s="40">
        <v>4104840290</v>
      </c>
      <c r="AD372" s="40">
        <v>4658969855</v>
      </c>
      <c r="AE372" s="40">
        <v>3877987826</v>
      </c>
      <c r="AF372" s="40">
        <v>4984878792</v>
      </c>
      <c r="AG372" s="40">
        <v>5021443720</v>
      </c>
      <c r="AH372" s="40">
        <v>5171530870</v>
      </c>
      <c r="AI372" s="40">
        <v>5300985024</v>
      </c>
      <c r="AJ372" s="40">
        <v>5553624348</v>
      </c>
      <c r="AK372" s="40">
        <v>6025641981</v>
      </c>
      <c r="AL372" s="40">
        <v>7898721401</v>
      </c>
      <c r="AM372" s="40">
        <v>6697817698</v>
      </c>
      <c r="AN372" s="40">
        <v>5293597069</v>
      </c>
      <c r="AO372" s="40">
        <v>3650991925</v>
      </c>
      <c r="AP372" s="40">
        <v>3979501295</v>
      </c>
      <c r="AQ372" s="40">
        <v>4373584857</v>
      </c>
      <c r="AR372" s="40">
        <v>4640664102</v>
      </c>
      <c r="AS372" s="40">
        <v>3835770299</v>
      </c>
      <c r="AT372" s="40">
        <v>3502759776</v>
      </c>
      <c r="AU372" s="40">
        <v>3681548336</v>
      </c>
      <c r="AV372" s="40">
        <v>3485190446</v>
      </c>
      <c r="AW372" s="40">
        <v>3037664392</v>
      </c>
      <c r="AX372" s="40">
        <v>3215348080</v>
      </c>
      <c r="AY372" s="40">
        <v>3918718406</v>
      </c>
      <c r="AZ372" s="40">
        <v>5106106986</v>
      </c>
      <c r="BA372" s="40">
        <v>6498059683</v>
      </c>
      <c r="BB372" s="40">
        <v>8329426632</v>
      </c>
      <c r="BC372" s="40">
        <v>12230064939</v>
      </c>
      <c r="BD372" s="40">
        <v>14883148076</v>
      </c>
      <c r="BE372" s="40">
        <v>12406604220</v>
      </c>
      <c r="BF372" s="40">
        <v>13180503226</v>
      </c>
      <c r="BG372" s="40">
        <v>19200051116</v>
      </c>
      <c r="BH372" s="40">
        <v>19649886667</v>
      </c>
      <c r="BI372" s="40">
        <v>21422080398</v>
      </c>
      <c r="BJ372" s="40">
        <v>23243966177</v>
      </c>
      <c r="BK372" s="40">
        <v>25371672848</v>
      </c>
      <c r="BL372" s="40">
        <v>27388562816</v>
      </c>
    </row>
    <row r="373" spans="1:64" x14ac:dyDescent="0.3">
      <c r="A373" s="40" t="s">
        <v>159</v>
      </c>
      <c r="B373" s="40" t="s">
        <v>160</v>
      </c>
      <c r="C373" s="40" t="s">
        <v>329</v>
      </c>
      <c r="D373" s="40" t="s">
        <v>40</v>
      </c>
      <c r="E373" s="40" t="s">
        <v>293</v>
      </c>
      <c r="F373" s="40" t="s">
        <v>324</v>
      </c>
      <c r="G373" s="40" t="s">
        <v>41</v>
      </c>
      <c r="H373" s="40">
        <v>270185891.69999999</v>
      </c>
      <c r="I373" s="40">
        <v>326185869.19999999</v>
      </c>
      <c r="J373" s="40">
        <v>356271857.19999999</v>
      </c>
      <c r="K373" s="40">
        <v>367863838.5</v>
      </c>
      <c r="L373" s="40">
        <v>323511870.30000001</v>
      </c>
      <c r="M373" s="40">
        <v>404179838</v>
      </c>
      <c r="N373" s="40">
        <v>414847833.69999999</v>
      </c>
      <c r="O373" s="40">
        <v>429071828</v>
      </c>
      <c r="P373" s="40">
        <v>450603819.39999998</v>
      </c>
      <c r="Q373" s="40">
        <v>483755806.10000002</v>
      </c>
      <c r="R373" s="40">
        <v>500835799.80000001</v>
      </c>
      <c r="S373" s="40">
        <v>678774328.60000002</v>
      </c>
      <c r="T373" s="40">
        <v>797620365</v>
      </c>
      <c r="U373" s="40">
        <v>930620293.39999998</v>
      </c>
      <c r="V373" s="40">
        <v>983441354.89999998</v>
      </c>
      <c r="W373" s="40">
        <v>1157957822</v>
      </c>
      <c r="X373" s="40">
        <v>1663227067</v>
      </c>
      <c r="Y373" s="40">
        <v>1700601385</v>
      </c>
      <c r="Z373" s="40">
        <v>1881928852</v>
      </c>
      <c r="AA373" s="40">
        <v>2019086445</v>
      </c>
      <c r="AB373" s="40">
        <v>1910583386</v>
      </c>
      <c r="AC373" s="40">
        <v>1863009936</v>
      </c>
      <c r="AD373" s="40">
        <v>1785912199</v>
      </c>
      <c r="AE373" s="40">
        <v>1827086748</v>
      </c>
      <c r="AF373" s="40">
        <v>1755002145</v>
      </c>
      <c r="AG373" s="40">
        <v>2083245296</v>
      </c>
      <c r="AH373" s="40">
        <v>2165803765</v>
      </c>
      <c r="AI373" s="40">
        <v>2133981327</v>
      </c>
      <c r="AJ373" s="40">
        <v>2150612307</v>
      </c>
      <c r="AK373" s="40">
        <v>2170018431</v>
      </c>
      <c r="AL373" s="40">
        <v>1982451772</v>
      </c>
      <c r="AM373" s="40">
        <v>2034327879</v>
      </c>
      <c r="AN373" s="40">
        <v>1541940612</v>
      </c>
      <c r="AO373" s="40">
        <v>2009726568</v>
      </c>
      <c r="AP373" s="40">
        <v>2383672501</v>
      </c>
      <c r="AQ373" s="40">
        <v>3311710254</v>
      </c>
      <c r="AR373" s="40">
        <v>3632274168</v>
      </c>
      <c r="AS373" s="40">
        <v>3910367802</v>
      </c>
      <c r="AT373" s="40">
        <v>3706840409</v>
      </c>
      <c r="AU373" s="40">
        <v>3649204797</v>
      </c>
      <c r="AV373" s="40">
        <v>3616506986</v>
      </c>
      <c r="AW373" s="40">
        <v>3399213451</v>
      </c>
      <c r="AX373" s="40">
        <v>3846027220</v>
      </c>
      <c r="AY373" s="40">
        <v>4012413197</v>
      </c>
      <c r="AZ373" s="40">
        <v>4541368370</v>
      </c>
      <c r="BA373" s="40">
        <v>5299317067</v>
      </c>
      <c r="BB373" s="40">
        <v>6579126410</v>
      </c>
      <c r="BC373" s="40">
        <v>7967410333</v>
      </c>
      <c r="BD373" s="40">
        <v>8648373668</v>
      </c>
      <c r="BE373" s="40">
        <v>9930508928</v>
      </c>
      <c r="BF373" s="40">
        <v>11035684849</v>
      </c>
      <c r="BG373" s="40">
        <v>13192992894</v>
      </c>
      <c r="BH373" s="40">
        <v>14569411852</v>
      </c>
      <c r="BI373" s="40">
        <v>16868072000</v>
      </c>
      <c r="BJ373" s="40">
        <v>19325483685</v>
      </c>
      <c r="BK373" s="40">
        <v>22775988036</v>
      </c>
      <c r="BL373" s="40">
        <v>27453508286</v>
      </c>
    </row>
    <row r="374" spans="1:64" x14ac:dyDescent="0.3">
      <c r="A374" s="40" t="s">
        <v>275</v>
      </c>
      <c r="B374" s="40" t="s">
        <v>276</v>
      </c>
      <c r="C374" s="40" t="s">
        <v>329</v>
      </c>
      <c r="D374" s="40" t="s">
        <v>40</v>
      </c>
      <c r="E374" s="40" t="s">
        <v>293</v>
      </c>
      <c r="F374" s="40" t="s">
        <v>324</v>
      </c>
      <c r="G374" s="40" t="s">
        <v>41</v>
      </c>
      <c r="M374" s="40">
        <v>204138240</v>
      </c>
      <c r="N374" s="40">
        <v>218587244</v>
      </c>
      <c r="O374" s="40">
        <v>225626411</v>
      </c>
      <c r="P374" s="40">
        <v>226077751</v>
      </c>
      <c r="Q374" s="40">
        <v>243039299.80000001</v>
      </c>
      <c r="R374" s="40">
        <v>258066229.09999999</v>
      </c>
      <c r="S374" s="40">
        <v>299013596.5</v>
      </c>
      <c r="T374" s="40">
        <v>394728082.80000001</v>
      </c>
      <c r="U374" s="40">
        <v>585126642.20000005</v>
      </c>
      <c r="V374" s="40">
        <v>693028354.70000005</v>
      </c>
      <c r="W374" s="40">
        <v>647598915.39999998</v>
      </c>
      <c r="X374" s="40">
        <v>691280100.60000002</v>
      </c>
      <c r="Y374" s="40">
        <v>760323815.20000005</v>
      </c>
      <c r="Z374" s="40">
        <v>913607665.89999998</v>
      </c>
      <c r="AA374" s="40">
        <v>1078272846</v>
      </c>
      <c r="AB374" s="40">
        <v>1055477975</v>
      </c>
      <c r="AC374" s="40">
        <v>1071364203</v>
      </c>
      <c r="AD374" s="40">
        <v>1115446070</v>
      </c>
      <c r="AE374" s="40">
        <v>920833914.39999998</v>
      </c>
      <c r="AF374" s="40">
        <v>894729682.10000002</v>
      </c>
      <c r="AG374" s="40">
        <v>1078615472</v>
      </c>
      <c r="AH374" s="40">
        <v>809861444.89999998</v>
      </c>
      <c r="AI374" s="40">
        <v>725325324.39999998</v>
      </c>
      <c r="AJ374" s="40">
        <v>748656765.20000005</v>
      </c>
      <c r="AK374" s="40">
        <v>908283726.29999995</v>
      </c>
      <c r="AL374" s="40">
        <v>821746238.60000002</v>
      </c>
      <c r="AM374" s="40">
        <v>926580770.89999998</v>
      </c>
      <c r="AN374" s="40">
        <v>1066570531</v>
      </c>
      <c r="AO374" s="40">
        <v>1089753577</v>
      </c>
      <c r="AP374" s="40">
        <v>963372142.70000005</v>
      </c>
      <c r="AQ374" s="40">
        <v>1183748607</v>
      </c>
      <c r="AR374" s="40">
        <v>1034460888</v>
      </c>
      <c r="AS374" s="40">
        <v>1051110167</v>
      </c>
      <c r="AT374" s="40">
        <v>1013126974</v>
      </c>
      <c r="AU374" s="40">
        <v>1026290284</v>
      </c>
      <c r="AV374" s="40">
        <v>1165547089</v>
      </c>
      <c r="AW374" s="40">
        <v>1311861493</v>
      </c>
      <c r="AX374" s="40">
        <v>1465427932</v>
      </c>
      <c r="AY374" s="40">
        <v>1142537070</v>
      </c>
      <c r="AZ374" s="40">
        <v>1294103651</v>
      </c>
      <c r="BA374" s="40">
        <v>1385930376</v>
      </c>
      <c r="BB374" s="40">
        <v>1717801924</v>
      </c>
      <c r="BC374" s="40">
        <v>2101006995</v>
      </c>
      <c r="BD374" s="40">
        <v>2295193583</v>
      </c>
      <c r="BE374" s="40">
        <v>2249289696</v>
      </c>
      <c r="BF374" s="40">
        <v>2568160119</v>
      </c>
      <c r="BG374" s="40">
        <v>2556549805</v>
      </c>
      <c r="BH374" s="40">
        <v>2575541523</v>
      </c>
      <c r="BI374" s="40">
        <v>2598911312</v>
      </c>
      <c r="BJ374" s="40">
        <v>2288543519</v>
      </c>
      <c r="BK374" s="40">
        <v>2134680290</v>
      </c>
      <c r="BL374" s="40">
        <v>2294924503</v>
      </c>
    </row>
    <row r="375" spans="1:64" x14ac:dyDescent="0.3">
      <c r="A375" s="40" t="s">
        <v>277</v>
      </c>
      <c r="B375" s="40" t="s">
        <v>278</v>
      </c>
      <c r="C375" s="40" t="s">
        <v>329</v>
      </c>
      <c r="D375" s="40" t="s">
        <v>40</v>
      </c>
      <c r="E375" s="40" t="s">
        <v>293</v>
      </c>
      <c r="F375" s="40" t="s">
        <v>324</v>
      </c>
      <c r="G375" s="40" t="s">
        <v>41</v>
      </c>
      <c r="H375" s="40">
        <v>84838303.230000004</v>
      </c>
      <c r="I375" s="40">
        <v>89038219.239999995</v>
      </c>
      <c r="J375" s="40">
        <v>93938121.239999995</v>
      </c>
      <c r="K375" s="40">
        <v>93658126.840000004</v>
      </c>
      <c r="L375" s="40">
        <v>110037799.2</v>
      </c>
      <c r="M375" s="40">
        <v>119557608.8</v>
      </c>
      <c r="N375" s="40">
        <v>118751726</v>
      </c>
      <c r="O375" s="40">
        <v>103924157</v>
      </c>
      <c r="P375" s="40">
        <v>110884435.40000001</v>
      </c>
      <c r="Q375" s="40">
        <v>119044761.8</v>
      </c>
      <c r="R375" s="40">
        <v>150559634.09999999</v>
      </c>
      <c r="S375" s="40">
        <v>172654690.59999999</v>
      </c>
      <c r="T375" s="40">
        <v>172952520.40000001</v>
      </c>
      <c r="U375" s="40">
        <v>212077983.80000001</v>
      </c>
      <c r="V375" s="40">
        <v>213243806.40000001</v>
      </c>
      <c r="W375" s="40">
        <v>248302300.09999999</v>
      </c>
      <c r="X375" s="40">
        <v>316535607.5</v>
      </c>
      <c r="Y375" s="40">
        <v>349531824.10000002</v>
      </c>
      <c r="Z375" s="40">
        <v>519535071.60000002</v>
      </c>
      <c r="AA375" s="40">
        <v>485529984</v>
      </c>
      <c r="AB375" s="40">
        <v>444958561.39999998</v>
      </c>
      <c r="AC375" s="40">
        <v>439343628.60000002</v>
      </c>
      <c r="AD375" s="40">
        <v>467115594.10000002</v>
      </c>
      <c r="AE375" s="40">
        <v>454905971.39999998</v>
      </c>
      <c r="AF375" s="40">
        <v>431430574.10000002</v>
      </c>
      <c r="AG375" s="40">
        <v>459028316.60000002</v>
      </c>
      <c r="AH375" s="40">
        <v>509539321.80000001</v>
      </c>
      <c r="AI375" s="40">
        <v>599296333.89999998</v>
      </c>
      <c r="AJ375" s="40">
        <v>644747889.10000002</v>
      </c>
      <c r="AK375" s="40">
        <v>723769907.29999995</v>
      </c>
      <c r="AL375" s="40">
        <v>873657689.20000005</v>
      </c>
      <c r="AM375" s="40">
        <v>628617434</v>
      </c>
      <c r="AN375" s="40">
        <v>927289293.20000005</v>
      </c>
      <c r="AO375" s="40">
        <v>264028993.59999999</v>
      </c>
      <c r="AP375" s="40">
        <v>375416999.80000001</v>
      </c>
      <c r="AQ375" s="40">
        <v>716653107.79999995</v>
      </c>
      <c r="AR375" s="40">
        <v>807239506.89999998</v>
      </c>
      <c r="AS375" s="40">
        <v>563521609</v>
      </c>
      <c r="AT375" s="40">
        <v>610918436</v>
      </c>
      <c r="AU375" s="40">
        <v>621749216.5</v>
      </c>
      <c r="AV375" s="40">
        <v>605628105.20000005</v>
      </c>
      <c r="AW375" s="40">
        <v>1356993804</v>
      </c>
      <c r="AX375" s="40">
        <v>1162326314</v>
      </c>
      <c r="AY375" s="40">
        <v>1206689623</v>
      </c>
      <c r="AZ375" s="40">
        <v>1203327183</v>
      </c>
      <c r="BA375" s="40">
        <v>1234081868</v>
      </c>
      <c r="BB375" s="40">
        <v>1219557679</v>
      </c>
      <c r="BC375" s="40">
        <v>1595016321</v>
      </c>
      <c r="BD375" s="40">
        <v>1883898421</v>
      </c>
      <c r="BE375" s="40">
        <v>2061093107</v>
      </c>
      <c r="BF375" s="40">
        <v>2302941541</v>
      </c>
      <c r="BG375" s="40">
        <v>1705394504</v>
      </c>
      <c r="BH375" s="40">
        <v>1582464124</v>
      </c>
      <c r="BI375" s="40">
        <v>1735885672</v>
      </c>
      <c r="BJ375" s="40">
        <v>1751436833</v>
      </c>
      <c r="BK375" s="40">
        <v>1408626681</v>
      </c>
      <c r="BL375" s="40">
        <v>1644965407</v>
      </c>
    </row>
    <row r="376" spans="1:64" x14ac:dyDescent="0.3">
      <c r="A376" s="40" t="s">
        <v>165</v>
      </c>
      <c r="B376" s="40" t="s">
        <v>166</v>
      </c>
      <c r="C376" s="40" t="s">
        <v>329</v>
      </c>
      <c r="D376" s="40" t="s">
        <v>40</v>
      </c>
      <c r="E376" s="40" t="s">
        <v>293</v>
      </c>
      <c r="F376" s="40" t="s">
        <v>324</v>
      </c>
      <c r="G376" s="40" t="s">
        <v>41</v>
      </c>
      <c r="AA376" s="40">
        <v>1195462963</v>
      </c>
      <c r="AB376" s="40">
        <v>1142779037</v>
      </c>
      <c r="AC376" s="40">
        <v>1144896825</v>
      </c>
      <c r="AD376" s="40">
        <v>1149567164</v>
      </c>
      <c r="AE376" s="40">
        <v>979837264.20000005</v>
      </c>
      <c r="AF376" s="40">
        <v>2121895833</v>
      </c>
      <c r="AG376" s="40">
        <v>2193816832</v>
      </c>
      <c r="AH376" s="40">
        <v>996504988</v>
      </c>
      <c r="AI376" s="40">
        <v>846765154.39999998</v>
      </c>
      <c r="AJ376" s="40">
        <v>1011077192</v>
      </c>
      <c r="AK376" s="40">
        <v>856707351.20000005</v>
      </c>
      <c r="AL376" s="40">
        <v>1180071732</v>
      </c>
      <c r="AM376" s="40">
        <v>721968556.39999998</v>
      </c>
      <c r="AN376" s="40">
        <v>842633469.20000005</v>
      </c>
      <c r="AO376" s="40">
        <v>787301896.60000002</v>
      </c>
      <c r="AP376" s="40">
        <v>829447812.79999995</v>
      </c>
      <c r="AQ376" s="40">
        <v>1122318496</v>
      </c>
      <c r="AR376" s="40">
        <v>1327810865</v>
      </c>
      <c r="AS376" s="40">
        <v>1355611667</v>
      </c>
      <c r="AT376" s="40">
        <v>1287995945</v>
      </c>
      <c r="AU376" s="40">
        <v>1009039633</v>
      </c>
      <c r="AV376" s="40">
        <v>913923559.20000005</v>
      </c>
      <c r="AW376" s="40">
        <v>1206707809</v>
      </c>
      <c r="AX376" s="40">
        <v>1333142177</v>
      </c>
      <c r="AY376" s="40">
        <v>1591585183</v>
      </c>
      <c r="AZ376" s="40">
        <v>1811924036</v>
      </c>
      <c r="BA376" s="40">
        <v>2041608997</v>
      </c>
      <c r="BB376" s="40">
        <v>2310532041</v>
      </c>
      <c r="BC376" s="40">
        <v>3087080270</v>
      </c>
      <c r="BD376" s="40">
        <v>3044470749</v>
      </c>
      <c r="BE376" s="40">
        <v>2776564992</v>
      </c>
      <c r="BF376" s="40">
        <v>3452956746</v>
      </c>
      <c r="BG376" s="40">
        <v>3667364050</v>
      </c>
      <c r="BH376" s="40">
        <v>3857577423</v>
      </c>
      <c r="BI376" s="40">
        <v>3858728409</v>
      </c>
      <c r="BJ376" s="40">
        <v>3395340466</v>
      </c>
      <c r="BK376" s="40">
        <v>2483762498</v>
      </c>
      <c r="BL376" s="40">
        <v>2688563502</v>
      </c>
    </row>
    <row r="377" spans="1:64" x14ac:dyDescent="0.3">
      <c r="A377" s="40" t="s">
        <v>171</v>
      </c>
      <c r="B377" s="40" t="s">
        <v>172</v>
      </c>
      <c r="C377" s="40" t="s">
        <v>329</v>
      </c>
      <c r="D377" s="40" t="s">
        <v>40</v>
      </c>
      <c r="E377" s="40" t="s">
        <v>293</v>
      </c>
      <c r="F377" s="40" t="s">
        <v>324</v>
      </c>
      <c r="G377" s="40" t="s">
        <v>41</v>
      </c>
      <c r="L377" s="40">
        <v>111290040</v>
      </c>
      <c r="M377" s="40">
        <v>93228558.859999999</v>
      </c>
      <c r="N377" s="40">
        <v>105072005</v>
      </c>
      <c r="O377" s="40">
        <v>112417997</v>
      </c>
      <c r="P377" s="40">
        <v>124146995</v>
      </c>
      <c r="Q377" s="40">
        <v>135500001</v>
      </c>
      <c r="R377" s="40">
        <v>136399240.59999999</v>
      </c>
      <c r="S377" s="40">
        <v>146788990.80000001</v>
      </c>
      <c r="T377" s="40">
        <v>177426662.90000001</v>
      </c>
      <c r="U377" s="40">
        <v>182407760.90000001</v>
      </c>
      <c r="V377" s="40">
        <v>281434327.80000001</v>
      </c>
      <c r="W377" s="40">
        <v>313877723.80000001</v>
      </c>
      <c r="X377" s="40">
        <v>346901186.30000001</v>
      </c>
      <c r="Y377" s="40">
        <v>384186033</v>
      </c>
      <c r="Z377" s="40">
        <v>544002995.70000005</v>
      </c>
      <c r="AA377" s="40">
        <v>575270219</v>
      </c>
      <c r="AB377" s="40">
        <v>573196759.29999995</v>
      </c>
      <c r="AC377" s="40">
        <v>559853877.10000002</v>
      </c>
      <c r="AD377" s="40">
        <v>565280428.79999995</v>
      </c>
      <c r="AE377" s="40">
        <v>648260186</v>
      </c>
      <c r="AF377" s="40">
        <v>717746417.29999995</v>
      </c>
      <c r="AG377" s="40">
        <v>729779005.60000002</v>
      </c>
      <c r="AH377" s="40">
        <v>813549098.5</v>
      </c>
      <c r="AI377" s="40">
        <v>939531188</v>
      </c>
      <c r="AJ377" s="40">
        <v>969438146.5</v>
      </c>
      <c r="AK377" s="40">
        <v>829983256.5</v>
      </c>
      <c r="AL377" s="40">
        <v>614249137.5</v>
      </c>
      <c r="AM377" s="40">
        <v>674400085.60000002</v>
      </c>
      <c r="AN377" s="40">
        <v>665092178.20000005</v>
      </c>
      <c r="AO377" s="40">
        <v>375000008.19999999</v>
      </c>
      <c r="AP377" s="40">
        <v>569161218.70000005</v>
      </c>
      <c r="AQ377" s="40">
        <v>652314045.70000005</v>
      </c>
      <c r="AR377" s="40">
        <v>850993827.10000002</v>
      </c>
      <c r="AS377" s="40">
        <v>905498653.10000002</v>
      </c>
      <c r="AT377" s="40">
        <v>680474657.39999998</v>
      </c>
      <c r="AU377" s="40">
        <v>645166670.89999998</v>
      </c>
      <c r="AV377" s="40">
        <v>625261996.89999998</v>
      </c>
      <c r="AW377" s="40">
        <v>593627804.5</v>
      </c>
      <c r="AX377" s="40">
        <v>706374905.79999995</v>
      </c>
      <c r="AY377" s="40">
        <v>805518755.79999995</v>
      </c>
      <c r="AZ377" s="40">
        <v>990915391.39999998</v>
      </c>
      <c r="BA377" s="40">
        <v>1073597865</v>
      </c>
      <c r="BB377" s="40">
        <v>1161740911</v>
      </c>
      <c r="BC377" s="40">
        <v>1376117379</v>
      </c>
      <c r="BD377" s="40">
        <v>1576354879</v>
      </c>
      <c r="BE377" s="40">
        <v>1627502504</v>
      </c>
      <c r="BF377" s="40">
        <v>1852831845</v>
      </c>
      <c r="BG377" s="40">
        <v>2143238649</v>
      </c>
      <c r="BH377" s="40">
        <v>2202078140</v>
      </c>
      <c r="BI377" s="40">
        <v>2305136071</v>
      </c>
      <c r="BJ377" s="40">
        <v>2318356071</v>
      </c>
      <c r="BK377" s="40">
        <v>2484181993</v>
      </c>
      <c r="BL377" s="40">
        <v>2828522826</v>
      </c>
    </row>
    <row r="378" spans="1:64" x14ac:dyDescent="0.3">
      <c r="A378" s="40" t="s">
        <v>175</v>
      </c>
      <c r="B378" s="40" t="s">
        <v>176</v>
      </c>
      <c r="C378" s="40" t="s">
        <v>329</v>
      </c>
      <c r="D378" s="40" t="s">
        <v>40</v>
      </c>
      <c r="E378" s="40" t="s">
        <v>293</v>
      </c>
      <c r="F378" s="40" t="s">
        <v>324</v>
      </c>
      <c r="G378" s="40" t="s">
        <v>41</v>
      </c>
      <c r="H378" s="40">
        <v>877782444.39999998</v>
      </c>
      <c r="I378" s="40">
        <v>898782024.39999998</v>
      </c>
      <c r="J378" s="40">
        <v>978580428.39999998</v>
      </c>
      <c r="K378" s="40">
        <v>933781324.39999998</v>
      </c>
      <c r="L378" s="40">
        <v>992580148.39999998</v>
      </c>
      <c r="M378" s="40">
        <v>1118577628</v>
      </c>
      <c r="N378" s="40">
        <v>1373372533</v>
      </c>
      <c r="O378" s="40">
        <v>1247375052</v>
      </c>
      <c r="P378" s="40">
        <v>1311773765</v>
      </c>
      <c r="Q378" s="40">
        <v>1244575108</v>
      </c>
      <c r="R378" s="40">
        <v>1491890380</v>
      </c>
      <c r="S378" s="40">
        <v>1540262781</v>
      </c>
      <c r="T378" s="40">
        <v>2011527378</v>
      </c>
      <c r="U378" s="40">
        <v>3031640912</v>
      </c>
      <c r="V378" s="40">
        <v>2770791075</v>
      </c>
      <c r="W378" s="40">
        <v>2336706532</v>
      </c>
      <c r="X378" s="40">
        <v>2693192272</v>
      </c>
      <c r="Y378" s="40">
        <v>2941582337</v>
      </c>
      <c r="Z378" s="40">
        <v>3219714964</v>
      </c>
      <c r="AA378" s="40">
        <v>4843348742</v>
      </c>
      <c r="AB378" s="40">
        <v>5418907613</v>
      </c>
      <c r="AC378" s="40">
        <v>4349810624</v>
      </c>
      <c r="AD378" s="40">
        <v>3645728872</v>
      </c>
      <c r="AE378" s="40">
        <v>3897104128</v>
      </c>
      <c r="AF378" s="40">
        <v>3304951120</v>
      </c>
      <c r="AG378" s="40">
        <v>3752860412</v>
      </c>
      <c r="AH378" s="40">
        <v>5530406814</v>
      </c>
      <c r="AI378" s="40">
        <v>6294432899</v>
      </c>
      <c r="AJ378" s="40">
        <v>6318427714</v>
      </c>
      <c r="AK378" s="40">
        <v>4861438565</v>
      </c>
      <c r="AL378" s="40">
        <v>5168580017</v>
      </c>
      <c r="AM378" s="40">
        <v>4726157083</v>
      </c>
      <c r="AN378" s="40">
        <v>5144597117</v>
      </c>
      <c r="AO378" s="40">
        <v>5890503548</v>
      </c>
      <c r="AP378" s="40">
        <v>5498883405</v>
      </c>
      <c r="AQ378" s="40">
        <v>5697671714</v>
      </c>
      <c r="AR378" s="40">
        <v>5634331597</v>
      </c>
      <c r="AS378" s="40">
        <v>4750646673</v>
      </c>
      <c r="AT378" s="40">
        <v>4424093625</v>
      </c>
      <c r="AU378" s="40">
        <v>4083691173</v>
      </c>
      <c r="AV378" s="40">
        <v>3911148307</v>
      </c>
      <c r="AW378" s="40">
        <v>3917367946</v>
      </c>
      <c r="AX378" s="40">
        <v>5349452060</v>
      </c>
      <c r="AY378" s="40">
        <v>6326609715</v>
      </c>
      <c r="AZ378" s="40">
        <v>6157376843</v>
      </c>
      <c r="BA378" s="40">
        <v>6333013365</v>
      </c>
      <c r="BB378" s="40">
        <v>7914667726</v>
      </c>
      <c r="BC378" s="40">
        <v>8200140415</v>
      </c>
      <c r="BD378" s="40">
        <v>8030022304</v>
      </c>
      <c r="BE378" s="40">
        <v>8960990936</v>
      </c>
      <c r="BF378" s="40">
        <v>9517139035</v>
      </c>
      <c r="BG378" s="40">
        <v>8598245013</v>
      </c>
      <c r="BH378" s="40">
        <v>7691281350</v>
      </c>
      <c r="BI378" s="40">
        <v>7625309320</v>
      </c>
      <c r="BJ378" s="40">
        <v>6607418700</v>
      </c>
      <c r="BK378" s="40">
        <v>6441874317</v>
      </c>
      <c r="BL378" s="40">
        <v>7981298340</v>
      </c>
    </row>
    <row r="379" spans="1:64" x14ac:dyDescent="0.3">
      <c r="A379" s="40" t="s">
        <v>177</v>
      </c>
      <c r="B379" s="40" t="s">
        <v>178</v>
      </c>
      <c r="C379" s="40" t="s">
        <v>329</v>
      </c>
      <c r="D379" s="40" t="s">
        <v>40</v>
      </c>
      <c r="E379" s="40" t="s">
        <v>293</v>
      </c>
      <c r="F379" s="40" t="s">
        <v>324</v>
      </c>
      <c r="G379" s="40" t="s">
        <v>41</v>
      </c>
      <c r="AK379" s="40">
        <v>1790671290</v>
      </c>
      <c r="AL379" s="40">
        <v>2173720805</v>
      </c>
      <c r="AM379" s="40">
        <v>2057055216</v>
      </c>
      <c r="AN379" s="40">
        <v>1908508811</v>
      </c>
      <c r="AO379" s="40">
        <v>1875834060</v>
      </c>
      <c r="AP379" s="40">
        <v>2293922855</v>
      </c>
      <c r="AQ379" s="40">
        <v>2859209689</v>
      </c>
      <c r="AR379" s="40">
        <v>3273467321</v>
      </c>
      <c r="AS379" s="40">
        <v>2941714885</v>
      </c>
      <c r="AT379" s="40">
        <v>3113249640</v>
      </c>
      <c r="AU379" s="40">
        <v>3189117807</v>
      </c>
      <c r="AV379" s="40">
        <v>3183267636</v>
      </c>
      <c r="AW379" s="40">
        <v>3270668586</v>
      </c>
      <c r="AX379" s="40">
        <v>3531656297</v>
      </c>
      <c r="AY379" s="40">
        <v>3968907447</v>
      </c>
      <c r="AZ379" s="40">
        <v>4844518177</v>
      </c>
      <c r="BA379" s="40">
        <v>5404288557</v>
      </c>
      <c r="BB379" s="40">
        <v>5767993480</v>
      </c>
      <c r="BC379" s="40">
        <v>7879106830</v>
      </c>
      <c r="BD379" s="40">
        <v>8640048136</v>
      </c>
      <c r="BE379" s="40">
        <v>9393729598</v>
      </c>
      <c r="BF379" s="40">
        <v>9944715732</v>
      </c>
      <c r="BG379" s="40">
        <v>12149631477</v>
      </c>
      <c r="BH379" s="40">
        <v>13851919361</v>
      </c>
      <c r="BI379" s="40">
        <v>13893527725</v>
      </c>
      <c r="BJ379" s="40">
        <v>13230286148</v>
      </c>
      <c r="BK379" s="40">
        <v>13853409556</v>
      </c>
      <c r="BL379" s="40">
        <v>15696039718</v>
      </c>
    </row>
    <row r="380" spans="1:64" x14ac:dyDescent="0.3">
      <c r="A380" s="40" t="s">
        <v>179</v>
      </c>
      <c r="B380" s="40" t="s">
        <v>180</v>
      </c>
      <c r="C380" s="40" t="s">
        <v>329</v>
      </c>
      <c r="D380" s="40" t="s">
        <v>40</v>
      </c>
      <c r="E380" s="40" t="s">
        <v>293</v>
      </c>
      <c r="F380" s="40" t="s">
        <v>324</v>
      </c>
      <c r="G380" s="40" t="s">
        <v>41</v>
      </c>
      <c r="H380" s="40">
        <v>220421383.59999999</v>
      </c>
      <c r="I380" s="40">
        <v>220828092.19999999</v>
      </c>
      <c r="J380" s="40">
        <v>245236897.30000001</v>
      </c>
      <c r="K380" s="40">
        <v>278290356.39999998</v>
      </c>
      <c r="L380" s="40">
        <v>434173669.5</v>
      </c>
      <c r="M380" s="40">
        <v>444677871.10000002</v>
      </c>
      <c r="N380" s="40">
        <v>443557423</v>
      </c>
      <c r="O380" s="40">
        <v>461064425.80000001</v>
      </c>
      <c r="P380" s="40">
        <v>530392156.89999998</v>
      </c>
      <c r="Q380" s="40">
        <v>642997198.89999998</v>
      </c>
      <c r="R380" s="40">
        <v>766246498.60000002</v>
      </c>
      <c r="S380" s="40">
        <v>812885154.10000002</v>
      </c>
      <c r="T380" s="40">
        <v>997619047.60000002</v>
      </c>
      <c r="U380" s="40">
        <v>1270328103</v>
      </c>
      <c r="V380" s="40">
        <v>1666222222</v>
      </c>
      <c r="W380" s="40">
        <v>1758900000</v>
      </c>
      <c r="X380" s="40">
        <v>2152058824</v>
      </c>
      <c r="Y380" s="40">
        <v>1782652174</v>
      </c>
      <c r="Z380" s="40">
        <v>1395025000</v>
      </c>
      <c r="AA380" s="40">
        <v>893170000</v>
      </c>
      <c r="AB380" s="40">
        <v>780000000</v>
      </c>
      <c r="AC380" s="40">
        <v>1094000000</v>
      </c>
      <c r="AD380" s="40">
        <v>1188666667</v>
      </c>
      <c r="AE380" s="40">
        <v>1799026156</v>
      </c>
      <c r="AF380" s="40">
        <v>1702663858</v>
      </c>
      <c r="AG380" s="40">
        <v>2083156750</v>
      </c>
      <c r="AH380" s="40">
        <v>3432839582</v>
      </c>
      <c r="AI380" s="40">
        <v>3532683333</v>
      </c>
      <c r="AJ380" s="40">
        <v>2869151318</v>
      </c>
      <c r="AK380" s="40">
        <v>2293508862</v>
      </c>
      <c r="AL380" s="40">
        <v>1640022029</v>
      </c>
      <c r="AM380" s="40">
        <v>1377378798</v>
      </c>
      <c r="AN380" s="40">
        <v>1554985198</v>
      </c>
      <c r="AO380" s="40">
        <v>1842375698</v>
      </c>
      <c r="AP380" s="40">
        <v>2607120502</v>
      </c>
      <c r="AQ380" s="40">
        <v>2480528662</v>
      </c>
      <c r="AR380" s="40">
        <v>2389867336</v>
      </c>
      <c r="AS380" s="40">
        <v>2518761104</v>
      </c>
      <c r="AT380" s="40">
        <v>2086658940</v>
      </c>
      <c r="AU380" s="40">
        <v>1703706892</v>
      </c>
      <c r="AV380" s="40">
        <v>1626594431</v>
      </c>
      <c r="AW380" s="40">
        <v>1447849251</v>
      </c>
      <c r="AX380" s="40">
        <v>1552935590</v>
      </c>
      <c r="AY380" s="40">
        <v>1720704620</v>
      </c>
      <c r="AZ380" s="40">
        <v>2260213212</v>
      </c>
      <c r="BA380" s="40">
        <v>2389696713</v>
      </c>
      <c r="BB380" s="40">
        <v>2738606989</v>
      </c>
      <c r="BC380" s="40">
        <v>3044958684</v>
      </c>
      <c r="BD380" s="40">
        <v>4750473059</v>
      </c>
      <c r="BE380" s="40">
        <v>5296035831</v>
      </c>
      <c r="BF380" s="40">
        <v>5056622345</v>
      </c>
      <c r="BG380" s="40">
        <v>6028561046</v>
      </c>
      <c r="BH380" s="40">
        <v>6267953777</v>
      </c>
      <c r="BI380" s="40">
        <v>6843269601</v>
      </c>
      <c r="BJ380" s="40">
        <v>6499644543</v>
      </c>
      <c r="BK380" s="40">
        <v>5708660256</v>
      </c>
      <c r="BL380" s="40">
        <v>6389754810</v>
      </c>
    </row>
    <row r="381" spans="1:64" x14ac:dyDescent="0.3">
      <c r="A381" s="40" t="s">
        <v>279</v>
      </c>
      <c r="B381" s="40" t="s">
        <v>280</v>
      </c>
      <c r="C381" s="40" t="s">
        <v>329</v>
      </c>
      <c r="D381" s="40" t="s">
        <v>40</v>
      </c>
      <c r="E381" s="40" t="s">
        <v>293</v>
      </c>
      <c r="F381" s="40" t="s">
        <v>324</v>
      </c>
      <c r="G381" s="40" t="s">
        <v>41</v>
      </c>
      <c r="H381" s="40">
        <v>88857142.859999999</v>
      </c>
      <c r="I381" s="40">
        <v>85571428.569999993</v>
      </c>
      <c r="J381" s="40">
        <v>93571428.569999993</v>
      </c>
      <c r="K381" s="40">
        <v>100571428.59999999</v>
      </c>
      <c r="L381" s="40">
        <v>155000000</v>
      </c>
      <c r="M381" s="40">
        <v>170000000</v>
      </c>
      <c r="N381" s="40">
        <v>175714285.69999999</v>
      </c>
      <c r="O381" s="40">
        <v>182857142.90000001</v>
      </c>
      <c r="P381" s="40">
        <v>190000000</v>
      </c>
      <c r="Q381" s="40">
        <v>194428571.40000001</v>
      </c>
      <c r="R381" s="40">
        <v>220000000</v>
      </c>
      <c r="S381" s="40">
        <v>246000000</v>
      </c>
      <c r="T381" s="40">
        <v>256571428.59999999</v>
      </c>
      <c r="U381" s="40">
        <v>332333333.30000001</v>
      </c>
      <c r="V381" s="40">
        <v>343333333.30000001</v>
      </c>
      <c r="W381" s="40">
        <v>390000000</v>
      </c>
      <c r="X381" s="40">
        <v>407000000</v>
      </c>
      <c r="Y381" s="40">
        <v>453750000</v>
      </c>
      <c r="Z381" s="40">
        <v>496500000</v>
      </c>
      <c r="AA381" s="40">
        <v>535500000</v>
      </c>
      <c r="AB381" s="40">
        <v>605111111.10000002</v>
      </c>
      <c r="AC381" s="40">
        <v>537777777.79999995</v>
      </c>
      <c r="AD381" s="40">
        <v>456692307.69999999</v>
      </c>
      <c r="AE381" s="40">
        <v>398444444.39999998</v>
      </c>
      <c r="AF381" s="40">
        <v>298451612.89999998</v>
      </c>
      <c r="AG381" s="40">
        <v>202282051.30000001</v>
      </c>
      <c r="AH381" s="40">
        <v>247052631.59999999</v>
      </c>
      <c r="AI381" s="40">
        <v>609096385.5</v>
      </c>
      <c r="AJ381" s="40">
        <v>765369565.20000005</v>
      </c>
      <c r="AK381" s="40">
        <v>597994202.89999998</v>
      </c>
      <c r="AL381" s="40">
        <v>534337461.30000001</v>
      </c>
      <c r="AM381" s="40">
        <v>676716759.79999995</v>
      </c>
      <c r="AN381" s="40">
        <v>997641342.79999995</v>
      </c>
      <c r="AO381" s="40">
        <v>432453540.5</v>
      </c>
      <c r="AP381" s="40">
        <v>536391852.80000001</v>
      </c>
      <c r="AQ381" s="40">
        <v>478367248.89999998</v>
      </c>
      <c r="AR381" s="40">
        <v>601708482.29999995</v>
      </c>
      <c r="AS381" s="40">
        <v>561374093.79999995</v>
      </c>
      <c r="AT381" s="40">
        <v>619243383.60000002</v>
      </c>
      <c r="AU381" s="40">
        <v>581502153.79999995</v>
      </c>
      <c r="AV381" s="40">
        <v>635769808.10000002</v>
      </c>
      <c r="AW381" s="40">
        <v>644234665.60000002</v>
      </c>
      <c r="AX381" s="40">
        <v>765525193.79999995</v>
      </c>
      <c r="AY381" s="40">
        <v>969302559.20000005</v>
      </c>
      <c r="AZ381" s="40">
        <v>1215499160</v>
      </c>
      <c r="BA381" s="40">
        <v>1684705365</v>
      </c>
      <c r="BB381" s="40">
        <v>1701678576</v>
      </c>
      <c r="BC381" s="40">
        <v>2051509704</v>
      </c>
      <c r="BD381" s="40">
        <v>1770850221</v>
      </c>
      <c r="BE381" s="40">
        <v>1909215985</v>
      </c>
      <c r="BF381" s="40">
        <v>2263377703</v>
      </c>
      <c r="BG381" s="40">
        <v>2377304606</v>
      </c>
      <c r="BH381" s="40">
        <v>2307177672</v>
      </c>
      <c r="BI381" s="40">
        <v>1840706670</v>
      </c>
      <c r="BJ381" s="40">
        <v>1053664333</v>
      </c>
      <c r="BK381" s="40">
        <v>1305160677</v>
      </c>
      <c r="BL381" s="40">
        <v>1745940438</v>
      </c>
    </row>
    <row r="382" spans="1:64" x14ac:dyDescent="0.3">
      <c r="A382" s="40" t="s">
        <v>281</v>
      </c>
      <c r="B382" s="40" t="s">
        <v>282</v>
      </c>
      <c r="C382" s="40" t="s">
        <v>329</v>
      </c>
      <c r="D382" s="40" t="s">
        <v>40</v>
      </c>
      <c r="E382" s="40" t="s">
        <v>293</v>
      </c>
      <c r="F382" s="40" t="s">
        <v>324</v>
      </c>
      <c r="G382" s="40" t="s">
        <v>41</v>
      </c>
      <c r="L382" s="40">
        <v>246082800</v>
      </c>
      <c r="M382" s="40">
        <v>270791600</v>
      </c>
      <c r="N382" s="40">
        <v>305343600</v>
      </c>
      <c r="O382" s="40">
        <v>250100500</v>
      </c>
      <c r="P382" s="40">
        <v>341502700</v>
      </c>
      <c r="Q382" s="40">
        <v>307352500</v>
      </c>
      <c r="R382" s="40">
        <v>402947500</v>
      </c>
      <c r="S382" s="40">
        <v>507970400</v>
      </c>
      <c r="T382" s="40">
        <v>527045900</v>
      </c>
      <c r="U382" s="40">
        <v>775392200</v>
      </c>
      <c r="V382" s="40">
        <v>812935500</v>
      </c>
      <c r="W382" s="40">
        <v>802727300</v>
      </c>
      <c r="X382" s="40">
        <v>762921600</v>
      </c>
      <c r="Y382" s="40">
        <v>612239300</v>
      </c>
      <c r="Z382" s="40">
        <v>677489900</v>
      </c>
      <c r="AA382" s="40">
        <v>1007008400</v>
      </c>
      <c r="AB382" s="40">
        <v>1330538600</v>
      </c>
      <c r="AC382" s="40">
        <v>1264603000</v>
      </c>
      <c r="AD382" s="40">
        <v>770499900</v>
      </c>
      <c r="AE382" s="40">
        <v>853508000</v>
      </c>
      <c r="AF382" s="40">
        <v>1168410200</v>
      </c>
      <c r="AG382" s="40">
        <v>1003252200</v>
      </c>
      <c r="AH382" s="40">
        <v>884705500</v>
      </c>
      <c r="AI382" s="40">
        <v>1158566300</v>
      </c>
      <c r="AJ382" s="40">
        <v>1110269700</v>
      </c>
      <c r="AK382" s="40">
        <v>1302819800</v>
      </c>
      <c r="AL382" s="40">
        <v>1170653400</v>
      </c>
      <c r="AM382" s="40">
        <v>455830400</v>
      </c>
      <c r="AN382" s="40">
        <v>901730600</v>
      </c>
      <c r="AO382" s="40">
        <v>1176932600</v>
      </c>
      <c r="AP382" s="40">
        <v>957601500</v>
      </c>
      <c r="AQ382" s="40">
        <v>1654402900</v>
      </c>
      <c r="AR382" s="40">
        <v>1424074300</v>
      </c>
      <c r="AS382" s="40">
        <v>1209352300</v>
      </c>
      <c r="AT382" s="40">
        <v>1061707300</v>
      </c>
      <c r="AU382" s="40">
        <v>1048119900</v>
      </c>
      <c r="AV382" s="40">
        <v>1059106700</v>
      </c>
      <c r="AW382" s="40">
        <v>797100500</v>
      </c>
      <c r="AX382" s="40">
        <v>847303000</v>
      </c>
      <c r="AY382" s="40">
        <v>1048711500</v>
      </c>
      <c r="AZ382" s="40">
        <v>986918100</v>
      </c>
      <c r="BA382" s="40">
        <v>1046867600</v>
      </c>
      <c r="BB382" s="40">
        <v>1121771100</v>
      </c>
      <c r="BC382" s="40">
        <v>839914100</v>
      </c>
      <c r="BD382" s="40">
        <v>1038352700</v>
      </c>
      <c r="BE382" s="40">
        <v>1157186600</v>
      </c>
      <c r="BF382" s="40">
        <v>1222053400</v>
      </c>
      <c r="BG382" s="40">
        <v>1376807100</v>
      </c>
      <c r="BH382" s="40">
        <v>1363954000</v>
      </c>
      <c r="BI382" s="40">
        <v>1704942500</v>
      </c>
      <c r="BJ382" s="40">
        <v>1653794200</v>
      </c>
      <c r="BK382" s="40">
        <v>1618000000</v>
      </c>
      <c r="BL382" s="40">
        <v>1838424800</v>
      </c>
    </row>
    <row r="383" spans="1:64" x14ac:dyDescent="0.3">
      <c r="A383" s="40" t="s">
        <v>147</v>
      </c>
      <c r="B383" s="40" t="s">
        <v>148</v>
      </c>
      <c r="C383" s="40" t="s">
        <v>330</v>
      </c>
      <c r="D383" s="40" t="s">
        <v>40</v>
      </c>
      <c r="E383" s="40" t="s">
        <v>293</v>
      </c>
      <c r="F383" s="40" t="s">
        <v>324</v>
      </c>
      <c r="G383" s="40" t="s">
        <v>41</v>
      </c>
      <c r="H383" s="40">
        <v>134169238.3</v>
      </c>
      <c r="I383" s="40">
        <v>143699514.09999999</v>
      </c>
      <c r="J383" s="40">
        <v>151680604.09999999</v>
      </c>
      <c r="K383" s="40">
        <v>158717022.30000001</v>
      </c>
      <c r="L383" s="40">
        <v>149775090.19999999</v>
      </c>
      <c r="M383" s="40">
        <v>157359681.59999999</v>
      </c>
      <c r="N383" s="40">
        <v>150605839.19999999</v>
      </c>
      <c r="O383" s="40">
        <v>145472008.5</v>
      </c>
      <c r="P383" s="40">
        <v>153140095.09999999</v>
      </c>
      <c r="Q383" s="40">
        <v>139867732.30000001</v>
      </c>
      <c r="R383" s="40">
        <v>147615010.59999999</v>
      </c>
      <c r="S383" s="40">
        <v>184584163</v>
      </c>
      <c r="T383" s="40">
        <v>198373523</v>
      </c>
      <c r="U383" s="40">
        <v>231534116.90000001</v>
      </c>
      <c r="V383" s="40">
        <v>271334014.39999998</v>
      </c>
      <c r="W383" s="40">
        <v>283349817.80000001</v>
      </c>
      <c r="X383" s="40">
        <v>321522352.30000001</v>
      </c>
      <c r="Y383" s="40">
        <v>444454693.80000001</v>
      </c>
      <c r="Z383" s="40">
        <v>513702854.30000001</v>
      </c>
      <c r="AA383" s="40">
        <v>548650455.89999998</v>
      </c>
      <c r="AB383" s="40">
        <v>529271802.19999999</v>
      </c>
      <c r="AC383" s="40">
        <v>482812661.5</v>
      </c>
      <c r="AD383" s="40">
        <v>441914271.80000001</v>
      </c>
      <c r="AE383" s="40">
        <v>416048963</v>
      </c>
      <c r="AF383" s="40">
        <v>526359972.30000001</v>
      </c>
      <c r="AG383" s="40">
        <v>597867380.29999995</v>
      </c>
      <c r="AH383" s="40">
        <v>659201131.60000002</v>
      </c>
      <c r="AI383" s="40">
        <v>746793173.79999995</v>
      </c>
      <c r="AJ383" s="40">
        <v>722627174.20000005</v>
      </c>
      <c r="AK383" s="40">
        <v>866814538.60000002</v>
      </c>
      <c r="AL383" s="40">
        <v>934032478.79999995</v>
      </c>
      <c r="AM383" s="40">
        <v>645416035.60000002</v>
      </c>
      <c r="AN383" s="40">
        <v>704993567.29999995</v>
      </c>
      <c r="AO383" s="40">
        <v>624456113.10000002</v>
      </c>
      <c r="AP383" s="40">
        <v>790409692.79999995</v>
      </c>
      <c r="AQ383" s="40">
        <v>940965777.89999998</v>
      </c>
      <c r="AR383" s="40">
        <v>825813763.39999998</v>
      </c>
      <c r="AS383" s="40">
        <v>1025572180</v>
      </c>
      <c r="AT383" s="40">
        <v>915532212.10000002</v>
      </c>
      <c r="AU383" s="40">
        <v>809426367.5</v>
      </c>
      <c r="AV383" s="40">
        <v>1017807387</v>
      </c>
      <c r="AW383" s="40">
        <v>1146972072</v>
      </c>
      <c r="AX383" s="40">
        <v>1445308958</v>
      </c>
      <c r="AY383" s="40">
        <v>1529748726</v>
      </c>
      <c r="AZ383" s="40">
        <v>1927978204</v>
      </c>
      <c r="BA383" s="40">
        <v>1975145446</v>
      </c>
      <c r="BB383" s="40">
        <v>2027015438</v>
      </c>
      <c r="BC383" s="40">
        <v>3097181542</v>
      </c>
      <c r="BD383" s="40">
        <v>2711019509</v>
      </c>
      <c r="BE383" s="40">
        <v>2922104196</v>
      </c>
      <c r="BF383" s="40">
        <v>3302049035</v>
      </c>
      <c r="BG383" s="40">
        <v>3515456868</v>
      </c>
      <c r="BH383" s="40">
        <v>3783211886</v>
      </c>
      <c r="BI383" s="40">
        <v>3882046459</v>
      </c>
      <c r="BJ383" s="40">
        <v>3154096842</v>
      </c>
      <c r="BK383" s="40">
        <v>3348336472</v>
      </c>
      <c r="BL383" s="40">
        <v>3532279247</v>
      </c>
    </row>
    <row r="384" spans="1:64" x14ac:dyDescent="0.3">
      <c r="A384" s="40" t="s">
        <v>153</v>
      </c>
      <c r="B384" s="40" t="s">
        <v>154</v>
      </c>
      <c r="C384" s="40" t="s">
        <v>330</v>
      </c>
      <c r="D384" s="40" t="s">
        <v>40</v>
      </c>
      <c r="E384" s="40" t="s">
        <v>293</v>
      </c>
      <c r="F384" s="40" t="s">
        <v>324</v>
      </c>
      <c r="G384" s="40" t="s">
        <v>41</v>
      </c>
      <c r="L384" s="40">
        <v>266482866.09999999</v>
      </c>
      <c r="M384" s="40">
        <v>271772879.89999998</v>
      </c>
      <c r="N384" s="40">
        <v>290809637.30000001</v>
      </c>
      <c r="O384" s="40">
        <v>331780231.80000001</v>
      </c>
      <c r="P384" s="40">
        <v>354063426.89999998</v>
      </c>
      <c r="Q384" s="40">
        <v>363822183.19999999</v>
      </c>
      <c r="R384" s="40">
        <v>382588180.10000002</v>
      </c>
      <c r="S384" s="40">
        <v>457403156.30000001</v>
      </c>
      <c r="T384" s="40">
        <v>541561871.89999998</v>
      </c>
      <c r="U384" s="40">
        <v>666268529.20000005</v>
      </c>
      <c r="V384" s="40">
        <v>801599035.5</v>
      </c>
      <c r="W384" s="40">
        <v>849450465.10000002</v>
      </c>
      <c r="X384" s="40">
        <v>1132617514</v>
      </c>
      <c r="Y384" s="40">
        <v>1382658053</v>
      </c>
      <c r="Z384" s="40">
        <v>1791296623</v>
      </c>
      <c r="AA384" s="40">
        <v>1933032257</v>
      </c>
      <c r="AB384" s="40">
        <v>2075297381</v>
      </c>
      <c r="AC384" s="40">
        <v>1977608331</v>
      </c>
      <c r="AD384" s="40">
        <v>1712094170</v>
      </c>
      <c r="AE384" s="40">
        <v>1714211214</v>
      </c>
      <c r="AF384" s="40">
        <v>1677762346</v>
      </c>
      <c r="AG384" s="40">
        <v>2297317075</v>
      </c>
      <c r="AH384" s="40">
        <v>2950924354</v>
      </c>
      <c r="AI384" s="40">
        <v>2991196588</v>
      </c>
      <c r="AJ384" s="40">
        <v>2841467185</v>
      </c>
      <c r="AK384" s="40">
        <v>2675806694</v>
      </c>
      <c r="AL384" s="40">
        <v>3016457111</v>
      </c>
      <c r="AM384" s="40">
        <v>3029101304</v>
      </c>
      <c r="AN384" s="40">
        <v>2349905298</v>
      </c>
      <c r="AO384" s="40">
        <v>1790865570</v>
      </c>
      <c r="AP384" s="40">
        <v>1723007682</v>
      </c>
      <c r="AQ384" s="40">
        <v>1859660081</v>
      </c>
      <c r="AR384" s="40">
        <v>1969540356</v>
      </c>
      <c r="AS384" s="40">
        <v>1867070217</v>
      </c>
      <c r="AT384" s="40">
        <v>2051936092</v>
      </c>
      <c r="AU384" s="40">
        <v>1687694603</v>
      </c>
      <c r="AV384" s="40">
        <v>1807653158</v>
      </c>
      <c r="AW384" s="40">
        <v>1904996204</v>
      </c>
      <c r="AX384" s="40">
        <v>2314373729</v>
      </c>
      <c r="AY384" s="40">
        <v>2710226051</v>
      </c>
      <c r="AZ384" s="40">
        <v>2527167046</v>
      </c>
      <c r="BA384" s="40">
        <v>2562787094</v>
      </c>
      <c r="BB384" s="40">
        <v>2947504396</v>
      </c>
      <c r="BC384" s="40">
        <v>3458552188</v>
      </c>
      <c r="BD384" s="40">
        <v>3553283947</v>
      </c>
      <c r="BE384" s="40">
        <v>3677822713</v>
      </c>
      <c r="BF384" s="40">
        <v>3954526507</v>
      </c>
      <c r="BG384" s="40">
        <v>3993572525</v>
      </c>
      <c r="BH384" s="40">
        <v>4496036758</v>
      </c>
      <c r="BI384" s="40">
        <v>4971052658</v>
      </c>
      <c r="BJ384" s="40">
        <v>4567089836</v>
      </c>
      <c r="BK384" s="40">
        <v>4744162054</v>
      </c>
      <c r="BL384" s="40">
        <v>5019177295</v>
      </c>
    </row>
    <row r="385" spans="1:64" x14ac:dyDescent="0.3">
      <c r="A385" s="40" t="s">
        <v>155</v>
      </c>
      <c r="B385" s="40" t="s">
        <v>156</v>
      </c>
      <c r="C385" s="40" t="s">
        <v>330</v>
      </c>
      <c r="D385" s="40" t="s">
        <v>40</v>
      </c>
      <c r="E385" s="40" t="s">
        <v>293</v>
      </c>
      <c r="F385" s="40" t="s">
        <v>324</v>
      </c>
      <c r="G385" s="40" t="s">
        <v>41</v>
      </c>
      <c r="H385" s="40">
        <v>129374709.90000001</v>
      </c>
      <c r="I385" s="40">
        <v>137595945.30000001</v>
      </c>
      <c r="J385" s="40">
        <v>141371779.09999999</v>
      </c>
      <c r="K385" s="40">
        <v>143527374.90000001</v>
      </c>
      <c r="L385" s="40">
        <v>149440779.80000001</v>
      </c>
      <c r="M385" s="40">
        <v>158215073.5</v>
      </c>
      <c r="N385" s="40">
        <v>179501005.09999999</v>
      </c>
      <c r="O385" s="40">
        <v>179439535.30000001</v>
      </c>
      <c r="P385" s="40">
        <v>181052806.19999999</v>
      </c>
      <c r="Q385" s="40">
        <v>174106503</v>
      </c>
      <c r="R385" s="40">
        <v>186775094.80000001</v>
      </c>
      <c r="S385" s="40">
        <v>221375987.90000001</v>
      </c>
      <c r="T385" s="40">
        <v>236078989.90000001</v>
      </c>
      <c r="U385" s="40">
        <v>239479490.19999999</v>
      </c>
      <c r="V385" s="40">
        <v>319551816</v>
      </c>
      <c r="W385" s="40">
        <v>309842163.89999998</v>
      </c>
      <c r="X385" s="40">
        <v>332041836.39999998</v>
      </c>
      <c r="Y385" s="40">
        <v>402038366.30000001</v>
      </c>
      <c r="Z385" s="40">
        <v>414445054.69999999</v>
      </c>
      <c r="AA385" s="40">
        <v>472414358.30000001</v>
      </c>
      <c r="AB385" s="40">
        <v>353155465.80000001</v>
      </c>
      <c r="AC385" s="40">
        <v>333517556.60000002</v>
      </c>
      <c r="AD385" s="40">
        <v>323681846.60000002</v>
      </c>
      <c r="AE385" s="40">
        <v>299366249.39999998</v>
      </c>
      <c r="AF385" s="40">
        <v>382705376.30000001</v>
      </c>
      <c r="AG385" s="40">
        <v>338230586.30000001</v>
      </c>
      <c r="AH385" s="40">
        <v>369732575</v>
      </c>
      <c r="AI385" s="40">
        <v>521733258.39999998</v>
      </c>
      <c r="AJ385" s="40">
        <v>432486221.30000001</v>
      </c>
      <c r="AK385" s="40">
        <v>484875098.60000002</v>
      </c>
      <c r="AL385" s="40">
        <v>666529466.29999995</v>
      </c>
      <c r="AM385" s="40">
        <v>645933656.79999995</v>
      </c>
      <c r="AN385" s="40">
        <v>459049581.39999998</v>
      </c>
      <c r="AO385" s="40">
        <v>439115272.80000001</v>
      </c>
      <c r="AP385" s="40">
        <v>506920666.30000001</v>
      </c>
      <c r="AQ385" s="40">
        <v>603524763.60000002</v>
      </c>
      <c r="AR385" s="40">
        <v>592305994.5</v>
      </c>
      <c r="AS385" s="40">
        <v>680556147.10000002</v>
      </c>
      <c r="AT385" s="40">
        <v>584231833.70000005</v>
      </c>
      <c r="AU385" s="40">
        <v>563789227.10000002</v>
      </c>
      <c r="AV385" s="40">
        <v>688789185.39999998</v>
      </c>
      <c r="AW385" s="40">
        <v>753367526.29999995</v>
      </c>
      <c r="AX385" s="40">
        <v>883560791</v>
      </c>
      <c r="AY385" s="40">
        <v>1010894124</v>
      </c>
      <c r="AZ385" s="40">
        <v>3576843794</v>
      </c>
      <c r="BA385" s="40">
        <v>4139449188</v>
      </c>
      <c r="BB385" s="40">
        <v>4723064734</v>
      </c>
      <c r="BC385" s="40">
        <v>5651102908</v>
      </c>
      <c r="BD385" s="40">
        <v>4307440650</v>
      </c>
      <c r="BE385" s="40">
        <v>5536211541</v>
      </c>
      <c r="BF385" s="40">
        <v>6223604851</v>
      </c>
      <c r="BG385" s="40">
        <v>6790047972</v>
      </c>
      <c r="BH385" s="40">
        <v>6480779492</v>
      </c>
      <c r="BI385" s="40">
        <v>7051268671</v>
      </c>
      <c r="BJ385" s="40">
        <v>5516295133</v>
      </c>
      <c r="BK385" s="40">
        <v>4654519210</v>
      </c>
      <c r="BL385" s="40">
        <v>4849491818</v>
      </c>
    </row>
    <row r="386" spans="1:64" x14ac:dyDescent="0.3">
      <c r="A386" s="40" t="s">
        <v>284</v>
      </c>
      <c r="B386" s="40" t="s">
        <v>272</v>
      </c>
      <c r="C386" s="40" t="s">
        <v>330</v>
      </c>
      <c r="D386" s="40" t="s">
        <v>40</v>
      </c>
      <c r="E386" s="40" t="s">
        <v>293</v>
      </c>
      <c r="F386" s="40" t="s">
        <v>324</v>
      </c>
      <c r="G386" s="40" t="s">
        <v>41</v>
      </c>
      <c r="H386" s="40">
        <v>286908232.89999998</v>
      </c>
      <c r="I386" s="40">
        <v>296211665.5</v>
      </c>
      <c r="J386" s="40">
        <v>336132441.30000001</v>
      </c>
      <c r="K386" s="40">
        <v>366595704.5</v>
      </c>
      <c r="L386" s="40">
        <v>364399253.39999998</v>
      </c>
      <c r="M386" s="40">
        <v>383428076.69999999</v>
      </c>
      <c r="N386" s="40">
        <v>376421422.39999998</v>
      </c>
      <c r="O386" s="40">
        <v>455638457.30000001</v>
      </c>
      <c r="P386" s="40">
        <v>456992325</v>
      </c>
      <c r="Q386" s="40">
        <v>463815346.10000002</v>
      </c>
      <c r="R386" s="40">
        <v>489184018.5</v>
      </c>
      <c r="S386" s="40">
        <v>551130101.20000005</v>
      </c>
      <c r="T386" s="40">
        <v>778862313.70000005</v>
      </c>
      <c r="U386" s="40">
        <v>781870870.39999998</v>
      </c>
      <c r="V386" s="40">
        <v>1099793781</v>
      </c>
      <c r="W386" s="40">
        <v>1141240542</v>
      </c>
      <c r="X386" s="40">
        <v>1520272069</v>
      </c>
      <c r="Y386" s="40">
        <v>2044706187</v>
      </c>
      <c r="Z386" s="40">
        <v>2413953205</v>
      </c>
      <c r="AA386" s="40">
        <v>2633477083</v>
      </c>
      <c r="AB386" s="40">
        <v>2237502889</v>
      </c>
      <c r="AC386" s="40">
        <v>1825588946</v>
      </c>
      <c r="AD386" s="40">
        <v>1496328802</v>
      </c>
      <c r="AE386" s="40">
        <v>1651193310</v>
      </c>
      <c r="AF386" s="40">
        <v>1851699394</v>
      </c>
      <c r="AG386" s="40">
        <v>2606594258</v>
      </c>
      <c r="AH386" s="40">
        <v>2943814520</v>
      </c>
      <c r="AI386" s="40">
        <v>3285687074</v>
      </c>
      <c r="AJ386" s="40">
        <v>3192277400</v>
      </c>
      <c r="AK386" s="40">
        <v>3508481538</v>
      </c>
      <c r="AL386" s="40">
        <v>3493409883</v>
      </c>
      <c r="AM386" s="40">
        <v>3793090627</v>
      </c>
      <c r="AN386" s="40">
        <v>3116583819</v>
      </c>
      <c r="AO386" s="40">
        <v>2100306436</v>
      </c>
      <c r="AP386" s="40">
        <v>2720072948</v>
      </c>
      <c r="AQ386" s="40">
        <v>2986569955</v>
      </c>
      <c r="AR386" s="40">
        <v>2733537170</v>
      </c>
      <c r="AS386" s="40">
        <v>3049211817</v>
      </c>
      <c r="AT386" s="40">
        <v>2871743681</v>
      </c>
      <c r="AU386" s="40">
        <v>2678089144</v>
      </c>
      <c r="AV386" s="40">
        <v>2901833942</v>
      </c>
      <c r="AW386" s="40">
        <v>3367011091</v>
      </c>
      <c r="AX386" s="40">
        <v>4405371092</v>
      </c>
      <c r="AY386" s="40">
        <v>3905153054</v>
      </c>
      <c r="AZ386" s="40">
        <v>3860040067</v>
      </c>
      <c r="BA386" s="40">
        <v>4027488759</v>
      </c>
      <c r="BB386" s="40">
        <v>4474543198</v>
      </c>
      <c r="BC386" s="40">
        <v>5493492373</v>
      </c>
      <c r="BD386" s="40">
        <v>5146881644</v>
      </c>
      <c r="BE386" s="40">
        <v>6104026636</v>
      </c>
      <c r="BF386" s="40">
        <v>6774569099</v>
      </c>
      <c r="BG386" s="40">
        <v>5944896951</v>
      </c>
      <c r="BH386" s="40">
        <v>6560656003</v>
      </c>
      <c r="BI386" s="40">
        <v>7440272043</v>
      </c>
      <c r="BJ386" s="40">
        <v>9010915931</v>
      </c>
      <c r="BK386" s="40">
        <v>7936650551</v>
      </c>
      <c r="BL386" s="40">
        <v>8059234257</v>
      </c>
    </row>
    <row r="387" spans="1:64" x14ac:dyDescent="0.3">
      <c r="A387" s="40" t="s">
        <v>273</v>
      </c>
      <c r="B387" s="40" t="s">
        <v>274</v>
      </c>
      <c r="C387" s="40" t="s">
        <v>330</v>
      </c>
      <c r="D387" s="40" t="s">
        <v>40</v>
      </c>
      <c r="E387" s="40" t="s">
        <v>293</v>
      </c>
      <c r="F387" s="40" t="s">
        <v>324</v>
      </c>
      <c r="G387" s="40" t="s">
        <v>41</v>
      </c>
      <c r="H387" s="40">
        <v>460838530</v>
      </c>
      <c r="I387" s="40">
        <v>523871155.69999999</v>
      </c>
      <c r="J387" s="40">
        <v>553286381</v>
      </c>
      <c r="K387" s="40">
        <v>612116831.70000005</v>
      </c>
      <c r="L387" s="40">
        <v>893662559.70000005</v>
      </c>
      <c r="M387" s="40">
        <v>920276335</v>
      </c>
      <c r="N387" s="40">
        <v>702824774.70000005</v>
      </c>
      <c r="O387" s="40">
        <v>696180128.29999995</v>
      </c>
      <c r="P387" s="40">
        <v>901112025.20000005</v>
      </c>
      <c r="Q387" s="40">
        <v>1030542697</v>
      </c>
      <c r="R387" s="40">
        <v>1067394764</v>
      </c>
      <c r="S387" s="40">
        <v>985236460.5</v>
      </c>
      <c r="T387" s="40">
        <v>1207746479</v>
      </c>
      <c r="U387" s="40">
        <v>1480124224</v>
      </c>
      <c r="V387" s="40">
        <v>1339361702</v>
      </c>
      <c r="W387" s="40">
        <v>1398305085</v>
      </c>
      <c r="X387" s="40">
        <v>1792571429</v>
      </c>
      <c r="Y387" s="40">
        <v>2223560209</v>
      </c>
      <c r="Z387" s="40">
        <v>2410826211</v>
      </c>
      <c r="AA387" s="40">
        <v>2574688797</v>
      </c>
      <c r="AB387" s="40">
        <v>2241453358</v>
      </c>
      <c r="AC387" s="40">
        <v>2314285714</v>
      </c>
      <c r="AD387" s="40">
        <v>2423434691</v>
      </c>
      <c r="AE387" s="40">
        <v>2172733203</v>
      </c>
      <c r="AF387" s="40">
        <v>2022114118</v>
      </c>
      <c r="AG387" s="40">
        <v>2736384499</v>
      </c>
      <c r="AH387" s="40">
        <v>2567891156</v>
      </c>
      <c r="AI387" s="40">
        <v>2578805480</v>
      </c>
      <c r="AJ387" s="40">
        <v>2571656682</v>
      </c>
      <c r="AK387" s="40">
        <v>2641154598</v>
      </c>
      <c r="AL387" s="40">
        <v>3002119565</v>
      </c>
      <c r="AM387" s="40">
        <v>2872084668</v>
      </c>
      <c r="AN387" s="40">
        <v>2203389831</v>
      </c>
      <c r="AO387" s="40">
        <v>2057531381</v>
      </c>
      <c r="AP387" s="40">
        <v>2507089241</v>
      </c>
      <c r="AQ387" s="40">
        <v>2701529052</v>
      </c>
      <c r="AR387" s="40">
        <v>2465820313</v>
      </c>
      <c r="AS387" s="40">
        <v>2694204152</v>
      </c>
      <c r="AT387" s="40">
        <v>2761702926</v>
      </c>
      <c r="AU387" s="40">
        <v>1757588548</v>
      </c>
      <c r="AV387" s="40">
        <v>1873069943</v>
      </c>
      <c r="AW387" s="40">
        <v>2167364967</v>
      </c>
      <c r="AX387" s="40">
        <v>2789293955</v>
      </c>
      <c r="AY387" s="40">
        <v>3370694830</v>
      </c>
      <c r="AZ387" s="40">
        <v>4019320313</v>
      </c>
      <c r="BA387" s="40">
        <v>5908383852</v>
      </c>
      <c r="BB387" s="40">
        <v>6757700599</v>
      </c>
      <c r="BC387" s="40">
        <v>8389215710</v>
      </c>
      <c r="BD387" s="40">
        <v>8051414182</v>
      </c>
      <c r="BE387" s="40">
        <v>9021400280</v>
      </c>
      <c r="BF387" s="40">
        <v>9362850708</v>
      </c>
      <c r="BG387" s="40">
        <v>9281746297</v>
      </c>
      <c r="BH387" s="40">
        <v>12941770227</v>
      </c>
      <c r="BI387" s="40">
        <v>10720064418</v>
      </c>
      <c r="BJ387" s="40">
        <v>9957936450</v>
      </c>
      <c r="BK387" s="40">
        <v>11539331398</v>
      </c>
      <c r="BL387" s="40">
        <v>11620096584</v>
      </c>
    </row>
    <row r="388" spans="1:64" x14ac:dyDescent="0.3">
      <c r="A388" s="40" t="s">
        <v>161</v>
      </c>
      <c r="B388" s="40" t="s">
        <v>162</v>
      </c>
      <c r="C388" s="40" t="s">
        <v>330</v>
      </c>
      <c r="D388" s="40" t="s">
        <v>40</v>
      </c>
      <c r="E388" s="40" t="s">
        <v>293</v>
      </c>
      <c r="F388" s="40" t="s">
        <v>324</v>
      </c>
      <c r="G388" s="40" t="s">
        <v>41</v>
      </c>
      <c r="N388" s="40">
        <v>170028650.30000001</v>
      </c>
      <c r="O388" s="40">
        <v>199021103.19999999</v>
      </c>
      <c r="P388" s="40">
        <v>192985392.80000001</v>
      </c>
      <c r="Q388" s="40">
        <v>208051941.5</v>
      </c>
      <c r="R388" s="40">
        <v>245482699.5</v>
      </c>
      <c r="S388" s="40">
        <v>271507561.89999998</v>
      </c>
      <c r="T388" s="40">
        <v>290924364.69999999</v>
      </c>
      <c r="U388" s="40">
        <v>248124368.59999999</v>
      </c>
      <c r="V388" s="40">
        <v>477736059.80000001</v>
      </c>
      <c r="W388" s="40">
        <v>517743224.60000002</v>
      </c>
      <c r="X388" s="40">
        <v>579270471.70000005</v>
      </c>
      <c r="Y388" s="40">
        <v>637479435.29999995</v>
      </c>
      <c r="Z388" s="40">
        <v>877588356.79999995</v>
      </c>
      <c r="AA388" s="40">
        <v>731855126.60000002</v>
      </c>
      <c r="AB388" s="40">
        <v>655798131.20000005</v>
      </c>
      <c r="AC388" s="40">
        <v>538843062.39999998</v>
      </c>
      <c r="AD388" s="40">
        <v>480679031.5</v>
      </c>
      <c r="AE388" s="40">
        <v>452408047.30000001</v>
      </c>
      <c r="AF388" s="40">
        <v>514594862.89999998</v>
      </c>
      <c r="AG388" s="40">
        <v>659492550.89999998</v>
      </c>
      <c r="AH388" s="40">
        <v>771739854</v>
      </c>
      <c r="AI388" s="40">
        <v>866436395.79999995</v>
      </c>
      <c r="AJ388" s="40">
        <v>832590517.20000005</v>
      </c>
      <c r="AK388" s="40">
        <v>1003509245</v>
      </c>
      <c r="AL388" s="40">
        <v>1069893522</v>
      </c>
      <c r="AM388" s="40">
        <v>1047245348</v>
      </c>
      <c r="AN388" s="40">
        <v>1100444289</v>
      </c>
      <c r="AO388" s="40">
        <v>766862592.29999995</v>
      </c>
      <c r="AP388" s="40">
        <v>1020564662</v>
      </c>
      <c r="AQ388" s="40">
        <v>1025397657</v>
      </c>
      <c r="AR388" s="40">
        <v>969937779.20000005</v>
      </c>
      <c r="AS388" s="40">
        <v>1009295519</v>
      </c>
      <c r="AT388" s="40">
        <v>1222925747</v>
      </c>
      <c r="AU388" s="40">
        <v>971963802.20000005</v>
      </c>
      <c r="AV388" s="40">
        <v>1137091854</v>
      </c>
      <c r="AW388" s="40">
        <v>1272502587</v>
      </c>
      <c r="AX388" s="40">
        <v>1405248619</v>
      </c>
      <c r="AY388" s="40">
        <v>1634186711</v>
      </c>
      <c r="AZ388" s="40">
        <v>2022046452</v>
      </c>
      <c r="BA388" s="40">
        <v>2055485464</v>
      </c>
      <c r="BB388" s="40">
        <v>2553909430</v>
      </c>
      <c r="BC388" s="40">
        <v>3230676368</v>
      </c>
      <c r="BD388" s="40">
        <v>3234168378</v>
      </c>
      <c r="BE388" s="40">
        <v>3525784561</v>
      </c>
      <c r="BF388" s="40">
        <v>4485056248</v>
      </c>
      <c r="BG388" s="40">
        <v>4742441684</v>
      </c>
      <c r="BH388" s="40">
        <v>4865678892</v>
      </c>
      <c r="BI388" s="40">
        <v>5373484067</v>
      </c>
      <c r="BJ388" s="40">
        <v>4941556346</v>
      </c>
      <c r="BK388" s="40">
        <v>5375617171</v>
      </c>
      <c r="BL388" s="40">
        <v>5880400428</v>
      </c>
    </row>
    <row r="389" spans="1:64" x14ac:dyDescent="0.3">
      <c r="A389" s="40" t="s">
        <v>163</v>
      </c>
      <c r="B389" s="40" t="s">
        <v>164</v>
      </c>
      <c r="C389" s="40" t="s">
        <v>330</v>
      </c>
      <c r="D389" s="40" t="s">
        <v>40</v>
      </c>
      <c r="E389" s="40" t="s">
        <v>293</v>
      </c>
      <c r="F389" s="40" t="s">
        <v>324</v>
      </c>
      <c r="G389" s="40" t="s">
        <v>41</v>
      </c>
      <c r="H389" s="40">
        <v>43748928.200000003</v>
      </c>
      <c r="I389" s="40">
        <v>44132690.280000001</v>
      </c>
      <c r="J389" s="40">
        <v>45667744.689999998</v>
      </c>
      <c r="K389" s="40">
        <v>49505365.530000001</v>
      </c>
      <c r="L389" s="40">
        <v>52191718.299999997</v>
      </c>
      <c r="M389" s="40">
        <v>54602095.890000001</v>
      </c>
      <c r="N389" s="40">
        <v>58203478.530000001</v>
      </c>
      <c r="O389" s="40">
        <v>60933889.18</v>
      </c>
      <c r="P389" s="40">
        <v>48737427.439999998</v>
      </c>
      <c r="Q389" s="40">
        <v>57592553.789999999</v>
      </c>
      <c r="R389" s="40">
        <v>59841627.479999997</v>
      </c>
      <c r="S389" s="40">
        <v>68586657.75</v>
      </c>
      <c r="T389" s="40">
        <v>116672679.8</v>
      </c>
      <c r="U389" s="40">
        <v>129529502.59999999</v>
      </c>
      <c r="V389" s="40">
        <v>126832188</v>
      </c>
      <c r="W389" s="40">
        <v>133778444.7</v>
      </c>
      <c r="X389" s="40">
        <v>143812617.09999999</v>
      </c>
      <c r="Y389" s="40">
        <v>155060933.40000001</v>
      </c>
      <c r="Z389" s="40">
        <v>170202091.59999999</v>
      </c>
      <c r="AA389" s="40">
        <v>202225461.69999999</v>
      </c>
      <c r="AB389" s="40">
        <v>219501490.09999999</v>
      </c>
      <c r="AC389" s="40">
        <v>225172497.19999999</v>
      </c>
      <c r="AD389" s="40">
        <v>237814190.40000001</v>
      </c>
      <c r="AE389" s="40">
        <v>185789767.80000001</v>
      </c>
      <c r="AF389" s="40">
        <v>136784071.19999999</v>
      </c>
      <c r="AG389" s="40">
        <v>191435295.5</v>
      </c>
      <c r="AH389" s="40">
        <v>263744547</v>
      </c>
      <c r="AI389" s="40">
        <v>280132551</v>
      </c>
      <c r="AJ389" s="40">
        <v>283067025</v>
      </c>
      <c r="AK389" s="40">
        <v>270751393.60000002</v>
      </c>
      <c r="AL389" s="40">
        <v>500825235.69999999</v>
      </c>
      <c r="AM389" s="40">
        <v>507187424.60000002</v>
      </c>
      <c r="AN389" s="40">
        <v>434456897.80000001</v>
      </c>
      <c r="AO389" s="40">
        <v>446077281</v>
      </c>
      <c r="AP389" s="40">
        <v>483116022.39999998</v>
      </c>
      <c r="AQ389" s="40">
        <v>476053402.5</v>
      </c>
      <c r="AR389" s="40">
        <v>426043608</v>
      </c>
      <c r="AS389" s="40">
        <v>432817058.89999998</v>
      </c>
      <c r="AT389" s="40">
        <v>475510841.80000001</v>
      </c>
      <c r="AU389" s="40">
        <v>444579515.30000001</v>
      </c>
      <c r="AV389" s="40">
        <v>435183177.89999998</v>
      </c>
      <c r="AW389" s="40">
        <v>434133744.10000002</v>
      </c>
      <c r="AX389" s="40">
        <v>538311877.70000005</v>
      </c>
      <c r="AY389" s="40">
        <v>598164842.60000002</v>
      </c>
      <c r="AZ389" s="40">
        <v>615403329.89999998</v>
      </c>
      <c r="BA389" s="40">
        <v>651217423.70000005</v>
      </c>
      <c r="BB389" s="40">
        <v>792817264</v>
      </c>
      <c r="BC389" s="40">
        <v>944827380.60000002</v>
      </c>
      <c r="BD389" s="40">
        <v>883041920.89999998</v>
      </c>
      <c r="BE389" s="40">
        <v>880279469.39999998</v>
      </c>
      <c r="BF389" s="40">
        <v>883044611.5</v>
      </c>
      <c r="BG389" s="40">
        <v>938035196.5</v>
      </c>
      <c r="BH389" s="40">
        <v>1030136217</v>
      </c>
      <c r="BI389" s="40">
        <v>1181090277</v>
      </c>
      <c r="BJ389" s="40">
        <v>1187957621</v>
      </c>
      <c r="BK389" s="40">
        <v>1136965854</v>
      </c>
      <c r="BL389" s="40">
        <v>1162642384</v>
      </c>
    </row>
    <row r="390" spans="1:64" x14ac:dyDescent="0.3">
      <c r="A390" s="40" t="s">
        <v>167</v>
      </c>
      <c r="B390" s="40" t="s">
        <v>168</v>
      </c>
      <c r="C390" s="40" t="s">
        <v>330</v>
      </c>
      <c r="D390" s="40" t="s">
        <v>40</v>
      </c>
      <c r="E390" s="40" t="s">
        <v>293</v>
      </c>
      <c r="F390" s="40" t="s">
        <v>324</v>
      </c>
      <c r="G390" s="40" t="s">
        <v>41</v>
      </c>
      <c r="H390" s="40">
        <v>358932938.10000002</v>
      </c>
      <c r="I390" s="40">
        <v>404107024.10000002</v>
      </c>
      <c r="J390" s="40">
        <v>427690035.39999998</v>
      </c>
      <c r="K390" s="40">
        <v>433172655.10000002</v>
      </c>
      <c r="L390" s="40">
        <v>455907094.10000002</v>
      </c>
      <c r="M390" s="40">
        <v>469658707.89999998</v>
      </c>
      <c r="N390" s="40">
        <v>470612094.5</v>
      </c>
      <c r="O390" s="40">
        <v>443516373.69999999</v>
      </c>
      <c r="P390" s="40">
        <v>415697599.60000002</v>
      </c>
      <c r="Q390" s="40">
        <v>421634191.5</v>
      </c>
      <c r="R390" s="40">
        <v>454018691.80000001</v>
      </c>
      <c r="S390" s="40">
        <v>463941239.39999998</v>
      </c>
      <c r="T390" s="40">
        <v>570399992.5</v>
      </c>
      <c r="U390" s="40">
        <v>654623721.5</v>
      </c>
      <c r="V390" s="40">
        <v>527611749</v>
      </c>
      <c r="W390" s="40">
        <v>500618329.30000001</v>
      </c>
      <c r="X390" s="40">
        <v>668809861.39999998</v>
      </c>
      <c r="Y390" s="40">
        <v>934741826.39999998</v>
      </c>
      <c r="Z390" s="40">
        <v>1026891517</v>
      </c>
      <c r="AA390" s="40">
        <v>1080085373</v>
      </c>
      <c r="AB390" s="40">
        <v>991051854.10000002</v>
      </c>
      <c r="AC390" s="40">
        <v>893774739</v>
      </c>
      <c r="AD390" s="40">
        <v>749738884.29999995</v>
      </c>
      <c r="AE390" s="40">
        <v>522706266.10000002</v>
      </c>
      <c r="AF390" s="40">
        <v>529311333</v>
      </c>
      <c r="AG390" s="40">
        <v>661265094.20000005</v>
      </c>
      <c r="AH390" s="40">
        <v>786260286.10000002</v>
      </c>
      <c r="AI390" s="40">
        <v>806115328.89999998</v>
      </c>
      <c r="AJ390" s="40">
        <v>742613931.70000005</v>
      </c>
      <c r="AK390" s="40">
        <v>874516297.70000005</v>
      </c>
      <c r="AL390" s="40">
        <v>911711117</v>
      </c>
      <c r="AM390" s="40">
        <v>908766371.70000005</v>
      </c>
      <c r="AN390" s="40">
        <v>618109015.60000002</v>
      </c>
      <c r="AO390" s="40">
        <v>637782760.79999995</v>
      </c>
      <c r="AP390" s="40">
        <v>755887412.60000002</v>
      </c>
      <c r="AQ390" s="40">
        <v>773918750.29999995</v>
      </c>
      <c r="AR390" s="40">
        <v>717358150.5</v>
      </c>
      <c r="AS390" s="40">
        <v>885157042.20000005</v>
      </c>
      <c r="AT390" s="40">
        <v>821992415.60000002</v>
      </c>
      <c r="AU390" s="40">
        <v>680500179.60000002</v>
      </c>
      <c r="AV390" s="40">
        <v>778267444.29999995</v>
      </c>
      <c r="AW390" s="40">
        <v>858838069.29999995</v>
      </c>
      <c r="AX390" s="40">
        <v>1082931306</v>
      </c>
      <c r="AY390" s="40">
        <v>614132755.70000005</v>
      </c>
      <c r="AZ390" s="40">
        <v>842037651.20000005</v>
      </c>
      <c r="BA390" s="40">
        <v>1563735860</v>
      </c>
      <c r="BB390" s="40">
        <v>1758087562</v>
      </c>
      <c r="BC390" s="40">
        <v>2334550306</v>
      </c>
      <c r="BD390" s="40">
        <v>2116446411</v>
      </c>
      <c r="BE390" s="40">
        <v>2338810403</v>
      </c>
      <c r="BF390" s="40">
        <v>2455457173</v>
      </c>
      <c r="BG390" s="40">
        <v>2643732331</v>
      </c>
      <c r="BH390" s="40">
        <v>2745201862</v>
      </c>
      <c r="BI390" s="40">
        <v>3020788204</v>
      </c>
      <c r="BJ390" s="40">
        <v>2622347301</v>
      </c>
      <c r="BK390" s="40">
        <v>2919785932</v>
      </c>
      <c r="BL390" s="40">
        <v>3219662234</v>
      </c>
    </row>
    <row r="391" spans="1:64" x14ac:dyDescent="0.3">
      <c r="A391" s="40" t="s">
        <v>169</v>
      </c>
      <c r="B391" s="40" t="s">
        <v>170</v>
      </c>
      <c r="C391" s="40" t="s">
        <v>330</v>
      </c>
      <c r="D391" s="40" t="s">
        <v>40</v>
      </c>
      <c r="E391" s="40" t="s">
        <v>293</v>
      </c>
      <c r="F391" s="40" t="s">
        <v>324</v>
      </c>
      <c r="G391" s="40" t="s">
        <v>41</v>
      </c>
      <c r="AB391" s="40">
        <v>20132438754</v>
      </c>
      <c r="AC391" s="40">
        <v>19277704746</v>
      </c>
      <c r="AD391" s="40">
        <v>14555238880</v>
      </c>
      <c r="AE391" s="40">
        <v>13453781566</v>
      </c>
      <c r="AF391" s="40">
        <v>13442122772</v>
      </c>
      <c r="AG391" s="40">
        <v>9876247647</v>
      </c>
      <c r="AH391" s="40">
        <v>10826036145</v>
      </c>
      <c r="AI391" s="40">
        <v>11603666170</v>
      </c>
      <c r="AJ391" s="40">
        <v>9361914097</v>
      </c>
      <c r="AK391" s="40">
        <v>11648098318</v>
      </c>
      <c r="AL391" s="40">
        <v>10258523799</v>
      </c>
      <c r="AM391" s="40">
        <v>9712482810</v>
      </c>
      <c r="AN391" s="40">
        <v>6519306527</v>
      </c>
      <c r="AO391" s="40">
        <v>8517079078</v>
      </c>
      <c r="AP391" s="40">
        <v>11229983188</v>
      </c>
      <c r="AQ391" s="40">
        <v>13381434108</v>
      </c>
      <c r="AR391" s="40">
        <v>14930514695</v>
      </c>
      <c r="AS391" s="40">
        <v>15239101110</v>
      </c>
      <c r="AT391" s="40">
        <v>15453792216</v>
      </c>
      <c r="AU391" s="40">
        <v>14832338596</v>
      </c>
      <c r="AV391" s="40">
        <v>18119194261</v>
      </c>
      <c r="AW391" s="40">
        <v>35259446963</v>
      </c>
      <c r="AX391" s="40">
        <v>35488628121</v>
      </c>
      <c r="AY391" s="40">
        <v>37138520817</v>
      </c>
      <c r="AZ391" s="40">
        <v>45952120148</v>
      </c>
      <c r="BA391" s="40">
        <v>58400299420</v>
      </c>
      <c r="BB391" s="40">
        <v>67976397378</v>
      </c>
      <c r="BC391" s="40">
        <v>85201737642</v>
      </c>
      <c r="BD391" s="40">
        <v>78074611189</v>
      </c>
      <c r="BE391" s="40">
        <v>86820135996</v>
      </c>
      <c r="BF391" s="40">
        <v>91236707779</v>
      </c>
      <c r="BG391" s="41">
        <v>100419000000</v>
      </c>
      <c r="BH391" s="41">
        <v>106900000000</v>
      </c>
      <c r="BI391" s="41">
        <v>113644000000</v>
      </c>
      <c r="BJ391" s="41">
        <v>102042000000</v>
      </c>
      <c r="BK391" s="40">
        <v>84908054292</v>
      </c>
      <c r="BL391" s="40">
        <v>78330051246</v>
      </c>
    </row>
    <row r="392" spans="1:64" x14ac:dyDescent="0.3">
      <c r="A392" s="40" t="s">
        <v>173</v>
      </c>
      <c r="B392" s="40" t="s">
        <v>174</v>
      </c>
      <c r="C392" s="40" t="s">
        <v>330</v>
      </c>
      <c r="D392" s="40" t="s">
        <v>40</v>
      </c>
      <c r="E392" s="40" t="s">
        <v>293</v>
      </c>
      <c r="F392" s="40" t="s">
        <v>324</v>
      </c>
      <c r="G392" s="40" t="s">
        <v>41</v>
      </c>
      <c r="H392" s="40">
        <v>238140262.59999999</v>
      </c>
      <c r="I392" s="40">
        <v>232387970.19999999</v>
      </c>
      <c r="J392" s="40">
        <v>248220326.59999999</v>
      </c>
      <c r="K392" s="40">
        <v>267894966.90000001</v>
      </c>
      <c r="L392" s="40">
        <v>287113103.89999998</v>
      </c>
      <c r="M392" s="40">
        <v>302429381.39999998</v>
      </c>
      <c r="N392" s="40">
        <v>276863496.60000002</v>
      </c>
      <c r="O392" s="40">
        <v>316609185.39999998</v>
      </c>
      <c r="P392" s="40">
        <v>272822409.30000001</v>
      </c>
      <c r="Q392" s="40">
        <v>292230820.10000002</v>
      </c>
      <c r="R392" s="40">
        <v>262678676.90000001</v>
      </c>
      <c r="S392" s="40">
        <v>373538222.60000002</v>
      </c>
      <c r="T392" s="40">
        <v>393960425.69999999</v>
      </c>
      <c r="U392" s="40">
        <v>468279320.60000002</v>
      </c>
      <c r="V392" s="40">
        <v>800409854.10000002</v>
      </c>
      <c r="W392" s="40">
        <v>810929371.79999995</v>
      </c>
      <c r="X392" s="40">
        <v>753205554.20000005</v>
      </c>
      <c r="Y392" s="40">
        <v>647926717.60000002</v>
      </c>
      <c r="Z392" s="40">
        <v>916470738.60000002</v>
      </c>
      <c r="AA392" s="40">
        <v>793173974.5</v>
      </c>
      <c r="AB392" s="40">
        <v>803721344.29999995</v>
      </c>
      <c r="AC392" s="40">
        <v>808049929.89999998</v>
      </c>
      <c r="AD392" s="40">
        <v>577154924.5</v>
      </c>
      <c r="AE392" s="40">
        <v>609899364</v>
      </c>
      <c r="AF392" s="40">
        <v>773449616.70000005</v>
      </c>
      <c r="AG392" s="40">
        <v>1127585631</v>
      </c>
      <c r="AH392" s="40">
        <v>1393684697</v>
      </c>
      <c r="AI392" s="40">
        <v>1175560569</v>
      </c>
      <c r="AJ392" s="40">
        <v>1280119099</v>
      </c>
      <c r="AK392" s="40">
        <v>1296068498</v>
      </c>
      <c r="AL392" s="40">
        <v>1288127418</v>
      </c>
      <c r="AM392" s="40">
        <v>1264908642</v>
      </c>
      <c r="AN392" s="40">
        <v>1340961515</v>
      </c>
      <c r="AO392" s="40">
        <v>848141447.60000002</v>
      </c>
      <c r="AP392" s="40">
        <v>1169695674</v>
      </c>
      <c r="AQ392" s="40">
        <v>1142260354</v>
      </c>
      <c r="AR392" s="40">
        <v>1043662264</v>
      </c>
      <c r="AS392" s="40">
        <v>1101632373</v>
      </c>
      <c r="AT392" s="40">
        <v>1087460682</v>
      </c>
      <c r="AU392" s="40">
        <v>998887828.70000005</v>
      </c>
      <c r="AV392" s="40">
        <v>1009246422</v>
      </c>
      <c r="AW392" s="40">
        <v>919624834.29999995</v>
      </c>
      <c r="AX392" s="40">
        <v>1312246236</v>
      </c>
      <c r="AY392" s="40">
        <v>1393268418</v>
      </c>
      <c r="AZ392" s="40">
        <v>1610605830</v>
      </c>
      <c r="BA392" s="40">
        <v>1532807629</v>
      </c>
      <c r="BB392" s="40">
        <v>1711454926</v>
      </c>
      <c r="BC392" s="40">
        <v>2465303681</v>
      </c>
      <c r="BD392" s="40">
        <v>2590307559</v>
      </c>
      <c r="BE392" s="40">
        <v>2568080479</v>
      </c>
      <c r="BF392" s="40">
        <v>2303408030</v>
      </c>
      <c r="BG392" s="40">
        <v>2489917716</v>
      </c>
      <c r="BH392" s="40">
        <v>2595826692</v>
      </c>
      <c r="BI392" s="40">
        <v>2643127737</v>
      </c>
      <c r="BJ392" s="40">
        <v>2537673969</v>
      </c>
      <c r="BK392" s="40">
        <v>2794352591</v>
      </c>
      <c r="BL392" s="40">
        <v>3381119531</v>
      </c>
    </row>
    <row r="393" spans="1:64" x14ac:dyDescent="0.3">
      <c r="A393" s="40" t="s">
        <v>5</v>
      </c>
      <c r="B393" s="40" t="s">
        <v>6</v>
      </c>
      <c r="C393" s="40" t="s">
        <v>329</v>
      </c>
      <c r="D393" s="40" t="s">
        <v>42</v>
      </c>
      <c r="E393" s="40" t="s">
        <v>293</v>
      </c>
      <c r="F393" s="40" t="s">
        <v>324</v>
      </c>
      <c r="G393" s="40" t="s">
        <v>43</v>
      </c>
      <c r="AW393" s="40">
        <v>1371.9153060000001</v>
      </c>
      <c r="AX393" s="40">
        <v>1451.745604</v>
      </c>
      <c r="AY393" s="40">
        <v>1573.37934</v>
      </c>
      <c r="AZ393" s="40">
        <v>1485.145278</v>
      </c>
      <c r="BA393" s="40">
        <v>1580.036842</v>
      </c>
      <c r="BB393" s="40">
        <v>1560.496011</v>
      </c>
      <c r="BC393" s="40">
        <v>1482.3259270000001</v>
      </c>
      <c r="BD393" s="40">
        <v>1384.842756</v>
      </c>
      <c r="BE393" s="40">
        <v>1269.9953109999999</v>
      </c>
      <c r="BF393" s="40">
        <v>1200.3247100000001</v>
      </c>
      <c r="BG393" s="40">
        <v>1251.2916700000001</v>
      </c>
      <c r="BH393" s="40">
        <v>1292.391924</v>
      </c>
      <c r="BI393" s="40">
        <v>1474.2520979999999</v>
      </c>
      <c r="BJ393" s="40">
        <v>1567.0147320000001</v>
      </c>
      <c r="BK393" s="40">
        <v>1571.2781749999999</v>
      </c>
      <c r="BL393" s="40">
        <v>1487.3829029999999</v>
      </c>
    </row>
    <row r="394" spans="1:64" x14ac:dyDescent="0.3">
      <c r="A394" s="40" t="s">
        <v>151</v>
      </c>
      <c r="B394" s="40" t="s">
        <v>152</v>
      </c>
      <c r="C394" s="40" t="s">
        <v>329</v>
      </c>
      <c r="D394" s="40" t="s">
        <v>42</v>
      </c>
      <c r="E394" s="40" t="s">
        <v>293</v>
      </c>
      <c r="F394" s="40" t="s">
        <v>324</v>
      </c>
      <c r="G394" s="40" t="s">
        <v>43</v>
      </c>
      <c r="AL394" s="40">
        <v>462.95112319999998</v>
      </c>
      <c r="AM394" s="40">
        <v>473.1447857</v>
      </c>
      <c r="AN394" s="40">
        <v>448.70308210000002</v>
      </c>
      <c r="AO394" s="40">
        <v>404.48325110000002</v>
      </c>
      <c r="AP394" s="40">
        <v>374.7107547</v>
      </c>
      <c r="AQ394" s="40">
        <v>377.49444510000001</v>
      </c>
      <c r="AR394" s="40">
        <v>391.81967680000002</v>
      </c>
      <c r="AS394" s="40">
        <v>398.923858</v>
      </c>
      <c r="AT394" s="40">
        <v>391.02430070000003</v>
      </c>
      <c r="AU394" s="40">
        <v>365.86675250000002</v>
      </c>
      <c r="AV394" s="40">
        <v>342.8269075</v>
      </c>
      <c r="AW394" s="40">
        <v>344.91937560000002</v>
      </c>
      <c r="AX394" s="40">
        <v>320.15936920000001</v>
      </c>
      <c r="AY394" s="40">
        <v>307.40918799999997</v>
      </c>
      <c r="AZ394" s="40">
        <v>276.39849620000001</v>
      </c>
      <c r="BA394" s="40">
        <v>274.88151090000002</v>
      </c>
      <c r="BB394" s="40">
        <v>241.5223575</v>
      </c>
      <c r="BC394" s="40">
        <v>237.32372599999999</v>
      </c>
      <c r="BD394" s="40">
        <v>226.69087630000001</v>
      </c>
      <c r="BE394" s="40">
        <v>223.39307600000001</v>
      </c>
      <c r="BF394" s="40">
        <v>214.83606359999999</v>
      </c>
      <c r="BG394" s="40">
        <v>214.24572069999999</v>
      </c>
      <c r="BH394" s="40">
        <v>227.01571620000001</v>
      </c>
      <c r="BI394" s="40">
        <v>214.1478094</v>
      </c>
      <c r="BJ394" s="40">
        <v>200.09799820000001</v>
      </c>
      <c r="BK394" s="40">
        <v>184.35943800000001</v>
      </c>
    </row>
    <row r="395" spans="1:64" x14ac:dyDescent="0.3">
      <c r="A395" s="40" t="s">
        <v>157</v>
      </c>
      <c r="B395" s="40" t="s">
        <v>158</v>
      </c>
      <c r="C395" s="40" t="s">
        <v>329</v>
      </c>
      <c r="D395" s="40" t="s">
        <v>42</v>
      </c>
      <c r="E395" s="40" t="s">
        <v>293</v>
      </c>
      <c r="F395" s="40" t="s">
        <v>324</v>
      </c>
      <c r="G395" s="40" t="s">
        <v>43</v>
      </c>
      <c r="AL395" s="40">
        <v>300.27171270000002</v>
      </c>
      <c r="AM395" s="40">
        <v>283.4723328</v>
      </c>
      <c r="AN395" s="40">
        <v>293.31718460000002</v>
      </c>
      <c r="AO395" s="40">
        <v>277.20161150000001</v>
      </c>
      <c r="AP395" s="40">
        <v>280.85147699999999</v>
      </c>
      <c r="AQ395" s="40">
        <v>322.8061141</v>
      </c>
      <c r="AR395" s="40">
        <v>322.44412019999999</v>
      </c>
      <c r="AS395" s="40">
        <v>286.32248609999999</v>
      </c>
      <c r="AT395" s="40">
        <v>293.27496719999999</v>
      </c>
      <c r="AU395" s="40">
        <v>291.31365360000001</v>
      </c>
      <c r="AV395" s="40">
        <v>309.62487570000002</v>
      </c>
      <c r="AW395" s="40">
        <v>294.50633699999997</v>
      </c>
      <c r="AX395" s="40">
        <v>254.65805230000001</v>
      </c>
      <c r="AY395" s="40">
        <v>289.75590390000002</v>
      </c>
      <c r="AZ395" s="40">
        <v>320.82026239999999</v>
      </c>
      <c r="BA395" s="40">
        <v>346.04058980000002</v>
      </c>
      <c r="BB395" s="40">
        <v>369.95321730000001</v>
      </c>
      <c r="BC395" s="40">
        <v>386.64403970000001</v>
      </c>
      <c r="BD395" s="40">
        <v>400.71957159999999</v>
      </c>
      <c r="BE395" s="40">
        <v>415.7860374</v>
      </c>
      <c r="BF395" s="40">
        <v>447.47847990000002</v>
      </c>
      <c r="BG395" s="40">
        <v>456.99992700000001</v>
      </c>
      <c r="BH395" s="40">
        <v>486.94825980000002</v>
      </c>
      <c r="BI395" s="40">
        <v>506.3078883</v>
      </c>
      <c r="BJ395" s="40">
        <v>532.88283860000001</v>
      </c>
      <c r="BK395" s="40">
        <v>537.90168940000001</v>
      </c>
      <c r="BL395" s="40">
        <v>561.00804419999997</v>
      </c>
    </row>
    <row r="396" spans="1:64" x14ac:dyDescent="0.3">
      <c r="A396" s="40" t="s">
        <v>159</v>
      </c>
      <c r="B396" s="40" t="s">
        <v>160</v>
      </c>
      <c r="C396" s="40" t="s">
        <v>329</v>
      </c>
      <c r="D396" s="40" t="s">
        <v>42</v>
      </c>
      <c r="E396" s="40" t="s">
        <v>293</v>
      </c>
      <c r="F396" s="40" t="s">
        <v>324</v>
      </c>
      <c r="G396" s="40" t="s">
        <v>43</v>
      </c>
      <c r="AL396" s="40">
        <v>1729.2831200000001</v>
      </c>
      <c r="AM396" s="40">
        <v>1592.2768599999999</v>
      </c>
      <c r="AN396" s="40">
        <v>1468.132787</v>
      </c>
      <c r="AO396" s="40">
        <v>1452.736083</v>
      </c>
      <c r="AP396" s="40">
        <v>1496.271266</v>
      </c>
      <c r="AQ396" s="40">
        <v>1531.5394490000001</v>
      </c>
      <c r="AR396" s="40">
        <v>1434.307947</v>
      </c>
      <c r="AS396" s="40">
        <v>1513.3065019999999</v>
      </c>
      <c r="AT396" s="40">
        <v>1558.6321740000001</v>
      </c>
      <c r="AU396" s="40">
        <v>1492.1557780000001</v>
      </c>
      <c r="AV396" s="40">
        <v>1674.020399</v>
      </c>
      <c r="AW396" s="40">
        <v>1619.7506069999999</v>
      </c>
      <c r="AX396" s="40">
        <v>1655.0554079999999</v>
      </c>
      <c r="AY396" s="40">
        <v>1712.198965</v>
      </c>
      <c r="AZ396" s="40">
        <v>1867.6578649999999</v>
      </c>
      <c r="BA396" s="40">
        <v>1945.6939870000001</v>
      </c>
      <c r="BB396" s="40">
        <v>2018.5971489999999</v>
      </c>
      <c r="BC396" s="40">
        <v>1812.2799849999999</v>
      </c>
      <c r="BD396" s="40">
        <v>1736.6174579999999</v>
      </c>
      <c r="BE396" s="40">
        <v>1866.381269</v>
      </c>
      <c r="BF396" s="40">
        <v>1859.9692889999999</v>
      </c>
      <c r="BG396" s="40">
        <v>1870.832987</v>
      </c>
      <c r="BH396" s="40">
        <v>1940.367225</v>
      </c>
      <c r="BI396" s="40">
        <v>1969.23937</v>
      </c>
      <c r="BJ396" s="40">
        <v>2002.479975</v>
      </c>
      <c r="BK396" s="40">
        <v>2012.594531</v>
      </c>
      <c r="BL396" s="40">
        <v>1986.4121090000001</v>
      </c>
    </row>
    <row r="397" spans="1:64" x14ac:dyDescent="0.3">
      <c r="A397" s="40" t="s">
        <v>275</v>
      </c>
      <c r="B397" s="40" t="s">
        <v>276</v>
      </c>
      <c r="C397" s="40" t="s">
        <v>329</v>
      </c>
      <c r="D397" s="40" t="s">
        <v>42</v>
      </c>
      <c r="E397" s="40" t="s">
        <v>293</v>
      </c>
      <c r="F397" s="40" t="s">
        <v>324</v>
      </c>
      <c r="G397" s="40" t="s">
        <v>43</v>
      </c>
      <c r="AL397" s="40">
        <v>367.94423490000003</v>
      </c>
      <c r="AM397" s="40">
        <v>363.3166362</v>
      </c>
      <c r="AN397" s="40">
        <v>363.70613800000001</v>
      </c>
      <c r="AO397" s="40">
        <v>352.7683409</v>
      </c>
      <c r="AP397" s="40">
        <v>346.1336895</v>
      </c>
      <c r="AQ397" s="40">
        <v>343.5234638</v>
      </c>
      <c r="AR397" s="40">
        <v>337.95085089999998</v>
      </c>
      <c r="AS397" s="40">
        <v>335.41061389999999</v>
      </c>
      <c r="AT397" s="40">
        <v>336.65583370000002</v>
      </c>
      <c r="AU397" s="40">
        <v>330.9702848</v>
      </c>
      <c r="AV397" s="40">
        <v>334.01372579999997</v>
      </c>
      <c r="AW397" s="40">
        <v>311.87509230000001</v>
      </c>
      <c r="AX397" s="40">
        <v>308.06062109999999</v>
      </c>
      <c r="AY397" s="40">
        <v>293.82421440000002</v>
      </c>
      <c r="AZ397" s="40">
        <v>283.83878800000002</v>
      </c>
      <c r="BA397" s="40">
        <v>284.7607582</v>
      </c>
      <c r="BB397" s="40">
        <v>288.91479170000002</v>
      </c>
      <c r="BC397" s="40">
        <v>292.9570013</v>
      </c>
      <c r="BD397" s="40">
        <v>309.27340240000001</v>
      </c>
      <c r="BE397" s="40">
        <v>297.28910839999998</v>
      </c>
      <c r="BF397" s="40">
        <v>294.78202599999997</v>
      </c>
      <c r="BG397" s="40">
        <v>297.30281780000001</v>
      </c>
      <c r="BH397" s="40">
        <v>262.2714249</v>
      </c>
      <c r="BI397" s="40">
        <v>257.71179230000001</v>
      </c>
      <c r="BJ397" s="40">
        <v>246.90115639999999</v>
      </c>
      <c r="BK397" s="40">
        <v>243.73805089999999</v>
      </c>
      <c r="BL397" s="40">
        <v>232.969314</v>
      </c>
    </row>
    <row r="398" spans="1:64" x14ac:dyDescent="0.3">
      <c r="A398" s="40" t="s">
        <v>277</v>
      </c>
      <c r="B398" s="40" t="s">
        <v>278</v>
      </c>
      <c r="C398" s="40" t="s">
        <v>329</v>
      </c>
      <c r="D398" s="40" t="s">
        <v>42</v>
      </c>
      <c r="E398" s="40" t="s">
        <v>293</v>
      </c>
      <c r="F398" s="40" t="s">
        <v>324</v>
      </c>
      <c r="G398" s="40" t="s">
        <v>43</v>
      </c>
      <c r="AL398" s="40">
        <v>317.63024100000001</v>
      </c>
      <c r="AM398" s="40">
        <v>238.43881089999999</v>
      </c>
      <c r="AN398" s="40">
        <v>356.65128970000001</v>
      </c>
      <c r="AO398" s="40">
        <v>257.52226389999998</v>
      </c>
      <c r="AP398" s="40">
        <v>352.43610810000001</v>
      </c>
      <c r="AQ398" s="40">
        <v>431.54985310000001</v>
      </c>
      <c r="AR398" s="40">
        <v>421.2140134</v>
      </c>
      <c r="AS398" s="40">
        <v>451.07423820000002</v>
      </c>
      <c r="AT398" s="40">
        <v>482.2343515</v>
      </c>
      <c r="AU398" s="40">
        <v>492.10510599999998</v>
      </c>
      <c r="AV398" s="40">
        <v>449.80577520000003</v>
      </c>
      <c r="AW398" s="40">
        <v>466.67547860000002</v>
      </c>
      <c r="AX398" s="40">
        <v>472.63207010000002</v>
      </c>
      <c r="AY398" s="40">
        <v>474.13439469999997</v>
      </c>
      <c r="AZ398" s="40">
        <v>416.90916729999998</v>
      </c>
      <c r="BA398" s="40">
        <v>387.8701044</v>
      </c>
      <c r="BB398" s="40">
        <v>406.46297650000002</v>
      </c>
      <c r="BC398" s="40">
        <v>402.49151869999997</v>
      </c>
      <c r="BD398" s="40">
        <v>402.03604439999998</v>
      </c>
      <c r="BE398" s="40">
        <v>413.2333514</v>
      </c>
      <c r="BF398" s="40">
        <v>414.22721689999997</v>
      </c>
      <c r="BG398" s="40">
        <v>396.94381399999997</v>
      </c>
      <c r="BH398" s="40">
        <v>407.82941649999998</v>
      </c>
      <c r="BI398" s="40">
        <v>417.67373309999999</v>
      </c>
      <c r="BJ398" s="40">
        <v>396.65893490000002</v>
      </c>
      <c r="BK398" s="40">
        <v>375.43318349999998</v>
      </c>
      <c r="BL398" s="40">
        <v>380.43155480000001</v>
      </c>
    </row>
    <row r="399" spans="1:64" x14ac:dyDescent="0.3">
      <c r="A399" s="40" t="s">
        <v>165</v>
      </c>
      <c r="B399" s="40" t="s">
        <v>166</v>
      </c>
      <c r="C399" s="40" t="s">
        <v>329</v>
      </c>
      <c r="D399" s="40" t="s">
        <v>42</v>
      </c>
      <c r="E399" s="40" t="s">
        <v>293</v>
      </c>
      <c r="F399" s="40" t="s">
        <v>324</v>
      </c>
      <c r="G399" s="40" t="s">
        <v>43</v>
      </c>
      <c r="AL399" s="40">
        <v>233.95612589999999</v>
      </c>
      <c r="AM399" s="40">
        <v>172.41680349999999</v>
      </c>
      <c r="AN399" s="40">
        <v>207.1962326</v>
      </c>
      <c r="AO399" s="40">
        <v>198.13587699999999</v>
      </c>
      <c r="AP399" s="40">
        <v>221.6972968</v>
      </c>
      <c r="AQ399" s="40">
        <v>251.0476506</v>
      </c>
      <c r="AR399" s="40">
        <v>268.66170269999998</v>
      </c>
      <c r="AS399" s="40">
        <v>284.0679556</v>
      </c>
      <c r="AT399" s="40">
        <v>293.38115879999998</v>
      </c>
      <c r="AU399" s="40">
        <v>249.83261039999999</v>
      </c>
      <c r="AV399" s="40">
        <v>270.49207039999999</v>
      </c>
      <c r="AW399" s="40">
        <v>293.03000859999997</v>
      </c>
      <c r="AX399" s="40">
        <v>300.14744489999998</v>
      </c>
      <c r="AY399" s="40">
        <v>309.75493019999999</v>
      </c>
      <c r="AZ399" s="40">
        <v>325.49404939999999</v>
      </c>
      <c r="BA399" s="40">
        <v>353.91619100000003</v>
      </c>
      <c r="BB399" s="40">
        <v>378.31830189999999</v>
      </c>
      <c r="BC399" s="40">
        <v>398.246014</v>
      </c>
      <c r="BD399" s="40">
        <v>412.58671720000001</v>
      </c>
      <c r="BE399" s="40">
        <v>429.6174153</v>
      </c>
      <c r="BF399" s="40">
        <v>446.09354280000002</v>
      </c>
      <c r="BG399" s="40">
        <v>454.77876229999998</v>
      </c>
      <c r="BH399" s="40">
        <v>457.31496120000003</v>
      </c>
      <c r="BI399" s="40">
        <v>478.60346349999998</v>
      </c>
      <c r="BJ399" s="40">
        <v>482.36039</v>
      </c>
      <c r="BK399" s="40">
        <v>480.63427539999998</v>
      </c>
      <c r="BL399" s="40">
        <v>485.3662157</v>
      </c>
    </row>
    <row r="400" spans="1:64" x14ac:dyDescent="0.3">
      <c r="A400" s="40" t="s">
        <v>171</v>
      </c>
      <c r="B400" s="40" t="s">
        <v>172</v>
      </c>
      <c r="C400" s="40" t="s">
        <v>329</v>
      </c>
      <c r="D400" s="40" t="s">
        <v>42</v>
      </c>
      <c r="E400" s="40" t="s">
        <v>293</v>
      </c>
      <c r="F400" s="40" t="s">
        <v>324</v>
      </c>
      <c r="G400" s="40" t="s">
        <v>43</v>
      </c>
      <c r="AL400" s="40">
        <v>248.73398610000001</v>
      </c>
      <c r="AM400" s="40">
        <v>272.75307270000002</v>
      </c>
      <c r="AN400" s="40">
        <v>234.6296825</v>
      </c>
      <c r="AO400" s="40">
        <v>160.51026329999999</v>
      </c>
      <c r="AP400" s="40">
        <v>209.56779460000001</v>
      </c>
      <c r="AQ400" s="40">
        <v>244.11703729999999</v>
      </c>
      <c r="AR400" s="40">
        <v>240.1649525</v>
      </c>
      <c r="AS400" s="40">
        <v>247.35464970000001</v>
      </c>
      <c r="AT400" s="40">
        <v>273.30191639999998</v>
      </c>
      <c r="AU400" s="40">
        <v>279.85359790000001</v>
      </c>
      <c r="AV400" s="40">
        <v>293.39823209999997</v>
      </c>
      <c r="AW400" s="40">
        <v>335.22251349999999</v>
      </c>
      <c r="AX400" s="40">
        <v>319.34243420000001</v>
      </c>
      <c r="AY400" s="40">
        <v>321.0435268</v>
      </c>
      <c r="AZ400" s="40">
        <v>338.05868229999999</v>
      </c>
      <c r="BA400" s="40">
        <v>343.10662930000001</v>
      </c>
      <c r="BB400" s="40">
        <v>348.01314150000002</v>
      </c>
      <c r="BC400" s="40">
        <v>367.53741339999999</v>
      </c>
      <c r="BD400" s="40">
        <v>390.54934509999998</v>
      </c>
      <c r="BE400" s="40">
        <v>406.60620299999999</v>
      </c>
      <c r="BF400" s="40">
        <v>421.3648556</v>
      </c>
      <c r="BG400" s="40">
        <v>448.03399409999997</v>
      </c>
      <c r="BH400" s="40">
        <v>465.0472082</v>
      </c>
      <c r="BI400" s="40">
        <v>510.35293519999999</v>
      </c>
      <c r="BJ400" s="40">
        <v>530.02059510000004</v>
      </c>
      <c r="BK400" s="40">
        <v>538.99169989999996</v>
      </c>
      <c r="BL400" s="40">
        <v>562.37144890000002</v>
      </c>
    </row>
    <row r="401" spans="1:64" x14ac:dyDescent="0.3">
      <c r="A401" s="40" t="s">
        <v>175</v>
      </c>
      <c r="B401" s="40" t="s">
        <v>176</v>
      </c>
      <c r="C401" s="40" t="s">
        <v>329</v>
      </c>
      <c r="D401" s="40" t="s">
        <v>42</v>
      </c>
      <c r="E401" s="40" t="s">
        <v>293</v>
      </c>
      <c r="F401" s="40" t="s">
        <v>324</v>
      </c>
      <c r="G401" s="40" t="s">
        <v>43</v>
      </c>
      <c r="AL401" s="40">
        <v>4224.4540820000002</v>
      </c>
      <c r="AM401" s="40">
        <v>2966.107274</v>
      </c>
      <c r="AN401" s="40">
        <v>3330.546014</v>
      </c>
      <c r="AO401" s="40">
        <v>3359.79099</v>
      </c>
      <c r="AP401" s="40">
        <v>2505.4240159999999</v>
      </c>
      <c r="AQ401" s="40">
        <v>3403.9390600000002</v>
      </c>
      <c r="AR401" s="40">
        <v>3577.088937</v>
      </c>
      <c r="AS401" s="40">
        <v>3488.3794280000002</v>
      </c>
      <c r="AT401" s="40">
        <v>3724.2073610000002</v>
      </c>
      <c r="AU401" s="40">
        <v>3762.6016709999999</v>
      </c>
      <c r="AV401" s="40">
        <v>5476.870946</v>
      </c>
      <c r="AW401" s="40">
        <v>4905.0775910000002</v>
      </c>
      <c r="AX401" s="40">
        <v>5758.4418539999997</v>
      </c>
      <c r="AY401" s="40">
        <v>6372.6814480000003</v>
      </c>
      <c r="AZ401" s="40">
        <v>7677.7153619999999</v>
      </c>
      <c r="BA401" s="40">
        <v>6183.857086</v>
      </c>
      <c r="BB401" s="40">
        <v>5995.5382540000001</v>
      </c>
      <c r="BC401" s="40">
        <v>10744.329369999999</v>
      </c>
      <c r="BD401" s="40">
        <v>12154.33728</v>
      </c>
      <c r="BE401" s="40">
        <v>13039.60281</v>
      </c>
      <c r="BF401" s="40">
        <v>13818.53534</v>
      </c>
      <c r="BG401" s="40">
        <v>13068.95657</v>
      </c>
      <c r="BH401" s="40">
        <v>12866.941870000001</v>
      </c>
      <c r="BI401" s="40">
        <v>14478.1363</v>
      </c>
      <c r="BJ401" s="40">
        <v>10837.06055</v>
      </c>
      <c r="BK401" s="40">
        <v>9801.2083459999994</v>
      </c>
      <c r="BL401" s="40">
        <v>11546.053620000001</v>
      </c>
    </row>
    <row r="402" spans="1:64" x14ac:dyDescent="0.3">
      <c r="A402" s="40" t="s">
        <v>177</v>
      </c>
      <c r="B402" s="40" t="s">
        <v>178</v>
      </c>
      <c r="C402" s="40" t="s">
        <v>329</v>
      </c>
      <c r="D402" s="40" t="s">
        <v>42</v>
      </c>
      <c r="E402" s="40" t="s">
        <v>293</v>
      </c>
      <c r="F402" s="40" t="s">
        <v>324</v>
      </c>
      <c r="G402" s="40" t="s">
        <v>43</v>
      </c>
      <c r="AL402" s="40">
        <v>503.55489710000001</v>
      </c>
      <c r="AM402" s="40">
        <v>491.40677779999999</v>
      </c>
      <c r="AN402" s="40">
        <v>491.59848019999998</v>
      </c>
      <c r="AO402" s="40">
        <v>484.55344530000002</v>
      </c>
      <c r="AP402" s="40">
        <v>497.13963790000003</v>
      </c>
      <c r="AQ402" s="40">
        <v>502.40652239999997</v>
      </c>
      <c r="AR402" s="40">
        <v>501.85681210000001</v>
      </c>
      <c r="AS402" s="40">
        <v>501.2069553</v>
      </c>
      <c r="AT402" s="40">
        <v>509.5454828</v>
      </c>
      <c r="AU402" s="40">
        <v>520.54337299999997</v>
      </c>
      <c r="AV402" s="40">
        <v>536.02226050000002</v>
      </c>
      <c r="AW402" s="40">
        <v>541.7549745</v>
      </c>
      <c r="AX402" s="40">
        <v>547.86009990000002</v>
      </c>
      <c r="AY402" s="40">
        <v>568.63799710000001</v>
      </c>
      <c r="AZ402" s="40">
        <v>604.14139409999996</v>
      </c>
      <c r="BA402" s="40">
        <v>601.7752653</v>
      </c>
      <c r="BB402" s="40">
        <v>602.34270389999995</v>
      </c>
      <c r="BC402" s="40">
        <v>624.49744339999995</v>
      </c>
      <c r="BD402" s="40">
        <v>633.26179579999996</v>
      </c>
      <c r="BE402" s="40">
        <v>638.8394141</v>
      </c>
      <c r="BF402" s="40">
        <v>652.80547739999997</v>
      </c>
      <c r="BG402" s="40">
        <v>656.07483339999999</v>
      </c>
      <c r="BH402" s="40">
        <v>662.3856892</v>
      </c>
      <c r="BI402" s="40">
        <v>674.13660890000006</v>
      </c>
      <c r="BJ402" s="40">
        <v>672.15714869999999</v>
      </c>
      <c r="BK402" s="40">
        <v>669.39957560000005</v>
      </c>
      <c r="BL402" s="40">
        <v>675.13446980000003</v>
      </c>
    </row>
    <row r="403" spans="1:64" x14ac:dyDescent="0.3">
      <c r="A403" s="40" t="s">
        <v>179</v>
      </c>
      <c r="B403" s="40" t="s">
        <v>180</v>
      </c>
      <c r="C403" s="40" t="s">
        <v>329</v>
      </c>
      <c r="D403" s="40" t="s">
        <v>42</v>
      </c>
      <c r="E403" s="40" t="s">
        <v>293</v>
      </c>
      <c r="F403" s="40" t="s">
        <v>324</v>
      </c>
      <c r="G403" s="40" t="s">
        <v>43</v>
      </c>
      <c r="AL403" s="40">
        <v>623.94847809999999</v>
      </c>
      <c r="AM403" s="40">
        <v>601.41892640000003</v>
      </c>
      <c r="AN403" s="40">
        <v>642.81123849999994</v>
      </c>
      <c r="AO403" s="40">
        <v>640.65895139999998</v>
      </c>
      <c r="AP403" s="40">
        <v>664.15918959999999</v>
      </c>
      <c r="AQ403" s="40">
        <v>687.32795080000005</v>
      </c>
      <c r="AR403" s="40">
        <v>683.47896460000004</v>
      </c>
      <c r="AS403" s="40">
        <v>679.28003439999998</v>
      </c>
      <c r="AT403" s="40">
        <v>708.92376560000002</v>
      </c>
      <c r="AU403" s="40">
        <v>693.17243210000004</v>
      </c>
      <c r="AV403" s="40">
        <v>727.81194140000002</v>
      </c>
      <c r="AW403" s="40">
        <v>769.01756360000002</v>
      </c>
      <c r="AX403" s="40">
        <v>756.25398570000004</v>
      </c>
      <c r="AY403" s="40">
        <v>707.2800019</v>
      </c>
      <c r="AZ403" s="40">
        <v>656.32014819999995</v>
      </c>
      <c r="BA403" s="40">
        <v>646.20889950000003</v>
      </c>
      <c r="BB403" s="40">
        <v>630.30026520000001</v>
      </c>
      <c r="BC403" s="40">
        <v>624.706366</v>
      </c>
      <c r="BD403" s="40">
        <v>620.98072620000005</v>
      </c>
      <c r="BE403" s="40">
        <v>636.47063660000003</v>
      </c>
      <c r="BF403" s="40">
        <v>657.45641809999995</v>
      </c>
      <c r="BG403" s="40">
        <v>653.72829539999998</v>
      </c>
      <c r="BH403" s="40">
        <v>580.48137039999995</v>
      </c>
      <c r="BI403" s="40">
        <v>577.73049460000004</v>
      </c>
      <c r="BJ403" s="40">
        <v>574.45316309999998</v>
      </c>
      <c r="BK403" s="40">
        <v>575.3806793</v>
      </c>
      <c r="BL403" s="40">
        <v>574.54686939999999</v>
      </c>
    </row>
    <row r="404" spans="1:64" x14ac:dyDescent="0.3">
      <c r="A404" s="40" t="s">
        <v>279</v>
      </c>
      <c r="B404" s="40" t="s">
        <v>280</v>
      </c>
      <c r="C404" s="40" t="s">
        <v>329</v>
      </c>
      <c r="D404" s="40" t="s">
        <v>42</v>
      </c>
      <c r="E404" s="40" t="s">
        <v>293</v>
      </c>
      <c r="F404" s="40" t="s">
        <v>324</v>
      </c>
      <c r="G404" s="40" t="s">
        <v>43</v>
      </c>
      <c r="AL404" s="40">
        <v>1024.7671849999999</v>
      </c>
      <c r="AM404" s="40">
        <v>652.06533769999999</v>
      </c>
      <c r="AN404" s="40">
        <v>1036.841993</v>
      </c>
      <c r="AO404" s="40">
        <v>803.65503560000002</v>
      </c>
      <c r="AP404" s="40">
        <v>1015.687605</v>
      </c>
      <c r="AQ404" s="40">
        <v>957.14416010000002</v>
      </c>
      <c r="AR404" s="40">
        <v>856.22546209999996</v>
      </c>
      <c r="AS404" s="40">
        <v>809.45154930000001</v>
      </c>
      <c r="AT404" s="40">
        <v>859.95651380000004</v>
      </c>
      <c r="AU404" s="40">
        <v>843.26884229999996</v>
      </c>
      <c r="AV404" s="40">
        <v>778.9534539</v>
      </c>
      <c r="AW404" s="40">
        <v>721.08850289999998</v>
      </c>
      <c r="AX404" s="40">
        <v>714.7321068</v>
      </c>
      <c r="AY404" s="40">
        <v>702.82071120000001</v>
      </c>
      <c r="AZ404" s="40">
        <v>659.2255586</v>
      </c>
      <c r="BA404" s="40">
        <v>633.55344100000002</v>
      </c>
      <c r="BB404" s="40">
        <v>598.75534619999996</v>
      </c>
      <c r="BC404" s="40">
        <v>568.47501439999996</v>
      </c>
      <c r="BD404" s="40">
        <v>607.5550303</v>
      </c>
      <c r="BE404" s="40">
        <v>615.19307760000004</v>
      </c>
      <c r="BF404" s="40">
        <v>650.95298630000002</v>
      </c>
      <c r="BG404" s="40">
        <v>693.31203540000001</v>
      </c>
      <c r="BH404" s="40">
        <v>649.18771839999999</v>
      </c>
      <c r="BI404" s="40">
        <v>643.68803839999998</v>
      </c>
      <c r="BJ404" s="40">
        <v>584.55720899999994</v>
      </c>
      <c r="BK404" s="40">
        <v>590.02005039999995</v>
      </c>
      <c r="BL404" s="40">
        <v>626.08380090000003</v>
      </c>
    </row>
    <row r="405" spans="1:64" x14ac:dyDescent="0.3">
      <c r="A405" s="40" t="s">
        <v>281</v>
      </c>
      <c r="B405" s="40" t="s">
        <v>282</v>
      </c>
      <c r="C405" s="40" t="s">
        <v>329</v>
      </c>
      <c r="D405" s="40" t="s">
        <v>42</v>
      </c>
      <c r="E405" s="40" t="s">
        <v>293</v>
      </c>
      <c r="F405" s="40" t="s">
        <v>324</v>
      </c>
      <c r="G405" s="40" t="s">
        <v>43</v>
      </c>
      <c r="AL405" s="40">
        <v>806.97386879999999</v>
      </c>
      <c r="AM405" s="40">
        <v>622.82399620000001</v>
      </c>
      <c r="AN405" s="40">
        <v>727.90093809999996</v>
      </c>
      <c r="AO405" s="40">
        <v>763.59109899999999</v>
      </c>
      <c r="AP405" s="40">
        <v>707.53214830000002</v>
      </c>
      <c r="AQ405" s="40">
        <v>823.60542680000003</v>
      </c>
      <c r="AR405" s="40">
        <v>855.4822891</v>
      </c>
      <c r="AS405" s="40">
        <v>880.5717674</v>
      </c>
      <c r="AT405" s="40">
        <v>913.88026490000004</v>
      </c>
      <c r="AU405" s="40">
        <v>853.78017720000003</v>
      </c>
      <c r="AV405" s="40">
        <v>893.24721799999998</v>
      </c>
      <c r="AW405" s="40">
        <v>624.4844339</v>
      </c>
      <c r="AX405" s="40">
        <v>478.31617189999997</v>
      </c>
      <c r="AY405" s="40">
        <v>405.89767260000002</v>
      </c>
      <c r="AZ405" s="40">
        <v>379.72856839999997</v>
      </c>
      <c r="BA405" s="40">
        <v>355.9520741</v>
      </c>
      <c r="BB405" s="40">
        <v>325.3133411</v>
      </c>
      <c r="BC405" s="40">
        <v>192.6973787</v>
      </c>
      <c r="BD405" s="40">
        <v>239.7691414</v>
      </c>
      <c r="BE405" s="40">
        <v>260.26096219999999</v>
      </c>
      <c r="BF405" s="40">
        <v>270.29058759999998</v>
      </c>
      <c r="BG405" s="40">
        <v>285.5305899</v>
      </c>
      <c r="BH405" s="40">
        <v>269.58269990000002</v>
      </c>
      <c r="BI405" s="40">
        <v>317.11744329999999</v>
      </c>
      <c r="BJ405" s="40">
        <v>293.15205859999998</v>
      </c>
      <c r="BK405" s="40">
        <v>273.59350979999999</v>
      </c>
      <c r="BL405" s="40">
        <v>287.73262219999998</v>
      </c>
    </row>
    <row r="406" spans="1:64" x14ac:dyDescent="0.3">
      <c r="A406" s="40" t="s">
        <v>147</v>
      </c>
      <c r="B406" s="40" t="s">
        <v>148</v>
      </c>
      <c r="C406" s="40" t="s">
        <v>330</v>
      </c>
      <c r="D406" s="40" t="s">
        <v>42</v>
      </c>
      <c r="E406" s="40" t="s">
        <v>293</v>
      </c>
      <c r="F406" s="40" t="s">
        <v>324</v>
      </c>
      <c r="G406" s="40" t="s">
        <v>43</v>
      </c>
      <c r="AL406" s="40">
        <v>343.90935450000001</v>
      </c>
      <c r="AM406" s="40">
        <v>346.01877300000001</v>
      </c>
      <c r="AN406" s="40">
        <v>371.96862929999998</v>
      </c>
      <c r="AO406" s="40">
        <v>364.59771430000001</v>
      </c>
      <c r="AP406" s="40">
        <v>381.19660390000001</v>
      </c>
      <c r="AQ406" s="40">
        <v>421.8045406</v>
      </c>
      <c r="AR406" s="40">
        <v>400.1431963</v>
      </c>
      <c r="AS406" s="40">
        <v>458.30543549999999</v>
      </c>
      <c r="AT406" s="40">
        <v>460.5997792</v>
      </c>
      <c r="AU406" s="40">
        <v>473.58886919999998</v>
      </c>
      <c r="AV406" s="40">
        <v>517.99709240000004</v>
      </c>
      <c r="AW406" s="40">
        <v>512.31886650000001</v>
      </c>
      <c r="AX406" s="40">
        <v>544.65090980000002</v>
      </c>
      <c r="AY406" s="40">
        <v>525.42509170000005</v>
      </c>
      <c r="AZ406" s="40">
        <v>573.50936999999999</v>
      </c>
      <c r="BA406" s="40">
        <v>579.02824569999996</v>
      </c>
      <c r="BB406" s="40">
        <v>591.51616030000002</v>
      </c>
      <c r="BC406" s="40">
        <v>734.2027425</v>
      </c>
      <c r="BD406" s="40">
        <v>706.74909079999998</v>
      </c>
      <c r="BE406" s="40">
        <v>852.29198780000002</v>
      </c>
      <c r="BF406" s="40">
        <v>959.52632979999998</v>
      </c>
      <c r="BG406" s="40">
        <v>1167.0126479999999</v>
      </c>
      <c r="BH406" s="40">
        <v>1393.126254</v>
      </c>
      <c r="BI406" s="40">
        <v>1862.8337469999999</v>
      </c>
      <c r="BJ406" s="40">
        <v>1825.0378929999999</v>
      </c>
      <c r="BK406" s="40">
        <v>1854.021109</v>
      </c>
      <c r="BL406" s="40">
        <v>1784.171135</v>
      </c>
    </row>
    <row r="407" spans="1:64" x14ac:dyDescent="0.3">
      <c r="A407" s="40" t="s">
        <v>153</v>
      </c>
      <c r="B407" s="40" t="s">
        <v>154</v>
      </c>
      <c r="C407" s="40" t="s">
        <v>330</v>
      </c>
      <c r="D407" s="40" t="s">
        <v>42</v>
      </c>
      <c r="E407" s="40" t="s">
        <v>293</v>
      </c>
      <c r="F407" s="40" t="s">
        <v>324</v>
      </c>
      <c r="G407" s="40" t="s">
        <v>43</v>
      </c>
      <c r="AL407" s="40">
        <v>538.09845210000003</v>
      </c>
      <c r="AM407" s="40">
        <v>549.4663147</v>
      </c>
      <c r="AN407" s="40">
        <v>608.45100230000003</v>
      </c>
      <c r="AO407" s="40">
        <v>622.18704339999999</v>
      </c>
      <c r="AP407" s="40">
        <v>609.57853060000002</v>
      </c>
      <c r="AQ407" s="40">
        <v>629.42856979999999</v>
      </c>
      <c r="AR407" s="40">
        <v>630.93686460000004</v>
      </c>
      <c r="AS407" s="40">
        <v>652.17688499999997</v>
      </c>
      <c r="AT407" s="40">
        <v>671.94762900000001</v>
      </c>
      <c r="AU407" s="40">
        <v>687.8477537</v>
      </c>
      <c r="AV407" s="40">
        <v>719.98815500000001</v>
      </c>
      <c r="AW407" s="40">
        <v>717.82248570000002</v>
      </c>
      <c r="AX407" s="40">
        <v>680.67762600000003</v>
      </c>
      <c r="AY407" s="40">
        <v>713.97057199999995</v>
      </c>
      <c r="AZ407" s="40">
        <v>696.37683040000002</v>
      </c>
      <c r="BA407" s="40">
        <v>664.13080239999999</v>
      </c>
      <c r="BB407" s="40">
        <v>665.57980320000001</v>
      </c>
      <c r="BC407" s="40">
        <v>675.73668199999997</v>
      </c>
      <c r="BD407" s="40">
        <v>663.30541089999997</v>
      </c>
      <c r="BE407" s="40">
        <v>689.34066129999997</v>
      </c>
      <c r="BF407" s="40">
        <v>689.43032989999995</v>
      </c>
      <c r="BG407" s="40">
        <v>699.3020679</v>
      </c>
      <c r="BH407" s="40">
        <v>734.98477479999997</v>
      </c>
      <c r="BI407" s="40">
        <v>766.89476999999999</v>
      </c>
      <c r="BJ407" s="40">
        <v>791.52393740000002</v>
      </c>
      <c r="BK407" s="40">
        <v>811.87780650000002</v>
      </c>
      <c r="BL407" s="40">
        <v>813.91587440000001</v>
      </c>
    </row>
    <row r="408" spans="1:64" x14ac:dyDescent="0.3">
      <c r="A408" s="40" t="s">
        <v>155</v>
      </c>
      <c r="B408" s="40" t="s">
        <v>156</v>
      </c>
      <c r="C408" s="40" t="s">
        <v>330</v>
      </c>
      <c r="D408" s="40" t="s">
        <v>42</v>
      </c>
      <c r="E408" s="40" t="s">
        <v>293</v>
      </c>
      <c r="F408" s="40" t="s">
        <v>324</v>
      </c>
      <c r="G408" s="40" t="s">
        <v>43</v>
      </c>
      <c r="BB408" s="40">
        <v>1587.2198249999999</v>
      </c>
      <c r="BC408" s="40">
        <v>1457.1410100000001</v>
      </c>
      <c r="BD408" s="40">
        <v>1374.639688</v>
      </c>
      <c r="BE408" s="40">
        <v>1539.964166</v>
      </c>
      <c r="BF408" s="40">
        <v>1375.155497</v>
      </c>
      <c r="BG408" s="40">
        <v>1485.640881</v>
      </c>
      <c r="BH408" s="40">
        <v>1412.825689</v>
      </c>
      <c r="BI408" s="40">
        <v>1461.67345</v>
      </c>
      <c r="BJ408" s="40">
        <v>1545.4682519999999</v>
      </c>
      <c r="BK408" s="40">
        <v>1385.3752179999999</v>
      </c>
      <c r="BL408" s="40">
        <v>1382.0191769999999</v>
      </c>
    </row>
    <row r="409" spans="1:64" x14ac:dyDescent="0.3">
      <c r="A409" s="40" t="s">
        <v>284</v>
      </c>
      <c r="B409" s="40" t="s">
        <v>272</v>
      </c>
      <c r="C409" s="40" t="s">
        <v>330</v>
      </c>
      <c r="D409" s="40" t="s">
        <v>42</v>
      </c>
      <c r="E409" s="40" t="s">
        <v>293</v>
      </c>
      <c r="F409" s="40" t="s">
        <v>324</v>
      </c>
      <c r="G409" s="40" t="s">
        <v>43</v>
      </c>
      <c r="BC409" s="40">
        <v>2008.414068</v>
      </c>
      <c r="BD409" s="40">
        <v>1964.680574</v>
      </c>
      <c r="BE409" s="40">
        <v>1827.140791</v>
      </c>
      <c r="BF409" s="40">
        <v>1878.9499740000001</v>
      </c>
      <c r="BG409" s="40">
        <v>1881.269677</v>
      </c>
      <c r="BH409" s="40">
        <v>1847.9323429999999</v>
      </c>
      <c r="BI409" s="40">
        <v>2094.007674</v>
      </c>
      <c r="BJ409" s="40">
        <v>2124.6684030000001</v>
      </c>
      <c r="BK409" s="40">
        <v>2293.4089389999999</v>
      </c>
      <c r="BL409" s="40">
        <v>2511.7402590000002</v>
      </c>
    </row>
    <row r="410" spans="1:64" x14ac:dyDescent="0.3">
      <c r="A410" s="40" t="s">
        <v>273</v>
      </c>
      <c r="B410" s="40" t="s">
        <v>274</v>
      </c>
      <c r="C410" s="40" t="s">
        <v>330</v>
      </c>
      <c r="D410" s="40" t="s">
        <v>42</v>
      </c>
      <c r="E410" s="40" t="s">
        <v>293</v>
      </c>
      <c r="F410" s="40" t="s">
        <v>324</v>
      </c>
      <c r="G410" s="40" t="s">
        <v>43</v>
      </c>
      <c r="BA410" s="40">
        <v>1751.2537259999999</v>
      </c>
      <c r="BB410" s="40">
        <v>1706.62806</v>
      </c>
      <c r="BC410" s="40">
        <v>1803.7195939999999</v>
      </c>
      <c r="BD410" s="40">
        <v>1894.1718860000001</v>
      </c>
      <c r="BE410" s="40">
        <v>2011.613758</v>
      </c>
      <c r="BF410" s="40">
        <v>1981.0921040000001</v>
      </c>
      <c r="BG410" s="40">
        <v>1884.5352130000001</v>
      </c>
      <c r="BH410" s="40">
        <v>1800.2771270000001</v>
      </c>
      <c r="BI410" s="40">
        <v>1797.2065239999999</v>
      </c>
      <c r="BJ410" s="40">
        <v>1883.8010159999999</v>
      </c>
      <c r="BK410" s="40">
        <v>1952.754252</v>
      </c>
      <c r="BL410" s="40">
        <v>2048.0308890000001</v>
      </c>
    </row>
    <row r="411" spans="1:64" x14ac:dyDescent="0.3">
      <c r="A411" s="40" t="s">
        <v>161</v>
      </c>
      <c r="B411" s="40" t="s">
        <v>162</v>
      </c>
      <c r="C411" s="40" t="s">
        <v>330</v>
      </c>
      <c r="D411" s="40" t="s">
        <v>42</v>
      </c>
      <c r="E411" s="40" t="s">
        <v>293</v>
      </c>
      <c r="F411" s="40" t="s">
        <v>324</v>
      </c>
      <c r="G411" s="40" t="s">
        <v>43</v>
      </c>
      <c r="AL411" s="40">
        <v>1575.657424</v>
      </c>
      <c r="AM411" s="40">
        <v>1352.8676270000001</v>
      </c>
      <c r="AN411" s="40">
        <v>1418.20165</v>
      </c>
      <c r="AO411" s="40">
        <v>1554.7908159999999</v>
      </c>
      <c r="AP411" s="40">
        <v>1454.3242009999999</v>
      </c>
      <c r="AQ411" s="40">
        <v>1487.629711</v>
      </c>
      <c r="AR411" s="40">
        <v>1457.724839</v>
      </c>
      <c r="AS411" s="40">
        <v>1632.728347</v>
      </c>
      <c r="AT411" s="40">
        <v>1740.500376</v>
      </c>
      <c r="AU411" s="40">
        <v>1552.964896</v>
      </c>
      <c r="AV411" s="40">
        <v>1772.1101779999999</v>
      </c>
      <c r="AW411" s="40">
        <v>1673.8101919999999</v>
      </c>
      <c r="AX411" s="40">
        <v>1960.7568309999999</v>
      </c>
      <c r="AY411" s="40">
        <v>1868.529389</v>
      </c>
      <c r="AZ411" s="40">
        <v>1743.0890979999999</v>
      </c>
      <c r="BA411" s="40">
        <v>1656.6956949999999</v>
      </c>
      <c r="BB411" s="40">
        <v>1512.9513549999999</v>
      </c>
      <c r="BC411" s="40">
        <v>1470.5087189999999</v>
      </c>
      <c r="BD411" s="40">
        <v>1345.106822</v>
      </c>
      <c r="BE411" s="40">
        <v>1297.7867200000001</v>
      </c>
      <c r="BF411" s="40">
        <v>1145.295785</v>
      </c>
      <c r="BG411" s="40">
        <v>1116.062829</v>
      </c>
      <c r="BH411" s="40">
        <v>1015.412403</v>
      </c>
      <c r="BI411" s="40">
        <v>1019.134563</v>
      </c>
      <c r="BJ411" s="40">
        <v>1150.021086</v>
      </c>
      <c r="BK411" s="40">
        <v>1213.0397889999999</v>
      </c>
      <c r="BL411" s="40">
        <v>1312.4560120000001</v>
      </c>
    </row>
    <row r="412" spans="1:64" x14ac:dyDescent="0.3">
      <c r="A412" s="40" t="s">
        <v>163</v>
      </c>
      <c r="B412" s="40" t="s">
        <v>164</v>
      </c>
      <c r="C412" s="40" t="s">
        <v>330</v>
      </c>
      <c r="D412" s="40" t="s">
        <v>42</v>
      </c>
      <c r="E412" s="40" t="s">
        <v>293</v>
      </c>
      <c r="F412" s="40" t="s">
        <v>324</v>
      </c>
      <c r="G412" s="40" t="s">
        <v>43</v>
      </c>
      <c r="AL412" s="40">
        <v>1355.5274489999999</v>
      </c>
      <c r="AM412" s="40">
        <v>1417.020211</v>
      </c>
      <c r="AN412" s="40">
        <v>1515.229407</v>
      </c>
      <c r="AO412" s="40">
        <v>1222.189239</v>
      </c>
      <c r="AP412" s="40">
        <v>1486.1131989999999</v>
      </c>
      <c r="AQ412" s="40">
        <v>1565.288204</v>
      </c>
      <c r="AR412" s="40">
        <v>1174.4975079999999</v>
      </c>
      <c r="AS412" s="40">
        <v>1161.466827</v>
      </c>
      <c r="AT412" s="40">
        <v>1212.2806989999999</v>
      </c>
      <c r="AU412" s="40">
        <v>1154.9727620000001</v>
      </c>
      <c r="AV412" s="40">
        <v>1136.742892</v>
      </c>
      <c r="AW412" s="40">
        <v>1072.632355</v>
      </c>
      <c r="AX412" s="40">
        <v>1089.0925810000001</v>
      </c>
      <c r="AY412" s="40">
        <v>1031.2282150000001</v>
      </c>
      <c r="AZ412" s="40">
        <v>1091.137248</v>
      </c>
      <c r="BA412" s="40">
        <v>1058.6123399999999</v>
      </c>
      <c r="BB412" s="40">
        <v>1125.773578</v>
      </c>
      <c r="BC412" s="40">
        <v>1182.631729</v>
      </c>
      <c r="BD412" s="40">
        <v>1171.895037</v>
      </c>
      <c r="BE412" s="40">
        <v>1201.0922370000001</v>
      </c>
      <c r="BF412" s="40">
        <v>1139.5345139999999</v>
      </c>
      <c r="BG412" s="40">
        <v>1202.534159</v>
      </c>
      <c r="BH412" s="40">
        <v>1153.2344559999999</v>
      </c>
      <c r="BI412" s="40">
        <v>1147.449854</v>
      </c>
      <c r="BJ412" s="40">
        <v>1173.7700010000001</v>
      </c>
      <c r="BK412" s="40">
        <v>1168.6040250000001</v>
      </c>
      <c r="BL412" s="40">
        <v>1187.0845690000001</v>
      </c>
    </row>
    <row r="413" spans="1:64" x14ac:dyDescent="0.3">
      <c r="A413" s="40" t="s">
        <v>167</v>
      </c>
      <c r="B413" s="40" t="s">
        <v>168</v>
      </c>
      <c r="C413" s="40" t="s">
        <v>330</v>
      </c>
      <c r="D413" s="40" t="s">
        <v>42</v>
      </c>
      <c r="E413" s="40" t="s">
        <v>293</v>
      </c>
      <c r="F413" s="40" t="s">
        <v>324</v>
      </c>
      <c r="G413" s="40" t="s">
        <v>43</v>
      </c>
      <c r="BA413" s="40">
        <v>430.95577919999999</v>
      </c>
      <c r="BB413" s="40">
        <v>433.96659019999998</v>
      </c>
      <c r="BC413" s="40">
        <v>484.08327359999998</v>
      </c>
      <c r="BD413" s="40">
        <v>422.36318269999998</v>
      </c>
      <c r="BE413" s="40">
        <v>466.43135640000003</v>
      </c>
      <c r="BF413" s="40">
        <v>435.8890068</v>
      </c>
      <c r="BG413" s="40">
        <v>487.00302850000003</v>
      </c>
      <c r="BH413" s="40">
        <v>470.50978079999999</v>
      </c>
      <c r="BI413" s="40">
        <v>492.87303539999999</v>
      </c>
      <c r="BJ413" s="40">
        <v>483.26357719999999</v>
      </c>
      <c r="BK413" s="40">
        <v>519.20030650000001</v>
      </c>
      <c r="BL413" s="40">
        <v>529.22005090000005</v>
      </c>
    </row>
    <row r="414" spans="1:64" x14ac:dyDescent="0.3">
      <c r="A414" s="40" t="s">
        <v>169</v>
      </c>
      <c r="B414" s="40" t="s">
        <v>170</v>
      </c>
      <c r="C414" s="40" t="s">
        <v>330</v>
      </c>
      <c r="D414" s="40" t="s">
        <v>42</v>
      </c>
      <c r="E414" s="40" t="s">
        <v>293</v>
      </c>
      <c r="F414" s="40" t="s">
        <v>324</v>
      </c>
      <c r="G414" s="40" t="s">
        <v>43</v>
      </c>
      <c r="AL414" s="40">
        <v>1432.8724420000001</v>
      </c>
      <c r="AM414" s="40">
        <v>1423.057902</v>
      </c>
      <c r="AN414" s="40">
        <v>1399.0380970000001</v>
      </c>
      <c r="AO414" s="40">
        <v>1384.9256190000001</v>
      </c>
      <c r="AP414" s="40">
        <v>1394.412986</v>
      </c>
      <c r="AQ414" s="40">
        <v>1419.98804</v>
      </c>
      <c r="AR414" s="40">
        <v>1447.2072209999999</v>
      </c>
      <c r="AS414" s="40">
        <v>1461.0860660000001</v>
      </c>
      <c r="AT414" s="40">
        <v>1495.3471280000001</v>
      </c>
      <c r="AU414" s="40">
        <v>1547.92992</v>
      </c>
      <c r="AV414" s="40">
        <v>1560.0700159999999</v>
      </c>
      <c r="AW414" s="40">
        <v>2246.7471820000001</v>
      </c>
      <c r="AX414" s="40">
        <v>2445.2553659999999</v>
      </c>
      <c r="AY414" s="40">
        <v>2853.723802</v>
      </c>
      <c r="AZ414" s="40">
        <v>3018.7170940000001</v>
      </c>
      <c r="BA414" s="40">
        <v>3262.7107890000002</v>
      </c>
      <c r="BB414" s="40">
        <v>3474.3650769999999</v>
      </c>
      <c r="BC414" s="40">
        <v>3967.6018509999999</v>
      </c>
      <c r="BD414" s="40">
        <v>4450.3205980000002</v>
      </c>
      <c r="BE414" s="40">
        <v>6057.859555</v>
      </c>
      <c r="BF414" s="40">
        <v>5599.7043430000003</v>
      </c>
      <c r="BG414" s="40">
        <v>5360.7080560000004</v>
      </c>
      <c r="BH414" s="40">
        <v>5041.112118</v>
      </c>
      <c r="BI414" s="40">
        <v>5372.6013380000004</v>
      </c>
      <c r="BJ414" s="40">
        <v>5464.50911</v>
      </c>
      <c r="BK414" s="40">
        <v>5710.8446739999999</v>
      </c>
      <c r="BL414" s="40">
        <v>5706.398083</v>
      </c>
    </row>
    <row r="415" spans="1:64" x14ac:dyDescent="0.3">
      <c r="A415" s="40" t="s">
        <v>173</v>
      </c>
      <c r="B415" s="40" t="s">
        <v>174</v>
      </c>
      <c r="C415" s="40" t="s">
        <v>330</v>
      </c>
      <c r="D415" s="40" t="s">
        <v>42</v>
      </c>
      <c r="E415" s="40" t="s">
        <v>293</v>
      </c>
      <c r="F415" s="40" t="s">
        <v>324</v>
      </c>
      <c r="G415" s="40" t="s">
        <v>43</v>
      </c>
      <c r="AL415" s="40">
        <v>1454.3875330000001</v>
      </c>
      <c r="AM415" s="40">
        <v>1333.656915</v>
      </c>
      <c r="AN415" s="40">
        <v>1371.12138</v>
      </c>
      <c r="AO415" s="40">
        <v>1336.661038</v>
      </c>
      <c r="AP415" s="40">
        <v>1421.5614519999999</v>
      </c>
      <c r="AQ415" s="40">
        <v>1340.9477710000001</v>
      </c>
      <c r="AR415" s="40">
        <v>1305.872449</v>
      </c>
      <c r="AS415" s="40">
        <v>1310.848264</v>
      </c>
      <c r="AT415" s="40">
        <v>1483.2393239999999</v>
      </c>
      <c r="AU415" s="40">
        <v>1484.9756789999999</v>
      </c>
      <c r="AV415" s="40">
        <v>1491.6749010000001</v>
      </c>
      <c r="AW415" s="40">
        <v>1149.3235870000001</v>
      </c>
      <c r="AX415" s="40">
        <v>1343.0695949999999</v>
      </c>
      <c r="AY415" s="40">
        <v>1398.3907549999999</v>
      </c>
      <c r="AZ415" s="40">
        <v>1542.0973059999999</v>
      </c>
      <c r="BA415" s="40">
        <v>1416.445033</v>
      </c>
      <c r="BB415" s="40">
        <v>1259.912345</v>
      </c>
      <c r="BC415" s="40">
        <v>1340.1206870000001</v>
      </c>
      <c r="BD415" s="40">
        <v>1362.6721110000001</v>
      </c>
      <c r="BE415" s="40">
        <v>1320.3412229999999</v>
      </c>
      <c r="BF415" s="40">
        <v>1060.3116190000001</v>
      </c>
      <c r="BG415" s="40">
        <v>1103.4577449999999</v>
      </c>
      <c r="BH415" s="40">
        <v>1072.138528</v>
      </c>
      <c r="BI415" s="40">
        <v>1041.239611</v>
      </c>
      <c r="BJ415" s="40">
        <v>1091.912067</v>
      </c>
      <c r="BK415" s="40">
        <v>1124.600639</v>
      </c>
      <c r="BL415" s="40">
        <v>1232.0100170000001</v>
      </c>
    </row>
    <row r="416" spans="1:64" x14ac:dyDescent="0.3">
      <c r="A416" s="40" t="s">
        <v>5</v>
      </c>
      <c r="B416" s="40" t="s">
        <v>6</v>
      </c>
      <c r="C416" s="40" t="s">
        <v>329</v>
      </c>
      <c r="D416" s="40" t="s">
        <v>261</v>
      </c>
      <c r="E416" s="40" t="s">
        <v>287</v>
      </c>
      <c r="F416" s="40">
        <v>0</v>
      </c>
      <c r="G416" s="40" t="s">
        <v>262</v>
      </c>
      <c r="H416" s="40">
        <v>91.618761640000002</v>
      </c>
      <c r="I416" s="40">
        <v>90.862886900000007</v>
      </c>
      <c r="J416" s="40">
        <v>89.785618450000001</v>
      </c>
      <c r="K416" s="40">
        <v>89.093901599999995</v>
      </c>
      <c r="L416" s="40">
        <v>88.150828020000006</v>
      </c>
      <c r="M416" s="40">
        <v>87.601964249999995</v>
      </c>
      <c r="N416" s="40">
        <v>87.088228220000005</v>
      </c>
      <c r="O416" s="40">
        <v>86.543675480000005</v>
      </c>
      <c r="P416" s="40">
        <v>86.184099130000007</v>
      </c>
      <c r="Q416" s="40">
        <v>84.483038179999994</v>
      </c>
      <c r="R416" s="40">
        <v>82.642850269999997</v>
      </c>
      <c r="S416" s="40">
        <v>80.691000630000005</v>
      </c>
      <c r="T416" s="40">
        <v>78.660676170000002</v>
      </c>
      <c r="U416" s="40">
        <v>76.593974579999994</v>
      </c>
      <c r="V416" s="40">
        <v>74.518818049999993</v>
      </c>
      <c r="W416" s="40">
        <v>72.457849909999993</v>
      </c>
      <c r="X416" s="40">
        <v>70.408326119999998</v>
      </c>
      <c r="Y416" s="40">
        <v>68.347565380000006</v>
      </c>
      <c r="Z416" s="40">
        <v>66.248667879999999</v>
      </c>
      <c r="AA416" s="40">
        <v>64.109257069999998</v>
      </c>
      <c r="AB416" s="40">
        <v>61.927505140000001</v>
      </c>
      <c r="AC416" s="40">
        <v>59.745349040000001</v>
      </c>
      <c r="AD416" s="40">
        <v>57.643425550000003</v>
      </c>
      <c r="AE416" s="40">
        <v>55.704132889999997</v>
      </c>
      <c r="AF416" s="40">
        <v>53.96238932</v>
      </c>
      <c r="AG416" s="40">
        <v>52.420777880000003</v>
      </c>
      <c r="AH416" s="40">
        <v>51.031875399999997</v>
      </c>
      <c r="AI416" s="40">
        <v>49.721282420000001</v>
      </c>
      <c r="AJ416" s="40">
        <v>48.404310719999998</v>
      </c>
      <c r="AK416" s="40">
        <v>47.035454119999997</v>
      </c>
      <c r="AL416" s="40">
        <v>46.390430100000003</v>
      </c>
      <c r="AM416" s="40">
        <v>45.667374170000002</v>
      </c>
      <c r="AN416" s="40">
        <v>44.18397616</v>
      </c>
      <c r="AO416" s="40">
        <v>42.787181889999999</v>
      </c>
      <c r="AP416" s="40">
        <v>41.504696369999998</v>
      </c>
      <c r="AQ416" s="40">
        <v>40.336385229999998</v>
      </c>
      <c r="AR416" s="40">
        <v>39.249188760000003</v>
      </c>
      <c r="AS416" s="40">
        <v>38.197762939999997</v>
      </c>
      <c r="AT416" s="40">
        <v>37.130968789999997</v>
      </c>
      <c r="AU416" s="40">
        <v>36.021714080000002</v>
      </c>
      <c r="AV416" s="40">
        <v>34.871400090000002</v>
      </c>
      <c r="AW416" s="40">
        <v>34.825214590000002</v>
      </c>
      <c r="AX416" s="40">
        <v>35.78751218</v>
      </c>
      <c r="AY416" s="40">
        <v>34.531066289999998</v>
      </c>
      <c r="AZ416" s="40">
        <v>33.318086719999997</v>
      </c>
      <c r="BA416" s="40">
        <v>32.150846989999998</v>
      </c>
      <c r="BB416" s="40">
        <v>31.965153999999998</v>
      </c>
      <c r="BC416" s="40">
        <v>30.846148410000001</v>
      </c>
      <c r="BD416" s="40">
        <v>35.018013949999997</v>
      </c>
      <c r="BE416" s="40">
        <v>34.634636610000001</v>
      </c>
      <c r="BF416" s="40">
        <v>38.31058582</v>
      </c>
      <c r="BG416" s="40">
        <v>36.970906409999998</v>
      </c>
      <c r="BH416" s="40">
        <v>37.206584360000001</v>
      </c>
      <c r="BI416" s="40">
        <v>35.932120580000003</v>
      </c>
      <c r="BJ416" s="40">
        <v>34.72123337</v>
      </c>
      <c r="BK416" s="40">
        <v>33.571439519999998</v>
      </c>
      <c r="BL416" s="40">
        <v>0</v>
      </c>
    </row>
    <row r="417" spans="1:64" x14ac:dyDescent="0.3">
      <c r="A417" s="40" t="s">
        <v>151</v>
      </c>
      <c r="B417" s="40" t="s">
        <v>152</v>
      </c>
      <c r="C417" s="40" t="s">
        <v>329</v>
      </c>
      <c r="D417" s="40" t="s">
        <v>261</v>
      </c>
      <c r="E417" s="40" t="s">
        <v>287</v>
      </c>
      <c r="F417" s="40">
        <v>0</v>
      </c>
      <c r="G417" s="40" t="s">
        <v>262</v>
      </c>
      <c r="H417" s="40">
        <v>62.034170709999998</v>
      </c>
      <c r="I417" s="40">
        <v>63.131143799999997</v>
      </c>
      <c r="J417" s="40">
        <v>64.050409999999999</v>
      </c>
      <c r="K417" s="40">
        <v>64.487714780000005</v>
      </c>
      <c r="L417" s="40">
        <v>64.101050349999994</v>
      </c>
      <c r="M417" s="40">
        <v>62.330933430000002</v>
      </c>
      <c r="N417" s="40">
        <v>63.588353929999997</v>
      </c>
      <c r="O417" s="40">
        <v>62.956332420000003</v>
      </c>
      <c r="P417" s="40">
        <v>76.327655710000002</v>
      </c>
      <c r="Q417" s="40">
        <v>70.990151620000006</v>
      </c>
      <c r="R417" s="40">
        <v>69.162983019999999</v>
      </c>
      <c r="S417" s="40">
        <v>65.978586399999998</v>
      </c>
      <c r="T417" s="40">
        <v>67.823095929999994</v>
      </c>
      <c r="U417" s="40">
        <v>67.071595810000005</v>
      </c>
      <c r="V417" s="40">
        <v>66.10504349</v>
      </c>
      <c r="W417" s="40">
        <v>65.249032659999997</v>
      </c>
      <c r="X417" s="40">
        <v>64.334848879999996</v>
      </c>
      <c r="Y417" s="40">
        <v>62.346345569999997</v>
      </c>
      <c r="Z417" s="40">
        <v>60.474837610000002</v>
      </c>
      <c r="AA417" s="40">
        <v>58.954350060000003</v>
      </c>
      <c r="AB417" s="40">
        <v>57.46934976</v>
      </c>
      <c r="AC417" s="40">
        <v>56.007997099999997</v>
      </c>
      <c r="AD417" s="40">
        <v>54.555879910000002</v>
      </c>
      <c r="AE417" s="40">
        <v>53.09314534</v>
      </c>
      <c r="AF417" s="40">
        <v>51.616517199999997</v>
      </c>
      <c r="AG417" s="40">
        <v>50.12930128</v>
      </c>
      <c r="AH417" s="40">
        <v>48.660207870000001</v>
      </c>
      <c r="AI417" s="40">
        <v>47.25590923</v>
      </c>
      <c r="AJ417" s="40">
        <v>45.96650897</v>
      </c>
      <c r="AK417" s="40">
        <v>44.8172985</v>
      </c>
      <c r="AL417" s="40">
        <v>43.793245839999997</v>
      </c>
      <c r="AM417" s="40">
        <v>42.87198575</v>
      </c>
      <c r="AN417" s="40">
        <v>42.052942899999998</v>
      </c>
      <c r="AO417" s="40">
        <v>41.335237620000001</v>
      </c>
      <c r="AP417" s="40">
        <v>41.145858339999997</v>
      </c>
      <c r="AQ417" s="40">
        <v>40.607423580000003</v>
      </c>
      <c r="AR417" s="40">
        <v>40.562791660000002</v>
      </c>
      <c r="AS417" s="40">
        <v>40.075915049999999</v>
      </c>
      <c r="AT417" s="40">
        <v>39.900594779999999</v>
      </c>
      <c r="AU417" s="40">
        <v>39.141532290000001</v>
      </c>
      <c r="AV417" s="40">
        <v>38.812486649999997</v>
      </c>
      <c r="AW417" s="40">
        <v>38.168966490000003</v>
      </c>
      <c r="AX417" s="40">
        <v>37.157832839999998</v>
      </c>
      <c r="AY417" s="40">
        <v>35.789697539999999</v>
      </c>
      <c r="AZ417" s="40">
        <v>33.60903115</v>
      </c>
      <c r="BA417" s="40">
        <v>30.601271310000001</v>
      </c>
      <c r="BB417" s="40">
        <v>27.939346839999999</v>
      </c>
      <c r="BC417" s="40">
        <v>28.60052971</v>
      </c>
      <c r="BD417" s="40">
        <v>29.205184580000001</v>
      </c>
      <c r="BE417" s="40">
        <v>28.27942247</v>
      </c>
      <c r="BF417" s="40">
        <v>28.857422799999998</v>
      </c>
      <c r="BG417" s="40">
        <v>30.802414160000001</v>
      </c>
      <c r="BH417" s="40">
        <v>32.620909709999999</v>
      </c>
      <c r="BI417" s="40">
        <v>31.65926498</v>
      </c>
      <c r="BJ417" s="40">
        <v>30.704825020000001</v>
      </c>
      <c r="BK417" s="40">
        <v>29.757061870000001</v>
      </c>
      <c r="BL417" s="40">
        <v>0</v>
      </c>
    </row>
    <row r="418" spans="1:64" x14ac:dyDescent="0.3">
      <c r="A418" s="40" t="s">
        <v>157</v>
      </c>
      <c r="B418" s="40" t="s">
        <v>158</v>
      </c>
      <c r="C418" s="40" t="s">
        <v>329</v>
      </c>
      <c r="D418" s="40" t="s">
        <v>261</v>
      </c>
      <c r="E418" s="40" t="s">
        <v>287</v>
      </c>
      <c r="F418" s="40">
        <v>0</v>
      </c>
      <c r="G418" s="40" t="s">
        <v>262</v>
      </c>
      <c r="H418" s="40">
        <v>0</v>
      </c>
      <c r="I418" s="40">
        <v>0</v>
      </c>
      <c r="J418" s="40">
        <v>0</v>
      </c>
      <c r="K418" s="40">
        <v>0</v>
      </c>
      <c r="L418" s="40">
        <v>0</v>
      </c>
      <c r="M418" s="40">
        <v>0</v>
      </c>
      <c r="N418" s="40">
        <v>0</v>
      </c>
      <c r="O418" s="40">
        <v>0</v>
      </c>
      <c r="P418" s="40">
        <v>0</v>
      </c>
      <c r="Q418" s="40">
        <v>0</v>
      </c>
      <c r="R418" s="40">
        <v>0</v>
      </c>
      <c r="S418" s="40">
        <v>0</v>
      </c>
      <c r="T418" s="40">
        <v>0</v>
      </c>
      <c r="U418" s="40">
        <v>0</v>
      </c>
      <c r="V418" s="40">
        <v>0</v>
      </c>
      <c r="W418" s="40">
        <v>0</v>
      </c>
      <c r="X418" s="40">
        <v>0</v>
      </c>
      <c r="Y418" s="40">
        <v>0</v>
      </c>
      <c r="Z418" s="40">
        <v>0</v>
      </c>
      <c r="AA418" s="40">
        <v>0</v>
      </c>
      <c r="AB418" s="40">
        <v>0</v>
      </c>
      <c r="AC418" s="40">
        <v>0</v>
      </c>
      <c r="AD418" s="40">
        <v>0</v>
      </c>
      <c r="AE418" s="40">
        <v>0</v>
      </c>
      <c r="AF418" s="40">
        <v>0</v>
      </c>
      <c r="AG418" s="40">
        <v>0</v>
      </c>
      <c r="AH418" s="40">
        <v>0</v>
      </c>
      <c r="AI418" s="40">
        <v>0</v>
      </c>
      <c r="AJ418" s="40">
        <v>0</v>
      </c>
      <c r="AK418" s="40">
        <v>0</v>
      </c>
      <c r="AL418" s="40">
        <v>0</v>
      </c>
      <c r="AM418" s="40">
        <v>0</v>
      </c>
      <c r="AN418" s="40">
        <v>37.159605900000003</v>
      </c>
      <c r="AO418" s="40">
        <v>35.643090899999997</v>
      </c>
      <c r="AP418" s="40">
        <v>34.502392370000003</v>
      </c>
      <c r="AQ418" s="40">
        <v>33.382418780000002</v>
      </c>
      <c r="AR418" s="40">
        <v>32.297237899999999</v>
      </c>
      <c r="AS418" s="40">
        <v>31.520726029999999</v>
      </c>
      <c r="AT418" s="40">
        <v>30.774472240000001</v>
      </c>
      <c r="AU418" s="40">
        <v>29.896954350000001</v>
      </c>
      <c r="AV418" s="40">
        <v>28.777588269999999</v>
      </c>
      <c r="AW418" s="40">
        <v>27.802828989999998</v>
      </c>
      <c r="AX418" s="40">
        <v>29.965716310000001</v>
      </c>
      <c r="AY418" s="40">
        <v>32.958727779999997</v>
      </c>
      <c r="AZ418" s="40">
        <v>33.245531399999997</v>
      </c>
      <c r="BA418" s="40">
        <v>33.795740809999998</v>
      </c>
      <c r="BB418" s="40">
        <v>34.475482319999998</v>
      </c>
      <c r="BC418" s="40">
        <v>32.53706193</v>
      </c>
      <c r="BD418" s="40">
        <v>32.48356957</v>
      </c>
      <c r="BE418" s="40">
        <v>33.036193279999999</v>
      </c>
      <c r="BF418" s="40">
        <v>33.563984609999999</v>
      </c>
      <c r="BG418" s="40">
        <v>33.022346470000002</v>
      </c>
      <c r="BH418" s="40">
        <v>31.696065950000001</v>
      </c>
      <c r="BI418" s="40">
        <v>30.889054179999999</v>
      </c>
      <c r="BJ418" s="40">
        <v>30.113910310000001</v>
      </c>
      <c r="BK418" s="40">
        <v>29.36986027</v>
      </c>
      <c r="BL418" s="40">
        <v>0</v>
      </c>
    </row>
    <row r="419" spans="1:64" x14ac:dyDescent="0.3">
      <c r="A419" s="40" t="s">
        <v>159</v>
      </c>
      <c r="B419" s="40" t="s">
        <v>160</v>
      </c>
      <c r="C419" s="40" t="s">
        <v>329</v>
      </c>
      <c r="D419" s="40" t="s">
        <v>261</v>
      </c>
      <c r="E419" s="40" t="s">
        <v>287</v>
      </c>
      <c r="F419" s="40">
        <v>0</v>
      </c>
      <c r="G419" s="40" t="s">
        <v>262</v>
      </c>
      <c r="H419" s="40">
        <v>95.296993900000004</v>
      </c>
      <c r="I419" s="40">
        <v>92.342424100000002</v>
      </c>
      <c r="J419" s="40">
        <v>89.445716869999998</v>
      </c>
      <c r="K419" s="40">
        <v>86.609412419999998</v>
      </c>
      <c r="L419" s="40">
        <v>83.834307289999998</v>
      </c>
      <c r="M419" s="40">
        <v>81.12194178</v>
      </c>
      <c r="N419" s="40">
        <v>78.469786549999995</v>
      </c>
      <c r="O419" s="40">
        <v>75.871415299999995</v>
      </c>
      <c r="P419" s="40">
        <v>73.319931429999997</v>
      </c>
      <c r="Q419" s="40">
        <v>70.812775689999995</v>
      </c>
      <c r="R419" s="40">
        <v>68.352497110000002</v>
      </c>
      <c r="S419" s="40">
        <v>65.944533179999993</v>
      </c>
      <c r="T419" s="40">
        <v>63.593743320000002</v>
      </c>
      <c r="U419" s="40">
        <v>61.305202379999997</v>
      </c>
      <c r="V419" s="40">
        <v>64.146427220000007</v>
      </c>
      <c r="W419" s="40">
        <v>61.808770520000003</v>
      </c>
      <c r="X419" s="40">
        <v>59.547192889999998</v>
      </c>
      <c r="Y419" s="40">
        <v>57.357250530000002</v>
      </c>
      <c r="Z419" s="40">
        <v>55.233814729999999</v>
      </c>
      <c r="AA419" s="40">
        <v>53.175954099999998</v>
      </c>
      <c r="AB419" s="40">
        <v>51.18539809</v>
      </c>
      <c r="AC419" s="40">
        <v>49.268060839999997</v>
      </c>
      <c r="AD419" s="40">
        <v>47.431323169999999</v>
      </c>
      <c r="AE419" s="40">
        <v>44.780656860000001</v>
      </c>
      <c r="AF419" s="40">
        <v>52.99059776</v>
      </c>
      <c r="AG419" s="40">
        <v>51.311396299999998</v>
      </c>
      <c r="AH419" s="40">
        <v>50.180164689999998</v>
      </c>
      <c r="AI419" s="40">
        <v>50.817423759999997</v>
      </c>
      <c r="AJ419" s="40">
        <v>53.040488140000001</v>
      </c>
      <c r="AK419" s="40">
        <v>48.543428740000003</v>
      </c>
      <c r="AL419" s="40">
        <v>47.990783899999997</v>
      </c>
      <c r="AM419" s="40">
        <v>48.261272169999998</v>
      </c>
      <c r="AN419" s="40">
        <v>44.72972103</v>
      </c>
      <c r="AO419" s="40">
        <v>46.752880599999997</v>
      </c>
      <c r="AP419" s="40">
        <v>45.272078960000002</v>
      </c>
      <c r="AQ419" s="40">
        <v>37.779718320000001</v>
      </c>
      <c r="AR419" s="40">
        <v>37.851935589999997</v>
      </c>
      <c r="AS419" s="40">
        <v>35.77474471</v>
      </c>
      <c r="AT419" s="40">
        <v>37.913566920000001</v>
      </c>
      <c r="AU419" s="40">
        <v>35.404839490000001</v>
      </c>
      <c r="AV419" s="40">
        <v>36.120107760000003</v>
      </c>
      <c r="AW419" s="40">
        <v>34.895874360000001</v>
      </c>
      <c r="AX419" s="40">
        <v>34.325347200000003</v>
      </c>
      <c r="AY419" s="40">
        <v>34.128409009999999</v>
      </c>
      <c r="AZ419" s="40">
        <v>33.24478457</v>
      </c>
      <c r="BA419" s="40">
        <v>32.626806420000001</v>
      </c>
      <c r="BB419" s="40">
        <v>31.681361039999999</v>
      </c>
      <c r="BC419" s="40">
        <v>30.821513530000001</v>
      </c>
      <c r="BD419" s="40">
        <v>31.11911096</v>
      </c>
      <c r="BE419" s="40">
        <v>30.281533570000001</v>
      </c>
      <c r="BF419" s="40">
        <v>31.078915739999999</v>
      </c>
      <c r="BG419" s="40">
        <v>30.774683209999999</v>
      </c>
      <c r="BH419" s="40">
        <v>29.456562730000002</v>
      </c>
      <c r="BI419" s="40">
        <v>28.69019896</v>
      </c>
      <c r="BJ419" s="40">
        <v>27.954053040000002</v>
      </c>
      <c r="BK419" s="40">
        <v>27.247259450000001</v>
      </c>
      <c r="BL419" s="40">
        <v>0</v>
      </c>
    </row>
    <row r="420" spans="1:64" x14ac:dyDescent="0.3">
      <c r="A420" s="40" t="s">
        <v>275</v>
      </c>
      <c r="B420" s="40" t="s">
        <v>276</v>
      </c>
      <c r="C420" s="40" t="s">
        <v>329</v>
      </c>
      <c r="D420" s="40" t="s">
        <v>261</v>
      </c>
      <c r="E420" s="40" t="s">
        <v>287</v>
      </c>
      <c r="F420" s="40">
        <v>0</v>
      </c>
      <c r="G420" s="40" t="s">
        <v>262</v>
      </c>
      <c r="H420" s="40">
        <v>75.485167059999995</v>
      </c>
      <c r="I420" s="40">
        <v>74.240852459999999</v>
      </c>
      <c r="J420" s="40">
        <v>72.990080939999999</v>
      </c>
      <c r="K420" s="40">
        <v>71.734681910000006</v>
      </c>
      <c r="L420" s="40">
        <v>70.476073639999996</v>
      </c>
      <c r="M420" s="40">
        <v>69.216480430000004</v>
      </c>
      <c r="N420" s="40">
        <v>67.956702140000004</v>
      </c>
      <c r="O420" s="40">
        <v>66.695262490000005</v>
      </c>
      <c r="P420" s="40">
        <v>65.590613009999998</v>
      </c>
      <c r="Q420" s="40">
        <v>64.162815499999994</v>
      </c>
      <c r="R420" s="40">
        <v>62.742228070000003</v>
      </c>
      <c r="S420" s="40">
        <v>61.62697962</v>
      </c>
      <c r="T420" s="40">
        <v>60.222594669999999</v>
      </c>
      <c r="U420" s="40">
        <v>59.226318030000002</v>
      </c>
      <c r="V420" s="40">
        <v>62.241002559999998</v>
      </c>
      <c r="W420" s="40">
        <v>60.315673070000003</v>
      </c>
      <c r="X420" s="40">
        <v>62.564978750000002</v>
      </c>
      <c r="Y420" s="40">
        <v>62.219541900000003</v>
      </c>
      <c r="Z420" s="40">
        <v>60.944158979999997</v>
      </c>
      <c r="AA420" s="40">
        <v>59.688007399999996</v>
      </c>
      <c r="AB420" s="40">
        <v>58.449465840000002</v>
      </c>
      <c r="AC420" s="40">
        <v>57.007937050000002</v>
      </c>
      <c r="AD420" s="40">
        <v>56.034076589999998</v>
      </c>
      <c r="AE420" s="40">
        <v>54.868344319999999</v>
      </c>
      <c r="AF420" s="40">
        <v>53.938042129999999</v>
      </c>
      <c r="AG420" s="40">
        <v>52.829938259999999</v>
      </c>
      <c r="AH420" s="40">
        <v>51.555490669999998</v>
      </c>
      <c r="AI420" s="40">
        <v>50.495514929999999</v>
      </c>
      <c r="AJ420" s="40">
        <v>49.260093509999997</v>
      </c>
      <c r="AK420" s="40">
        <v>48.035270050000001</v>
      </c>
      <c r="AL420" s="40">
        <v>47.165450059999998</v>
      </c>
      <c r="AM420" s="40">
        <v>46.290370230000001</v>
      </c>
      <c r="AN420" s="40">
        <v>46.863250460000003</v>
      </c>
      <c r="AO420" s="40">
        <v>45.460628470000003</v>
      </c>
      <c r="AP420" s="40">
        <v>44.08130792</v>
      </c>
      <c r="AQ420" s="40">
        <v>42.726504159999998</v>
      </c>
      <c r="AR420" s="40">
        <v>41.40084341</v>
      </c>
      <c r="AS420" s="40">
        <v>40.112204749999997</v>
      </c>
      <c r="AT420" s="40">
        <v>38.868800290000003</v>
      </c>
      <c r="AU420" s="40">
        <v>37.674926470000003</v>
      </c>
      <c r="AV420" s="40">
        <v>37.159915839999996</v>
      </c>
      <c r="AW420" s="40">
        <v>36.042388760000001</v>
      </c>
      <c r="AX420" s="40">
        <v>34.970191200000002</v>
      </c>
      <c r="AY420" s="40">
        <v>33.941187800000002</v>
      </c>
      <c r="AZ420" s="40">
        <v>33.511791549999998</v>
      </c>
      <c r="BA420" s="40">
        <v>32.54702065</v>
      </c>
      <c r="BB420" s="40">
        <v>31.62043611</v>
      </c>
      <c r="BC420" s="40">
        <v>32.778932320000003</v>
      </c>
      <c r="BD420" s="40">
        <v>34.853825360000002</v>
      </c>
      <c r="BE420" s="40">
        <v>33.893946339999999</v>
      </c>
      <c r="BF420" s="40">
        <v>32.970669270000002</v>
      </c>
      <c r="BG420" s="40">
        <v>32.081543379999999</v>
      </c>
      <c r="BH420" s="40">
        <v>31.22285583</v>
      </c>
      <c r="BI420" s="40">
        <v>30.390784190000002</v>
      </c>
      <c r="BJ420" s="40">
        <v>29.58281538</v>
      </c>
      <c r="BK420" s="40">
        <v>28.79797074</v>
      </c>
      <c r="BL420" s="40">
        <v>0</v>
      </c>
    </row>
    <row r="421" spans="1:64" x14ac:dyDescent="0.3">
      <c r="A421" s="40" t="s">
        <v>277</v>
      </c>
      <c r="B421" s="40" t="s">
        <v>278</v>
      </c>
      <c r="C421" s="40" t="s">
        <v>329</v>
      </c>
      <c r="D421" s="40" t="s">
        <v>261</v>
      </c>
      <c r="E421" s="40" t="s">
        <v>287</v>
      </c>
      <c r="F421" s="40">
        <v>0</v>
      </c>
      <c r="G421" s="40" t="s">
        <v>262</v>
      </c>
      <c r="H421" s="40">
        <v>48.275294199999998</v>
      </c>
      <c r="I421" s="40">
        <v>50.829112510000002</v>
      </c>
      <c r="J421" s="40">
        <v>51.452374159999998</v>
      </c>
      <c r="K421" s="40">
        <v>52.000496679999998</v>
      </c>
      <c r="L421" s="40">
        <v>57.550733020000003</v>
      </c>
      <c r="M421" s="40">
        <v>57.826460840000003</v>
      </c>
      <c r="N421" s="40">
        <v>54.805099060000003</v>
      </c>
      <c r="O421" s="40">
        <v>56.586453519999999</v>
      </c>
      <c r="P421" s="40">
        <v>56.682579799999999</v>
      </c>
      <c r="Q421" s="40">
        <v>53.721647249999997</v>
      </c>
      <c r="R421" s="40">
        <v>56.66026145</v>
      </c>
      <c r="S421" s="40">
        <v>56.547652329999998</v>
      </c>
      <c r="T421" s="40">
        <v>56.368402490000001</v>
      </c>
      <c r="U421" s="40">
        <v>54.786706520000003</v>
      </c>
      <c r="V421" s="40">
        <v>51.919422869999998</v>
      </c>
      <c r="W421" s="40">
        <v>50.378441500000001</v>
      </c>
      <c r="X421" s="40">
        <v>48.831261720000001</v>
      </c>
      <c r="Y421" s="40">
        <v>48.506465239999997</v>
      </c>
      <c r="Z421" s="40">
        <v>47.052105560000001</v>
      </c>
      <c r="AA421" s="40">
        <v>42.35861938</v>
      </c>
      <c r="AB421" s="40">
        <v>43.428927719999997</v>
      </c>
      <c r="AC421" s="40">
        <v>44.497131529999997</v>
      </c>
      <c r="AD421" s="40">
        <v>41.252780100000003</v>
      </c>
      <c r="AE421" s="40">
        <v>40.845775240000002</v>
      </c>
      <c r="AF421" s="40">
        <v>39.060521950000002</v>
      </c>
      <c r="AG421" s="40">
        <v>38.740680140000002</v>
      </c>
      <c r="AH421" s="40">
        <v>36.380063870000001</v>
      </c>
      <c r="AI421" s="40">
        <v>34.203047959999999</v>
      </c>
      <c r="AJ421" s="40">
        <v>33.236990149999997</v>
      </c>
      <c r="AK421" s="40">
        <v>32.757376710000003</v>
      </c>
      <c r="AL421" s="40">
        <v>33.490751119999999</v>
      </c>
      <c r="AM421" s="40">
        <v>32.47982107</v>
      </c>
      <c r="AN421" s="40">
        <v>32.392794119999998</v>
      </c>
      <c r="AO421" s="40">
        <v>29.451895520000001</v>
      </c>
      <c r="AP421" s="40">
        <v>31.891882200000001</v>
      </c>
      <c r="AQ421" s="40">
        <v>32.617836439999998</v>
      </c>
      <c r="AR421" s="40">
        <v>32.424764699999997</v>
      </c>
      <c r="AS421" s="40">
        <v>33.372063619999999</v>
      </c>
      <c r="AT421" s="40">
        <v>33.589950790000003</v>
      </c>
      <c r="AU421" s="40">
        <v>33.21410427</v>
      </c>
      <c r="AV421" s="40">
        <v>33.481012890000002</v>
      </c>
      <c r="AW421" s="40">
        <v>32.59520225</v>
      </c>
      <c r="AX421" s="40">
        <v>33.412479789999999</v>
      </c>
      <c r="AY421" s="40">
        <v>32.517992219999996</v>
      </c>
      <c r="AZ421" s="40">
        <v>33.718481859999997</v>
      </c>
      <c r="BA421" s="40">
        <v>33.763525919999999</v>
      </c>
      <c r="BB421" s="40">
        <v>29.781101679999999</v>
      </c>
      <c r="BC421" s="40">
        <v>33.215712170000003</v>
      </c>
      <c r="BD421" s="40">
        <v>32.681766680000003</v>
      </c>
      <c r="BE421" s="40">
        <v>33.518557309999998</v>
      </c>
      <c r="BF421" s="40">
        <v>31.651603340000001</v>
      </c>
      <c r="BG421" s="40">
        <v>32.008409569999998</v>
      </c>
      <c r="BH421" s="40">
        <v>31.496319589999999</v>
      </c>
      <c r="BI421" s="40">
        <v>30.58902544</v>
      </c>
      <c r="BJ421" s="40">
        <v>29.71041288</v>
      </c>
      <c r="BK421" s="40">
        <v>28.859793570000001</v>
      </c>
      <c r="BL421" s="40">
        <v>0</v>
      </c>
    </row>
    <row r="422" spans="1:64" x14ac:dyDescent="0.3">
      <c r="A422" s="40" t="s">
        <v>165</v>
      </c>
      <c r="B422" s="40" t="s">
        <v>166</v>
      </c>
      <c r="C422" s="40" t="s">
        <v>329</v>
      </c>
      <c r="D422" s="40" t="s">
        <v>261</v>
      </c>
      <c r="E422" s="40" t="s">
        <v>287</v>
      </c>
      <c r="F422" s="40">
        <v>0</v>
      </c>
      <c r="G422" s="40" t="s">
        <v>262</v>
      </c>
      <c r="H422" s="40">
        <v>46.776077370000003</v>
      </c>
      <c r="I422" s="40">
        <v>45.929760309999999</v>
      </c>
      <c r="J422" s="40">
        <v>45.069707010000002</v>
      </c>
      <c r="K422" s="40">
        <v>44.21691766</v>
      </c>
      <c r="L422" s="40">
        <v>43.460075170000003</v>
      </c>
      <c r="M422" s="40">
        <v>42.60401538</v>
      </c>
      <c r="N422" s="40">
        <v>42.12585438</v>
      </c>
      <c r="O422" s="40">
        <v>42.856232890000001</v>
      </c>
      <c r="P422" s="40">
        <v>43.518878229999999</v>
      </c>
      <c r="Q422" s="40">
        <v>43.876023150000002</v>
      </c>
      <c r="R422" s="40">
        <v>42.876320389999997</v>
      </c>
      <c r="S422" s="40">
        <v>42.116165019999997</v>
      </c>
      <c r="T422" s="40">
        <v>41.857041359999997</v>
      </c>
      <c r="U422" s="40">
        <v>40.824374829999996</v>
      </c>
      <c r="V422" s="40">
        <v>40.044502250000001</v>
      </c>
      <c r="W422" s="40">
        <v>38.958220859999997</v>
      </c>
      <c r="X422" s="40">
        <v>37.875334850000002</v>
      </c>
      <c r="Y422" s="40">
        <v>36.827739970000003</v>
      </c>
      <c r="Z422" s="40">
        <v>35.849490789999997</v>
      </c>
      <c r="AA422" s="40">
        <v>34.961895749999996</v>
      </c>
      <c r="AB422" s="40">
        <v>34.736196280000001</v>
      </c>
      <c r="AC422" s="40">
        <v>34.893635549999999</v>
      </c>
      <c r="AD422" s="40">
        <v>34.208689499999998</v>
      </c>
      <c r="AE422" s="40">
        <v>34.809764610000002</v>
      </c>
      <c r="AF422" s="40">
        <v>35.015372890000002</v>
      </c>
      <c r="AG422" s="40">
        <v>35.43477575</v>
      </c>
      <c r="AH422" s="40">
        <v>36.580066629999997</v>
      </c>
      <c r="AI422" s="40">
        <v>37.18659633</v>
      </c>
      <c r="AJ422" s="40">
        <v>37.576719650000001</v>
      </c>
      <c r="AK422" s="40">
        <v>37.588114169999997</v>
      </c>
      <c r="AL422" s="40">
        <v>37.166861740000002</v>
      </c>
      <c r="AM422" s="40">
        <v>36.106120390000001</v>
      </c>
      <c r="AN422" s="40">
        <v>34.710509940000001</v>
      </c>
      <c r="AO422" s="40">
        <v>33.861654549999997</v>
      </c>
      <c r="AP422" s="40">
        <v>33.42957277</v>
      </c>
      <c r="AQ422" s="40">
        <v>33.311593739999999</v>
      </c>
      <c r="AR422" s="40">
        <v>33.704140670000001</v>
      </c>
      <c r="AS422" s="40">
        <v>33.690001090000003</v>
      </c>
      <c r="AT422" s="40">
        <v>32.421134909999999</v>
      </c>
      <c r="AU422" s="40">
        <v>31.15532627</v>
      </c>
      <c r="AV422" s="40">
        <v>31.05845678</v>
      </c>
      <c r="AW422" s="40">
        <v>33.558001779999998</v>
      </c>
      <c r="AX422" s="40">
        <v>32.94206252</v>
      </c>
      <c r="AY422" s="40">
        <v>32.685890800000003</v>
      </c>
      <c r="AZ422" s="40">
        <v>34.491719959999998</v>
      </c>
      <c r="BA422" s="40">
        <v>32.82238924</v>
      </c>
      <c r="BB422" s="40">
        <v>33.825783639999997</v>
      </c>
      <c r="BC422" s="40">
        <v>34.114533219999998</v>
      </c>
      <c r="BD422" s="40">
        <v>33.745868569999999</v>
      </c>
      <c r="BE422" s="40">
        <v>33.668159150000001</v>
      </c>
      <c r="BF422" s="40">
        <v>32.699384690000002</v>
      </c>
      <c r="BG422" s="40">
        <v>31.7600433</v>
      </c>
      <c r="BH422" s="40">
        <v>30.84961195</v>
      </c>
      <c r="BI422" s="40">
        <v>29.96761248</v>
      </c>
      <c r="BJ422" s="40">
        <v>29.113530919999999</v>
      </c>
      <c r="BK422" s="40">
        <v>28.286678479999999</v>
      </c>
      <c r="BL422" s="40">
        <v>0</v>
      </c>
    </row>
    <row r="423" spans="1:64" x14ac:dyDescent="0.3">
      <c r="A423" s="40" t="s">
        <v>171</v>
      </c>
      <c r="B423" s="40" t="s">
        <v>172</v>
      </c>
      <c r="C423" s="40" t="s">
        <v>329</v>
      </c>
      <c r="D423" s="40" t="s">
        <v>261</v>
      </c>
      <c r="E423" s="40" t="s">
        <v>287</v>
      </c>
      <c r="F423" s="40">
        <v>0</v>
      </c>
      <c r="G423" s="40" t="s">
        <v>262</v>
      </c>
      <c r="H423" s="40">
        <v>43.86170087</v>
      </c>
      <c r="I423" s="40">
        <v>43.86170087</v>
      </c>
      <c r="J423" s="40">
        <v>43.561473970000002</v>
      </c>
      <c r="K423" s="40">
        <v>43.183841440000002</v>
      </c>
      <c r="L423" s="40">
        <v>42.654982060000002</v>
      </c>
      <c r="M423" s="40">
        <v>41.959221149999998</v>
      </c>
      <c r="N423" s="40">
        <v>41.140552360000001</v>
      </c>
      <c r="O423" s="40">
        <v>40.334353909999997</v>
      </c>
      <c r="P423" s="40">
        <v>39.603836190000003</v>
      </c>
      <c r="Q423" s="40">
        <v>37.965478330000003</v>
      </c>
      <c r="R423" s="40">
        <v>39.531104560000003</v>
      </c>
      <c r="S423" s="40">
        <v>42.567701319999998</v>
      </c>
      <c r="T423" s="40">
        <v>40.604617050000002</v>
      </c>
      <c r="U423" s="40">
        <v>43.155891310000001</v>
      </c>
      <c r="V423" s="40">
        <v>42.973755130000001</v>
      </c>
      <c r="W423" s="40">
        <v>42.482311529999997</v>
      </c>
      <c r="X423" s="40">
        <v>42.009849070000001</v>
      </c>
      <c r="Y423" s="40">
        <v>41.497310179999999</v>
      </c>
      <c r="Z423" s="40">
        <v>40.949013229999998</v>
      </c>
      <c r="AA423" s="40">
        <v>40.37060005</v>
      </c>
      <c r="AB423" s="40">
        <v>39.817229930000003</v>
      </c>
      <c r="AC423" s="40">
        <v>39.299190840000001</v>
      </c>
      <c r="AD423" s="40">
        <v>38.744612250000003</v>
      </c>
      <c r="AE423" s="40">
        <v>38.068958619999997</v>
      </c>
      <c r="AF423" s="40">
        <v>36.899605119999997</v>
      </c>
      <c r="AG423" s="40">
        <v>35.541929580000001</v>
      </c>
      <c r="AH423" s="40">
        <v>34.15346392</v>
      </c>
      <c r="AI423" s="40">
        <v>32.977409059999999</v>
      </c>
      <c r="AJ423" s="40">
        <v>32.165917239999999</v>
      </c>
      <c r="AK423" s="40">
        <v>33.210197780000001</v>
      </c>
      <c r="AL423" s="40">
        <v>34.076927849999997</v>
      </c>
      <c r="AM423" s="40">
        <v>35.856106420000003</v>
      </c>
      <c r="AN423" s="40">
        <v>36.843414629999998</v>
      </c>
      <c r="AO423" s="40">
        <v>31.831227160000001</v>
      </c>
      <c r="AP423" s="40">
        <v>32.244775300000001</v>
      </c>
      <c r="AQ423" s="40">
        <v>33.490998419999997</v>
      </c>
      <c r="AR423" s="40">
        <v>33.493380279999997</v>
      </c>
      <c r="AS423" s="40">
        <v>31.717275820000001</v>
      </c>
      <c r="AT423" s="40">
        <v>31.14340163</v>
      </c>
      <c r="AU423" s="40">
        <v>30.62207737</v>
      </c>
      <c r="AV423" s="40">
        <v>32.78394351</v>
      </c>
      <c r="AW423" s="40">
        <v>35.700523330000003</v>
      </c>
      <c r="AX423" s="40">
        <v>34.415613010000001</v>
      </c>
      <c r="AY423" s="40">
        <v>34.399387369999999</v>
      </c>
      <c r="AZ423" s="40">
        <v>32.886684250000002</v>
      </c>
      <c r="BA423" s="40">
        <v>32.71392839</v>
      </c>
      <c r="BB423" s="40">
        <v>32.224853760000002</v>
      </c>
      <c r="BC423" s="40">
        <v>31.4312814</v>
      </c>
      <c r="BD423" s="40">
        <v>30.622134920000001</v>
      </c>
      <c r="BE423" s="40">
        <v>29.951639570000001</v>
      </c>
      <c r="BF423" s="40">
        <v>29.63976663</v>
      </c>
      <c r="BG423" s="40">
        <v>29.12549911</v>
      </c>
      <c r="BH423" s="40">
        <v>29.18226713</v>
      </c>
      <c r="BI423" s="40">
        <v>27.667252489999999</v>
      </c>
      <c r="BJ423" s="40">
        <v>27.042793400000001</v>
      </c>
      <c r="BK423" s="40">
        <v>26.389375959999999</v>
      </c>
      <c r="BL423" s="40">
        <v>0</v>
      </c>
    </row>
    <row r="424" spans="1:64" x14ac:dyDescent="0.3">
      <c r="A424" s="40" t="s">
        <v>175</v>
      </c>
      <c r="B424" s="40" t="s">
        <v>176</v>
      </c>
      <c r="C424" s="40" t="s">
        <v>329</v>
      </c>
      <c r="D424" s="40" t="s">
        <v>261</v>
      </c>
      <c r="E424" s="40" t="s">
        <v>287</v>
      </c>
      <c r="F424" s="40">
        <v>0</v>
      </c>
      <c r="G424" s="40" t="s">
        <v>262</v>
      </c>
      <c r="H424" s="40">
        <v>83.621524359999995</v>
      </c>
      <c r="I424" s="40">
        <v>81.775351850000007</v>
      </c>
      <c r="J424" s="40">
        <v>79.952376150000006</v>
      </c>
      <c r="K424" s="40">
        <v>78.158340940000002</v>
      </c>
      <c r="L424" s="40">
        <v>76.396888250000003</v>
      </c>
      <c r="M424" s="40">
        <v>74.550598019999995</v>
      </c>
      <c r="N424" s="40">
        <v>72.68789778</v>
      </c>
      <c r="O424" s="40">
        <v>70.979889490000005</v>
      </c>
      <c r="P424" s="40">
        <v>69.296641149999999</v>
      </c>
      <c r="Q424" s="40">
        <v>67.635575329999995</v>
      </c>
      <c r="R424" s="40">
        <v>65.995270189999999</v>
      </c>
      <c r="S424" s="40">
        <v>64.383839159999994</v>
      </c>
      <c r="T424" s="40">
        <v>62.817729909999997</v>
      </c>
      <c r="U424" s="40">
        <v>61.315219810000002</v>
      </c>
      <c r="V424" s="40">
        <v>59.885207350000002</v>
      </c>
      <c r="W424" s="40">
        <v>58.539987250000003</v>
      </c>
      <c r="X424" s="40">
        <v>56.880038239999998</v>
      </c>
      <c r="Y424" s="40">
        <v>55.294785300000001</v>
      </c>
      <c r="Z424" s="40">
        <v>53.709670950000003</v>
      </c>
      <c r="AA424" s="40">
        <v>52.200147430000001</v>
      </c>
      <c r="AB424" s="40">
        <v>50.715885319999998</v>
      </c>
      <c r="AC424" s="40">
        <v>49.245881310000001</v>
      </c>
      <c r="AD424" s="40">
        <v>48.005607769999997</v>
      </c>
      <c r="AE424" s="40">
        <v>46.834194369999999</v>
      </c>
      <c r="AF424" s="40">
        <v>45.742052960000002</v>
      </c>
      <c r="AG424" s="40">
        <v>45.6208344</v>
      </c>
      <c r="AH424" s="40">
        <v>44.485570299999999</v>
      </c>
      <c r="AI424" s="40">
        <v>43.74362533</v>
      </c>
      <c r="AJ424" s="40">
        <v>43.166345339999999</v>
      </c>
      <c r="AK424" s="40">
        <v>42.556849069999998</v>
      </c>
      <c r="AL424" s="40">
        <v>41.91039129</v>
      </c>
      <c r="AM424" s="40">
        <v>41.76268941</v>
      </c>
      <c r="AN424" s="40">
        <v>41.603609480000003</v>
      </c>
      <c r="AO424" s="40">
        <v>40.74900658</v>
      </c>
      <c r="AP424" s="40">
        <v>40.055755419999997</v>
      </c>
      <c r="AQ424" s="40">
        <v>39.735757040000003</v>
      </c>
      <c r="AR424" s="40">
        <v>39.188405119999999</v>
      </c>
      <c r="AS424" s="40">
        <v>38.556856230000001</v>
      </c>
      <c r="AT424" s="40">
        <v>38.135566560000001</v>
      </c>
      <c r="AU424" s="40">
        <v>37.71920411</v>
      </c>
      <c r="AV424" s="40">
        <v>36.843284019999999</v>
      </c>
      <c r="AW424" s="40">
        <v>36.380786139999998</v>
      </c>
      <c r="AX424" s="40">
        <v>35.643369720000003</v>
      </c>
      <c r="AY424" s="40">
        <v>34.424601440000004</v>
      </c>
      <c r="AZ424" s="40">
        <v>33.700689410000003</v>
      </c>
      <c r="BA424" s="40">
        <v>31.874709150000001</v>
      </c>
      <c r="BB424" s="40">
        <v>31.540801909999999</v>
      </c>
      <c r="BC424" s="40">
        <v>31.707797809999999</v>
      </c>
      <c r="BD424" s="40">
        <v>31.017247229999999</v>
      </c>
      <c r="BE424" s="40">
        <v>30.340699659999999</v>
      </c>
      <c r="BF424" s="40">
        <v>28.751892949999998</v>
      </c>
      <c r="BG424" s="40">
        <v>29.453705230000001</v>
      </c>
      <c r="BH424" s="40">
        <v>29.032347850000001</v>
      </c>
      <c r="BI424" s="40">
        <v>28.62130587</v>
      </c>
      <c r="BJ424" s="40">
        <v>28.232214849999998</v>
      </c>
      <c r="BK424" s="40">
        <v>27.867188479999999</v>
      </c>
      <c r="BL424" s="40">
        <v>0</v>
      </c>
    </row>
    <row r="425" spans="1:64" x14ac:dyDescent="0.3">
      <c r="A425" s="40" t="s">
        <v>177</v>
      </c>
      <c r="B425" s="40" t="s">
        <v>178</v>
      </c>
      <c r="C425" s="40" t="s">
        <v>329</v>
      </c>
      <c r="D425" s="40" t="s">
        <v>261</v>
      </c>
      <c r="E425" s="40" t="s">
        <v>287</v>
      </c>
      <c r="F425" s="40">
        <v>0</v>
      </c>
      <c r="G425" s="40" t="s">
        <v>262</v>
      </c>
      <c r="H425" s="40">
        <v>68.368732449999996</v>
      </c>
      <c r="I425" s="40">
        <v>64.466864130000005</v>
      </c>
      <c r="J425" s="40">
        <v>75.592603060000002</v>
      </c>
      <c r="K425" s="40">
        <v>72.168554290000003</v>
      </c>
      <c r="L425" s="40">
        <v>70.041021630000003</v>
      </c>
      <c r="M425" s="40">
        <v>67.97348873</v>
      </c>
      <c r="N425" s="40">
        <v>65.961921559999993</v>
      </c>
      <c r="O425" s="40">
        <v>63.994286709999997</v>
      </c>
      <c r="P425" s="40">
        <v>62.057611960000003</v>
      </c>
      <c r="Q425" s="40">
        <v>70.17102706</v>
      </c>
      <c r="R425" s="40">
        <v>67.971373099999994</v>
      </c>
      <c r="S425" s="40">
        <v>65.812307829999995</v>
      </c>
      <c r="T425" s="40">
        <v>63.710750590000004</v>
      </c>
      <c r="U425" s="40">
        <v>61.684810249999998</v>
      </c>
      <c r="V425" s="40">
        <v>59.74317653</v>
      </c>
      <c r="W425" s="40">
        <v>57.884938380000001</v>
      </c>
      <c r="X425" s="40">
        <v>56.101331360000003</v>
      </c>
      <c r="Y425" s="40">
        <v>62.15157773</v>
      </c>
      <c r="Z425" s="40">
        <v>60.248958520000002</v>
      </c>
      <c r="AA425" s="40">
        <v>58.400282660000002</v>
      </c>
      <c r="AB425" s="40">
        <v>56.60089936</v>
      </c>
      <c r="AC425" s="40">
        <v>54.852525800000002</v>
      </c>
      <c r="AD425" s="40">
        <v>53.16050697</v>
      </c>
      <c r="AE425" s="40">
        <v>51.531222620000001</v>
      </c>
      <c r="AF425" s="40">
        <v>56.211449020000003</v>
      </c>
      <c r="AG425" s="40">
        <v>54.527835539999998</v>
      </c>
      <c r="AH425" s="40">
        <v>52.912369759999997</v>
      </c>
      <c r="AI425" s="40">
        <v>51.338005760000001</v>
      </c>
      <c r="AJ425" s="40">
        <v>49.775374499999998</v>
      </c>
      <c r="AK425" s="40">
        <v>48.213214790000002</v>
      </c>
      <c r="AL425" s="40">
        <v>46.661520520000003</v>
      </c>
      <c r="AM425" s="40">
        <v>44.093630220000001</v>
      </c>
      <c r="AN425" s="40">
        <v>43.121831729999997</v>
      </c>
      <c r="AO425" s="40">
        <v>41.755242719999998</v>
      </c>
      <c r="AP425" s="40">
        <v>40.514657749999998</v>
      </c>
      <c r="AQ425" s="40">
        <v>39.838217980000003</v>
      </c>
      <c r="AR425" s="40">
        <v>38.404679870000002</v>
      </c>
      <c r="AS425" s="40">
        <v>36.669335050000001</v>
      </c>
      <c r="AT425" s="40">
        <v>35.641879109999998</v>
      </c>
      <c r="AU425" s="40">
        <v>34.318357779999999</v>
      </c>
      <c r="AV425" s="40">
        <v>33.128869340000001</v>
      </c>
      <c r="AW425" s="40">
        <v>32.486027559999997</v>
      </c>
      <c r="AX425" s="40">
        <v>31.353434920000002</v>
      </c>
      <c r="AY425" s="40">
        <v>33.874085000000001</v>
      </c>
      <c r="AZ425" s="40">
        <v>33.568699709999997</v>
      </c>
      <c r="BA425" s="40">
        <v>32.557215290000002</v>
      </c>
      <c r="BB425" s="40">
        <v>32.532352209999999</v>
      </c>
      <c r="BC425" s="40">
        <v>35.698662599999999</v>
      </c>
      <c r="BD425" s="40">
        <v>35.116660170000003</v>
      </c>
      <c r="BE425" s="40">
        <v>34.3198644</v>
      </c>
      <c r="BF425" s="40">
        <v>35.264599070000003</v>
      </c>
      <c r="BG425" s="40">
        <v>37.790536809999999</v>
      </c>
      <c r="BH425" s="40">
        <v>36.36172681</v>
      </c>
      <c r="BI425" s="40">
        <v>35.249136630000002</v>
      </c>
      <c r="BJ425" s="40">
        <v>34.172893530000003</v>
      </c>
      <c r="BK425" s="40">
        <v>33.132285590000002</v>
      </c>
      <c r="BL425" s="40">
        <v>0</v>
      </c>
    </row>
    <row r="426" spans="1:64" x14ac:dyDescent="0.3">
      <c r="A426" s="40" t="s">
        <v>179</v>
      </c>
      <c r="B426" s="40" t="s">
        <v>180</v>
      </c>
      <c r="C426" s="40" t="s">
        <v>329</v>
      </c>
      <c r="D426" s="40" t="s">
        <v>261</v>
      </c>
      <c r="E426" s="40" t="s">
        <v>287</v>
      </c>
      <c r="F426" s="40">
        <v>0</v>
      </c>
      <c r="G426" s="40" t="s">
        <v>262</v>
      </c>
      <c r="H426" s="40">
        <v>71.281496700000005</v>
      </c>
      <c r="I426" s="40">
        <v>70.077177469999995</v>
      </c>
      <c r="J426" s="40">
        <v>69.224181569999999</v>
      </c>
      <c r="K426" s="40">
        <v>77.473453629999995</v>
      </c>
      <c r="L426" s="40">
        <v>74.544473550000006</v>
      </c>
      <c r="M426" s="40">
        <v>72.195092540000005</v>
      </c>
      <c r="N426" s="40">
        <v>69.698881189999994</v>
      </c>
      <c r="O426" s="40">
        <v>67.546190480000007</v>
      </c>
      <c r="P426" s="40">
        <v>65.409021910000007</v>
      </c>
      <c r="Q426" s="40">
        <v>63.4477963</v>
      </c>
      <c r="R426" s="40">
        <v>61.983362300000003</v>
      </c>
      <c r="S426" s="40">
        <v>61.114082979999999</v>
      </c>
      <c r="T426" s="40">
        <v>60.289829470000001</v>
      </c>
      <c r="U426" s="40">
        <v>59.455374210000002</v>
      </c>
      <c r="V426" s="40">
        <v>58.942354199999997</v>
      </c>
      <c r="W426" s="40">
        <v>57.956842299999998</v>
      </c>
      <c r="X426" s="40">
        <v>55.606993490000001</v>
      </c>
      <c r="Y426" s="40">
        <v>54.7369409</v>
      </c>
      <c r="Z426" s="40">
        <v>53.117841660000003</v>
      </c>
      <c r="AA426" s="40">
        <v>51.547544520000002</v>
      </c>
      <c r="AB426" s="40">
        <v>50.52046017</v>
      </c>
      <c r="AC426" s="40">
        <v>49.743811399999998</v>
      </c>
      <c r="AD426" s="40">
        <v>53.1002084</v>
      </c>
      <c r="AE426" s="40">
        <v>53.692056030000003</v>
      </c>
      <c r="AF426" s="40">
        <v>53.043744410000002</v>
      </c>
      <c r="AG426" s="40">
        <v>52.312252049999998</v>
      </c>
      <c r="AH426" s="40">
        <v>50.509484729999997</v>
      </c>
      <c r="AI426" s="40">
        <v>48.748071549999999</v>
      </c>
      <c r="AJ426" s="40">
        <v>47.059413919999997</v>
      </c>
      <c r="AK426" s="40">
        <v>45.459679459999997</v>
      </c>
      <c r="AL426" s="40">
        <v>44.119671089999997</v>
      </c>
      <c r="AM426" s="40">
        <v>42.841045119999997</v>
      </c>
      <c r="AN426" s="40">
        <v>41.457419680000001</v>
      </c>
      <c r="AO426" s="40">
        <v>40.300134499999999</v>
      </c>
      <c r="AP426" s="40">
        <v>39.039852420000003</v>
      </c>
      <c r="AQ426" s="40">
        <v>37.83963129</v>
      </c>
      <c r="AR426" s="40">
        <v>36.690883540000002</v>
      </c>
      <c r="AS426" s="40">
        <v>35.715631969999997</v>
      </c>
      <c r="AT426" s="40">
        <v>34.745096830000001</v>
      </c>
      <c r="AU426" s="40">
        <v>34.956677550000002</v>
      </c>
      <c r="AV426" s="40">
        <v>34.447483900000002</v>
      </c>
      <c r="AW426" s="40">
        <v>34.524361140000003</v>
      </c>
      <c r="AX426" s="40">
        <v>34.837325970000002</v>
      </c>
      <c r="AY426" s="40">
        <v>34.220036110000002</v>
      </c>
      <c r="AZ426" s="40">
        <v>33.050548579999997</v>
      </c>
      <c r="BA426" s="40">
        <v>32.72941531</v>
      </c>
      <c r="BB426" s="40">
        <v>32.394348700000002</v>
      </c>
      <c r="BC426" s="40">
        <v>32.297654960000003</v>
      </c>
      <c r="BD426" s="40">
        <v>31.931403459999999</v>
      </c>
      <c r="BE426" s="40">
        <v>31.55628536</v>
      </c>
      <c r="BF426" s="40">
        <v>30.948363010000001</v>
      </c>
      <c r="BG426" s="40">
        <v>30.13261288</v>
      </c>
      <c r="BH426" s="40">
        <v>29.132092750000002</v>
      </c>
      <c r="BI426" s="40">
        <v>28.17215015</v>
      </c>
      <c r="BJ426" s="40">
        <v>27.251766629999999</v>
      </c>
      <c r="BK426" s="40">
        <v>26.36954184</v>
      </c>
      <c r="BL426" s="40">
        <v>0</v>
      </c>
    </row>
    <row r="427" spans="1:64" x14ac:dyDescent="0.3">
      <c r="A427" s="40" t="s">
        <v>279</v>
      </c>
      <c r="B427" s="40" t="s">
        <v>280</v>
      </c>
      <c r="C427" s="40" t="s">
        <v>329</v>
      </c>
      <c r="D427" s="40" t="s">
        <v>261</v>
      </c>
      <c r="E427" s="40" t="s">
        <v>287</v>
      </c>
      <c r="F427" s="40">
        <v>0</v>
      </c>
      <c r="G427" s="40" t="s">
        <v>262</v>
      </c>
      <c r="H427" s="40">
        <v>113.7606904</v>
      </c>
      <c r="I427" s="40">
        <v>110.3685988</v>
      </c>
      <c r="J427" s="40">
        <v>107.9243534</v>
      </c>
      <c r="K427" s="40">
        <v>105.56977910000001</v>
      </c>
      <c r="L427" s="40">
        <v>102.41512400000001</v>
      </c>
      <c r="M427" s="40">
        <v>101.3317842</v>
      </c>
      <c r="N427" s="40">
        <v>98.757391729999995</v>
      </c>
      <c r="O427" s="40">
        <v>96.905300190000006</v>
      </c>
      <c r="P427" s="40">
        <v>94.868379180000005</v>
      </c>
      <c r="Q427" s="40">
        <v>92.773614210000005</v>
      </c>
      <c r="R427" s="40">
        <v>93.870588620000007</v>
      </c>
      <c r="S427" s="40">
        <v>95.942857529999998</v>
      </c>
      <c r="T427" s="40">
        <v>88.156638119999997</v>
      </c>
      <c r="U427" s="40">
        <v>85.934893770000002</v>
      </c>
      <c r="V427" s="40">
        <v>82.567653910000004</v>
      </c>
      <c r="W427" s="40">
        <v>83.123219129999995</v>
      </c>
      <c r="X427" s="40">
        <v>75.930035840000002</v>
      </c>
      <c r="Y427" s="40">
        <v>69.342562959999995</v>
      </c>
      <c r="Z427" s="40">
        <v>56.780878459999997</v>
      </c>
      <c r="AA427" s="40">
        <v>55.495602980000001</v>
      </c>
      <c r="AB427" s="40">
        <v>52.226214480000003</v>
      </c>
      <c r="AC427" s="40">
        <v>49.185380260000002</v>
      </c>
      <c r="AD427" s="40">
        <v>49.964460899999999</v>
      </c>
      <c r="AE427" s="40">
        <v>48.166688329999999</v>
      </c>
      <c r="AF427" s="40">
        <v>48.521548750000001</v>
      </c>
      <c r="AG427" s="40">
        <v>48.236391470000001</v>
      </c>
      <c r="AH427" s="40">
        <v>48.729586230000002</v>
      </c>
      <c r="AI427" s="40">
        <v>49.623173559999998</v>
      </c>
      <c r="AJ427" s="40">
        <v>54.310234680000001</v>
      </c>
      <c r="AK427" s="40">
        <v>50.47422795</v>
      </c>
      <c r="AL427" s="40">
        <v>46.859436420000002</v>
      </c>
      <c r="AM427" s="40">
        <v>46.079045280000003</v>
      </c>
      <c r="AN427" s="40">
        <v>44.942364830000002</v>
      </c>
      <c r="AO427" s="40">
        <v>44.898652660000003</v>
      </c>
      <c r="AP427" s="40">
        <v>40.631533879999999</v>
      </c>
      <c r="AQ427" s="40">
        <v>42.890566589999999</v>
      </c>
      <c r="AR427" s="40">
        <v>40.711104779999999</v>
      </c>
      <c r="AS427" s="40">
        <v>37.958973190000002</v>
      </c>
      <c r="AT427" s="40">
        <v>39.623176180000002</v>
      </c>
      <c r="AU427" s="40">
        <v>37.475071319999998</v>
      </c>
      <c r="AV427" s="40">
        <v>35.243892350000003</v>
      </c>
      <c r="AW427" s="40">
        <v>32.540484999999997</v>
      </c>
      <c r="AX427" s="40">
        <v>35.26417764</v>
      </c>
      <c r="AY427" s="40">
        <v>34.189718259999999</v>
      </c>
      <c r="AZ427" s="40">
        <v>31.710926990000001</v>
      </c>
      <c r="BA427" s="40">
        <v>34.099354759999997</v>
      </c>
      <c r="BB427" s="40">
        <v>32.476729280000001</v>
      </c>
      <c r="BC427" s="40">
        <v>32.695031919999998</v>
      </c>
      <c r="BD427" s="40">
        <v>36.973235770000002</v>
      </c>
      <c r="BE427" s="40">
        <v>34.404611099999997</v>
      </c>
      <c r="BF427" s="40">
        <v>35.369318960000001</v>
      </c>
      <c r="BG427" s="40">
        <v>36.229026740000002</v>
      </c>
      <c r="BH427" s="40">
        <v>34.220442920000004</v>
      </c>
      <c r="BI427" s="40">
        <v>34.092906800000002</v>
      </c>
      <c r="BJ427" s="40">
        <v>33.07732884</v>
      </c>
      <c r="BK427" s="40">
        <v>32.098842269999999</v>
      </c>
      <c r="BL427" s="40">
        <v>0</v>
      </c>
    </row>
    <row r="428" spans="1:64" x14ac:dyDescent="0.3">
      <c r="A428" s="40" t="s">
        <v>281</v>
      </c>
      <c r="B428" s="40" t="s">
        <v>282</v>
      </c>
      <c r="C428" s="40" t="s">
        <v>329</v>
      </c>
      <c r="D428" s="40" t="s">
        <v>261</v>
      </c>
      <c r="E428" s="40" t="s">
        <v>287</v>
      </c>
      <c r="F428" s="40">
        <v>0</v>
      </c>
      <c r="G428" s="40" t="s">
        <v>262</v>
      </c>
      <c r="H428" s="40">
        <v>53.445165199999998</v>
      </c>
      <c r="I428" s="40">
        <v>53.097849089999997</v>
      </c>
      <c r="J428" s="40">
        <v>52.712499630000003</v>
      </c>
      <c r="K428" s="40">
        <v>52.305015820000001</v>
      </c>
      <c r="L428" s="40">
        <v>51.387022510000001</v>
      </c>
      <c r="M428" s="40">
        <v>51.457868599999998</v>
      </c>
      <c r="N428" s="40">
        <v>51.020259109999998</v>
      </c>
      <c r="O428" s="40">
        <v>50.559239580000003</v>
      </c>
      <c r="P428" s="40">
        <v>50.059150420000002</v>
      </c>
      <c r="Q428" s="40">
        <v>49.512805520000001</v>
      </c>
      <c r="R428" s="40">
        <v>48.913694999999997</v>
      </c>
      <c r="S428" s="40">
        <v>47.876655370000002</v>
      </c>
      <c r="T428" s="40">
        <v>46.278521990000002</v>
      </c>
      <c r="U428" s="40">
        <v>45.689763319999997</v>
      </c>
      <c r="V428" s="40">
        <v>44.237140889999999</v>
      </c>
      <c r="W428" s="40">
        <v>42.884213549999998</v>
      </c>
      <c r="X428" s="40">
        <v>41.60734179</v>
      </c>
      <c r="Y428" s="40">
        <v>40.357920210000003</v>
      </c>
      <c r="Z428" s="40">
        <v>39.083312890000002</v>
      </c>
      <c r="AA428" s="40">
        <v>38.373780869999997</v>
      </c>
      <c r="AB428" s="40">
        <v>37.581876129999998</v>
      </c>
      <c r="AC428" s="40">
        <v>36.74089334</v>
      </c>
      <c r="AD428" s="40">
        <v>35.887098109999997</v>
      </c>
      <c r="AE428" s="40">
        <v>35.059824759999998</v>
      </c>
      <c r="AF428" s="40">
        <v>34.2846379</v>
      </c>
      <c r="AG428" s="40">
        <v>33.561584099999997</v>
      </c>
      <c r="AH428" s="40">
        <v>32.947912629999998</v>
      </c>
      <c r="AI428" s="40">
        <v>32.338025029999997</v>
      </c>
      <c r="AJ428" s="40">
        <v>31.807398970000001</v>
      </c>
      <c r="AK428" s="40">
        <v>31.362111240000001</v>
      </c>
      <c r="AL428" s="40">
        <v>31.001864569999999</v>
      </c>
      <c r="AM428" s="40">
        <v>30.71681564</v>
      </c>
      <c r="AN428" s="40">
        <v>30.491565090000002</v>
      </c>
      <c r="AO428" s="40">
        <v>30.603351079999999</v>
      </c>
      <c r="AP428" s="40">
        <v>30.15043296</v>
      </c>
      <c r="AQ428" s="40">
        <v>32.395510569999999</v>
      </c>
      <c r="AR428" s="40">
        <v>32.802287110000002</v>
      </c>
      <c r="AS428" s="40">
        <v>31.374038899999999</v>
      </c>
      <c r="AT428" s="40">
        <v>32.293161040000001</v>
      </c>
      <c r="AU428" s="40">
        <v>32.325419340000003</v>
      </c>
      <c r="AV428" s="40">
        <v>31.949225070000001</v>
      </c>
      <c r="AW428" s="40">
        <v>32.044793439999999</v>
      </c>
      <c r="AX428" s="40">
        <v>31.706506829999999</v>
      </c>
      <c r="AY428" s="40">
        <v>32.63850051</v>
      </c>
      <c r="AZ428" s="40">
        <v>33.076695989999997</v>
      </c>
      <c r="BA428" s="40">
        <v>34.284803490000002</v>
      </c>
      <c r="BB428" s="40">
        <v>32.932573650000002</v>
      </c>
      <c r="BC428" s="40">
        <v>34.40100597</v>
      </c>
      <c r="BD428" s="40">
        <v>32.580984729999997</v>
      </c>
      <c r="BE428" s="40">
        <v>31.164158090000001</v>
      </c>
      <c r="BF428" s="40">
        <v>32.039262260000001</v>
      </c>
      <c r="BG428" s="40">
        <v>29.841166619999999</v>
      </c>
      <c r="BH428" s="40">
        <v>29.159921279999999</v>
      </c>
      <c r="BI428" s="40">
        <v>28.484133610000001</v>
      </c>
      <c r="BJ428" s="40">
        <v>27.823772659999999</v>
      </c>
      <c r="BK428" s="40">
        <v>27.18132323</v>
      </c>
      <c r="BL428" s="40">
        <v>0</v>
      </c>
    </row>
    <row r="429" spans="1:64" x14ac:dyDescent="0.3">
      <c r="A429" s="40" t="s">
        <v>147</v>
      </c>
      <c r="B429" s="40" t="s">
        <v>148</v>
      </c>
      <c r="C429" s="40" t="s">
        <v>330</v>
      </c>
      <c r="D429" s="40" t="s">
        <v>261</v>
      </c>
      <c r="E429" s="40" t="s">
        <v>287</v>
      </c>
      <c r="F429" s="40">
        <v>0</v>
      </c>
      <c r="G429" s="40" t="s">
        <v>262</v>
      </c>
      <c r="H429" s="40">
        <v>41.017895500000002</v>
      </c>
      <c r="I429" s="40">
        <v>40.664785739999999</v>
      </c>
      <c r="J429" s="40">
        <v>40.30688782</v>
      </c>
      <c r="K429" s="40">
        <v>39.837774209999999</v>
      </c>
      <c r="L429" s="40">
        <v>39.435512690000003</v>
      </c>
      <c r="M429" s="40">
        <v>39.021923880000003</v>
      </c>
      <c r="N429" s="40">
        <v>38.565953049999997</v>
      </c>
      <c r="O429" s="40">
        <v>38.093905239999998</v>
      </c>
      <c r="P429" s="40">
        <v>37.650426809999999</v>
      </c>
      <c r="Q429" s="40">
        <v>37.240234469999997</v>
      </c>
      <c r="R429" s="40">
        <v>36.333255809999997</v>
      </c>
      <c r="S429" s="40">
        <v>37.028925110000003</v>
      </c>
      <c r="T429" s="40">
        <v>37.50301254</v>
      </c>
      <c r="U429" s="40">
        <v>38.07470223</v>
      </c>
      <c r="V429" s="40">
        <v>38.487473989999998</v>
      </c>
      <c r="W429" s="40">
        <v>38.417349459999997</v>
      </c>
      <c r="X429" s="40">
        <v>38.406076489999997</v>
      </c>
      <c r="Y429" s="40">
        <v>38.354163880000002</v>
      </c>
      <c r="Z429" s="40">
        <v>38.252904129999997</v>
      </c>
      <c r="AA429" s="40">
        <v>38.028681149999997</v>
      </c>
      <c r="AB429" s="40">
        <v>37.75392755</v>
      </c>
      <c r="AC429" s="40">
        <v>37.501226170000002</v>
      </c>
      <c r="AD429" s="40">
        <v>37.14757831</v>
      </c>
      <c r="AE429" s="40">
        <v>36.773529109999998</v>
      </c>
      <c r="AF429" s="40">
        <v>36.449256200000001</v>
      </c>
      <c r="AG429" s="40">
        <v>36.053586950000003</v>
      </c>
      <c r="AH429" s="40">
        <v>35.706815020000001</v>
      </c>
      <c r="AI429" s="40">
        <v>39.522363740000003</v>
      </c>
      <c r="AJ429" s="40">
        <v>38.889348720000001</v>
      </c>
      <c r="AK429" s="40">
        <v>37.600657429999998</v>
      </c>
      <c r="AL429" s="40">
        <v>36.346360259999997</v>
      </c>
      <c r="AM429" s="40">
        <v>35.126447949999999</v>
      </c>
      <c r="AN429" s="40">
        <v>33.94004846</v>
      </c>
      <c r="AO429" s="40">
        <v>32.362513270000001</v>
      </c>
      <c r="AP429" s="40">
        <v>31.663949079999998</v>
      </c>
      <c r="AQ429" s="40">
        <v>31.711722739999999</v>
      </c>
      <c r="AR429" s="40">
        <v>33.499860599999998</v>
      </c>
      <c r="AS429" s="40">
        <v>33.608009520000003</v>
      </c>
      <c r="AT429" s="40">
        <v>32.672759880000001</v>
      </c>
      <c r="AU429" s="40">
        <v>30.128727390000002</v>
      </c>
      <c r="AV429" s="40">
        <v>35.610303000000002</v>
      </c>
      <c r="AW429" s="40">
        <v>36.138551120000002</v>
      </c>
      <c r="AX429" s="40">
        <v>38.093890279999997</v>
      </c>
      <c r="AY429" s="40">
        <v>33.367889959999999</v>
      </c>
      <c r="AZ429" s="40">
        <v>34.507651529999997</v>
      </c>
      <c r="BA429" s="40">
        <v>32.124458509999997</v>
      </c>
      <c r="BB429" s="40">
        <v>32.497796860000001</v>
      </c>
      <c r="BC429" s="40">
        <v>38.607514960000003</v>
      </c>
      <c r="BD429" s="40">
        <v>35.5837529</v>
      </c>
      <c r="BE429" s="40">
        <v>36.342578019999998</v>
      </c>
      <c r="BF429" s="40">
        <v>33.502073230000001</v>
      </c>
      <c r="BG429" s="40">
        <v>34.224031369999999</v>
      </c>
      <c r="BH429" s="40">
        <v>34.325999250000002</v>
      </c>
      <c r="BI429" s="40">
        <v>32.249207210000002</v>
      </c>
      <c r="BJ429" s="40">
        <v>31.31497933</v>
      </c>
      <c r="BK429" s="40">
        <v>30.41513711</v>
      </c>
      <c r="BL429" s="40">
        <v>0</v>
      </c>
    </row>
    <row r="430" spans="1:64" x14ac:dyDescent="0.3">
      <c r="A430" s="40" t="s">
        <v>153</v>
      </c>
      <c r="B430" s="40" t="s">
        <v>154</v>
      </c>
      <c r="C430" s="40" t="s">
        <v>330</v>
      </c>
      <c r="D430" s="40" t="s">
        <v>261</v>
      </c>
      <c r="E430" s="40" t="s">
        <v>287</v>
      </c>
      <c r="F430" s="40">
        <v>0</v>
      </c>
      <c r="G430" s="40" t="s">
        <v>262</v>
      </c>
      <c r="H430" s="40">
        <v>92.128412530000006</v>
      </c>
      <c r="I430" s="40">
        <v>91.07337871</v>
      </c>
      <c r="J430" s="40">
        <v>89.968925909999996</v>
      </c>
      <c r="K430" s="40">
        <v>88.823852599999995</v>
      </c>
      <c r="L430" s="40">
        <v>87.644736690000002</v>
      </c>
      <c r="M430" s="40">
        <v>86.433695290000003</v>
      </c>
      <c r="N430" s="40">
        <v>85.191353620000001</v>
      </c>
      <c r="O430" s="40">
        <v>83.920855689999996</v>
      </c>
      <c r="P430" s="40">
        <v>82.625160829999999</v>
      </c>
      <c r="Q430" s="40">
        <v>80.561112440000002</v>
      </c>
      <c r="R430" s="40">
        <v>79.242004089999995</v>
      </c>
      <c r="S430" s="40">
        <v>77.196383400000002</v>
      </c>
      <c r="T430" s="40">
        <v>75.169604730000003</v>
      </c>
      <c r="U430" s="40">
        <v>73.832007540000006</v>
      </c>
      <c r="V430" s="40">
        <v>72.476183329999998</v>
      </c>
      <c r="W430" s="40">
        <v>71.106883859999996</v>
      </c>
      <c r="X430" s="40">
        <v>69.925211739999995</v>
      </c>
      <c r="Y430" s="40">
        <v>67.608045529999998</v>
      </c>
      <c r="Z430" s="40">
        <v>68.664924470000003</v>
      </c>
      <c r="AA430" s="40">
        <v>66.780660359999999</v>
      </c>
      <c r="AB430" s="40">
        <v>64.790986680000003</v>
      </c>
      <c r="AC430" s="40">
        <v>62.841646969999999</v>
      </c>
      <c r="AD430" s="40">
        <v>60.935859030000003</v>
      </c>
      <c r="AE430" s="40">
        <v>59.076558630000001</v>
      </c>
      <c r="AF430" s="40">
        <v>57.26746808</v>
      </c>
      <c r="AG430" s="40">
        <v>55.697370939999999</v>
      </c>
      <c r="AH430" s="40">
        <v>53.98955291</v>
      </c>
      <c r="AI430" s="40">
        <v>52.435685890000002</v>
      </c>
      <c r="AJ430" s="40">
        <v>50.866404529999997</v>
      </c>
      <c r="AK430" s="40">
        <v>49.376878089999998</v>
      </c>
      <c r="AL430" s="40">
        <v>48.043093480000003</v>
      </c>
      <c r="AM430" s="40">
        <v>46.773454600000001</v>
      </c>
      <c r="AN430" s="40">
        <v>45.490554439999997</v>
      </c>
      <c r="AO430" s="40">
        <v>44.273350389999997</v>
      </c>
      <c r="AP430" s="40">
        <v>43.117809180000002</v>
      </c>
      <c r="AQ430" s="40">
        <v>42.020615190000001</v>
      </c>
      <c r="AR430" s="40">
        <v>40.973613759999999</v>
      </c>
      <c r="AS430" s="40">
        <v>39.963216389999999</v>
      </c>
      <c r="AT430" s="40">
        <v>38.974806540000003</v>
      </c>
      <c r="AU430" s="40">
        <v>37.999193329999997</v>
      </c>
      <c r="AV430" s="40">
        <v>37.034920509999999</v>
      </c>
      <c r="AW430" s="40">
        <v>36.084096010000003</v>
      </c>
      <c r="AX430" s="40">
        <v>35.14683462</v>
      </c>
      <c r="AY430" s="40">
        <v>34.224057940000002</v>
      </c>
      <c r="AZ430" s="40">
        <v>33.33376707</v>
      </c>
      <c r="BA430" s="40">
        <v>32.442174989999998</v>
      </c>
      <c r="BB430" s="40">
        <v>31.56773269</v>
      </c>
      <c r="BC430" s="40">
        <v>30.713517589999999</v>
      </c>
      <c r="BD430" s="40">
        <v>29.882902229999999</v>
      </c>
      <c r="BE430" s="40">
        <v>30.23363857</v>
      </c>
      <c r="BF430" s="40">
        <v>29.42337113</v>
      </c>
      <c r="BG430" s="40">
        <v>28.639112000000001</v>
      </c>
      <c r="BH430" s="40">
        <v>27.880895550000002</v>
      </c>
      <c r="BI430" s="40">
        <v>27.148531210000002</v>
      </c>
      <c r="BJ430" s="40">
        <v>26.44157508</v>
      </c>
      <c r="BK430" s="40">
        <v>25.759454730000002</v>
      </c>
      <c r="BL430" s="40">
        <v>0</v>
      </c>
    </row>
    <row r="431" spans="1:64" x14ac:dyDescent="0.3">
      <c r="A431" s="40" t="s">
        <v>155</v>
      </c>
      <c r="B431" s="40" t="s">
        <v>156</v>
      </c>
      <c r="C431" s="40" t="s">
        <v>330</v>
      </c>
      <c r="D431" s="40" t="s">
        <v>261</v>
      </c>
      <c r="E431" s="40" t="s">
        <v>287</v>
      </c>
      <c r="F431" s="40">
        <v>0</v>
      </c>
      <c r="G431" s="40" t="s">
        <v>262</v>
      </c>
      <c r="H431" s="40">
        <v>74.811098860000001</v>
      </c>
      <c r="I431" s="40">
        <v>73.352347440000003</v>
      </c>
      <c r="J431" s="40">
        <v>71.916083790000002</v>
      </c>
      <c r="K431" s="40">
        <v>70.521536380000001</v>
      </c>
      <c r="L431" s="40">
        <v>69.177661420000007</v>
      </c>
      <c r="M431" s="40">
        <v>67.893528630000006</v>
      </c>
      <c r="N431" s="40">
        <v>66.655347399999997</v>
      </c>
      <c r="O431" s="40">
        <v>65.425976140000003</v>
      </c>
      <c r="P431" s="40">
        <v>64.160424930000005</v>
      </c>
      <c r="Q431" s="40">
        <v>62.836679420000003</v>
      </c>
      <c r="R431" s="40">
        <v>61.444693770000001</v>
      </c>
      <c r="S431" s="40">
        <v>60.01109812</v>
      </c>
      <c r="T431" s="40">
        <v>58.792336550000002</v>
      </c>
      <c r="U431" s="40">
        <v>57.639309709999999</v>
      </c>
      <c r="V431" s="40">
        <v>57.938964120000001</v>
      </c>
      <c r="W431" s="40">
        <v>58.624851810000003</v>
      </c>
      <c r="X431" s="40">
        <v>57.498118939999998</v>
      </c>
      <c r="Y431" s="40">
        <v>57.290156930000002</v>
      </c>
      <c r="Z431" s="40">
        <v>56.134050209999998</v>
      </c>
      <c r="AA431" s="40">
        <v>54.94532306</v>
      </c>
      <c r="AB431" s="40">
        <v>53.741555630000001</v>
      </c>
      <c r="AC431" s="40">
        <v>52.494192230000003</v>
      </c>
      <c r="AD431" s="40">
        <v>51.223355499999997</v>
      </c>
      <c r="AE431" s="40">
        <v>49.883531589999997</v>
      </c>
      <c r="AF431" s="40">
        <v>48.58306949</v>
      </c>
      <c r="AG431" s="40">
        <v>47.933165580000001</v>
      </c>
      <c r="AH431" s="40">
        <v>46.470013280000003</v>
      </c>
      <c r="AI431" s="40">
        <v>45.328830089999997</v>
      </c>
      <c r="AJ431" s="40">
        <v>44.158867270000002</v>
      </c>
      <c r="AK431" s="40">
        <v>43.42282067</v>
      </c>
      <c r="AL431" s="40">
        <v>42.688229079999999</v>
      </c>
      <c r="AM431" s="40">
        <v>41.59914234</v>
      </c>
      <c r="AN431" s="40">
        <v>40.626237369999998</v>
      </c>
      <c r="AO431" s="40">
        <v>39.560663380000001</v>
      </c>
      <c r="AP431" s="40">
        <v>38.607583560000002</v>
      </c>
      <c r="AQ431" s="40">
        <v>37.10749852</v>
      </c>
      <c r="AR431" s="40">
        <v>37.968336209999997</v>
      </c>
      <c r="AS431" s="40">
        <v>36.666685559999998</v>
      </c>
      <c r="AT431" s="40">
        <v>35.378229480000002</v>
      </c>
      <c r="AU431" s="40">
        <v>34.102998040000003</v>
      </c>
      <c r="AV431" s="40">
        <v>35.578287250000002</v>
      </c>
      <c r="AW431" s="40">
        <v>32.483817790000003</v>
      </c>
      <c r="AX431" s="40">
        <v>32.10795719</v>
      </c>
      <c r="AY431" s="40">
        <v>30.927996650000001</v>
      </c>
      <c r="AZ431" s="40">
        <v>35.326564380000001</v>
      </c>
      <c r="BA431" s="40">
        <v>33.745438970000002</v>
      </c>
      <c r="BB431" s="40">
        <v>31.536390699999998</v>
      </c>
      <c r="BC431" s="40">
        <v>30.521931030000001</v>
      </c>
      <c r="BD431" s="40">
        <v>29.543011360000001</v>
      </c>
      <c r="BE431" s="40">
        <v>29.917287649999999</v>
      </c>
      <c r="BF431" s="40">
        <v>31.512380790000002</v>
      </c>
      <c r="BG431" s="40">
        <v>30.479380949999999</v>
      </c>
      <c r="BH431" s="40">
        <v>29.485059239999998</v>
      </c>
      <c r="BI431" s="40">
        <v>28.538002070000001</v>
      </c>
      <c r="BJ431" s="40">
        <v>27.641746999999999</v>
      </c>
      <c r="BK431" s="40">
        <v>26.79422228</v>
      </c>
      <c r="BL431" s="40">
        <v>0</v>
      </c>
    </row>
    <row r="432" spans="1:64" x14ac:dyDescent="0.3">
      <c r="A432" s="40" t="s">
        <v>284</v>
      </c>
      <c r="B432" s="40" t="s">
        <v>272</v>
      </c>
      <c r="C432" s="40" t="s">
        <v>330</v>
      </c>
      <c r="D432" s="40" t="s">
        <v>261</v>
      </c>
      <c r="E432" s="40" t="s">
        <v>287</v>
      </c>
      <c r="F432" s="40">
        <v>0</v>
      </c>
      <c r="G432" s="40" t="s">
        <v>262</v>
      </c>
      <c r="H432" s="40">
        <v>99.290749559999995</v>
      </c>
      <c r="I432" s="40">
        <v>95.494299240000004</v>
      </c>
      <c r="J432" s="40">
        <v>91.770277190000002</v>
      </c>
      <c r="K432" s="40">
        <v>88.216323009999996</v>
      </c>
      <c r="L432" s="40">
        <v>84.872309529999995</v>
      </c>
      <c r="M432" s="40">
        <v>81.743638910000001</v>
      </c>
      <c r="N432" s="40">
        <v>79.711966579999995</v>
      </c>
      <c r="O432" s="40">
        <v>76.778161690000005</v>
      </c>
      <c r="P432" s="40">
        <v>73.820444609999996</v>
      </c>
      <c r="Q432" s="40">
        <v>70.801046990000003</v>
      </c>
      <c r="R432" s="40">
        <v>67.739397479999994</v>
      </c>
      <c r="S432" s="40">
        <v>65.07444735</v>
      </c>
      <c r="T432" s="40">
        <v>63.17078729</v>
      </c>
      <c r="U432" s="40">
        <v>61.463034409999999</v>
      </c>
      <c r="V432" s="40">
        <v>59.963513399999997</v>
      </c>
      <c r="W432" s="40">
        <v>58.029004460000003</v>
      </c>
      <c r="X432" s="40">
        <v>56.625304919999998</v>
      </c>
      <c r="Y432" s="40">
        <v>54.9725587</v>
      </c>
      <c r="Z432" s="40">
        <v>52.971682250000001</v>
      </c>
      <c r="AA432" s="40">
        <v>51.46598015</v>
      </c>
      <c r="AB432" s="40">
        <v>49.643846570000001</v>
      </c>
      <c r="AC432" s="40">
        <v>48.038596339999998</v>
      </c>
      <c r="AD432" s="40">
        <v>47.079733779999998</v>
      </c>
      <c r="AE432" s="40">
        <v>51.127896720000003</v>
      </c>
      <c r="AF432" s="40">
        <v>50.83207908</v>
      </c>
      <c r="AG432" s="40">
        <v>48.928513440000003</v>
      </c>
      <c r="AH432" s="40">
        <v>47.55146491</v>
      </c>
      <c r="AI432" s="40">
        <v>46.249579320000002</v>
      </c>
      <c r="AJ432" s="40">
        <v>44.628463080000003</v>
      </c>
      <c r="AK432" s="40">
        <v>43.24757039</v>
      </c>
      <c r="AL432" s="40">
        <v>42.086301280000001</v>
      </c>
      <c r="AM432" s="40">
        <v>43.12591664</v>
      </c>
      <c r="AN432" s="40">
        <v>46.510791099999999</v>
      </c>
      <c r="AO432" s="40">
        <v>46.508007409999998</v>
      </c>
      <c r="AP432" s="40">
        <v>45.045649750000003</v>
      </c>
      <c r="AQ432" s="40">
        <v>43.680547410000003</v>
      </c>
      <c r="AR432" s="40">
        <v>40.992354169999999</v>
      </c>
      <c r="AS432" s="40">
        <v>39.860571999999998</v>
      </c>
      <c r="AT432" s="40">
        <v>37.504615579999999</v>
      </c>
      <c r="AU432" s="40">
        <v>36.636307049999999</v>
      </c>
      <c r="AV432" s="40">
        <v>35.876086809999997</v>
      </c>
      <c r="AW432" s="40">
        <v>35.201875680000001</v>
      </c>
      <c r="AX432" s="40">
        <v>34.578974879999997</v>
      </c>
      <c r="AY432" s="40">
        <v>33.967267020000001</v>
      </c>
      <c r="AZ432" s="40">
        <v>33.340088919999999</v>
      </c>
      <c r="BA432" s="40">
        <v>32.692644059999999</v>
      </c>
      <c r="BB432" s="40">
        <v>33.174540810000003</v>
      </c>
      <c r="BC432" s="40">
        <v>32.473473339999998</v>
      </c>
      <c r="BD432" s="40">
        <v>31.759415359999998</v>
      </c>
      <c r="BE432" s="40">
        <v>31.035589229999999</v>
      </c>
      <c r="BF432" s="40">
        <v>30.301885850000001</v>
      </c>
      <c r="BG432" s="40">
        <v>29.56156051</v>
      </c>
      <c r="BH432" s="40">
        <v>28.824471249999998</v>
      </c>
      <c r="BI432" s="40">
        <v>28.101615240000001</v>
      </c>
      <c r="BJ432" s="40">
        <v>27.399792099999999</v>
      </c>
      <c r="BK432" s="40">
        <v>26.720522160000002</v>
      </c>
      <c r="BL432" s="40">
        <v>0</v>
      </c>
    </row>
    <row r="433" spans="1:64" x14ac:dyDescent="0.3">
      <c r="A433" s="40" t="s">
        <v>273</v>
      </c>
      <c r="B433" s="40" t="s">
        <v>274</v>
      </c>
      <c r="C433" s="40" t="s">
        <v>330</v>
      </c>
      <c r="D433" s="40" t="s">
        <v>261</v>
      </c>
      <c r="E433" s="40" t="s">
        <v>287</v>
      </c>
      <c r="F433" s="40">
        <v>0</v>
      </c>
      <c r="G433" s="40" t="s">
        <v>262</v>
      </c>
      <c r="H433" s="40">
        <v>43.72521828</v>
      </c>
      <c r="I433" s="40">
        <v>42.374206770000001</v>
      </c>
      <c r="J433" s="40">
        <v>41.10956556</v>
      </c>
      <c r="K433" s="40">
        <v>39.961316089999997</v>
      </c>
      <c r="L433" s="40">
        <v>38.938980430000001</v>
      </c>
      <c r="M433" s="40">
        <v>38.048564310000003</v>
      </c>
      <c r="N433" s="40">
        <v>37.262550830000002</v>
      </c>
      <c r="O433" s="40">
        <v>36.521127130000004</v>
      </c>
      <c r="P433" s="40">
        <v>35.754258649999997</v>
      </c>
      <c r="Q433" s="40">
        <v>34.923986309999997</v>
      </c>
      <c r="R433" s="40">
        <v>34.012873130000003</v>
      </c>
      <c r="S433" s="40">
        <v>33.053173749999999</v>
      </c>
      <c r="T433" s="40">
        <v>32.110946769999998</v>
      </c>
      <c r="U433" s="40">
        <v>31.261171229999999</v>
      </c>
      <c r="V433" s="40">
        <v>32.33536634</v>
      </c>
      <c r="W433" s="40">
        <v>31.715771440000001</v>
      </c>
      <c r="X433" s="40">
        <v>31.197799679999999</v>
      </c>
      <c r="Y433" s="40">
        <v>32.407495269999998</v>
      </c>
      <c r="Z433" s="40">
        <v>31.804612809999998</v>
      </c>
      <c r="AA433" s="40">
        <v>31.064849800000001</v>
      </c>
      <c r="AB433" s="40">
        <v>30.18306347</v>
      </c>
      <c r="AC433" s="40">
        <v>32.28433287</v>
      </c>
      <c r="AD433" s="40">
        <v>31.179650330000001</v>
      </c>
      <c r="AE433" s="40">
        <v>32.995133269999997</v>
      </c>
      <c r="AF433" s="40">
        <v>33.332960790000001</v>
      </c>
      <c r="AG433" s="40">
        <v>32.345845160000003</v>
      </c>
      <c r="AH433" s="40">
        <v>32.751091369999997</v>
      </c>
      <c r="AI433" s="40">
        <v>33.144571759999998</v>
      </c>
      <c r="AJ433" s="40">
        <v>32.260506880000001</v>
      </c>
      <c r="AK433" s="40">
        <v>32.598082099999999</v>
      </c>
      <c r="AL433" s="40">
        <v>32.881012699999999</v>
      </c>
      <c r="AM433" s="40">
        <v>31.978732520000001</v>
      </c>
      <c r="AN433" s="40">
        <v>31.108518620000002</v>
      </c>
      <c r="AO433" s="40">
        <v>30.282252400000001</v>
      </c>
      <c r="AP433" s="40">
        <v>31.612300040000001</v>
      </c>
      <c r="AQ433" s="40">
        <v>32.885619900000002</v>
      </c>
      <c r="AR433" s="40">
        <v>36.107165770000002</v>
      </c>
      <c r="AS433" s="40">
        <v>37.209379759999997</v>
      </c>
      <c r="AT433" s="40">
        <v>36.798985170000002</v>
      </c>
      <c r="AU433" s="40">
        <v>36.835491159999997</v>
      </c>
      <c r="AV433" s="40">
        <v>36.920015300000003</v>
      </c>
      <c r="AW433" s="40">
        <v>37.060665370000002</v>
      </c>
      <c r="AX433" s="40">
        <v>36.148597449999997</v>
      </c>
      <c r="AY433" s="40">
        <v>33.662021000000003</v>
      </c>
      <c r="AZ433" s="40">
        <v>32.79402657</v>
      </c>
      <c r="BA433" s="40">
        <v>33.543952429999997</v>
      </c>
      <c r="BB433" s="40">
        <v>33.45488168</v>
      </c>
      <c r="BC433" s="40">
        <v>34.111663489999998</v>
      </c>
      <c r="BD433" s="40">
        <v>33.986878410000003</v>
      </c>
      <c r="BE433" s="40">
        <v>33.287589019999999</v>
      </c>
      <c r="BF433" s="40">
        <v>33.182741960000001</v>
      </c>
      <c r="BG433" s="40">
        <v>32.25726684</v>
      </c>
      <c r="BH433" s="40">
        <v>31.50648752</v>
      </c>
      <c r="BI433" s="40">
        <v>30.786310199999999</v>
      </c>
      <c r="BJ433" s="40">
        <v>30.094014980000001</v>
      </c>
      <c r="BK433" s="40">
        <v>29.428362920000001</v>
      </c>
      <c r="BL433" s="40">
        <v>0</v>
      </c>
    </row>
    <row r="434" spans="1:64" x14ac:dyDescent="0.3">
      <c r="A434" s="40" t="s">
        <v>161</v>
      </c>
      <c r="B434" s="40" t="s">
        <v>162</v>
      </c>
      <c r="C434" s="40" t="s">
        <v>330</v>
      </c>
      <c r="D434" s="40" t="s">
        <v>261</v>
      </c>
      <c r="E434" s="40" t="s">
        <v>287</v>
      </c>
      <c r="F434" s="40">
        <v>0</v>
      </c>
      <c r="G434" s="40" t="s">
        <v>262</v>
      </c>
      <c r="H434" s="40">
        <v>24.22147558</v>
      </c>
      <c r="I434" s="40">
        <v>24.028582270000001</v>
      </c>
      <c r="J434" s="40">
        <v>23.834872390000001</v>
      </c>
      <c r="K434" s="40">
        <v>23.637267659999999</v>
      </c>
      <c r="L434" s="40">
        <v>23.43315827</v>
      </c>
      <c r="M434" s="40">
        <v>23.208879620000001</v>
      </c>
      <c r="N434" s="40">
        <v>23.005538779999998</v>
      </c>
      <c r="O434" s="40">
        <v>22.70851571</v>
      </c>
      <c r="P434" s="40">
        <v>22.39634109</v>
      </c>
      <c r="Q434" s="40">
        <v>22.727893269999999</v>
      </c>
      <c r="R434" s="40">
        <v>22.36886239</v>
      </c>
      <c r="S434" s="40">
        <v>21.994336489999998</v>
      </c>
      <c r="T434" s="40">
        <v>21.612087330000001</v>
      </c>
      <c r="U434" s="40">
        <v>21.849361439999999</v>
      </c>
      <c r="V434" s="40">
        <v>22.072397179999999</v>
      </c>
      <c r="W434" s="40">
        <v>24.06343567</v>
      </c>
      <c r="X434" s="40">
        <v>23.625468680000001</v>
      </c>
      <c r="Y434" s="40">
        <v>23.21428362</v>
      </c>
      <c r="Z434" s="40">
        <v>22.739641410000001</v>
      </c>
      <c r="AA434" s="40">
        <v>22.3113259</v>
      </c>
      <c r="AB434" s="40">
        <v>21.899306200000002</v>
      </c>
      <c r="AC434" s="40">
        <v>21.444720289999999</v>
      </c>
      <c r="AD434" s="40">
        <v>21.001009249999999</v>
      </c>
      <c r="AE434" s="40">
        <v>20.591769379999999</v>
      </c>
      <c r="AF434" s="40">
        <v>20.429330329999999</v>
      </c>
      <c r="AG434" s="40">
        <v>20.142432280000001</v>
      </c>
      <c r="AH434" s="40">
        <v>19.86132357</v>
      </c>
      <c r="AI434" s="40">
        <v>19.750599019999999</v>
      </c>
      <c r="AJ434" s="40">
        <v>19.444452210000001</v>
      </c>
      <c r="AK434" s="40">
        <v>19.086909639999998</v>
      </c>
      <c r="AL434" s="40">
        <v>18.76463811</v>
      </c>
      <c r="AM434" s="40">
        <v>19.195579649999999</v>
      </c>
      <c r="AN434" s="40">
        <v>26.448572630000001</v>
      </c>
      <c r="AO434" s="40">
        <v>26.588972049999999</v>
      </c>
      <c r="AP434" s="40">
        <v>27.196813819999999</v>
      </c>
      <c r="AQ434" s="40">
        <v>36.249560340000002</v>
      </c>
      <c r="AR434" s="40">
        <v>35.288531140000003</v>
      </c>
      <c r="AS434" s="40">
        <v>34.343866689999999</v>
      </c>
      <c r="AT434" s="40">
        <v>33.358987089999999</v>
      </c>
      <c r="AU434" s="40">
        <v>32.061310749999997</v>
      </c>
      <c r="AV434" s="40">
        <v>31.360035069999999</v>
      </c>
      <c r="AW434" s="40">
        <v>33.133425440000003</v>
      </c>
      <c r="AX434" s="40">
        <v>38.953737050000001</v>
      </c>
      <c r="AY434" s="40">
        <v>31.767925300000002</v>
      </c>
      <c r="AZ434" s="40">
        <v>34.453702640000003</v>
      </c>
      <c r="BA434" s="40">
        <v>33.778372060000002</v>
      </c>
      <c r="BB434" s="40">
        <v>33.42437563</v>
      </c>
      <c r="BC434" s="40">
        <v>32.069082770000001</v>
      </c>
      <c r="BD434" s="40">
        <v>33.704610109999997</v>
      </c>
      <c r="BE434" s="40">
        <v>32.686408950000001</v>
      </c>
      <c r="BF434" s="40">
        <v>34.744978080000003</v>
      </c>
      <c r="BG434" s="40">
        <v>33.734144710000002</v>
      </c>
      <c r="BH434" s="40">
        <v>30.620293629999999</v>
      </c>
      <c r="BI434" s="40">
        <v>29.744750700000001</v>
      </c>
      <c r="BJ434" s="40">
        <v>28.884724609999999</v>
      </c>
      <c r="BK434" s="40">
        <v>28.03891058</v>
      </c>
      <c r="BL434" s="40">
        <v>0</v>
      </c>
    </row>
    <row r="435" spans="1:64" x14ac:dyDescent="0.3">
      <c r="A435" s="40" t="s">
        <v>163</v>
      </c>
      <c r="B435" s="40" t="s">
        <v>164</v>
      </c>
      <c r="C435" s="40" t="s">
        <v>330</v>
      </c>
      <c r="D435" s="40" t="s">
        <v>261</v>
      </c>
      <c r="E435" s="40" t="s">
        <v>287</v>
      </c>
      <c r="F435" s="40">
        <v>0</v>
      </c>
      <c r="G435" s="40" t="s">
        <v>262</v>
      </c>
      <c r="H435" s="40">
        <v>78.843427550000001</v>
      </c>
      <c r="I435" s="40">
        <v>76.592787439999995</v>
      </c>
      <c r="J435" s="40">
        <v>74.396346780000002</v>
      </c>
      <c r="K435" s="40">
        <v>71.985034760000005</v>
      </c>
      <c r="L435" s="40">
        <v>69.646160809999998</v>
      </c>
      <c r="M435" s="40">
        <v>67.889796759999996</v>
      </c>
      <c r="N435" s="40">
        <v>66.176087989999999</v>
      </c>
      <c r="O435" s="40">
        <v>64.505423719999996</v>
      </c>
      <c r="P435" s="40">
        <v>64.981050920000001</v>
      </c>
      <c r="Q435" s="40">
        <v>63.107817900000001</v>
      </c>
      <c r="R435" s="40">
        <v>52.69308977</v>
      </c>
      <c r="S435" s="40">
        <v>51.17940961</v>
      </c>
      <c r="T435" s="40">
        <v>47.008691570000003</v>
      </c>
      <c r="U435" s="40">
        <v>39.602636580000002</v>
      </c>
      <c r="V435" s="40">
        <v>37.687947909999998</v>
      </c>
      <c r="W435" s="40">
        <v>37.188690860000001</v>
      </c>
      <c r="X435" s="40">
        <v>36.320434659999997</v>
      </c>
      <c r="Y435" s="40">
        <v>34.572607519999998</v>
      </c>
      <c r="Z435" s="40">
        <v>34.118995900000002</v>
      </c>
      <c r="AA435" s="40">
        <v>35.70207783</v>
      </c>
      <c r="AB435" s="40">
        <v>37.991494699999997</v>
      </c>
      <c r="AC435" s="40">
        <v>40.121496720000003</v>
      </c>
      <c r="AD435" s="40">
        <v>42.1038973</v>
      </c>
      <c r="AE435" s="40">
        <v>42.437347080000002</v>
      </c>
      <c r="AF435" s="40">
        <v>44.206470430000003</v>
      </c>
      <c r="AG435" s="40">
        <v>45.857797099999999</v>
      </c>
      <c r="AH435" s="40">
        <v>47.395145130000003</v>
      </c>
      <c r="AI435" s="40">
        <v>48.825464779999997</v>
      </c>
      <c r="AJ435" s="40">
        <v>50.154936409999998</v>
      </c>
      <c r="AK435" s="40">
        <v>51.387515919999998</v>
      </c>
      <c r="AL435" s="40">
        <v>51.281337659999998</v>
      </c>
      <c r="AM435" s="40">
        <v>51.152396699999997</v>
      </c>
      <c r="AN435" s="40">
        <v>51.099831790000003</v>
      </c>
      <c r="AO435" s="40">
        <v>54.205520020000002</v>
      </c>
      <c r="AP435" s="40">
        <v>55.813927440000001</v>
      </c>
      <c r="AQ435" s="40">
        <v>53.092236679999999</v>
      </c>
      <c r="AR435" s="40">
        <v>51.4950647</v>
      </c>
      <c r="AS435" s="40">
        <v>49.927016549999998</v>
      </c>
      <c r="AT435" s="40">
        <v>48.415609279999998</v>
      </c>
      <c r="AU435" s="40">
        <v>46.976092469999998</v>
      </c>
      <c r="AV435" s="40">
        <v>42.055080599999997</v>
      </c>
      <c r="AW435" s="40">
        <v>36.308936000000003</v>
      </c>
      <c r="AX435" s="40">
        <v>35.278905629999997</v>
      </c>
      <c r="AY435" s="40">
        <v>34.285218550000003</v>
      </c>
      <c r="AZ435" s="40">
        <v>33.322638740000002</v>
      </c>
      <c r="BA435" s="40">
        <v>32.392142700000001</v>
      </c>
      <c r="BB435" s="40">
        <v>31.492424249999999</v>
      </c>
      <c r="BC435" s="40">
        <v>30.615582199999999</v>
      </c>
      <c r="BD435" s="40">
        <v>29.00952668</v>
      </c>
      <c r="BE435" s="40">
        <v>32.515011739999998</v>
      </c>
      <c r="BF435" s="40">
        <v>28.061607259999999</v>
      </c>
      <c r="BG435" s="40">
        <v>27.236903900000001</v>
      </c>
      <c r="BH435" s="40">
        <v>29.741327160000001</v>
      </c>
      <c r="BI435" s="40">
        <v>28.879587449999999</v>
      </c>
      <c r="BJ435" s="40">
        <v>28.06187564</v>
      </c>
      <c r="BK435" s="40">
        <v>27.287570760000001</v>
      </c>
      <c r="BL435" s="40">
        <v>0</v>
      </c>
    </row>
    <row r="436" spans="1:64" x14ac:dyDescent="0.3">
      <c r="A436" s="40" t="s">
        <v>167</v>
      </c>
      <c r="B436" s="40" t="s">
        <v>168</v>
      </c>
      <c r="C436" s="40" t="s">
        <v>330</v>
      </c>
      <c r="D436" s="40" t="s">
        <v>261</v>
      </c>
      <c r="E436" s="40" t="s">
        <v>287</v>
      </c>
      <c r="F436" s="40">
        <v>0</v>
      </c>
      <c r="G436" s="40" t="s">
        <v>262</v>
      </c>
      <c r="H436" s="40">
        <v>105.9913114</v>
      </c>
      <c r="I436" s="40">
        <v>102.9824174</v>
      </c>
      <c r="J436" s="40">
        <v>100.0352961</v>
      </c>
      <c r="K436" s="40">
        <v>97.173800020000002</v>
      </c>
      <c r="L436" s="40">
        <v>94.402420730000003</v>
      </c>
      <c r="M436" s="40">
        <v>91.734618659999995</v>
      </c>
      <c r="N436" s="40">
        <v>89.152902699999999</v>
      </c>
      <c r="O436" s="40">
        <v>91.759718239999998</v>
      </c>
      <c r="P436" s="40">
        <v>89.19228339</v>
      </c>
      <c r="Q436" s="40">
        <v>79.772524790000006</v>
      </c>
      <c r="R436" s="40">
        <v>77.782989470000004</v>
      </c>
      <c r="S436" s="40">
        <v>75.301004910000003</v>
      </c>
      <c r="T436" s="40">
        <v>70.86408437</v>
      </c>
      <c r="U436" s="40">
        <v>62.323015349999999</v>
      </c>
      <c r="V436" s="40">
        <v>60.590228119999999</v>
      </c>
      <c r="W436" s="40">
        <v>58.873371970000001</v>
      </c>
      <c r="X436" s="40">
        <v>57.200715850000002</v>
      </c>
      <c r="Y436" s="40">
        <v>55.567035660000002</v>
      </c>
      <c r="Z436" s="40">
        <v>54.963351320000001</v>
      </c>
      <c r="AA436" s="40">
        <v>54.794602300000001</v>
      </c>
      <c r="AB436" s="40">
        <v>50.944198049999997</v>
      </c>
      <c r="AC436" s="40">
        <v>49.901017760000002</v>
      </c>
      <c r="AD436" s="40">
        <v>49.221522540000002</v>
      </c>
      <c r="AE436" s="40">
        <v>46.726825660000003</v>
      </c>
      <c r="AF436" s="40">
        <v>45.396094120000001</v>
      </c>
      <c r="AG436" s="40">
        <v>44.115128069999997</v>
      </c>
      <c r="AH436" s="40">
        <v>41.691051940000001</v>
      </c>
      <c r="AI436" s="40">
        <v>40.439786410000004</v>
      </c>
      <c r="AJ436" s="40">
        <v>39.683429429999997</v>
      </c>
      <c r="AK436" s="40">
        <v>44.258674929999998</v>
      </c>
      <c r="AL436" s="40">
        <v>46.968933460000002</v>
      </c>
      <c r="AM436" s="40">
        <v>48.814214939999999</v>
      </c>
      <c r="AN436" s="40">
        <v>47.193135140000003</v>
      </c>
      <c r="AO436" s="40">
        <v>45.594400919999998</v>
      </c>
      <c r="AP436" s="40">
        <v>47.41881042</v>
      </c>
      <c r="AQ436" s="40">
        <v>45.764307979999998</v>
      </c>
      <c r="AR436" s="40">
        <v>44.14549744</v>
      </c>
      <c r="AS436" s="40">
        <v>42.568051560000001</v>
      </c>
      <c r="AT436" s="40">
        <v>41.04665155</v>
      </c>
      <c r="AU436" s="40">
        <v>39.556379620000001</v>
      </c>
      <c r="AV436" s="40">
        <v>38.13479031</v>
      </c>
      <c r="AW436" s="40">
        <v>36.752450899999999</v>
      </c>
      <c r="AX436" s="40">
        <v>35.671742909999999</v>
      </c>
      <c r="AY436" s="40">
        <v>34.528803779999997</v>
      </c>
      <c r="AZ436" s="40">
        <v>33.325266790000001</v>
      </c>
      <c r="BA436" s="40">
        <v>32.145929430000002</v>
      </c>
      <c r="BB436" s="40">
        <v>32.696988580000003</v>
      </c>
      <c r="BC436" s="40">
        <v>31.483666769999999</v>
      </c>
      <c r="BD436" s="40">
        <v>30.277586100000001</v>
      </c>
      <c r="BE436" s="40">
        <v>29.541368559999999</v>
      </c>
      <c r="BF436" s="40">
        <v>29.376624629999998</v>
      </c>
      <c r="BG436" s="40">
        <v>28.81526981</v>
      </c>
      <c r="BH436" s="40">
        <v>29.298391070000001</v>
      </c>
      <c r="BI436" s="40">
        <v>28.193904239999998</v>
      </c>
      <c r="BJ436" s="40">
        <v>27.13293474</v>
      </c>
      <c r="BK436" s="40">
        <v>26.11441941</v>
      </c>
      <c r="BL436" s="40">
        <v>0</v>
      </c>
    </row>
    <row r="437" spans="1:64" x14ac:dyDescent="0.3">
      <c r="A437" s="40" t="s">
        <v>169</v>
      </c>
      <c r="B437" s="40" t="s">
        <v>170</v>
      </c>
      <c r="C437" s="40" t="s">
        <v>330</v>
      </c>
      <c r="D437" s="40" t="s">
        <v>261</v>
      </c>
      <c r="E437" s="40" t="s">
        <v>287</v>
      </c>
      <c r="F437" s="40">
        <v>0</v>
      </c>
      <c r="G437" s="40" t="s">
        <v>262</v>
      </c>
      <c r="H437" s="40">
        <v>66.267481020000005</v>
      </c>
      <c r="I437" s="40">
        <v>66.889337319999996</v>
      </c>
      <c r="J437" s="40">
        <v>71.174451079999997</v>
      </c>
      <c r="K437" s="40">
        <v>72.181932959999997</v>
      </c>
      <c r="L437" s="40">
        <v>76.052550429999997</v>
      </c>
      <c r="M437" s="40">
        <v>68.231073010000003</v>
      </c>
      <c r="N437" s="40">
        <v>71.954735589999999</v>
      </c>
      <c r="O437" s="40">
        <v>70.29059934</v>
      </c>
      <c r="P437" s="40">
        <v>81.793535239999997</v>
      </c>
      <c r="Q437" s="40">
        <v>73.420117270000006</v>
      </c>
      <c r="R437" s="40">
        <v>68.242238929999999</v>
      </c>
      <c r="S437" s="40">
        <v>57.140774460000003</v>
      </c>
      <c r="T437" s="40">
        <v>66.810127219999998</v>
      </c>
      <c r="U437" s="40">
        <v>56.441540310000001</v>
      </c>
      <c r="V437" s="40">
        <v>52.893129760000001</v>
      </c>
      <c r="W437" s="40">
        <v>51.390776670000001</v>
      </c>
      <c r="X437" s="40">
        <v>39.533181210000002</v>
      </c>
      <c r="Y437" s="40">
        <v>35.080665979999999</v>
      </c>
      <c r="Z437" s="40">
        <v>31.992969080000002</v>
      </c>
      <c r="AA437" s="40">
        <v>34.403405929999998</v>
      </c>
      <c r="AB437" s="40">
        <v>28.123906170000001</v>
      </c>
      <c r="AC437" s="40">
        <v>29.00891391</v>
      </c>
      <c r="AD437" s="40">
        <v>28.40110344</v>
      </c>
      <c r="AE437" s="40">
        <v>33.220628040000001</v>
      </c>
      <c r="AF437" s="40">
        <v>35.463906710000003</v>
      </c>
      <c r="AG437" s="40">
        <v>41.853741409999998</v>
      </c>
      <c r="AH437" s="40">
        <v>40.8013087</v>
      </c>
      <c r="AI437" s="40">
        <v>40.069684959999996</v>
      </c>
      <c r="AJ437" s="40">
        <v>39.003126940000001</v>
      </c>
      <c r="AK437" s="40">
        <v>38.126461800000001</v>
      </c>
      <c r="AL437" s="40">
        <v>39.5770847</v>
      </c>
      <c r="AM437" s="40">
        <v>38.720363720000002</v>
      </c>
      <c r="AN437" s="40">
        <v>37.763232559999999</v>
      </c>
      <c r="AO437" s="40">
        <v>37.93476682</v>
      </c>
      <c r="AP437" s="40">
        <v>39.269931659999997</v>
      </c>
      <c r="AQ437" s="40">
        <v>38.537665990000001</v>
      </c>
      <c r="AR437" s="40">
        <v>37.704176259999997</v>
      </c>
      <c r="AS437" s="40">
        <v>37.662852690000001</v>
      </c>
      <c r="AT437" s="40">
        <v>37.814917790000003</v>
      </c>
      <c r="AU437" s="40">
        <v>36.880011150000001</v>
      </c>
      <c r="AV437" s="40">
        <v>33.910240799999997</v>
      </c>
      <c r="AW437" s="40">
        <v>34.06801462</v>
      </c>
      <c r="AX437" s="40">
        <v>34.19153481</v>
      </c>
      <c r="AY437" s="40">
        <v>33.32759394</v>
      </c>
      <c r="AZ437" s="40">
        <v>33.404958919999999</v>
      </c>
      <c r="BA437" s="40">
        <v>33.267447140000002</v>
      </c>
      <c r="BB437" s="40">
        <v>32.579487839999999</v>
      </c>
      <c r="BC437" s="40">
        <v>30.87029016</v>
      </c>
      <c r="BD437" s="40">
        <v>26.71964303</v>
      </c>
      <c r="BE437" s="40">
        <v>26.828994290000001</v>
      </c>
      <c r="BF437" s="40">
        <v>26.912438909999999</v>
      </c>
      <c r="BG437" s="40">
        <v>26.972006650000001</v>
      </c>
      <c r="BH437" s="40">
        <v>25.510313320000002</v>
      </c>
      <c r="BI437" s="40">
        <v>24.840796139999998</v>
      </c>
      <c r="BJ437" s="40">
        <v>24.19349356</v>
      </c>
      <c r="BK437" s="40">
        <v>23.56808346</v>
      </c>
      <c r="BL437" s="40">
        <v>0</v>
      </c>
    </row>
    <row r="438" spans="1:64" x14ac:dyDescent="0.3">
      <c r="A438" s="40" t="s">
        <v>173</v>
      </c>
      <c r="B438" s="40" t="s">
        <v>174</v>
      </c>
      <c r="C438" s="40" t="s">
        <v>330</v>
      </c>
      <c r="D438" s="40" t="s">
        <v>261</v>
      </c>
      <c r="E438" s="40" t="s">
        <v>287</v>
      </c>
      <c r="F438" s="40">
        <v>0</v>
      </c>
      <c r="G438" s="40" t="s">
        <v>262</v>
      </c>
      <c r="H438" s="40">
        <v>111.8344917</v>
      </c>
      <c r="I438" s="40">
        <v>108.8108428</v>
      </c>
      <c r="J438" s="40">
        <v>109.4543915</v>
      </c>
      <c r="K438" s="40">
        <v>106.4410812</v>
      </c>
      <c r="L438" s="40">
        <v>106.85439700000001</v>
      </c>
      <c r="M438" s="40">
        <v>103.8557879</v>
      </c>
      <c r="N438" s="40">
        <v>104.14764649999999</v>
      </c>
      <c r="O438" s="40">
        <v>106.47236119999999</v>
      </c>
      <c r="P438" s="40">
        <v>96.892640619999995</v>
      </c>
      <c r="Q438" s="40">
        <v>92.904617150000007</v>
      </c>
      <c r="R438" s="40">
        <v>92.451474000000005</v>
      </c>
      <c r="S438" s="40">
        <v>89.659489399999998</v>
      </c>
      <c r="T438" s="40">
        <v>88.328178440000002</v>
      </c>
      <c r="U438" s="40">
        <v>87.099950530000001</v>
      </c>
      <c r="V438" s="40">
        <v>84.712503990000002</v>
      </c>
      <c r="W438" s="40">
        <v>82.514161290000004</v>
      </c>
      <c r="X438" s="40">
        <v>75.637991170000006</v>
      </c>
      <c r="Y438" s="40">
        <v>73.825229109999995</v>
      </c>
      <c r="Z438" s="40">
        <v>72.002035160000005</v>
      </c>
      <c r="AA438" s="40">
        <v>70.118752229999998</v>
      </c>
      <c r="AB438" s="40">
        <v>68.174029169999997</v>
      </c>
      <c r="AC438" s="40">
        <v>66.177112980000004</v>
      </c>
      <c r="AD438" s="40">
        <v>64.178581579999999</v>
      </c>
      <c r="AE438" s="40">
        <v>62.211714989999997</v>
      </c>
      <c r="AF438" s="40">
        <v>60.259523870000002</v>
      </c>
      <c r="AG438" s="40">
        <v>58.387824520000002</v>
      </c>
      <c r="AH438" s="40">
        <v>56.573718630000002</v>
      </c>
      <c r="AI438" s="40">
        <v>54.763752830000001</v>
      </c>
      <c r="AJ438" s="40">
        <v>53.046536349999997</v>
      </c>
      <c r="AK438" s="40">
        <v>51.419433920000003</v>
      </c>
      <c r="AL438" s="40">
        <v>47.955070999999997</v>
      </c>
      <c r="AM438" s="40">
        <v>47.632318050000002</v>
      </c>
      <c r="AN438" s="40">
        <v>46.813479749999999</v>
      </c>
      <c r="AO438" s="40">
        <v>46.910622099999998</v>
      </c>
      <c r="AP438" s="40">
        <v>44.202382010000001</v>
      </c>
      <c r="AQ438" s="40">
        <v>45.042139400000003</v>
      </c>
      <c r="AR438" s="40">
        <v>40.140764079999997</v>
      </c>
      <c r="AS438" s="40">
        <v>35.819970410000003</v>
      </c>
      <c r="AT438" s="40">
        <v>44.3797195</v>
      </c>
      <c r="AU438" s="40">
        <v>42.230123120000002</v>
      </c>
      <c r="AV438" s="40">
        <v>38.421747959999998</v>
      </c>
      <c r="AW438" s="40">
        <v>36.860000990000003</v>
      </c>
      <c r="AX438" s="40">
        <v>34.52367297</v>
      </c>
      <c r="AY438" s="40">
        <v>34.256513490000003</v>
      </c>
      <c r="AZ438" s="40">
        <v>34.909636149999997</v>
      </c>
      <c r="BA438" s="40">
        <v>30.83385036</v>
      </c>
      <c r="BB438" s="40">
        <v>30.159334879999999</v>
      </c>
      <c r="BC438" s="40">
        <v>37.270536360000001</v>
      </c>
      <c r="BD438" s="40">
        <v>38.34255572</v>
      </c>
      <c r="BE438" s="40">
        <v>36.966267449999997</v>
      </c>
      <c r="BF438" s="40">
        <v>31.173841719999999</v>
      </c>
      <c r="BG438" s="40">
        <v>30.257968380000001</v>
      </c>
      <c r="BH438" s="40">
        <v>28.47496378</v>
      </c>
      <c r="BI438" s="40">
        <v>27.64145005</v>
      </c>
      <c r="BJ438" s="40">
        <v>26.846214969999998</v>
      </c>
      <c r="BK438" s="40">
        <v>26.089129960000001</v>
      </c>
      <c r="BL438" s="40">
        <v>0</v>
      </c>
    </row>
    <row r="439" spans="1:64" x14ac:dyDescent="0.3">
      <c r="A439" s="40" t="s">
        <v>5</v>
      </c>
      <c r="B439" s="40" t="s">
        <v>6</v>
      </c>
      <c r="C439" s="40" t="s">
        <v>329</v>
      </c>
      <c r="D439" s="40" t="s">
        <v>44</v>
      </c>
      <c r="E439" s="40" t="s">
        <v>293</v>
      </c>
      <c r="G439" s="40" t="s">
        <v>45</v>
      </c>
      <c r="H439" s="40">
        <v>2.1416539659999998</v>
      </c>
      <c r="I439" s="40">
        <v>2.1657174939999999</v>
      </c>
      <c r="J439" s="40">
        <v>2.1817598459999998</v>
      </c>
      <c r="K439" s="40">
        <v>2.2058233739999999</v>
      </c>
      <c r="L439" s="40">
        <v>2.2218657259999999</v>
      </c>
      <c r="M439" s="40">
        <v>2.2459292529999999</v>
      </c>
      <c r="N439" s="40">
        <v>2.269992781</v>
      </c>
      <c r="O439" s="40">
        <v>2.2940563090000001</v>
      </c>
      <c r="P439" s="40">
        <v>2.3261410119999999</v>
      </c>
      <c r="Q439" s="40">
        <v>2.3261410119999999</v>
      </c>
      <c r="R439" s="40">
        <v>2.3261410119999999</v>
      </c>
      <c r="S439" s="40">
        <v>2.3261410119999999</v>
      </c>
      <c r="T439" s="40">
        <v>2.3261410119999999</v>
      </c>
      <c r="U439" s="40">
        <v>2.3261410119999999</v>
      </c>
      <c r="V439" s="40">
        <v>2.3261410119999999</v>
      </c>
      <c r="W439" s="40">
        <v>2.3261410119999999</v>
      </c>
      <c r="X439" s="40">
        <v>2.3261410119999999</v>
      </c>
      <c r="Y439" s="40">
        <v>2.3261410119999999</v>
      </c>
      <c r="Z439" s="40">
        <v>2.3261410119999999</v>
      </c>
      <c r="AA439" s="40">
        <v>2.3261410119999999</v>
      </c>
      <c r="AB439" s="40">
        <v>2.3261410119999999</v>
      </c>
      <c r="AC439" s="40">
        <v>2.3261410119999999</v>
      </c>
      <c r="AD439" s="40">
        <v>2.3261410119999999</v>
      </c>
      <c r="AE439" s="40">
        <v>2.3261410119999999</v>
      </c>
      <c r="AF439" s="40">
        <v>2.3261410119999999</v>
      </c>
      <c r="AG439" s="40">
        <v>2.3261410119999999</v>
      </c>
      <c r="AH439" s="40">
        <v>2.3261410119999999</v>
      </c>
      <c r="AI439" s="40">
        <v>2.3261410119999999</v>
      </c>
      <c r="AJ439" s="40">
        <v>2.3261410119999999</v>
      </c>
      <c r="AK439" s="40">
        <v>2.3261410119999999</v>
      </c>
      <c r="AL439" s="40">
        <v>2.3662468919999999</v>
      </c>
      <c r="AM439" s="40">
        <v>2.4063527709999999</v>
      </c>
      <c r="AN439" s="40">
        <v>2.4063527709999999</v>
      </c>
      <c r="AO439" s="40">
        <v>2.4063527709999999</v>
      </c>
      <c r="AP439" s="40">
        <v>2.4063527709999999</v>
      </c>
      <c r="AQ439" s="40">
        <v>2.4063527709999999</v>
      </c>
      <c r="AR439" s="40">
        <v>2.4063527709999999</v>
      </c>
      <c r="AS439" s="40">
        <v>2.4063527709999999</v>
      </c>
      <c r="AT439" s="40">
        <v>2.4063527709999999</v>
      </c>
      <c r="AU439" s="40">
        <v>2.4063527709999999</v>
      </c>
      <c r="AV439" s="40">
        <v>2.4063527709999999</v>
      </c>
      <c r="AW439" s="40">
        <v>2.4865645299999999</v>
      </c>
      <c r="AX439" s="40">
        <v>2.6469880479999999</v>
      </c>
      <c r="AY439" s="40">
        <v>2.6469880479999999</v>
      </c>
      <c r="AZ439" s="40">
        <v>2.6469880479999999</v>
      </c>
      <c r="BA439" s="40">
        <v>2.6469880479999999</v>
      </c>
      <c r="BB439" s="40">
        <v>2.7271998069999999</v>
      </c>
      <c r="BC439" s="40">
        <v>2.7271998069999999</v>
      </c>
      <c r="BD439" s="40">
        <v>3.2084703619999999</v>
      </c>
      <c r="BE439" s="40">
        <v>3.2886821209999999</v>
      </c>
      <c r="BF439" s="40">
        <v>3.7699526749999999</v>
      </c>
      <c r="BG439" s="40">
        <v>3.7699526749999999</v>
      </c>
      <c r="BH439" s="40">
        <v>3.9303761929999999</v>
      </c>
      <c r="BI439" s="40">
        <v>3.9303761929999999</v>
      </c>
      <c r="BJ439" s="40">
        <v>3.9303761929999999</v>
      </c>
      <c r="BK439" s="40">
        <v>3.9303761929999999</v>
      </c>
    </row>
    <row r="440" spans="1:64" x14ac:dyDescent="0.3">
      <c r="A440" s="40" t="s">
        <v>151</v>
      </c>
      <c r="B440" s="40" t="s">
        <v>152</v>
      </c>
      <c r="C440" s="40" t="s">
        <v>329</v>
      </c>
      <c r="D440" s="40" t="s">
        <v>44</v>
      </c>
      <c r="E440" s="40" t="s">
        <v>293</v>
      </c>
      <c r="G440" s="40" t="s">
        <v>45</v>
      </c>
      <c r="H440" s="40">
        <v>26.285046730000001</v>
      </c>
      <c r="I440" s="40">
        <v>27.258566980000001</v>
      </c>
      <c r="J440" s="40">
        <v>28.193146420000001</v>
      </c>
      <c r="K440" s="40">
        <v>28.971962619999999</v>
      </c>
      <c r="L440" s="40">
        <v>29.439252339999999</v>
      </c>
      <c r="M440" s="40">
        <v>29.32242991</v>
      </c>
      <c r="N440" s="40">
        <v>30.685358260000001</v>
      </c>
      <c r="O440" s="40">
        <v>31.152647980000001</v>
      </c>
      <c r="P440" s="40">
        <v>38.629283489999999</v>
      </c>
      <c r="Q440" s="40">
        <v>36.604361369999999</v>
      </c>
      <c r="R440" s="40">
        <v>36.176012460000003</v>
      </c>
      <c r="S440" s="40">
        <v>34.890965729999998</v>
      </c>
      <c r="T440" s="40">
        <v>36.214953270000002</v>
      </c>
      <c r="U440" s="40">
        <v>36.214953270000002</v>
      </c>
      <c r="V440" s="40">
        <v>36.214953270000002</v>
      </c>
      <c r="W440" s="40">
        <v>36.409657320000001</v>
      </c>
      <c r="X440" s="40">
        <v>36.682242989999999</v>
      </c>
      <c r="Y440" s="40">
        <v>36.409657320000001</v>
      </c>
      <c r="Z440" s="40">
        <v>36.214953270000002</v>
      </c>
      <c r="AA440" s="40">
        <v>36.214953270000002</v>
      </c>
      <c r="AB440" s="40">
        <v>36.214953270000002</v>
      </c>
      <c r="AC440" s="40">
        <v>36.214953270000002</v>
      </c>
      <c r="AD440" s="40">
        <v>36.214953270000002</v>
      </c>
      <c r="AE440" s="40">
        <v>36.214953270000002</v>
      </c>
      <c r="AF440" s="40">
        <v>36.214953270000002</v>
      </c>
      <c r="AG440" s="40">
        <v>36.214953270000002</v>
      </c>
      <c r="AH440" s="40">
        <v>36.214953270000002</v>
      </c>
      <c r="AI440" s="40">
        <v>36.214953270000002</v>
      </c>
      <c r="AJ440" s="40">
        <v>36.214953270000002</v>
      </c>
      <c r="AK440" s="40">
        <v>36.214953270000002</v>
      </c>
      <c r="AL440" s="40">
        <v>36.214953270000002</v>
      </c>
      <c r="AM440" s="40">
        <v>36.214953270000002</v>
      </c>
      <c r="AN440" s="40">
        <v>36.214953270000002</v>
      </c>
      <c r="AO440" s="40">
        <v>36.214953270000002</v>
      </c>
      <c r="AP440" s="40">
        <v>36.604361369999999</v>
      </c>
      <c r="AQ440" s="40">
        <v>36.604361369999999</v>
      </c>
      <c r="AR440" s="40">
        <v>36.993769469999997</v>
      </c>
      <c r="AS440" s="40">
        <v>36.993769469999997</v>
      </c>
      <c r="AT440" s="40">
        <v>37.383177570000001</v>
      </c>
      <c r="AU440" s="40">
        <v>37.383177570000001</v>
      </c>
      <c r="AV440" s="40">
        <v>37.967289719999997</v>
      </c>
      <c r="AW440" s="40">
        <v>38.395638630000001</v>
      </c>
      <c r="AX440" s="40">
        <v>38.551401869999999</v>
      </c>
      <c r="AY440" s="40">
        <v>38.356697820000001</v>
      </c>
      <c r="AZ440" s="40">
        <v>37.227414330000002</v>
      </c>
      <c r="BA440" s="40">
        <v>35.046728969999997</v>
      </c>
      <c r="BB440" s="40">
        <v>33.099688469999997</v>
      </c>
      <c r="BC440" s="40">
        <v>35.046728969999997</v>
      </c>
      <c r="BD440" s="40">
        <v>36.993769469999997</v>
      </c>
      <c r="BE440" s="40">
        <v>36.993769469999997</v>
      </c>
      <c r="BF440" s="40">
        <v>38.940809969999997</v>
      </c>
      <c r="BG440" s="40">
        <v>42.834890969999996</v>
      </c>
      <c r="BH440" s="40">
        <v>46.728971960000003</v>
      </c>
      <c r="BI440" s="40">
        <v>46.728971960000003</v>
      </c>
      <c r="BJ440" s="40">
        <v>46.728971960000003</v>
      </c>
      <c r="BK440" s="40">
        <v>46.728971960000003</v>
      </c>
    </row>
    <row r="441" spans="1:64" x14ac:dyDescent="0.3">
      <c r="A441" s="40" t="s">
        <v>157</v>
      </c>
      <c r="B441" s="40" t="s">
        <v>158</v>
      </c>
      <c r="C441" s="40" t="s">
        <v>329</v>
      </c>
      <c r="D441" s="40" t="s">
        <v>44</v>
      </c>
      <c r="E441" s="40" t="s">
        <v>293</v>
      </c>
      <c r="G441" s="40" t="s">
        <v>45</v>
      </c>
      <c r="AN441" s="40">
        <v>10</v>
      </c>
      <c r="AO441" s="40">
        <v>9.9320000000000004</v>
      </c>
      <c r="AP441" s="40">
        <v>9.94</v>
      </c>
      <c r="AQ441" s="40">
        <v>9.9269999999999996</v>
      </c>
      <c r="AR441" s="40">
        <v>9.9</v>
      </c>
      <c r="AS441" s="40">
        <v>9.9499999999999993</v>
      </c>
      <c r="AT441" s="40">
        <v>10</v>
      </c>
      <c r="AU441" s="40">
        <v>10</v>
      </c>
      <c r="AV441" s="40">
        <v>9.9084003910000007</v>
      </c>
      <c r="AW441" s="40">
        <v>9.8529999999999998</v>
      </c>
      <c r="AX441" s="40">
        <v>10.928000000000001</v>
      </c>
      <c r="AY441" s="40">
        <v>12.364000000000001</v>
      </c>
      <c r="AZ441" s="40">
        <v>12.823</v>
      </c>
      <c r="BA441" s="40">
        <v>13.396000000000001</v>
      </c>
      <c r="BB441" s="40">
        <v>14.038</v>
      </c>
      <c r="BC441" s="40">
        <v>13.606</v>
      </c>
      <c r="BD441" s="40">
        <v>13.948</v>
      </c>
      <c r="BE441" s="40">
        <v>14.565</v>
      </c>
      <c r="BF441" s="40">
        <v>15.1932002</v>
      </c>
      <c r="BG441" s="40">
        <v>15.346</v>
      </c>
      <c r="BH441" s="40">
        <v>15.119</v>
      </c>
      <c r="BI441" s="40">
        <v>15.119</v>
      </c>
      <c r="BJ441" s="40">
        <v>15.119</v>
      </c>
      <c r="BK441" s="40">
        <v>15.119</v>
      </c>
    </row>
    <row r="442" spans="1:64" x14ac:dyDescent="0.3">
      <c r="A442" s="40" t="s">
        <v>159</v>
      </c>
      <c r="B442" s="40" t="s">
        <v>160</v>
      </c>
      <c r="C442" s="40" t="s">
        <v>329</v>
      </c>
      <c r="D442" s="40" t="s">
        <v>44</v>
      </c>
      <c r="E442" s="40" t="s">
        <v>293</v>
      </c>
      <c r="G442" s="40" t="s">
        <v>45</v>
      </c>
      <c r="H442" s="40">
        <v>6.1496292649999997</v>
      </c>
      <c r="I442" s="40">
        <v>6.1496292649999997</v>
      </c>
      <c r="J442" s="40">
        <v>6.1496292649999997</v>
      </c>
      <c r="K442" s="40">
        <v>6.1496292649999997</v>
      </c>
      <c r="L442" s="40">
        <v>6.1496292649999997</v>
      </c>
      <c r="M442" s="40">
        <v>6.1496292649999997</v>
      </c>
      <c r="N442" s="40">
        <v>6.1496292649999997</v>
      </c>
      <c r="O442" s="40">
        <v>6.1496292649999997</v>
      </c>
      <c r="P442" s="40">
        <v>6.1496292649999997</v>
      </c>
      <c r="Q442" s="40">
        <v>6.1496292649999997</v>
      </c>
      <c r="R442" s="40">
        <v>6.1496292649999997</v>
      </c>
      <c r="S442" s="40">
        <v>6.1496292649999997</v>
      </c>
      <c r="T442" s="40">
        <v>6.1496292649999997</v>
      </c>
      <c r="U442" s="40">
        <v>6.1496292649999997</v>
      </c>
      <c r="V442" s="40">
        <v>6.6767403449999998</v>
      </c>
      <c r="W442" s="40">
        <v>6.6767403449999998</v>
      </c>
      <c r="X442" s="40">
        <v>6.6767403449999998</v>
      </c>
      <c r="Y442" s="40">
        <v>6.6767403449999998</v>
      </c>
      <c r="Z442" s="40">
        <v>6.6767403449999998</v>
      </c>
      <c r="AA442" s="40">
        <v>6.6767403449999998</v>
      </c>
      <c r="AB442" s="40">
        <v>6.6767403449999998</v>
      </c>
      <c r="AC442" s="40">
        <v>6.6767403449999998</v>
      </c>
      <c r="AD442" s="40">
        <v>6.6767403449999998</v>
      </c>
      <c r="AE442" s="40">
        <v>6.5449625749999996</v>
      </c>
      <c r="AF442" s="40">
        <v>8.0366869310000002</v>
      </c>
      <c r="AG442" s="40">
        <v>8.0700706330000003</v>
      </c>
      <c r="AH442" s="40">
        <v>8.1790069229999993</v>
      </c>
      <c r="AI442" s="40">
        <v>8.5778543060000008</v>
      </c>
      <c r="AJ442" s="40">
        <v>9.2648557470000004</v>
      </c>
      <c r="AK442" s="40">
        <v>8.7676142949999996</v>
      </c>
      <c r="AL442" s="40">
        <v>8.9556172469999993</v>
      </c>
      <c r="AM442" s="40">
        <v>9.2982394490000004</v>
      </c>
      <c r="AN442" s="40">
        <v>8.8906068810000001</v>
      </c>
      <c r="AO442" s="40">
        <v>9.5793653580000004</v>
      </c>
      <c r="AP442" s="40">
        <v>9.5547668409999993</v>
      </c>
      <c r="AQ442" s="40">
        <v>8.2071195140000004</v>
      </c>
      <c r="AR442" s="40">
        <v>8.4583757950000003</v>
      </c>
      <c r="AS442" s="40">
        <v>8.2194187719999992</v>
      </c>
      <c r="AT442" s="40">
        <v>8.9538602100000002</v>
      </c>
      <c r="AU442" s="40">
        <v>8.5936676389999995</v>
      </c>
      <c r="AV442" s="40">
        <v>9.0100853920000006</v>
      </c>
      <c r="AW442" s="40">
        <v>8.9450750249999995</v>
      </c>
      <c r="AX442" s="40">
        <v>9.0417120569999998</v>
      </c>
      <c r="AY442" s="40">
        <v>9.2385001930000001</v>
      </c>
      <c r="AZ442" s="40">
        <v>9.2490424149999999</v>
      </c>
      <c r="BA442" s="40">
        <v>9.3298661139999997</v>
      </c>
      <c r="BB442" s="40">
        <v>9.312295744</v>
      </c>
      <c r="BC442" s="40">
        <v>9.312295744</v>
      </c>
      <c r="BD442" s="40">
        <v>9.6637031310000001</v>
      </c>
      <c r="BE442" s="40">
        <v>9.6637031310000001</v>
      </c>
      <c r="BF442" s="40">
        <v>10.190814209999999</v>
      </c>
      <c r="BG442" s="40">
        <v>10.3665179</v>
      </c>
      <c r="BH442" s="40">
        <v>10.190814209999999</v>
      </c>
      <c r="BI442" s="40">
        <v>10.190814209999999</v>
      </c>
      <c r="BJ442" s="40">
        <v>10.190814209999999</v>
      </c>
      <c r="BK442" s="40">
        <v>10.190814209999999</v>
      </c>
    </row>
    <row r="443" spans="1:64" x14ac:dyDescent="0.3">
      <c r="A443" s="40" t="s">
        <v>275</v>
      </c>
      <c r="B443" s="40" t="s">
        <v>276</v>
      </c>
      <c r="C443" s="40" t="s">
        <v>329</v>
      </c>
      <c r="D443" s="40" t="s">
        <v>44</v>
      </c>
      <c r="E443" s="40" t="s">
        <v>293</v>
      </c>
      <c r="G443" s="40" t="s">
        <v>45</v>
      </c>
      <c r="H443" s="40">
        <v>3.3101764280000001</v>
      </c>
      <c r="I443" s="40">
        <v>3.3359700110000001</v>
      </c>
      <c r="J443" s="40">
        <v>3.361763593</v>
      </c>
      <c r="K443" s="40">
        <v>3.3875571760000001</v>
      </c>
      <c r="L443" s="40">
        <v>3.413350758</v>
      </c>
      <c r="M443" s="40">
        <v>3.439144341</v>
      </c>
      <c r="N443" s="40">
        <v>3.4649379229999999</v>
      </c>
      <c r="O443" s="40">
        <v>3.4907315059999999</v>
      </c>
      <c r="P443" s="40">
        <v>3.525122949</v>
      </c>
      <c r="Q443" s="40">
        <v>3.5423186709999999</v>
      </c>
      <c r="R443" s="40">
        <v>3.5595143930000002</v>
      </c>
      <c r="S443" s="40">
        <v>3.5939058359999998</v>
      </c>
      <c r="T443" s="40">
        <v>3.6111015580000001</v>
      </c>
      <c r="U443" s="40">
        <v>3.65237129</v>
      </c>
      <c r="V443" s="40">
        <v>3.948137703</v>
      </c>
      <c r="W443" s="40">
        <v>3.9361006980000002</v>
      </c>
      <c r="X443" s="40">
        <v>4.2009148119999997</v>
      </c>
      <c r="Y443" s="40">
        <v>4.2989304260000001</v>
      </c>
      <c r="Z443" s="40">
        <v>4.3333218699999998</v>
      </c>
      <c r="AA443" s="40">
        <v>4.3677133130000003</v>
      </c>
      <c r="AB443" s="40">
        <v>4.402104756</v>
      </c>
      <c r="AC443" s="40">
        <v>4.4193004780000003</v>
      </c>
      <c r="AD443" s="40">
        <v>4.4708876430000002</v>
      </c>
      <c r="AE443" s="40">
        <v>4.5052790869999999</v>
      </c>
      <c r="AF443" s="40">
        <v>4.5568662519999998</v>
      </c>
      <c r="AG443" s="40">
        <v>4.5912576950000004</v>
      </c>
      <c r="AH443" s="40">
        <v>4.6084534169999998</v>
      </c>
      <c r="AI443" s="40">
        <v>4.6428448600000003</v>
      </c>
      <c r="AJ443" s="40">
        <v>4.6600405819999997</v>
      </c>
      <c r="AK443" s="40">
        <v>4.677236304</v>
      </c>
      <c r="AL443" s="40">
        <v>4.7288234689999999</v>
      </c>
      <c r="AM443" s="40">
        <v>4.7804106339999999</v>
      </c>
      <c r="AN443" s="40">
        <v>4.9867592939999996</v>
      </c>
      <c r="AO443" s="40">
        <v>4.9867592939999996</v>
      </c>
      <c r="AP443" s="40">
        <v>4.9867592939999996</v>
      </c>
      <c r="AQ443" s="40">
        <v>4.9867592939999996</v>
      </c>
      <c r="AR443" s="40">
        <v>4.9867592939999996</v>
      </c>
      <c r="AS443" s="40">
        <v>4.9867592939999996</v>
      </c>
      <c r="AT443" s="40">
        <v>4.9867592939999996</v>
      </c>
      <c r="AU443" s="40">
        <v>4.9867592939999996</v>
      </c>
      <c r="AV443" s="40">
        <v>5.0727379030000002</v>
      </c>
      <c r="AW443" s="40">
        <v>5.0727379030000002</v>
      </c>
      <c r="AX443" s="40">
        <v>5.0727379030000002</v>
      </c>
      <c r="AY443" s="40">
        <v>5.0727379030000002</v>
      </c>
      <c r="AZ443" s="40">
        <v>5.1587165109999997</v>
      </c>
      <c r="BA443" s="40">
        <v>5.1587165109999997</v>
      </c>
      <c r="BB443" s="40">
        <v>5.1587165109999997</v>
      </c>
      <c r="BC443" s="40">
        <v>5.5026309449999999</v>
      </c>
      <c r="BD443" s="40">
        <v>6.0185025970000003</v>
      </c>
      <c r="BE443" s="40">
        <v>6.0185025970000003</v>
      </c>
      <c r="BF443" s="40">
        <v>6.0158646950000003</v>
      </c>
      <c r="BG443" s="40">
        <v>6.0158646950000003</v>
      </c>
      <c r="BH443" s="40">
        <v>6.015812994</v>
      </c>
      <c r="BI443" s="40">
        <v>6.015812994</v>
      </c>
      <c r="BJ443" s="40">
        <v>6.015812994</v>
      </c>
      <c r="BK443" s="40">
        <v>6.015812994</v>
      </c>
    </row>
    <row r="444" spans="1:64" x14ac:dyDescent="0.3">
      <c r="A444" s="40" t="s">
        <v>277</v>
      </c>
      <c r="B444" s="40" t="s">
        <v>278</v>
      </c>
      <c r="C444" s="40" t="s">
        <v>329</v>
      </c>
      <c r="D444" s="40" t="s">
        <v>44</v>
      </c>
      <c r="E444" s="40" t="s">
        <v>293</v>
      </c>
      <c r="G444" s="40" t="s">
        <v>45</v>
      </c>
      <c r="H444" s="40">
        <v>13.78871447</v>
      </c>
      <c r="I444" s="40">
        <v>14.84938481</v>
      </c>
      <c r="J444" s="40">
        <v>15.379719980000001</v>
      </c>
      <c r="K444" s="40">
        <v>15.91005515</v>
      </c>
      <c r="L444" s="40">
        <v>18.031395839999998</v>
      </c>
      <c r="M444" s="40">
        <v>18.561731009999999</v>
      </c>
      <c r="N444" s="40">
        <v>18.031395839999998</v>
      </c>
      <c r="O444" s="40">
        <v>19.092066190000001</v>
      </c>
      <c r="P444" s="40">
        <v>19.622401360000001</v>
      </c>
      <c r="Q444" s="40">
        <v>19.092066190000001</v>
      </c>
      <c r="R444" s="40">
        <v>20.683071699999999</v>
      </c>
      <c r="S444" s="40">
        <v>21.21340687</v>
      </c>
      <c r="T444" s="40">
        <v>21.743742040000001</v>
      </c>
      <c r="U444" s="40">
        <v>21.743742040000001</v>
      </c>
      <c r="V444" s="40">
        <v>21.21340687</v>
      </c>
      <c r="W444" s="40">
        <v>21.21340687</v>
      </c>
      <c r="X444" s="40">
        <v>21.21340687</v>
      </c>
      <c r="Y444" s="40">
        <v>21.743742040000001</v>
      </c>
      <c r="Z444" s="40">
        <v>21.743742040000001</v>
      </c>
      <c r="AA444" s="40">
        <v>20.152736529999999</v>
      </c>
      <c r="AB444" s="40">
        <v>21.21340687</v>
      </c>
      <c r="AC444" s="40">
        <v>22.274077219999999</v>
      </c>
      <c r="AD444" s="40">
        <v>21.21340687</v>
      </c>
      <c r="AE444" s="40">
        <v>21.743742040000001</v>
      </c>
      <c r="AF444" s="40">
        <v>21.743742040000001</v>
      </c>
      <c r="AG444" s="40">
        <v>22.80441239</v>
      </c>
      <c r="AH444" s="40">
        <v>22.80441239</v>
      </c>
      <c r="AI444" s="40">
        <v>22.80441239</v>
      </c>
      <c r="AJ444" s="40">
        <v>23.33474756</v>
      </c>
      <c r="AK444" s="40">
        <v>23.865082730000001</v>
      </c>
      <c r="AL444" s="40">
        <v>24.92575308</v>
      </c>
      <c r="AM444" s="40">
        <v>24.395417900000002</v>
      </c>
      <c r="AN444" s="40">
        <v>24.395417900000002</v>
      </c>
      <c r="AO444" s="40">
        <v>22.274077219999999</v>
      </c>
      <c r="AP444" s="40">
        <v>24.395417900000002</v>
      </c>
      <c r="AQ444" s="40">
        <v>25.456088250000001</v>
      </c>
      <c r="AR444" s="40">
        <v>25.986423420000001</v>
      </c>
      <c r="AS444" s="40">
        <v>27.577428940000001</v>
      </c>
      <c r="AT444" s="40">
        <v>28.638099279999999</v>
      </c>
      <c r="AU444" s="40">
        <v>29.168434449999999</v>
      </c>
      <c r="AV444" s="40">
        <v>30.229104790000001</v>
      </c>
      <c r="AW444" s="40">
        <v>30.229104790000001</v>
      </c>
      <c r="AX444" s="40">
        <v>31.82011031</v>
      </c>
      <c r="AY444" s="40">
        <v>31.82011031</v>
      </c>
      <c r="AZ444" s="40">
        <v>33.941451000000001</v>
      </c>
      <c r="BA444" s="40">
        <v>35.002121340000002</v>
      </c>
      <c r="BB444" s="40">
        <v>31.82011031</v>
      </c>
      <c r="BC444" s="40">
        <v>36.593126859999998</v>
      </c>
      <c r="BD444" s="40">
        <v>37.123462029999999</v>
      </c>
      <c r="BE444" s="40">
        <v>39.244802720000003</v>
      </c>
      <c r="BF444" s="40">
        <v>38.18413237</v>
      </c>
      <c r="BG444" s="40">
        <v>39.775137890000003</v>
      </c>
      <c r="BH444" s="40">
        <v>40.305473059999997</v>
      </c>
      <c r="BI444" s="40">
        <v>40.305473059999997</v>
      </c>
      <c r="BJ444" s="40">
        <v>40.305473059999997</v>
      </c>
      <c r="BK444" s="40">
        <v>40.305473059999997</v>
      </c>
    </row>
    <row r="445" spans="1:64" x14ac:dyDescent="0.3">
      <c r="A445" s="40" t="s">
        <v>165</v>
      </c>
      <c r="B445" s="40" t="s">
        <v>166</v>
      </c>
      <c r="C445" s="40" t="s">
        <v>329</v>
      </c>
      <c r="D445" s="40" t="s">
        <v>44</v>
      </c>
      <c r="E445" s="40" t="s">
        <v>293</v>
      </c>
      <c r="G445" s="40" t="s">
        <v>45</v>
      </c>
      <c r="H445" s="40">
        <v>3.1079122049999999</v>
      </c>
      <c r="I445" s="40">
        <v>3.1155421040000002</v>
      </c>
      <c r="J445" s="40">
        <v>3.1219003540000001</v>
      </c>
      <c r="K445" s="40">
        <v>3.1282586029999999</v>
      </c>
      <c r="L445" s="40">
        <v>3.140975101</v>
      </c>
      <c r="M445" s="40">
        <v>3.1460617000000002</v>
      </c>
      <c r="N445" s="40">
        <v>3.1791245959999999</v>
      </c>
      <c r="O445" s="40">
        <v>3.3062895800000001</v>
      </c>
      <c r="P445" s="40">
        <v>3.4334545639999998</v>
      </c>
      <c r="Q445" s="40">
        <v>3.5415448</v>
      </c>
      <c r="R445" s="40">
        <v>3.5415448</v>
      </c>
      <c r="S445" s="40">
        <v>3.560619548</v>
      </c>
      <c r="T445" s="40">
        <v>3.6242020400000001</v>
      </c>
      <c r="U445" s="40">
        <v>3.6242020400000001</v>
      </c>
      <c r="V445" s="40">
        <v>3.6496350359999998</v>
      </c>
      <c r="W445" s="40">
        <v>3.6496350359999998</v>
      </c>
      <c r="X445" s="40">
        <v>3.6496350359999998</v>
      </c>
      <c r="Y445" s="40">
        <v>3.6496350359999998</v>
      </c>
      <c r="Z445" s="40">
        <v>3.6496350359999998</v>
      </c>
      <c r="AA445" s="40">
        <v>3.6496350359999998</v>
      </c>
      <c r="AB445" s="40">
        <v>3.7132175279999999</v>
      </c>
      <c r="AC445" s="40">
        <v>3.814949516</v>
      </c>
      <c r="AD445" s="40">
        <v>3.814949516</v>
      </c>
      <c r="AE445" s="40">
        <v>3.9421144990000001</v>
      </c>
      <c r="AF445" s="40">
        <v>4.0056969909999998</v>
      </c>
      <c r="AG445" s="40">
        <v>4.0692794829999999</v>
      </c>
      <c r="AH445" s="40">
        <v>4.1964444670000001</v>
      </c>
      <c r="AI445" s="40">
        <v>4.2600269590000002</v>
      </c>
      <c r="AJ445" s="40">
        <v>4.3236094510000003</v>
      </c>
      <c r="AK445" s="40">
        <v>4.3871919430000004</v>
      </c>
      <c r="AL445" s="40">
        <v>4.4507744349999996</v>
      </c>
      <c r="AM445" s="40">
        <v>4.4762074319999998</v>
      </c>
      <c r="AN445" s="40">
        <v>4.4762074319999998</v>
      </c>
      <c r="AO445" s="40">
        <v>4.5397899229999998</v>
      </c>
      <c r="AP445" s="40">
        <v>4.6415219109999999</v>
      </c>
      <c r="AQ445" s="40">
        <v>4.768686894</v>
      </c>
      <c r="AR445" s="40">
        <v>4.9594343700000003</v>
      </c>
      <c r="AS445" s="40">
        <v>5.0865993539999996</v>
      </c>
      <c r="AT445" s="40">
        <v>5.0230168620000004</v>
      </c>
      <c r="AU445" s="40">
        <v>4.9594343700000003</v>
      </c>
      <c r="AV445" s="40">
        <v>5.0865993539999996</v>
      </c>
      <c r="AW445" s="40">
        <v>5.6588417809999996</v>
      </c>
      <c r="AX445" s="40">
        <v>5.7224242729999997</v>
      </c>
      <c r="AY445" s="40">
        <v>5.8495892569999999</v>
      </c>
      <c r="AZ445" s="40">
        <v>6.3582491929999998</v>
      </c>
      <c r="BA445" s="40">
        <v>6.2310842089999996</v>
      </c>
      <c r="BB445" s="40">
        <v>6.6125791600000001</v>
      </c>
      <c r="BC445" s="40">
        <v>6.8669091279999996</v>
      </c>
      <c r="BD445" s="40">
        <v>6.9940741119999998</v>
      </c>
      <c r="BE445" s="40">
        <v>7.1848215880000001</v>
      </c>
      <c r="BF445" s="40">
        <v>7.1848215880000001</v>
      </c>
      <c r="BG445" s="40">
        <v>7.1848215880000001</v>
      </c>
      <c r="BH445" s="40">
        <v>7.1848215880000001</v>
      </c>
      <c r="BI445" s="40">
        <v>7.1848215880000001</v>
      </c>
      <c r="BJ445" s="40">
        <v>7.1848215880000001</v>
      </c>
      <c r="BK445" s="40">
        <v>7.1848215880000001</v>
      </c>
    </row>
    <row r="446" spans="1:64" x14ac:dyDescent="0.3">
      <c r="A446" s="40" t="s">
        <v>171</v>
      </c>
      <c r="B446" s="40" t="s">
        <v>172</v>
      </c>
      <c r="C446" s="40" t="s">
        <v>329</v>
      </c>
      <c r="D446" s="40" t="s">
        <v>44</v>
      </c>
      <c r="E446" s="40" t="s">
        <v>293</v>
      </c>
      <c r="G446" s="40" t="s">
        <v>45</v>
      </c>
      <c r="H446" s="40">
        <v>19.659505469999999</v>
      </c>
      <c r="I446" s="40">
        <v>19.86218079</v>
      </c>
      <c r="J446" s="40">
        <v>20.0648561</v>
      </c>
      <c r="K446" s="40">
        <v>20.26753141</v>
      </c>
      <c r="L446" s="40">
        <v>20.470206730000001</v>
      </c>
      <c r="M446" s="40">
        <v>20.672882040000001</v>
      </c>
      <c r="N446" s="40">
        <v>20.875557359999998</v>
      </c>
      <c r="O446" s="40">
        <v>21.118767729999998</v>
      </c>
      <c r="P446" s="40">
        <v>21.402513169999999</v>
      </c>
      <c r="Q446" s="40">
        <v>21.159302799999999</v>
      </c>
      <c r="R446" s="40">
        <v>22.699635180000001</v>
      </c>
      <c r="S446" s="40">
        <v>25.17227402</v>
      </c>
      <c r="T446" s="40">
        <v>24.726388329999999</v>
      </c>
      <c r="U446" s="40">
        <v>27.07742197</v>
      </c>
      <c r="V446" s="40">
        <v>27.807053100000001</v>
      </c>
      <c r="W446" s="40">
        <v>28.374543979999999</v>
      </c>
      <c r="X446" s="40">
        <v>28.98256992</v>
      </c>
      <c r="Y446" s="40">
        <v>29.590595870000001</v>
      </c>
      <c r="Z446" s="40">
        <v>30.198621809999999</v>
      </c>
      <c r="AA446" s="40">
        <v>30.80664775</v>
      </c>
      <c r="AB446" s="40">
        <v>31.414673690000001</v>
      </c>
      <c r="AC446" s="40">
        <v>32.022699639999999</v>
      </c>
      <c r="AD446" s="40">
        <v>32.630725579999996</v>
      </c>
      <c r="AE446" s="40">
        <v>33.238751520000001</v>
      </c>
      <c r="AF446" s="40">
        <v>33.522496959999998</v>
      </c>
      <c r="AG446" s="40">
        <v>33.806242400000002</v>
      </c>
      <c r="AH446" s="40">
        <v>34.130522900000003</v>
      </c>
      <c r="AI446" s="40">
        <v>34.41426834</v>
      </c>
      <c r="AJ446" s="40">
        <v>34.454803400000003</v>
      </c>
      <c r="AK446" s="40">
        <v>35.670855289999999</v>
      </c>
      <c r="AL446" s="40">
        <v>35.670855289999999</v>
      </c>
      <c r="AM446" s="40">
        <v>35.670855289999999</v>
      </c>
      <c r="AN446" s="40">
        <v>34.454803400000003</v>
      </c>
      <c r="AO446" s="40">
        <v>28.374543979999999</v>
      </c>
      <c r="AP446" s="40">
        <v>28.374543979999999</v>
      </c>
      <c r="AQ446" s="40">
        <v>30.401297119999999</v>
      </c>
      <c r="AR446" s="40">
        <v>32.428050259999999</v>
      </c>
      <c r="AS446" s="40">
        <v>33.238751520000001</v>
      </c>
      <c r="AT446" s="40">
        <v>35.103364409999998</v>
      </c>
      <c r="AU446" s="40">
        <v>36.481556550000001</v>
      </c>
      <c r="AV446" s="40">
        <v>40.535062830000001</v>
      </c>
      <c r="AW446" s="40">
        <v>45.237130120000003</v>
      </c>
      <c r="AX446" s="40">
        <v>44.345358740000002</v>
      </c>
      <c r="AY446" s="40">
        <v>45.02959079</v>
      </c>
      <c r="AZ446" s="40">
        <v>43.895420530000003</v>
      </c>
      <c r="BA446" s="40">
        <v>44.708145569999999</v>
      </c>
      <c r="BB446" s="40">
        <v>45.191731050000001</v>
      </c>
      <c r="BC446" s="40">
        <v>45.29549823</v>
      </c>
      <c r="BD446" s="40">
        <v>45.353465550000003</v>
      </c>
      <c r="BE446" s="40">
        <v>45.558169599999999</v>
      </c>
      <c r="BF446" s="40">
        <v>46.268339740000002</v>
      </c>
      <c r="BG446" s="40">
        <v>46.644912060000003</v>
      </c>
      <c r="BH446" s="40">
        <v>47.9327118</v>
      </c>
      <c r="BI446" s="40">
        <v>46.59505472</v>
      </c>
      <c r="BJ446" s="40">
        <v>46.684229879999997</v>
      </c>
      <c r="BK446" s="40">
        <v>46.684229879999997</v>
      </c>
    </row>
    <row r="447" spans="1:64" x14ac:dyDescent="0.3">
      <c r="A447" s="40" t="s">
        <v>175</v>
      </c>
      <c r="B447" s="40" t="s">
        <v>176</v>
      </c>
      <c r="C447" s="40" t="s">
        <v>329</v>
      </c>
      <c r="D447" s="40" t="s">
        <v>44</v>
      </c>
      <c r="E447" s="40" t="s">
        <v>293</v>
      </c>
      <c r="G447" s="40" t="s">
        <v>45</v>
      </c>
      <c r="H447" s="40">
        <v>9.8920937440000003</v>
      </c>
      <c r="I447" s="40">
        <v>9.9333108009999993</v>
      </c>
      <c r="J447" s="40">
        <v>9.9745278590000002</v>
      </c>
      <c r="K447" s="40">
        <v>10.015744919999999</v>
      </c>
      <c r="L447" s="40">
        <v>10.05696197</v>
      </c>
      <c r="M447" s="40">
        <v>10.08169221</v>
      </c>
      <c r="N447" s="40">
        <v>10.098179030000001</v>
      </c>
      <c r="O447" s="40">
        <v>10.13115268</v>
      </c>
      <c r="P447" s="40">
        <v>10.164126319999999</v>
      </c>
      <c r="Q447" s="40">
        <v>10.19709997</v>
      </c>
      <c r="R447" s="40">
        <v>10.23007361</v>
      </c>
      <c r="S447" s="40">
        <v>10.26304726</v>
      </c>
      <c r="T447" s="40">
        <v>10.296020909999999</v>
      </c>
      <c r="U447" s="40">
        <v>10.328994550000001</v>
      </c>
      <c r="V447" s="40">
        <v>10.3619682</v>
      </c>
      <c r="W447" s="40">
        <v>10.396590529999999</v>
      </c>
      <c r="X447" s="40">
        <v>10.3619682</v>
      </c>
      <c r="Y447" s="40">
        <v>10.328994550000001</v>
      </c>
      <c r="Z447" s="40">
        <v>10.28777749</v>
      </c>
      <c r="AA447" s="40">
        <v>10.25480385</v>
      </c>
      <c r="AB447" s="40">
        <v>10.221830199999999</v>
      </c>
      <c r="AC447" s="40">
        <v>10.18473485</v>
      </c>
      <c r="AD447" s="40">
        <v>10.18473485</v>
      </c>
      <c r="AE447" s="40">
        <v>10.18473485</v>
      </c>
      <c r="AF447" s="40">
        <v>10.18473485</v>
      </c>
      <c r="AG447" s="40">
        <v>10.386698429999999</v>
      </c>
      <c r="AH447" s="40">
        <v>10.34548137</v>
      </c>
      <c r="AI447" s="40">
        <v>10.386698429999999</v>
      </c>
      <c r="AJ447" s="40">
        <v>10.469132549999999</v>
      </c>
      <c r="AK447" s="40">
        <v>10.551566660000001</v>
      </c>
      <c r="AL447" s="40">
        <v>10.63400077</v>
      </c>
      <c r="AM447" s="40">
        <v>10.8508025</v>
      </c>
      <c r="AN447" s="40">
        <v>11.06760422</v>
      </c>
      <c r="AO447" s="40">
        <v>11.0873884</v>
      </c>
      <c r="AP447" s="40">
        <v>11.128605459999999</v>
      </c>
      <c r="AQ447" s="40">
        <v>11.25225663</v>
      </c>
      <c r="AR447" s="40">
        <v>11.293473690000001</v>
      </c>
      <c r="AS447" s="40">
        <v>11.293473690000001</v>
      </c>
      <c r="AT447" s="40">
        <v>11.34293416</v>
      </c>
      <c r="AU447" s="40">
        <v>11.3857999</v>
      </c>
      <c r="AV447" s="40">
        <v>11.281108570000001</v>
      </c>
      <c r="AW447" s="40">
        <v>11.293473690000001</v>
      </c>
      <c r="AX447" s="40">
        <v>11.21103958</v>
      </c>
      <c r="AY447" s="40">
        <v>10.96373723</v>
      </c>
      <c r="AZ447" s="40">
        <v>10.86069459</v>
      </c>
      <c r="BA447" s="40">
        <v>10.386698429999999</v>
      </c>
      <c r="BB447" s="40">
        <v>10.386698429999999</v>
      </c>
      <c r="BC447" s="40">
        <v>10.551566660000001</v>
      </c>
      <c r="BD447" s="40">
        <v>10.436158900000001</v>
      </c>
      <c r="BE447" s="40">
        <v>10.331467569999999</v>
      </c>
      <c r="BF447" s="40">
        <v>9.9192970020000004</v>
      </c>
      <c r="BG447" s="40">
        <v>10.30426432</v>
      </c>
      <c r="BH447" s="40">
        <v>10.30426432</v>
      </c>
      <c r="BI447" s="40">
        <v>10.30426432</v>
      </c>
      <c r="BJ447" s="40">
        <v>10.30426432</v>
      </c>
      <c r="BK447" s="40">
        <v>10.30426432</v>
      </c>
    </row>
    <row r="448" spans="1:64" x14ac:dyDescent="0.3">
      <c r="A448" s="40" t="s">
        <v>177</v>
      </c>
      <c r="B448" s="40" t="s">
        <v>178</v>
      </c>
      <c r="C448" s="40" t="s">
        <v>329</v>
      </c>
      <c r="D448" s="40" t="s">
        <v>44</v>
      </c>
      <c r="E448" s="40" t="s">
        <v>293</v>
      </c>
      <c r="G448" s="40" t="s">
        <v>45</v>
      </c>
      <c r="H448" s="40">
        <v>5.8703996390000004</v>
      </c>
      <c r="I448" s="40">
        <v>5.7010611879999997</v>
      </c>
      <c r="J448" s="40">
        <v>6.886430345</v>
      </c>
      <c r="K448" s="40">
        <v>6.7735380449999996</v>
      </c>
      <c r="L448" s="40">
        <v>6.7735380449999996</v>
      </c>
      <c r="M448" s="40">
        <v>6.7735380449999996</v>
      </c>
      <c r="N448" s="40">
        <v>6.7735380449999996</v>
      </c>
      <c r="O448" s="40">
        <v>6.7735380449999996</v>
      </c>
      <c r="P448" s="40">
        <v>6.7735380449999996</v>
      </c>
      <c r="Q448" s="40">
        <v>7.9024610519999996</v>
      </c>
      <c r="R448" s="40">
        <v>7.9024610519999996</v>
      </c>
      <c r="S448" s="40">
        <v>7.9024610519999996</v>
      </c>
      <c r="T448" s="40">
        <v>7.9024610519999996</v>
      </c>
      <c r="U448" s="40">
        <v>7.9024610519999996</v>
      </c>
      <c r="V448" s="40">
        <v>7.9024610519999996</v>
      </c>
      <c r="W448" s="40">
        <v>7.9024610519999996</v>
      </c>
      <c r="X448" s="40">
        <v>7.9024610519999996</v>
      </c>
      <c r="Y448" s="40">
        <v>9.0313840600000006</v>
      </c>
      <c r="Z448" s="40">
        <v>9.0313840600000006</v>
      </c>
      <c r="AA448" s="40">
        <v>9.0313840600000006</v>
      </c>
      <c r="AB448" s="40">
        <v>9.0313840600000006</v>
      </c>
      <c r="AC448" s="40">
        <v>9.0313840600000006</v>
      </c>
      <c r="AD448" s="40">
        <v>9.0313840600000006</v>
      </c>
      <c r="AE448" s="40">
        <v>9.0313840600000006</v>
      </c>
      <c r="AF448" s="40">
        <v>10.16030707</v>
      </c>
      <c r="AG448" s="40">
        <v>10.16030707</v>
      </c>
      <c r="AH448" s="40">
        <v>10.16030707</v>
      </c>
      <c r="AI448" s="40">
        <v>10.16030707</v>
      </c>
      <c r="AJ448" s="40">
        <v>10.16030707</v>
      </c>
      <c r="AK448" s="40">
        <v>10.16030707</v>
      </c>
      <c r="AL448" s="40">
        <v>10.163693840000001</v>
      </c>
      <c r="AM448" s="40">
        <v>9.9345224660000007</v>
      </c>
      <c r="AN448" s="40">
        <v>10.04741477</v>
      </c>
      <c r="AO448" s="40">
        <v>10.04741477</v>
      </c>
      <c r="AP448" s="40">
        <v>10.04741477</v>
      </c>
      <c r="AQ448" s="40">
        <v>10.16030707</v>
      </c>
      <c r="AR448" s="40">
        <v>10.056446149999999</v>
      </c>
      <c r="AS448" s="40">
        <v>9.8498532399999998</v>
      </c>
      <c r="AT448" s="40">
        <v>9.8216301650000002</v>
      </c>
      <c r="AU448" s="40">
        <v>9.7087378639999997</v>
      </c>
      <c r="AV448" s="40">
        <v>9.6297132540000003</v>
      </c>
      <c r="AW448" s="40">
        <v>9.7087378639999997</v>
      </c>
      <c r="AX448" s="40">
        <v>9.6410024839999995</v>
      </c>
      <c r="AY448" s="40">
        <v>10.72476857</v>
      </c>
      <c r="AZ448" s="40">
        <v>10.950553169999999</v>
      </c>
      <c r="BA448" s="40">
        <v>10.950553169999999</v>
      </c>
      <c r="BB448" s="40">
        <v>11.28923007</v>
      </c>
      <c r="BC448" s="40">
        <v>12.785843529999999</v>
      </c>
      <c r="BD448" s="40">
        <v>12.982614590000001</v>
      </c>
      <c r="BE448" s="40">
        <v>13.095506889999999</v>
      </c>
      <c r="BF448" s="40">
        <v>13.88575299</v>
      </c>
      <c r="BG448" s="40">
        <v>15.353352900000001</v>
      </c>
      <c r="BH448" s="40">
        <v>15.2404606</v>
      </c>
      <c r="BI448" s="40">
        <v>15.2404606</v>
      </c>
      <c r="BJ448" s="40">
        <v>15.2404606</v>
      </c>
      <c r="BK448" s="40">
        <v>15.2404606</v>
      </c>
    </row>
    <row r="449" spans="1:63" x14ac:dyDescent="0.3">
      <c r="A449" s="40" t="s">
        <v>179</v>
      </c>
      <c r="B449" s="40" t="s">
        <v>180</v>
      </c>
      <c r="C449" s="40" t="s">
        <v>329</v>
      </c>
      <c r="D449" s="40" t="s">
        <v>44</v>
      </c>
      <c r="E449" s="40" t="s">
        <v>293</v>
      </c>
      <c r="G449" s="40" t="s">
        <v>45</v>
      </c>
      <c r="H449" s="40">
        <v>15.764976730000001</v>
      </c>
      <c r="I449" s="40">
        <v>16.015214449999998</v>
      </c>
      <c r="J449" s="40">
        <v>16.360542519999999</v>
      </c>
      <c r="K449" s="40">
        <v>18.942995849999999</v>
      </c>
      <c r="L449" s="40">
        <v>18.85791502</v>
      </c>
      <c r="M449" s="40">
        <v>18.897953059999999</v>
      </c>
      <c r="N449" s="40">
        <v>18.87793404</v>
      </c>
      <c r="O449" s="40">
        <v>18.917972070000001</v>
      </c>
      <c r="P449" s="40">
        <v>18.917972070000001</v>
      </c>
      <c r="Q449" s="40">
        <v>18.917972070000001</v>
      </c>
      <c r="R449" s="40">
        <v>19.018067160000001</v>
      </c>
      <c r="S449" s="40">
        <v>19.26830489</v>
      </c>
      <c r="T449" s="40">
        <v>19.518542620000002</v>
      </c>
      <c r="U449" s="40">
        <v>19.768780339999999</v>
      </c>
      <c r="V449" s="40">
        <v>20.144136929999998</v>
      </c>
      <c r="W449" s="40">
        <v>20.379360389999999</v>
      </c>
      <c r="X449" s="40">
        <v>20.134127419999999</v>
      </c>
      <c r="Y449" s="40">
        <v>20.419398430000001</v>
      </c>
      <c r="Z449" s="40">
        <v>20.419398430000001</v>
      </c>
      <c r="AA449" s="40">
        <v>20.419398430000001</v>
      </c>
      <c r="AB449" s="40">
        <v>20.619588610000001</v>
      </c>
      <c r="AC449" s="40">
        <v>20.919873880000001</v>
      </c>
      <c r="AD449" s="40">
        <v>23.02187078</v>
      </c>
      <c r="AE449" s="40">
        <v>24.02282168</v>
      </c>
      <c r="AF449" s="40">
        <v>24.52329713</v>
      </c>
      <c r="AG449" s="40">
        <v>25.023772579999999</v>
      </c>
      <c r="AH449" s="40">
        <v>25.023772579999999</v>
      </c>
      <c r="AI449" s="40">
        <v>25.023772579999999</v>
      </c>
      <c r="AJ449" s="40">
        <v>25.023772579999999</v>
      </c>
      <c r="AK449" s="40">
        <v>25.023772579999999</v>
      </c>
      <c r="AL449" s="40">
        <v>25.123867669999999</v>
      </c>
      <c r="AM449" s="40">
        <v>25.223962759999999</v>
      </c>
      <c r="AN449" s="40">
        <v>25.223962759999999</v>
      </c>
      <c r="AO449" s="40">
        <v>25.324057849999999</v>
      </c>
      <c r="AP449" s="40">
        <v>25.324057849999999</v>
      </c>
      <c r="AQ449" s="40">
        <v>25.324057849999999</v>
      </c>
      <c r="AR449" s="40">
        <v>25.324057849999999</v>
      </c>
      <c r="AS449" s="40">
        <v>25.42415295</v>
      </c>
      <c r="AT449" s="40">
        <v>25.52424804</v>
      </c>
      <c r="AU449" s="40">
        <v>26.525198939999999</v>
      </c>
      <c r="AV449" s="40">
        <v>27.025674389999999</v>
      </c>
      <c r="AW449" s="40">
        <v>28.026625289999998</v>
      </c>
      <c r="AX449" s="40">
        <v>29.27781392</v>
      </c>
      <c r="AY449" s="40">
        <v>29.77828937</v>
      </c>
      <c r="AZ449" s="40">
        <v>29.77828937</v>
      </c>
      <c r="BA449" s="40">
        <v>30.529002550000001</v>
      </c>
      <c r="BB449" s="40">
        <v>31.279715729999999</v>
      </c>
      <c r="BC449" s="40">
        <v>32.280666629999999</v>
      </c>
      <c r="BD449" s="40">
        <v>33.031379809999997</v>
      </c>
      <c r="BE449" s="40">
        <v>33.662477559999999</v>
      </c>
      <c r="BF449" s="40">
        <v>34.16118093</v>
      </c>
      <c r="BG449" s="40">
        <v>34.410532619999998</v>
      </c>
      <c r="BH449" s="40">
        <v>34.410532619999998</v>
      </c>
      <c r="BI449" s="40">
        <v>34.410532619999998</v>
      </c>
      <c r="BJ449" s="40">
        <v>34.410532619999998</v>
      </c>
      <c r="BK449" s="40">
        <v>34.410532619999998</v>
      </c>
    </row>
    <row r="450" spans="1:63" x14ac:dyDescent="0.3">
      <c r="A450" s="40" t="s">
        <v>279</v>
      </c>
      <c r="B450" s="40" t="s">
        <v>280</v>
      </c>
      <c r="C450" s="40" t="s">
        <v>329</v>
      </c>
      <c r="D450" s="40" t="s">
        <v>44</v>
      </c>
      <c r="E450" s="40" t="s">
        <v>293</v>
      </c>
      <c r="G450" s="40" t="s">
        <v>45</v>
      </c>
      <c r="H450" s="40">
        <v>3.428886587</v>
      </c>
      <c r="I450" s="40">
        <v>3.4329221539999999</v>
      </c>
      <c r="J450" s="40">
        <v>3.4652066879999999</v>
      </c>
      <c r="K450" s="40">
        <v>3.4988364120000002</v>
      </c>
      <c r="L450" s="40">
        <v>3.5028719779999999</v>
      </c>
      <c r="M450" s="40">
        <v>3.5755121810000001</v>
      </c>
      <c r="N450" s="40">
        <v>3.5943448259999999</v>
      </c>
      <c r="O450" s="40">
        <v>3.6387360599999998</v>
      </c>
      <c r="P450" s="40">
        <v>3.6777465399999998</v>
      </c>
      <c r="Q450" s="40">
        <v>3.7167570190000001</v>
      </c>
      <c r="R450" s="40">
        <v>3.8902863910000001</v>
      </c>
      <c r="S450" s="40">
        <v>4.1162781309999996</v>
      </c>
      <c r="T450" s="40">
        <v>3.9171901689999999</v>
      </c>
      <c r="U450" s="40">
        <v>3.954855459</v>
      </c>
      <c r="V450" s="40">
        <v>3.934677625</v>
      </c>
      <c r="W450" s="40">
        <v>4.1001358640000003</v>
      </c>
      <c r="X450" s="40">
        <v>3.875489312</v>
      </c>
      <c r="Y450" s="40">
        <v>3.6616042719999999</v>
      </c>
      <c r="Z450" s="40">
        <v>3.1020056770000002</v>
      </c>
      <c r="AA450" s="40">
        <v>3.1369805890000002</v>
      </c>
      <c r="AB450" s="40">
        <v>3.0549240640000002</v>
      </c>
      <c r="AC450" s="40">
        <v>2.976903106</v>
      </c>
      <c r="AD450" s="40">
        <v>3.1275642659999998</v>
      </c>
      <c r="AE450" s="40">
        <v>3.1154575659999999</v>
      </c>
      <c r="AF450" s="40">
        <v>3.2392149479999999</v>
      </c>
      <c r="AG450" s="40">
        <v>3.3199262840000001</v>
      </c>
      <c r="AH450" s="40">
        <v>3.4544451770000002</v>
      </c>
      <c r="AI450" s="40">
        <v>3.619903415</v>
      </c>
      <c r="AJ450" s="40">
        <v>4.0732320849999999</v>
      </c>
      <c r="AK450" s="40">
        <v>3.8889412019999998</v>
      </c>
      <c r="AL450" s="40">
        <v>3.7059955069999999</v>
      </c>
      <c r="AM450" s="40">
        <v>3.7382800409999999</v>
      </c>
      <c r="AN450" s="40">
        <v>3.7396252300000001</v>
      </c>
      <c r="AO450" s="40">
        <v>3.8337884560000002</v>
      </c>
      <c r="AP450" s="40">
        <v>3.5634054800000001</v>
      </c>
      <c r="AQ450" s="40">
        <v>3.867418179</v>
      </c>
      <c r="AR450" s="40">
        <v>3.7772905200000002</v>
      </c>
      <c r="AS450" s="40">
        <v>3.6252841710000001</v>
      </c>
      <c r="AT450" s="40">
        <v>3.8943219579999999</v>
      </c>
      <c r="AU450" s="40">
        <v>3.788052032</v>
      </c>
      <c r="AV450" s="40">
        <v>3.6616042719999999</v>
      </c>
      <c r="AW450" s="40">
        <v>3.473277822</v>
      </c>
      <c r="AX450" s="40">
        <v>3.8660729900000002</v>
      </c>
      <c r="AY450" s="40">
        <v>3.8499307229999999</v>
      </c>
      <c r="AZ450" s="40">
        <v>3.6683302169999998</v>
      </c>
      <c r="BA450" s="40">
        <v>4.0530542509999998</v>
      </c>
      <c r="BB450" s="40">
        <v>3.96696216</v>
      </c>
      <c r="BC450" s="40">
        <v>4.1055166200000004</v>
      </c>
      <c r="BD450" s="40">
        <v>4.7754207080000004</v>
      </c>
      <c r="BE450" s="40">
        <v>4.5736423679999998</v>
      </c>
      <c r="BF450" s="40">
        <v>4.842680154</v>
      </c>
      <c r="BG450" s="40">
        <v>5.1117179410000002</v>
      </c>
      <c r="BH450" s="40">
        <v>4.9771990480000001</v>
      </c>
      <c r="BI450" s="40">
        <v>5.1117179410000002</v>
      </c>
      <c r="BJ450" s="40">
        <v>5.1117179410000002</v>
      </c>
      <c r="BK450" s="40">
        <v>5.1117179410000002</v>
      </c>
    </row>
    <row r="451" spans="1:63" x14ac:dyDescent="0.3">
      <c r="A451" s="40" t="s">
        <v>281</v>
      </c>
      <c r="B451" s="40" t="s">
        <v>282</v>
      </c>
      <c r="C451" s="40" t="s">
        <v>329</v>
      </c>
      <c r="D451" s="40" t="s">
        <v>44</v>
      </c>
      <c r="E451" s="40" t="s">
        <v>293</v>
      </c>
      <c r="G451" s="40" t="s">
        <v>45</v>
      </c>
      <c r="H451" s="40">
        <v>4.872689673</v>
      </c>
      <c r="I451" s="40">
        <v>5.0019387359999996</v>
      </c>
      <c r="J451" s="40">
        <v>5.1311877990000001</v>
      </c>
      <c r="K451" s="40">
        <v>5.2604368619999997</v>
      </c>
      <c r="L451" s="40">
        <v>5.3379862999999999</v>
      </c>
      <c r="M451" s="40">
        <v>5.5189349879999998</v>
      </c>
      <c r="N451" s="40">
        <v>5.6481840510000003</v>
      </c>
      <c r="O451" s="40">
        <v>5.7774331139999999</v>
      </c>
      <c r="P451" s="40">
        <v>5.9066821770000004</v>
      </c>
      <c r="Q451" s="40">
        <v>6.0359312389999999</v>
      </c>
      <c r="R451" s="40">
        <v>6.1651803019999996</v>
      </c>
      <c r="S451" s="40">
        <v>6.2427297399999997</v>
      </c>
      <c r="T451" s="40">
        <v>6.2427297399999997</v>
      </c>
      <c r="U451" s="40">
        <v>6.3719788030000002</v>
      </c>
      <c r="V451" s="40">
        <v>6.3719788030000002</v>
      </c>
      <c r="W451" s="40">
        <v>6.3719788030000002</v>
      </c>
      <c r="X451" s="40">
        <v>6.3719788030000002</v>
      </c>
      <c r="Y451" s="40">
        <v>6.3719788030000002</v>
      </c>
      <c r="Z451" s="40">
        <v>6.3719788030000002</v>
      </c>
      <c r="AA451" s="40">
        <v>6.4753780540000001</v>
      </c>
      <c r="AB451" s="40">
        <v>6.5787773039999999</v>
      </c>
      <c r="AC451" s="40">
        <v>6.6821765539999998</v>
      </c>
      <c r="AD451" s="40">
        <v>6.7855758049999997</v>
      </c>
      <c r="AE451" s="40">
        <v>6.8889750550000004</v>
      </c>
      <c r="AF451" s="40">
        <v>6.9923743050000002</v>
      </c>
      <c r="AG451" s="40">
        <v>7.0957735560000001</v>
      </c>
      <c r="AH451" s="40">
        <v>7.2120977120000003</v>
      </c>
      <c r="AI451" s="40">
        <v>7.3154969630000002</v>
      </c>
      <c r="AJ451" s="40">
        <v>7.418896213</v>
      </c>
      <c r="AK451" s="40">
        <v>7.5222954629999998</v>
      </c>
      <c r="AL451" s="40">
        <v>7.6256947139999998</v>
      </c>
      <c r="AM451" s="40">
        <v>7.7290939639999996</v>
      </c>
      <c r="AN451" s="40">
        <v>7.8324932140000003</v>
      </c>
      <c r="AO451" s="40">
        <v>8.0134419030000004</v>
      </c>
      <c r="AP451" s="40">
        <v>8.0392917149999992</v>
      </c>
      <c r="AQ451" s="40">
        <v>8.7889362799999997</v>
      </c>
      <c r="AR451" s="40">
        <v>9.0474344060000007</v>
      </c>
      <c r="AS451" s="40">
        <v>8.7889362799999997</v>
      </c>
      <c r="AT451" s="40">
        <v>9.1766834690000003</v>
      </c>
      <c r="AU451" s="40">
        <v>9.3059325319999999</v>
      </c>
      <c r="AV451" s="40">
        <v>9.3059325319999999</v>
      </c>
      <c r="AW451" s="40">
        <v>9.4351815949999995</v>
      </c>
      <c r="AX451" s="40">
        <v>9.4351815949999995</v>
      </c>
      <c r="AY451" s="40">
        <v>9.8229287840000001</v>
      </c>
      <c r="AZ451" s="40">
        <v>10.081426909999999</v>
      </c>
      <c r="BA451" s="40">
        <v>10.598423159999999</v>
      </c>
      <c r="BB451" s="40">
        <v>10.339925040000001</v>
      </c>
      <c r="BC451" s="40">
        <v>10.98617035</v>
      </c>
      <c r="BD451" s="40">
        <v>10.598423159999999</v>
      </c>
      <c r="BE451" s="40">
        <v>10.339925040000001</v>
      </c>
      <c r="BF451" s="40">
        <v>10.856921290000001</v>
      </c>
      <c r="BG451" s="40">
        <v>10.339925040000001</v>
      </c>
      <c r="BH451" s="40">
        <v>10.339925040000001</v>
      </c>
      <c r="BI451" s="40">
        <v>10.339925040000001</v>
      </c>
      <c r="BJ451" s="40">
        <v>10.339925040000001</v>
      </c>
      <c r="BK451" s="40">
        <v>10.339925040000001</v>
      </c>
    </row>
    <row r="452" spans="1:63" x14ac:dyDescent="0.3">
      <c r="A452" s="40" t="s">
        <v>147</v>
      </c>
      <c r="B452" s="40" t="s">
        <v>148</v>
      </c>
      <c r="C452" s="40" t="s">
        <v>330</v>
      </c>
      <c r="D452" s="40" t="s">
        <v>44</v>
      </c>
      <c r="E452" s="40" t="s">
        <v>293</v>
      </c>
      <c r="G452" s="40" t="s">
        <v>45</v>
      </c>
      <c r="H452" s="40">
        <v>7.763157895</v>
      </c>
      <c r="I452" s="40">
        <v>7.7997076019999998</v>
      </c>
      <c r="J452" s="40">
        <v>7.8362573099999997</v>
      </c>
      <c r="K452" s="40">
        <v>7.8545321640000001</v>
      </c>
      <c r="L452" s="40">
        <v>7.8910818709999999</v>
      </c>
      <c r="M452" s="40">
        <v>7.9312865500000003</v>
      </c>
      <c r="N452" s="40">
        <v>7.9678362570000001</v>
      </c>
      <c r="O452" s="40">
        <v>8.0043859650000009</v>
      </c>
      <c r="P452" s="40">
        <v>8.0482456140000007</v>
      </c>
      <c r="Q452" s="40">
        <v>8.0994152049999997</v>
      </c>
      <c r="R452" s="40">
        <v>8.0409356729999999</v>
      </c>
      <c r="S452" s="40">
        <v>8.3406432749999997</v>
      </c>
      <c r="T452" s="40">
        <v>8.6001461989999992</v>
      </c>
      <c r="U452" s="40">
        <v>8.89254386</v>
      </c>
      <c r="V452" s="40">
        <v>9.1593567250000003</v>
      </c>
      <c r="W452" s="40">
        <v>9.3201754389999998</v>
      </c>
      <c r="X452" s="40">
        <v>9.502923977</v>
      </c>
      <c r="Y452" s="40">
        <v>9.6856725150000003</v>
      </c>
      <c r="Z452" s="40">
        <v>9.8684210530000005</v>
      </c>
      <c r="AA452" s="40">
        <v>10.03289474</v>
      </c>
      <c r="AB452" s="40">
        <v>10.19736842</v>
      </c>
      <c r="AC452" s="40">
        <v>10.380116960000001</v>
      </c>
      <c r="AD452" s="40">
        <v>10.544590639999999</v>
      </c>
      <c r="AE452" s="40">
        <v>10.70906433</v>
      </c>
      <c r="AF452" s="40">
        <v>10.891812870000001</v>
      </c>
      <c r="AG452" s="40">
        <v>11.056286549999999</v>
      </c>
      <c r="AH452" s="40">
        <v>11.23903509</v>
      </c>
      <c r="AI452" s="40">
        <v>12.77046784</v>
      </c>
      <c r="AJ452" s="40">
        <v>12.902046779999999</v>
      </c>
      <c r="AK452" s="40">
        <v>12.81067251</v>
      </c>
      <c r="AL452" s="40">
        <v>12.71929825</v>
      </c>
      <c r="AM452" s="40">
        <v>12.62792398</v>
      </c>
      <c r="AN452" s="40">
        <v>12.536549709999999</v>
      </c>
      <c r="AO452" s="40">
        <v>12.284356730000001</v>
      </c>
      <c r="AP452" s="40">
        <v>12.353801170000001</v>
      </c>
      <c r="AQ452" s="40">
        <v>12.71929825</v>
      </c>
      <c r="AR452" s="40">
        <v>13.81578947</v>
      </c>
      <c r="AS452" s="40">
        <v>14.25438596</v>
      </c>
      <c r="AT452" s="40">
        <v>14.25438596</v>
      </c>
      <c r="AU452" s="40">
        <v>13.52339181</v>
      </c>
      <c r="AV452" s="40">
        <v>16.44736842</v>
      </c>
      <c r="AW452" s="40">
        <v>17.178362570000001</v>
      </c>
      <c r="AX452" s="40">
        <v>18.64035088</v>
      </c>
      <c r="AY452" s="40">
        <v>16.812865500000001</v>
      </c>
      <c r="AZ452" s="40">
        <v>17.909356729999999</v>
      </c>
      <c r="BA452" s="40">
        <v>17.178362570000001</v>
      </c>
      <c r="BB452" s="40">
        <v>17.909356729999999</v>
      </c>
      <c r="BC452" s="40">
        <v>21.92982456</v>
      </c>
      <c r="BD452" s="40">
        <v>20.833333329999999</v>
      </c>
      <c r="BE452" s="40">
        <v>21.92982456</v>
      </c>
      <c r="BF452" s="40">
        <v>20.833333329999999</v>
      </c>
      <c r="BG452" s="40">
        <v>21.92982456</v>
      </c>
      <c r="BH452" s="40">
        <v>22.660818710000001</v>
      </c>
      <c r="BI452" s="40">
        <v>21.92982456</v>
      </c>
      <c r="BJ452" s="40">
        <v>21.92982456</v>
      </c>
      <c r="BK452" s="40">
        <v>21.92982456</v>
      </c>
    </row>
    <row r="453" spans="1:63" x14ac:dyDescent="0.3">
      <c r="A453" s="40" t="s">
        <v>153</v>
      </c>
      <c r="B453" s="40" t="s">
        <v>154</v>
      </c>
      <c r="C453" s="40" t="s">
        <v>330</v>
      </c>
      <c r="D453" s="40" t="s">
        <v>44</v>
      </c>
      <c r="E453" s="40" t="s">
        <v>293</v>
      </c>
      <c r="G453" s="40" t="s">
        <v>45</v>
      </c>
      <c r="H453" s="40">
        <v>10.57730956</v>
      </c>
      <c r="I453" s="40">
        <v>10.683082649999999</v>
      </c>
      <c r="J453" s="40">
        <v>10.78885575</v>
      </c>
      <c r="K453" s="40">
        <v>10.894628839999999</v>
      </c>
      <c r="L453" s="40">
        <v>11.00040194</v>
      </c>
      <c r="M453" s="40">
        <v>11.106175029999999</v>
      </c>
      <c r="N453" s="40">
        <v>11.21194813</v>
      </c>
      <c r="O453" s="40">
        <v>11.317721219999999</v>
      </c>
      <c r="P453" s="40">
        <v>11.42349432</v>
      </c>
      <c r="Q453" s="40">
        <v>11.42349432</v>
      </c>
      <c r="R453" s="40">
        <v>11.52926742</v>
      </c>
      <c r="S453" s="40">
        <v>11.52926742</v>
      </c>
      <c r="T453" s="40">
        <v>11.52926742</v>
      </c>
      <c r="U453" s="40">
        <v>11.63504051</v>
      </c>
      <c r="V453" s="40">
        <v>11.74081361</v>
      </c>
      <c r="W453" s="40">
        <v>11.8465867</v>
      </c>
      <c r="X453" s="40">
        <v>11.98620719</v>
      </c>
      <c r="Y453" s="40">
        <v>11.92908972</v>
      </c>
      <c r="Z453" s="40">
        <v>12.47699435</v>
      </c>
      <c r="AA453" s="40">
        <v>12.50237989</v>
      </c>
      <c r="AB453" s="40">
        <v>12.50237989</v>
      </c>
      <c r="AC453" s="40">
        <v>12.50237989</v>
      </c>
      <c r="AD453" s="40">
        <v>12.50237989</v>
      </c>
      <c r="AE453" s="40">
        <v>12.50237989</v>
      </c>
      <c r="AF453" s="40">
        <v>12.50237989</v>
      </c>
      <c r="AG453" s="40">
        <v>12.54468913</v>
      </c>
      <c r="AH453" s="40">
        <v>12.54468913</v>
      </c>
      <c r="AI453" s="40">
        <v>12.565843750000001</v>
      </c>
      <c r="AJ453" s="40">
        <v>12.565843750000001</v>
      </c>
      <c r="AK453" s="40">
        <v>12.565843750000001</v>
      </c>
      <c r="AL453" s="40">
        <v>12.58699837</v>
      </c>
      <c r="AM453" s="40">
        <v>12.608152990000001</v>
      </c>
      <c r="AN453" s="40">
        <v>12.608152990000001</v>
      </c>
      <c r="AO453" s="40">
        <v>12.608152990000001</v>
      </c>
      <c r="AP453" s="40">
        <v>12.608152990000001</v>
      </c>
      <c r="AQ453" s="40">
        <v>12.608152990000001</v>
      </c>
      <c r="AR453" s="40">
        <v>12.608152990000001</v>
      </c>
      <c r="AS453" s="40">
        <v>12.608152990000001</v>
      </c>
      <c r="AT453" s="40">
        <v>12.608152990000001</v>
      </c>
      <c r="AU453" s="40">
        <v>12.608152990000001</v>
      </c>
      <c r="AV453" s="40">
        <v>12.608152990000001</v>
      </c>
      <c r="AW453" s="40">
        <v>12.608152990000001</v>
      </c>
      <c r="AX453" s="40">
        <v>12.608152990000001</v>
      </c>
      <c r="AY453" s="40">
        <v>12.608152990000001</v>
      </c>
      <c r="AZ453" s="40">
        <v>12.61449938</v>
      </c>
      <c r="BA453" s="40">
        <v>12.61449938</v>
      </c>
      <c r="BB453" s="40">
        <v>12.61449938</v>
      </c>
      <c r="BC453" s="40">
        <v>12.61449938</v>
      </c>
      <c r="BD453" s="40">
        <v>12.61449938</v>
      </c>
      <c r="BE453" s="40">
        <v>13.11586385</v>
      </c>
      <c r="BF453" s="40">
        <v>13.11586385</v>
      </c>
      <c r="BG453" s="40">
        <v>13.11586385</v>
      </c>
      <c r="BH453" s="40">
        <v>13.11586385</v>
      </c>
      <c r="BI453" s="40">
        <v>13.11586385</v>
      </c>
      <c r="BJ453" s="40">
        <v>13.11586385</v>
      </c>
      <c r="BK453" s="40">
        <v>13.11586385</v>
      </c>
    </row>
    <row r="454" spans="1:63" x14ac:dyDescent="0.3">
      <c r="A454" s="40" t="s">
        <v>155</v>
      </c>
      <c r="B454" s="40" t="s">
        <v>156</v>
      </c>
      <c r="C454" s="40" t="s">
        <v>330</v>
      </c>
      <c r="D454" s="40" t="s">
        <v>44</v>
      </c>
      <c r="E454" s="40" t="s">
        <v>293</v>
      </c>
      <c r="G454" s="40" t="s">
        <v>45</v>
      </c>
      <c r="H454" s="40">
        <v>2.2992063489999999</v>
      </c>
      <c r="I454" s="40">
        <v>2.2992063489999999</v>
      </c>
      <c r="J454" s="40">
        <v>2.2992063489999999</v>
      </c>
      <c r="K454" s="40">
        <v>2.2992063489999999</v>
      </c>
      <c r="L454" s="40">
        <v>2.2992063489999999</v>
      </c>
      <c r="M454" s="40">
        <v>2.2992063489999999</v>
      </c>
      <c r="N454" s="40">
        <v>2.2992063489999999</v>
      </c>
      <c r="O454" s="40">
        <v>2.2992063489999999</v>
      </c>
      <c r="P454" s="40">
        <v>2.2992063489999999</v>
      </c>
      <c r="Q454" s="40">
        <v>2.2992063489999999</v>
      </c>
      <c r="R454" s="40">
        <v>2.2992063489999999</v>
      </c>
      <c r="S454" s="40">
        <v>2.2992063489999999</v>
      </c>
      <c r="T454" s="40">
        <v>2.3071428570000001</v>
      </c>
      <c r="U454" s="40">
        <v>2.3158145440000002</v>
      </c>
      <c r="V454" s="40">
        <v>2.3800825919999999</v>
      </c>
      <c r="W454" s="40">
        <v>2.4579097839999999</v>
      </c>
      <c r="X454" s="40">
        <v>2.4579097839999999</v>
      </c>
      <c r="Y454" s="40">
        <v>2.496029225</v>
      </c>
      <c r="Z454" s="40">
        <v>2.4936467599999999</v>
      </c>
      <c r="AA454" s="40">
        <v>2.4912642950000001</v>
      </c>
      <c r="AB454" s="40">
        <v>2.4896759849999999</v>
      </c>
      <c r="AC454" s="40">
        <v>2.4872935200000001</v>
      </c>
      <c r="AD454" s="40">
        <v>2.4857052099999999</v>
      </c>
      <c r="AE454" s="40">
        <v>2.4833227450000002</v>
      </c>
      <c r="AF454" s="40">
        <v>2.4857052099999999</v>
      </c>
      <c r="AG454" s="40">
        <v>2.5254129609999998</v>
      </c>
      <c r="AH454" s="40">
        <v>2.5254129609999998</v>
      </c>
      <c r="AI454" s="40">
        <v>2.5436785259999999</v>
      </c>
      <c r="AJ454" s="40">
        <v>2.5595616259999998</v>
      </c>
      <c r="AK454" s="40">
        <v>2.5992693770000002</v>
      </c>
      <c r="AL454" s="40">
        <v>2.6381829730000002</v>
      </c>
      <c r="AM454" s="40">
        <v>2.6540660740000002</v>
      </c>
      <c r="AN454" s="40">
        <v>2.6763024139999998</v>
      </c>
      <c r="AO454" s="40">
        <v>2.6921855149999998</v>
      </c>
      <c r="AP454" s="40">
        <v>2.7160101650000001</v>
      </c>
      <c r="AQ454" s="40">
        <v>2.7001270650000002</v>
      </c>
      <c r="AR454" s="40">
        <v>2.8589580689999998</v>
      </c>
      <c r="AS454" s="40">
        <v>2.8589580689999998</v>
      </c>
      <c r="AT454" s="40">
        <v>2.8589580689999998</v>
      </c>
      <c r="AU454" s="40">
        <v>2.8589580689999998</v>
      </c>
      <c r="AV454" s="40">
        <v>3.097204574</v>
      </c>
      <c r="AW454" s="40">
        <v>2.9383735710000001</v>
      </c>
      <c r="AX454" s="40">
        <v>3.0177890719999998</v>
      </c>
      <c r="AY454" s="40">
        <v>3.0177890719999998</v>
      </c>
      <c r="AZ454" s="40">
        <v>3.5736975860000002</v>
      </c>
      <c r="BA454" s="40">
        <v>3.5339898349999999</v>
      </c>
      <c r="BB454" s="40">
        <v>3.4148665820000002</v>
      </c>
      <c r="BC454" s="40">
        <v>3.4148665820000002</v>
      </c>
      <c r="BD454" s="40">
        <v>3.4148665820000002</v>
      </c>
      <c r="BE454" s="40">
        <v>3.5736975860000002</v>
      </c>
      <c r="BF454" s="40">
        <v>3.8913595929999998</v>
      </c>
      <c r="BG454" s="40">
        <v>3.8913595929999998</v>
      </c>
      <c r="BH454" s="40">
        <v>3.8913595929999998</v>
      </c>
      <c r="BI454" s="40">
        <v>3.8913595929999998</v>
      </c>
      <c r="BJ454" s="40">
        <v>3.8913595929999998</v>
      </c>
      <c r="BK454" s="40">
        <v>3.8913595929999998</v>
      </c>
    </row>
    <row r="455" spans="1:63" x14ac:dyDescent="0.3">
      <c r="A455" s="40" t="s">
        <v>284</v>
      </c>
      <c r="B455" s="40" t="s">
        <v>272</v>
      </c>
      <c r="C455" s="40" t="s">
        <v>330</v>
      </c>
      <c r="D455" s="40" t="s">
        <v>44</v>
      </c>
      <c r="E455" s="40" t="s">
        <v>293</v>
      </c>
      <c r="G455" s="40" t="s">
        <v>45</v>
      </c>
      <c r="H455" s="40">
        <v>5.2830188680000001</v>
      </c>
      <c r="I455" s="40">
        <v>5.2830188680000001</v>
      </c>
      <c r="J455" s="40">
        <v>5.2830188680000001</v>
      </c>
      <c r="K455" s="40">
        <v>5.2830188680000001</v>
      </c>
      <c r="L455" s="40">
        <v>5.2830188680000001</v>
      </c>
      <c r="M455" s="40">
        <v>5.2830188680000001</v>
      </c>
      <c r="N455" s="40">
        <v>5.3459119499999996</v>
      </c>
      <c r="O455" s="40">
        <v>5.3459119499999996</v>
      </c>
      <c r="P455" s="40">
        <v>5.3459119499999996</v>
      </c>
      <c r="Q455" s="40">
        <v>5.3459119499999996</v>
      </c>
      <c r="R455" s="40">
        <v>5.3459119499999996</v>
      </c>
      <c r="S455" s="40">
        <v>5.3773584909999999</v>
      </c>
      <c r="T455" s="40">
        <v>5.4716981130000004</v>
      </c>
      <c r="U455" s="40">
        <v>5.5817610059999998</v>
      </c>
      <c r="V455" s="40">
        <v>5.7075471699999998</v>
      </c>
      <c r="W455" s="40">
        <v>5.7861635219999998</v>
      </c>
      <c r="X455" s="40">
        <v>5.9119496859999998</v>
      </c>
      <c r="Y455" s="40">
        <v>6.0062893080000004</v>
      </c>
      <c r="Z455" s="40">
        <v>6.0534591190000002</v>
      </c>
      <c r="AA455" s="40">
        <v>6.147798742</v>
      </c>
      <c r="AB455" s="40">
        <v>6.1949685529999998</v>
      </c>
      <c r="AC455" s="40">
        <v>6.2578616350000003</v>
      </c>
      <c r="AD455" s="40">
        <v>6.3962264150000001</v>
      </c>
      <c r="AE455" s="40">
        <v>7.2358490570000003</v>
      </c>
      <c r="AF455" s="40">
        <v>7.4842767300000004</v>
      </c>
      <c r="AG455" s="40">
        <v>7.4842767300000004</v>
      </c>
      <c r="AH455" s="40">
        <v>7.5471698109999998</v>
      </c>
      <c r="AI455" s="40">
        <v>7.6100628930000003</v>
      </c>
      <c r="AJ455" s="40">
        <v>7.6100628930000003</v>
      </c>
      <c r="AK455" s="40">
        <v>7.6415094339999996</v>
      </c>
      <c r="AL455" s="40">
        <v>7.704402516</v>
      </c>
      <c r="AM455" s="40">
        <v>8.1761006290000005</v>
      </c>
      <c r="AN455" s="40">
        <v>9.1257861640000009</v>
      </c>
      <c r="AO455" s="40">
        <v>9.4339622639999998</v>
      </c>
      <c r="AP455" s="40">
        <v>9.4339622639999998</v>
      </c>
      <c r="AQ455" s="40">
        <v>9.4339622639999998</v>
      </c>
      <c r="AR455" s="40">
        <v>9.1194968549999995</v>
      </c>
      <c r="AS455" s="40">
        <v>9.1194968549999995</v>
      </c>
      <c r="AT455" s="40">
        <v>8.8050314469999993</v>
      </c>
      <c r="AU455" s="40">
        <v>8.8050314469999993</v>
      </c>
      <c r="AV455" s="40">
        <v>8.8050314469999993</v>
      </c>
      <c r="AW455" s="40">
        <v>8.8050314469999993</v>
      </c>
      <c r="AX455" s="40">
        <v>8.8050314469999993</v>
      </c>
      <c r="AY455" s="40">
        <v>8.8050314469999993</v>
      </c>
      <c r="AZ455" s="40">
        <v>8.8050314469999993</v>
      </c>
      <c r="BA455" s="40">
        <v>8.8050314469999993</v>
      </c>
      <c r="BB455" s="40">
        <v>9.1194968549999995</v>
      </c>
      <c r="BC455" s="40">
        <v>9.1194968549999995</v>
      </c>
      <c r="BD455" s="40">
        <v>9.1194968549999995</v>
      </c>
      <c r="BE455" s="40">
        <v>9.1194968549999995</v>
      </c>
      <c r="BF455" s="40">
        <v>9.1194968549999995</v>
      </c>
      <c r="BG455" s="40">
        <v>9.1194968549999995</v>
      </c>
      <c r="BH455" s="40">
        <v>9.1194968549999995</v>
      </c>
      <c r="BI455" s="40">
        <v>9.1194968549999995</v>
      </c>
      <c r="BJ455" s="40">
        <v>9.1194968549999995</v>
      </c>
      <c r="BK455" s="40">
        <v>9.1194968549999995</v>
      </c>
    </row>
    <row r="456" spans="1:63" x14ac:dyDescent="0.3">
      <c r="A456" s="40" t="s">
        <v>273</v>
      </c>
      <c r="B456" s="40" t="s">
        <v>274</v>
      </c>
      <c r="C456" s="40" t="s">
        <v>330</v>
      </c>
      <c r="D456" s="40" t="s">
        <v>44</v>
      </c>
      <c r="E456" s="40" t="s">
        <v>293</v>
      </c>
      <c r="G456" s="40" t="s">
        <v>45</v>
      </c>
      <c r="H456" s="40">
        <v>7.4712138530000001</v>
      </c>
      <c r="I456" s="40">
        <v>7.4712138530000001</v>
      </c>
      <c r="J456" s="40">
        <v>7.4712138530000001</v>
      </c>
      <c r="K456" s="40">
        <v>7.4712138530000001</v>
      </c>
      <c r="L456" s="40">
        <v>7.4712138530000001</v>
      </c>
      <c r="M456" s="40">
        <v>7.4712138530000001</v>
      </c>
      <c r="N456" s="40">
        <v>7.4712138530000001</v>
      </c>
      <c r="O456" s="40">
        <v>7.4712138530000001</v>
      </c>
      <c r="P456" s="40">
        <v>7.4712138530000001</v>
      </c>
      <c r="Q456" s="40">
        <v>7.4712138530000001</v>
      </c>
      <c r="R456" s="40">
        <v>7.4712138530000001</v>
      </c>
      <c r="S456" s="40">
        <v>7.4712138530000001</v>
      </c>
      <c r="T456" s="40">
        <v>7.4712138530000001</v>
      </c>
      <c r="U456" s="40">
        <v>7.4712138530000001</v>
      </c>
      <c r="V456" s="40">
        <v>7.9106970199999997</v>
      </c>
      <c r="W456" s="40">
        <v>7.9106970199999997</v>
      </c>
      <c r="X456" s="40">
        <v>7.9106970199999997</v>
      </c>
      <c r="Y456" s="40">
        <v>8.3501801879999995</v>
      </c>
      <c r="Z456" s="40">
        <v>8.3501801879999995</v>
      </c>
      <c r="AA456" s="40">
        <v>8.3501801879999995</v>
      </c>
      <c r="AB456" s="40">
        <v>8.3501801879999995</v>
      </c>
      <c r="AC456" s="40">
        <v>9.2291465240000008</v>
      </c>
      <c r="AD456" s="40">
        <v>9.2291465240000008</v>
      </c>
      <c r="AE456" s="40">
        <v>10.10811286</v>
      </c>
      <c r="AF456" s="40">
        <v>10.547596029999999</v>
      </c>
      <c r="AG456" s="40">
        <v>10.547596029999999</v>
      </c>
      <c r="AH456" s="40">
        <v>10.987079189999999</v>
      </c>
      <c r="AI456" s="40">
        <v>11.42656236</v>
      </c>
      <c r="AJ456" s="40">
        <v>11.42656236</v>
      </c>
      <c r="AK456" s="40">
        <v>11.866045529999999</v>
      </c>
      <c r="AL456" s="40">
        <v>12.3055287</v>
      </c>
      <c r="AM456" s="40">
        <v>12.3055287</v>
      </c>
      <c r="AN456" s="40">
        <v>12.3055287</v>
      </c>
      <c r="AO456" s="40">
        <v>12.3055287</v>
      </c>
      <c r="AP456" s="40">
        <v>13.184495030000001</v>
      </c>
      <c r="AQ456" s="40">
        <v>14.063461370000001</v>
      </c>
      <c r="AR456" s="40">
        <v>15.821394039999999</v>
      </c>
      <c r="AS456" s="40">
        <v>16.700360379999999</v>
      </c>
      <c r="AT456" s="40">
        <v>16.92010196</v>
      </c>
      <c r="AU456" s="40">
        <v>17.359585129999999</v>
      </c>
      <c r="AV456" s="40">
        <v>17.843016609999999</v>
      </c>
      <c r="AW456" s="40">
        <v>18.374791250000001</v>
      </c>
      <c r="AX456" s="40">
        <v>18.392370570000001</v>
      </c>
      <c r="AY456" s="40">
        <v>17.57932671</v>
      </c>
      <c r="AZ456" s="40">
        <v>17.57932671</v>
      </c>
      <c r="BA456" s="40">
        <v>18.458293050000002</v>
      </c>
      <c r="BB456" s="40">
        <v>18.897776220000001</v>
      </c>
      <c r="BC456" s="40">
        <v>19.776742550000002</v>
      </c>
      <c r="BD456" s="40">
        <v>20.216225720000001</v>
      </c>
      <c r="BE456" s="40">
        <v>20.30412235</v>
      </c>
      <c r="BF456" s="40">
        <v>20.743605519999999</v>
      </c>
      <c r="BG456" s="40">
        <v>20.65570889</v>
      </c>
      <c r="BH456" s="40">
        <v>20.65570889</v>
      </c>
      <c r="BI456" s="40">
        <v>20.65570889</v>
      </c>
      <c r="BJ456" s="40">
        <v>20.65570889</v>
      </c>
      <c r="BK456" s="40">
        <v>20.65570889</v>
      </c>
    </row>
    <row r="457" spans="1:63" x14ac:dyDescent="0.3">
      <c r="A457" s="40" t="s">
        <v>161</v>
      </c>
      <c r="B457" s="40" t="s">
        <v>162</v>
      </c>
      <c r="C457" s="40" t="s">
        <v>330</v>
      </c>
      <c r="D457" s="40" t="s">
        <v>44</v>
      </c>
      <c r="E457" s="40" t="s">
        <v>293</v>
      </c>
      <c r="G457" s="40" t="s">
        <v>45</v>
      </c>
      <c r="H457" s="40">
        <v>1.3424138859999999</v>
      </c>
      <c r="I457" s="40">
        <v>1.346511609</v>
      </c>
      <c r="J457" s="40">
        <v>1.350609331</v>
      </c>
      <c r="K457" s="40">
        <v>1.3547070539999999</v>
      </c>
      <c r="L457" s="40">
        <v>1.3588047759999999</v>
      </c>
      <c r="M457" s="40">
        <v>1.3620829539999999</v>
      </c>
      <c r="N457" s="40">
        <v>1.3670002210000001</v>
      </c>
      <c r="O457" s="40">
        <v>1.3670002210000001</v>
      </c>
      <c r="P457" s="40">
        <v>1.3670002210000001</v>
      </c>
      <c r="Q457" s="40">
        <v>1.4079774460000001</v>
      </c>
      <c r="R457" s="40">
        <v>1.4079774460000001</v>
      </c>
      <c r="S457" s="40">
        <v>1.4079774460000001</v>
      </c>
      <c r="T457" s="40">
        <v>1.4079774460000001</v>
      </c>
      <c r="U457" s="40">
        <v>1.4489546710000001</v>
      </c>
      <c r="V457" s="40">
        <v>1.4899318960000001</v>
      </c>
      <c r="W457" s="40">
        <v>1.653021251</v>
      </c>
      <c r="X457" s="40">
        <v>1.651382162</v>
      </c>
      <c r="Y457" s="40">
        <v>1.651382162</v>
      </c>
      <c r="Z457" s="40">
        <v>1.6472844390000001</v>
      </c>
      <c r="AA457" s="40">
        <v>1.6472844390000001</v>
      </c>
      <c r="AB457" s="40">
        <v>1.649743073</v>
      </c>
      <c r="AC457" s="40">
        <v>1.649743073</v>
      </c>
      <c r="AD457" s="40">
        <v>1.649743073</v>
      </c>
      <c r="AE457" s="40">
        <v>1.649743073</v>
      </c>
      <c r="AF457" s="40">
        <v>1.6661339630000001</v>
      </c>
      <c r="AG457" s="40">
        <v>1.6685925960000001</v>
      </c>
      <c r="AH457" s="40">
        <v>1.6685925960000001</v>
      </c>
      <c r="AI457" s="40">
        <v>1.6825248530000001</v>
      </c>
      <c r="AJ457" s="40">
        <v>1.6825248530000001</v>
      </c>
      <c r="AK457" s="40">
        <v>1.6825248530000001</v>
      </c>
      <c r="AL457" s="40">
        <v>1.690720298</v>
      </c>
      <c r="AM457" s="40">
        <v>1.7726747469999999</v>
      </c>
      <c r="AN457" s="40">
        <v>2.507806161</v>
      </c>
      <c r="AO457" s="40">
        <v>2.589760611</v>
      </c>
      <c r="AP457" s="40">
        <v>2.7200681860000002</v>
      </c>
      <c r="AQ457" s="40">
        <v>3.720732017</v>
      </c>
      <c r="AR457" s="40">
        <v>3.716634295</v>
      </c>
      <c r="AS457" s="40">
        <v>3.7125365719999999</v>
      </c>
      <c r="AT457" s="40">
        <v>3.7043411270000002</v>
      </c>
      <c r="AU457" s="40">
        <v>3.6617248130000002</v>
      </c>
      <c r="AV457" s="40">
        <v>3.6879502369999999</v>
      </c>
      <c r="AW457" s="40">
        <v>4.0157680359999999</v>
      </c>
      <c r="AX457" s="40">
        <v>4.8697334019999996</v>
      </c>
      <c r="AY457" s="40">
        <v>4.0993615749999996</v>
      </c>
      <c r="AZ457" s="40">
        <v>4.5919078180000001</v>
      </c>
      <c r="BA457" s="40">
        <v>4.6525541099999996</v>
      </c>
      <c r="BB457" s="40">
        <v>4.7599144400000002</v>
      </c>
      <c r="BC457" s="40">
        <v>4.7213958480000002</v>
      </c>
      <c r="BD457" s="40">
        <v>5.1265785680000002</v>
      </c>
      <c r="BE457" s="40">
        <v>5.1311680969999998</v>
      </c>
      <c r="BF457" s="40">
        <v>5.6228947949999997</v>
      </c>
      <c r="BG457" s="40">
        <v>5.6228947949999997</v>
      </c>
      <c r="BH457" s="40">
        <v>5.2540997709999999</v>
      </c>
      <c r="BI457" s="40">
        <v>5.2540997709999999</v>
      </c>
      <c r="BJ457" s="40">
        <v>5.2540997709999999</v>
      </c>
      <c r="BK457" s="40">
        <v>5.2540997709999999</v>
      </c>
    </row>
    <row r="458" spans="1:63" x14ac:dyDescent="0.3">
      <c r="A458" s="40" t="s">
        <v>163</v>
      </c>
      <c r="B458" s="40" t="s">
        <v>164</v>
      </c>
      <c r="C458" s="40" t="s">
        <v>330</v>
      </c>
      <c r="D458" s="40" t="s">
        <v>44</v>
      </c>
      <c r="E458" s="40" t="s">
        <v>293</v>
      </c>
      <c r="G458" s="40" t="s">
        <v>45</v>
      </c>
      <c r="H458" s="40">
        <v>0.25904724899999998</v>
      </c>
      <c r="I458" s="40">
        <v>0.25904724899999998</v>
      </c>
      <c r="J458" s="40">
        <v>0.25904724899999998</v>
      </c>
      <c r="K458" s="40">
        <v>0.25807703500000001</v>
      </c>
      <c r="L458" s="40">
        <v>0.25710682099999999</v>
      </c>
      <c r="M458" s="40">
        <v>0.25807703500000001</v>
      </c>
      <c r="N458" s="40">
        <v>0.25904724899999998</v>
      </c>
      <c r="O458" s="40">
        <v>0.26001746399999998</v>
      </c>
      <c r="P458" s="40">
        <v>0.269719608</v>
      </c>
      <c r="Q458" s="40">
        <v>0.269719608</v>
      </c>
      <c r="R458" s="40">
        <v>0.23188124600000001</v>
      </c>
      <c r="S458" s="40">
        <v>0.23188124600000001</v>
      </c>
      <c r="T458" s="40">
        <v>0.219268458</v>
      </c>
      <c r="U458" s="40">
        <v>0.19016202600000001</v>
      </c>
      <c r="V458" s="40">
        <v>0.186281168</v>
      </c>
      <c r="W458" s="40">
        <v>0.18919181099999999</v>
      </c>
      <c r="X458" s="40">
        <v>0.19016202600000001</v>
      </c>
      <c r="Y458" s="40">
        <v>0.186281168</v>
      </c>
      <c r="Z458" s="40">
        <v>0.18919181099999999</v>
      </c>
      <c r="AA458" s="40">
        <v>0.20374502799999999</v>
      </c>
      <c r="AB458" s="40">
        <v>0.22314931599999999</v>
      </c>
      <c r="AC458" s="40">
        <v>0.24255360400000001</v>
      </c>
      <c r="AD458" s="40">
        <v>0.261957893</v>
      </c>
      <c r="AE458" s="40">
        <v>0.27166003700000002</v>
      </c>
      <c r="AF458" s="40">
        <v>0.29106432500000001</v>
      </c>
      <c r="AG458" s="40">
        <v>0.31046861399999998</v>
      </c>
      <c r="AH458" s="40">
        <v>0.32987290200000002</v>
      </c>
      <c r="AI458" s="40">
        <v>0.34927719000000002</v>
      </c>
      <c r="AJ458" s="40">
        <v>0.36868147899999998</v>
      </c>
      <c r="AK458" s="40">
        <v>0.38808576700000003</v>
      </c>
      <c r="AL458" s="40">
        <v>0.39778791099999999</v>
      </c>
      <c r="AM458" s="40">
        <v>0.40749005500000002</v>
      </c>
      <c r="AN458" s="40">
        <v>0.41816241399999998</v>
      </c>
      <c r="AO458" s="40">
        <v>0.456000776</v>
      </c>
      <c r="AP458" s="40">
        <v>0.48316678000000002</v>
      </c>
      <c r="AQ458" s="40">
        <v>0.47346463599999999</v>
      </c>
      <c r="AR458" s="40">
        <v>0.47346463599999999</v>
      </c>
      <c r="AS458" s="40">
        <v>0.47346463599999999</v>
      </c>
      <c r="AT458" s="40">
        <v>0.47346463599999999</v>
      </c>
      <c r="AU458" s="40">
        <v>0.47346463599999999</v>
      </c>
      <c r="AV458" s="40">
        <v>0.436596488</v>
      </c>
      <c r="AW458" s="40">
        <v>0.38808576700000003</v>
      </c>
      <c r="AX458" s="40">
        <v>0.38808576700000003</v>
      </c>
      <c r="AY458" s="40">
        <v>0.38808576700000003</v>
      </c>
      <c r="AZ458" s="40">
        <v>0.38808576700000003</v>
      </c>
      <c r="BA458" s="40">
        <v>0.38808576700000003</v>
      </c>
      <c r="BB458" s="40">
        <v>0.38808576700000003</v>
      </c>
      <c r="BC458" s="40">
        <v>0.38808576700000003</v>
      </c>
      <c r="BD458" s="40">
        <v>0.378383623</v>
      </c>
      <c r="BE458" s="40">
        <v>0.436596488</v>
      </c>
      <c r="BF458" s="40">
        <v>0.38808576700000003</v>
      </c>
      <c r="BG458" s="40">
        <v>0.38808576700000003</v>
      </c>
      <c r="BH458" s="40">
        <v>0.436596488</v>
      </c>
      <c r="BI458" s="40">
        <v>0.436596488</v>
      </c>
      <c r="BJ458" s="40">
        <v>0.436596488</v>
      </c>
      <c r="BK458" s="40">
        <v>0.436596488</v>
      </c>
    </row>
    <row r="459" spans="1:63" x14ac:dyDescent="0.3">
      <c r="A459" s="40" t="s">
        <v>167</v>
      </c>
      <c r="B459" s="40" t="s">
        <v>168</v>
      </c>
      <c r="C459" s="40" t="s">
        <v>330</v>
      </c>
      <c r="D459" s="40" t="s">
        <v>44</v>
      </c>
      <c r="E459" s="40" t="s">
        <v>293</v>
      </c>
      <c r="G459" s="40" t="s">
        <v>45</v>
      </c>
      <c r="H459" s="40">
        <v>9.0779190019999998</v>
      </c>
      <c r="I459" s="40">
        <v>9.0779190019999998</v>
      </c>
      <c r="J459" s="40">
        <v>9.0779190019999998</v>
      </c>
      <c r="K459" s="40">
        <v>9.0779190019999998</v>
      </c>
      <c r="L459" s="40">
        <v>9.0771295490000004</v>
      </c>
      <c r="M459" s="40">
        <v>9.0771295490000004</v>
      </c>
      <c r="N459" s="40">
        <v>9.0771295490000004</v>
      </c>
      <c r="O459" s="40">
        <v>9.6115891690000002</v>
      </c>
      <c r="P459" s="40">
        <v>9.6100102629999995</v>
      </c>
      <c r="Q459" s="40">
        <v>8.8395042240000006</v>
      </c>
      <c r="R459" s="40">
        <v>8.8623983580000001</v>
      </c>
      <c r="S459" s="40">
        <v>8.820557354</v>
      </c>
      <c r="T459" s="40">
        <v>8.5339859479999998</v>
      </c>
      <c r="U459" s="40">
        <v>7.71769164</v>
      </c>
      <c r="V459" s="40">
        <v>7.71769164</v>
      </c>
      <c r="W459" s="40">
        <v>7.7161127340000002</v>
      </c>
      <c r="X459" s="40">
        <v>7.7161127340000002</v>
      </c>
      <c r="Y459" s="40">
        <v>7.7161127340000002</v>
      </c>
      <c r="Z459" s="40">
        <v>7.8566353519999996</v>
      </c>
      <c r="AA459" s="40">
        <v>8.0618931079999996</v>
      </c>
      <c r="AB459" s="40">
        <v>7.7145338280000004</v>
      </c>
      <c r="AC459" s="40">
        <v>7.7776900610000004</v>
      </c>
      <c r="AD459" s="40">
        <v>7.8961079969999997</v>
      </c>
      <c r="AE459" s="40">
        <v>7.7145338280000004</v>
      </c>
      <c r="AF459" s="40">
        <v>7.7129549219999998</v>
      </c>
      <c r="AG459" s="40">
        <v>7.7129549219999998</v>
      </c>
      <c r="AH459" s="40">
        <v>7.5013815429999999</v>
      </c>
      <c r="AI459" s="40">
        <v>7.4911186550000002</v>
      </c>
      <c r="AJ459" s="40">
        <v>7.5740112100000001</v>
      </c>
      <c r="AK459" s="40">
        <v>8.7124023049999995</v>
      </c>
      <c r="AL459" s="40">
        <v>9.5460645769999992</v>
      </c>
      <c r="AM459" s="40">
        <v>10.25262493</v>
      </c>
      <c r="AN459" s="40">
        <v>10.25183548</v>
      </c>
      <c r="AO459" s="40">
        <v>10.251046029999999</v>
      </c>
      <c r="AP459" s="40">
        <v>11.04049893</v>
      </c>
      <c r="AQ459" s="40">
        <v>11.04049893</v>
      </c>
      <c r="AR459" s="40">
        <v>11.04049893</v>
      </c>
      <c r="AS459" s="40">
        <v>11.039709480000001</v>
      </c>
      <c r="AT459" s="40">
        <v>11.039709480000001</v>
      </c>
      <c r="AU459" s="40">
        <v>11.032604409999999</v>
      </c>
      <c r="AV459" s="40">
        <v>11.02865714</v>
      </c>
      <c r="AW459" s="40">
        <v>11.02076261</v>
      </c>
      <c r="AX459" s="40">
        <v>11.091813370000001</v>
      </c>
      <c r="AY459" s="40">
        <v>11.13523328</v>
      </c>
      <c r="AZ459" s="40">
        <v>11.149443440000001</v>
      </c>
      <c r="BA459" s="40">
        <v>11.16049578</v>
      </c>
      <c r="BB459" s="40">
        <v>11.78258467</v>
      </c>
      <c r="BC459" s="40">
        <v>11.778637399999999</v>
      </c>
      <c r="BD459" s="40">
        <v>11.762848350000001</v>
      </c>
      <c r="BE459" s="40">
        <v>11.920738930000001</v>
      </c>
      <c r="BF459" s="40">
        <v>12.315465379999999</v>
      </c>
      <c r="BG459" s="40">
        <v>12.55230126</v>
      </c>
      <c r="BH459" s="40">
        <v>13.262808870000001</v>
      </c>
      <c r="BI459" s="40">
        <v>13.262808870000001</v>
      </c>
      <c r="BJ459" s="40">
        <v>13.262808870000001</v>
      </c>
      <c r="BK459" s="40">
        <v>13.262808870000001</v>
      </c>
    </row>
    <row r="460" spans="1:63" x14ac:dyDescent="0.3">
      <c r="A460" s="40" t="s">
        <v>169</v>
      </c>
      <c r="B460" s="40" t="s">
        <v>170</v>
      </c>
      <c r="C460" s="40" t="s">
        <v>330</v>
      </c>
      <c r="D460" s="40" t="s">
        <v>44</v>
      </c>
      <c r="E460" s="40" t="s">
        <v>293</v>
      </c>
      <c r="G460" s="40" t="s">
        <v>45</v>
      </c>
      <c r="H460" s="40">
        <v>25.996145859999999</v>
      </c>
      <c r="I460" s="40">
        <v>26.790517909999998</v>
      </c>
      <c r="J460" s="40">
        <v>29.114826090000001</v>
      </c>
      <c r="K460" s="40">
        <v>30.16246727</v>
      </c>
      <c r="L460" s="40">
        <v>32.467177069999998</v>
      </c>
      <c r="M460" s="40">
        <v>29.761619549999999</v>
      </c>
      <c r="N460" s="40">
        <v>32.074913690000002</v>
      </c>
      <c r="O460" s="40">
        <v>32.029984759999998</v>
      </c>
      <c r="P460" s="40">
        <v>38.115035900000002</v>
      </c>
      <c r="Q460" s="40">
        <v>35.00386563</v>
      </c>
      <c r="R460" s="40">
        <v>33.298813690000003</v>
      </c>
      <c r="S460" s="40">
        <v>28.547273189999999</v>
      </c>
      <c r="T460" s="40">
        <v>34.20182922</v>
      </c>
      <c r="U460" s="40">
        <v>29.64524523</v>
      </c>
      <c r="V460" s="40">
        <v>28.547273189999999</v>
      </c>
      <c r="W460" s="40">
        <v>28.547273189999999</v>
      </c>
      <c r="X460" s="40">
        <v>22.630301830000001</v>
      </c>
      <c r="Y460" s="40">
        <v>20.702262919999999</v>
      </c>
      <c r="Z460" s="40">
        <v>19.451672760000001</v>
      </c>
      <c r="AA460" s="40">
        <v>21.52354601</v>
      </c>
      <c r="AB460" s="40">
        <v>18.079207700000001</v>
      </c>
      <c r="AC460" s="40">
        <v>19.139848700000002</v>
      </c>
      <c r="AD460" s="40">
        <v>19.22000066</v>
      </c>
      <c r="AE460" s="40">
        <v>23.057412960000001</v>
      </c>
      <c r="AF460" s="40">
        <v>25.253357050000002</v>
      </c>
      <c r="AG460" s="40">
        <v>30.58950119</v>
      </c>
      <c r="AH460" s="40">
        <v>30.613656580000001</v>
      </c>
      <c r="AI460" s="40">
        <v>30.866190150000001</v>
      </c>
      <c r="AJ460" s="40">
        <v>30.839838820000001</v>
      </c>
      <c r="AK460" s="40">
        <v>30.934264410000001</v>
      </c>
      <c r="AL460" s="40">
        <v>32.939161370000001</v>
      </c>
      <c r="AM460" s="40">
        <v>33.048958570000003</v>
      </c>
      <c r="AN460" s="40">
        <v>33.048958570000003</v>
      </c>
      <c r="AO460" s="40">
        <v>34.037133410000003</v>
      </c>
      <c r="AP460" s="40">
        <v>36.123280299999998</v>
      </c>
      <c r="AQ460" s="40">
        <v>36.342874709999997</v>
      </c>
      <c r="AR460" s="40">
        <v>36.452671909999999</v>
      </c>
      <c r="AS460" s="40">
        <v>37.331049550000003</v>
      </c>
      <c r="AT460" s="40">
        <v>38.429021599999999</v>
      </c>
      <c r="AU460" s="40">
        <v>38.429021599999999</v>
      </c>
      <c r="AV460" s="40">
        <v>36.233077510000001</v>
      </c>
      <c r="AW460" s="40">
        <v>37.331049550000003</v>
      </c>
      <c r="AX460" s="40">
        <v>38.429021599999999</v>
      </c>
      <c r="AY460" s="40">
        <v>38.429021599999999</v>
      </c>
      <c r="AZ460" s="40">
        <v>39.526993640000001</v>
      </c>
      <c r="BA460" s="40">
        <v>40.405371279999997</v>
      </c>
      <c r="BB460" s="40">
        <v>40.624965690000003</v>
      </c>
      <c r="BC460" s="40">
        <v>39.526993640000001</v>
      </c>
      <c r="BD460" s="40">
        <v>35.135105459999998</v>
      </c>
      <c r="BE460" s="40">
        <v>36.233077510000001</v>
      </c>
      <c r="BF460" s="40">
        <v>37.331049550000003</v>
      </c>
      <c r="BG460" s="40">
        <v>38.429021599999999</v>
      </c>
      <c r="BH460" s="40">
        <v>37.331049550000003</v>
      </c>
      <c r="BI460" s="40">
        <v>37.331049550000003</v>
      </c>
      <c r="BJ460" s="40">
        <v>37.331049550000003</v>
      </c>
      <c r="BK460" s="40">
        <v>37.331049550000003</v>
      </c>
    </row>
    <row r="461" spans="1:63" x14ac:dyDescent="0.3">
      <c r="A461" s="40" t="s">
        <v>173</v>
      </c>
      <c r="B461" s="40" t="s">
        <v>174</v>
      </c>
      <c r="C461" s="40" t="s">
        <v>330</v>
      </c>
      <c r="D461" s="40" t="s">
        <v>44</v>
      </c>
      <c r="E461" s="40" t="s">
        <v>293</v>
      </c>
      <c r="G461" s="40" t="s">
        <v>45</v>
      </c>
      <c r="H461" s="40">
        <v>15.233989510000001</v>
      </c>
      <c r="I461" s="40">
        <v>15.233989510000001</v>
      </c>
      <c r="J461" s="40">
        <v>15.75338908</v>
      </c>
      <c r="K461" s="40">
        <v>15.75338908</v>
      </c>
      <c r="L461" s="40">
        <v>16.26759466</v>
      </c>
      <c r="M461" s="40">
        <v>16.26759466</v>
      </c>
      <c r="N461" s="40">
        <v>16.786994230000001</v>
      </c>
      <c r="O461" s="40">
        <v>17.664779509999999</v>
      </c>
      <c r="P461" s="40">
        <v>16.553264429999999</v>
      </c>
      <c r="Q461" s="40">
        <v>16.35069859</v>
      </c>
      <c r="R461" s="40">
        <v>16.771412250000001</v>
      </c>
      <c r="S461" s="40">
        <v>16.771412250000001</v>
      </c>
      <c r="T461" s="40">
        <v>17.031112029999999</v>
      </c>
      <c r="U461" s="40">
        <v>17.290811819999998</v>
      </c>
      <c r="V461" s="40">
        <v>17.28561783</v>
      </c>
      <c r="W461" s="40">
        <v>17.275229830000001</v>
      </c>
      <c r="X461" s="40">
        <v>16.22604269</v>
      </c>
      <c r="Y461" s="40">
        <v>16.220848700000001</v>
      </c>
      <c r="Z461" s="40">
        <v>16.215654700000002</v>
      </c>
      <c r="AA461" s="40">
        <v>16.21046071</v>
      </c>
      <c r="AB461" s="40">
        <v>16.20526671</v>
      </c>
      <c r="AC461" s="40">
        <v>16.194878719999998</v>
      </c>
      <c r="AD461" s="40">
        <v>16.18449073</v>
      </c>
      <c r="AE461" s="40">
        <v>16.174102739999999</v>
      </c>
      <c r="AF461" s="40">
        <v>16.153326750000002</v>
      </c>
      <c r="AG461" s="40">
        <v>16.137744770000001</v>
      </c>
      <c r="AH461" s="40">
        <v>16.12216278</v>
      </c>
      <c r="AI461" s="40">
        <v>16.090998809999999</v>
      </c>
      <c r="AJ461" s="40">
        <v>16.070222820000001</v>
      </c>
      <c r="AK461" s="40">
        <v>16.05983483</v>
      </c>
      <c r="AL461" s="40">
        <v>15.441749339999999</v>
      </c>
      <c r="AM461" s="40">
        <v>15.81052304</v>
      </c>
      <c r="AN461" s="40">
        <v>16.007894870000001</v>
      </c>
      <c r="AO461" s="40">
        <v>16.506518459999999</v>
      </c>
      <c r="AP461" s="40">
        <v>15.98192489</v>
      </c>
      <c r="AQ461" s="40">
        <v>16.709084300000001</v>
      </c>
      <c r="AR461" s="40">
        <v>15.25995949</v>
      </c>
      <c r="AS461" s="40">
        <v>13.945878560000001</v>
      </c>
      <c r="AT461" s="40">
        <v>17.695943490000001</v>
      </c>
      <c r="AU461" s="40">
        <v>17.254453850000001</v>
      </c>
      <c r="AV461" s="40">
        <v>16.096192800000001</v>
      </c>
      <c r="AW461" s="40">
        <v>15.841687009999999</v>
      </c>
      <c r="AX461" s="40">
        <v>15.228795509999999</v>
      </c>
      <c r="AY461" s="40">
        <v>15.51446528</v>
      </c>
      <c r="AZ461" s="40">
        <v>16.236430689999999</v>
      </c>
      <c r="BA461" s="40">
        <v>14.73017192</v>
      </c>
      <c r="BB461" s="40">
        <v>14.80288786</v>
      </c>
      <c r="BC461" s="40">
        <v>18.802264579999999</v>
      </c>
      <c r="BD461" s="40">
        <v>19.89300369</v>
      </c>
      <c r="BE461" s="40">
        <v>19.737183819999998</v>
      </c>
      <c r="BF461" s="40">
        <v>17.140185949999999</v>
      </c>
      <c r="BG461" s="40">
        <v>17.140185949999999</v>
      </c>
      <c r="BH461" s="40">
        <v>16.620786370000001</v>
      </c>
      <c r="BI461" s="40">
        <v>16.620786370000001</v>
      </c>
      <c r="BJ461" s="40">
        <v>16.620786370000001</v>
      </c>
      <c r="BK461" s="40">
        <v>16.620786370000001</v>
      </c>
    </row>
    <row r="462" spans="1:63" x14ac:dyDescent="0.3">
      <c r="A462" s="40" t="s">
        <v>5</v>
      </c>
      <c r="B462" s="40" t="s">
        <v>6</v>
      </c>
      <c r="C462" s="40" t="s">
        <v>329</v>
      </c>
      <c r="D462" s="40" t="s">
        <v>46</v>
      </c>
      <c r="E462" s="40" t="s">
        <v>293</v>
      </c>
      <c r="G462" s="40" t="s">
        <v>47</v>
      </c>
      <c r="H462" s="40">
        <v>0.46410374799999998</v>
      </c>
      <c r="I462" s="40">
        <v>0.46027479100000002</v>
      </c>
      <c r="J462" s="40">
        <v>0.45481778299999998</v>
      </c>
      <c r="K462" s="40">
        <v>0.45131382399999997</v>
      </c>
      <c r="L462" s="40">
        <v>0.44653659299999998</v>
      </c>
      <c r="M462" s="40">
        <v>0.44375627000000001</v>
      </c>
      <c r="N462" s="40">
        <v>0.44115388999999999</v>
      </c>
      <c r="O462" s="40">
        <v>0.43839540500000002</v>
      </c>
      <c r="P462" s="40">
        <v>0.436573936</v>
      </c>
      <c r="Q462" s="40">
        <v>0.42795704699999998</v>
      </c>
      <c r="R462" s="40">
        <v>0.41863539599999999</v>
      </c>
      <c r="S462" s="40">
        <v>0.408748112</v>
      </c>
      <c r="T462" s="40">
        <v>0.39846330600000002</v>
      </c>
      <c r="U462" s="40">
        <v>0.387994228</v>
      </c>
      <c r="V462" s="40">
        <v>0.37748231999999998</v>
      </c>
      <c r="W462" s="40">
        <v>0.367042286</v>
      </c>
      <c r="X462" s="40">
        <v>0.35666022400000003</v>
      </c>
      <c r="Y462" s="40">
        <v>0.34622123999999999</v>
      </c>
      <c r="Z462" s="40">
        <v>0.33558906999999999</v>
      </c>
      <c r="AA462" s="40">
        <v>0.32475167700000002</v>
      </c>
      <c r="AB462" s="40">
        <v>0.31369979999999997</v>
      </c>
      <c r="AC462" s="40">
        <v>0.30264587599999998</v>
      </c>
      <c r="AD462" s="40">
        <v>0.29199837899999997</v>
      </c>
      <c r="AE462" s="40">
        <v>0.28217470300000003</v>
      </c>
      <c r="AF462" s="40">
        <v>0.27335173099999999</v>
      </c>
      <c r="AG462" s="40">
        <v>0.26554254900000002</v>
      </c>
      <c r="AH462" s="40">
        <v>0.25850692800000002</v>
      </c>
      <c r="AI462" s="40">
        <v>0.25186799199999998</v>
      </c>
      <c r="AJ462" s="40">
        <v>0.24519674399999999</v>
      </c>
      <c r="AK462" s="40">
        <v>0.23826266800000001</v>
      </c>
      <c r="AL462" s="40">
        <v>0.234995236</v>
      </c>
      <c r="AM462" s="40">
        <v>0.23133252500000001</v>
      </c>
      <c r="AN462" s="40">
        <v>0.22381822900000001</v>
      </c>
      <c r="AO462" s="40">
        <v>0.21674263099999999</v>
      </c>
      <c r="AP462" s="40">
        <v>0.210246076</v>
      </c>
      <c r="AQ462" s="40">
        <v>0.20432788299999999</v>
      </c>
      <c r="AR462" s="40">
        <v>0.198820583</v>
      </c>
      <c r="AS462" s="40">
        <v>0.19349448299999999</v>
      </c>
      <c r="AT462" s="40">
        <v>0.188090534</v>
      </c>
      <c r="AU462" s="40">
        <v>0.18247149600000001</v>
      </c>
      <c r="AV462" s="40">
        <v>0.176644469</v>
      </c>
      <c r="AW462" s="40">
        <v>0.17641051199999999</v>
      </c>
      <c r="AX462" s="40">
        <v>0.18128512399999999</v>
      </c>
      <c r="AY462" s="40">
        <v>0.17492047499999999</v>
      </c>
      <c r="AZ462" s="40">
        <v>0.168776009</v>
      </c>
      <c r="BA462" s="40">
        <v>0.16286324199999999</v>
      </c>
      <c r="BB462" s="40">
        <v>0.161922597</v>
      </c>
      <c r="BC462" s="40">
        <v>0.156254165</v>
      </c>
      <c r="BD462" s="40">
        <v>0.17738715499999999</v>
      </c>
      <c r="BE462" s="40">
        <v>0.17544512000000001</v>
      </c>
      <c r="BF462" s="40">
        <v>0.19406599899999999</v>
      </c>
      <c r="BG462" s="40">
        <v>0.18727972200000001</v>
      </c>
      <c r="BH462" s="40">
        <v>0.18847357200000001</v>
      </c>
      <c r="BI462" s="40">
        <v>0.182017652</v>
      </c>
      <c r="BJ462" s="40">
        <v>0.17588378499999999</v>
      </c>
      <c r="BK462" s="40">
        <v>0.170059392</v>
      </c>
    </row>
    <row r="463" spans="1:63" x14ac:dyDescent="0.3">
      <c r="A463" s="40" t="s">
        <v>151</v>
      </c>
      <c r="B463" s="40" t="s">
        <v>152</v>
      </c>
      <c r="C463" s="40" t="s">
        <v>329</v>
      </c>
      <c r="D463" s="40" t="s">
        <v>46</v>
      </c>
      <c r="E463" s="40" t="s">
        <v>293</v>
      </c>
      <c r="G463" s="40" t="s">
        <v>47</v>
      </c>
      <c r="H463" s="40">
        <v>0.23770401199999999</v>
      </c>
      <c r="I463" s="40">
        <v>0.24190741900000001</v>
      </c>
      <c r="J463" s="40">
        <v>0.24542988499999999</v>
      </c>
      <c r="K463" s="40">
        <v>0.24710556</v>
      </c>
      <c r="L463" s="40">
        <v>0.24562392999999999</v>
      </c>
      <c r="M463" s="40">
        <v>0.238841154</v>
      </c>
      <c r="N463" s="40">
        <v>0.24365936799999999</v>
      </c>
      <c r="O463" s="40">
        <v>0.24123757300000001</v>
      </c>
      <c r="P463" s="40">
        <v>0.292474128</v>
      </c>
      <c r="Q463" s="40">
        <v>0.27202175200000001</v>
      </c>
      <c r="R463" s="40">
        <v>0.26502036400000001</v>
      </c>
      <c r="S463" s="40">
        <v>0.25281831799999999</v>
      </c>
      <c r="T463" s="40">
        <v>0.25988615300000001</v>
      </c>
      <c r="U463" s="40">
        <v>0.25700653699999998</v>
      </c>
      <c r="V463" s="40">
        <v>0.25330287899999998</v>
      </c>
      <c r="W463" s="40">
        <v>0.25002279599999999</v>
      </c>
      <c r="X463" s="40">
        <v>0.24651980500000001</v>
      </c>
      <c r="Y463" s="40">
        <v>0.238900211</v>
      </c>
      <c r="Z463" s="40">
        <v>0.231728922</v>
      </c>
      <c r="AA463" s="40">
        <v>0.22590268199999999</v>
      </c>
      <c r="AB463" s="40">
        <v>0.22021242199999999</v>
      </c>
      <c r="AC463" s="40">
        <v>0.21461277600000001</v>
      </c>
      <c r="AD463" s="40">
        <v>0.20904851899999999</v>
      </c>
      <c r="AE463" s="40">
        <v>0.20344357800000001</v>
      </c>
      <c r="AF463" s="40">
        <v>0.197785399</v>
      </c>
      <c r="AG463" s="40">
        <v>0.19208665</v>
      </c>
      <c r="AH463" s="40">
        <v>0.186457343</v>
      </c>
      <c r="AI463" s="40">
        <v>0.18107631800000001</v>
      </c>
      <c r="AJ463" s="40">
        <v>0.17613556299999999</v>
      </c>
      <c r="AK463" s="40">
        <v>0.171731991</v>
      </c>
      <c r="AL463" s="40">
        <v>0.16780800200000001</v>
      </c>
      <c r="AM463" s="40">
        <v>0.16427789500000001</v>
      </c>
      <c r="AN463" s="40">
        <v>0.16113946700000001</v>
      </c>
      <c r="AO463" s="40">
        <v>0.15838934700000001</v>
      </c>
      <c r="AP463" s="40">
        <v>0.157663679</v>
      </c>
      <c r="AQ463" s="40">
        <v>0.15560049200000001</v>
      </c>
      <c r="AR463" s="40">
        <v>0.15542946999999999</v>
      </c>
      <c r="AS463" s="40">
        <v>0.153563845</v>
      </c>
      <c r="AT463" s="40">
        <v>0.152892049</v>
      </c>
      <c r="AU463" s="40">
        <v>0.14998345499999999</v>
      </c>
      <c r="AV463" s="40">
        <v>0.14872261000000001</v>
      </c>
      <c r="AW463" s="40">
        <v>0.14625675399999999</v>
      </c>
      <c r="AX463" s="40">
        <v>0.14238226800000001</v>
      </c>
      <c r="AY463" s="40">
        <v>0.137139815</v>
      </c>
      <c r="AZ463" s="40">
        <v>0.12878388499999999</v>
      </c>
      <c r="BA463" s="40">
        <v>0.11725868</v>
      </c>
      <c r="BB463" s="40">
        <v>0.107058654</v>
      </c>
      <c r="BC463" s="40">
        <v>0.10959219000000001</v>
      </c>
      <c r="BD463" s="40">
        <v>0.111909121</v>
      </c>
      <c r="BE463" s="40">
        <v>0.108361764</v>
      </c>
      <c r="BF463" s="40">
        <v>0.110576559</v>
      </c>
      <c r="BG463" s="40">
        <v>0.11802942399999999</v>
      </c>
      <c r="BH463" s="40">
        <v>0.124997578</v>
      </c>
      <c r="BI463" s="40">
        <v>0.121312725</v>
      </c>
      <c r="BJ463" s="40">
        <v>0.11765547899999999</v>
      </c>
      <c r="BK463" s="40">
        <v>0.114023818</v>
      </c>
    </row>
    <row r="464" spans="1:63" x14ac:dyDescent="0.3">
      <c r="A464" s="40" t="s">
        <v>157</v>
      </c>
      <c r="B464" s="40" t="s">
        <v>158</v>
      </c>
      <c r="C464" s="40" t="s">
        <v>329</v>
      </c>
      <c r="D464" s="40" t="s">
        <v>46</v>
      </c>
      <c r="E464" s="40" t="s">
        <v>293</v>
      </c>
      <c r="G464" s="40" t="s">
        <v>47</v>
      </c>
      <c r="AN464" s="40">
        <v>0.18680081900000001</v>
      </c>
      <c r="AO464" s="40">
        <v>0.179177319</v>
      </c>
      <c r="AP464" s="40">
        <v>0.17344304299999999</v>
      </c>
      <c r="AQ464" s="40">
        <v>0.16781295199999999</v>
      </c>
      <c r="AR464" s="40">
        <v>0.16235776299999999</v>
      </c>
      <c r="AS464" s="40">
        <v>0.15845424799999999</v>
      </c>
      <c r="AT464" s="40">
        <v>0.15470284100000001</v>
      </c>
      <c r="AU464" s="40">
        <v>0.15029157100000001</v>
      </c>
      <c r="AV464" s="40">
        <v>0.14466453300000001</v>
      </c>
      <c r="AW464" s="40">
        <v>0.13976443199999999</v>
      </c>
      <c r="AX464" s="40">
        <v>0.15063723600000001</v>
      </c>
      <c r="AY464" s="40">
        <v>0.16568306299999999</v>
      </c>
      <c r="AZ464" s="40">
        <v>0.16712482100000001</v>
      </c>
      <c r="BA464" s="40">
        <v>0.169890716</v>
      </c>
      <c r="BB464" s="40">
        <v>0.173307767</v>
      </c>
      <c r="BC464" s="40">
        <v>0.16356335499999999</v>
      </c>
      <c r="BD464" s="40">
        <v>0.16329444900000001</v>
      </c>
      <c r="BE464" s="40">
        <v>0.16607248099999999</v>
      </c>
      <c r="BF464" s="40">
        <v>0.16872568099999999</v>
      </c>
      <c r="BG464" s="40">
        <v>0.166002873</v>
      </c>
      <c r="BH464" s="40">
        <v>0.15933568000000001</v>
      </c>
      <c r="BI464" s="40">
        <v>0.155278843</v>
      </c>
      <c r="BJ464" s="40">
        <v>0.15138220499999999</v>
      </c>
      <c r="BK464" s="40">
        <v>0.14764187600000001</v>
      </c>
    </row>
    <row r="465" spans="1:63" x14ac:dyDescent="0.3">
      <c r="A465" s="40" t="s">
        <v>159</v>
      </c>
      <c r="B465" s="40" t="s">
        <v>160</v>
      </c>
      <c r="C465" s="40" t="s">
        <v>329</v>
      </c>
      <c r="D465" s="40" t="s">
        <v>46</v>
      </c>
      <c r="E465" s="40" t="s">
        <v>293</v>
      </c>
      <c r="G465" s="40" t="s">
        <v>47</v>
      </c>
      <c r="H465" s="40">
        <v>0.418588136</v>
      </c>
      <c r="I465" s="40">
        <v>0.405610309</v>
      </c>
      <c r="J465" s="40">
        <v>0.39288664099999998</v>
      </c>
      <c r="K465" s="40">
        <v>0.38042829099999997</v>
      </c>
      <c r="L465" s="40">
        <v>0.36823875499999997</v>
      </c>
      <c r="M465" s="40">
        <v>0.35632480100000002</v>
      </c>
      <c r="N465" s="40">
        <v>0.34467531800000001</v>
      </c>
      <c r="O465" s="40">
        <v>0.33326207899999999</v>
      </c>
      <c r="P465" s="40">
        <v>0.32205479100000001</v>
      </c>
      <c r="Q465" s="40">
        <v>0.31104221199999998</v>
      </c>
      <c r="R465" s="40">
        <v>0.300235539</v>
      </c>
      <c r="S465" s="40">
        <v>0.28965865600000001</v>
      </c>
      <c r="T465" s="40">
        <v>0.27933290799999999</v>
      </c>
      <c r="U465" s="40">
        <v>0.26928058599999999</v>
      </c>
      <c r="V465" s="40">
        <v>0.28176055</v>
      </c>
      <c r="W465" s="40">
        <v>0.271492489</v>
      </c>
      <c r="X465" s="40">
        <v>0.26155860199999997</v>
      </c>
      <c r="Y465" s="40">
        <v>0.25193937</v>
      </c>
      <c r="Z465" s="40">
        <v>0.24261226499999999</v>
      </c>
      <c r="AA465" s="40">
        <v>0.23357319700000001</v>
      </c>
      <c r="AB465" s="40">
        <v>0.22482976099999999</v>
      </c>
      <c r="AC465" s="40">
        <v>0.216407936</v>
      </c>
      <c r="AD465" s="40">
        <v>0.20834014100000001</v>
      </c>
      <c r="AE465" s="40">
        <v>0.19669719799999999</v>
      </c>
      <c r="AF465" s="40">
        <v>0.23275902600000001</v>
      </c>
      <c r="AG465" s="40">
        <v>0.225383203</v>
      </c>
      <c r="AH465" s="40">
        <v>0.220414315</v>
      </c>
      <c r="AI465" s="40">
        <v>0.22321344900000001</v>
      </c>
      <c r="AJ465" s="40">
        <v>0.23297816800000001</v>
      </c>
      <c r="AK465" s="40">
        <v>0.21322501899999999</v>
      </c>
      <c r="AL465" s="40">
        <v>0.210797549</v>
      </c>
      <c r="AM465" s="40">
        <v>0.21198565799999999</v>
      </c>
      <c r="AN465" s="40">
        <v>0.19647346399999999</v>
      </c>
      <c r="AO465" s="40">
        <v>0.20536011000000001</v>
      </c>
      <c r="AP465" s="40">
        <v>0.198855749</v>
      </c>
      <c r="AQ465" s="40">
        <v>0.165945863</v>
      </c>
      <c r="AR465" s="40">
        <v>0.16626307400000001</v>
      </c>
      <c r="AS465" s="40">
        <v>0.157139098</v>
      </c>
      <c r="AT465" s="40">
        <v>0.16653378699999999</v>
      </c>
      <c r="AU465" s="40">
        <v>0.15551430499999999</v>
      </c>
      <c r="AV465" s="40">
        <v>0.158656091</v>
      </c>
      <c r="AW465" s="40">
        <v>0.15327869599999999</v>
      </c>
      <c r="AX465" s="40">
        <v>0.15077267899999999</v>
      </c>
      <c r="AY465" s="40">
        <v>0.14990763600000001</v>
      </c>
      <c r="AZ465" s="40">
        <v>0.146026352</v>
      </c>
      <c r="BA465" s="40">
        <v>0.14331190899999999</v>
      </c>
      <c r="BB465" s="40">
        <v>0.13915907799999999</v>
      </c>
      <c r="BC465" s="40">
        <v>0.13538223399999999</v>
      </c>
      <c r="BD465" s="40">
        <v>0.13668941800000001</v>
      </c>
      <c r="BE465" s="40">
        <v>0.133010394</v>
      </c>
      <c r="BF465" s="40">
        <v>0.13651286200000001</v>
      </c>
      <c r="BG465" s="40">
        <v>0.13517653299999999</v>
      </c>
      <c r="BH465" s="40">
        <v>0.129386743</v>
      </c>
      <c r="BI465" s="40">
        <v>0.126020522</v>
      </c>
      <c r="BJ465" s="40">
        <v>0.122787031</v>
      </c>
      <c r="BK465" s="40">
        <v>0.119682469</v>
      </c>
    </row>
    <row r="466" spans="1:63" x14ac:dyDescent="0.3">
      <c r="A466" s="40" t="s">
        <v>275</v>
      </c>
      <c r="B466" s="40" t="s">
        <v>276</v>
      </c>
      <c r="C466" s="40" t="s">
        <v>329</v>
      </c>
      <c r="D466" s="40" t="s">
        <v>46</v>
      </c>
      <c r="E466" s="40" t="s">
        <v>293</v>
      </c>
      <c r="G466" s="40" t="s">
        <v>47</v>
      </c>
      <c r="H466" s="40">
        <v>0.36852205199999999</v>
      </c>
      <c r="I466" s="40">
        <v>0.36244725100000003</v>
      </c>
      <c r="J466" s="40">
        <v>0.35634092699999997</v>
      </c>
      <c r="K466" s="40">
        <v>0.35021201200000002</v>
      </c>
      <c r="L466" s="40">
        <v>0.34406742800000001</v>
      </c>
      <c r="M466" s="40">
        <v>0.33791803599999998</v>
      </c>
      <c r="N466" s="40">
        <v>0.331767741</v>
      </c>
      <c r="O466" s="40">
        <v>0.325609335</v>
      </c>
      <c r="P466" s="40">
        <v>0.32021638499999999</v>
      </c>
      <c r="Q466" s="40">
        <v>0.31324581200000001</v>
      </c>
      <c r="R466" s="40">
        <v>0.30631043899999999</v>
      </c>
      <c r="S466" s="40">
        <v>0.30086574500000002</v>
      </c>
      <c r="T466" s="40">
        <v>0.29400947300000002</v>
      </c>
      <c r="U466" s="40">
        <v>0.28914560499999997</v>
      </c>
      <c r="V466" s="40">
        <v>0.30386343300000002</v>
      </c>
      <c r="W466" s="40">
        <v>0.29446388600000001</v>
      </c>
      <c r="X466" s="40">
        <v>0.30544510000000002</v>
      </c>
      <c r="Y466" s="40">
        <v>0.30375866099999999</v>
      </c>
      <c r="Z466" s="40">
        <v>0.29753218300000001</v>
      </c>
      <c r="AA466" s="40">
        <v>0.29139959300000001</v>
      </c>
      <c r="AB466" s="40">
        <v>0.28535297700000001</v>
      </c>
      <c r="AC466" s="40">
        <v>0.27831536699999998</v>
      </c>
      <c r="AD466" s="40">
        <v>0.27356093500000001</v>
      </c>
      <c r="AE466" s="40">
        <v>0.26786977699999998</v>
      </c>
      <c r="AF466" s="40">
        <v>0.26332799899999998</v>
      </c>
      <c r="AG466" s="40">
        <v>0.25791818500000002</v>
      </c>
      <c r="AH466" s="40">
        <v>0.25169627300000003</v>
      </c>
      <c r="AI466" s="40">
        <v>0.24652142299999999</v>
      </c>
      <c r="AJ466" s="40">
        <v>0.24049003899999999</v>
      </c>
      <c r="AK466" s="40">
        <v>0.23451039400000001</v>
      </c>
      <c r="AL466" s="40">
        <v>0.230263893</v>
      </c>
      <c r="AM466" s="40">
        <v>0.22599171300000001</v>
      </c>
      <c r="AN466" s="40">
        <v>0.22878854100000001</v>
      </c>
      <c r="AO466" s="40">
        <v>0.22194087600000001</v>
      </c>
      <c r="AP466" s="40">
        <v>0.21520697</v>
      </c>
      <c r="AQ466" s="40">
        <v>0.20859275599999999</v>
      </c>
      <c r="AR466" s="40">
        <v>0.20212081900000001</v>
      </c>
      <c r="AS466" s="40">
        <v>0.19582962600000001</v>
      </c>
      <c r="AT466" s="40">
        <v>0.18975926800000001</v>
      </c>
      <c r="AU466" s="40">
        <v>0.18393072099999999</v>
      </c>
      <c r="AV466" s="40">
        <v>0.181416416</v>
      </c>
      <c r="AW466" s="40">
        <v>0.175960597</v>
      </c>
      <c r="AX466" s="40">
        <v>0.170726079</v>
      </c>
      <c r="AY466" s="40">
        <v>0.16570243800000001</v>
      </c>
      <c r="AZ466" s="40">
        <v>0.163606105</v>
      </c>
      <c r="BA466" s="40">
        <v>0.15889605000000001</v>
      </c>
      <c r="BB466" s="40">
        <v>0.15437242100000001</v>
      </c>
      <c r="BC466" s="40">
        <v>0.16002825300000001</v>
      </c>
      <c r="BD466" s="40">
        <v>0.17015797599999999</v>
      </c>
      <c r="BE466" s="40">
        <v>0.165471803</v>
      </c>
      <c r="BF466" s="40">
        <v>0.16096432199999999</v>
      </c>
      <c r="BG466" s="40">
        <v>0.15662356799999999</v>
      </c>
      <c r="BH466" s="40">
        <v>0.15243141599999999</v>
      </c>
      <c r="BI466" s="40">
        <v>0.148369204</v>
      </c>
      <c r="BJ466" s="40">
        <v>0.14442466300000001</v>
      </c>
      <c r="BK466" s="40">
        <v>0.14059301599999999</v>
      </c>
    </row>
    <row r="467" spans="1:63" x14ac:dyDescent="0.3">
      <c r="A467" s="40" t="s">
        <v>277</v>
      </c>
      <c r="B467" s="40" t="s">
        <v>278</v>
      </c>
      <c r="C467" s="40" t="s">
        <v>329</v>
      </c>
      <c r="D467" s="40" t="s">
        <v>46</v>
      </c>
      <c r="E467" s="40" t="s">
        <v>293</v>
      </c>
      <c r="G467" s="40" t="s">
        <v>47</v>
      </c>
      <c r="H467" s="40">
        <v>0.35134916700000002</v>
      </c>
      <c r="I467" s="40">
        <v>0.36993594000000002</v>
      </c>
      <c r="J467" s="40">
        <v>0.37447205900000002</v>
      </c>
      <c r="K467" s="40">
        <v>0.37846131300000002</v>
      </c>
      <c r="L467" s="40">
        <v>0.418856114</v>
      </c>
      <c r="M467" s="40">
        <v>0.42086287</v>
      </c>
      <c r="N467" s="40">
        <v>0.39887329999999999</v>
      </c>
      <c r="O467" s="40">
        <v>0.41183805600000001</v>
      </c>
      <c r="P467" s="40">
        <v>0.41253766600000003</v>
      </c>
      <c r="Q467" s="40">
        <v>0.39098790300000003</v>
      </c>
      <c r="R467" s="40">
        <v>0.41237523300000001</v>
      </c>
      <c r="S467" s="40">
        <v>0.41155565999999999</v>
      </c>
      <c r="T467" s="40">
        <v>0.41025107399999999</v>
      </c>
      <c r="U467" s="40">
        <v>0.39873943899999997</v>
      </c>
      <c r="V467" s="40">
        <v>0.37787125500000002</v>
      </c>
      <c r="W467" s="40">
        <v>0.36665594200000001</v>
      </c>
      <c r="X467" s="40">
        <v>0.35539551699999999</v>
      </c>
      <c r="Y467" s="40">
        <v>0.35303163799999998</v>
      </c>
      <c r="Z467" s="40">
        <v>0.34244676000000002</v>
      </c>
      <c r="AA467" s="40">
        <v>0.30828741500000001</v>
      </c>
      <c r="AB467" s="40">
        <v>0.31607715400000003</v>
      </c>
      <c r="AC467" s="40">
        <v>0.32385157599999997</v>
      </c>
      <c r="AD467" s="40">
        <v>0.30023907999999999</v>
      </c>
      <c r="AE467" s="40">
        <v>0.29727688600000002</v>
      </c>
      <c r="AF467" s="40">
        <v>0.284283754</v>
      </c>
      <c r="AG467" s="40">
        <v>0.28195593499999999</v>
      </c>
      <c r="AH467" s="40">
        <v>0.26477529300000002</v>
      </c>
      <c r="AI467" s="40">
        <v>0.24893090000000001</v>
      </c>
      <c r="AJ467" s="40">
        <v>0.241899899</v>
      </c>
      <c r="AK467" s="40">
        <v>0.23840925700000001</v>
      </c>
      <c r="AL467" s="40">
        <v>0.24374678</v>
      </c>
      <c r="AM467" s="40">
        <v>0.23638919799999999</v>
      </c>
      <c r="AN467" s="40">
        <v>0.23575581300000001</v>
      </c>
      <c r="AO467" s="40">
        <v>0.21435185700000001</v>
      </c>
      <c r="AP467" s="40">
        <v>0.23211016000000001</v>
      </c>
      <c r="AQ467" s="40">
        <v>0.237393679</v>
      </c>
      <c r="AR467" s="40">
        <v>0.23598849599999999</v>
      </c>
      <c r="AS467" s="40">
        <v>0.242882969</v>
      </c>
      <c r="AT467" s="40">
        <v>0.24446875900000001</v>
      </c>
      <c r="AU467" s="40">
        <v>0.24173333499999999</v>
      </c>
      <c r="AV467" s="40">
        <v>0.243675905</v>
      </c>
      <c r="AW467" s="40">
        <v>0.237228946</v>
      </c>
      <c r="AX467" s="40">
        <v>0.243177119</v>
      </c>
      <c r="AY467" s="40">
        <v>0.23666700900000001</v>
      </c>
      <c r="AZ467" s="40">
        <v>0.24540421200000001</v>
      </c>
      <c r="BA467" s="40">
        <v>0.24573204400000001</v>
      </c>
      <c r="BB467" s="40">
        <v>0.21674783</v>
      </c>
      <c r="BC467" s="40">
        <v>0.241745038</v>
      </c>
      <c r="BD467" s="40">
        <v>0.23785896500000001</v>
      </c>
      <c r="BE467" s="40">
        <v>0.243949154</v>
      </c>
      <c r="BF467" s="40">
        <v>0.23036140199999999</v>
      </c>
      <c r="BG467" s="40">
        <v>0.23295825000000001</v>
      </c>
      <c r="BH467" s="40">
        <v>0.229231242</v>
      </c>
      <c r="BI467" s="40">
        <v>0.222627926</v>
      </c>
      <c r="BJ467" s="40">
        <v>0.21623335499999999</v>
      </c>
      <c r="BK467" s="40">
        <v>0.21004252000000001</v>
      </c>
    </row>
    <row r="468" spans="1:63" x14ac:dyDescent="0.3">
      <c r="A468" s="40" t="s">
        <v>165</v>
      </c>
      <c r="B468" s="40" t="s">
        <v>166</v>
      </c>
      <c r="C468" s="40" t="s">
        <v>329</v>
      </c>
      <c r="D468" s="40" t="s">
        <v>46</v>
      </c>
      <c r="E468" s="40" t="s">
        <v>293</v>
      </c>
      <c r="G468" s="40" t="s">
        <v>47</v>
      </c>
      <c r="H468" s="40">
        <v>0.32408098000000002</v>
      </c>
      <c r="I468" s="40">
        <v>0.31821740100000001</v>
      </c>
      <c r="J468" s="40">
        <v>0.312258651</v>
      </c>
      <c r="K468" s="40">
        <v>0.30635022899999997</v>
      </c>
      <c r="L468" s="40">
        <v>0.30110656099999999</v>
      </c>
      <c r="M468" s="40">
        <v>0.29517547999999999</v>
      </c>
      <c r="N468" s="40">
        <v>0.29186261299999999</v>
      </c>
      <c r="O468" s="40">
        <v>0.296922931</v>
      </c>
      <c r="P468" s="40">
        <v>0.30151396899999999</v>
      </c>
      <c r="Q468" s="40">
        <v>0.30398839300000002</v>
      </c>
      <c r="R468" s="40">
        <v>0.29706210399999999</v>
      </c>
      <c r="S468" s="40">
        <v>0.29179548199999999</v>
      </c>
      <c r="T468" s="40">
        <v>0.29000018300000002</v>
      </c>
      <c r="U468" s="40">
        <v>0.28284550899999999</v>
      </c>
      <c r="V468" s="40">
        <v>0.27744227999999999</v>
      </c>
      <c r="W468" s="40">
        <v>0.26991614400000002</v>
      </c>
      <c r="X468" s="40">
        <v>0.262413532</v>
      </c>
      <c r="Y468" s="40">
        <v>0.25515542899999999</v>
      </c>
      <c r="Z468" s="40">
        <v>0.24837777699999999</v>
      </c>
      <c r="AA468" s="40">
        <v>0.242228209</v>
      </c>
      <c r="AB468" s="40">
        <v>0.24066448500000001</v>
      </c>
      <c r="AC468" s="40">
        <v>0.24175527899999999</v>
      </c>
      <c r="AD468" s="40">
        <v>0.237009734</v>
      </c>
      <c r="AE468" s="40">
        <v>0.24117419200000001</v>
      </c>
      <c r="AF468" s="40">
        <v>0.24259871699999999</v>
      </c>
      <c r="AG468" s="40">
        <v>0.24550448699999999</v>
      </c>
      <c r="AH468" s="40">
        <v>0.25343946099999998</v>
      </c>
      <c r="AI468" s="40">
        <v>0.257641711</v>
      </c>
      <c r="AJ468" s="40">
        <v>0.260344621</v>
      </c>
      <c r="AK468" s="40">
        <v>0.260423566</v>
      </c>
      <c r="AL468" s="40">
        <v>0.25750498300000002</v>
      </c>
      <c r="AM468" s="40">
        <v>0.25015579700000001</v>
      </c>
      <c r="AN468" s="40">
        <v>0.24048652100000001</v>
      </c>
      <c r="AO468" s="40">
        <v>0.23460535399999999</v>
      </c>
      <c r="AP468" s="40">
        <v>0.23161174100000001</v>
      </c>
      <c r="AQ468" s="40">
        <v>0.23079434099999999</v>
      </c>
      <c r="AR468" s="40">
        <v>0.233514043</v>
      </c>
      <c r="AS468" s="40">
        <v>0.233416079</v>
      </c>
      <c r="AT468" s="40">
        <v>0.224624932</v>
      </c>
      <c r="AU468" s="40">
        <v>0.21585496800000001</v>
      </c>
      <c r="AV468" s="40">
        <v>0.215183822</v>
      </c>
      <c r="AW468" s="40">
        <v>0.23250154200000001</v>
      </c>
      <c r="AX468" s="40">
        <v>0.2282341</v>
      </c>
      <c r="AY468" s="40">
        <v>0.226459253</v>
      </c>
      <c r="AZ468" s="40">
        <v>0.238970667</v>
      </c>
      <c r="BA468" s="40">
        <v>0.22740496199999999</v>
      </c>
      <c r="BB468" s="40">
        <v>0.23435682799999999</v>
      </c>
      <c r="BC468" s="40">
        <v>0.236357386</v>
      </c>
      <c r="BD468" s="40">
        <v>0.23380314899999999</v>
      </c>
      <c r="BE468" s="40">
        <v>0.23326475099999999</v>
      </c>
      <c r="BF468" s="40">
        <v>0.226552743</v>
      </c>
      <c r="BG468" s="40">
        <v>0.220044659</v>
      </c>
      <c r="BH468" s="40">
        <v>0.21373687299999999</v>
      </c>
      <c r="BI468" s="40">
        <v>0.20762607299999999</v>
      </c>
      <c r="BJ468" s="40">
        <v>0.20170869799999999</v>
      </c>
      <c r="BK468" s="40">
        <v>0.195979975</v>
      </c>
    </row>
    <row r="469" spans="1:63" x14ac:dyDescent="0.3">
      <c r="A469" s="40" t="s">
        <v>171</v>
      </c>
      <c r="B469" s="40" t="s">
        <v>172</v>
      </c>
      <c r="C469" s="40" t="s">
        <v>329</v>
      </c>
      <c r="D469" s="40" t="s">
        <v>46</v>
      </c>
      <c r="E469" s="40" t="s">
        <v>293</v>
      </c>
      <c r="G469" s="40" t="s">
        <v>47</v>
      </c>
      <c r="H469" s="40">
        <v>0.160623929</v>
      </c>
      <c r="I469" s="40">
        <v>0.160623929</v>
      </c>
      <c r="J469" s="40">
        <v>0.159524482</v>
      </c>
      <c r="K469" s="40">
        <v>0.15814157100000001</v>
      </c>
      <c r="L469" s="40">
        <v>0.156204859</v>
      </c>
      <c r="M469" s="40">
        <v>0.15365694499999999</v>
      </c>
      <c r="N469" s="40">
        <v>0.15065893499999999</v>
      </c>
      <c r="O469" s="40">
        <v>0.147706593</v>
      </c>
      <c r="P469" s="40">
        <v>0.14503139700000001</v>
      </c>
      <c r="Q469" s="40">
        <v>0.13903164200000001</v>
      </c>
      <c r="R469" s="40">
        <v>0.14476505000000001</v>
      </c>
      <c r="S469" s="40">
        <v>0.15588523200000001</v>
      </c>
      <c r="T469" s="40">
        <v>0.148696311</v>
      </c>
      <c r="U469" s="40">
        <v>0.15803921600000001</v>
      </c>
      <c r="V469" s="40">
        <v>0.15737222300000001</v>
      </c>
      <c r="W469" s="40">
        <v>0.15557252999999999</v>
      </c>
      <c r="X469" s="40">
        <v>0.15384234699999999</v>
      </c>
      <c r="Y469" s="40">
        <v>0.151965402</v>
      </c>
      <c r="Z469" s="40">
        <v>0.14995750899999999</v>
      </c>
      <c r="AA469" s="40">
        <v>0.14783932799999999</v>
      </c>
      <c r="AB469" s="40">
        <v>0.14581285699999999</v>
      </c>
      <c r="AC469" s="40">
        <v>0.14391577</v>
      </c>
      <c r="AD469" s="40">
        <v>0.14188487299999999</v>
      </c>
      <c r="AE469" s="40">
        <v>0.139410592</v>
      </c>
      <c r="AF469" s="40">
        <v>0.13512835600000001</v>
      </c>
      <c r="AG469" s="40">
        <v>0.13015647499999999</v>
      </c>
      <c r="AH469" s="40">
        <v>0.12507183799999999</v>
      </c>
      <c r="AI469" s="40">
        <v>0.12076506200000001</v>
      </c>
      <c r="AJ469" s="40">
        <v>0.117793335</v>
      </c>
      <c r="AK469" s="40">
        <v>0.12161754700000001</v>
      </c>
      <c r="AL469" s="40">
        <v>0.124791559</v>
      </c>
      <c r="AM469" s="40">
        <v>0.131307008</v>
      </c>
      <c r="AN469" s="40">
        <v>0.13492258400000001</v>
      </c>
      <c r="AO469" s="40">
        <v>0.11656768100000001</v>
      </c>
      <c r="AP469" s="40">
        <v>0.118082117</v>
      </c>
      <c r="AQ469" s="40">
        <v>0.122645854</v>
      </c>
      <c r="AR469" s="40">
        <v>0.122654576</v>
      </c>
      <c r="AS469" s="40">
        <v>0.11615038499999999</v>
      </c>
      <c r="AT469" s="40">
        <v>0.11404882700000001</v>
      </c>
      <c r="AU469" s="40">
        <v>0.112139709</v>
      </c>
      <c r="AV469" s="40">
        <v>0.12005658</v>
      </c>
      <c r="AW469" s="40">
        <v>0.130737254</v>
      </c>
      <c r="AX469" s="40">
        <v>0.126031843</v>
      </c>
      <c r="AY469" s="40">
        <v>0.125972423</v>
      </c>
      <c r="AZ469" s="40">
        <v>0.12043282199999999</v>
      </c>
      <c r="BA469" s="40">
        <v>0.11980018100000001</v>
      </c>
      <c r="BB469" s="40">
        <v>0.118009163</v>
      </c>
      <c r="BC469" s="40">
        <v>0.11510305799999999</v>
      </c>
      <c r="BD469" s="40">
        <v>0.11213992</v>
      </c>
      <c r="BE469" s="40">
        <v>0.10968453</v>
      </c>
      <c r="BF469" s="40">
        <v>0.10854243399999999</v>
      </c>
      <c r="BG469" s="40">
        <v>0.106659158</v>
      </c>
      <c r="BH469" s="40">
        <v>0.10686704599999999</v>
      </c>
      <c r="BI469" s="40">
        <v>0.10131898</v>
      </c>
      <c r="BJ469" s="40">
        <v>9.9032176999999999E-2</v>
      </c>
      <c r="BK469" s="40">
        <v>9.6639326999999997E-2</v>
      </c>
    </row>
    <row r="470" spans="1:63" x14ac:dyDescent="0.3">
      <c r="A470" s="40" t="s">
        <v>175</v>
      </c>
      <c r="B470" s="40" t="s">
        <v>176</v>
      </c>
      <c r="C470" s="40" t="s">
        <v>329</v>
      </c>
      <c r="D470" s="40" t="s">
        <v>46</v>
      </c>
      <c r="E470" s="40" t="s">
        <v>293</v>
      </c>
      <c r="G470" s="40" t="s">
        <v>47</v>
      </c>
      <c r="H470" s="40">
        <v>0.66961770899999995</v>
      </c>
      <c r="I470" s="40">
        <v>0.65483407800000004</v>
      </c>
      <c r="J470" s="40">
        <v>0.64023620000000003</v>
      </c>
      <c r="K470" s="40">
        <v>0.62587006899999997</v>
      </c>
      <c r="L470" s="40">
        <v>0.61176485000000003</v>
      </c>
      <c r="M470" s="40">
        <v>0.59698027600000003</v>
      </c>
      <c r="N470" s="40">
        <v>0.58206429500000001</v>
      </c>
      <c r="O470" s="40">
        <v>0.56838704299999998</v>
      </c>
      <c r="P470" s="40">
        <v>0.55490806299999995</v>
      </c>
      <c r="Q470" s="40">
        <v>0.54160671400000004</v>
      </c>
      <c r="R470" s="40">
        <v>0.52847160999999998</v>
      </c>
      <c r="S470" s="40">
        <v>0.51556772299999998</v>
      </c>
      <c r="T470" s="40">
        <v>0.50302675900000005</v>
      </c>
      <c r="U470" s="40">
        <v>0.49099507999999997</v>
      </c>
      <c r="V470" s="40">
        <v>0.47954394099999997</v>
      </c>
      <c r="W470" s="40">
        <v>0.46877179600000002</v>
      </c>
      <c r="X470" s="40">
        <v>0.45547938999999998</v>
      </c>
      <c r="Y470" s="40">
        <v>0.442785129</v>
      </c>
      <c r="Z470" s="40">
        <v>0.43009197799999999</v>
      </c>
      <c r="AA470" s="40">
        <v>0.418004137</v>
      </c>
      <c r="AB470" s="40">
        <v>0.40611858299999998</v>
      </c>
      <c r="AC470" s="40">
        <v>0.39434720299999998</v>
      </c>
      <c r="AD470" s="40">
        <v>0.38441544</v>
      </c>
      <c r="AE470" s="40">
        <v>0.37503509000000002</v>
      </c>
      <c r="AF470" s="40">
        <v>0.36628952799999998</v>
      </c>
      <c r="AG470" s="40">
        <v>0.36531884399999998</v>
      </c>
      <c r="AH470" s="40">
        <v>0.35622796800000001</v>
      </c>
      <c r="AI470" s="40">
        <v>0.35028668000000002</v>
      </c>
      <c r="AJ470" s="40">
        <v>0.34566398399999998</v>
      </c>
      <c r="AK470" s="40">
        <v>0.34078330899999998</v>
      </c>
      <c r="AL470" s="40">
        <v>0.33560665699999997</v>
      </c>
      <c r="AM470" s="40">
        <v>0.33442390100000002</v>
      </c>
      <c r="AN470" s="40">
        <v>0.33315003399999998</v>
      </c>
      <c r="AO470" s="40">
        <v>0.32630661399999999</v>
      </c>
      <c r="AP470" s="40">
        <v>0.32075525300000002</v>
      </c>
      <c r="AQ470" s="40">
        <v>0.31819279499999997</v>
      </c>
      <c r="AR470" s="40">
        <v>0.31380975500000002</v>
      </c>
      <c r="AS470" s="40">
        <v>0.30875248799999999</v>
      </c>
      <c r="AT470" s="40">
        <v>0.30537891900000003</v>
      </c>
      <c r="AU470" s="40">
        <v>0.30204480500000003</v>
      </c>
      <c r="AV470" s="40">
        <v>0.29503068300000002</v>
      </c>
      <c r="AW470" s="40">
        <v>0.29132712999999999</v>
      </c>
      <c r="AX470" s="40">
        <v>0.28542210600000001</v>
      </c>
      <c r="AY470" s="40">
        <v>0.27566255099999998</v>
      </c>
      <c r="AZ470" s="40">
        <v>0.26986566699999998</v>
      </c>
      <c r="BA470" s="40">
        <v>0.25524372899999997</v>
      </c>
      <c r="BB470" s="40">
        <v>0.25256989400000002</v>
      </c>
      <c r="BC470" s="40">
        <v>0.25390715000000003</v>
      </c>
      <c r="BD470" s="40">
        <v>0.24837741499999999</v>
      </c>
      <c r="BE470" s="40">
        <v>0.242959812</v>
      </c>
      <c r="BF470" s="40">
        <v>0.230237093</v>
      </c>
      <c r="BG470" s="40">
        <v>0.23585700900000001</v>
      </c>
      <c r="BH470" s="40">
        <v>0.23248289699999999</v>
      </c>
      <c r="BI470" s="40">
        <v>0.229191388</v>
      </c>
      <c r="BJ470" s="40">
        <v>0.22607565700000001</v>
      </c>
      <c r="BK470" s="40">
        <v>0.22315262799999999</v>
      </c>
    </row>
    <row r="471" spans="1:63" x14ac:dyDescent="0.3">
      <c r="A471" s="40" t="s">
        <v>177</v>
      </c>
      <c r="B471" s="40" t="s">
        <v>178</v>
      </c>
      <c r="C471" s="40" t="s">
        <v>329</v>
      </c>
      <c r="D471" s="40" t="s">
        <v>46</v>
      </c>
      <c r="E471" s="40" t="s">
        <v>293</v>
      </c>
      <c r="G471" s="40" t="s">
        <v>47</v>
      </c>
      <c r="H471" s="40">
        <v>0.50128222200000006</v>
      </c>
      <c r="I471" s="40">
        <v>0.47267357100000001</v>
      </c>
      <c r="J471" s="40">
        <v>0.554247924</v>
      </c>
      <c r="K471" s="40">
        <v>0.52914266499999996</v>
      </c>
      <c r="L471" s="40">
        <v>0.51354351200000004</v>
      </c>
      <c r="M471" s="40">
        <v>0.49838428000000001</v>
      </c>
      <c r="N471" s="40">
        <v>0.48363539100000003</v>
      </c>
      <c r="O471" s="40">
        <v>0.469208615</v>
      </c>
      <c r="P471" s="40">
        <v>0.45500884000000003</v>
      </c>
      <c r="Q471" s="40">
        <v>0.51449671699999999</v>
      </c>
      <c r="R471" s="40">
        <v>0.49836876800000002</v>
      </c>
      <c r="S471" s="40">
        <v>0.482538417</v>
      </c>
      <c r="T471" s="40">
        <v>0.467129717</v>
      </c>
      <c r="U471" s="40">
        <v>0.452275443</v>
      </c>
      <c r="V471" s="40">
        <v>0.43803930899999999</v>
      </c>
      <c r="W471" s="40">
        <v>0.42441463400000001</v>
      </c>
      <c r="X471" s="40">
        <v>0.41133715700000001</v>
      </c>
      <c r="Y471" s="40">
        <v>0.45569779999999999</v>
      </c>
      <c r="Z471" s="40">
        <v>0.44174772200000001</v>
      </c>
      <c r="AA471" s="40">
        <v>0.42819315800000002</v>
      </c>
      <c r="AB471" s="40">
        <v>0.415000009</v>
      </c>
      <c r="AC471" s="40">
        <v>0.40218086600000003</v>
      </c>
      <c r="AD471" s="40">
        <v>0.38977491800000003</v>
      </c>
      <c r="AE471" s="40">
        <v>0.37782894099999997</v>
      </c>
      <c r="AF471" s="40">
        <v>0.412144544</v>
      </c>
      <c r="AG471" s="40">
        <v>0.39980022399999998</v>
      </c>
      <c r="AH471" s="40">
        <v>0.38795556599999997</v>
      </c>
      <c r="AI471" s="40">
        <v>0.37641226700000002</v>
      </c>
      <c r="AJ471" s="40">
        <v>0.36495499399999998</v>
      </c>
      <c r="AK471" s="40">
        <v>0.35350117800000003</v>
      </c>
      <c r="AL471" s="40">
        <v>0.34212409500000002</v>
      </c>
      <c r="AM471" s="40">
        <v>0.32329622200000002</v>
      </c>
      <c r="AN471" s="40">
        <v>0.316170958</v>
      </c>
      <c r="AO471" s="40">
        <v>0.30615107400000002</v>
      </c>
      <c r="AP471" s="40">
        <v>0.29705505599999998</v>
      </c>
      <c r="AQ471" s="40">
        <v>0.29209537299999999</v>
      </c>
      <c r="AR471" s="40">
        <v>0.28158461600000001</v>
      </c>
      <c r="AS471" s="40">
        <v>0.26886100000000002</v>
      </c>
      <c r="AT471" s="40">
        <v>0.26132765299999999</v>
      </c>
      <c r="AU471" s="40">
        <v>0.25162354199999998</v>
      </c>
      <c r="AV471" s="40">
        <v>0.242902167</v>
      </c>
      <c r="AW471" s="40">
        <v>0.23818882499999999</v>
      </c>
      <c r="AX471" s="40">
        <v>0.22988461199999999</v>
      </c>
      <c r="AY471" s="40">
        <v>0.248366117</v>
      </c>
      <c r="AZ471" s="40">
        <v>0.24612702</v>
      </c>
      <c r="BA471" s="40">
        <v>0.23871077700000001</v>
      </c>
      <c r="BB471" s="40">
        <v>0.23852847999999999</v>
      </c>
      <c r="BC471" s="40">
        <v>0.26174399100000001</v>
      </c>
      <c r="BD471" s="40">
        <v>0.25747672700000002</v>
      </c>
      <c r="BE471" s="40">
        <v>0.25163458900000002</v>
      </c>
      <c r="BF471" s="40">
        <v>0.25856142100000001</v>
      </c>
      <c r="BG471" s="40">
        <v>0.27708169500000002</v>
      </c>
      <c r="BH471" s="40">
        <v>0.266605604</v>
      </c>
      <c r="BI471" s="40">
        <v>0.25844804900000001</v>
      </c>
      <c r="BJ471" s="40">
        <v>0.25055699300000001</v>
      </c>
      <c r="BK471" s="40">
        <v>0.242927215</v>
      </c>
    </row>
    <row r="472" spans="1:63" x14ac:dyDescent="0.3">
      <c r="A472" s="40" t="s">
        <v>179</v>
      </c>
      <c r="B472" s="40" t="s">
        <v>180</v>
      </c>
      <c r="C472" s="40" t="s">
        <v>329</v>
      </c>
      <c r="D472" s="40" t="s">
        <v>46</v>
      </c>
      <c r="E472" s="40" t="s">
        <v>293</v>
      </c>
      <c r="G472" s="40" t="s">
        <v>47</v>
      </c>
      <c r="H472" s="40">
        <v>0.449573997</v>
      </c>
      <c r="I472" s="40">
        <v>0.44197832799999998</v>
      </c>
      <c r="J472" s="40">
        <v>0.43659846400000002</v>
      </c>
      <c r="K472" s="40">
        <v>0.48862680800000002</v>
      </c>
      <c r="L472" s="40">
        <v>0.470153665</v>
      </c>
      <c r="M472" s="40">
        <v>0.45533606599999998</v>
      </c>
      <c r="N472" s="40">
        <v>0.43959240500000002</v>
      </c>
      <c r="O472" s="40">
        <v>0.42601533699999999</v>
      </c>
      <c r="P472" s="40">
        <v>0.41253616599999998</v>
      </c>
      <c r="Q472" s="40">
        <v>0.40016667299999997</v>
      </c>
      <c r="R472" s="40">
        <v>0.39093045500000001</v>
      </c>
      <c r="S472" s="40">
        <v>0.38544789000000002</v>
      </c>
      <c r="T472" s="40">
        <v>0.38024930499999998</v>
      </c>
      <c r="U472" s="40">
        <v>0.37498637699999998</v>
      </c>
      <c r="V472" s="40">
        <v>0.37175074800000002</v>
      </c>
      <c r="W472" s="40">
        <v>0.36553510299999997</v>
      </c>
      <c r="X472" s="40">
        <v>0.35071455400000001</v>
      </c>
      <c r="Y472" s="40">
        <v>0.345227112</v>
      </c>
      <c r="Z472" s="40">
        <v>0.33501541699999998</v>
      </c>
      <c r="AA472" s="40">
        <v>0.32511151799999999</v>
      </c>
      <c r="AB472" s="40">
        <v>0.31863367399999998</v>
      </c>
      <c r="AC472" s="40">
        <v>0.31373533300000001</v>
      </c>
      <c r="AD472" s="40">
        <v>0.33490420399999998</v>
      </c>
      <c r="AE472" s="40">
        <v>0.33863700000000002</v>
      </c>
      <c r="AF472" s="40">
        <v>0.33454808400000002</v>
      </c>
      <c r="AG472" s="40">
        <v>0.329934546</v>
      </c>
      <c r="AH472" s="40">
        <v>0.318564452</v>
      </c>
      <c r="AI472" s="40">
        <v>0.30745517900000002</v>
      </c>
      <c r="AJ472" s="40">
        <v>0.29680477799999999</v>
      </c>
      <c r="AK472" s="40">
        <v>0.28671521700000002</v>
      </c>
      <c r="AL472" s="40">
        <v>0.27826375399999997</v>
      </c>
      <c r="AM472" s="40">
        <v>0.27019943099999999</v>
      </c>
      <c r="AN472" s="40">
        <v>0.26147287499999999</v>
      </c>
      <c r="AO472" s="40">
        <v>0.25417385100000001</v>
      </c>
      <c r="AP472" s="40">
        <v>0.24622522399999999</v>
      </c>
      <c r="AQ472" s="40">
        <v>0.23865540199999999</v>
      </c>
      <c r="AR472" s="40">
        <v>0.231410224</v>
      </c>
      <c r="AS472" s="40">
        <v>0.225259291</v>
      </c>
      <c r="AT472" s="40">
        <v>0.219138104</v>
      </c>
      <c r="AU472" s="40">
        <v>0.22047254799999999</v>
      </c>
      <c r="AV472" s="40">
        <v>0.21726105300000001</v>
      </c>
      <c r="AW472" s="40">
        <v>0.21774591900000001</v>
      </c>
      <c r="AX472" s="40">
        <v>0.219719795</v>
      </c>
      <c r="AY472" s="40">
        <v>0.21582653399999999</v>
      </c>
      <c r="AZ472" s="40">
        <v>0.20845055000000001</v>
      </c>
      <c r="BA472" s="40">
        <v>0.206425156</v>
      </c>
      <c r="BB472" s="40">
        <v>0.204311883</v>
      </c>
      <c r="BC472" s="40">
        <v>0.203702033</v>
      </c>
      <c r="BD472" s="40">
        <v>0.201392077</v>
      </c>
      <c r="BE472" s="40">
        <v>0.19902619899999999</v>
      </c>
      <c r="BF472" s="40">
        <v>0.19519201899999999</v>
      </c>
      <c r="BG472" s="40">
        <v>0.19004706399999999</v>
      </c>
      <c r="BH472" s="40">
        <v>0.183736762</v>
      </c>
      <c r="BI472" s="40">
        <v>0.177682382</v>
      </c>
      <c r="BJ472" s="40">
        <v>0.17187750299999999</v>
      </c>
      <c r="BK472" s="40">
        <v>0.166313291</v>
      </c>
    </row>
    <row r="473" spans="1:63" x14ac:dyDescent="0.3">
      <c r="A473" s="40" t="s">
        <v>279</v>
      </c>
      <c r="B473" s="40" t="s">
        <v>280</v>
      </c>
      <c r="C473" s="40" t="s">
        <v>329</v>
      </c>
      <c r="D473" s="40" t="s">
        <v>46</v>
      </c>
      <c r="E473" s="40" t="s">
        <v>293</v>
      </c>
      <c r="G473" s="40" t="s">
        <v>47</v>
      </c>
      <c r="H473" s="40">
        <v>0.81171519299999995</v>
      </c>
      <c r="I473" s="40">
        <v>0.78751164500000004</v>
      </c>
      <c r="J473" s="40">
        <v>0.77007125300000001</v>
      </c>
      <c r="K473" s="40">
        <v>0.75327068900000005</v>
      </c>
      <c r="L473" s="40">
        <v>0.73076131899999996</v>
      </c>
      <c r="M473" s="40">
        <v>0.72303137799999995</v>
      </c>
      <c r="N473" s="40">
        <v>0.70466234900000002</v>
      </c>
      <c r="O473" s="40">
        <v>0.69144714399999996</v>
      </c>
      <c r="P473" s="40">
        <v>0.67691312800000003</v>
      </c>
      <c r="Q473" s="40">
        <v>0.66196637800000002</v>
      </c>
      <c r="R473" s="40">
        <v>0.66979360499999996</v>
      </c>
      <c r="S473" s="40">
        <v>0.68457983899999997</v>
      </c>
      <c r="T473" s="40">
        <v>0.62902292800000004</v>
      </c>
      <c r="U473" s="40">
        <v>0.61317014400000003</v>
      </c>
      <c r="V473" s="40">
        <v>0.58914392100000001</v>
      </c>
      <c r="W473" s="40">
        <v>0.593108038</v>
      </c>
      <c r="X473" s="40">
        <v>0.54178261000000005</v>
      </c>
      <c r="Y473" s="40">
        <v>0.494779099</v>
      </c>
      <c r="Z473" s="40">
        <v>0.40514787299999999</v>
      </c>
      <c r="AA473" s="40">
        <v>0.39597706300000002</v>
      </c>
      <c r="AB473" s="40">
        <v>0.37264903700000002</v>
      </c>
      <c r="AC473" s="40">
        <v>0.35095181199999997</v>
      </c>
      <c r="AD473" s="40">
        <v>0.35651077599999997</v>
      </c>
      <c r="AE473" s="40">
        <v>0.34368315300000002</v>
      </c>
      <c r="AF473" s="40">
        <v>0.34621518400000001</v>
      </c>
      <c r="AG473" s="40">
        <v>0.34418050500000003</v>
      </c>
      <c r="AH473" s="40">
        <v>0.34769959099999997</v>
      </c>
      <c r="AI473" s="40">
        <v>0.35407559300000002</v>
      </c>
      <c r="AJ473" s="40">
        <v>0.38751911999999999</v>
      </c>
      <c r="AK473" s="40">
        <v>0.36014811000000002</v>
      </c>
      <c r="AL473" s="40">
        <v>0.33435553499999998</v>
      </c>
      <c r="AM473" s="40">
        <v>0.32878721999999999</v>
      </c>
      <c r="AN473" s="40">
        <v>0.32067667900000002</v>
      </c>
      <c r="AO473" s="40">
        <v>0.32036478000000002</v>
      </c>
      <c r="AP473" s="40">
        <v>0.28991766200000002</v>
      </c>
      <c r="AQ473" s="40">
        <v>0.30603650900000001</v>
      </c>
      <c r="AR473" s="40">
        <v>0.29048542300000002</v>
      </c>
      <c r="AS473" s="40">
        <v>0.270848174</v>
      </c>
      <c r="AT473" s="40">
        <v>0.28272273999999997</v>
      </c>
      <c r="AU473" s="40">
        <v>0.26739539499999998</v>
      </c>
      <c r="AV473" s="40">
        <v>0.25147529200000002</v>
      </c>
      <c r="AW473" s="40">
        <v>0.23218570499999999</v>
      </c>
      <c r="AX473" s="40">
        <v>0.25162003399999999</v>
      </c>
      <c r="AY473" s="40">
        <v>0.24395345800000001</v>
      </c>
      <c r="AZ473" s="40">
        <v>0.22626657</v>
      </c>
      <c r="BA473" s="40">
        <v>0.243308688</v>
      </c>
      <c r="BB473" s="40">
        <v>0.23173078899999999</v>
      </c>
      <c r="BC473" s="40">
        <v>0.23328844100000001</v>
      </c>
      <c r="BD473" s="40">
        <v>0.26381465399999998</v>
      </c>
      <c r="BE473" s="40">
        <v>0.24548677999999999</v>
      </c>
      <c r="BF473" s="40">
        <v>0.25237024699999999</v>
      </c>
      <c r="BG473" s="40">
        <v>0.25850450899999999</v>
      </c>
      <c r="BH473" s="40">
        <v>0.244172687</v>
      </c>
      <c r="BI473" s="40">
        <v>0.24326268000000001</v>
      </c>
      <c r="BJ473" s="40">
        <v>0.23601623999999999</v>
      </c>
      <c r="BK473" s="40">
        <v>0.229034457</v>
      </c>
    </row>
    <row r="474" spans="1:63" x14ac:dyDescent="0.3">
      <c r="A474" s="40" t="s">
        <v>281</v>
      </c>
      <c r="B474" s="40" t="s">
        <v>282</v>
      </c>
      <c r="C474" s="40" t="s">
        <v>329</v>
      </c>
      <c r="D474" s="40" t="s">
        <v>46</v>
      </c>
      <c r="E474" s="40" t="s">
        <v>293</v>
      </c>
      <c r="G474" s="40" t="s">
        <v>47</v>
      </c>
      <c r="H474" s="40">
        <v>0.48698497099999999</v>
      </c>
      <c r="I474" s="40">
        <v>0.48382027500000002</v>
      </c>
      <c r="J474" s="40">
        <v>0.48030902399999997</v>
      </c>
      <c r="K474" s="40">
        <v>0.47659608799999997</v>
      </c>
      <c r="L474" s="40">
        <v>0.46823145900000002</v>
      </c>
      <c r="M474" s="40">
        <v>0.46887699900000002</v>
      </c>
      <c r="N474" s="40">
        <v>0.46488956199999998</v>
      </c>
      <c r="O474" s="40">
        <v>0.46068881499999997</v>
      </c>
      <c r="P474" s="40">
        <v>0.456132072</v>
      </c>
      <c r="Q474" s="40">
        <v>0.45115385299999999</v>
      </c>
      <c r="R474" s="40">
        <v>0.44569483999999998</v>
      </c>
      <c r="S474" s="40">
        <v>0.43624547800000002</v>
      </c>
      <c r="T474" s="40">
        <v>0.42168350700000001</v>
      </c>
      <c r="U474" s="40">
        <v>0.41631881900000001</v>
      </c>
      <c r="V474" s="40">
        <v>0.403082724</v>
      </c>
      <c r="W474" s="40">
        <v>0.39075503700000003</v>
      </c>
      <c r="X474" s="40">
        <v>0.37912035799999999</v>
      </c>
      <c r="Y474" s="40">
        <v>0.36773580099999997</v>
      </c>
      <c r="Z474" s="40">
        <v>0.35612175499999998</v>
      </c>
      <c r="AA474" s="40">
        <v>0.34965659700000001</v>
      </c>
      <c r="AB474" s="40">
        <v>0.34244087000000001</v>
      </c>
      <c r="AC474" s="40">
        <v>0.33477795100000002</v>
      </c>
      <c r="AD474" s="40">
        <v>0.326998287</v>
      </c>
      <c r="AE474" s="40">
        <v>0.31946028599999998</v>
      </c>
      <c r="AF474" s="40">
        <v>0.31239688999999998</v>
      </c>
      <c r="AG474" s="40">
        <v>0.30580852400000003</v>
      </c>
      <c r="AH474" s="40">
        <v>0.30021683399999999</v>
      </c>
      <c r="AI474" s="40">
        <v>0.29465962200000001</v>
      </c>
      <c r="AJ474" s="40">
        <v>0.289824631</v>
      </c>
      <c r="AK474" s="40">
        <v>0.28576723100000001</v>
      </c>
      <c r="AL474" s="40">
        <v>0.282484713</v>
      </c>
      <c r="AM474" s="40">
        <v>0.27988738600000002</v>
      </c>
      <c r="AN474" s="40">
        <v>0.27783493399999998</v>
      </c>
      <c r="AO474" s="40">
        <v>0.278853513</v>
      </c>
      <c r="AP474" s="40">
        <v>0.27472658500000002</v>
      </c>
      <c r="AQ474" s="40">
        <v>0.295183423</v>
      </c>
      <c r="AR474" s="40">
        <v>0.29888991399999998</v>
      </c>
      <c r="AS474" s="40">
        <v>0.28587591400000001</v>
      </c>
      <c r="AT474" s="40">
        <v>0.29425082800000002</v>
      </c>
      <c r="AU474" s="40">
        <v>0.29454476099999999</v>
      </c>
      <c r="AV474" s="40">
        <v>0.29111693100000002</v>
      </c>
      <c r="AW474" s="40">
        <v>0.29198773700000002</v>
      </c>
      <c r="AX474" s="40">
        <v>0.28890531600000002</v>
      </c>
      <c r="AY474" s="40">
        <v>0.297397513</v>
      </c>
      <c r="AZ474" s="40">
        <v>0.30139029000000001</v>
      </c>
      <c r="BA474" s="40">
        <v>0.31239839899999999</v>
      </c>
      <c r="BB474" s="40">
        <v>0.30007706699999998</v>
      </c>
      <c r="BC474" s="40">
        <v>0.31345721999999998</v>
      </c>
      <c r="BD474" s="40">
        <v>0.29687343799999999</v>
      </c>
      <c r="BE474" s="40">
        <v>0.283963509</v>
      </c>
      <c r="BF474" s="40">
        <v>0.29193733700000002</v>
      </c>
      <c r="BG474" s="40">
        <v>0.27190859299999998</v>
      </c>
      <c r="BH474" s="40">
        <v>0.26570117900000001</v>
      </c>
      <c r="BI474" s="40">
        <v>0.25954349500000001</v>
      </c>
      <c r="BJ474" s="40">
        <v>0.253526378</v>
      </c>
      <c r="BK474" s="40">
        <v>0.24767246700000001</v>
      </c>
    </row>
    <row r="475" spans="1:63" x14ac:dyDescent="0.3">
      <c r="A475" s="40" t="s">
        <v>147</v>
      </c>
      <c r="B475" s="40" t="s">
        <v>148</v>
      </c>
      <c r="C475" s="40" t="s">
        <v>330</v>
      </c>
      <c r="D475" s="40" t="s">
        <v>46</v>
      </c>
      <c r="E475" s="40" t="s">
        <v>293</v>
      </c>
      <c r="G475" s="40" t="s">
        <v>47</v>
      </c>
      <c r="H475" s="40">
        <v>0.43394938900000002</v>
      </c>
      <c r="I475" s="40">
        <v>0.43021365900000003</v>
      </c>
      <c r="J475" s="40">
        <v>0.426427273</v>
      </c>
      <c r="K475" s="40">
        <v>0.421464279</v>
      </c>
      <c r="L475" s="40">
        <v>0.41720854800000001</v>
      </c>
      <c r="M475" s="40">
        <v>0.41283298000000002</v>
      </c>
      <c r="N475" s="40">
        <v>0.40800902999999999</v>
      </c>
      <c r="O475" s="40">
        <v>0.40301499400000002</v>
      </c>
      <c r="P475" s="40">
        <v>0.39832320799999998</v>
      </c>
      <c r="Q475" s="40">
        <v>0.393983572</v>
      </c>
      <c r="R475" s="40">
        <v>0.384388179</v>
      </c>
      <c r="S475" s="40">
        <v>0.39174802199999997</v>
      </c>
      <c r="T475" s="40">
        <v>0.39676363599999998</v>
      </c>
      <c r="U475" s="40">
        <v>0.40281183500000001</v>
      </c>
      <c r="V475" s="40">
        <v>0.40717875999999997</v>
      </c>
      <c r="W475" s="40">
        <v>0.406436876</v>
      </c>
      <c r="X475" s="40">
        <v>0.40631761399999999</v>
      </c>
      <c r="Y475" s="40">
        <v>0.40576840400000003</v>
      </c>
      <c r="Z475" s="40">
        <v>0.40469712499999999</v>
      </c>
      <c r="AA475" s="40">
        <v>0.40232495499999998</v>
      </c>
      <c r="AB475" s="40">
        <v>0.39941819499999998</v>
      </c>
      <c r="AC475" s="40">
        <v>0.39674473700000001</v>
      </c>
      <c r="AD475" s="40">
        <v>0.39300331500000002</v>
      </c>
      <c r="AE475" s="40">
        <v>0.38904605599999997</v>
      </c>
      <c r="AF475" s="40">
        <v>0.38561540700000002</v>
      </c>
      <c r="AG475" s="40">
        <v>0.38142941800000002</v>
      </c>
      <c r="AH475" s="40">
        <v>0.37776073999999998</v>
      </c>
      <c r="AI475" s="40">
        <v>0.41812738999999999</v>
      </c>
      <c r="AJ475" s="40">
        <v>0.411430399</v>
      </c>
      <c r="AK475" s="40">
        <v>0.39779667200000002</v>
      </c>
      <c r="AL475" s="40">
        <v>0.38452681799999999</v>
      </c>
      <c r="AM475" s="40">
        <v>0.37162073899999998</v>
      </c>
      <c r="AN475" s="40">
        <v>0.359069209</v>
      </c>
      <c r="AO475" s="40">
        <v>0.34237965399999998</v>
      </c>
      <c r="AP475" s="40">
        <v>0.334989184</v>
      </c>
      <c r="AQ475" s="40">
        <v>0.33549460599999997</v>
      </c>
      <c r="AR475" s="40">
        <v>0.35441223500000002</v>
      </c>
      <c r="AS475" s="40">
        <v>0.355556398</v>
      </c>
      <c r="AT475" s="40">
        <v>0.34566191200000002</v>
      </c>
      <c r="AU475" s="40">
        <v>0.31874728499999999</v>
      </c>
      <c r="AV475" s="40">
        <v>0.37673969000000002</v>
      </c>
      <c r="AW475" s="40">
        <v>0.38232829800000001</v>
      </c>
      <c r="AX475" s="40">
        <v>0.40301483500000002</v>
      </c>
      <c r="AY475" s="40">
        <v>0.35301605000000003</v>
      </c>
      <c r="AZ475" s="40">
        <v>0.365074173</v>
      </c>
      <c r="BA475" s="40">
        <v>0.33986115</v>
      </c>
      <c r="BB475" s="40">
        <v>0.34381088799999998</v>
      </c>
      <c r="BC475" s="40">
        <v>0.40844873500000001</v>
      </c>
      <c r="BD475" s="40">
        <v>0.37645880300000001</v>
      </c>
      <c r="BE475" s="40">
        <v>0.38448680299999999</v>
      </c>
      <c r="BF475" s="40">
        <v>0.35443564399999999</v>
      </c>
      <c r="BG475" s="40">
        <v>0.36207360999999999</v>
      </c>
      <c r="BH475" s="40">
        <v>0.36315238100000002</v>
      </c>
      <c r="BI475" s="40">
        <v>0.34118093100000002</v>
      </c>
      <c r="BJ475" s="40">
        <v>0.33129725399999999</v>
      </c>
      <c r="BK475" s="40">
        <v>0.32177736099999998</v>
      </c>
    </row>
    <row r="476" spans="1:63" x14ac:dyDescent="0.3">
      <c r="A476" s="40" t="s">
        <v>153</v>
      </c>
      <c r="B476" s="40" t="s">
        <v>154</v>
      </c>
      <c r="C476" s="40" t="s">
        <v>330</v>
      </c>
      <c r="D476" s="40" t="s">
        <v>46</v>
      </c>
      <c r="E476" s="40" t="s">
        <v>293</v>
      </c>
      <c r="G476" s="40" t="s">
        <v>47</v>
      </c>
      <c r="H476" s="40">
        <v>0.94603244399999997</v>
      </c>
      <c r="I476" s="40">
        <v>0.935198694</v>
      </c>
      <c r="J476" s="40">
        <v>0.92385747799999995</v>
      </c>
      <c r="K476" s="40">
        <v>0.91209914599999997</v>
      </c>
      <c r="L476" s="40">
        <v>0.89999124200000002</v>
      </c>
      <c r="M476" s="40">
        <v>0.88755550800000005</v>
      </c>
      <c r="N476" s="40">
        <v>0.87479836300000002</v>
      </c>
      <c r="O476" s="40">
        <v>0.86175209200000003</v>
      </c>
      <c r="P476" s="40">
        <v>0.84844708300000005</v>
      </c>
      <c r="Q476" s="40">
        <v>0.82725213600000003</v>
      </c>
      <c r="R476" s="40">
        <v>0.81370670300000003</v>
      </c>
      <c r="S476" s="40">
        <v>0.792700984</v>
      </c>
      <c r="T476" s="40">
        <v>0.77188874699999999</v>
      </c>
      <c r="U476" s="40">
        <v>0.758153458</v>
      </c>
      <c r="V476" s="40">
        <v>0.744231003</v>
      </c>
      <c r="W476" s="40">
        <v>0.73017017500000003</v>
      </c>
      <c r="X476" s="40">
        <v>0.71803602300000002</v>
      </c>
      <c r="Y476" s="40">
        <v>0.69424190399999997</v>
      </c>
      <c r="Z476" s="40">
        <v>0.70509460099999999</v>
      </c>
      <c r="AA476" s="40">
        <v>0.68574579300000005</v>
      </c>
      <c r="AB476" s="40">
        <v>0.66531457299999996</v>
      </c>
      <c r="AC476" s="40">
        <v>0.64529752799999995</v>
      </c>
      <c r="AD476" s="40">
        <v>0.6257277</v>
      </c>
      <c r="AE476" s="40">
        <v>0.60663523500000005</v>
      </c>
      <c r="AF476" s="40">
        <v>0.588058356</v>
      </c>
      <c r="AG476" s="40">
        <v>0.57193561100000001</v>
      </c>
      <c r="AH476" s="40">
        <v>0.55439866299999996</v>
      </c>
      <c r="AI476" s="40">
        <v>0.53844257900000003</v>
      </c>
      <c r="AJ476" s="40">
        <v>0.52232821200000001</v>
      </c>
      <c r="AK476" s="40">
        <v>0.507032818</v>
      </c>
      <c r="AL476" s="40">
        <v>0.49333668000000003</v>
      </c>
      <c r="AM476" s="40">
        <v>0.48029923000000002</v>
      </c>
      <c r="AN476" s="40">
        <v>0.467125605</v>
      </c>
      <c r="AO476" s="40">
        <v>0.454626588</v>
      </c>
      <c r="AP476" s="40">
        <v>0.442760765</v>
      </c>
      <c r="AQ476" s="40">
        <v>0.43149408700000003</v>
      </c>
      <c r="AR476" s="40">
        <v>0.42074281899999999</v>
      </c>
      <c r="AS476" s="40">
        <v>0.41036742300000001</v>
      </c>
      <c r="AT476" s="40">
        <v>0.40021781000000001</v>
      </c>
      <c r="AU476" s="40">
        <v>0.39019959999999998</v>
      </c>
      <c r="AV476" s="40">
        <v>0.38029784100000003</v>
      </c>
      <c r="AW476" s="40">
        <v>0.37053417700000002</v>
      </c>
      <c r="AX476" s="40">
        <v>0.36090978800000001</v>
      </c>
      <c r="AY476" s="40">
        <v>0.35143413699999998</v>
      </c>
      <c r="AZ476" s="40">
        <v>0.34229207099999998</v>
      </c>
      <c r="BA476" s="40">
        <v>0.33313664300000001</v>
      </c>
      <c r="BB476" s="40">
        <v>0.32415732000000003</v>
      </c>
      <c r="BC476" s="40">
        <v>0.31538570199999999</v>
      </c>
      <c r="BD476" s="40">
        <v>0.30685642200000002</v>
      </c>
      <c r="BE476" s="40">
        <v>0.31045800299999998</v>
      </c>
      <c r="BF476" s="40">
        <v>0.30213766800000003</v>
      </c>
      <c r="BG476" s="40">
        <v>0.29408440200000002</v>
      </c>
      <c r="BH476" s="40">
        <v>0.28629855900000001</v>
      </c>
      <c r="BI476" s="40">
        <v>0.27877818199999999</v>
      </c>
      <c r="BJ476" s="40">
        <v>0.271518712</v>
      </c>
      <c r="BK476" s="40">
        <v>0.26451427100000002</v>
      </c>
    </row>
    <row r="477" spans="1:63" x14ac:dyDescent="0.3">
      <c r="A477" s="40" t="s">
        <v>155</v>
      </c>
      <c r="B477" s="40" t="s">
        <v>156</v>
      </c>
      <c r="C477" s="40" t="s">
        <v>330</v>
      </c>
      <c r="D477" s="40" t="s">
        <v>46</v>
      </c>
      <c r="E477" s="40" t="s">
        <v>293</v>
      </c>
      <c r="G477" s="40" t="s">
        <v>47</v>
      </c>
      <c r="H477" s="40">
        <v>0.94662220600000002</v>
      </c>
      <c r="I477" s="40">
        <v>0.92816389499999996</v>
      </c>
      <c r="J477" s="40">
        <v>0.90999013399999995</v>
      </c>
      <c r="K477" s="40">
        <v>0.89234422899999999</v>
      </c>
      <c r="L477" s="40">
        <v>0.87533950800000004</v>
      </c>
      <c r="M477" s="40">
        <v>0.85909073400000002</v>
      </c>
      <c r="N477" s="40">
        <v>0.84342340800000004</v>
      </c>
      <c r="O477" s="40">
        <v>0.82786755899999998</v>
      </c>
      <c r="P477" s="40">
        <v>0.81185390800000001</v>
      </c>
      <c r="Q477" s="40">
        <v>0.795103895</v>
      </c>
      <c r="R477" s="40">
        <v>0.777490405</v>
      </c>
      <c r="S477" s="40">
        <v>0.75935040300000001</v>
      </c>
      <c r="T477" s="40">
        <v>0.74392880400000005</v>
      </c>
      <c r="U477" s="40">
        <v>0.729338979</v>
      </c>
      <c r="V477" s="40">
        <v>0.73313065600000005</v>
      </c>
      <c r="W477" s="40">
        <v>0.74180953599999999</v>
      </c>
      <c r="X477" s="40">
        <v>0.72755242200000003</v>
      </c>
      <c r="Y477" s="40">
        <v>0.72492097499999997</v>
      </c>
      <c r="Z477" s="40">
        <v>0.71029217899999997</v>
      </c>
      <c r="AA477" s="40">
        <v>0.69525062000000004</v>
      </c>
      <c r="AB477" s="40">
        <v>0.68001875000000001</v>
      </c>
      <c r="AC477" s="40">
        <v>0.66423523799999995</v>
      </c>
      <c r="AD477" s="40">
        <v>0.64815470600000002</v>
      </c>
      <c r="AE477" s="40">
        <v>0.63120124399999999</v>
      </c>
      <c r="AF477" s="40">
        <v>0.61474584799999998</v>
      </c>
      <c r="AG477" s="40">
        <v>0.60652228900000005</v>
      </c>
      <c r="AH477" s="40">
        <v>0.58800829200000004</v>
      </c>
      <c r="AI477" s="40">
        <v>0.57356833100000004</v>
      </c>
      <c r="AJ477" s="40">
        <v>0.55876420699999996</v>
      </c>
      <c r="AK477" s="40">
        <v>0.54945064200000004</v>
      </c>
      <c r="AL477" s="40">
        <v>0.54015548700000005</v>
      </c>
      <c r="AM477" s="40">
        <v>0.52637472900000004</v>
      </c>
      <c r="AN477" s="40">
        <v>0.51406407600000004</v>
      </c>
      <c r="AO477" s="40">
        <v>0.50058083600000003</v>
      </c>
      <c r="AP477" s="40">
        <v>0.48852104099999999</v>
      </c>
      <c r="AQ477" s="40">
        <v>0.469539716</v>
      </c>
      <c r="AR477" s="40">
        <v>0.48043232499999999</v>
      </c>
      <c r="AS477" s="40">
        <v>0.46396188900000002</v>
      </c>
      <c r="AT477" s="40">
        <v>0.44765841099999998</v>
      </c>
      <c r="AU477" s="40">
        <v>0.43152226999999999</v>
      </c>
      <c r="AV477" s="40">
        <v>0.45018984200000001</v>
      </c>
      <c r="AW477" s="40">
        <v>0.41103397400000002</v>
      </c>
      <c r="AX477" s="40">
        <v>0.40627802200000002</v>
      </c>
      <c r="AY477" s="40">
        <v>0.39134739200000002</v>
      </c>
      <c r="AZ477" s="40">
        <v>0.44700466599999999</v>
      </c>
      <c r="BA477" s="40">
        <v>0.42699789700000002</v>
      </c>
      <c r="BB477" s="40">
        <v>0.39904570499999997</v>
      </c>
      <c r="BC477" s="40">
        <v>0.38620924000000001</v>
      </c>
      <c r="BD477" s="40">
        <v>0.37382248099999998</v>
      </c>
      <c r="BE477" s="40">
        <v>0.37855838600000002</v>
      </c>
      <c r="BF477" s="40">
        <v>0.39874189599999998</v>
      </c>
      <c r="BG477" s="40">
        <v>0.38567083299999999</v>
      </c>
      <c r="BH477" s="40">
        <v>0.37308918400000002</v>
      </c>
      <c r="BI477" s="40">
        <v>0.36110559599999997</v>
      </c>
      <c r="BJ477" s="40">
        <v>0.349764833</v>
      </c>
      <c r="BK477" s="40">
        <v>0.33904067999999998</v>
      </c>
    </row>
    <row r="478" spans="1:63" x14ac:dyDescent="0.3">
      <c r="A478" s="40" t="s">
        <v>284</v>
      </c>
      <c r="B478" s="40" t="s">
        <v>272</v>
      </c>
      <c r="C478" s="40" t="s">
        <v>330</v>
      </c>
      <c r="D478" s="40" t="s">
        <v>46</v>
      </c>
      <c r="E478" s="40" t="s">
        <v>293</v>
      </c>
      <c r="G478" s="40" t="s">
        <v>47</v>
      </c>
      <c r="H478" s="40">
        <v>0.454766316</v>
      </c>
      <c r="I478" s="40">
        <v>0.43737801300000001</v>
      </c>
      <c r="J478" s="40">
        <v>0.42032144100000002</v>
      </c>
      <c r="K478" s="40">
        <v>0.40404380499999998</v>
      </c>
      <c r="L478" s="40">
        <v>0.38872772900000002</v>
      </c>
      <c r="M478" s="40">
        <v>0.374397955</v>
      </c>
      <c r="N478" s="40">
        <v>0.36509259500000002</v>
      </c>
      <c r="O478" s="40">
        <v>0.35165533500000001</v>
      </c>
      <c r="P478" s="40">
        <v>0.33810855299999998</v>
      </c>
      <c r="Q478" s="40">
        <v>0.32427926499999998</v>
      </c>
      <c r="R478" s="40">
        <v>0.31025645800000001</v>
      </c>
      <c r="S478" s="40">
        <v>0.298050592</v>
      </c>
      <c r="T478" s="40">
        <v>0.28933154799999999</v>
      </c>
      <c r="U478" s="40">
        <v>0.28150978700000001</v>
      </c>
      <c r="V478" s="40">
        <v>0.27464175899999999</v>
      </c>
      <c r="W478" s="40">
        <v>0.26578142199999999</v>
      </c>
      <c r="X478" s="40">
        <v>0.25935227</v>
      </c>
      <c r="Y478" s="40">
        <v>0.25178244799999999</v>
      </c>
      <c r="Z478" s="40">
        <v>0.24261813800000001</v>
      </c>
      <c r="AA478" s="40">
        <v>0.23572180000000001</v>
      </c>
      <c r="AB478" s="40">
        <v>0.22737615899999999</v>
      </c>
      <c r="AC478" s="40">
        <v>0.22002387500000001</v>
      </c>
      <c r="AD478" s="40">
        <v>0.215632143</v>
      </c>
      <c r="AE478" s="40">
        <v>0.23417332799999999</v>
      </c>
      <c r="AF478" s="40">
        <v>0.23281843899999999</v>
      </c>
      <c r="AG478" s="40">
        <v>0.224099827</v>
      </c>
      <c r="AH478" s="40">
        <v>0.21779274100000001</v>
      </c>
      <c r="AI478" s="40">
        <v>0.21182991300000001</v>
      </c>
      <c r="AJ478" s="40">
        <v>0.204404961</v>
      </c>
      <c r="AK478" s="40">
        <v>0.198080268</v>
      </c>
      <c r="AL478" s="40">
        <v>0.19276148400000001</v>
      </c>
      <c r="AM478" s="40">
        <v>0.19752307599999999</v>
      </c>
      <c r="AN478" s="40">
        <v>0.213026301</v>
      </c>
      <c r="AO478" s="40">
        <v>0.21301355199999999</v>
      </c>
      <c r="AP478" s="40">
        <v>0.206315737</v>
      </c>
      <c r="AQ478" s="40">
        <v>0.20006336699999999</v>
      </c>
      <c r="AR478" s="40">
        <v>0.18775104400000001</v>
      </c>
      <c r="AS478" s="40">
        <v>0.18256731400000001</v>
      </c>
      <c r="AT478" s="40">
        <v>0.17177668600000001</v>
      </c>
      <c r="AU478" s="40">
        <v>0.16779970399999999</v>
      </c>
      <c r="AV478" s="40">
        <v>0.164317783</v>
      </c>
      <c r="AW478" s="40">
        <v>0.16122979600000001</v>
      </c>
      <c r="AX478" s="40">
        <v>0.158376819</v>
      </c>
      <c r="AY478" s="40">
        <v>0.15557510599999999</v>
      </c>
      <c r="AZ478" s="40">
        <v>0.152702538</v>
      </c>
      <c r="BA478" s="40">
        <v>0.14973714399999999</v>
      </c>
      <c r="BB478" s="40">
        <v>0.151944303</v>
      </c>
      <c r="BC478" s="40">
        <v>0.14873331000000001</v>
      </c>
      <c r="BD478" s="40">
        <v>0.14546281899999999</v>
      </c>
      <c r="BE478" s="40">
        <v>0.14214758799999999</v>
      </c>
      <c r="BF478" s="40">
        <v>0.13878711799999999</v>
      </c>
      <c r="BG478" s="40">
        <v>0.13539631899999999</v>
      </c>
      <c r="BH478" s="40">
        <v>0.13202034100000001</v>
      </c>
      <c r="BI478" s="40">
        <v>0.128709554</v>
      </c>
      <c r="BJ478" s="40">
        <v>0.1254951</v>
      </c>
      <c r="BK478" s="40">
        <v>0.122383943</v>
      </c>
    </row>
    <row r="479" spans="1:63" x14ac:dyDescent="0.3">
      <c r="A479" s="40" t="s">
        <v>273</v>
      </c>
      <c r="B479" s="40" t="s">
        <v>274</v>
      </c>
      <c r="C479" s="40" t="s">
        <v>330</v>
      </c>
      <c r="D479" s="40" t="s">
        <v>46</v>
      </c>
      <c r="E479" s="40" t="s">
        <v>293</v>
      </c>
      <c r="G479" s="40" t="s">
        <v>47</v>
      </c>
      <c r="H479" s="40">
        <v>0.24757741899999999</v>
      </c>
      <c r="I479" s="40">
        <v>0.23992783000000001</v>
      </c>
      <c r="J479" s="40">
        <v>0.23276727999999999</v>
      </c>
      <c r="K479" s="40">
        <v>0.22626575400000001</v>
      </c>
      <c r="L479" s="40">
        <v>0.220477167</v>
      </c>
      <c r="M479" s="40">
        <v>0.21543552399999999</v>
      </c>
      <c r="N479" s="40">
        <v>0.21098502199999999</v>
      </c>
      <c r="O479" s="40">
        <v>0.206786992</v>
      </c>
      <c r="P479" s="40">
        <v>0.20244489099999999</v>
      </c>
      <c r="Q479" s="40">
        <v>0.19774379</v>
      </c>
      <c r="R479" s="40">
        <v>0.192584958</v>
      </c>
      <c r="S479" s="40">
        <v>0.187151025</v>
      </c>
      <c r="T479" s="40">
        <v>0.18181602299999999</v>
      </c>
      <c r="U479" s="40">
        <v>0.17700449300000001</v>
      </c>
      <c r="V479" s="40">
        <v>0.18308671400000001</v>
      </c>
      <c r="W479" s="40">
        <v>0.17957849300000001</v>
      </c>
      <c r="X479" s="40">
        <v>0.176645675</v>
      </c>
      <c r="Y479" s="40">
        <v>0.18349511600000001</v>
      </c>
      <c r="Z479" s="40">
        <v>0.18008152399999999</v>
      </c>
      <c r="AA479" s="40">
        <v>0.17589289699999999</v>
      </c>
      <c r="AB479" s="40">
        <v>0.17090011699999999</v>
      </c>
      <c r="AC479" s="40">
        <v>0.18279775600000001</v>
      </c>
      <c r="AD479" s="40">
        <v>0.176542911</v>
      </c>
      <c r="AE479" s="40">
        <v>0.186822393</v>
      </c>
      <c r="AF479" s="40">
        <v>0.18873521300000001</v>
      </c>
      <c r="AG479" s="40">
        <v>0.18314604600000001</v>
      </c>
      <c r="AH479" s="40">
        <v>0.18544059900000001</v>
      </c>
      <c r="AI479" s="40">
        <v>0.187668532</v>
      </c>
      <c r="AJ479" s="40">
        <v>0.18266285099999999</v>
      </c>
      <c r="AK479" s="40">
        <v>0.184574242</v>
      </c>
      <c r="AL479" s="40">
        <v>0.186176229</v>
      </c>
      <c r="AM479" s="40">
        <v>0.18106741000000001</v>
      </c>
      <c r="AN479" s="40">
        <v>0.17614015499999999</v>
      </c>
      <c r="AO479" s="40">
        <v>0.171461737</v>
      </c>
      <c r="AP479" s="40">
        <v>0.17899262599999999</v>
      </c>
      <c r="AQ479" s="40">
        <v>0.18620231500000001</v>
      </c>
      <c r="AR479" s="40">
        <v>0.20444309399999999</v>
      </c>
      <c r="AS479" s="40">
        <v>0.210683961</v>
      </c>
      <c r="AT479" s="40">
        <v>0.20836025799999999</v>
      </c>
      <c r="AU479" s="40">
        <v>0.208566959</v>
      </c>
      <c r="AV479" s="40">
        <v>0.209045545</v>
      </c>
      <c r="AW479" s="40">
        <v>0.20984192199999999</v>
      </c>
      <c r="AX479" s="40">
        <v>0.204677685</v>
      </c>
      <c r="AY479" s="40">
        <v>0.19059839100000001</v>
      </c>
      <c r="AZ479" s="40">
        <v>0.18568370300000001</v>
      </c>
      <c r="BA479" s="40">
        <v>0.189929873</v>
      </c>
      <c r="BB479" s="40">
        <v>0.189425544</v>
      </c>
      <c r="BC479" s="40">
        <v>0.19314432100000001</v>
      </c>
      <c r="BD479" s="40">
        <v>0.19243777300000001</v>
      </c>
      <c r="BE479" s="40">
        <v>0.18847831300000001</v>
      </c>
      <c r="BF479" s="40">
        <v>0.18788465600000001</v>
      </c>
      <c r="BG479" s="40">
        <v>0.18264450500000001</v>
      </c>
      <c r="BH479" s="40">
        <v>0.17839350300000001</v>
      </c>
      <c r="BI479" s="40">
        <v>0.17431577300000001</v>
      </c>
      <c r="BJ479" s="40">
        <v>0.17039591400000001</v>
      </c>
      <c r="BK479" s="40">
        <v>0.16662691299999999</v>
      </c>
    </row>
    <row r="480" spans="1:63" x14ac:dyDescent="0.3">
      <c r="A480" s="40" t="s">
        <v>161</v>
      </c>
      <c r="B480" s="40" t="s">
        <v>162</v>
      </c>
      <c r="C480" s="40" t="s">
        <v>330</v>
      </c>
      <c r="D480" s="40" t="s">
        <v>46</v>
      </c>
      <c r="E480" s="40" t="s">
        <v>293</v>
      </c>
      <c r="G480" s="40" t="s">
        <v>47</v>
      </c>
      <c r="H480" s="40">
        <v>0.307763648</v>
      </c>
      <c r="I480" s="40">
        <v>0.30531270100000002</v>
      </c>
      <c r="J480" s="40">
        <v>0.30285137899999998</v>
      </c>
      <c r="K480" s="40">
        <v>0.30034056799999997</v>
      </c>
      <c r="L480" s="40">
        <v>0.29774710700000001</v>
      </c>
      <c r="M480" s="40">
        <v>0.29489737100000002</v>
      </c>
      <c r="N480" s="40">
        <v>0.292313675</v>
      </c>
      <c r="O480" s="40">
        <v>0.28853963100000002</v>
      </c>
      <c r="P480" s="40">
        <v>0.28457306900000001</v>
      </c>
      <c r="Q480" s="40">
        <v>0.28878584699999998</v>
      </c>
      <c r="R480" s="40">
        <v>0.28422391800000002</v>
      </c>
      <c r="S480" s="40">
        <v>0.27946510600000002</v>
      </c>
      <c r="T480" s="40">
        <v>0.27460815999999999</v>
      </c>
      <c r="U480" s="40">
        <v>0.27762301900000003</v>
      </c>
      <c r="V480" s="40">
        <v>0.280456963</v>
      </c>
      <c r="W480" s="40">
        <v>0.30575555700000001</v>
      </c>
      <c r="X480" s="40">
        <v>0.30019064699999998</v>
      </c>
      <c r="Y480" s="40">
        <v>0.29496603500000002</v>
      </c>
      <c r="Z480" s="40">
        <v>0.28893512199999999</v>
      </c>
      <c r="AA480" s="40">
        <v>0.28349284600000002</v>
      </c>
      <c r="AB480" s="40">
        <v>0.27825762900000001</v>
      </c>
      <c r="AC480" s="40">
        <v>0.27248155600000001</v>
      </c>
      <c r="AD480" s="40">
        <v>0.26684366100000001</v>
      </c>
      <c r="AE480" s="40">
        <v>0.26164376499999997</v>
      </c>
      <c r="AF480" s="40">
        <v>0.25957977700000001</v>
      </c>
      <c r="AG480" s="40">
        <v>0.25593438400000001</v>
      </c>
      <c r="AH480" s="40">
        <v>0.25236255200000002</v>
      </c>
      <c r="AI480" s="40">
        <v>0.250955661</v>
      </c>
      <c r="AJ480" s="40">
        <v>0.247065689</v>
      </c>
      <c r="AK480" s="40">
        <v>0.24252267</v>
      </c>
      <c r="AL480" s="40">
        <v>0.23842781399999999</v>
      </c>
      <c r="AM480" s="40">
        <v>0.24390345699999999</v>
      </c>
      <c r="AN480" s="40">
        <v>0.33606165599999999</v>
      </c>
      <c r="AO480" s="40">
        <v>0.33784560299999999</v>
      </c>
      <c r="AP480" s="40">
        <v>0.345568981</v>
      </c>
      <c r="AQ480" s="40">
        <v>0.460595264</v>
      </c>
      <c r="AR480" s="40">
        <v>0.44838420499999998</v>
      </c>
      <c r="AS480" s="40">
        <v>0.436381081</v>
      </c>
      <c r="AT480" s="40">
        <v>0.42386697400000001</v>
      </c>
      <c r="AU480" s="40">
        <v>0.40737839999999997</v>
      </c>
      <c r="AV480" s="40">
        <v>0.398467829</v>
      </c>
      <c r="AW480" s="40">
        <v>0.42100093599999999</v>
      </c>
      <c r="AX480" s="40">
        <v>0.49495515600000001</v>
      </c>
      <c r="AY480" s="40">
        <v>0.40365057599999998</v>
      </c>
      <c r="AZ480" s="40">
        <v>0.43777668199999997</v>
      </c>
      <c r="BA480" s="40">
        <v>0.42919577599999997</v>
      </c>
      <c r="BB480" s="40">
        <v>0.42469781600000001</v>
      </c>
      <c r="BC480" s="40">
        <v>0.40747715299999998</v>
      </c>
      <c r="BD480" s="40">
        <v>0.42825854000000002</v>
      </c>
      <c r="BE480" s="40">
        <v>0.415321041</v>
      </c>
      <c r="BF480" s="40">
        <v>0.441477695</v>
      </c>
      <c r="BG480" s="40">
        <v>0.42863381299999997</v>
      </c>
      <c r="BH480" s="40">
        <v>0.38906850399999998</v>
      </c>
      <c r="BI480" s="40">
        <v>0.37794365400000002</v>
      </c>
      <c r="BJ480" s="40">
        <v>0.36701596399999997</v>
      </c>
      <c r="BK480" s="40">
        <v>0.35626885600000002</v>
      </c>
    </row>
    <row r="481" spans="1:63" x14ac:dyDescent="0.3">
      <c r="A481" s="40" t="s">
        <v>163</v>
      </c>
      <c r="B481" s="40" t="s">
        <v>164</v>
      </c>
      <c r="C481" s="40" t="s">
        <v>330</v>
      </c>
      <c r="D481" s="40" t="s">
        <v>46</v>
      </c>
      <c r="E481" s="40" t="s">
        <v>293</v>
      </c>
      <c r="G481" s="40" t="s">
        <v>47</v>
      </c>
      <c r="H481" s="40">
        <v>0.30230259500000001</v>
      </c>
      <c r="I481" s="40">
        <v>0.29367315799999999</v>
      </c>
      <c r="J481" s="40">
        <v>0.28525153399999997</v>
      </c>
      <c r="K481" s="40">
        <v>0.27600604699999998</v>
      </c>
      <c r="L481" s="40">
        <v>0.26703830299999998</v>
      </c>
      <c r="M481" s="40">
        <v>0.26030402699999999</v>
      </c>
      <c r="N481" s="40">
        <v>0.25373330100000002</v>
      </c>
      <c r="O481" s="40">
        <v>0.247327616</v>
      </c>
      <c r="P481" s="40">
        <v>0.24915127200000001</v>
      </c>
      <c r="Q481" s="40">
        <v>0.24196889599999999</v>
      </c>
      <c r="R481" s="40">
        <v>0.20203659700000001</v>
      </c>
      <c r="S481" s="40">
        <v>0.196232822</v>
      </c>
      <c r="T481" s="40">
        <v>0.180241396</v>
      </c>
      <c r="U481" s="40">
        <v>0.15184499400000001</v>
      </c>
      <c r="V481" s="40">
        <v>0.144503668</v>
      </c>
      <c r="W481" s="40">
        <v>0.142589409</v>
      </c>
      <c r="X481" s="40">
        <v>0.13926032899999999</v>
      </c>
      <c r="Y481" s="40">
        <v>0.13255878500000001</v>
      </c>
      <c r="Z481" s="40">
        <v>0.13081954100000001</v>
      </c>
      <c r="AA481" s="40">
        <v>0.13688941600000001</v>
      </c>
      <c r="AB481" s="40">
        <v>0.14566753099999999</v>
      </c>
      <c r="AC481" s="40">
        <v>0.153834415</v>
      </c>
      <c r="AD481" s="40">
        <v>0.161435364</v>
      </c>
      <c r="AE481" s="40">
        <v>0.162713882</v>
      </c>
      <c r="AF481" s="40">
        <v>0.16949707999999999</v>
      </c>
      <c r="AG481" s="40">
        <v>0.17582861999999999</v>
      </c>
      <c r="AH481" s="40">
        <v>0.181723142</v>
      </c>
      <c r="AI481" s="40">
        <v>0.187207294</v>
      </c>
      <c r="AJ481" s="40">
        <v>0.19230477300000001</v>
      </c>
      <c r="AK481" s="40">
        <v>0.19703074700000001</v>
      </c>
      <c r="AL481" s="40">
        <v>0.19662363599999999</v>
      </c>
      <c r="AM481" s="40">
        <v>0.19612924900000001</v>
      </c>
      <c r="AN481" s="40">
        <v>0.19592770400000001</v>
      </c>
      <c r="AO481" s="40">
        <v>0.20783557799999999</v>
      </c>
      <c r="AP481" s="40">
        <v>0.21400255700000001</v>
      </c>
      <c r="AQ481" s="40">
        <v>0.20356701099999999</v>
      </c>
      <c r="AR481" s="40">
        <v>0.197443112</v>
      </c>
      <c r="AS481" s="40">
        <v>0.191430879</v>
      </c>
      <c r="AT481" s="40">
        <v>0.18563582000000001</v>
      </c>
      <c r="AU481" s="40">
        <v>0.18011640400000001</v>
      </c>
      <c r="AV481" s="40">
        <v>0.16124819000000001</v>
      </c>
      <c r="AW481" s="40">
        <v>0.13921623999999999</v>
      </c>
      <c r="AX481" s="40">
        <v>0.135266883</v>
      </c>
      <c r="AY481" s="40">
        <v>0.131456874</v>
      </c>
      <c r="AZ481" s="40">
        <v>0.127766137</v>
      </c>
      <c r="BA481" s="40">
        <v>0.12419841600000001</v>
      </c>
      <c r="BB481" s="40">
        <v>0.120748702</v>
      </c>
      <c r="BC481" s="40">
        <v>0.117386702</v>
      </c>
      <c r="BD481" s="40">
        <v>0.11122874100000001</v>
      </c>
      <c r="BE481" s="40">
        <v>0.124669522</v>
      </c>
      <c r="BF481" s="40">
        <v>0.10759421500000001</v>
      </c>
      <c r="BG481" s="40">
        <v>0.104432126</v>
      </c>
      <c r="BH481" s="40">
        <v>0.114034621</v>
      </c>
      <c r="BI481" s="40">
        <v>0.110730526</v>
      </c>
      <c r="BJ481" s="40">
        <v>0.10759524400000001</v>
      </c>
      <c r="BK481" s="40">
        <v>0.104626393</v>
      </c>
    </row>
    <row r="482" spans="1:63" x14ac:dyDescent="0.3">
      <c r="A482" s="40" t="s">
        <v>167</v>
      </c>
      <c r="B482" s="40" t="s">
        <v>168</v>
      </c>
      <c r="C482" s="40" t="s">
        <v>330</v>
      </c>
      <c r="D482" s="40" t="s">
        <v>46</v>
      </c>
      <c r="E482" s="40" t="s">
        <v>293</v>
      </c>
      <c r="G482" s="40" t="s">
        <v>47</v>
      </c>
      <c r="H482" s="40">
        <v>3.298343944</v>
      </c>
      <c r="I482" s="40">
        <v>3.2047101630000001</v>
      </c>
      <c r="J482" s="40">
        <v>3.112998685</v>
      </c>
      <c r="K482" s="40">
        <v>3.0239517810000001</v>
      </c>
      <c r="L482" s="40">
        <v>2.9377092199999999</v>
      </c>
      <c r="M482" s="40">
        <v>2.85468988</v>
      </c>
      <c r="N482" s="40">
        <v>2.7743494530000001</v>
      </c>
      <c r="O482" s="40">
        <v>2.8554709530000002</v>
      </c>
      <c r="P482" s="40">
        <v>2.7755749409999999</v>
      </c>
      <c r="Q482" s="40">
        <v>2.482441444</v>
      </c>
      <c r="R482" s="40">
        <v>2.4205290879999999</v>
      </c>
      <c r="S482" s="40">
        <v>2.3432922029999999</v>
      </c>
      <c r="T482" s="40">
        <v>2.2052196589999999</v>
      </c>
      <c r="U482" s="40">
        <v>1.9394301060000001</v>
      </c>
      <c r="V482" s="40">
        <v>1.8855074949999999</v>
      </c>
      <c r="W482" s="40">
        <v>1.8320806430000001</v>
      </c>
      <c r="X482" s="40">
        <v>1.7800292520000001</v>
      </c>
      <c r="Y482" s="40">
        <v>1.7291907529999999</v>
      </c>
      <c r="Z482" s="40">
        <v>1.7104046980000001</v>
      </c>
      <c r="AA482" s="40">
        <v>1.7051533969999999</v>
      </c>
      <c r="AB482" s="40">
        <v>1.585332655</v>
      </c>
      <c r="AC482" s="40">
        <v>1.552869925</v>
      </c>
      <c r="AD482" s="40">
        <v>1.5317247110000001</v>
      </c>
      <c r="AE482" s="40">
        <v>1.454092231</v>
      </c>
      <c r="AF482" s="40">
        <v>1.412681192</v>
      </c>
      <c r="AG482" s="40">
        <v>1.3728188059999999</v>
      </c>
      <c r="AH482" s="40">
        <v>1.2973839730000001</v>
      </c>
      <c r="AI482" s="40">
        <v>1.258445837</v>
      </c>
      <c r="AJ482" s="40">
        <v>1.2349087620000001</v>
      </c>
      <c r="AK482" s="40">
        <v>1.377285841</v>
      </c>
      <c r="AL482" s="40">
        <v>1.461626385</v>
      </c>
      <c r="AM482" s="40">
        <v>1.5190497039999999</v>
      </c>
      <c r="AN482" s="40">
        <v>1.4686033169999999</v>
      </c>
      <c r="AO482" s="40">
        <v>1.4188523019999999</v>
      </c>
      <c r="AP482" s="40">
        <v>1.4756261070000001</v>
      </c>
      <c r="AQ482" s="40">
        <v>1.4241396399999999</v>
      </c>
      <c r="AR482" s="40">
        <v>1.3737638700000001</v>
      </c>
      <c r="AS482" s="40">
        <v>1.324675327</v>
      </c>
      <c r="AT482" s="40">
        <v>1.2773308750000001</v>
      </c>
      <c r="AU482" s="40">
        <v>1.230955099</v>
      </c>
      <c r="AV482" s="40">
        <v>1.1867166570000001</v>
      </c>
      <c r="AW482" s="40">
        <v>1.1436996319999999</v>
      </c>
      <c r="AX482" s="40">
        <v>1.1100690769999999</v>
      </c>
      <c r="AY482" s="40">
        <v>1.074501951</v>
      </c>
      <c r="AZ482" s="40">
        <v>1.0370490800000001</v>
      </c>
      <c r="BA482" s="40">
        <v>1.000349277</v>
      </c>
      <c r="BB482" s="40">
        <v>1.017497688</v>
      </c>
      <c r="BC482" s="40">
        <v>0.97974032300000002</v>
      </c>
      <c r="BD482" s="40">
        <v>0.94220829500000003</v>
      </c>
      <c r="BE482" s="40">
        <v>0.91929793900000001</v>
      </c>
      <c r="BF482" s="40">
        <v>0.91417127200000003</v>
      </c>
      <c r="BG482" s="40">
        <v>0.89670247000000003</v>
      </c>
      <c r="BH482" s="40">
        <v>0.911736722</v>
      </c>
      <c r="BI482" s="40">
        <v>0.87736619299999996</v>
      </c>
      <c r="BJ482" s="40">
        <v>0.84434987900000003</v>
      </c>
      <c r="BK482" s="40">
        <v>0.81265469800000001</v>
      </c>
    </row>
    <row r="483" spans="1:63" x14ac:dyDescent="0.3">
      <c r="A483" s="40" t="s">
        <v>169</v>
      </c>
      <c r="B483" s="40" t="s">
        <v>170</v>
      </c>
      <c r="C483" s="40" t="s">
        <v>330</v>
      </c>
      <c r="D483" s="40" t="s">
        <v>46</v>
      </c>
      <c r="E483" s="40" t="s">
        <v>293</v>
      </c>
      <c r="G483" s="40" t="s">
        <v>47</v>
      </c>
      <c r="H483" s="40">
        <v>0.51400383400000005</v>
      </c>
      <c r="I483" s="40">
        <v>0.51882726300000004</v>
      </c>
      <c r="J483" s="40">
        <v>0.55206475600000005</v>
      </c>
      <c r="K483" s="40">
        <v>0.559879291</v>
      </c>
      <c r="L483" s="40">
        <v>0.58990174200000001</v>
      </c>
      <c r="M483" s="40">
        <v>0.529234439</v>
      </c>
      <c r="N483" s="40">
        <v>0.55811703400000001</v>
      </c>
      <c r="O483" s="40">
        <v>0.54520915800000003</v>
      </c>
      <c r="P483" s="40">
        <v>0.63443170100000001</v>
      </c>
      <c r="Q483" s="40">
        <v>0.56948326900000001</v>
      </c>
      <c r="R483" s="40">
        <v>0.52932104700000004</v>
      </c>
      <c r="S483" s="40">
        <v>0.443212518</v>
      </c>
      <c r="T483" s="40">
        <v>0.51821287000000005</v>
      </c>
      <c r="U483" s="40">
        <v>0.437788907</v>
      </c>
      <c r="V483" s="40">
        <v>0.41026565500000001</v>
      </c>
      <c r="W483" s="40">
        <v>0.39861265000000001</v>
      </c>
      <c r="X483" s="40">
        <v>0.30663919000000001</v>
      </c>
      <c r="Y483" s="40">
        <v>0.27210324800000002</v>
      </c>
      <c r="Z483" s="40">
        <v>0.24815352099999999</v>
      </c>
      <c r="AA483" s="40">
        <v>0.26685007900000002</v>
      </c>
      <c r="AB483" s="40">
        <v>0.21814312799999999</v>
      </c>
      <c r="AC483" s="40">
        <v>0.22500769200000001</v>
      </c>
      <c r="AD483" s="40">
        <v>0.22029320899999999</v>
      </c>
      <c r="AE483" s="40">
        <v>0.25767585999999998</v>
      </c>
      <c r="AF483" s="40">
        <v>0.27507585499999998</v>
      </c>
      <c r="AG483" s="40">
        <v>0.32463861900000002</v>
      </c>
      <c r="AH483" s="40">
        <v>0.31647542299999998</v>
      </c>
      <c r="AI483" s="40">
        <v>0.31080058199999999</v>
      </c>
      <c r="AJ483" s="40">
        <v>0.30252782299999997</v>
      </c>
      <c r="AK483" s="40">
        <v>0.29572796800000001</v>
      </c>
      <c r="AL483" s="40">
        <v>0.30697972699999998</v>
      </c>
      <c r="AM483" s="40">
        <v>0.30033457000000002</v>
      </c>
      <c r="AN483" s="40">
        <v>0.29291057999999998</v>
      </c>
      <c r="AO483" s="40">
        <v>0.29424108599999999</v>
      </c>
      <c r="AP483" s="40">
        <v>0.30459729400000002</v>
      </c>
      <c r="AQ483" s="40">
        <v>0.29891747400000002</v>
      </c>
      <c r="AR483" s="40">
        <v>0.29245251</v>
      </c>
      <c r="AS483" s="40">
        <v>0.29213198400000001</v>
      </c>
      <c r="AT483" s="40">
        <v>0.29331147699999999</v>
      </c>
      <c r="AU483" s="40">
        <v>0.28605987199999999</v>
      </c>
      <c r="AV483" s="40">
        <v>0.26302484300000001</v>
      </c>
      <c r="AW483" s="40">
        <v>0.26424861599999999</v>
      </c>
      <c r="AX483" s="40">
        <v>0.26520670000000002</v>
      </c>
      <c r="AY483" s="40">
        <v>0.25850554100000001</v>
      </c>
      <c r="AZ483" s="40">
        <v>0.25910562300000001</v>
      </c>
      <c r="BA483" s="40">
        <v>0.25803901299999998</v>
      </c>
      <c r="BB483" s="40">
        <v>0.252702855</v>
      </c>
      <c r="BC483" s="40">
        <v>0.23944546</v>
      </c>
      <c r="BD483" s="40">
        <v>0.20725095800000001</v>
      </c>
      <c r="BE483" s="40">
        <v>0.20809914199999999</v>
      </c>
      <c r="BF483" s="40">
        <v>0.20874638000000001</v>
      </c>
      <c r="BG483" s="40">
        <v>0.20920841700000001</v>
      </c>
      <c r="BH483" s="40">
        <v>0.19787078999999999</v>
      </c>
      <c r="BI483" s="40">
        <v>0.19267767899999999</v>
      </c>
      <c r="BJ483" s="40">
        <v>0.187656876</v>
      </c>
      <c r="BK483" s="40">
        <v>0.182805881</v>
      </c>
    </row>
    <row r="484" spans="1:63" x14ac:dyDescent="0.3">
      <c r="A484" s="40" t="s">
        <v>173</v>
      </c>
      <c r="B484" s="40" t="s">
        <v>174</v>
      </c>
      <c r="C484" s="40" t="s">
        <v>330</v>
      </c>
      <c r="D484" s="40" t="s">
        <v>46</v>
      </c>
      <c r="E484" s="40" t="s">
        <v>293</v>
      </c>
      <c r="G484" s="40" t="s">
        <v>47</v>
      </c>
      <c r="H484" s="40">
        <v>0.89005742399999999</v>
      </c>
      <c r="I484" s="40">
        <v>0.86599310299999999</v>
      </c>
      <c r="J484" s="40">
        <v>0.87111491500000005</v>
      </c>
      <c r="K484" s="40">
        <v>0.84713287599999998</v>
      </c>
      <c r="L484" s="40">
        <v>0.85042233300000003</v>
      </c>
      <c r="M484" s="40">
        <v>0.82655729600000005</v>
      </c>
      <c r="N484" s="40">
        <v>0.828880112</v>
      </c>
      <c r="O484" s="40">
        <v>0.84738182399999995</v>
      </c>
      <c r="P484" s="40">
        <v>0.77113967999999999</v>
      </c>
      <c r="Q484" s="40">
        <v>0.73940018900000004</v>
      </c>
      <c r="R484" s="40">
        <v>0.73579375700000005</v>
      </c>
      <c r="S484" s="40">
        <v>0.71357318300000006</v>
      </c>
      <c r="T484" s="40">
        <v>0.70297767499999997</v>
      </c>
      <c r="U484" s="40">
        <v>0.69320257500000004</v>
      </c>
      <c r="V484" s="40">
        <v>0.67420159899999998</v>
      </c>
      <c r="W484" s="40">
        <v>0.65670564399999998</v>
      </c>
      <c r="X484" s="40">
        <v>0.60198025300000002</v>
      </c>
      <c r="Y484" s="40">
        <v>0.58755301900000001</v>
      </c>
      <c r="Z484" s="40">
        <v>0.57304276200000004</v>
      </c>
      <c r="AA484" s="40">
        <v>0.55805427299999999</v>
      </c>
      <c r="AB484" s="40">
        <v>0.54257680200000002</v>
      </c>
      <c r="AC484" s="40">
        <v>0.52668393999999996</v>
      </c>
      <c r="AD484" s="40">
        <v>0.51077822399999995</v>
      </c>
      <c r="AE484" s="40">
        <v>0.49512451800000001</v>
      </c>
      <c r="AF484" s="40">
        <v>0.47958761</v>
      </c>
      <c r="AG484" s="40">
        <v>0.46469131200000002</v>
      </c>
      <c r="AH484" s="40">
        <v>0.45025338399999998</v>
      </c>
      <c r="AI484" s="40">
        <v>0.43584840499999999</v>
      </c>
      <c r="AJ484" s="40">
        <v>0.42218159</v>
      </c>
      <c r="AK484" s="40">
        <v>0.409231966</v>
      </c>
      <c r="AL484" s="40">
        <v>0.38166013300000001</v>
      </c>
      <c r="AM484" s="40">
        <v>0.379091438</v>
      </c>
      <c r="AN484" s="40">
        <v>0.37257454800000001</v>
      </c>
      <c r="AO484" s="40">
        <v>0.37334767499999999</v>
      </c>
      <c r="AP484" s="40">
        <v>0.35179359900000001</v>
      </c>
      <c r="AQ484" s="40">
        <v>0.358476978</v>
      </c>
      <c r="AR484" s="40">
        <v>0.31946839100000002</v>
      </c>
      <c r="AS484" s="40">
        <v>0.28508048000000002</v>
      </c>
      <c r="AT484" s="40">
        <v>0.35320497499999998</v>
      </c>
      <c r="AU484" s="40">
        <v>0.33609697700000002</v>
      </c>
      <c r="AV484" s="40">
        <v>0.30578725299999998</v>
      </c>
      <c r="AW484" s="40">
        <v>0.29335777400000002</v>
      </c>
      <c r="AX484" s="40">
        <v>0.27476363500000001</v>
      </c>
      <c r="AY484" s="40">
        <v>0.27263739199999998</v>
      </c>
      <c r="AZ484" s="40">
        <v>0.27783540099999998</v>
      </c>
      <c r="BA484" s="40">
        <v>0.245397435</v>
      </c>
      <c r="BB484" s="40">
        <v>0.24002916699999999</v>
      </c>
      <c r="BC484" s="40">
        <v>0.296625103</v>
      </c>
      <c r="BD484" s="40">
        <v>0.30515698600000002</v>
      </c>
      <c r="BE484" s="40">
        <v>0.29420351700000003</v>
      </c>
      <c r="BF484" s="40">
        <v>0.24810332500000001</v>
      </c>
      <c r="BG484" s="40">
        <v>0.240814162</v>
      </c>
      <c r="BH484" s="40">
        <v>0.22662375900000001</v>
      </c>
      <c r="BI484" s="40">
        <v>0.21999007200000001</v>
      </c>
      <c r="BJ484" s="40">
        <v>0.213661032</v>
      </c>
      <c r="BK484" s="40">
        <v>0.20763561799999999</v>
      </c>
    </row>
    <row r="485" spans="1:63" x14ac:dyDescent="0.3">
      <c r="A485" s="40" t="s">
        <v>5</v>
      </c>
      <c r="B485" s="40" t="s">
        <v>6</v>
      </c>
      <c r="C485" s="40" t="s">
        <v>329</v>
      </c>
      <c r="D485" s="40" t="s">
        <v>48</v>
      </c>
      <c r="E485" s="40" t="s">
        <v>293</v>
      </c>
      <c r="G485" s="40" t="s">
        <v>49</v>
      </c>
      <c r="H485" s="40">
        <v>2670000</v>
      </c>
      <c r="I485" s="40">
        <v>2700000</v>
      </c>
      <c r="J485" s="40">
        <v>2720000</v>
      </c>
      <c r="K485" s="40">
        <v>2750000</v>
      </c>
      <c r="L485" s="40">
        <v>2770000</v>
      </c>
      <c r="M485" s="40">
        <v>2800000</v>
      </c>
      <c r="N485" s="40">
        <v>2830000</v>
      </c>
      <c r="O485" s="40">
        <v>2860000</v>
      </c>
      <c r="P485" s="40">
        <v>2900000</v>
      </c>
      <c r="Q485" s="40">
        <v>2900000</v>
      </c>
      <c r="R485" s="40">
        <v>2900000</v>
      </c>
      <c r="S485" s="40">
        <v>2900000</v>
      </c>
      <c r="T485" s="40">
        <v>2900000</v>
      </c>
      <c r="U485" s="40">
        <v>2900000</v>
      </c>
      <c r="V485" s="40">
        <v>2900000</v>
      </c>
      <c r="W485" s="40">
        <v>2900000</v>
      </c>
      <c r="X485" s="40">
        <v>2900000</v>
      </c>
      <c r="Y485" s="40">
        <v>2900000</v>
      </c>
      <c r="Z485" s="40">
        <v>2900000</v>
      </c>
      <c r="AA485" s="40">
        <v>2900000</v>
      </c>
      <c r="AB485" s="40">
        <v>2900000</v>
      </c>
      <c r="AC485" s="40">
        <v>2900000</v>
      </c>
      <c r="AD485" s="40">
        <v>2900000</v>
      </c>
      <c r="AE485" s="40">
        <v>2900000</v>
      </c>
      <c r="AF485" s="40">
        <v>2900000</v>
      </c>
      <c r="AG485" s="40">
        <v>2900000</v>
      </c>
      <c r="AH485" s="40">
        <v>2900000</v>
      </c>
      <c r="AI485" s="40">
        <v>2900000</v>
      </c>
      <c r="AJ485" s="40">
        <v>2900000</v>
      </c>
      <c r="AK485" s="40">
        <v>2900000</v>
      </c>
      <c r="AL485" s="40">
        <v>2950000</v>
      </c>
      <c r="AM485" s="40">
        <v>3000000</v>
      </c>
      <c r="AN485" s="40">
        <v>3000000</v>
      </c>
      <c r="AO485" s="40">
        <v>3000000</v>
      </c>
      <c r="AP485" s="40">
        <v>3000000</v>
      </c>
      <c r="AQ485" s="40">
        <v>3000000</v>
      </c>
      <c r="AR485" s="40">
        <v>3000000</v>
      </c>
      <c r="AS485" s="40">
        <v>3000000</v>
      </c>
      <c r="AT485" s="40">
        <v>3000000</v>
      </c>
      <c r="AU485" s="40">
        <v>3000000</v>
      </c>
      <c r="AV485" s="40">
        <v>3000000</v>
      </c>
      <c r="AW485" s="40">
        <v>3100000</v>
      </c>
      <c r="AX485" s="40">
        <v>3300000</v>
      </c>
      <c r="AY485" s="40">
        <v>3300000</v>
      </c>
      <c r="AZ485" s="40">
        <v>3300000</v>
      </c>
      <c r="BA485" s="40">
        <v>3300000</v>
      </c>
      <c r="BB485" s="40">
        <v>3400000</v>
      </c>
      <c r="BC485" s="40">
        <v>3400000</v>
      </c>
      <c r="BD485" s="40">
        <v>4000000</v>
      </c>
      <c r="BE485" s="40">
        <v>4100000</v>
      </c>
      <c r="BF485" s="40">
        <v>4700000</v>
      </c>
      <c r="BG485" s="40">
        <v>4700000</v>
      </c>
      <c r="BH485" s="40">
        <v>4900000</v>
      </c>
      <c r="BI485" s="40">
        <v>4900000</v>
      </c>
      <c r="BJ485" s="40">
        <v>4900000</v>
      </c>
      <c r="BK485" s="40">
        <v>4900000</v>
      </c>
    </row>
    <row r="486" spans="1:63" x14ac:dyDescent="0.3">
      <c r="A486" s="40" t="s">
        <v>151</v>
      </c>
      <c r="B486" s="40" t="s">
        <v>152</v>
      </c>
      <c r="C486" s="40" t="s">
        <v>329</v>
      </c>
      <c r="D486" s="40" t="s">
        <v>48</v>
      </c>
      <c r="E486" s="40" t="s">
        <v>293</v>
      </c>
      <c r="G486" s="40" t="s">
        <v>49</v>
      </c>
      <c r="H486" s="40">
        <v>675000</v>
      </c>
      <c r="I486" s="40">
        <v>700000</v>
      </c>
      <c r="J486" s="40">
        <v>724000</v>
      </c>
      <c r="K486" s="40">
        <v>744000</v>
      </c>
      <c r="L486" s="40">
        <v>756000</v>
      </c>
      <c r="M486" s="40">
        <v>753000</v>
      </c>
      <c r="N486" s="40">
        <v>788000</v>
      </c>
      <c r="O486" s="40">
        <v>800000</v>
      </c>
      <c r="P486" s="40">
        <v>992000</v>
      </c>
      <c r="Q486" s="40">
        <v>940000</v>
      </c>
      <c r="R486" s="40">
        <v>929000</v>
      </c>
      <c r="S486" s="40">
        <v>896000</v>
      </c>
      <c r="T486" s="40">
        <v>930000</v>
      </c>
      <c r="U486" s="40">
        <v>930000</v>
      </c>
      <c r="V486" s="40">
        <v>930000</v>
      </c>
      <c r="W486" s="40">
        <v>935000</v>
      </c>
      <c r="X486" s="40">
        <v>942000</v>
      </c>
      <c r="Y486" s="40">
        <v>935000</v>
      </c>
      <c r="Z486" s="40">
        <v>930000</v>
      </c>
      <c r="AA486" s="40">
        <v>930000</v>
      </c>
      <c r="AB486" s="40">
        <v>930000</v>
      </c>
      <c r="AC486" s="40">
        <v>930000</v>
      </c>
      <c r="AD486" s="40">
        <v>930000</v>
      </c>
      <c r="AE486" s="40">
        <v>930000</v>
      </c>
      <c r="AF486" s="40">
        <v>930000</v>
      </c>
      <c r="AG486" s="40">
        <v>930000</v>
      </c>
      <c r="AH486" s="40">
        <v>930000</v>
      </c>
      <c r="AI486" s="40">
        <v>930000</v>
      </c>
      <c r="AJ486" s="40">
        <v>930000</v>
      </c>
      <c r="AK486" s="40">
        <v>930000</v>
      </c>
      <c r="AL486" s="40">
        <v>930000</v>
      </c>
      <c r="AM486" s="40">
        <v>930000</v>
      </c>
      <c r="AN486" s="40">
        <v>930000</v>
      </c>
      <c r="AO486" s="40">
        <v>930000</v>
      </c>
      <c r="AP486" s="40">
        <v>940000</v>
      </c>
      <c r="AQ486" s="40">
        <v>940000</v>
      </c>
      <c r="AR486" s="40">
        <v>950000</v>
      </c>
      <c r="AS486" s="40">
        <v>950000</v>
      </c>
      <c r="AT486" s="40">
        <v>960000</v>
      </c>
      <c r="AU486" s="40">
        <v>960000</v>
      </c>
      <c r="AV486" s="40">
        <v>975000</v>
      </c>
      <c r="AW486" s="40">
        <v>986000</v>
      </c>
      <c r="AX486" s="40">
        <v>990000</v>
      </c>
      <c r="AY486" s="40">
        <v>985000</v>
      </c>
      <c r="AZ486" s="40">
        <v>956000</v>
      </c>
      <c r="BA486" s="40">
        <v>900000</v>
      </c>
      <c r="BB486" s="40">
        <v>850000</v>
      </c>
      <c r="BC486" s="40">
        <v>900000</v>
      </c>
      <c r="BD486" s="40">
        <v>950000</v>
      </c>
      <c r="BE486" s="40">
        <v>950000</v>
      </c>
      <c r="BF486" s="40">
        <v>1000000</v>
      </c>
      <c r="BG486" s="40">
        <v>1100000</v>
      </c>
      <c r="BH486" s="40">
        <v>1200000</v>
      </c>
      <c r="BI486" s="40">
        <v>1200000</v>
      </c>
      <c r="BJ486" s="40">
        <v>1200000</v>
      </c>
      <c r="BK486" s="40">
        <v>1200000</v>
      </c>
    </row>
    <row r="487" spans="1:63" x14ac:dyDescent="0.3">
      <c r="A487" s="40" t="s">
        <v>157</v>
      </c>
      <c r="B487" s="40" t="s">
        <v>158</v>
      </c>
      <c r="C487" s="40" t="s">
        <v>329</v>
      </c>
      <c r="D487" s="40" t="s">
        <v>48</v>
      </c>
      <c r="E487" s="40" t="s">
        <v>293</v>
      </c>
      <c r="G487" s="40" t="s">
        <v>49</v>
      </c>
      <c r="AN487" s="40">
        <v>10000000</v>
      </c>
      <c r="AO487" s="40">
        <v>9932000</v>
      </c>
      <c r="AP487" s="40">
        <v>9940000</v>
      </c>
      <c r="AQ487" s="40">
        <v>9927000</v>
      </c>
      <c r="AR487" s="40">
        <v>9900000</v>
      </c>
      <c r="AS487" s="40">
        <v>9950000</v>
      </c>
      <c r="AT487" s="40">
        <v>10000000</v>
      </c>
      <c r="AU487" s="40">
        <v>10000000</v>
      </c>
      <c r="AV487" s="40">
        <v>9908400.3910000008</v>
      </c>
      <c r="AW487" s="40">
        <v>9853000</v>
      </c>
      <c r="AX487" s="40">
        <v>10928000</v>
      </c>
      <c r="AY487" s="40">
        <v>12364000</v>
      </c>
      <c r="AZ487" s="40">
        <v>12823000</v>
      </c>
      <c r="BA487" s="40">
        <v>13396000</v>
      </c>
      <c r="BB487" s="40">
        <v>14038000</v>
      </c>
      <c r="BC487" s="40">
        <v>13606000</v>
      </c>
      <c r="BD487" s="40">
        <v>13948000</v>
      </c>
      <c r="BE487" s="40">
        <v>14565000</v>
      </c>
      <c r="BF487" s="40">
        <v>15193200.199999999</v>
      </c>
      <c r="BG487" s="40">
        <v>15346000</v>
      </c>
      <c r="BH487" s="40">
        <v>15119000</v>
      </c>
      <c r="BI487" s="40">
        <v>15119000</v>
      </c>
      <c r="BJ487" s="40">
        <v>15119000</v>
      </c>
      <c r="BK487" s="40">
        <v>15119000</v>
      </c>
    </row>
    <row r="488" spans="1:63" x14ac:dyDescent="0.3">
      <c r="A488" s="40" t="s">
        <v>159</v>
      </c>
      <c r="B488" s="40" t="s">
        <v>160</v>
      </c>
      <c r="C488" s="40" t="s">
        <v>329</v>
      </c>
      <c r="D488" s="40" t="s">
        <v>48</v>
      </c>
      <c r="E488" s="40" t="s">
        <v>293</v>
      </c>
      <c r="G488" s="40" t="s">
        <v>49</v>
      </c>
      <c r="H488" s="40">
        <v>3500000</v>
      </c>
      <c r="I488" s="40">
        <v>3500000</v>
      </c>
      <c r="J488" s="40">
        <v>3500000</v>
      </c>
      <c r="K488" s="40">
        <v>3500000</v>
      </c>
      <c r="L488" s="40">
        <v>3500000</v>
      </c>
      <c r="M488" s="40">
        <v>3500000</v>
      </c>
      <c r="N488" s="40">
        <v>3500000</v>
      </c>
      <c r="O488" s="40">
        <v>3500000</v>
      </c>
      <c r="P488" s="40">
        <v>3500000</v>
      </c>
      <c r="Q488" s="40">
        <v>3500000</v>
      </c>
      <c r="R488" s="40">
        <v>3500000</v>
      </c>
      <c r="S488" s="40">
        <v>3500000</v>
      </c>
      <c r="T488" s="40">
        <v>3500000</v>
      </c>
      <c r="U488" s="40">
        <v>3500000</v>
      </c>
      <c r="V488" s="40">
        <v>3800000</v>
      </c>
      <c r="W488" s="40">
        <v>3800000</v>
      </c>
      <c r="X488" s="40">
        <v>3800000</v>
      </c>
      <c r="Y488" s="40">
        <v>3800000</v>
      </c>
      <c r="Z488" s="40">
        <v>3800000</v>
      </c>
      <c r="AA488" s="40">
        <v>3800000</v>
      </c>
      <c r="AB488" s="40">
        <v>3800000</v>
      </c>
      <c r="AC488" s="40">
        <v>3800000</v>
      </c>
      <c r="AD488" s="40">
        <v>3800000</v>
      </c>
      <c r="AE488" s="40">
        <v>3725000</v>
      </c>
      <c r="AF488" s="40">
        <v>4574000</v>
      </c>
      <c r="AG488" s="40">
        <v>4593000</v>
      </c>
      <c r="AH488" s="40">
        <v>4655000</v>
      </c>
      <c r="AI488" s="40">
        <v>4882000</v>
      </c>
      <c r="AJ488" s="40">
        <v>5273000</v>
      </c>
      <c r="AK488" s="40">
        <v>4990000</v>
      </c>
      <c r="AL488" s="40">
        <v>5097000</v>
      </c>
      <c r="AM488" s="40">
        <v>5292000</v>
      </c>
      <c r="AN488" s="40">
        <v>5060000</v>
      </c>
      <c r="AO488" s="40">
        <v>5452000</v>
      </c>
      <c r="AP488" s="40">
        <v>5438000</v>
      </c>
      <c r="AQ488" s="40">
        <v>4671000</v>
      </c>
      <c r="AR488" s="40">
        <v>4814000</v>
      </c>
      <c r="AS488" s="40">
        <v>4678000</v>
      </c>
      <c r="AT488" s="40">
        <v>5096000</v>
      </c>
      <c r="AU488" s="40">
        <v>4891000</v>
      </c>
      <c r="AV488" s="40">
        <v>5128000</v>
      </c>
      <c r="AW488" s="40">
        <v>5091000</v>
      </c>
      <c r="AX488" s="40">
        <v>5146000</v>
      </c>
      <c r="AY488" s="40">
        <v>5258000</v>
      </c>
      <c r="AZ488" s="40">
        <v>5264000</v>
      </c>
      <c r="BA488" s="40">
        <v>5310000</v>
      </c>
      <c r="BB488" s="40">
        <v>5300000</v>
      </c>
      <c r="BC488" s="40">
        <v>5300000</v>
      </c>
      <c r="BD488" s="40">
        <v>5500000</v>
      </c>
      <c r="BE488" s="40">
        <v>5500000</v>
      </c>
      <c r="BF488" s="40">
        <v>5800000</v>
      </c>
      <c r="BG488" s="40">
        <v>5900000</v>
      </c>
      <c r="BH488" s="40">
        <v>5800000</v>
      </c>
      <c r="BI488" s="40">
        <v>5800000</v>
      </c>
      <c r="BJ488" s="40">
        <v>5800000</v>
      </c>
      <c r="BK488" s="40">
        <v>5800000</v>
      </c>
    </row>
    <row r="489" spans="1:63" x14ac:dyDescent="0.3">
      <c r="A489" s="40" t="s">
        <v>275</v>
      </c>
      <c r="B489" s="40" t="s">
        <v>276</v>
      </c>
      <c r="C489" s="40" t="s">
        <v>329</v>
      </c>
      <c r="D489" s="40" t="s">
        <v>48</v>
      </c>
      <c r="E489" s="40" t="s">
        <v>293</v>
      </c>
      <c r="G489" s="40" t="s">
        <v>49</v>
      </c>
      <c r="H489" s="40">
        <v>1925000</v>
      </c>
      <c r="I489" s="40">
        <v>1940000</v>
      </c>
      <c r="J489" s="40">
        <v>1955000</v>
      </c>
      <c r="K489" s="40">
        <v>1970000</v>
      </c>
      <c r="L489" s="40">
        <v>1985000</v>
      </c>
      <c r="M489" s="40">
        <v>2000000</v>
      </c>
      <c r="N489" s="40">
        <v>2015000</v>
      </c>
      <c r="O489" s="40">
        <v>2030000</v>
      </c>
      <c r="P489" s="40">
        <v>2050000</v>
      </c>
      <c r="Q489" s="40">
        <v>2060000</v>
      </c>
      <c r="R489" s="40">
        <v>2070000</v>
      </c>
      <c r="S489" s="40">
        <v>2090000</v>
      </c>
      <c r="T489" s="40">
        <v>2100000</v>
      </c>
      <c r="U489" s="40">
        <v>2124000</v>
      </c>
      <c r="V489" s="40">
        <v>2296000</v>
      </c>
      <c r="W489" s="40">
        <v>2289000</v>
      </c>
      <c r="X489" s="40">
        <v>2443000</v>
      </c>
      <c r="Y489" s="40">
        <v>2500000</v>
      </c>
      <c r="Z489" s="40">
        <v>2520000</v>
      </c>
      <c r="AA489" s="40">
        <v>2540000</v>
      </c>
      <c r="AB489" s="40">
        <v>2560000</v>
      </c>
      <c r="AC489" s="40">
        <v>2570000</v>
      </c>
      <c r="AD489" s="40">
        <v>2600000</v>
      </c>
      <c r="AE489" s="40">
        <v>2620000</v>
      </c>
      <c r="AF489" s="40">
        <v>2650000</v>
      </c>
      <c r="AG489" s="40">
        <v>2670000</v>
      </c>
      <c r="AH489" s="40">
        <v>2680000</v>
      </c>
      <c r="AI489" s="40">
        <v>2700000</v>
      </c>
      <c r="AJ489" s="40">
        <v>2710000</v>
      </c>
      <c r="AK489" s="40">
        <v>2720000</v>
      </c>
      <c r="AL489" s="40">
        <v>2750000</v>
      </c>
      <c r="AM489" s="40">
        <v>2780000</v>
      </c>
      <c r="AN489" s="40">
        <v>2900000</v>
      </c>
      <c r="AO489" s="40">
        <v>2900000</v>
      </c>
      <c r="AP489" s="40">
        <v>2900000</v>
      </c>
      <c r="AQ489" s="40">
        <v>2900000</v>
      </c>
      <c r="AR489" s="40">
        <v>2900000</v>
      </c>
      <c r="AS489" s="40">
        <v>2900000</v>
      </c>
      <c r="AT489" s="40">
        <v>2900000</v>
      </c>
      <c r="AU489" s="40">
        <v>2900000</v>
      </c>
      <c r="AV489" s="40">
        <v>2950000</v>
      </c>
      <c r="AW489" s="40">
        <v>2950000</v>
      </c>
      <c r="AX489" s="40">
        <v>2950000</v>
      </c>
      <c r="AY489" s="40">
        <v>2950000</v>
      </c>
      <c r="AZ489" s="40">
        <v>3000000</v>
      </c>
      <c r="BA489" s="40">
        <v>3000000</v>
      </c>
      <c r="BB489" s="40">
        <v>3000000</v>
      </c>
      <c r="BC489" s="40">
        <v>3200000</v>
      </c>
      <c r="BD489" s="40">
        <v>3500000</v>
      </c>
      <c r="BE489" s="40">
        <v>3500000</v>
      </c>
      <c r="BF489" s="40">
        <v>3500000</v>
      </c>
      <c r="BG489" s="40">
        <v>3500000</v>
      </c>
      <c r="BH489" s="40">
        <v>3500000</v>
      </c>
      <c r="BI489" s="40">
        <v>3500000</v>
      </c>
      <c r="BJ489" s="40">
        <v>3500000</v>
      </c>
      <c r="BK489" s="40">
        <v>3500000</v>
      </c>
    </row>
    <row r="490" spans="1:63" x14ac:dyDescent="0.3">
      <c r="A490" s="40" t="s">
        <v>277</v>
      </c>
      <c r="B490" s="40" t="s">
        <v>278</v>
      </c>
      <c r="C490" s="40" t="s">
        <v>329</v>
      </c>
      <c r="D490" s="40" t="s">
        <v>48</v>
      </c>
      <c r="E490" s="40" t="s">
        <v>293</v>
      </c>
      <c r="G490" s="40" t="s">
        <v>49</v>
      </c>
      <c r="H490" s="40">
        <v>1300000</v>
      </c>
      <c r="I490" s="40">
        <v>1400000</v>
      </c>
      <c r="J490" s="40">
        <v>1450000</v>
      </c>
      <c r="K490" s="40">
        <v>1500000</v>
      </c>
      <c r="L490" s="40">
        <v>1700000</v>
      </c>
      <c r="M490" s="40">
        <v>1750000</v>
      </c>
      <c r="N490" s="40">
        <v>1700000</v>
      </c>
      <c r="O490" s="40">
        <v>1800000</v>
      </c>
      <c r="P490" s="40">
        <v>1850000</v>
      </c>
      <c r="Q490" s="40">
        <v>1800000</v>
      </c>
      <c r="R490" s="40">
        <v>1950000</v>
      </c>
      <c r="S490" s="40">
        <v>2000000</v>
      </c>
      <c r="T490" s="40">
        <v>2050000</v>
      </c>
      <c r="U490" s="40">
        <v>2050000</v>
      </c>
      <c r="V490" s="40">
        <v>2000000</v>
      </c>
      <c r="W490" s="40">
        <v>2000000</v>
      </c>
      <c r="X490" s="40">
        <v>2000000</v>
      </c>
      <c r="Y490" s="40">
        <v>2050000</v>
      </c>
      <c r="Z490" s="40">
        <v>2050000</v>
      </c>
      <c r="AA490" s="40">
        <v>1900000</v>
      </c>
      <c r="AB490" s="40">
        <v>2000000</v>
      </c>
      <c r="AC490" s="40">
        <v>2100000</v>
      </c>
      <c r="AD490" s="40">
        <v>2000000</v>
      </c>
      <c r="AE490" s="40">
        <v>2050000</v>
      </c>
      <c r="AF490" s="40">
        <v>2050000</v>
      </c>
      <c r="AG490" s="40">
        <v>2150000</v>
      </c>
      <c r="AH490" s="40">
        <v>2150000</v>
      </c>
      <c r="AI490" s="40">
        <v>2150000</v>
      </c>
      <c r="AJ490" s="40">
        <v>2200000</v>
      </c>
      <c r="AK490" s="40">
        <v>2250000</v>
      </c>
      <c r="AL490" s="40">
        <v>2350000</v>
      </c>
      <c r="AM490" s="40">
        <v>2300000</v>
      </c>
      <c r="AN490" s="40">
        <v>2300000</v>
      </c>
      <c r="AO490" s="40">
        <v>2100000</v>
      </c>
      <c r="AP490" s="40">
        <v>2300000</v>
      </c>
      <c r="AQ490" s="40">
        <v>2400000</v>
      </c>
      <c r="AR490" s="40">
        <v>2450000</v>
      </c>
      <c r="AS490" s="40">
        <v>2600000</v>
      </c>
      <c r="AT490" s="40">
        <v>2700000</v>
      </c>
      <c r="AU490" s="40">
        <v>2750000</v>
      </c>
      <c r="AV490" s="40">
        <v>2850000</v>
      </c>
      <c r="AW490" s="40">
        <v>2850000</v>
      </c>
      <c r="AX490" s="40">
        <v>3000000</v>
      </c>
      <c r="AY490" s="40">
        <v>3000000</v>
      </c>
      <c r="AZ490" s="40">
        <v>3200000</v>
      </c>
      <c r="BA490" s="40">
        <v>3300000</v>
      </c>
      <c r="BB490" s="40">
        <v>3000000</v>
      </c>
      <c r="BC490" s="40">
        <v>3450000</v>
      </c>
      <c r="BD490" s="40">
        <v>3500000</v>
      </c>
      <c r="BE490" s="40">
        <v>3700000</v>
      </c>
      <c r="BF490" s="40">
        <v>3600000</v>
      </c>
      <c r="BG490" s="40">
        <v>3750000</v>
      </c>
      <c r="BH490" s="40">
        <v>3800000</v>
      </c>
      <c r="BI490" s="40">
        <v>3800000</v>
      </c>
      <c r="BJ490" s="40">
        <v>3800000</v>
      </c>
      <c r="BK490" s="40">
        <v>3800000</v>
      </c>
    </row>
    <row r="491" spans="1:63" x14ac:dyDescent="0.3">
      <c r="A491" s="40" t="s">
        <v>165</v>
      </c>
      <c r="B491" s="40" t="s">
        <v>166</v>
      </c>
      <c r="C491" s="40" t="s">
        <v>329</v>
      </c>
      <c r="D491" s="40" t="s">
        <v>48</v>
      </c>
      <c r="E491" s="40" t="s">
        <v>293</v>
      </c>
      <c r="G491" s="40" t="s">
        <v>49</v>
      </c>
      <c r="H491" s="40">
        <v>2444000</v>
      </c>
      <c r="I491" s="40">
        <v>2450000</v>
      </c>
      <c r="J491" s="40">
        <v>2455000</v>
      </c>
      <c r="K491" s="40">
        <v>2460000</v>
      </c>
      <c r="L491" s="40">
        <v>2470000</v>
      </c>
      <c r="M491" s="40">
        <v>2474000</v>
      </c>
      <c r="N491" s="40">
        <v>2500000</v>
      </c>
      <c r="O491" s="40">
        <v>2600000</v>
      </c>
      <c r="P491" s="40">
        <v>2700000</v>
      </c>
      <c r="Q491" s="40">
        <v>2785000</v>
      </c>
      <c r="R491" s="40">
        <v>2785000</v>
      </c>
      <c r="S491" s="40">
        <v>2800000</v>
      </c>
      <c r="T491" s="40">
        <v>2850000</v>
      </c>
      <c r="U491" s="40">
        <v>2850000</v>
      </c>
      <c r="V491" s="40">
        <v>2870000</v>
      </c>
      <c r="W491" s="40">
        <v>2870000</v>
      </c>
      <c r="X491" s="40">
        <v>2870000</v>
      </c>
      <c r="Y491" s="40">
        <v>2870000</v>
      </c>
      <c r="Z491" s="40">
        <v>2870000</v>
      </c>
      <c r="AA491" s="40">
        <v>2870000</v>
      </c>
      <c r="AB491" s="40">
        <v>2920000</v>
      </c>
      <c r="AC491" s="40">
        <v>3000000</v>
      </c>
      <c r="AD491" s="40">
        <v>3000000</v>
      </c>
      <c r="AE491" s="40">
        <v>3100000</v>
      </c>
      <c r="AF491" s="40">
        <v>3150000</v>
      </c>
      <c r="AG491" s="40">
        <v>3200000</v>
      </c>
      <c r="AH491" s="40">
        <v>3300000</v>
      </c>
      <c r="AI491" s="40">
        <v>3350000</v>
      </c>
      <c r="AJ491" s="40">
        <v>3400000</v>
      </c>
      <c r="AK491" s="40">
        <v>3450000</v>
      </c>
      <c r="AL491" s="40">
        <v>3500000</v>
      </c>
      <c r="AM491" s="40">
        <v>3520000</v>
      </c>
      <c r="AN491" s="40">
        <v>3520000</v>
      </c>
      <c r="AO491" s="40">
        <v>3570000</v>
      </c>
      <c r="AP491" s="40">
        <v>3650000</v>
      </c>
      <c r="AQ491" s="40">
        <v>3750000</v>
      </c>
      <c r="AR491" s="40">
        <v>3900000</v>
      </c>
      <c r="AS491" s="40">
        <v>4000000</v>
      </c>
      <c r="AT491" s="40">
        <v>3950000</v>
      </c>
      <c r="AU491" s="40">
        <v>3900000</v>
      </c>
      <c r="AV491" s="40">
        <v>4000000</v>
      </c>
      <c r="AW491" s="40">
        <v>4450000</v>
      </c>
      <c r="AX491" s="40">
        <v>4500000</v>
      </c>
      <c r="AY491" s="40">
        <v>4600000</v>
      </c>
      <c r="AZ491" s="40">
        <v>5000000</v>
      </c>
      <c r="BA491" s="40">
        <v>4900000</v>
      </c>
      <c r="BB491" s="40">
        <v>5200000</v>
      </c>
      <c r="BC491" s="40">
        <v>5400000</v>
      </c>
      <c r="BD491" s="40">
        <v>5500000</v>
      </c>
      <c r="BE491" s="40">
        <v>5650000</v>
      </c>
      <c r="BF491" s="40">
        <v>5650000</v>
      </c>
      <c r="BG491" s="40">
        <v>5650000</v>
      </c>
      <c r="BH491" s="40">
        <v>5650000</v>
      </c>
      <c r="BI491" s="40">
        <v>5650000</v>
      </c>
      <c r="BJ491" s="40">
        <v>5650000</v>
      </c>
      <c r="BK491" s="40">
        <v>5650000</v>
      </c>
    </row>
    <row r="492" spans="1:63" x14ac:dyDescent="0.3">
      <c r="A492" s="40" t="s">
        <v>171</v>
      </c>
      <c r="B492" s="40" t="s">
        <v>172</v>
      </c>
      <c r="C492" s="40" t="s">
        <v>329</v>
      </c>
      <c r="D492" s="40" t="s">
        <v>48</v>
      </c>
      <c r="E492" s="40" t="s">
        <v>293</v>
      </c>
      <c r="G492" s="40" t="s">
        <v>49</v>
      </c>
      <c r="H492" s="40">
        <v>485000</v>
      </c>
      <c r="I492" s="40">
        <v>490000</v>
      </c>
      <c r="J492" s="40">
        <v>495000</v>
      </c>
      <c r="K492" s="40">
        <v>500000</v>
      </c>
      <c r="L492" s="40">
        <v>505000</v>
      </c>
      <c r="M492" s="40">
        <v>510000</v>
      </c>
      <c r="N492" s="40">
        <v>515000</v>
      </c>
      <c r="O492" s="40">
        <v>521000</v>
      </c>
      <c r="P492" s="40">
        <v>528000</v>
      </c>
      <c r="Q492" s="40">
        <v>522000</v>
      </c>
      <c r="R492" s="40">
        <v>560000</v>
      </c>
      <c r="S492" s="40">
        <v>621000</v>
      </c>
      <c r="T492" s="40">
        <v>610000</v>
      </c>
      <c r="U492" s="40">
        <v>668000</v>
      </c>
      <c r="V492" s="40">
        <v>686000</v>
      </c>
      <c r="W492" s="40">
        <v>700000</v>
      </c>
      <c r="X492" s="40">
        <v>715000</v>
      </c>
      <c r="Y492" s="40">
        <v>730000</v>
      </c>
      <c r="Z492" s="40">
        <v>745000</v>
      </c>
      <c r="AA492" s="40">
        <v>760000</v>
      </c>
      <c r="AB492" s="40">
        <v>775000</v>
      </c>
      <c r="AC492" s="40">
        <v>790000</v>
      </c>
      <c r="AD492" s="40">
        <v>805000</v>
      </c>
      <c r="AE492" s="40">
        <v>820000</v>
      </c>
      <c r="AF492" s="40">
        <v>827000</v>
      </c>
      <c r="AG492" s="40">
        <v>834000</v>
      </c>
      <c r="AH492" s="40">
        <v>842000</v>
      </c>
      <c r="AI492" s="40">
        <v>849000</v>
      </c>
      <c r="AJ492" s="40">
        <v>850000</v>
      </c>
      <c r="AK492" s="40">
        <v>880000</v>
      </c>
      <c r="AL492" s="40">
        <v>880000</v>
      </c>
      <c r="AM492" s="40">
        <v>880000</v>
      </c>
      <c r="AN492" s="40">
        <v>850000</v>
      </c>
      <c r="AO492" s="40">
        <v>700000</v>
      </c>
      <c r="AP492" s="40">
        <v>700000</v>
      </c>
      <c r="AQ492" s="40">
        <v>750000</v>
      </c>
      <c r="AR492" s="40">
        <v>800000</v>
      </c>
      <c r="AS492" s="40">
        <v>820000</v>
      </c>
      <c r="AT492" s="40">
        <v>866000</v>
      </c>
      <c r="AU492" s="40">
        <v>900000</v>
      </c>
      <c r="AV492" s="40">
        <v>1000000</v>
      </c>
      <c r="AW492" s="40">
        <v>1116000</v>
      </c>
      <c r="AX492" s="40">
        <v>1094000</v>
      </c>
      <c r="AY492" s="40">
        <v>1110880.0049999999</v>
      </c>
      <c r="AZ492" s="40">
        <v>1082900.024</v>
      </c>
      <c r="BA492" s="40">
        <v>1102949.9509999999</v>
      </c>
      <c r="BB492" s="40">
        <v>1114880.0049999999</v>
      </c>
      <c r="BC492" s="40">
        <v>1117439.9410000001</v>
      </c>
      <c r="BD492" s="40">
        <v>1118869.9950000001</v>
      </c>
      <c r="BE492" s="40">
        <v>1123920.044</v>
      </c>
      <c r="BF492" s="40">
        <v>1141439.9410000001</v>
      </c>
      <c r="BG492" s="40">
        <v>1150729.98</v>
      </c>
      <c r="BH492" s="40">
        <v>1182500</v>
      </c>
      <c r="BI492" s="40">
        <v>1149500</v>
      </c>
      <c r="BJ492" s="40">
        <v>1151699.9509999999</v>
      </c>
      <c r="BK492" s="40">
        <v>1151699.9509999999</v>
      </c>
    </row>
    <row r="493" spans="1:63" x14ac:dyDescent="0.3">
      <c r="A493" s="40" t="s">
        <v>175</v>
      </c>
      <c r="B493" s="40" t="s">
        <v>176</v>
      </c>
      <c r="C493" s="40" t="s">
        <v>329</v>
      </c>
      <c r="D493" s="40" t="s">
        <v>48</v>
      </c>
      <c r="E493" s="40" t="s">
        <v>293</v>
      </c>
      <c r="G493" s="40" t="s">
        <v>49</v>
      </c>
      <c r="H493" s="40">
        <v>12000000</v>
      </c>
      <c r="I493" s="40">
        <v>12050000</v>
      </c>
      <c r="J493" s="40">
        <v>12100000</v>
      </c>
      <c r="K493" s="40">
        <v>12150000</v>
      </c>
      <c r="L493" s="40">
        <v>12200000</v>
      </c>
      <c r="M493" s="40">
        <v>12230000</v>
      </c>
      <c r="N493" s="40">
        <v>12250000</v>
      </c>
      <c r="O493" s="40">
        <v>12290000</v>
      </c>
      <c r="P493" s="40">
        <v>12330000</v>
      </c>
      <c r="Q493" s="40">
        <v>12370000</v>
      </c>
      <c r="R493" s="40">
        <v>12410000</v>
      </c>
      <c r="S493" s="40">
        <v>12450000</v>
      </c>
      <c r="T493" s="40">
        <v>12490000</v>
      </c>
      <c r="U493" s="40">
        <v>12530000</v>
      </c>
      <c r="V493" s="40">
        <v>12570000</v>
      </c>
      <c r="W493" s="40">
        <v>12612000</v>
      </c>
      <c r="X493" s="40">
        <v>12570000</v>
      </c>
      <c r="Y493" s="40">
        <v>12530000</v>
      </c>
      <c r="Z493" s="40">
        <v>12480000</v>
      </c>
      <c r="AA493" s="40">
        <v>12440000</v>
      </c>
      <c r="AB493" s="40">
        <v>12400000</v>
      </c>
      <c r="AC493" s="40">
        <v>12355000</v>
      </c>
      <c r="AD493" s="40">
        <v>12355000</v>
      </c>
      <c r="AE493" s="40">
        <v>12355000</v>
      </c>
      <c r="AF493" s="40">
        <v>12355000</v>
      </c>
      <c r="AG493" s="40">
        <v>12600000</v>
      </c>
      <c r="AH493" s="40">
        <v>12550000</v>
      </c>
      <c r="AI493" s="40">
        <v>12600000</v>
      </c>
      <c r="AJ493" s="40">
        <v>12700000</v>
      </c>
      <c r="AK493" s="40">
        <v>12800000</v>
      </c>
      <c r="AL493" s="40">
        <v>12900000</v>
      </c>
      <c r="AM493" s="40">
        <v>13163000</v>
      </c>
      <c r="AN493" s="40">
        <v>13426000</v>
      </c>
      <c r="AO493" s="40">
        <v>13450000</v>
      </c>
      <c r="AP493" s="40">
        <v>13500000</v>
      </c>
      <c r="AQ493" s="40">
        <v>13650000</v>
      </c>
      <c r="AR493" s="40">
        <v>13700000</v>
      </c>
      <c r="AS493" s="40">
        <v>13700000</v>
      </c>
      <c r="AT493" s="40">
        <v>13760000</v>
      </c>
      <c r="AU493" s="40">
        <v>13812000</v>
      </c>
      <c r="AV493" s="40">
        <v>13685000</v>
      </c>
      <c r="AW493" s="40">
        <v>13700000</v>
      </c>
      <c r="AX493" s="40">
        <v>13600000</v>
      </c>
      <c r="AY493" s="40">
        <v>13300000</v>
      </c>
      <c r="AZ493" s="40">
        <v>13175000</v>
      </c>
      <c r="BA493" s="40">
        <v>12600000</v>
      </c>
      <c r="BB493" s="40">
        <v>12600000</v>
      </c>
      <c r="BC493" s="40">
        <v>12800000</v>
      </c>
      <c r="BD493" s="40">
        <v>12660000</v>
      </c>
      <c r="BE493" s="40">
        <v>12533000</v>
      </c>
      <c r="BF493" s="40">
        <v>12033000</v>
      </c>
      <c r="BG493" s="40">
        <v>12500000</v>
      </c>
      <c r="BH493" s="40">
        <v>12500000</v>
      </c>
      <c r="BI493" s="40">
        <v>12500000</v>
      </c>
      <c r="BJ493" s="40">
        <v>12500000</v>
      </c>
      <c r="BK493" s="40">
        <v>12500000</v>
      </c>
    </row>
    <row r="494" spans="1:63" x14ac:dyDescent="0.3">
      <c r="A494" s="40" t="s">
        <v>177</v>
      </c>
      <c r="B494" s="40" t="s">
        <v>178</v>
      </c>
      <c r="C494" s="40" t="s">
        <v>329</v>
      </c>
      <c r="D494" s="40" t="s">
        <v>48</v>
      </c>
      <c r="E494" s="40" t="s">
        <v>293</v>
      </c>
      <c r="G494" s="40" t="s">
        <v>49</v>
      </c>
      <c r="H494" s="40">
        <v>5200000</v>
      </c>
      <c r="I494" s="40">
        <v>5050000</v>
      </c>
      <c r="J494" s="40">
        <v>6100000</v>
      </c>
      <c r="K494" s="40">
        <v>6000000</v>
      </c>
      <c r="L494" s="40">
        <v>6000000</v>
      </c>
      <c r="M494" s="40">
        <v>6000000</v>
      </c>
      <c r="N494" s="40">
        <v>6000000</v>
      </c>
      <c r="O494" s="40">
        <v>6000000</v>
      </c>
      <c r="P494" s="40">
        <v>6000000</v>
      </c>
      <c r="Q494" s="40">
        <v>7000000</v>
      </c>
      <c r="R494" s="40">
        <v>7000000</v>
      </c>
      <c r="S494" s="40">
        <v>7000000</v>
      </c>
      <c r="T494" s="40">
        <v>7000000</v>
      </c>
      <c r="U494" s="40">
        <v>7000000</v>
      </c>
      <c r="V494" s="40">
        <v>7000000</v>
      </c>
      <c r="W494" s="40">
        <v>7000000</v>
      </c>
      <c r="X494" s="40">
        <v>7000000</v>
      </c>
      <c r="Y494" s="40">
        <v>8000000</v>
      </c>
      <c r="Z494" s="40">
        <v>8000000</v>
      </c>
      <c r="AA494" s="40">
        <v>8000000</v>
      </c>
      <c r="AB494" s="40">
        <v>8000000</v>
      </c>
      <c r="AC494" s="40">
        <v>8000000</v>
      </c>
      <c r="AD494" s="40">
        <v>8000000</v>
      </c>
      <c r="AE494" s="40">
        <v>8000000</v>
      </c>
      <c r="AF494" s="40">
        <v>9000000</v>
      </c>
      <c r="AG494" s="40">
        <v>9000000</v>
      </c>
      <c r="AH494" s="40">
        <v>9000000</v>
      </c>
      <c r="AI494" s="40">
        <v>9000000</v>
      </c>
      <c r="AJ494" s="40">
        <v>9000000</v>
      </c>
      <c r="AK494" s="40">
        <v>9000000</v>
      </c>
      <c r="AL494" s="40">
        <v>9003000</v>
      </c>
      <c r="AM494" s="40">
        <v>8800000</v>
      </c>
      <c r="AN494" s="40">
        <v>8900000</v>
      </c>
      <c r="AO494" s="40">
        <v>8900000</v>
      </c>
      <c r="AP494" s="40">
        <v>8900000</v>
      </c>
      <c r="AQ494" s="40">
        <v>9000000</v>
      </c>
      <c r="AR494" s="40">
        <v>8908000</v>
      </c>
      <c r="AS494" s="40">
        <v>8725000</v>
      </c>
      <c r="AT494" s="40">
        <v>8700000</v>
      </c>
      <c r="AU494" s="40">
        <v>8600000</v>
      </c>
      <c r="AV494" s="40">
        <v>8530000</v>
      </c>
      <c r="AW494" s="40">
        <v>8600000</v>
      </c>
      <c r="AX494" s="40">
        <v>8540000</v>
      </c>
      <c r="AY494" s="40">
        <v>9500000</v>
      </c>
      <c r="AZ494" s="40">
        <v>9700000</v>
      </c>
      <c r="BA494" s="40">
        <v>9700000</v>
      </c>
      <c r="BB494" s="40">
        <v>10000000</v>
      </c>
      <c r="BC494" s="40">
        <v>11325700.199999999</v>
      </c>
      <c r="BD494" s="40">
        <v>11500000</v>
      </c>
      <c r="BE494" s="40">
        <v>11600000</v>
      </c>
      <c r="BF494" s="40">
        <v>12300000</v>
      </c>
      <c r="BG494" s="40">
        <v>13600000</v>
      </c>
      <c r="BH494" s="40">
        <v>13500000</v>
      </c>
      <c r="BI494" s="40">
        <v>13500000</v>
      </c>
      <c r="BJ494" s="40">
        <v>13500000</v>
      </c>
      <c r="BK494" s="40">
        <v>13500000</v>
      </c>
    </row>
    <row r="495" spans="1:63" x14ac:dyDescent="0.3">
      <c r="A495" s="40" t="s">
        <v>179</v>
      </c>
      <c r="B495" s="40" t="s">
        <v>180</v>
      </c>
      <c r="C495" s="40" t="s">
        <v>329</v>
      </c>
      <c r="D495" s="40" t="s">
        <v>48</v>
      </c>
      <c r="E495" s="40" t="s">
        <v>293</v>
      </c>
      <c r="G495" s="40" t="s">
        <v>49</v>
      </c>
      <c r="H495" s="40">
        <v>3150000</v>
      </c>
      <c r="I495" s="40">
        <v>3200000</v>
      </c>
      <c r="J495" s="40">
        <v>3269000</v>
      </c>
      <c r="K495" s="40">
        <v>3785000</v>
      </c>
      <c r="L495" s="40">
        <v>3768000</v>
      </c>
      <c r="M495" s="40">
        <v>3776000</v>
      </c>
      <c r="N495" s="40">
        <v>3772000</v>
      </c>
      <c r="O495" s="40">
        <v>3780000</v>
      </c>
      <c r="P495" s="40">
        <v>3780000</v>
      </c>
      <c r="Q495" s="40">
        <v>3780000</v>
      </c>
      <c r="R495" s="40">
        <v>3800000</v>
      </c>
      <c r="S495" s="40">
        <v>3850000</v>
      </c>
      <c r="T495" s="40">
        <v>3900000</v>
      </c>
      <c r="U495" s="40">
        <v>3950000</v>
      </c>
      <c r="V495" s="40">
        <v>4025000</v>
      </c>
      <c r="W495" s="40">
        <v>4072000</v>
      </c>
      <c r="X495" s="40">
        <v>4023000</v>
      </c>
      <c r="Y495" s="40">
        <v>4080000</v>
      </c>
      <c r="Z495" s="40">
        <v>4080000</v>
      </c>
      <c r="AA495" s="40">
        <v>4080000</v>
      </c>
      <c r="AB495" s="40">
        <v>4120000</v>
      </c>
      <c r="AC495" s="40">
        <v>4180000</v>
      </c>
      <c r="AD495" s="40">
        <v>4600000</v>
      </c>
      <c r="AE495" s="40">
        <v>4800000</v>
      </c>
      <c r="AF495" s="40">
        <v>4900000</v>
      </c>
      <c r="AG495" s="40">
        <v>5000000</v>
      </c>
      <c r="AH495" s="40">
        <v>5000000</v>
      </c>
      <c r="AI495" s="40">
        <v>5000000</v>
      </c>
      <c r="AJ495" s="40">
        <v>5000000</v>
      </c>
      <c r="AK495" s="40">
        <v>5000000</v>
      </c>
      <c r="AL495" s="40">
        <v>5020000</v>
      </c>
      <c r="AM495" s="40">
        <v>5040000</v>
      </c>
      <c r="AN495" s="40">
        <v>5040000</v>
      </c>
      <c r="AO495" s="40">
        <v>5060000</v>
      </c>
      <c r="AP495" s="40">
        <v>5060000</v>
      </c>
      <c r="AQ495" s="40">
        <v>5060000</v>
      </c>
      <c r="AR495" s="40">
        <v>5060000</v>
      </c>
      <c r="AS495" s="40">
        <v>5080000</v>
      </c>
      <c r="AT495" s="40">
        <v>5100000</v>
      </c>
      <c r="AU495" s="40">
        <v>5300000</v>
      </c>
      <c r="AV495" s="40">
        <v>5400000</v>
      </c>
      <c r="AW495" s="40">
        <v>5600000</v>
      </c>
      <c r="AX495" s="40">
        <v>5850000</v>
      </c>
      <c r="AY495" s="40">
        <v>5950000</v>
      </c>
      <c r="AZ495" s="40">
        <v>5950000</v>
      </c>
      <c r="BA495" s="40">
        <v>6100000</v>
      </c>
      <c r="BB495" s="40">
        <v>6250000</v>
      </c>
      <c r="BC495" s="40">
        <v>6450000</v>
      </c>
      <c r="BD495" s="40">
        <v>6600000</v>
      </c>
      <c r="BE495" s="40">
        <v>6750000</v>
      </c>
      <c r="BF495" s="40">
        <v>6850000</v>
      </c>
      <c r="BG495" s="40">
        <v>6900000</v>
      </c>
      <c r="BH495" s="40">
        <v>6900000</v>
      </c>
      <c r="BI495" s="40">
        <v>6900000</v>
      </c>
      <c r="BJ495" s="40">
        <v>6900000</v>
      </c>
      <c r="BK495" s="40">
        <v>6900000</v>
      </c>
    </row>
    <row r="496" spans="1:63" x14ac:dyDescent="0.3">
      <c r="A496" s="40" t="s">
        <v>279</v>
      </c>
      <c r="B496" s="40" t="s">
        <v>280</v>
      </c>
      <c r="C496" s="40" t="s">
        <v>329</v>
      </c>
      <c r="D496" s="40" t="s">
        <v>48</v>
      </c>
      <c r="E496" s="40" t="s">
        <v>293</v>
      </c>
      <c r="G496" s="40" t="s">
        <v>49</v>
      </c>
      <c r="H496" s="40">
        <v>2549000</v>
      </c>
      <c r="I496" s="40">
        <v>2552000</v>
      </c>
      <c r="J496" s="40">
        <v>2576000</v>
      </c>
      <c r="K496" s="40">
        <v>2601000</v>
      </c>
      <c r="L496" s="40">
        <v>2604000</v>
      </c>
      <c r="M496" s="40">
        <v>2658000</v>
      </c>
      <c r="N496" s="40">
        <v>2672000</v>
      </c>
      <c r="O496" s="40">
        <v>2705000</v>
      </c>
      <c r="P496" s="40">
        <v>2734000</v>
      </c>
      <c r="Q496" s="40">
        <v>2763000</v>
      </c>
      <c r="R496" s="40">
        <v>2892000</v>
      </c>
      <c r="S496" s="40">
        <v>3060000</v>
      </c>
      <c r="T496" s="40">
        <v>2912000</v>
      </c>
      <c r="U496" s="40">
        <v>2940000</v>
      </c>
      <c r="V496" s="40">
        <v>2925000</v>
      </c>
      <c r="W496" s="40">
        <v>3048000</v>
      </c>
      <c r="X496" s="40">
        <v>2881000</v>
      </c>
      <c r="Y496" s="40">
        <v>2722000</v>
      </c>
      <c r="Z496" s="40">
        <v>2306000</v>
      </c>
      <c r="AA496" s="40">
        <v>2332000</v>
      </c>
      <c r="AB496" s="40">
        <v>2271000</v>
      </c>
      <c r="AC496" s="40">
        <v>2213000</v>
      </c>
      <c r="AD496" s="40">
        <v>2325000</v>
      </c>
      <c r="AE496" s="40">
        <v>2316000</v>
      </c>
      <c r="AF496" s="40">
        <v>2408000</v>
      </c>
      <c r="AG496" s="40">
        <v>2468000</v>
      </c>
      <c r="AH496" s="40">
        <v>2568000</v>
      </c>
      <c r="AI496" s="40">
        <v>2691000</v>
      </c>
      <c r="AJ496" s="40">
        <v>3028000</v>
      </c>
      <c r="AK496" s="40">
        <v>2891000</v>
      </c>
      <c r="AL496" s="40">
        <v>2755000</v>
      </c>
      <c r="AM496" s="40">
        <v>2779000</v>
      </c>
      <c r="AN496" s="40">
        <v>2780000</v>
      </c>
      <c r="AO496" s="40">
        <v>2850000</v>
      </c>
      <c r="AP496" s="40">
        <v>2649000</v>
      </c>
      <c r="AQ496" s="40">
        <v>2875000</v>
      </c>
      <c r="AR496" s="40">
        <v>2808000</v>
      </c>
      <c r="AS496" s="40">
        <v>2695000</v>
      </c>
      <c r="AT496" s="40">
        <v>2895000</v>
      </c>
      <c r="AU496" s="40">
        <v>2816000</v>
      </c>
      <c r="AV496" s="40">
        <v>2722000</v>
      </c>
      <c r="AW496" s="40">
        <v>2582000</v>
      </c>
      <c r="AX496" s="40">
        <v>2874000</v>
      </c>
      <c r="AY496" s="40">
        <v>2862000</v>
      </c>
      <c r="AZ496" s="40">
        <v>2727000</v>
      </c>
      <c r="BA496" s="40">
        <v>3013000</v>
      </c>
      <c r="BB496" s="40">
        <v>2949000</v>
      </c>
      <c r="BC496" s="40">
        <v>3052000</v>
      </c>
      <c r="BD496" s="40">
        <v>3550000</v>
      </c>
      <c r="BE496" s="40">
        <v>3400000</v>
      </c>
      <c r="BF496" s="40">
        <v>3600000</v>
      </c>
      <c r="BG496" s="40">
        <v>3800000</v>
      </c>
      <c r="BH496" s="40">
        <v>3700000</v>
      </c>
      <c r="BI496" s="40">
        <v>3800000</v>
      </c>
      <c r="BJ496" s="40">
        <v>3800000</v>
      </c>
      <c r="BK496" s="40">
        <v>3800000</v>
      </c>
    </row>
    <row r="497" spans="1:64" x14ac:dyDescent="0.3">
      <c r="A497" s="40" t="s">
        <v>281</v>
      </c>
      <c r="B497" s="40" t="s">
        <v>282</v>
      </c>
      <c r="C497" s="40" t="s">
        <v>329</v>
      </c>
      <c r="D497" s="40" t="s">
        <v>48</v>
      </c>
      <c r="E497" s="40" t="s">
        <v>293</v>
      </c>
      <c r="G497" s="40" t="s">
        <v>49</v>
      </c>
      <c r="H497" s="40">
        <v>1885000</v>
      </c>
      <c r="I497" s="40">
        <v>1935000</v>
      </c>
      <c r="J497" s="40">
        <v>1985000</v>
      </c>
      <c r="K497" s="40">
        <v>2035000</v>
      </c>
      <c r="L497" s="40">
        <v>2065000</v>
      </c>
      <c r="M497" s="40">
        <v>2135000</v>
      </c>
      <c r="N497" s="40">
        <v>2185000</v>
      </c>
      <c r="O497" s="40">
        <v>2235000</v>
      </c>
      <c r="P497" s="40">
        <v>2285000</v>
      </c>
      <c r="Q497" s="40">
        <v>2335000</v>
      </c>
      <c r="R497" s="40">
        <v>2385000</v>
      </c>
      <c r="S497" s="40">
        <v>2415000</v>
      </c>
      <c r="T497" s="40">
        <v>2415000</v>
      </c>
      <c r="U497" s="40">
        <v>2465000</v>
      </c>
      <c r="V497" s="40">
        <v>2465000</v>
      </c>
      <c r="W497" s="40">
        <v>2465000</v>
      </c>
      <c r="X497" s="40">
        <v>2465000</v>
      </c>
      <c r="Y497" s="40">
        <v>2465000</v>
      </c>
      <c r="Z497" s="40">
        <v>2465000</v>
      </c>
      <c r="AA497" s="40">
        <v>2505000</v>
      </c>
      <c r="AB497" s="40">
        <v>2545000</v>
      </c>
      <c r="AC497" s="40">
        <v>2585000</v>
      </c>
      <c r="AD497" s="40">
        <v>2625000</v>
      </c>
      <c r="AE497" s="40">
        <v>2665000</v>
      </c>
      <c r="AF497" s="40">
        <v>2705000</v>
      </c>
      <c r="AG497" s="40">
        <v>2745000</v>
      </c>
      <c r="AH497" s="40">
        <v>2790000</v>
      </c>
      <c r="AI497" s="40">
        <v>2830000</v>
      </c>
      <c r="AJ497" s="40">
        <v>2870000</v>
      </c>
      <c r="AK497" s="40">
        <v>2910000</v>
      </c>
      <c r="AL497" s="40">
        <v>2950000</v>
      </c>
      <c r="AM497" s="40">
        <v>2990000</v>
      </c>
      <c r="AN497" s="40">
        <v>3030000</v>
      </c>
      <c r="AO497" s="40">
        <v>3100000</v>
      </c>
      <c r="AP497" s="40">
        <v>3110000</v>
      </c>
      <c r="AQ497" s="40">
        <v>3400000</v>
      </c>
      <c r="AR497" s="40">
        <v>3500000</v>
      </c>
      <c r="AS497" s="40">
        <v>3400000</v>
      </c>
      <c r="AT497" s="40">
        <v>3550000</v>
      </c>
      <c r="AU497" s="40">
        <v>3600000</v>
      </c>
      <c r="AV497" s="40">
        <v>3600000</v>
      </c>
      <c r="AW497" s="40">
        <v>3650000</v>
      </c>
      <c r="AX497" s="40">
        <v>3650000</v>
      </c>
      <c r="AY497" s="40">
        <v>3800000</v>
      </c>
      <c r="AZ497" s="40">
        <v>3900000</v>
      </c>
      <c r="BA497" s="40">
        <v>4100000</v>
      </c>
      <c r="BB497" s="40">
        <v>4000000</v>
      </c>
      <c r="BC497" s="40">
        <v>4250000</v>
      </c>
      <c r="BD497" s="40">
        <v>4100000</v>
      </c>
      <c r="BE497" s="40">
        <v>4000000</v>
      </c>
      <c r="BF497" s="40">
        <v>4200000</v>
      </c>
      <c r="BG497" s="40">
        <v>4000000</v>
      </c>
      <c r="BH497" s="40">
        <v>4000000</v>
      </c>
      <c r="BI497" s="40">
        <v>4000000</v>
      </c>
      <c r="BJ497" s="40">
        <v>4000000</v>
      </c>
      <c r="BK497" s="40">
        <v>4000000</v>
      </c>
    </row>
    <row r="498" spans="1:64" x14ac:dyDescent="0.3">
      <c r="A498" s="40" t="s">
        <v>147</v>
      </c>
      <c r="B498" s="40" t="s">
        <v>148</v>
      </c>
      <c r="C498" s="40" t="s">
        <v>330</v>
      </c>
      <c r="D498" s="40" t="s">
        <v>48</v>
      </c>
      <c r="E498" s="40" t="s">
        <v>293</v>
      </c>
      <c r="G498" s="40" t="s">
        <v>49</v>
      </c>
      <c r="H498" s="40">
        <v>2124000</v>
      </c>
      <c r="I498" s="40">
        <v>2134000</v>
      </c>
      <c r="J498" s="40">
        <v>2144000</v>
      </c>
      <c r="K498" s="40">
        <v>2149000</v>
      </c>
      <c r="L498" s="40">
        <v>2159000</v>
      </c>
      <c r="M498" s="40">
        <v>2170000</v>
      </c>
      <c r="N498" s="40">
        <v>2180000</v>
      </c>
      <c r="O498" s="40">
        <v>2190000</v>
      </c>
      <c r="P498" s="40">
        <v>2202000</v>
      </c>
      <c r="Q498" s="40">
        <v>2216000</v>
      </c>
      <c r="R498" s="40">
        <v>2200000</v>
      </c>
      <c r="S498" s="40">
        <v>2282000</v>
      </c>
      <c r="T498" s="40">
        <v>2353000</v>
      </c>
      <c r="U498" s="40">
        <v>2433000</v>
      </c>
      <c r="V498" s="40">
        <v>2506000</v>
      </c>
      <c r="W498" s="40">
        <v>2550000</v>
      </c>
      <c r="X498" s="40">
        <v>2600000</v>
      </c>
      <c r="Y498" s="40">
        <v>2650000</v>
      </c>
      <c r="Z498" s="40">
        <v>2700000</v>
      </c>
      <c r="AA498" s="40">
        <v>2745000</v>
      </c>
      <c r="AB498" s="40">
        <v>2790000</v>
      </c>
      <c r="AC498" s="40">
        <v>2840000</v>
      </c>
      <c r="AD498" s="40">
        <v>2885000</v>
      </c>
      <c r="AE498" s="40">
        <v>2930000</v>
      </c>
      <c r="AF498" s="40">
        <v>2980000</v>
      </c>
      <c r="AG498" s="40">
        <v>3025000</v>
      </c>
      <c r="AH498" s="40">
        <v>3075000</v>
      </c>
      <c r="AI498" s="40">
        <v>3494000</v>
      </c>
      <c r="AJ498" s="40">
        <v>3530000</v>
      </c>
      <c r="AK498" s="40">
        <v>3505000</v>
      </c>
      <c r="AL498" s="40">
        <v>3480000</v>
      </c>
      <c r="AM498" s="40">
        <v>3455000</v>
      </c>
      <c r="AN498" s="40">
        <v>3430000</v>
      </c>
      <c r="AO498" s="40">
        <v>3361000</v>
      </c>
      <c r="AP498" s="40">
        <v>3380000</v>
      </c>
      <c r="AQ498" s="40">
        <v>3480000</v>
      </c>
      <c r="AR498" s="40">
        <v>3780000</v>
      </c>
      <c r="AS498" s="40">
        <v>3900000</v>
      </c>
      <c r="AT498" s="40">
        <v>3900000</v>
      </c>
      <c r="AU498" s="40">
        <v>3700000</v>
      </c>
      <c r="AV498" s="40">
        <v>4500000</v>
      </c>
      <c r="AW498" s="40">
        <v>4700000</v>
      </c>
      <c r="AX498" s="40">
        <v>5100000</v>
      </c>
      <c r="AY498" s="40">
        <v>4600000</v>
      </c>
      <c r="AZ498" s="40">
        <v>4900000</v>
      </c>
      <c r="BA498" s="40">
        <v>4700000</v>
      </c>
      <c r="BB498" s="40">
        <v>4900000</v>
      </c>
      <c r="BC498" s="40">
        <v>6000000</v>
      </c>
      <c r="BD498" s="40">
        <v>5700000</v>
      </c>
      <c r="BE498" s="40">
        <v>6000000</v>
      </c>
      <c r="BF498" s="40">
        <v>5700000</v>
      </c>
      <c r="BG498" s="40">
        <v>6000000</v>
      </c>
      <c r="BH498" s="40">
        <v>6200000</v>
      </c>
      <c r="BI498" s="40">
        <v>6000000</v>
      </c>
      <c r="BJ498" s="40">
        <v>6000000</v>
      </c>
      <c r="BK498" s="40">
        <v>6000000</v>
      </c>
    </row>
    <row r="499" spans="1:64" x14ac:dyDescent="0.3">
      <c r="A499" s="40" t="s">
        <v>153</v>
      </c>
      <c r="B499" s="40" t="s">
        <v>154</v>
      </c>
      <c r="C499" s="40" t="s">
        <v>330</v>
      </c>
      <c r="D499" s="40" t="s">
        <v>48</v>
      </c>
      <c r="E499" s="40" t="s">
        <v>293</v>
      </c>
      <c r="G499" s="40" t="s">
        <v>49</v>
      </c>
      <c r="H499" s="40">
        <v>5000000</v>
      </c>
      <c r="I499" s="40">
        <v>5050000</v>
      </c>
      <c r="J499" s="40">
        <v>5100000</v>
      </c>
      <c r="K499" s="40">
        <v>5150000</v>
      </c>
      <c r="L499" s="40">
        <v>5200000</v>
      </c>
      <c r="M499" s="40">
        <v>5250000</v>
      </c>
      <c r="N499" s="40">
        <v>5300000</v>
      </c>
      <c r="O499" s="40">
        <v>5350000</v>
      </c>
      <c r="P499" s="40">
        <v>5400000</v>
      </c>
      <c r="Q499" s="40">
        <v>5400000</v>
      </c>
      <c r="R499" s="40">
        <v>5450000</v>
      </c>
      <c r="S499" s="40">
        <v>5450000</v>
      </c>
      <c r="T499" s="40">
        <v>5450000</v>
      </c>
      <c r="U499" s="40">
        <v>5500000</v>
      </c>
      <c r="V499" s="40">
        <v>5550000</v>
      </c>
      <c r="W499" s="40">
        <v>5600000</v>
      </c>
      <c r="X499" s="40">
        <v>5666000</v>
      </c>
      <c r="Y499" s="40">
        <v>5639000</v>
      </c>
      <c r="Z499" s="40">
        <v>5898000</v>
      </c>
      <c r="AA499" s="40">
        <v>5910000</v>
      </c>
      <c r="AB499" s="40">
        <v>5910000</v>
      </c>
      <c r="AC499" s="40">
        <v>5910000</v>
      </c>
      <c r="AD499" s="40">
        <v>5910000</v>
      </c>
      <c r="AE499" s="40">
        <v>5910000</v>
      </c>
      <c r="AF499" s="40">
        <v>5910000</v>
      </c>
      <c r="AG499" s="40">
        <v>5930000</v>
      </c>
      <c r="AH499" s="40">
        <v>5930000</v>
      </c>
      <c r="AI499" s="40">
        <v>5940000</v>
      </c>
      <c r="AJ499" s="40">
        <v>5940000</v>
      </c>
      <c r="AK499" s="40">
        <v>5940000</v>
      </c>
      <c r="AL499" s="40">
        <v>5950000</v>
      </c>
      <c r="AM499" s="40">
        <v>5960000</v>
      </c>
      <c r="AN499" s="40">
        <v>5960000</v>
      </c>
      <c r="AO499" s="40">
        <v>5960000</v>
      </c>
      <c r="AP499" s="40">
        <v>5960000</v>
      </c>
      <c r="AQ499" s="40">
        <v>5960000</v>
      </c>
      <c r="AR499" s="40">
        <v>5960000</v>
      </c>
      <c r="AS499" s="40">
        <v>5960000</v>
      </c>
      <c r="AT499" s="40">
        <v>5960000</v>
      </c>
      <c r="AU499" s="40">
        <v>5960000</v>
      </c>
      <c r="AV499" s="40">
        <v>5960000</v>
      </c>
      <c r="AW499" s="40">
        <v>5960000</v>
      </c>
      <c r="AX499" s="40">
        <v>5960000</v>
      </c>
      <c r="AY499" s="40">
        <v>5960000</v>
      </c>
      <c r="AZ499" s="40">
        <v>5963000</v>
      </c>
      <c r="BA499" s="40">
        <v>5963000</v>
      </c>
      <c r="BB499" s="40">
        <v>5963000</v>
      </c>
      <c r="BC499" s="40">
        <v>5963000</v>
      </c>
      <c r="BD499" s="40">
        <v>5963000</v>
      </c>
      <c r="BE499" s="40">
        <v>6200000</v>
      </c>
      <c r="BF499" s="40">
        <v>6200000</v>
      </c>
      <c r="BG499" s="40">
        <v>6200000</v>
      </c>
      <c r="BH499" s="40">
        <v>6200000</v>
      </c>
      <c r="BI499" s="40">
        <v>6200000</v>
      </c>
      <c r="BJ499" s="40">
        <v>6200000</v>
      </c>
      <c r="BK499" s="40">
        <v>6200000</v>
      </c>
    </row>
    <row r="500" spans="1:64" x14ac:dyDescent="0.3">
      <c r="A500" s="40" t="s">
        <v>155</v>
      </c>
      <c r="B500" s="40" t="s">
        <v>156</v>
      </c>
      <c r="C500" s="40" t="s">
        <v>330</v>
      </c>
      <c r="D500" s="40" t="s">
        <v>48</v>
      </c>
      <c r="E500" s="40" t="s">
        <v>293</v>
      </c>
      <c r="G500" s="40" t="s">
        <v>49</v>
      </c>
      <c r="H500" s="40">
        <v>2897000</v>
      </c>
      <c r="I500" s="40">
        <v>2897000</v>
      </c>
      <c r="J500" s="40">
        <v>2897000</v>
      </c>
      <c r="K500" s="40">
        <v>2897000</v>
      </c>
      <c r="L500" s="40">
        <v>2897000</v>
      </c>
      <c r="M500" s="40">
        <v>2897000</v>
      </c>
      <c r="N500" s="40">
        <v>2897000</v>
      </c>
      <c r="O500" s="40">
        <v>2897000</v>
      </c>
      <c r="P500" s="40">
        <v>2897000</v>
      </c>
      <c r="Q500" s="40">
        <v>2897000</v>
      </c>
      <c r="R500" s="40">
        <v>2897000</v>
      </c>
      <c r="S500" s="40">
        <v>2897000</v>
      </c>
      <c r="T500" s="40">
        <v>2907000</v>
      </c>
      <c r="U500" s="40">
        <v>2917000</v>
      </c>
      <c r="V500" s="40">
        <v>2997000</v>
      </c>
      <c r="W500" s="40">
        <v>3095000</v>
      </c>
      <c r="X500" s="40">
        <v>3095000</v>
      </c>
      <c r="Y500" s="40">
        <v>3143000</v>
      </c>
      <c r="Z500" s="40">
        <v>3140000</v>
      </c>
      <c r="AA500" s="40">
        <v>3137000</v>
      </c>
      <c r="AB500" s="40">
        <v>3135000</v>
      </c>
      <c r="AC500" s="40">
        <v>3132000</v>
      </c>
      <c r="AD500" s="40">
        <v>3130000</v>
      </c>
      <c r="AE500" s="40">
        <v>3127000</v>
      </c>
      <c r="AF500" s="40">
        <v>3130000</v>
      </c>
      <c r="AG500" s="40">
        <v>3180000</v>
      </c>
      <c r="AH500" s="40">
        <v>3180000</v>
      </c>
      <c r="AI500" s="40">
        <v>3203000</v>
      </c>
      <c r="AJ500" s="40">
        <v>3223000</v>
      </c>
      <c r="AK500" s="40">
        <v>3273000</v>
      </c>
      <c r="AL500" s="40">
        <v>3322000</v>
      </c>
      <c r="AM500" s="40">
        <v>3342000</v>
      </c>
      <c r="AN500" s="40">
        <v>3370000</v>
      </c>
      <c r="AO500" s="40">
        <v>3390000</v>
      </c>
      <c r="AP500" s="40">
        <v>3420000</v>
      </c>
      <c r="AQ500" s="40">
        <v>3400000</v>
      </c>
      <c r="AR500" s="40">
        <v>3600000</v>
      </c>
      <c r="AS500" s="40">
        <v>3600000</v>
      </c>
      <c r="AT500" s="40">
        <v>3600000</v>
      </c>
      <c r="AU500" s="40">
        <v>3600000</v>
      </c>
      <c r="AV500" s="40">
        <v>3900000</v>
      </c>
      <c r="AW500" s="40">
        <v>3700000</v>
      </c>
      <c r="AX500" s="40">
        <v>3800000</v>
      </c>
      <c r="AY500" s="40">
        <v>3800000</v>
      </c>
      <c r="AZ500" s="40">
        <v>4500000</v>
      </c>
      <c r="BA500" s="40">
        <v>4450000</v>
      </c>
      <c r="BB500" s="40">
        <v>4300000</v>
      </c>
      <c r="BC500" s="40">
        <v>4300000</v>
      </c>
      <c r="BD500" s="40">
        <v>4300000</v>
      </c>
      <c r="BE500" s="40">
        <v>4500000</v>
      </c>
      <c r="BF500" s="40">
        <v>4900000</v>
      </c>
      <c r="BG500" s="40">
        <v>4900000</v>
      </c>
      <c r="BH500" s="40">
        <v>4900000</v>
      </c>
      <c r="BI500" s="40">
        <v>4900000</v>
      </c>
      <c r="BJ500" s="40">
        <v>4900000</v>
      </c>
      <c r="BK500" s="40">
        <v>4900000</v>
      </c>
    </row>
    <row r="501" spans="1:64" x14ac:dyDescent="0.3">
      <c r="A501" s="40" t="s">
        <v>284</v>
      </c>
      <c r="B501" s="40" t="s">
        <v>272</v>
      </c>
      <c r="C501" s="40" t="s">
        <v>330</v>
      </c>
      <c r="D501" s="40" t="s">
        <v>48</v>
      </c>
      <c r="E501" s="40" t="s">
        <v>293</v>
      </c>
      <c r="G501" s="40" t="s">
        <v>49</v>
      </c>
      <c r="H501" s="40">
        <v>1680000</v>
      </c>
      <c r="I501" s="40">
        <v>1680000</v>
      </c>
      <c r="J501" s="40">
        <v>1680000</v>
      </c>
      <c r="K501" s="40">
        <v>1680000</v>
      </c>
      <c r="L501" s="40">
        <v>1680000</v>
      </c>
      <c r="M501" s="40">
        <v>1680000</v>
      </c>
      <c r="N501" s="40">
        <v>1700000</v>
      </c>
      <c r="O501" s="40">
        <v>1700000</v>
      </c>
      <c r="P501" s="40">
        <v>1700000</v>
      </c>
      <c r="Q501" s="40">
        <v>1700000</v>
      </c>
      <c r="R501" s="40">
        <v>1700000</v>
      </c>
      <c r="S501" s="40">
        <v>1710000</v>
      </c>
      <c r="T501" s="40">
        <v>1740000</v>
      </c>
      <c r="U501" s="40">
        <v>1775000</v>
      </c>
      <c r="V501" s="40">
        <v>1815000</v>
      </c>
      <c r="W501" s="40">
        <v>1840000</v>
      </c>
      <c r="X501" s="40">
        <v>1880000</v>
      </c>
      <c r="Y501" s="40">
        <v>1910000</v>
      </c>
      <c r="Z501" s="40">
        <v>1925000</v>
      </c>
      <c r="AA501" s="40">
        <v>1955000</v>
      </c>
      <c r="AB501" s="40">
        <v>1970000</v>
      </c>
      <c r="AC501" s="40">
        <v>1990000</v>
      </c>
      <c r="AD501" s="40">
        <v>2034000</v>
      </c>
      <c r="AE501" s="40">
        <v>2301000</v>
      </c>
      <c r="AF501" s="40">
        <v>2380000</v>
      </c>
      <c r="AG501" s="40">
        <v>2380000</v>
      </c>
      <c r="AH501" s="40">
        <v>2400000</v>
      </c>
      <c r="AI501" s="40">
        <v>2420000</v>
      </c>
      <c r="AJ501" s="40">
        <v>2420000</v>
      </c>
      <c r="AK501" s="40">
        <v>2430000</v>
      </c>
      <c r="AL501" s="40">
        <v>2450000</v>
      </c>
      <c r="AM501" s="40">
        <v>2600000</v>
      </c>
      <c r="AN501" s="40">
        <v>2902000</v>
      </c>
      <c r="AO501" s="40">
        <v>3000000</v>
      </c>
      <c r="AP501" s="40">
        <v>3000000</v>
      </c>
      <c r="AQ501" s="40">
        <v>3000000</v>
      </c>
      <c r="AR501" s="40">
        <v>2900000</v>
      </c>
      <c r="AS501" s="40">
        <v>2900000</v>
      </c>
      <c r="AT501" s="40">
        <v>2800000</v>
      </c>
      <c r="AU501" s="40">
        <v>2800000</v>
      </c>
      <c r="AV501" s="40">
        <v>2800000</v>
      </c>
      <c r="AW501" s="40">
        <v>2800000</v>
      </c>
      <c r="AX501" s="40">
        <v>2800000</v>
      </c>
      <c r="AY501" s="40">
        <v>2800000</v>
      </c>
      <c r="AZ501" s="40">
        <v>2800000</v>
      </c>
      <c r="BA501" s="40">
        <v>2800000</v>
      </c>
      <c r="BB501" s="40">
        <v>2900000</v>
      </c>
      <c r="BC501" s="40">
        <v>2900000</v>
      </c>
      <c r="BD501" s="40">
        <v>2900000</v>
      </c>
      <c r="BE501" s="40">
        <v>2900000</v>
      </c>
      <c r="BF501" s="40">
        <v>2900000</v>
      </c>
      <c r="BG501" s="40">
        <v>2900000</v>
      </c>
      <c r="BH501" s="40">
        <v>2900000</v>
      </c>
      <c r="BI501" s="40">
        <v>2900000</v>
      </c>
      <c r="BJ501" s="40">
        <v>2900000</v>
      </c>
      <c r="BK501" s="40">
        <v>2900000</v>
      </c>
    </row>
    <row r="502" spans="1:64" x14ac:dyDescent="0.3">
      <c r="A502" s="40" t="s">
        <v>273</v>
      </c>
      <c r="B502" s="40" t="s">
        <v>274</v>
      </c>
      <c r="C502" s="40" t="s">
        <v>330</v>
      </c>
      <c r="D502" s="40" t="s">
        <v>48</v>
      </c>
      <c r="E502" s="40" t="s">
        <v>293</v>
      </c>
      <c r="G502" s="40" t="s">
        <v>49</v>
      </c>
      <c r="H502" s="40">
        <v>1700000</v>
      </c>
      <c r="I502" s="40">
        <v>1700000</v>
      </c>
      <c r="J502" s="40">
        <v>1700000</v>
      </c>
      <c r="K502" s="40">
        <v>1700000</v>
      </c>
      <c r="L502" s="40">
        <v>1700000</v>
      </c>
      <c r="M502" s="40">
        <v>1700000</v>
      </c>
      <c r="N502" s="40">
        <v>1700000</v>
      </c>
      <c r="O502" s="40">
        <v>1700000</v>
      </c>
      <c r="P502" s="40">
        <v>1700000</v>
      </c>
      <c r="Q502" s="40">
        <v>1700000</v>
      </c>
      <c r="R502" s="40">
        <v>1700000</v>
      </c>
      <c r="S502" s="40">
        <v>1700000</v>
      </c>
      <c r="T502" s="40">
        <v>1700000</v>
      </c>
      <c r="U502" s="40">
        <v>1700000</v>
      </c>
      <c r="V502" s="40">
        <v>1800000</v>
      </c>
      <c r="W502" s="40">
        <v>1800000</v>
      </c>
      <c r="X502" s="40">
        <v>1800000</v>
      </c>
      <c r="Y502" s="40">
        <v>1900000</v>
      </c>
      <c r="Z502" s="40">
        <v>1900000</v>
      </c>
      <c r="AA502" s="40">
        <v>1900000</v>
      </c>
      <c r="AB502" s="40">
        <v>1900000</v>
      </c>
      <c r="AC502" s="40">
        <v>2100000</v>
      </c>
      <c r="AD502" s="40">
        <v>2100000</v>
      </c>
      <c r="AE502" s="40">
        <v>2300000</v>
      </c>
      <c r="AF502" s="40">
        <v>2400000</v>
      </c>
      <c r="AG502" s="40">
        <v>2400000</v>
      </c>
      <c r="AH502" s="40">
        <v>2500000</v>
      </c>
      <c r="AI502" s="40">
        <v>2600000</v>
      </c>
      <c r="AJ502" s="40">
        <v>2600000</v>
      </c>
      <c r="AK502" s="40">
        <v>2700000</v>
      </c>
      <c r="AL502" s="40">
        <v>2800000</v>
      </c>
      <c r="AM502" s="40">
        <v>2800000</v>
      </c>
      <c r="AN502" s="40">
        <v>2800000</v>
      </c>
      <c r="AO502" s="40">
        <v>2800000</v>
      </c>
      <c r="AP502" s="40">
        <v>3000000</v>
      </c>
      <c r="AQ502" s="40">
        <v>3200000</v>
      </c>
      <c r="AR502" s="40">
        <v>3600000</v>
      </c>
      <c r="AS502" s="40">
        <v>3800000</v>
      </c>
      <c r="AT502" s="40">
        <v>3850000</v>
      </c>
      <c r="AU502" s="40">
        <v>3950000</v>
      </c>
      <c r="AV502" s="40">
        <v>4060000</v>
      </c>
      <c r="AW502" s="40">
        <v>4181000</v>
      </c>
      <c r="AX502" s="40">
        <v>4185000</v>
      </c>
      <c r="AY502" s="40">
        <v>4000000</v>
      </c>
      <c r="AZ502" s="40">
        <v>4000000</v>
      </c>
      <c r="BA502" s="40">
        <v>4200000</v>
      </c>
      <c r="BB502" s="40">
        <v>4300000</v>
      </c>
      <c r="BC502" s="40">
        <v>4500000</v>
      </c>
      <c r="BD502" s="40">
        <v>4600000</v>
      </c>
      <c r="BE502" s="40">
        <v>4620000</v>
      </c>
      <c r="BF502" s="40">
        <v>4720000</v>
      </c>
      <c r="BG502" s="40">
        <v>4700000</v>
      </c>
      <c r="BH502" s="40">
        <v>4700000</v>
      </c>
      <c r="BI502" s="40">
        <v>4700000</v>
      </c>
      <c r="BJ502" s="40">
        <v>4700000</v>
      </c>
      <c r="BK502" s="40">
        <v>4700000</v>
      </c>
    </row>
    <row r="503" spans="1:64" x14ac:dyDescent="0.3">
      <c r="A503" s="40" t="s">
        <v>161</v>
      </c>
      <c r="B503" s="40" t="s">
        <v>162</v>
      </c>
      <c r="C503" s="40" t="s">
        <v>330</v>
      </c>
      <c r="D503" s="40" t="s">
        <v>48</v>
      </c>
      <c r="E503" s="40" t="s">
        <v>293</v>
      </c>
      <c r="G503" s="40" t="s">
        <v>49</v>
      </c>
      <c r="H503" s="40">
        <v>1638000</v>
      </c>
      <c r="I503" s="40">
        <v>1643000</v>
      </c>
      <c r="J503" s="40">
        <v>1648000</v>
      </c>
      <c r="K503" s="40">
        <v>1653000</v>
      </c>
      <c r="L503" s="40">
        <v>1658000</v>
      </c>
      <c r="M503" s="40">
        <v>1662000</v>
      </c>
      <c r="N503" s="40">
        <v>1668000</v>
      </c>
      <c r="O503" s="40">
        <v>1668000</v>
      </c>
      <c r="P503" s="40">
        <v>1668000</v>
      </c>
      <c r="Q503" s="40">
        <v>1718000</v>
      </c>
      <c r="R503" s="40">
        <v>1718000</v>
      </c>
      <c r="S503" s="40">
        <v>1718000</v>
      </c>
      <c r="T503" s="40">
        <v>1718000</v>
      </c>
      <c r="U503" s="40">
        <v>1768000</v>
      </c>
      <c r="V503" s="40">
        <v>1818000</v>
      </c>
      <c r="W503" s="40">
        <v>2017000</v>
      </c>
      <c r="X503" s="40">
        <v>2015000</v>
      </c>
      <c r="Y503" s="40">
        <v>2015000</v>
      </c>
      <c r="Z503" s="40">
        <v>2010000</v>
      </c>
      <c r="AA503" s="40">
        <v>2010000</v>
      </c>
      <c r="AB503" s="40">
        <v>2013000</v>
      </c>
      <c r="AC503" s="40">
        <v>2013000</v>
      </c>
      <c r="AD503" s="40">
        <v>2013000</v>
      </c>
      <c r="AE503" s="40">
        <v>2013000</v>
      </c>
      <c r="AF503" s="40">
        <v>2033000</v>
      </c>
      <c r="AG503" s="40">
        <v>2036000</v>
      </c>
      <c r="AH503" s="40">
        <v>2036000</v>
      </c>
      <c r="AI503" s="40">
        <v>2053000</v>
      </c>
      <c r="AJ503" s="40">
        <v>2053000</v>
      </c>
      <c r="AK503" s="40">
        <v>2053000</v>
      </c>
      <c r="AL503" s="40">
        <v>2063000</v>
      </c>
      <c r="AM503" s="40">
        <v>2163000</v>
      </c>
      <c r="AN503" s="40">
        <v>3060000</v>
      </c>
      <c r="AO503" s="40">
        <v>3160000</v>
      </c>
      <c r="AP503" s="40">
        <v>3319000</v>
      </c>
      <c r="AQ503" s="40">
        <v>4540000</v>
      </c>
      <c r="AR503" s="40">
        <v>4535000</v>
      </c>
      <c r="AS503" s="40">
        <v>4530000</v>
      </c>
      <c r="AT503" s="40">
        <v>4520000</v>
      </c>
      <c r="AU503" s="40">
        <v>4468000</v>
      </c>
      <c r="AV503" s="40">
        <v>4500000</v>
      </c>
      <c r="AW503" s="40">
        <v>4900000</v>
      </c>
      <c r="AX503" s="40">
        <v>5942000</v>
      </c>
      <c r="AY503" s="40">
        <v>5002000</v>
      </c>
      <c r="AZ503" s="40">
        <v>5603000</v>
      </c>
      <c r="BA503" s="40">
        <v>5677000</v>
      </c>
      <c r="BB503" s="40">
        <v>5808000</v>
      </c>
      <c r="BC503" s="40">
        <v>5761000</v>
      </c>
      <c r="BD503" s="40">
        <v>6255399.9019999998</v>
      </c>
      <c r="BE503" s="40">
        <v>6261000</v>
      </c>
      <c r="BF503" s="40">
        <v>6861000</v>
      </c>
      <c r="BG503" s="40">
        <v>6861000</v>
      </c>
      <c r="BH503" s="40">
        <v>6411000</v>
      </c>
      <c r="BI503" s="40">
        <v>6411000</v>
      </c>
      <c r="BJ503" s="40">
        <v>6411000</v>
      </c>
      <c r="BK503" s="40">
        <v>6411000</v>
      </c>
    </row>
    <row r="504" spans="1:64" x14ac:dyDescent="0.3">
      <c r="A504" s="40" t="s">
        <v>163</v>
      </c>
      <c r="B504" s="40" t="s">
        <v>164</v>
      </c>
      <c r="C504" s="40" t="s">
        <v>330</v>
      </c>
      <c r="D504" s="40" t="s">
        <v>48</v>
      </c>
      <c r="E504" s="40" t="s">
        <v>293</v>
      </c>
      <c r="G504" s="40" t="s">
        <v>49</v>
      </c>
      <c r="H504" s="40">
        <v>267000</v>
      </c>
      <c r="I504" s="40">
        <v>267000</v>
      </c>
      <c r="J504" s="40">
        <v>267000</v>
      </c>
      <c r="K504" s="40">
        <v>266000</v>
      </c>
      <c r="L504" s="40">
        <v>265000</v>
      </c>
      <c r="M504" s="40">
        <v>266000</v>
      </c>
      <c r="N504" s="40">
        <v>267000</v>
      </c>
      <c r="O504" s="40">
        <v>268000</v>
      </c>
      <c r="P504" s="40">
        <v>278000</v>
      </c>
      <c r="Q504" s="40">
        <v>278000</v>
      </c>
      <c r="R504" s="40">
        <v>239000</v>
      </c>
      <c r="S504" s="40">
        <v>239000</v>
      </c>
      <c r="T504" s="40">
        <v>226000</v>
      </c>
      <c r="U504" s="40">
        <v>196000</v>
      </c>
      <c r="V504" s="40">
        <v>192000</v>
      </c>
      <c r="W504" s="40">
        <v>195000</v>
      </c>
      <c r="X504" s="40">
        <v>196000</v>
      </c>
      <c r="Y504" s="40">
        <v>192000</v>
      </c>
      <c r="Z504" s="40">
        <v>195000</v>
      </c>
      <c r="AA504" s="40">
        <v>210000</v>
      </c>
      <c r="AB504" s="40">
        <v>230000</v>
      </c>
      <c r="AC504" s="40">
        <v>250000</v>
      </c>
      <c r="AD504" s="40">
        <v>270000</v>
      </c>
      <c r="AE504" s="40">
        <v>280000</v>
      </c>
      <c r="AF504" s="40">
        <v>300000</v>
      </c>
      <c r="AG504" s="40">
        <v>320000</v>
      </c>
      <c r="AH504" s="40">
        <v>340000</v>
      </c>
      <c r="AI504" s="40">
        <v>360000</v>
      </c>
      <c r="AJ504" s="40">
        <v>380000</v>
      </c>
      <c r="AK504" s="40">
        <v>400000</v>
      </c>
      <c r="AL504" s="40">
        <v>410000</v>
      </c>
      <c r="AM504" s="40">
        <v>420000</v>
      </c>
      <c r="AN504" s="40">
        <v>431000</v>
      </c>
      <c r="AO504" s="40">
        <v>470000</v>
      </c>
      <c r="AP504" s="40">
        <v>498000</v>
      </c>
      <c r="AQ504" s="40">
        <v>488000</v>
      </c>
      <c r="AR504" s="40">
        <v>488000</v>
      </c>
      <c r="AS504" s="40">
        <v>488000</v>
      </c>
      <c r="AT504" s="40">
        <v>488000</v>
      </c>
      <c r="AU504" s="40">
        <v>488000</v>
      </c>
      <c r="AV504" s="40">
        <v>450000</v>
      </c>
      <c r="AW504" s="40">
        <v>400000</v>
      </c>
      <c r="AX504" s="40">
        <v>400000</v>
      </c>
      <c r="AY504" s="40">
        <v>400000</v>
      </c>
      <c r="AZ504" s="40">
        <v>400000</v>
      </c>
      <c r="BA504" s="40">
        <v>400000</v>
      </c>
      <c r="BB504" s="40">
        <v>400000</v>
      </c>
      <c r="BC504" s="40">
        <v>400000</v>
      </c>
      <c r="BD504" s="40">
        <v>390000</v>
      </c>
      <c r="BE504" s="40">
        <v>450000</v>
      </c>
      <c r="BF504" s="40">
        <v>400000</v>
      </c>
      <c r="BG504" s="40">
        <v>400000</v>
      </c>
      <c r="BH504" s="40">
        <v>450000</v>
      </c>
      <c r="BI504" s="40">
        <v>450000</v>
      </c>
      <c r="BJ504" s="40">
        <v>450000</v>
      </c>
      <c r="BK504" s="40">
        <v>450000</v>
      </c>
    </row>
    <row r="505" spans="1:64" x14ac:dyDescent="0.3">
      <c r="A505" s="40" t="s">
        <v>167</v>
      </c>
      <c r="B505" s="40" t="s">
        <v>168</v>
      </c>
      <c r="C505" s="40" t="s">
        <v>330</v>
      </c>
      <c r="D505" s="40" t="s">
        <v>48</v>
      </c>
      <c r="E505" s="40" t="s">
        <v>293</v>
      </c>
      <c r="G505" s="40" t="s">
        <v>49</v>
      </c>
      <c r="H505" s="40">
        <v>11499000</v>
      </c>
      <c r="I505" s="40">
        <v>11499000</v>
      </c>
      <c r="J505" s="40">
        <v>11499000</v>
      </c>
      <c r="K505" s="40">
        <v>11499000</v>
      </c>
      <c r="L505" s="40">
        <v>11498000</v>
      </c>
      <c r="M505" s="40">
        <v>11498000</v>
      </c>
      <c r="N505" s="40">
        <v>11498000</v>
      </c>
      <c r="O505" s="40">
        <v>12175000</v>
      </c>
      <c r="P505" s="40">
        <v>12173000</v>
      </c>
      <c r="Q505" s="40">
        <v>11197000</v>
      </c>
      <c r="R505" s="40">
        <v>11226000</v>
      </c>
      <c r="S505" s="40">
        <v>11173000</v>
      </c>
      <c r="T505" s="40">
        <v>10810000</v>
      </c>
      <c r="U505" s="40">
        <v>9776000</v>
      </c>
      <c r="V505" s="40">
        <v>9776000</v>
      </c>
      <c r="W505" s="40">
        <v>9774000</v>
      </c>
      <c r="X505" s="40">
        <v>9774000</v>
      </c>
      <c r="Y505" s="40">
        <v>9774000</v>
      </c>
      <c r="Z505" s="40">
        <v>9952000</v>
      </c>
      <c r="AA505" s="40">
        <v>10212000</v>
      </c>
      <c r="AB505" s="40">
        <v>9772000</v>
      </c>
      <c r="AC505" s="40">
        <v>9852000</v>
      </c>
      <c r="AD505" s="40">
        <v>10002000</v>
      </c>
      <c r="AE505" s="40">
        <v>9772000</v>
      </c>
      <c r="AF505" s="40">
        <v>9770000</v>
      </c>
      <c r="AG505" s="40">
        <v>9770000</v>
      </c>
      <c r="AH505" s="40">
        <v>9502000</v>
      </c>
      <c r="AI505" s="40">
        <v>9489000</v>
      </c>
      <c r="AJ505" s="40">
        <v>9594000</v>
      </c>
      <c r="AK505" s="40">
        <v>11036000</v>
      </c>
      <c r="AL505" s="40">
        <v>12092000</v>
      </c>
      <c r="AM505" s="40">
        <v>12987000</v>
      </c>
      <c r="AN505" s="40">
        <v>12986000</v>
      </c>
      <c r="AO505" s="40">
        <v>12985000</v>
      </c>
      <c r="AP505" s="40">
        <v>13985000</v>
      </c>
      <c r="AQ505" s="40">
        <v>13985000</v>
      </c>
      <c r="AR505" s="40">
        <v>13985000</v>
      </c>
      <c r="AS505" s="40">
        <v>13984000</v>
      </c>
      <c r="AT505" s="40">
        <v>13984000</v>
      </c>
      <c r="AU505" s="40">
        <v>13975000</v>
      </c>
      <c r="AV505" s="40">
        <v>13970000</v>
      </c>
      <c r="AW505" s="40">
        <v>13960000</v>
      </c>
      <c r="AX505" s="40">
        <v>14050000</v>
      </c>
      <c r="AY505" s="40">
        <v>14105000</v>
      </c>
      <c r="AZ505" s="40">
        <v>14123000</v>
      </c>
      <c r="BA505" s="40">
        <v>14137000</v>
      </c>
      <c r="BB505" s="40">
        <v>14925000</v>
      </c>
      <c r="BC505" s="40">
        <v>14920000</v>
      </c>
      <c r="BD505" s="40">
        <v>14900000</v>
      </c>
      <c r="BE505" s="40">
        <v>15100000</v>
      </c>
      <c r="BF505" s="40">
        <v>15600000</v>
      </c>
      <c r="BG505" s="40">
        <v>15900000</v>
      </c>
      <c r="BH505" s="40">
        <v>16800000</v>
      </c>
      <c r="BI505" s="40">
        <v>16800000</v>
      </c>
      <c r="BJ505" s="40">
        <v>16800000</v>
      </c>
      <c r="BK505" s="40">
        <v>16800000</v>
      </c>
    </row>
    <row r="506" spans="1:64" x14ac:dyDescent="0.3">
      <c r="A506" s="40" t="s">
        <v>169</v>
      </c>
      <c r="B506" s="40" t="s">
        <v>170</v>
      </c>
      <c r="C506" s="40" t="s">
        <v>330</v>
      </c>
      <c r="D506" s="40" t="s">
        <v>48</v>
      </c>
      <c r="E506" s="40" t="s">
        <v>293</v>
      </c>
      <c r="G506" s="40" t="s">
        <v>49</v>
      </c>
      <c r="H506" s="40">
        <v>23676509.77</v>
      </c>
      <c r="I506" s="40">
        <v>24400000</v>
      </c>
      <c r="J506" s="40">
        <v>26516910.16</v>
      </c>
      <c r="K506" s="40">
        <v>27471070.309999999</v>
      </c>
      <c r="L506" s="40">
        <v>29570130.859999999</v>
      </c>
      <c r="M506" s="40">
        <v>27105990.23</v>
      </c>
      <c r="N506" s="40">
        <v>29212869.140000001</v>
      </c>
      <c r="O506" s="40">
        <v>29171949.219999999</v>
      </c>
      <c r="P506" s="40">
        <v>34714031.25</v>
      </c>
      <c r="Q506" s="40">
        <v>31880470.699999999</v>
      </c>
      <c r="R506" s="40">
        <v>30327560.550000001</v>
      </c>
      <c r="S506" s="40">
        <v>26000000</v>
      </c>
      <c r="T506" s="40">
        <v>31150000</v>
      </c>
      <c r="U506" s="40">
        <v>27000000</v>
      </c>
      <c r="V506" s="40">
        <v>26000000</v>
      </c>
      <c r="W506" s="40">
        <v>26000000</v>
      </c>
      <c r="X506" s="40">
        <v>20611000</v>
      </c>
      <c r="Y506" s="40">
        <v>18855000</v>
      </c>
      <c r="Z506" s="40">
        <v>17716000</v>
      </c>
      <c r="AA506" s="40">
        <v>19603000</v>
      </c>
      <c r="AB506" s="40">
        <v>16466000</v>
      </c>
      <c r="AC506" s="40">
        <v>17432000</v>
      </c>
      <c r="AD506" s="40">
        <v>17505000</v>
      </c>
      <c r="AE506" s="40">
        <v>21000000</v>
      </c>
      <c r="AF506" s="40">
        <v>23000000</v>
      </c>
      <c r="AG506" s="40">
        <v>27860000</v>
      </c>
      <c r="AH506" s="40">
        <v>27882000</v>
      </c>
      <c r="AI506" s="40">
        <v>28112000</v>
      </c>
      <c r="AJ506" s="40">
        <v>28088000</v>
      </c>
      <c r="AK506" s="40">
        <v>28174000</v>
      </c>
      <c r="AL506" s="40">
        <v>30000000</v>
      </c>
      <c r="AM506" s="40">
        <v>30100000</v>
      </c>
      <c r="AN506" s="40">
        <v>30100000</v>
      </c>
      <c r="AO506" s="40">
        <v>31000000</v>
      </c>
      <c r="AP506" s="40">
        <v>32900000</v>
      </c>
      <c r="AQ506" s="40">
        <v>33100000</v>
      </c>
      <c r="AR506" s="40">
        <v>33200000</v>
      </c>
      <c r="AS506" s="40">
        <v>34000000</v>
      </c>
      <c r="AT506" s="40">
        <v>35000000</v>
      </c>
      <c r="AU506" s="40">
        <v>35000000</v>
      </c>
      <c r="AV506" s="40">
        <v>33000000</v>
      </c>
      <c r="AW506" s="40">
        <v>34000000</v>
      </c>
      <c r="AX506" s="40">
        <v>35000000</v>
      </c>
      <c r="AY506" s="40">
        <v>35000000</v>
      </c>
      <c r="AZ506" s="40">
        <v>36000000</v>
      </c>
      <c r="BA506" s="40">
        <v>36800000</v>
      </c>
      <c r="BB506" s="40">
        <v>37000000</v>
      </c>
      <c r="BC506" s="40">
        <v>36000000</v>
      </c>
      <c r="BD506" s="40">
        <v>32000000</v>
      </c>
      <c r="BE506" s="40">
        <v>33000000</v>
      </c>
      <c r="BF506" s="40">
        <v>34000000</v>
      </c>
      <c r="BG506" s="40">
        <v>35000000</v>
      </c>
      <c r="BH506" s="40">
        <v>34000000</v>
      </c>
      <c r="BI506" s="40">
        <v>34000000</v>
      </c>
      <c r="BJ506" s="40">
        <v>34000000</v>
      </c>
      <c r="BK506" s="40">
        <v>34000000</v>
      </c>
    </row>
    <row r="507" spans="1:64" x14ac:dyDescent="0.3">
      <c r="A507" s="40" t="s">
        <v>173</v>
      </c>
      <c r="B507" s="40" t="s">
        <v>174</v>
      </c>
      <c r="C507" s="40" t="s">
        <v>330</v>
      </c>
      <c r="D507" s="40" t="s">
        <v>48</v>
      </c>
      <c r="E507" s="40" t="s">
        <v>293</v>
      </c>
      <c r="G507" s="40" t="s">
        <v>49</v>
      </c>
      <c r="H507" s="40">
        <v>2933000</v>
      </c>
      <c r="I507" s="40">
        <v>2933000</v>
      </c>
      <c r="J507" s="40">
        <v>3033000</v>
      </c>
      <c r="K507" s="40">
        <v>3033000</v>
      </c>
      <c r="L507" s="40">
        <v>3132000</v>
      </c>
      <c r="M507" s="40">
        <v>3132000</v>
      </c>
      <c r="N507" s="40">
        <v>3232000</v>
      </c>
      <c r="O507" s="40">
        <v>3401000</v>
      </c>
      <c r="P507" s="40">
        <v>3187000</v>
      </c>
      <c r="Q507" s="40">
        <v>3148000</v>
      </c>
      <c r="R507" s="40">
        <v>3229000</v>
      </c>
      <c r="S507" s="40">
        <v>3229000</v>
      </c>
      <c r="T507" s="40">
        <v>3279000</v>
      </c>
      <c r="U507" s="40">
        <v>3329000</v>
      </c>
      <c r="V507" s="40">
        <v>3328000</v>
      </c>
      <c r="W507" s="40">
        <v>3326000</v>
      </c>
      <c r="X507" s="40">
        <v>3124000</v>
      </c>
      <c r="Y507" s="40">
        <v>3123000</v>
      </c>
      <c r="Z507" s="40">
        <v>3122000</v>
      </c>
      <c r="AA507" s="40">
        <v>3121000</v>
      </c>
      <c r="AB507" s="40">
        <v>3120000</v>
      </c>
      <c r="AC507" s="40">
        <v>3118000</v>
      </c>
      <c r="AD507" s="40">
        <v>3116000</v>
      </c>
      <c r="AE507" s="40">
        <v>3114000</v>
      </c>
      <c r="AF507" s="40">
        <v>3110000</v>
      </c>
      <c r="AG507" s="40">
        <v>3107000</v>
      </c>
      <c r="AH507" s="40">
        <v>3104000</v>
      </c>
      <c r="AI507" s="40">
        <v>3098000</v>
      </c>
      <c r="AJ507" s="40">
        <v>3094000</v>
      </c>
      <c r="AK507" s="40">
        <v>3092000</v>
      </c>
      <c r="AL507" s="40">
        <v>2973000</v>
      </c>
      <c r="AM507" s="40">
        <v>3044000</v>
      </c>
      <c r="AN507" s="40">
        <v>3082000</v>
      </c>
      <c r="AO507" s="40">
        <v>3178000</v>
      </c>
      <c r="AP507" s="40">
        <v>3077000</v>
      </c>
      <c r="AQ507" s="40">
        <v>3217000</v>
      </c>
      <c r="AR507" s="40">
        <v>2938000</v>
      </c>
      <c r="AS507" s="40">
        <v>2685000</v>
      </c>
      <c r="AT507" s="40">
        <v>3407000</v>
      </c>
      <c r="AU507" s="40">
        <v>3322000</v>
      </c>
      <c r="AV507" s="40">
        <v>3099000</v>
      </c>
      <c r="AW507" s="40">
        <v>3050000</v>
      </c>
      <c r="AX507" s="40">
        <v>2932000</v>
      </c>
      <c r="AY507" s="40">
        <v>2987000</v>
      </c>
      <c r="AZ507" s="40">
        <v>3126000</v>
      </c>
      <c r="BA507" s="40">
        <v>2836000</v>
      </c>
      <c r="BB507" s="40">
        <v>2850000</v>
      </c>
      <c r="BC507" s="40">
        <v>3620000</v>
      </c>
      <c r="BD507" s="40">
        <v>3830000</v>
      </c>
      <c r="BE507" s="40">
        <v>3800000</v>
      </c>
      <c r="BF507" s="40">
        <v>3300000</v>
      </c>
      <c r="BG507" s="40">
        <v>3300000</v>
      </c>
      <c r="BH507" s="40">
        <v>3200000</v>
      </c>
      <c r="BI507" s="40">
        <v>3200000</v>
      </c>
      <c r="BJ507" s="40">
        <v>3200000</v>
      </c>
      <c r="BK507" s="40">
        <v>3200000</v>
      </c>
    </row>
    <row r="508" spans="1:64" x14ac:dyDescent="0.3">
      <c r="A508" s="40" t="s">
        <v>157</v>
      </c>
      <c r="B508" s="40" t="s">
        <v>158</v>
      </c>
      <c r="C508" s="40" t="s">
        <v>329</v>
      </c>
      <c r="D508" s="40" t="s">
        <v>150</v>
      </c>
      <c r="E508" s="40" t="s">
        <v>293</v>
      </c>
      <c r="G508" s="40">
        <v>5111</v>
      </c>
      <c r="H508" s="40">
        <v>930000</v>
      </c>
      <c r="I508" s="40">
        <v>935000</v>
      </c>
      <c r="J508" s="40">
        <v>940600</v>
      </c>
      <c r="K508" s="40">
        <v>945000</v>
      </c>
      <c r="L508" s="40">
        <v>951200</v>
      </c>
      <c r="M508" s="40">
        <v>957500</v>
      </c>
      <c r="N508" s="40">
        <v>963800</v>
      </c>
      <c r="O508" s="40">
        <v>969000</v>
      </c>
      <c r="P508" s="40">
        <v>974800</v>
      </c>
      <c r="Q508" s="40">
        <v>980600</v>
      </c>
      <c r="R508" s="40">
        <v>986500</v>
      </c>
      <c r="S508" s="40">
        <v>990000</v>
      </c>
      <c r="T508" s="40">
        <v>992400</v>
      </c>
      <c r="U508" s="40">
        <v>970000</v>
      </c>
      <c r="V508" s="40">
        <v>950000</v>
      </c>
      <c r="W508" s="40">
        <v>960000</v>
      </c>
      <c r="X508" s="40">
        <v>950000</v>
      </c>
      <c r="Y508" s="40">
        <v>960000</v>
      </c>
      <c r="Z508" s="40">
        <v>970000</v>
      </c>
      <c r="AA508" s="40">
        <v>980000</v>
      </c>
      <c r="AB508" s="40">
        <v>990000</v>
      </c>
      <c r="AC508" s="40">
        <v>1000000</v>
      </c>
      <c r="AD508" s="40">
        <v>1010000</v>
      </c>
      <c r="AE508" s="40">
        <v>1020000</v>
      </c>
      <c r="AF508" s="40">
        <v>1010000</v>
      </c>
      <c r="AG508" s="40">
        <v>1000000</v>
      </c>
      <c r="AH508" s="40">
        <v>1020000</v>
      </c>
      <c r="AI508" s="40">
        <v>1030000</v>
      </c>
      <c r="AJ508" s="40">
        <v>1040000</v>
      </c>
      <c r="AK508" s="40">
        <v>1050000</v>
      </c>
      <c r="AL508" s="40">
        <v>1060000</v>
      </c>
      <c r="AM508" s="40">
        <v>1070000</v>
      </c>
      <c r="AN508" s="40">
        <v>320000</v>
      </c>
      <c r="AO508" s="40">
        <v>335000</v>
      </c>
      <c r="AP508" s="40">
        <v>345000</v>
      </c>
      <c r="AQ508" s="40">
        <v>355000</v>
      </c>
      <c r="AR508" s="40">
        <v>365000</v>
      </c>
      <c r="AS508" s="40">
        <v>375000</v>
      </c>
      <c r="AT508" s="40">
        <v>390000</v>
      </c>
      <c r="AU508" s="40">
        <v>400000</v>
      </c>
      <c r="AV508" s="40">
        <v>410000</v>
      </c>
      <c r="AW508" s="40">
        <v>420000</v>
      </c>
      <c r="AX508" s="40">
        <v>435000</v>
      </c>
      <c r="AY508" s="40">
        <v>445000</v>
      </c>
      <c r="AZ508" s="40">
        <v>458576</v>
      </c>
      <c r="BA508" s="40">
        <v>436622</v>
      </c>
      <c r="BB508" s="40">
        <v>615197</v>
      </c>
      <c r="BC508" s="40">
        <v>1009040</v>
      </c>
      <c r="BD508" s="40">
        <v>807581</v>
      </c>
      <c r="BE508" s="40">
        <v>1102119</v>
      </c>
      <c r="BF508" s="40">
        <v>979318</v>
      </c>
      <c r="BG508" s="40">
        <v>915518</v>
      </c>
      <c r="BH508" s="40">
        <v>1098312</v>
      </c>
      <c r="BI508" s="40">
        <v>1164100</v>
      </c>
      <c r="BJ508" s="40">
        <v>1228023</v>
      </c>
      <c r="BK508" s="40">
        <v>1209321</v>
      </c>
      <c r="BL508" s="40">
        <v>1210663</v>
      </c>
    </row>
    <row r="509" spans="1:64" x14ac:dyDescent="0.3">
      <c r="A509" s="40" t="s">
        <v>159</v>
      </c>
      <c r="B509" s="40" t="s">
        <v>160</v>
      </c>
      <c r="C509" s="40" t="s">
        <v>329</v>
      </c>
      <c r="D509" s="40" t="s">
        <v>150</v>
      </c>
      <c r="E509" s="40" t="s">
        <v>293</v>
      </c>
      <c r="G509" s="40">
        <v>5111</v>
      </c>
      <c r="H509" s="40">
        <v>350000</v>
      </c>
      <c r="I509" s="40">
        <v>360000</v>
      </c>
      <c r="J509" s="40">
        <v>380000</v>
      </c>
      <c r="K509" s="40">
        <v>400000</v>
      </c>
      <c r="L509" s="40">
        <v>420000</v>
      </c>
      <c r="M509" s="40">
        <v>440000</v>
      </c>
      <c r="N509" s="40">
        <v>460000</v>
      </c>
      <c r="O509" s="40">
        <v>480000</v>
      </c>
      <c r="P509" s="40">
        <v>516000</v>
      </c>
      <c r="Q509" s="40">
        <v>495000</v>
      </c>
      <c r="R509" s="40">
        <v>510000</v>
      </c>
      <c r="S509" s="40">
        <v>520000</v>
      </c>
      <c r="T509" s="40">
        <v>530000</v>
      </c>
      <c r="U509" s="40">
        <v>550000</v>
      </c>
      <c r="V509" s="40">
        <v>560000</v>
      </c>
      <c r="W509" s="40">
        <v>580000</v>
      </c>
      <c r="X509" s="40">
        <v>600000</v>
      </c>
      <c r="Y509" s="40">
        <v>607000</v>
      </c>
      <c r="Z509" s="40">
        <v>607500</v>
      </c>
      <c r="AA509" s="40">
        <v>608000</v>
      </c>
      <c r="AB509" s="40">
        <v>608500</v>
      </c>
      <c r="AC509" s="40">
        <v>610000</v>
      </c>
      <c r="AD509" s="40">
        <v>680000</v>
      </c>
      <c r="AE509" s="40">
        <v>774400</v>
      </c>
      <c r="AF509" s="40">
        <v>790000</v>
      </c>
      <c r="AG509" s="40">
        <v>810000</v>
      </c>
      <c r="AH509" s="40">
        <v>790000</v>
      </c>
      <c r="AI509" s="40">
        <v>800000</v>
      </c>
      <c r="AJ509" s="40">
        <v>830000</v>
      </c>
      <c r="AK509" s="40">
        <v>850000</v>
      </c>
      <c r="AL509" s="40">
        <v>800000</v>
      </c>
      <c r="AM509" s="40">
        <v>750000</v>
      </c>
      <c r="AN509" s="40">
        <v>724700</v>
      </c>
      <c r="AO509" s="40">
        <v>762500</v>
      </c>
      <c r="AP509" s="40">
        <v>787700</v>
      </c>
      <c r="AQ509" s="40">
        <v>795600</v>
      </c>
      <c r="AR509" s="40">
        <v>791600</v>
      </c>
      <c r="AS509" s="40">
        <v>799500</v>
      </c>
      <c r="AT509" s="40">
        <v>811500</v>
      </c>
      <c r="AU509" s="40">
        <v>717500</v>
      </c>
      <c r="AV509" s="40">
        <v>819123</v>
      </c>
      <c r="AW509" s="40">
        <v>846555</v>
      </c>
      <c r="AX509" s="40">
        <v>895094</v>
      </c>
      <c r="AY509" s="40">
        <v>1193618</v>
      </c>
      <c r="AZ509" s="40">
        <v>931308</v>
      </c>
      <c r="BA509" s="40">
        <v>1057900</v>
      </c>
      <c r="BB509" s="40">
        <v>3156492</v>
      </c>
      <c r="BC509" s="40">
        <v>3552347</v>
      </c>
      <c r="BD509" s="40">
        <v>2971111</v>
      </c>
      <c r="BE509" s="40">
        <v>3030600</v>
      </c>
      <c r="BF509" s="40">
        <v>3091200</v>
      </c>
      <c r="BG509" s="40">
        <v>2864732</v>
      </c>
      <c r="BH509" s="40">
        <v>2899244</v>
      </c>
      <c r="BI509" s="40">
        <v>2783587</v>
      </c>
      <c r="BJ509" s="40">
        <v>3059840</v>
      </c>
      <c r="BK509" s="40">
        <v>3222593</v>
      </c>
      <c r="BL509" s="40">
        <v>3338757</v>
      </c>
    </row>
    <row r="510" spans="1:64" x14ac:dyDescent="0.3">
      <c r="A510" s="40" t="s">
        <v>275</v>
      </c>
      <c r="B510" s="40" t="s">
        <v>276</v>
      </c>
      <c r="C510" s="40" t="s">
        <v>329</v>
      </c>
      <c r="D510" s="40" t="s">
        <v>150</v>
      </c>
      <c r="E510" s="40" t="s">
        <v>293</v>
      </c>
      <c r="G510" s="40">
        <v>5111</v>
      </c>
      <c r="H510" s="40">
        <v>0</v>
      </c>
      <c r="I510" s="40">
        <v>0</v>
      </c>
      <c r="J510" s="40">
        <v>0</v>
      </c>
      <c r="K510" s="40">
        <v>0</v>
      </c>
      <c r="L510" s="40">
        <v>0</v>
      </c>
      <c r="M510" s="40">
        <v>0</v>
      </c>
      <c r="N510" s="40">
        <v>0</v>
      </c>
      <c r="O510" s="40">
        <v>0</v>
      </c>
      <c r="P510" s="40">
        <v>0</v>
      </c>
      <c r="Q510" s="40">
        <v>0</v>
      </c>
      <c r="R510" s="40">
        <v>0</v>
      </c>
      <c r="S510" s="40">
        <v>0</v>
      </c>
      <c r="T510" s="40">
        <v>0</v>
      </c>
      <c r="U510" s="40">
        <v>0</v>
      </c>
      <c r="V510" s="40">
        <v>0</v>
      </c>
      <c r="W510" s="40">
        <v>0</v>
      </c>
      <c r="X510" s="40">
        <v>0</v>
      </c>
      <c r="Y510" s="40">
        <v>0</v>
      </c>
      <c r="Z510" s="40">
        <v>0</v>
      </c>
      <c r="AA510" s="40">
        <v>0</v>
      </c>
      <c r="AB510" s="40">
        <v>0</v>
      </c>
      <c r="AC510" s="40">
        <v>0</v>
      </c>
      <c r="AD510" s="40">
        <v>0</v>
      </c>
      <c r="AE510" s="40">
        <v>0</v>
      </c>
      <c r="AF510" s="40">
        <v>0</v>
      </c>
      <c r="AG510" s="40">
        <v>0</v>
      </c>
      <c r="AH510" s="40">
        <v>0</v>
      </c>
      <c r="AI510" s="40">
        <v>0</v>
      </c>
      <c r="AJ510" s="40">
        <v>0</v>
      </c>
      <c r="AK510" s="40">
        <v>0</v>
      </c>
      <c r="AL510" s="40">
        <v>0</v>
      </c>
      <c r="AM510" s="40">
        <v>0</v>
      </c>
      <c r="AN510" s="40">
        <v>0</v>
      </c>
      <c r="AO510" s="40">
        <v>0</v>
      </c>
      <c r="AP510" s="40">
        <v>0</v>
      </c>
      <c r="AQ510" s="40">
        <v>0</v>
      </c>
      <c r="AR510" s="40">
        <v>0</v>
      </c>
      <c r="AS510" s="40">
        <v>0</v>
      </c>
      <c r="AT510" s="40">
        <v>0</v>
      </c>
      <c r="AU510" s="40">
        <v>0</v>
      </c>
      <c r="AV510" s="40">
        <v>0</v>
      </c>
      <c r="AW510" s="40">
        <v>0</v>
      </c>
      <c r="AX510" s="40">
        <v>0</v>
      </c>
      <c r="AY510" s="40">
        <v>0</v>
      </c>
      <c r="AZ510" s="40">
        <v>0</v>
      </c>
      <c r="BA510" s="40">
        <v>0</v>
      </c>
      <c r="BB510" s="40">
        <v>0</v>
      </c>
      <c r="BC510" s="40">
        <v>0</v>
      </c>
      <c r="BD510" s="40">
        <v>0</v>
      </c>
      <c r="BE510" s="40">
        <v>0</v>
      </c>
      <c r="BF510" s="40">
        <v>0</v>
      </c>
      <c r="BG510" s="40">
        <v>0</v>
      </c>
      <c r="BH510" s="40">
        <v>0</v>
      </c>
      <c r="BI510" s="40">
        <v>0</v>
      </c>
      <c r="BJ510" s="40">
        <v>0</v>
      </c>
      <c r="BK510" s="40">
        <v>0</v>
      </c>
      <c r="BL510" s="40">
        <v>0</v>
      </c>
    </row>
    <row r="511" spans="1:64" x14ac:dyDescent="0.3">
      <c r="A511" s="40" t="s">
        <v>277</v>
      </c>
      <c r="B511" s="40" t="s">
        <v>278</v>
      </c>
      <c r="C511" s="40" t="s">
        <v>329</v>
      </c>
      <c r="D511" s="40" t="s">
        <v>150</v>
      </c>
      <c r="E511" s="40" t="s">
        <v>293</v>
      </c>
      <c r="G511" s="40">
        <v>5111</v>
      </c>
      <c r="H511" s="40">
        <v>0</v>
      </c>
      <c r="I511" s="40">
        <v>0</v>
      </c>
      <c r="J511" s="40">
        <v>0</v>
      </c>
      <c r="K511" s="40">
        <v>0</v>
      </c>
      <c r="L511" s="40">
        <v>0</v>
      </c>
      <c r="M511" s="40">
        <v>0</v>
      </c>
      <c r="N511" s="40">
        <v>0</v>
      </c>
      <c r="O511" s="40">
        <v>0</v>
      </c>
      <c r="P511" s="40">
        <v>0</v>
      </c>
      <c r="Q511" s="40">
        <v>0</v>
      </c>
      <c r="R511" s="40">
        <v>0</v>
      </c>
      <c r="S511" s="40">
        <v>0</v>
      </c>
      <c r="T511" s="40">
        <v>0</v>
      </c>
      <c r="U511" s="40">
        <v>0</v>
      </c>
      <c r="V511" s="40">
        <v>0</v>
      </c>
      <c r="W511" s="40">
        <v>0</v>
      </c>
      <c r="X511" s="40">
        <v>0</v>
      </c>
      <c r="Y511" s="40">
        <v>0</v>
      </c>
      <c r="Z511" s="40">
        <v>0</v>
      </c>
      <c r="AA511" s="40">
        <v>0</v>
      </c>
      <c r="AB511" s="40">
        <v>0</v>
      </c>
      <c r="AC511" s="40">
        <v>0</v>
      </c>
      <c r="AD511" s="40">
        <v>0</v>
      </c>
      <c r="AE511" s="40">
        <v>0</v>
      </c>
      <c r="AF511" s="40">
        <v>0</v>
      </c>
      <c r="AG511" s="40">
        <v>0</v>
      </c>
      <c r="AH511" s="40">
        <v>0</v>
      </c>
      <c r="AI511" s="40">
        <v>0</v>
      </c>
      <c r="AJ511" s="40">
        <v>0</v>
      </c>
      <c r="AK511" s="40">
        <v>0</v>
      </c>
      <c r="AL511" s="40">
        <v>0</v>
      </c>
      <c r="AM511" s="40">
        <v>0</v>
      </c>
      <c r="AN511" s="40">
        <v>0</v>
      </c>
      <c r="AO511" s="40">
        <v>0</v>
      </c>
      <c r="AP511" s="40">
        <v>0</v>
      </c>
      <c r="AQ511" s="40">
        <v>0</v>
      </c>
      <c r="AR511" s="40">
        <v>0</v>
      </c>
      <c r="AS511" s="40">
        <v>0</v>
      </c>
      <c r="AT511" s="40">
        <v>0</v>
      </c>
      <c r="AU511" s="40">
        <v>0</v>
      </c>
      <c r="AV511" s="40">
        <v>0</v>
      </c>
      <c r="AW511" s="40">
        <v>0</v>
      </c>
      <c r="AX511" s="40">
        <v>0</v>
      </c>
      <c r="AY511" s="40">
        <v>0</v>
      </c>
      <c r="AZ511" s="40">
        <v>0</v>
      </c>
      <c r="BA511" s="40">
        <v>0</v>
      </c>
      <c r="BB511" s="40">
        <v>0</v>
      </c>
      <c r="BC511" s="40">
        <v>0</v>
      </c>
      <c r="BD511" s="40">
        <v>0</v>
      </c>
      <c r="BE511" s="40">
        <v>0</v>
      </c>
      <c r="BF511" s="40">
        <v>0</v>
      </c>
      <c r="BG511" s="40">
        <v>0</v>
      </c>
      <c r="BH511" s="40">
        <v>0</v>
      </c>
      <c r="BI511" s="40">
        <v>0</v>
      </c>
      <c r="BJ511" s="40">
        <v>0</v>
      </c>
      <c r="BK511" s="40">
        <v>0</v>
      </c>
      <c r="BL511" s="40">
        <v>0</v>
      </c>
    </row>
    <row r="512" spans="1:64" x14ac:dyDescent="0.3">
      <c r="A512" s="40" t="s">
        <v>279</v>
      </c>
      <c r="B512" s="40" t="s">
        <v>280</v>
      </c>
      <c r="C512" s="40" t="s">
        <v>329</v>
      </c>
      <c r="D512" s="40" t="s">
        <v>150</v>
      </c>
      <c r="E512" s="40" t="s">
        <v>293</v>
      </c>
      <c r="G512" s="40">
        <v>5111</v>
      </c>
      <c r="H512" s="40">
        <v>0</v>
      </c>
      <c r="I512" s="40">
        <v>0</v>
      </c>
      <c r="J512" s="40">
        <v>0</v>
      </c>
      <c r="K512" s="40">
        <v>0</v>
      </c>
      <c r="L512" s="40">
        <v>0</v>
      </c>
      <c r="M512" s="40">
        <v>0</v>
      </c>
      <c r="N512" s="40">
        <v>0</v>
      </c>
      <c r="O512" s="40">
        <v>0</v>
      </c>
      <c r="P512" s="40">
        <v>0</v>
      </c>
      <c r="Q512" s="40">
        <v>0</v>
      </c>
      <c r="R512" s="40">
        <v>0</v>
      </c>
      <c r="S512" s="40">
        <v>0</v>
      </c>
      <c r="T512" s="40">
        <v>0</v>
      </c>
      <c r="U512" s="40">
        <v>0</v>
      </c>
      <c r="V512" s="40">
        <v>0</v>
      </c>
      <c r="W512" s="40">
        <v>0</v>
      </c>
      <c r="X512" s="40">
        <v>0</v>
      </c>
      <c r="Y512" s="40">
        <v>0</v>
      </c>
      <c r="Z512" s="40">
        <v>0</v>
      </c>
      <c r="AA512" s="40">
        <v>0</v>
      </c>
      <c r="AB512" s="40">
        <v>0</v>
      </c>
      <c r="AC512" s="40">
        <v>0</v>
      </c>
      <c r="AD512" s="40">
        <v>0</v>
      </c>
      <c r="AE512" s="40">
        <v>0</v>
      </c>
      <c r="AF512" s="40">
        <v>0</v>
      </c>
      <c r="AG512" s="40">
        <v>0</v>
      </c>
      <c r="AH512" s="40">
        <v>0</v>
      </c>
      <c r="AI512" s="40">
        <v>0</v>
      </c>
      <c r="AJ512" s="40">
        <v>0</v>
      </c>
      <c r="AK512" s="40">
        <v>0</v>
      </c>
      <c r="AL512" s="40">
        <v>0</v>
      </c>
      <c r="AM512" s="40">
        <v>0</v>
      </c>
      <c r="AN512" s="40">
        <v>0</v>
      </c>
      <c r="AO512" s="40">
        <v>0</v>
      </c>
      <c r="AP512" s="40">
        <v>0</v>
      </c>
      <c r="AQ512" s="40">
        <v>0</v>
      </c>
      <c r="AR512" s="40">
        <v>0</v>
      </c>
      <c r="AS512" s="40">
        <v>0</v>
      </c>
      <c r="AT512" s="40">
        <v>0</v>
      </c>
      <c r="AU512" s="40">
        <v>0</v>
      </c>
      <c r="AV512" s="40">
        <v>0</v>
      </c>
      <c r="AW512" s="40">
        <v>0</v>
      </c>
      <c r="AX512" s="40">
        <v>0</v>
      </c>
      <c r="AY512" s="40">
        <v>0</v>
      </c>
      <c r="AZ512" s="40">
        <v>0</v>
      </c>
      <c r="BA512" s="40">
        <v>0</v>
      </c>
      <c r="BB512" s="40">
        <v>0</v>
      </c>
      <c r="BC512" s="40">
        <v>0</v>
      </c>
      <c r="BD512" s="40">
        <v>0</v>
      </c>
      <c r="BE512" s="40">
        <v>0</v>
      </c>
      <c r="BF512" s="40">
        <v>0</v>
      </c>
      <c r="BG512" s="40">
        <v>0</v>
      </c>
      <c r="BH512" s="40">
        <v>0</v>
      </c>
      <c r="BI512" s="40">
        <v>0</v>
      </c>
      <c r="BJ512" s="40">
        <v>0</v>
      </c>
      <c r="BK512" s="40">
        <v>0</v>
      </c>
      <c r="BL512" s="40">
        <v>0</v>
      </c>
    </row>
    <row r="513" spans="1:64" x14ac:dyDescent="0.3">
      <c r="A513" s="40" t="s">
        <v>281</v>
      </c>
      <c r="B513" s="40" t="s">
        <v>282</v>
      </c>
      <c r="C513" s="40" t="s">
        <v>329</v>
      </c>
      <c r="D513" s="40" t="s">
        <v>150</v>
      </c>
      <c r="E513" s="40" t="s">
        <v>293</v>
      </c>
      <c r="G513" s="40">
        <v>5111</v>
      </c>
      <c r="H513" s="40">
        <v>0</v>
      </c>
      <c r="I513" s="40">
        <v>0</v>
      </c>
      <c r="J513" s="40">
        <v>0</v>
      </c>
      <c r="K513" s="40">
        <v>0</v>
      </c>
      <c r="L513" s="40">
        <v>0</v>
      </c>
      <c r="M513" s="40">
        <v>0</v>
      </c>
      <c r="N513" s="40">
        <v>0</v>
      </c>
      <c r="O513" s="40">
        <v>0</v>
      </c>
      <c r="P513" s="40">
        <v>0</v>
      </c>
      <c r="Q513" s="40">
        <v>0</v>
      </c>
      <c r="R513" s="40">
        <v>0</v>
      </c>
      <c r="S513" s="40">
        <v>0</v>
      </c>
      <c r="T513" s="40">
        <v>0</v>
      </c>
      <c r="U513" s="40">
        <v>0</v>
      </c>
      <c r="V513" s="40">
        <v>0</v>
      </c>
      <c r="W513" s="40">
        <v>0</v>
      </c>
      <c r="X513" s="40">
        <v>0</v>
      </c>
      <c r="Y513" s="40">
        <v>0</v>
      </c>
      <c r="Z513" s="40">
        <v>0</v>
      </c>
      <c r="AA513" s="40">
        <v>0</v>
      </c>
      <c r="AB513" s="40">
        <v>0</v>
      </c>
      <c r="AC513" s="40">
        <v>0</v>
      </c>
      <c r="AD513" s="40">
        <v>0</v>
      </c>
      <c r="AE513" s="40">
        <v>0</v>
      </c>
      <c r="AF513" s="40">
        <v>0</v>
      </c>
      <c r="AG513" s="40">
        <v>0</v>
      </c>
      <c r="AH513" s="40">
        <v>0</v>
      </c>
      <c r="AI513" s="40">
        <v>0</v>
      </c>
      <c r="AJ513" s="40">
        <v>0</v>
      </c>
      <c r="AK513" s="40">
        <v>0</v>
      </c>
      <c r="AL513" s="40">
        <v>0</v>
      </c>
      <c r="AM513" s="40">
        <v>0</v>
      </c>
      <c r="AN513" s="40">
        <v>0</v>
      </c>
      <c r="AO513" s="40">
        <v>0</v>
      </c>
      <c r="AP513" s="40">
        <v>0</v>
      </c>
      <c r="AQ513" s="40">
        <v>0</v>
      </c>
      <c r="AR513" s="40">
        <v>0</v>
      </c>
      <c r="AS513" s="40">
        <v>0</v>
      </c>
      <c r="AT513" s="40">
        <v>0</v>
      </c>
      <c r="AU513" s="40">
        <v>0</v>
      </c>
      <c r="AV513" s="40">
        <v>0</v>
      </c>
      <c r="AW513" s="40">
        <v>0</v>
      </c>
      <c r="AX513" s="40">
        <v>0</v>
      </c>
      <c r="AY513" s="40">
        <v>0</v>
      </c>
      <c r="AZ513" s="40">
        <v>0</v>
      </c>
      <c r="BA513" s="40">
        <v>0</v>
      </c>
      <c r="BB513" s="40">
        <v>0</v>
      </c>
      <c r="BC513" s="40">
        <v>0</v>
      </c>
      <c r="BD513" s="40">
        <v>0</v>
      </c>
      <c r="BE513" s="40">
        <v>0</v>
      </c>
      <c r="BF513" s="40">
        <v>0</v>
      </c>
      <c r="BG513" s="40">
        <v>0</v>
      </c>
      <c r="BH513" s="40">
        <v>0</v>
      </c>
      <c r="BI513" s="40">
        <v>0</v>
      </c>
      <c r="BJ513" s="40">
        <v>0</v>
      </c>
      <c r="BK513" s="40">
        <v>0</v>
      </c>
      <c r="BL513" s="40">
        <v>0</v>
      </c>
    </row>
    <row r="514" spans="1:64" x14ac:dyDescent="0.3">
      <c r="A514" s="40" t="s">
        <v>147</v>
      </c>
      <c r="B514" s="40" t="s">
        <v>148</v>
      </c>
      <c r="C514" s="40" t="s">
        <v>330</v>
      </c>
      <c r="D514" s="40" t="s">
        <v>150</v>
      </c>
      <c r="E514" s="40" t="s">
        <v>293</v>
      </c>
      <c r="G514" s="40">
        <v>5111</v>
      </c>
      <c r="H514" s="40">
        <v>12000</v>
      </c>
      <c r="I514" s="40">
        <v>12000</v>
      </c>
      <c r="J514" s="40">
        <v>12000</v>
      </c>
      <c r="K514" s="40">
        <v>12000</v>
      </c>
      <c r="L514" s="40">
        <v>12000</v>
      </c>
      <c r="M514" s="40">
        <v>12000</v>
      </c>
      <c r="N514" s="40">
        <v>12000</v>
      </c>
      <c r="O514" s="40">
        <v>12000</v>
      </c>
      <c r="P514" s="40">
        <v>12000</v>
      </c>
      <c r="Q514" s="40">
        <v>12000</v>
      </c>
      <c r="R514" s="40">
        <v>12000</v>
      </c>
      <c r="S514" s="40">
        <v>12000</v>
      </c>
      <c r="T514" s="40">
        <v>12000</v>
      </c>
      <c r="U514" s="40">
        <v>12000</v>
      </c>
      <c r="V514" s="40">
        <v>12000</v>
      </c>
      <c r="W514" s="40">
        <v>12000</v>
      </c>
      <c r="X514" s="40">
        <v>11000</v>
      </c>
      <c r="Y514" s="40">
        <v>11000</v>
      </c>
      <c r="Z514" s="40">
        <v>11000</v>
      </c>
      <c r="AA514" s="40">
        <v>11000</v>
      </c>
      <c r="AB514" s="40">
        <v>11000</v>
      </c>
      <c r="AC514" s="40">
        <v>11000</v>
      </c>
      <c r="AD514" s="40">
        <v>11000</v>
      </c>
      <c r="AE514" s="40">
        <v>11000</v>
      </c>
      <c r="AF514" s="40">
        <v>11000</v>
      </c>
      <c r="AG514" s="40">
        <v>11000</v>
      </c>
      <c r="AH514" s="40">
        <v>12000</v>
      </c>
      <c r="AI514" s="40">
        <v>12000</v>
      </c>
      <c r="AJ514" s="40">
        <v>12000</v>
      </c>
      <c r="AK514" s="40">
        <v>12182</v>
      </c>
      <c r="AL514" s="40">
        <v>12366</v>
      </c>
      <c r="AM514" s="40">
        <v>12554</v>
      </c>
      <c r="AN514" s="40">
        <v>12744</v>
      </c>
      <c r="AO514" s="40">
        <v>12937</v>
      </c>
      <c r="AP514" s="40">
        <v>13133</v>
      </c>
      <c r="AQ514" s="40">
        <v>13332</v>
      </c>
      <c r="AR514" s="40">
        <v>13534</v>
      </c>
      <c r="AS514" s="40">
        <v>13739</v>
      </c>
      <c r="AT514" s="40">
        <v>13947</v>
      </c>
      <c r="AU514" s="40">
        <v>14158</v>
      </c>
      <c r="AV514" s="40">
        <v>15059</v>
      </c>
      <c r="AW514" s="40">
        <v>15360</v>
      </c>
      <c r="AX514" s="40">
        <v>14811</v>
      </c>
      <c r="AY514" s="40">
        <v>15103</v>
      </c>
      <c r="AZ514" s="40">
        <v>15401</v>
      </c>
      <c r="BA514" s="40">
        <v>15705</v>
      </c>
      <c r="BB514" s="40">
        <v>16016</v>
      </c>
      <c r="BC514" s="40">
        <v>16331</v>
      </c>
      <c r="BD514" s="40">
        <v>16653</v>
      </c>
      <c r="BE514" s="40">
        <v>16982</v>
      </c>
      <c r="BF514" s="40">
        <v>17317</v>
      </c>
      <c r="BG514" s="40">
        <v>17658</v>
      </c>
      <c r="BH514" s="40">
        <v>17665</v>
      </c>
      <c r="BI514" s="40">
        <v>18364</v>
      </c>
      <c r="BJ514" s="40">
        <v>18727</v>
      </c>
      <c r="BK514" s="40">
        <v>19097</v>
      </c>
      <c r="BL514" s="40">
        <v>19475</v>
      </c>
    </row>
    <row r="515" spans="1:64" x14ac:dyDescent="0.3">
      <c r="A515" s="40" t="s">
        <v>155</v>
      </c>
      <c r="B515" s="40" t="s">
        <v>156</v>
      </c>
      <c r="C515" s="40" t="s">
        <v>330</v>
      </c>
      <c r="D515" s="40" t="s">
        <v>150</v>
      </c>
      <c r="E515" s="40" t="s">
        <v>293</v>
      </c>
      <c r="G515" s="40">
        <v>5111</v>
      </c>
      <c r="H515" s="40">
        <v>300000</v>
      </c>
      <c r="I515" s="40">
        <v>320000</v>
      </c>
      <c r="J515" s="40">
        <v>350000</v>
      </c>
      <c r="K515" s="40">
        <v>350000</v>
      </c>
      <c r="L515" s="40">
        <v>350000</v>
      </c>
      <c r="M515" s="40">
        <v>350000</v>
      </c>
      <c r="N515" s="40">
        <v>355000</v>
      </c>
      <c r="O515" s="40">
        <v>355000</v>
      </c>
      <c r="P515" s="40">
        <v>370000</v>
      </c>
      <c r="Q515" s="40">
        <v>370000</v>
      </c>
      <c r="R515" s="40">
        <v>450000</v>
      </c>
      <c r="S515" s="40">
        <v>560000</v>
      </c>
      <c r="T515" s="40">
        <v>560000</v>
      </c>
      <c r="U515" s="40">
        <v>545000</v>
      </c>
      <c r="V515" s="40">
        <v>518000</v>
      </c>
      <c r="W515" s="40">
        <v>367000</v>
      </c>
      <c r="X515" s="40">
        <v>400000</v>
      </c>
      <c r="Y515" s="40">
        <v>410000</v>
      </c>
      <c r="Z515" s="40">
        <v>420000</v>
      </c>
      <c r="AA515" s="40">
        <v>430000</v>
      </c>
      <c r="AB515" s="40">
        <v>445000</v>
      </c>
      <c r="AC515" s="40">
        <v>460000</v>
      </c>
      <c r="AD515" s="40">
        <v>477500</v>
      </c>
      <c r="AE515" s="40">
        <v>459000</v>
      </c>
      <c r="AF515" s="40">
        <v>481060</v>
      </c>
      <c r="AG515" s="40">
        <v>487500</v>
      </c>
      <c r="AH515" s="40">
        <v>501825</v>
      </c>
      <c r="AI515" s="40">
        <v>517200</v>
      </c>
      <c r="AJ515" s="40">
        <v>532800</v>
      </c>
      <c r="AK515" s="40">
        <v>548810</v>
      </c>
      <c r="AL515" s="40">
        <v>565274</v>
      </c>
      <c r="AM515" s="40">
        <v>561395</v>
      </c>
      <c r="AN515" s="40">
        <v>578237</v>
      </c>
      <c r="AO515" s="40">
        <v>595583</v>
      </c>
      <c r="AP515" s="40">
        <v>613450</v>
      </c>
      <c r="AQ515" s="40">
        <v>631854</v>
      </c>
      <c r="AR515" s="40">
        <v>677085</v>
      </c>
      <c r="AS515" s="40">
        <v>727100</v>
      </c>
      <c r="AT515" s="40">
        <v>777100</v>
      </c>
      <c r="AU515" s="40">
        <v>827000</v>
      </c>
      <c r="AV515" s="40">
        <v>877000</v>
      </c>
      <c r="AW515" s="40">
        <v>927000</v>
      </c>
      <c r="AX515" s="40">
        <v>977000</v>
      </c>
      <c r="AY515" s="40">
        <v>1027000</v>
      </c>
      <c r="AZ515" s="40">
        <v>1077000</v>
      </c>
      <c r="BA515" s="40">
        <v>1127000</v>
      </c>
      <c r="BB515" s="40">
        <v>1326604</v>
      </c>
      <c r="BC515" s="40">
        <v>1358443</v>
      </c>
      <c r="BD515" s="40">
        <v>1391045</v>
      </c>
      <c r="BE515" s="40">
        <v>1400000</v>
      </c>
      <c r="BF515" s="40">
        <v>1435000</v>
      </c>
      <c r="BG515" s="40">
        <v>1450000</v>
      </c>
      <c r="BH515" s="40">
        <v>1500000</v>
      </c>
      <c r="BI515" s="40">
        <v>1631480</v>
      </c>
      <c r="BJ515" s="40">
        <v>6413521</v>
      </c>
      <c r="BK515" s="40">
        <v>6835531</v>
      </c>
      <c r="BL515" s="40">
        <v>7285309</v>
      </c>
    </row>
    <row r="516" spans="1:64" x14ac:dyDescent="0.3">
      <c r="A516" s="40" t="s">
        <v>284</v>
      </c>
      <c r="B516" s="40" t="s">
        <v>272</v>
      </c>
      <c r="C516" s="40" t="s">
        <v>330</v>
      </c>
      <c r="D516" s="40" t="s">
        <v>150</v>
      </c>
      <c r="E516" s="40" t="s">
        <v>293</v>
      </c>
      <c r="G516" s="40">
        <v>5111</v>
      </c>
      <c r="H516" s="40">
        <v>0</v>
      </c>
      <c r="I516" s="40">
        <v>0</v>
      </c>
      <c r="J516" s="40">
        <v>0</v>
      </c>
      <c r="K516" s="40">
        <v>0</v>
      </c>
      <c r="L516" s="40">
        <v>0</v>
      </c>
      <c r="M516" s="40">
        <v>0</v>
      </c>
      <c r="N516" s="40">
        <v>0</v>
      </c>
      <c r="O516" s="40">
        <v>0</v>
      </c>
      <c r="P516" s="40">
        <v>0</v>
      </c>
      <c r="Q516" s="40">
        <v>0</v>
      </c>
      <c r="R516" s="40">
        <v>0</v>
      </c>
      <c r="S516" s="40">
        <v>0</v>
      </c>
      <c r="T516" s="40">
        <v>0</v>
      </c>
      <c r="U516" s="40">
        <v>0</v>
      </c>
      <c r="V516" s="40">
        <v>0</v>
      </c>
      <c r="W516" s="40">
        <v>0</v>
      </c>
      <c r="X516" s="40">
        <v>0</v>
      </c>
      <c r="Y516" s="40">
        <v>0</v>
      </c>
      <c r="Z516" s="40">
        <v>0</v>
      </c>
      <c r="AA516" s="40">
        <v>0</v>
      </c>
      <c r="AB516" s="40">
        <v>0</v>
      </c>
      <c r="AC516" s="40">
        <v>0</v>
      </c>
      <c r="AD516" s="40">
        <v>0</v>
      </c>
      <c r="AE516" s="40">
        <v>0</v>
      </c>
      <c r="AF516" s="40">
        <v>0</v>
      </c>
      <c r="AG516" s="40">
        <v>0</v>
      </c>
      <c r="AH516" s="40">
        <v>0</v>
      </c>
      <c r="AI516" s="40">
        <v>0</v>
      </c>
      <c r="AJ516" s="40">
        <v>0</v>
      </c>
      <c r="AK516" s="40">
        <v>0</v>
      </c>
      <c r="AL516" s="40">
        <v>0</v>
      </c>
      <c r="AM516" s="40">
        <v>0</v>
      </c>
      <c r="AN516" s="40">
        <v>0</v>
      </c>
      <c r="AO516" s="40">
        <v>0</v>
      </c>
      <c r="AP516" s="40">
        <v>0</v>
      </c>
      <c r="AQ516" s="40">
        <v>0</v>
      </c>
      <c r="AR516" s="40">
        <v>0</v>
      </c>
      <c r="AS516" s="40">
        <v>0</v>
      </c>
      <c r="AT516" s="40">
        <v>0</v>
      </c>
      <c r="AU516" s="40">
        <v>0</v>
      </c>
      <c r="AV516" s="40">
        <v>0</v>
      </c>
      <c r="AW516" s="40">
        <v>0</v>
      </c>
      <c r="AX516" s="40">
        <v>0</v>
      </c>
      <c r="AY516" s="40">
        <v>0</v>
      </c>
      <c r="AZ516" s="40">
        <v>0</v>
      </c>
      <c r="BA516" s="40">
        <v>0</v>
      </c>
      <c r="BB516" s="40">
        <v>0</v>
      </c>
      <c r="BC516" s="40">
        <v>0</v>
      </c>
      <c r="BD516" s="40">
        <v>0</v>
      </c>
      <c r="BE516" s="40">
        <v>0</v>
      </c>
      <c r="BF516" s="40">
        <v>0</v>
      </c>
      <c r="BG516" s="40">
        <v>0</v>
      </c>
      <c r="BH516" s="40">
        <v>0</v>
      </c>
      <c r="BI516" s="40">
        <v>0</v>
      </c>
      <c r="BJ516" s="40">
        <v>0</v>
      </c>
      <c r="BK516" s="40">
        <v>0</v>
      </c>
      <c r="BL516" s="40">
        <v>0</v>
      </c>
    </row>
    <row r="517" spans="1:64" x14ac:dyDescent="0.3">
      <c r="A517" s="40" t="s">
        <v>273</v>
      </c>
      <c r="B517" s="40" t="s">
        <v>274</v>
      </c>
      <c r="C517" s="40" t="s">
        <v>330</v>
      </c>
      <c r="D517" s="40" t="s">
        <v>150</v>
      </c>
      <c r="E517" s="40" t="s">
        <v>293</v>
      </c>
      <c r="G517" s="40">
        <v>5111</v>
      </c>
      <c r="H517" s="40">
        <v>0</v>
      </c>
      <c r="I517" s="40">
        <v>0</v>
      </c>
      <c r="J517" s="40">
        <v>0</v>
      </c>
      <c r="K517" s="40">
        <v>0</v>
      </c>
      <c r="L517" s="40">
        <v>0</v>
      </c>
      <c r="M517" s="40">
        <v>0</v>
      </c>
      <c r="N517" s="40">
        <v>0</v>
      </c>
      <c r="O517" s="40">
        <v>0</v>
      </c>
      <c r="P517" s="40">
        <v>0</v>
      </c>
      <c r="Q517" s="40">
        <v>0</v>
      </c>
      <c r="R517" s="40">
        <v>0</v>
      </c>
      <c r="S517" s="40">
        <v>0</v>
      </c>
      <c r="T517" s="40">
        <v>0</v>
      </c>
      <c r="U517" s="40">
        <v>0</v>
      </c>
      <c r="V517" s="40">
        <v>0</v>
      </c>
      <c r="W517" s="40">
        <v>0</v>
      </c>
      <c r="X517" s="40">
        <v>0</v>
      </c>
      <c r="Y517" s="40">
        <v>0</v>
      </c>
      <c r="Z517" s="40">
        <v>0</v>
      </c>
      <c r="AA517" s="40">
        <v>0</v>
      </c>
      <c r="AB517" s="40">
        <v>0</v>
      </c>
      <c r="AC517" s="40">
        <v>0</v>
      </c>
      <c r="AD517" s="40">
        <v>0</v>
      </c>
      <c r="AE517" s="40">
        <v>0</v>
      </c>
      <c r="AF517" s="40">
        <v>0</v>
      </c>
      <c r="AG517" s="40">
        <v>0</v>
      </c>
      <c r="AH517" s="40">
        <v>0</v>
      </c>
      <c r="AI517" s="40">
        <v>0</v>
      </c>
      <c r="AJ517" s="40">
        <v>0</v>
      </c>
      <c r="AK517" s="40">
        <v>0</v>
      </c>
      <c r="AL517" s="40">
        <v>0</v>
      </c>
      <c r="AM517" s="40">
        <v>0</v>
      </c>
      <c r="AN517" s="40">
        <v>0</v>
      </c>
      <c r="AO517" s="40">
        <v>0</v>
      </c>
      <c r="AP517" s="40">
        <v>0</v>
      </c>
      <c r="AQ517" s="40">
        <v>0</v>
      </c>
      <c r="AR517" s="40">
        <v>0</v>
      </c>
      <c r="AS517" s="40">
        <v>0</v>
      </c>
      <c r="AT517" s="40">
        <v>0</v>
      </c>
      <c r="AU517" s="40">
        <v>0</v>
      </c>
      <c r="AV517" s="40">
        <v>0</v>
      </c>
      <c r="AW517" s="40">
        <v>0</v>
      </c>
      <c r="AX517" s="40">
        <v>0</v>
      </c>
      <c r="AY517" s="40">
        <v>0</v>
      </c>
      <c r="AZ517" s="40">
        <v>0</v>
      </c>
      <c r="BA517" s="40">
        <v>0</v>
      </c>
      <c r="BB517" s="40">
        <v>0</v>
      </c>
      <c r="BC517" s="40">
        <v>0</v>
      </c>
      <c r="BD517" s="40">
        <v>0</v>
      </c>
      <c r="BE517" s="40">
        <v>0</v>
      </c>
      <c r="BF517" s="40">
        <v>0</v>
      </c>
      <c r="BG517" s="40">
        <v>0</v>
      </c>
      <c r="BH517" s="40">
        <v>0</v>
      </c>
      <c r="BI517" s="40">
        <v>0</v>
      </c>
      <c r="BJ517" s="40">
        <v>0</v>
      </c>
      <c r="BK517" s="40">
        <v>0</v>
      </c>
      <c r="BL517" s="40">
        <v>0</v>
      </c>
    </row>
    <row r="518" spans="1:64" x14ac:dyDescent="0.3">
      <c r="A518" s="40" t="s">
        <v>161</v>
      </c>
      <c r="B518" s="40" t="s">
        <v>162</v>
      </c>
      <c r="C518" s="40" t="s">
        <v>330</v>
      </c>
      <c r="D518" s="40" t="s">
        <v>150</v>
      </c>
      <c r="E518" s="40" t="s">
        <v>293</v>
      </c>
      <c r="G518" s="40">
        <v>5111</v>
      </c>
      <c r="H518" s="40">
        <v>159000</v>
      </c>
      <c r="I518" s="40">
        <v>155000</v>
      </c>
      <c r="J518" s="40">
        <v>168104</v>
      </c>
      <c r="K518" s="40">
        <v>168000</v>
      </c>
      <c r="L518" s="40">
        <v>208569</v>
      </c>
      <c r="M518" s="40">
        <v>217000</v>
      </c>
      <c r="N518" s="40">
        <v>224000</v>
      </c>
      <c r="O518" s="40">
        <v>231000</v>
      </c>
      <c r="P518" s="40">
        <v>217700</v>
      </c>
      <c r="Q518" s="40">
        <v>217700</v>
      </c>
      <c r="R518" s="40">
        <v>215000</v>
      </c>
      <c r="S518" s="40">
        <v>180000</v>
      </c>
      <c r="T518" s="40">
        <v>160000</v>
      </c>
      <c r="U518" s="40">
        <v>170000</v>
      </c>
      <c r="V518" s="40">
        <v>180000</v>
      </c>
      <c r="W518" s="40">
        <v>190000</v>
      </c>
      <c r="X518" s="40">
        <v>200000</v>
      </c>
      <c r="Y518" s="40">
        <v>220000</v>
      </c>
      <c r="Z518" s="40">
        <v>219000</v>
      </c>
      <c r="AA518" s="40">
        <v>231000</v>
      </c>
      <c r="AB518" s="40">
        <v>240000</v>
      </c>
      <c r="AC518" s="40">
        <v>239400</v>
      </c>
      <c r="AD518" s="40">
        <v>217000</v>
      </c>
      <c r="AE518" s="40">
        <v>219600</v>
      </c>
      <c r="AF518" s="40">
        <v>230000</v>
      </c>
      <c r="AG518" s="40">
        <v>241000</v>
      </c>
      <c r="AH518" s="40">
        <v>225600</v>
      </c>
      <c r="AI518" s="40">
        <v>231138</v>
      </c>
      <c r="AJ518" s="40">
        <v>200870</v>
      </c>
      <c r="AK518" s="40">
        <v>245000</v>
      </c>
      <c r="AL518" s="40">
        <v>183068</v>
      </c>
      <c r="AM518" s="40">
        <v>194717</v>
      </c>
      <c r="AN518" s="40">
        <v>208649</v>
      </c>
      <c r="AO518" s="40">
        <v>224981</v>
      </c>
      <c r="AP518" s="40">
        <v>244023</v>
      </c>
      <c r="AQ518" s="40">
        <v>266153</v>
      </c>
      <c r="AR518" s="40">
        <v>291843</v>
      </c>
      <c r="AS518" s="40">
        <v>321645</v>
      </c>
      <c r="AT518" s="40">
        <v>356263</v>
      </c>
      <c r="AU518" s="40">
        <v>396529</v>
      </c>
      <c r="AV518" s="40">
        <v>443485</v>
      </c>
      <c r="AW518" s="40">
        <v>590856</v>
      </c>
      <c r="AX518" s="40">
        <v>664654</v>
      </c>
      <c r="AY518" s="40">
        <v>747670</v>
      </c>
      <c r="AZ518" s="40">
        <v>841054</v>
      </c>
      <c r="BA518" s="40">
        <v>674000</v>
      </c>
      <c r="BB518" s="40">
        <v>758183</v>
      </c>
      <c r="BC518" s="40">
        <v>852880</v>
      </c>
      <c r="BD518" s="40">
        <v>869305</v>
      </c>
      <c r="BE518" s="40">
        <v>904425</v>
      </c>
      <c r="BF518" s="40">
        <v>922514</v>
      </c>
      <c r="BG518" s="40">
        <v>940964</v>
      </c>
      <c r="BH518" s="40">
        <v>959783</v>
      </c>
      <c r="BI518" s="40">
        <v>978979</v>
      </c>
      <c r="BJ518" s="40">
        <v>998558</v>
      </c>
      <c r="BK518" s="40">
        <v>1028609</v>
      </c>
      <c r="BL518" s="40">
        <v>1192900</v>
      </c>
    </row>
    <row r="519" spans="1:64" x14ac:dyDescent="0.3">
      <c r="A519" s="40" t="s">
        <v>163</v>
      </c>
      <c r="B519" s="40" t="s">
        <v>164</v>
      </c>
      <c r="C519" s="40" t="s">
        <v>330</v>
      </c>
      <c r="D519" s="40" t="s">
        <v>150</v>
      </c>
      <c r="E519" s="40" t="s">
        <v>293</v>
      </c>
      <c r="G519" s="40">
        <v>5111</v>
      </c>
      <c r="H519" s="40">
        <v>550000</v>
      </c>
      <c r="I519" s="40">
        <v>570000</v>
      </c>
      <c r="J519" s="40">
        <v>590000</v>
      </c>
      <c r="K519" s="40">
        <v>610000</v>
      </c>
      <c r="L519" s="40">
        <v>630000</v>
      </c>
      <c r="M519" s="40">
        <v>650000</v>
      </c>
      <c r="N519" s="40">
        <v>660000</v>
      </c>
      <c r="O519" s="40">
        <v>700000</v>
      </c>
      <c r="P519" s="40">
        <v>700000</v>
      </c>
      <c r="Q519" s="40">
        <v>728000</v>
      </c>
      <c r="R519" s="40">
        <v>710000</v>
      </c>
      <c r="S519" s="40">
        <v>705000</v>
      </c>
      <c r="T519" s="40">
        <v>700000</v>
      </c>
      <c r="U519" s="40">
        <v>670000</v>
      </c>
      <c r="V519" s="40">
        <v>700000</v>
      </c>
      <c r="W519" s="40">
        <v>707000</v>
      </c>
      <c r="X519" s="40">
        <v>714000</v>
      </c>
      <c r="Y519" s="40">
        <v>728000</v>
      </c>
      <c r="Z519" s="40">
        <v>729000</v>
      </c>
      <c r="AA519" s="40">
        <v>734100</v>
      </c>
      <c r="AB519" s="40">
        <v>739100</v>
      </c>
      <c r="AC519" s="40">
        <v>750000</v>
      </c>
      <c r="AD519" s="40">
        <v>770000</v>
      </c>
      <c r="AE519" s="40">
        <v>780000</v>
      </c>
      <c r="AF519" s="40">
        <v>790000</v>
      </c>
      <c r="AG519" s="40">
        <v>820000</v>
      </c>
      <c r="AH519" s="40">
        <v>840000</v>
      </c>
      <c r="AI519" s="40">
        <v>870000</v>
      </c>
      <c r="AJ519" s="40">
        <v>910000</v>
      </c>
      <c r="AK519" s="40">
        <v>950000</v>
      </c>
      <c r="AL519" s="40">
        <v>990000</v>
      </c>
      <c r="AM519" s="40">
        <v>1080000</v>
      </c>
      <c r="AN519" s="40">
        <v>1091000</v>
      </c>
      <c r="AO519" s="40">
        <v>1102000</v>
      </c>
      <c r="AP519" s="40">
        <v>1113000</v>
      </c>
      <c r="AQ519" s="40">
        <v>1113000</v>
      </c>
      <c r="AR519" s="40">
        <v>1162000</v>
      </c>
      <c r="AS519" s="40">
        <v>1185000</v>
      </c>
      <c r="AT519" s="40">
        <v>1304000</v>
      </c>
      <c r="AU519" s="40">
        <v>1356000</v>
      </c>
      <c r="AV519" s="40">
        <v>1411000</v>
      </c>
      <c r="AW519" s="40">
        <v>1467000</v>
      </c>
      <c r="AX519" s="40">
        <v>1511000</v>
      </c>
      <c r="AY519" s="40">
        <v>1556000</v>
      </c>
      <c r="AZ519" s="40">
        <v>1603000</v>
      </c>
      <c r="BA519" s="40">
        <v>1494000</v>
      </c>
      <c r="BB519" s="40">
        <v>1494000</v>
      </c>
      <c r="BC519" s="40">
        <v>1341460</v>
      </c>
      <c r="BD519" s="40">
        <v>1350850</v>
      </c>
      <c r="BE519" s="40">
        <v>1360306</v>
      </c>
      <c r="BF519" s="40">
        <v>1369828</v>
      </c>
      <c r="BG519" s="40">
        <v>1379417</v>
      </c>
      <c r="BH519" s="40">
        <v>1389000</v>
      </c>
      <c r="BI519" s="40">
        <v>1525000</v>
      </c>
      <c r="BJ519" s="40">
        <v>1418000</v>
      </c>
      <c r="BK519" s="40">
        <v>1471000</v>
      </c>
      <c r="BL519" s="40">
        <v>1479648</v>
      </c>
    </row>
    <row r="520" spans="1:64" x14ac:dyDescent="0.3">
      <c r="A520" s="40" t="s">
        <v>167</v>
      </c>
      <c r="B520" s="40" t="s">
        <v>168</v>
      </c>
      <c r="C520" s="40" t="s">
        <v>330</v>
      </c>
      <c r="D520" s="40" t="s">
        <v>150</v>
      </c>
      <c r="E520" s="40" t="s">
        <v>293</v>
      </c>
      <c r="G520" s="40">
        <v>5111</v>
      </c>
      <c r="H520" s="40">
        <v>359000</v>
      </c>
      <c r="I520" s="40">
        <v>400000</v>
      </c>
      <c r="J520" s="40">
        <v>450000</v>
      </c>
      <c r="K520" s="40">
        <v>550000</v>
      </c>
      <c r="L520" s="40">
        <v>650000</v>
      </c>
      <c r="M520" s="40">
        <v>750000</v>
      </c>
      <c r="N520" s="40">
        <v>850000</v>
      </c>
      <c r="O520" s="40">
        <v>950000</v>
      </c>
      <c r="P520" s="40">
        <v>1150000</v>
      </c>
      <c r="Q520" s="40">
        <v>1268240</v>
      </c>
      <c r="R520" s="40">
        <v>1250130</v>
      </c>
      <c r="S520" s="40">
        <v>1250130</v>
      </c>
      <c r="T520" s="40">
        <v>1032710</v>
      </c>
      <c r="U520" s="40">
        <v>851535</v>
      </c>
      <c r="V520" s="40">
        <v>916759</v>
      </c>
      <c r="W520" s="40">
        <v>1039960</v>
      </c>
      <c r="X520" s="40">
        <v>1329840</v>
      </c>
      <c r="Y520" s="40">
        <v>1358830</v>
      </c>
      <c r="Z520" s="40">
        <v>1387820</v>
      </c>
      <c r="AA520" s="40">
        <v>1416810</v>
      </c>
      <c r="AB520" s="40">
        <v>1445800</v>
      </c>
      <c r="AC520" s="40">
        <v>1474790</v>
      </c>
      <c r="AD520" s="40">
        <v>1503780</v>
      </c>
      <c r="AE520" s="40">
        <v>1213890</v>
      </c>
      <c r="AF520" s="40">
        <v>1203020</v>
      </c>
      <c r="AG520" s="40">
        <v>1224760</v>
      </c>
      <c r="AH520" s="40">
        <v>1240680</v>
      </c>
      <c r="AI520" s="40">
        <v>1256810</v>
      </c>
      <c r="AJ520" s="40">
        <v>1273150</v>
      </c>
      <c r="AK520" s="40">
        <v>1289700</v>
      </c>
      <c r="AL520" s="40">
        <v>1306470</v>
      </c>
      <c r="AM520" s="40">
        <v>1323450</v>
      </c>
      <c r="AN520" s="40">
        <v>1340660</v>
      </c>
      <c r="AO520" s="40">
        <v>1358080</v>
      </c>
      <c r="AP520" s="40">
        <v>1375740</v>
      </c>
      <c r="AQ520" s="40">
        <v>1393620</v>
      </c>
      <c r="AR520" s="40">
        <v>1411740</v>
      </c>
      <c r="AS520" s="40">
        <v>1430100</v>
      </c>
      <c r="AT520" s="40">
        <v>1448690</v>
      </c>
      <c r="AU520" s="40">
        <v>1467520</v>
      </c>
      <c r="AV520" s="40">
        <v>1486600</v>
      </c>
      <c r="AW520" s="40">
        <v>1505920</v>
      </c>
      <c r="AX520" s="40">
        <v>1525500</v>
      </c>
      <c r="AY520" s="40">
        <v>1545330</v>
      </c>
      <c r="AZ520" s="40">
        <v>1565420</v>
      </c>
      <c r="BA520" s="40">
        <v>1585770</v>
      </c>
      <c r="BB520" s="40">
        <v>1606385</v>
      </c>
      <c r="BC520" s="40">
        <v>1627268</v>
      </c>
      <c r="BD520" s="40">
        <v>1654380</v>
      </c>
      <c r="BE520" s="40">
        <v>1633569</v>
      </c>
      <c r="BF520" s="40">
        <v>1655051</v>
      </c>
      <c r="BG520" s="40">
        <v>1676567</v>
      </c>
      <c r="BH520" s="40">
        <v>1698110</v>
      </c>
      <c r="BI520" s="40">
        <v>1720185</v>
      </c>
      <c r="BJ520" s="40">
        <v>1742548</v>
      </c>
      <c r="BK520" s="40">
        <v>1765201</v>
      </c>
      <c r="BL520" s="40">
        <v>1788149</v>
      </c>
    </row>
    <row r="521" spans="1:64" x14ac:dyDescent="0.3">
      <c r="A521" s="40" t="s">
        <v>169</v>
      </c>
      <c r="B521" s="40" t="s">
        <v>170</v>
      </c>
      <c r="C521" s="40" t="s">
        <v>330</v>
      </c>
      <c r="D521" s="40" t="s">
        <v>150</v>
      </c>
      <c r="E521" s="40" t="s">
        <v>293</v>
      </c>
      <c r="G521" s="40">
        <v>5111</v>
      </c>
      <c r="H521" s="40">
        <v>14000</v>
      </c>
      <c r="I521" s="40">
        <v>14500</v>
      </c>
      <c r="J521" s="40">
        <v>14500</v>
      </c>
      <c r="K521" s="40">
        <v>15000</v>
      </c>
      <c r="L521" s="40">
        <v>16000</v>
      </c>
      <c r="M521" s="40">
        <v>16500</v>
      </c>
      <c r="N521" s="40">
        <v>17000</v>
      </c>
      <c r="O521" s="40">
        <v>18000</v>
      </c>
      <c r="P521" s="40">
        <v>18000</v>
      </c>
      <c r="Q521" s="40">
        <v>19000</v>
      </c>
      <c r="R521" s="40">
        <v>20000</v>
      </c>
      <c r="S521" s="40">
        <v>19000</v>
      </c>
      <c r="T521" s="40">
        <v>18000</v>
      </c>
      <c r="U521" s="40">
        <v>17600</v>
      </c>
      <c r="V521" s="40">
        <v>17500</v>
      </c>
      <c r="W521" s="40">
        <v>17000</v>
      </c>
      <c r="X521" s="40">
        <v>17000</v>
      </c>
      <c r="Y521" s="40">
        <v>17000</v>
      </c>
      <c r="Z521" s="40">
        <v>17000</v>
      </c>
      <c r="AA521" s="40">
        <v>17200</v>
      </c>
      <c r="AB521" s="40">
        <v>17400</v>
      </c>
      <c r="AC521" s="40">
        <v>17700</v>
      </c>
      <c r="AD521" s="40">
        <v>17800</v>
      </c>
      <c r="AE521" s="40">
        <v>17800</v>
      </c>
      <c r="AF521" s="40">
        <v>17850</v>
      </c>
      <c r="AG521" s="40">
        <v>17900</v>
      </c>
      <c r="AH521" s="40">
        <v>18000</v>
      </c>
      <c r="AI521" s="40">
        <v>18000</v>
      </c>
      <c r="AJ521" s="40">
        <v>18000</v>
      </c>
      <c r="AK521" s="40">
        <v>18000</v>
      </c>
      <c r="AL521" s="40">
        <v>18000</v>
      </c>
      <c r="AM521" s="40">
        <v>18000</v>
      </c>
      <c r="AN521" s="40">
        <v>18000</v>
      </c>
      <c r="AO521" s="40">
        <v>18000</v>
      </c>
      <c r="AP521" s="40">
        <v>14881</v>
      </c>
      <c r="AQ521" s="40">
        <v>19105</v>
      </c>
      <c r="AR521" s="40">
        <v>20000</v>
      </c>
      <c r="AS521" s="40">
        <v>40000</v>
      </c>
      <c r="AT521" s="40">
        <v>60000</v>
      </c>
      <c r="AU521" s="40">
        <v>80000</v>
      </c>
      <c r="AV521" s="40">
        <v>100000</v>
      </c>
      <c r="AW521" s="40">
        <v>120000</v>
      </c>
      <c r="AX521" s="40">
        <v>140000</v>
      </c>
      <c r="AY521" s="40">
        <v>160000</v>
      </c>
      <c r="AZ521" s="40">
        <v>180000</v>
      </c>
      <c r="BA521" s="40">
        <v>200000</v>
      </c>
      <c r="BB521" s="40">
        <v>220000</v>
      </c>
      <c r="BC521" s="40">
        <v>240000</v>
      </c>
      <c r="BD521" s="40">
        <v>260000</v>
      </c>
      <c r="BE521" s="40">
        <v>277727</v>
      </c>
      <c r="BF521" s="40">
        <v>278005</v>
      </c>
      <c r="BG521" s="40">
        <v>278283</v>
      </c>
      <c r="BH521" s="40">
        <v>278561</v>
      </c>
      <c r="BI521" s="40">
        <v>279215</v>
      </c>
      <c r="BJ521" s="40">
        <v>279534</v>
      </c>
      <c r="BK521" s="40">
        <v>279963</v>
      </c>
      <c r="BL521" s="40">
        <v>282000</v>
      </c>
    </row>
    <row r="522" spans="1:64" x14ac:dyDescent="0.3">
      <c r="A522" s="40" t="s">
        <v>173</v>
      </c>
      <c r="B522" s="40" t="s">
        <v>174</v>
      </c>
      <c r="C522" s="40" t="s">
        <v>330</v>
      </c>
      <c r="D522" s="40" t="s">
        <v>150</v>
      </c>
      <c r="E522" s="40" t="s">
        <v>293</v>
      </c>
      <c r="G522" s="40">
        <v>5111</v>
      </c>
      <c r="H522" s="40">
        <v>2800</v>
      </c>
      <c r="I522" s="40">
        <v>9500</v>
      </c>
      <c r="J522" s="40">
        <v>2700</v>
      </c>
      <c r="K522" s="40">
        <v>27000</v>
      </c>
      <c r="L522" s="40">
        <v>30000</v>
      </c>
      <c r="M522" s="40">
        <v>33000</v>
      </c>
      <c r="N522" s="40">
        <v>11000</v>
      </c>
      <c r="O522" s="40">
        <v>8300</v>
      </c>
      <c r="P522" s="40">
        <v>6800</v>
      </c>
      <c r="Q522" s="40">
        <v>7000</v>
      </c>
      <c r="R522" s="40">
        <v>7000</v>
      </c>
      <c r="S522" s="40">
        <v>5300</v>
      </c>
      <c r="T522" s="40">
        <v>5700</v>
      </c>
      <c r="U522" s="40">
        <v>5700</v>
      </c>
      <c r="V522" s="40">
        <v>6000</v>
      </c>
      <c r="W522" s="40">
        <v>6100</v>
      </c>
      <c r="X522" s="40">
        <v>7000</v>
      </c>
      <c r="Y522" s="40">
        <v>7000</v>
      </c>
      <c r="Z522" s="40">
        <v>6000</v>
      </c>
      <c r="AA522" s="40">
        <v>6000</v>
      </c>
      <c r="AB522" s="40">
        <v>6000</v>
      </c>
      <c r="AC522" s="40">
        <v>6200</v>
      </c>
      <c r="AD522" s="40">
        <v>6000</v>
      </c>
      <c r="AE522" s="40">
        <v>6000</v>
      </c>
      <c r="AF522" s="40">
        <v>6000</v>
      </c>
      <c r="AG522" s="40">
        <v>7000</v>
      </c>
      <c r="AH522" s="40">
        <v>7000</v>
      </c>
      <c r="AI522" s="40">
        <v>15000</v>
      </c>
      <c r="AJ522" s="40">
        <v>7000</v>
      </c>
      <c r="AK522" s="40">
        <v>5000</v>
      </c>
      <c r="AL522" s="40">
        <v>5000</v>
      </c>
      <c r="AM522" s="40">
        <v>5000</v>
      </c>
      <c r="AN522" s="40">
        <v>5000</v>
      </c>
      <c r="AO522" s="40">
        <v>5000</v>
      </c>
      <c r="AP522" s="40">
        <v>5000</v>
      </c>
      <c r="AQ522" s="40">
        <v>5000</v>
      </c>
      <c r="AR522" s="40">
        <v>4000</v>
      </c>
      <c r="AS522" s="40">
        <v>4000</v>
      </c>
      <c r="AT522" s="40">
        <v>3900</v>
      </c>
      <c r="AU522" s="40">
        <v>4000</v>
      </c>
      <c r="AV522" s="40">
        <v>4000</v>
      </c>
      <c r="AW522" s="40">
        <v>4000</v>
      </c>
      <c r="AX522" s="40">
        <v>4008</v>
      </c>
      <c r="AY522" s="40">
        <v>4044</v>
      </c>
      <c r="AZ522" s="40">
        <v>4085</v>
      </c>
      <c r="BA522" s="40">
        <v>4105</v>
      </c>
      <c r="BB522" s="40">
        <v>4611</v>
      </c>
      <c r="BC522" s="40">
        <v>4696</v>
      </c>
      <c r="BD522" s="40">
        <v>4715</v>
      </c>
      <c r="BE522" s="40">
        <v>4740</v>
      </c>
      <c r="BF522" s="40">
        <v>4770</v>
      </c>
      <c r="BG522" s="40">
        <v>4794</v>
      </c>
      <c r="BH522" s="40">
        <v>4818</v>
      </c>
      <c r="BI522" s="40">
        <v>4842</v>
      </c>
      <c r="BJ522" s="40">
        <v>4854</v>
      </c>
      <c r="BK522" s="40">
        <v>4771</v>
      </c>
      <c r="BL522" s="40">
        <v>4765</v>
      </c>
    </row>
    <row r="523" spans="1:64" x14ac:dyDescent="0.3">
      <c r="A523" s="40" t="s">
        <v>5</v>
      </c>
      <c r="B523" s="40" t="s">
        <v>6</v>
      </c>
      <c r="C523" s="40" t="s">
        <v>329</v>
      </c>
      <c r="D523" s="40" t="s">
        <v>50</v>
      </c>
      <c r="E523" s="40" t="s">
        <v>293</v>
      </c>
      <c r="G523" s="40">
        <v>5111</v>
      </c>
      <c r="H523" s="40">
        <v>1325000</v>
      </c>
      <c r="I523" s="40">
        <v>1430000</v>
      </c>
      <c r="J523" s="40">
        <v>1500000</v>
      </c>
      <c r="K523" s="40">
        <v>1650000</v>
      </c>
      <c r="L523" s="40">
        <v>1800000</v>
      </c>
      <c r="M523" s="40">
        <v>1900000</v>
      </c>
      <c r="N523" s="40">
        <v>2096323</v>
      </c>
      <c r="O523" s="40">
        <v>2095222</v>
      </c>
      <c r="P523" s="40">
        <v>2300000</v>
      </c>
      <c r="Q523" s="40">
        <v>2514177</v>
      </c>
      <c r="R523" s="40">
        <v>2727000</v>
      </c>
      <c r="S523" s="40">
        <v>2800000</v>
      </c>
      <c r="T523" s="40">
        <v>2850000</v>
      </c>
      <c r="U523" s="40">
        <v>2900000</v>
      </c>
      <c r="V523" s="40">
        <v>2950000</v>
      </c>
      <c r="W523" s="40">
        <v>2750000</v>
      </c>
      <c r="X523" s="40">
        <v>2800000</v>
      </c>
      <c r="Y523" s="40">
        <v>2900000</v>
      </c>
      <c r="Z523" s="40">
        <v>3000000</v>
      </c>
      <c r="AA523" s="40">
        <v>3100000</v>
      </c>
      <c r="AB523" s="40">
        <v>3150000</v>
      </c>
      <c r="AC523" s="40">
        <v>3200000</v>
      </c>
      <c r="AD523" s="40">
        <v>3250000</v>
      </c>
      <c r="AE523" s="40">
        <v>3300000</v>
      </c>
      <c r="AF523" s="40">
        <v>3350000</v>
      </c>
      <c r="AG523" s="40">
        <v>3400000</v>
      </c>
      <c r="AH523" s="40">
        <v>3300000</v>
      </c>
      <c r="AI523" s="40">
        <v>3200000</v>
      </c>
      <c r="AJ523" s="40">
        <v>3100000</v>
      </c>
      <c r="AK523" s="40">
        <v>3100000</v>
      </c>
      <c r="AL523" s="40">
        <v>3150000</v>
      </c>
      <c r="AM523" s="40">
        <v>3200000</v>
      </c>
      <c r="AN523" s="40">
        <v>3100000</v>
      </c>
      <c r="AO523" s="40">
        <v>3000000</v>
      </c>
      <c r="AP523" s="40">
        <v>3000000</v>
      </c>
      <c r="AQ523" s="40">
        <v>3309000</v>
      </c>
      <c r="AR523" s="40">
        <v>3556000</v>
      </c>
      <c r="AS523" s="40">
        <v>3898000</v>
      </c>
      <c r="AT523" s="40">
        <v>3900000</v>
      </c>
      <c r="AU523" s="40">
        <v>4042000</v>
      </c>
      <c r="AV523" s="40">
        <v>4000000</v>
      </c>
      <c r="AW523" s="40">
        <v>3900000</v>
      </c>
      <c r="AX523" s="40">
        <v>3800000</v>
      </c>
      <c r="AY523" s="40">
        <v>3680500</v>
      </c>
      <c r="AZ523" s="40">
        <v>4015424</v>
      </c>
      <c r="BA523" s="40">
        <v>4105750</v>
      </c>
      <c r="BB523" s="40">
        <v>4198109</v>
      </c>
      <c r="BC523" s="40">
        <v>4292545</v>
      </c>
      <c r="BD523" s="40">
        <v>4389105</v>
      </c>
      <c r="BE523" s="40">
        <v>4487838</v>
      </c>
      <c r="BF523" s="40">
        <v>4586570</v>
      </c>
      <c r="BG523" s="40">
        <v>4687475</v>
      </c>
      <c r="BH523" s="40">
        <v>4790599</v>
      </c>
      <c r="BI523" s="40">
        <v>4895000</v>
      </c>
      <c r="BJ523" s="40">
        <v>4987700</v>
      </c>
      <c r="BK523" s="40">
        <v>4965144</v>
      </c>
      <c r="BL523" s="40">
        <v>4988036</v>
      </c>
    </row>
    <row r="524" spans="1:64" x14ac:dyDescent="0.3">
      <c r="A524" s="40" t="s">
        <v>151</v>
      </c>
      <c r="B524" s="40" t="s">
        <v>152</v>
      </c>
      <c r="C524" s="40" t="s">
        <v>329</v>
      </c>
      <c r="D524" s="40" t="s">
        <v>50</v>
      </c>
      <c r="E524" s="40" t="s">
        <v>293</v>
      </c>
      <c r="G524" s="40">
        <v>5111</v>
      </c>
      <c r="H524" s="40">
        <v>430000</v>
      </c>
      <c r="I524" s="40">
        <v>449665</v>
      </c>
      <c r="J524" s="40">
        <v>458860</v>
      </c>
      <c r="K524" s="40">
        <v>480000</v>
      </c>
      <c r="L524" s="40">
        <v>516300</v>
      </c>
      <c r="M524" s="40">
        <v>521400</v>
      </c>
      <c r="N524" s="40">
        <v>583400</v>
      </c>
      <c r="O524" s="40">
        <v>596488</v>
      </c>
      <c r="P524" s="40">
        <v>660410</v>
      </c>
      <c r="Q524" s="40">
        <v>685407</v>
      </c>
      <c r="R524" s="40">
        <v>682905</v>
      </c>
      <c r="S524" s="40">
        <v>724780</v>
      </c>
      <c r="T524" s="40">
        <v>756096</v>
      </c>
      <c r="U524" s="40">
        <v>761022</v>
      </c>
      <c r="V524" s="40">
        <v>784020</v>
      </c>
      <c r="W524" s="40">
        <v>778000</v>
      </c>
      <c r="X524" s="40">
        <v>792000</v>
      </c>
      <c r="Y524" s="40">
        <v>799000</v>
      </c>
      <c r="Z524" s="40">
        <v>819000</v>
      </c>
      <c r="AA524" s="40">
        <v>600000</v>
      </c>
      <c r="AB524" s="40">
        <v>421600</v>
      </c>
      <c r="AC524" s="40">
        <v>430600</v>
      </c>
      <c r="AD524" s="40">
        <v>408800</v>
      </c>
      <c r="AE524" s="40">
        <v>414800</v>
      </c>
      <c r="AF524" s="40">
        <v>377670</v>
      </c>
      <c r="AG524" s="40">
        <v>479200</v>
      </c>
      <c r="AH524" s="40">
        <v>421857</v>
      </c>
      <c r="AI524" s="40">
        <v>429243</v>
      </c>
      <c r="AJ524" s="40">
        <v>423064</v>
      </c>
      <c r="AK524" s="40">
        <v>431839</v>
      </c>
      <c r="AL524" s="40">
        <v>436761</v>
      </c>
      <c r="AM524" s="40">
        <v>439922</v>
      </c>
      <c r="AN524" s="40">
        <v>418974</v>
      </c>
      <c r="AO524" s="40">
        <v>374871</v>
      </c>
      <c r="AP524" s="40">
        <v>393615</v>
      </c>
      <c r="AQ524" s="40">
        <v>383522</v>
      </c>
      <c r="AR524" s="40">
        <v>393110</v>
      </c>
      <c r="AS524" s="40">
        <v>386108</v>
      </c>
      <c r="AT524" s="40">
        <v>355416</v>
      </c>
      <c r="AU524" s="40">
        <v>358492</v>
      </c>
      <c r="AV524" s="40">
        <v>360440</v>
      </c>
      <c r="AW524" s="40">
        <v>324000</v>
      </c>
      <c r="AX524" s="40">
        <v>355222</v>
      </c>
      <c r="AY524" s="40">
        <v>374475</v>
      </c>
      <c r="AZ524" s="40">
        <v>395741</v>
      </c>
      <c r="BA524" s="40">
        <v>433800</v>
      </c>
      <c r="BB524" s="40">
        <v>479106</v>
      </c>
      <c r="BC524" s="40">
        <v>471614</v>
      </c>
      <c r="BD524" s="40">
        <v>554234</v>
      </c>
      <c r="BE524" s="40">
        <v>596412</v>
      </c>
      <c r="BF524" s="40">
        <v>653580</v>
      </c>
      <c r="BG524" s="40">
        <v>609430</v>
      </c>
      <c r="BH524" s="40">
        <v>759191</v>
      </c>
      <c r="BI524" s="40">
        <v>826062</v>
      </c>
      <c r="BJ524" s="40">
        <v>796530</v>
      </c>
      <c r="BK524" s="40">
        <v>623031</v>
      </c>
      <c r="BL524" s="40">
        <v>526603</v>
      </c>
    </row>
    <row r="525" spans="1:64" x14ac:dyDescent="0.3">
      <c r="A525" s="40" t="s">
        <v>157</v>
      </c>
      <c r="B525" s="40" t="s">
        <v>158</v>
      </c>
      <c r="C525" s="40" t="s">
        <v>329</v>
      </c>
      <c r="D525" s="40" t="s">
        <v>50</v>
      </c>
      <c r="E525" s="40" t="s">
        <v>293</v>
      </c>
      <c r="G525" s="40">
        <v>5111</v>
      </c>
      <c r="H525" s="40">
        <v>24900000</v>
      </c>
      <c r="I525" s="40">
        <v>25052000</v>
      </c>
      <c r="J525" s="40">
        <v>25146608</v>
      </c>
      <c r="K525" s="40">
        <v>25269904</v>
      </c>
      <c r="L525" s="40">
        <v>25424896</v>
      </c>
      <c r="M525" s="40">
        <v>25603904</v>
      </c>
      <c r="N525" s="40">
        <v>25782896</v>
      </c>
      <c r="O525" s="40">
        <v>25960704</v>
      </c>
      <c r="P525" s="40">
        <v>26108304</v>
      </c>
      <c r="Q525" s="40">
        <v>26231504</v>
      </c>
      <c r="R525" s="40">
        <v>26589696</v>
      </c>
      <c r="S525" s="40">
        <v>26353696</v>
      </c>
      <c r="T525" s="40">
        <v>26757008</v>
      </c>
      <c r="U525" s="40">
        <v>26926000</v>
      </c>
      <c r="V525" s="40">
        <v>25879008</v>
      </c>
      <c r="W525" s="40">
        <v>25452000</v>
      </c>
      <c r="X525" s="40">
        <v>25655008</v>
      </c>
      <c r="Y525" s="40">
        <v>25864000</v>
      </c>
      <c r="Z525" s="40">
        <v>25900000</v>
      </c>
      <c r="AA525" s="40">
        <v>26000000</v>
      </c>
      <c r="AB525" s="40">
        <v>26100000</v>
      </c>
      <c r="AC525" s="40">
        <v>26200000</v>
      </c>
      <c r="AD525" s="40">
        <v>27000000</v>
      </c>
      <c r="AE525" s="40">
        <v>26000000</v>
      </c>
      <c r="AF525" s="40">
        <v>28000000</v>
      </c>
      <c r="AG525" s="40">
        <v>30000000</v>
      </c>
      <c r="AH525" s="40">
        <v>27000000</v>
      </c>
      <c r="AI525" s="40">
        <v>27000000</v>
      </c>
      <c r="AJ525" s="40">
        <v>28900000</v>
      </c>
      <c r="AK525" s="40">
        <v>30000000</v>
      </c>
      <c r="AL525" s="40">
        <v>30000000</v>
      </c>
      <c r="AM525" s="40">
        <v>31000000</v>
      </c>
      <c r="AN525" s="40">
        <v>29450000</v>
      </c>
      <c r="AO525" s="40">
        <v>29450000</v>
      </c>
      <c r="AP525" s="40">
        <v>29825030</v>
      </c>
      <c r="AQ525" s="40">
        <v>31207040</v>
      </c>
      <c r="AR525" s="40">
        <v>32612350</v>
      </c>
      <c r="AS525" s="40">
        <v>35371768</v>
      </c>
      <c r="AT525" s="40">
        <v>35095232</v>
      </c>
      <c r="AU525" s="40">
        <v>33075330</v>
      </c>
      <c r="AV525" s="40">
        <v>35383312</v>
      </c>
      <c r="AW525" s="40">
        <v>40638800</v>
      </c>
      <c r="AX525" s="40">
        <v>39000000</v>
      </c>
      <c r="AY525" s="40">
        <v>38749312</v>
      </c>
      <c r="AZ525" s="40">
        <v>40390096</v>
      </c>
      <c r="BA525" s="40">
        <v>43124584</v>
      </c>
      <c r="BB525" s="40">
        <v>47570680</v>
      </c>
      <c r="BC525" s="40">
        <v>49000000</v>
      </c>
      <c r="BD525" s="40">
        <v>50884004</v>
      </c>
      <c r="BE525" s="40">
        <v>53382192</v>
      </c>
      <c r="BF525" s="40">
        <v>52129016</v>
      </c>
      <c r="BG525" s="40">
        <v>53990060</v>
      </c>
      <c r="BH525" s="40">
        <v>55027080</v>
      </c>
      <c r="BI525" s="40">
        <v>56706389</v>
      </c>
      <c r="BJ525" s="40">
        <v>57829953</v>
      </c>
      <c r="BK525" s="40">
        <v>59486667</v>
      </c>
      <c r="BL525" s="40">
        <v>60926913</v>
      </c>
    </row>
    <row r="526" spans="1:64" x14ac:dyDescent="0.3">
      <c r="A526" s="40" t="s">
        <v>159</v>
      </c>
      <c r="B526" s="40" t="s">
        <v>160</v>
      </c>
      <c r="C526" s="40" t="s">
        <v>329</v>
      </c>
      <c r="D526" s="40" t="s">
        <v>50</v>
      </c>
      <c r="E526" s="40" t="s">
        <v>293</v>
      </c>
      <c r="G526" s="40">
        <v>5111</v>
      </c>
      <c r="H526" s="40">
        <v>7200000</v>
      </c>
      <c r="I526" s="40">
        <v>7366000</v>
      </c>
      <c r="J526" s="40">
        <v>6800000</v>
      </c>
      <c r="K526" s="40">
        <v>7398000</v>
      </c>
      <c r="L526" s="40">
        <v>7500000</v>
      </c>
      <c r="M526" s="40">
        <v>7740000</v>
      </c>
      <c r="N526" s="40">
        <v>7730000</v>
      </c>
      <c r="O526" s="40">
        <v>7750000</v>
      </c>
      <c r="P526" s="40">
        <v>7800000</v>
      </c>
      <c r="Q526" s="40">
        <v>8600000</v>
      </c>
      <c r="R526" s="40">
        <v>8900000</v>
      </c>
      <c r="S526" s="40">
        <v>9200000</v>
      </c>
      <c r="T526" s="40">
        <v>9381000</v>
      </c>
      <c r="U526" s="40">
        <v>9616000</v>
      </c>
      <c r="V526" s="40">
        <v>9712000</v>
      </c>
      <c r="W526" s="40">
        <v>9500000</v>
      </c>
      <c r="X526" s="40">
        <v>9400000</v>
      </c>
      <c r="Y526" s="40">
        <v>10200000</v>
      </c>
      <c r="Z526" s="40">
        <v>11453400</v>
      </c>
      <c r="AA526" s="40">
        <v>10000000</v>
      </c>
      <c r="AB526" s="40">
        <v>9800000</v>
      </c>
      <c r="AC526" s="40">
        <v>11000000</v>
      </c>
      <c r="AD526" s="40">
        <v>12500000</v>
      </c>
      <c r="AE526" s="40">
        <v>13082000</v>
      </c>
      <c r="AF526" s="40">
        <v>12500000</v>
      </c>
      <c r="AG526" s="40">
        <v>12600000</v>
      </c>
      <c r="AH526" s="40">
        <v>12645000</v>
      </c>
      <c r="AI526" s="40">
        <v>13050000</v>
      </c>
      <c r="AJ526" s="40">
        <v>13457000</v>
      </c>
      <c r="AK526" s="40">
        <v>13793000</v>
      </c>
      <c r="AL526" s="40">
        <v>13074800</v>
      </c>
      <c r="AM526" s="40">
        <v>13000000</v>
      </c>
      <c r="AN526" s="40">
        <v>13000000</v>
      </c>
      <c r="AO526" s="40">
        <v>13000000</v>
      </c>
      <c r="AP526" s="40">
        <v>12779000</v>
      </c>
      <c r="AQ526" s="40">
        <v>11511700</v>
      </c>
      <c r="AR526" s="40">
        <v>11408500</v>
      </c>
      <c r="AS526" s="40">
        <v>11687000</v>
      </c>
      <c r="AT526" s="40">
        <v>12787700</v>
      </c>
      <c r="AU526" s="40">
        <v>11444800</v>
      </c>
      <c r="AV526" s="40">
        <v>11475861</v>
      </c>
      <c r="AW526" s="40">
        <v>11939977</v>
      </c>
      <c r="AX526" s="40">
        <v>12531324</v>
      </c>
      <c r="AY526" s="40">
        <v>13022412</v>
      </c>
      <c r="AZ526" s="40">
        <v>13019049</v>
      </c>
      <c r="BA526" s="40">
        <v>12416271</v>
      </c>
      <c r="BB526" s="40">
        <v>17537332</v>
      </c>
      <c r="BC526" s="40">
        <v>18383184</v>
      </c>
      <c r="BD526" s="40">
        <v>17467774</v>
      </c>
      <c r="BE526" s="40">
        <v>17862852</v>
      </c>
      <c r="BF526" s="40">
        <v>18173500</v>
      </c>
      <c r="BG526" s="40">
        <v>19129800</v>
      </c>
      <c r="BH526" s="40">
        <v>18138500</v>
      </c>
      <c r="BI526" s="40">
        <v>18247632</v>
      </c>
      <c r="BJ526" s="40">
        <v>18728076</v>
      </c>
      <c r="BK526" s="40">
        <v>20529190</v>
      </c>
      <c r="BL526" s="40">
        <v>18338809</v>
      </c>
    </row>
    <row r="527" spans="1:64" x14ac:dyDescent="0.3">
      <c r="A527" s="40" t="s">
        <v>275</v>
      </c>
      <c r="B527" s="40" t="s">
        <v>276</v>
      </c>
      <c r="C527" s="40" t="s">
        <v>329</v>
      </c>
      <c r="D527" s="40" t="s">
        <v>50</v>
      </c>
      <c r="E527" s="40" t="s">
        <v>293</v>
      </c>
      <c r="G527" s="40">
        <v>5111</v>
      </c>
      <c r="H527" s="40">
        <v>8000000</v>
      </c>
      <c r="I527" s="40">
        <v>8500000</v>
      </c>
      <c r="J527" s="40">
        <v>8500000</v>
      </c>
      <c r="K527" s="40">
        <v>8500000</v>
      </c>
      <c r="L527" s="40">
        <v>8800000</v>
      </c>
      <c r="M527" s="40">
        <v>9630000</v>
      </c>
      <c r="N527" s="40">
        <v>9707000</v>
      </c>
      <c r="O527" s="40">
        <v>9780000</v>
      </c>
      <c r="P527" s="40">
        <v>9400000</v>
      </c>
      <c r="Q527" s="40">
        <v>8781709</v>
      </c>
      <c r="R527" s="40">
        <v>8043914</v>
      </c>
      <c r="S527" s="40">
        <v>8250000</v>
      </c>
      <c r="T527" s="40">
        <v>8500000</v>
      </c>
      <c r="U527" s="40">
        <v>8700000</v>
      </c>
      <c r="V527" s="40">
        <v>8811000</v>
      </c>
      <c r="W527" s="40">
        <v>8886000</v>
      </c>
      <c r="X527" s="40">
        <v>9128000</v>
      </c>
      <c r="Y527" s="40">
        <v>10150000</v>
      </c>
      <c r="Z527" s="40">
        <v>10000000</v>
      </c>
      <c r="AA527" s="40">
        <v>10201000</v>
      </c>
      <c r="AB527" s="40">
        <v>10241000</v>
      </c>
      <c r="AC527" s="40">
        <v>10281000</v>
      </c>
      <c r="AD527" s="40">
        <v>10322000</v>
      </c>
      <c r="AE527" s="40">
        <v>10363000</v>
      </c>
      <c r="AF527" s="40">
        <v>10194000</v>
      </c>
      <c r="AG527" s="40">
        <v>10207000</v>
      </c>
      <c r="AH527" s="40">
        <v>10220000</v>
      </c>
      <c r="AI527" s="40">
        <v>10232000</v>
      </c>
      <c r="AJ527" s="40">
        <v>10243000</v>
      </c>
      <c r="AK527" s="40">
        <v>10254000</v>
      </c>
      <c r="AL527" s="40">
        <v>10265300</v>
      </c>
      <c r="AM527" s="40">
        <v>10276000</v>
      </c>
      <c r="AN527" s="40">
        <v>10287000</v>
      </c>
      <c r="AO527" s="40">
        <v>10298000</v>
      </c>
      <c r="AP527" s="40">
        <v>10309000</v>
      </c>
      <c r="AQ527" s="40">
        <v>10320340</v>
      </c>
      <c r="AR527" s="40">
        <v>10331000</v>
      </c>
      <c r="AS527" s="40">
        <v>10342000</v>
      </c>
      <c r="AT527" s="40">
        <v>10353000</v>
      </c>
      <c r="AU527" s="40">
        <v>10364000</v>
      </c>
      <c r="AV527" s="40">
        <v>8800000</v>
      </c>
      <c r="AW527" s="40">
        <v>7877075</v>
      </c>
      <c r="AX527" s="40">
        <v>8020450</v>
      </c>
      <c r="AY527" s="40">
        <v>8105000</v>
      </c>
      <c r="AZ527" s="40">
        <v>9500139</v>
      </c>
      <c r="BA527" s="40">
        <v>9573290</v>
      </c>
      <c r="BB527" s="40">
        <v>9647000</v>
      </c>
      <c r="BC527" s="40">
        <v>9730000</v>
      </c>
      <c r="BD527" s="40">
        <v>9805000</v>
      </c>
      <c r="BE527" s="40">
        <v>9881130</v>
      </c>
      <c r="BF527" s="40">
        <v>9958000</v>
      </c>
      <c r="BG527" s="40">
        <v>10037600</v>
      </c>
      <c r="BH527" s="40">
        <v>10030000</v>
      </c>
      <c r="BI527" s="40">
        <v>10198800</v>
      </c>
      <c r="BJ527" s="40">
        <v>10280300</v>
      </c>
      <c r="BK527" s="40">
        <v>10301490</v>
      </c>
      <c r="BL527" s="40">
        <v>10284429</v>
      </c>
    </row>
    <row r="528" spans="1:64" x14ac:dyDescent="0.3">
      <c r="A528" s="40" t="s">
        <v>277</v>
      </c>
      <c r="B528" s="40" t="s">
        <v>278</v>
      </c>
      <c r="C528" s="40" t="s">
        <v>329</v>
      </c>
      <c r="D528" s="40" t="s">
        <v>50</v>
      </c>
      <c r="E528" s="40" t="s">
        <v>293</v>
      </c>
      <c r="G528" s="40">
        <v>5111</v>
      </c>
      <c r="H528" s="40">
        <v>374762</v>
      </c>
      <c r="I528" s="40">
        <v>380387</v>
      </c>
      <c r="J528" s="40">
        <v>396145</v>
      </c>
      <c r="K528" s="40">
        <v>411400</v>
      </c>
      <c r="L528" s="40">
        <v>432293</v>
      </c>
      <c r="M528" s="40">
        <v>432293</v>
      </c>
      <c r="N528" s="40">
        <v>450128</v>
      </c>
      <c r="O528" s="40">
        <v>464006</v>
      </c>
      <c r="P528" s="40">
        <v>479916</v>
      </c>
      <c r="Q528" s="40">
        <v>491459</v>
      </c>
      <c r="R528" s="40">
        <v>491517</v>
      </c>
      <c r="S528" s="40">
        <v>540865</v>
      </c>
      <c r="T528" s="40">
        <v>572905</v>
      </c>
      <c r="U528" s="40">
        <v>625987</v>
      </c>
      <c r="V528" s="40">
        <v>648533</v>
      </c>
      <c r="W528" s="40">
        <v>700471</v>
      </c>
      <c r="X528" s="40">
        <v>718544</v>
      </c>
      <c r="Y528" s="40">
        <v>744074</v>
      </c>
      <c r="Z528" s="40">
        <v>789533</v>
      </c>
      <c r="AA528" s="40">
        <v>789529</v>
      </c>
      <c r="AB528" s="40">
        <v>870576</v>
      </c>
      <c r="AC528" s="40">
        <v>887032</v>
      </c>
      <c r="AD528" s="40">
        <v>907959</v>
      </c>
      <c r="AE528" s="40">
        <v>948519</v>
      </c>
      <c r="AF528" s="40">
        <v>1019959</v>
      </c>
      <c r="AG528" s="40">
        <v>1010659</v>
      </c>
      <c r="AH528" s="40">
        <v>1055185</v>
      </c>
      <c r="AI528" s="40">
        <v>859505</v>
      </c>
      <c r="AJ528" s="40">
        <v>850000</v>
      </c>
      <c r="AK528" s="40">
        <v>838552</v>
      </c>
      <c r="AL528" s="40">
        <v>807613</v>
      </c>
      <c r="AM528" s="40">
        <v>813576</v>
      </c>
      <c r="AN528" s="40">
        <v>796728</v>
      </c>
      <c r="AO528" s="40">
        <v>748891</v>
      </c>
      <c r="AP528" s="40">
        <v>745830</v>
      </c>
      <c r="AQ528" s="40">
        <v>700096</v>
      </c>
      <c r="AR528" s="40">
        <v>598175</v>
      </c>
      <c r="AS528" s="40">
        <v>715391</v>
      </c>
      <c r="AT528" s="40">
        <v>711675</v>
      </c>
      <c r="AU528" s="40">
        <v>763724</v>
      </c>
      <c r="AV528" s="40">
        <v>749029</v>
      </c>
      <c r="AW528" s="40">
        <v>753075</v>
      </c>
      <c r="AX528" s="40">
        <v>781747</v>
      </c>
      <c r="AY528" s="40">
        <v>765000</v>
      </c>
      <c r="AZ528" s="40">
        <v>777846</v>
      </c>
      <c r="BA528" s="40">
        <v>799017</v>
      </c>
      <c r="BB528" s="40">
        <v>870622</v>
      </c>
      <c r="BC528" s="40">
        <v>947498</v>
      </c>
      <c r="BD528" s="40">
        <v>982921</v>
      </c>
      <c r="BE528" s="40">
        <v>1069854</v>
      </c>
      <c r="BF528" s="40">
        <v>1110560</v>
      </c>
      <c r="BG528" s="40">
        <v>1164438</v>
      </c>
      <c r="BH528" s="40">
        <v>1241744</v>
      </c>
      <c r="BI528" s="40">
        <v>1316799</v>
      </c>
      <c r="BJ528" s="40">
        <v>1398376</v>
      </c>
      <c r="BK528" s="40">
        <v>1470895</v>
      </c>
      <c r="BL528" s="40">
        <v>1508299</v>
      </c>
    </row>
    <row r="529" spans="1:64" x14ac:dyDescent="0.3">
      <c r="A529" s="40" t="s">
        <v>165</v>
      </c>
      <c r="B529" s="40" t="s">
        <v>166</v>
      </c>
      <c r="C529" s="40" t="s">
        <v>329</v>
      </c>
      <c r="D529" s="40" t="s">
        <v>50</v>
      </c>
      <c r="E529" s="40" t="s">
        <v>293</v>
      </c>
      <c r="G529" s="40">
        <v>5111</v>
      </c>
      <c r="H529" s="40">
        <v>950000</v>
      </c>
      <c r="I529" s="40">
        <v>1000000</v>
      </c>
      <c r="J529" s="40">
        <v>1000000</v>
      </c>
      <c r="K529" s="40">
        <v>1050000</v>
      </c>
      <c r="L529" s="40">
        <v>1100000</v>
      </c>
      <c r="M529" s="40">
        <v>1134000</v>
      </c>
      <c r="N529" s="40">
        <v>1135074</v>
      </c>
      <c r="O529" s="40">
        <v>1184154</v>
      </c>
      <c r="P529" s="40">
        <v>1223846</v>
      </c>
      <c r="Q529" s="40">
        <v>1259829</v>
      </c>
      <c r="R529" s="40">
        <v>1338238</v>
      </c>
      <c r="S529" s="40">
        <v>1262422</v>
      </c>
      <c r="T529" s="40">
        <v>1355613</v>
      </c>
      <c r="U529" s="40">
        <v>1403000</v>
      </c>
      <c r="V529" s="40">
        <v>1422128</v>
      </c>
      <c r="W529" s="40">
        <v>1325775</v>
      </c>
      <c r="X529" s="40">
        <v>1350000</v>
      </c>
      <c r="Y529" s="40">
        <v>1370000</v>
      </c>
      <c r="Z529" s="40">
        <v>1380000</v>
      </c>
      <c r="AA529" s="40">
        <v>1400000</v>
      </c>
      <c r="AB529" s="40">
        <v>1420000</v>
      </c>
      <c r="AC529" s="40">
        <v>1350000</v>
      </c>
      <c r="AD529" s="40">
        <v>1280000</v>
      </c>
      <c r="AE529" s="40">
        <v>1320000</v>
      </c>
      <c r="AF529" s="40">
        <v>1330000</v>
      </c>
      <c r="AG529" s="40">
        <v>1100000</v>
      </c>
      <c r="AH529" s="40">
        <v>1000000</v>
      </c>
      <c r="AI529" s="40">
        <v>1000000</v>
      </c>
      <c r="AJ529" s="40">
        <v>950000</v>
      </c>
      <c r="AK529" s="40">
        <v>920000</v>
      </c>
      <c r="AL529" s="40">
        <v>900000</v>
      </c>
      <c r="AM529" s="40">
        <v>950000</v>
      </c>
      <c r="AN529" s="40">
        <v>1000000</v>
      </c>
      <c r="AO529" s="40">
        <v>950000</v>
      </c>
      <c r="AP529" s="40">
        <v>900000</v>
      </c>
      <c r="AQ529" s="40">
        <v>920000</v>
      </c>
      <c r="AR529" s="40">
        <v>880000</v>
      </c>
      <c r="AS529" s="40">
        <v>850000</v>
      </c>
      <c r="AT529" s="40">
        <v>800000</v>
      </c>
      <c r="AU529" s="40">
        <v>780000</v>
      </c>
      <c r="AV529" s="40">
        <v>722199</v>
      </c>
      <c r="AW529" s="40">
        <v>872000</v>
      </c>
      <c r="AX529" s="40">
        <v>961000</v>
      </c>
      <c r="AY529" s="40">
        <v>1106159</v>
      </c>
      <c r="AZ529" s="40">
        <v>1243000</v>
      </c>
      <c r="BA529" s="40">
        <v>1053000</v>
      </c>
      <c r="BB529" s="40">
        <v>1308000</v>
      </c>
      <c r="BC529" s="40">
        <v>1358000</v>
      </c>
      <c r="BD529" s="40">
        <v>1277044</v>
      </c>
      <c r="BE529" s="40">
        <v>1277044</v>
      </c>
      <c r="BF529" s="40">
        <v>1395433</v>
      </c>
      <c r="BG529" s="40">
        <v>1541000</v>
      </c>
      <c r="BH529" s="40">
        <v>1680000</v>
      </c>
      <c r="BI529" s="40">
        <v>1798000</v>
      </c>
      <c r="BJ529" s="40">
        <v>1682017</v>
      </c>
      <c r="BK529" s="40">
        <v>1657766</v>
      </c>
      <c r="BL529" s="40">
        <v>1754144</v>
      </c>
    </row>
    <row r="530" spans="1:64" x14ac:dyDescent="0.3">
      <c r="A530" s="40" t="s">
        <v>171</v>
      </c>
      <c r="B530" s="40" t="s">
        <v>172</v>
      </c>
      <c r="C530" s="40" t="s">
        <v>329</v>
      </c>
      <c r="D530" s="40" t="s">
        <v>50</v>
      </c>
      <c r="E530" s="40" t="s">
        <v>293</v>
      </c>
      <c r="G530" s="40">
        <v>5111</v>
      </c>
      <c r="H530" s="40">
        <v>420000</v>
      </c>
      <c r="I530" s="40">
        <v>443000</v>
      </c>
      <c r="J530" s="40">
        <v>500379</v>
      </c>
      <c r="K530" s="40">
        <v>516300</v>
      </c>
      <c r="L530" s="40">
        <v>521400</v>
      </c>
      <c r="M530" s="40">
        <v>614722</v>
      </c>
      <c r="N530" s="40">
        <v>682104</v>
      </c>
      <c r="O530" s="40">
        <v>625152</v>
      </c>
      <c r="P530" s="40">
        <v>675523</v>
      </c>
      <c r="Q530" s="40">
        <v>709354</v>
      </c>
      <c r="R530" s="40">
        <v>748157</v>
      </c>
      <c r="S530" s="40">
        <v>742512</v>
      </c>
      <c r="T530" s="40">
        <v>739902</v>
      </c>
      <c r="U530" s="40">
        <v>705347</v>
      </c>
      <c r="V530" s="40">
        <v>686813</v>
      </c>
      <c r="W530" s="40">
        <v>637641</v>
      </c>
      <c r="X530" s="40">
        <v>628731</v>
      </c>
      <c r="Y530" s="40">
        <v>647206</v>
      </c>
      <c r="Z530" s="40">
        <v>631353</v>
      </c>
      <c r="AA530" s="40">
        <v>634321</v>
      </c>
      <c r="AB530" s="40">
        <v>610627</v>
      </c>
      <c r="AC530" s="40">
        <v>626615</v>
      </c>
      <c r="AD530" s="40">
        <v>647090</v>
      </c>
      <c r="AE530" s="40">
        <v>628143</v>
      </c>
      <c r="AF530" s="40">
        <v>650025</v>
      </c>
      <c r="AG530" s="40">
        <v>614230</v>
      </c>
      <c r="AH530" s="40">
        <v>582700</v>
      </c>
      <c r="AI530" s="40">
        <v>579230</v>
      </c>
      <c r="AJ530" s="40">
        <v>594059</v>
      </c>
      <c r="AK530" s="40">
        <v>581812</v>
      </c>
      <c r="AL530" s="40">
        <v>600000</v>
      </c>
      <c r="AM530" s="40">
        <v>550000</v>
      </c>
      <c r="AN530" s="40">
        <v>500000</v>
      </c>
      <c r="AO530" s="40">
        <v>453827</v>
      </c>
      <c r="AP530" s="40">
        <v>465173</v>
      </c>
      <c r="AQ530" s="40">
        <v>500000</v>
      </c>
      <c r="AR530" s="40">
        <v>570000</v>
      </c>
      <c r="AS530" s="40">
        <v>657137</v>
      </c>
      <c r="AT530" s="40">
        <v>748976</v>
      </c>
      <c r="AU530" s="40">
        <v>732123</v>
      </c>
      <c r="AV530" s="40">
        <v>815898</v>
      </c>
      <c r="AW530" s="40">
        <v>815450</v>
      </c>
      <c r="AX530" s="40">
        <v>991697</v>
      </c>
      <c r="AY530" s="40">
        <v>1003720</v>
      </c>
      <c r="AZ530" s="40">
        <v>1006572</v>
      </c>
      <c r="BA530" s="40">
        <v>1122179</v>
      </c>
      <c r="BB530" s="40">
        <v>1147152</v>
      </c>
      <c r="BC530" s="40">
        <v>1194895</v>
      </c>
      <c r="BD530" s="40">
        <v>1218518</v>
      </c>
      <c r="BE530" s="40">
        <v>1334820</v>
      </c>
      <c r="BF530" s="40">
        <v>1143231</v>
      </c>
      <c r="BG530" s="40">
        <v>1135141</v>
      </c>
      <c r="BH530" s="40">
        <v>1132231</v>
      </c>
      <c r="BI530" s="40">
        <v>1144000</v>
      </c>
      <c r="BJ530" s="40">
        <v>1349792</v>
      </c>
      <c r="BK530" s="40">
        <v>1214244</v>
      </c>
      <c r="BL530" s="40">
        <v>1221489</v>
      </c>
    </row>
    <row r="531" spans="1:64" x14ac:dyDescent="0.3">
      <c r="A531" s="40" t="s">
        <v>175</v>
      </c>
      <c r="B531" s="40" t="s">
        <v>176</v>
      </c>
      <c r="C531" s="40" t="s">
        <v>329</v>
      </c>
      <c r="D531" s="40" t="s">
        <v>50</v>
      </c>
      <c r="E531" s="40" t="s">
        <v>293</v>
      </c>
      <c r="G531" s="40">
        <v>5111</v>
      </c>
      <c r="H531" s="40">
        <v>12527000</v>
      </c>
      <c r="I531" s="40">
        <v>12600000</v>
      </c>
      <c r="J531" s="40">
        <v>12600000</v>
      </c>
      <c r="K531" s="40">
        <v>12600000</v>
      </c>
      <c r="L531" s="40">
        <v>12500000</v>
      </c>
      <c r="M531" s="40">
        <v>10445852</v>
      </c>
      <c r="N531" s="40">
        <v>10538274</v>
      </c>
      <c r="O531" s="40">
        <v>10697654</v>
      </c>
      <c r="P531" s="40">
        <v>11007313</v>
      </c>
      <c r="Q531" s="40">
        <v>11300000</v>
      </c>
      <c r="R531" s="40">
        <v>11234298</v>
      </c>
      <c r="S531" s="40">
        <v>11500000</v>
      </c>
      <c r="T531" s="40">
        <v>11900000</v>
      </c>
      <c r="U531" s="40">
        <v>12300000</v>
      </c>
      <c r="V531" s="40">
        <v>12700000</v>
      </c>
      <c r="W531" s="40">
        <v>12774000</v>
      </c>
      <c r="X531" s="40">
        <v>13060000</v>
      </c>
      <c r="Y531" s="40">
        <v>13135000</v>
      </c>
      <c r="Z531" s="40">
        <v>14167000</v>
      </c>
      <c r="AA531" s="40">
        <v>13575000</v>
      </c>
      <c r="AB531" s="40">
        <v>12900000</v>
      </c>
      <c r="AC531" s="40">
        <v>12900000</v>
      </c>
      <c r="AD531" s="40">
        <v>13100000</v>
      </c>
      <c r="AE531" s="40">
        <v>12900000</v>
      </c>
      <c r="AF531" s="40">
        <v>12000000</v>
      </c>
      <c r="AG531" s="40">
        <v>12000000</v>
      </c>
      <c r="AH531" s="40">
        <v>12200000</v>
      </c>
      <c r="AI531" s="40">
        <v>12400000</v>
      </c>
      <c r="AJ531" s="40">
        <v>12800000</v>
      </c>
      <c r="AK531" s="40">
        <v>13300000</v>
      </c>
      <c r="AL531" s="40">
        <v>13500000</v>
      </c>
      <c r="AM531" s="40">
        <v>13500000</v>
      </c>
      <c r="AN531" s="40">
        <v>13100000</v>
      </c>
      <c r="AO531" s="40">
        <v>12500000</v>
      </c>
      <c r="AP531" s="40">
        <v>12600000</v>
      </c>
      <c r="AQ531" s="40">
        <v>13000000</v>
      </c>
      <c r="AR531" s="40">
        <v>13400000</v>
      </c>
      <c r="AS531" s="40">
        <v>13700000</v>
      </c>
      <c r="AT531" s="40">
        <v>13800000</v>
      </c>
      <c r="AU531" s="40">
        <v>13600000</v>
      </c>
      <c r="AV531" s="40">
        <v>13500000</v>
      </c>
      <c r="AW531" s="40">
        <v>13635000</v>
      </c>
      <c r="AX531" s="40">
        <v>13538000</v>
      </c>
      <c r="AY531" s="40">
        <v>13512000</v>
      </c>
      <c r="AZ531" s="40">
        <v>13790000</v>
      </c>
      <c r="BA531" s="40">
        <v>13532000</v>
      </c>
      <c r="BB531" s="40">
        <v>13911358</v>
      </c>
      <c r="BC531" s="40">
        <v>13865431</v>
      </c>
      <c r="BD531" s="40">
        <v>13761161</v>
      </c>
      <c r="BE531" s="40">
        <v>13731044</v>
      </c>
      <c r="BF531" s="40">
        <v>13688328</v>
      </c>
      <c r="BG531" s="40">
        <v>13887898</v>
      </c>
      <c r="BH531" s="40">
        <v>13861194</v>
      </c>
      <c r="BI531" s="40">
        <v>13915301</v>
      </c>
      <c r="BJ531" s="40">
        <v>13694582</v>
      </c>
      <c r="BK531" s="40">
        <v>13400272</v>
      </c>
      <c r="BL531" s="40">
        <v>12953388</v>
      </c>
    </row>
    <row r="532" spans="1:64" x14ac:dyDescent="0.3">
      <c r="A532" s="40" t="s">
        <v>177</v>
      </c>
      <c r="B532" s="40" t="s">
        <v>178</v>
      </c>
      <c r="C532" s="40" t="s">
        <v>329</v>
      </c>
      <c r="D532" s="40" t="s">
        <v>50</v>
      </c>
      <c r="E532" s="40" t="s">
        <v>293</v>
      </c>
      <c r="G532" s="40">
        <v>5111</v>
      </c>
      <c r="H532" s="40">
        <v>8063658</v>
      </c>
      <c r="I532" s="40">
        <v>8224500</v>
      </c>
      <c r="J532" s="40">
        <v>8549000</v>
      </c>
      <c r="K532" s="40">
        <v>8837000</v>
      </c>
      <c r="L532" s="40">
        <v>10052000</v>
      </c>
      <c r="M532" s="40">
        <v>9276000</v>
      </c>
      <c r="N532" s="40">
        <v>9485000</v>
      </c>
      <c r="O532" s="40">
        <v>9698000</v>
      </c>
      <c r="P532" s="40">
        <v>9916000</v>
      </c>
      <c r="Q532" s="40">
        <v>10139000</v>
      </c>
      <c r="R532" s="40">
        <v>10367000</v>
      </c>
      <c r="S532" s="40">
        <v>10600000</v>
      </c>
      <c r="T532" s="40">
        <v>10840000</v>
      </c>
      <c r="U532" s="40">
        <v>11084000</v>
      </c>
      <c r="V532" s="40">
        <v>11333300</v>
      </c>
      <c r="W532" s="40">
        <v>11588200</v>
      </c>
      <c r="X532" s="40">
        <v>11848900</v>
      </c>
      <c r="Y532" s="40">
        <v>12115500</v>
      </c>
      <c r="Z532" s="40">
        <v>12388000</v>
      </c>
      <c r="AA532" s="40">
        <v>12577600</v>
      </c>
      <c r="AB532" s="40">
        <v>12881028</v>
      </c>
      <c r="AC532" s="40">
        <v>13177292</v>
      </c>
      <c r="AD532" s="40">
        <v>13480367</v>
      </c>
      <c r="AE532" s="40">
        <v>12492646</v>
      </c>
      <c r="AF532" s="40">
        <v>12599630</v>
      </c>
      <c r="AG532" s="40">
        <v>12687800</v>
      </c>
      <c r="AH532" s="40">
        <v>12776642</v>
      </c>
      <c r="AI532" s="40">
        <v>12866079</v>
      </c>
      <c r="AJ532" s="40">
        <v>12956142</v>
      </c>
      <c r="AK532" s="40">
        <v>13046835</v>
      </c>
      <c r="AL532" s="40">
        <v>13138162</v>
      </c>
      <c r="AM532" s="40">
        <v>13230100</v>
      </c>
      <c r="AN532" s="40">
        <v>13322700</v>
      </c>
      <c r="AO532" s="40">
        <v>13416000</v>
      </c>
      <c r="AP532" s="40">
        <v>15644800</v>
      </c>
      <c r="AQ532" s="40">
        <v>13604500</v>
      </c>
      <c r="AR532" s="40">
        <v>13699700</v>
      </c>
      <c r="AS532" s="40">
        <v>13795600</v>
      </c>
      <c r="AT532" s="40">
        <v>17250762</v>
      </c>
      <c r="AU532" s="40">
        <v>16713000</v>
      </c>
      <c r="AV532" s="40">
        <v>17037000</v>
      </c>
      <c r="AW532" s="40">
        <v>17367000</v>
      </c>
      <c r="AX532" s="40">
        <v>17704000</v>
      </c>
      <c r="AY532" s="40">
        <v>17472118</v>
      </c>
      <c r="AZ532" s="40">
        <v>17719092</v>
      </c>
      <c r="BA532" s="40">
        <v>18500000</v>
      </c>
      <c r="BB532" s="40">
        <v>18500000</v>
      </c>
      <c r="BC532" s="40">
        <v>18800000</v>
      </c>
      <c r="BD532" s="40">
        <v>19100000</v>
      </c>
      <c r="BE532" s="40">
        <v>19245648</v>
      </c>
      <c r="BF532" s="40">
        <v>21300000</v>
      </c>
      <c r="BG532" s="40">
        <v>22800000</v>
      </c>
      <c r="BH532" s="40">
        <v>24531672</v>
      </c>
      <c r="BI532" s="40">
        <v>25800000</v>
      </c>
      <c r="BJ532" s="40">
        <v>26713644</v>
      </c>
      <c r="BK532" s="40">
        <v>26697483</v>
      </c>
      <c r="BL532" s="40">
        <v>26399523</v>
      </c>
    </row>
    <row r="533" spans="1:64" x14ac:dyDescent="0.3">
      <c r="A533" s="40" t="s">
        <v>179</v>
      </c>
      <c r="B533" s="40" t="s">
        <v>180</v>
      </c>
      <c r="C533" s="40" t="s">
        <v>329</v>
      </c>
      <c r="D533" s="40" t="s">
        <v>50</v>
      </c>
      <c r="E533" s="40" t="s">
        <v>293</v>
      </c>
      <c r="G533" s="40">
        <v>5111</v>
      </c>
      <c r="H533" s="40">
        <v>3618000</v>
      </c>
      <c r="I533" s="40">
        <v>3382762</v>
      </c>
      <c r="J533" s="40">
        <v>3464603</v>
      </c>
      <c r="K533" s="40">
        <v>3463937</v>
      </c>
      <c r="L533" s="40">
        <v>3496797</v>
      </c>
      <c r="M533" s="40">
        <v>3496797</v>
      </c>
      <c r="N533" s="40">
        <v>3626643</v>
      </c>
      <c r="O533" s="40">
        <v>3682325</v>
      </c>
      <c r="P533" s="40">
        <v>3971000</v>
      </c>
      <c r="Q533" s="40">
        <v>4280500</v>
      </c>
      <c r="R533" s="40">
        <v>4223900</v>
      </c>
      <c r="S533" s="40">
        <v>4472600</v>
      </c>
      <c r="T533" s="40">
        <v>4628700</v>
      </c>
      <c r="U533" s="40">
        <v>4773300</v>
      </c>
      <c r="V533" s="40">
        <v>4867900</v>
      </c>
      <c r="W533" s="40">
        <v>4989500</v>
      </c>
      <c r="X533" s="40">
        <v>4911100</v>
      </c>
      <c r="Y533" s="40">
        <v>5245600</v>
      </c>
      <c r="Z533" s="40">
        <v>5242200</v>
      </c>
      <c r="AA533" s="40">
        <v>4770600</v>
      </c>
      <c r="AB533" s="40">
        <v>4745400</v>
      </c>
      <c r="AC533" s="40">
        <v>4821100</v>
      </c>
      <c r="AD533" s="40">
        <v>4871300</v>
      </c>
      <c r="AE533" s="40">
        <v>4993100</v>
      </c>
      <c r="AF533" s="40">
        <v>5000000</v>
      </c>
      <c r="AG533" s="40">
        <v>5200000</v>
      </c>
      <c r="AH533" s="40">
        <v>3905200</v>
      </c>
      <c r="AI533" s="40">
        <v>4259800</v>
      </c>
      <c r="AJ533" s="40">
        <v>4416500</v>
      </c>
      <c r="AK533" s="40">
        <v>4913200</v>
      </c>
      <c r="AL533" s="40">
        <v>5121000</v>
      </c>
      <c r="AM533" s="40">
        <v>5209000</v>
      </c>
      <c r="AN533" s="40">
        <v>5370000</v>
      </c>
      <c r="AO533" s="40">
        <v>5106000</v>
      </c>
      <c r="AP533" s="40">
        <v>5233000</v>
      </c>
      <c r="AQ533" s="40">
        <v>5301000</v>
      </c>
      <c r="AR533" s="40">
        <v>5460000</v>
      </c>
      <c r="AS533" s="40">
        <v>5651000</v>
      </c>
      <c r="AT533" s="40">
        <v>5820000</v>
      </c>
      <c r="AU533" s="40">
        <v>5965500</v>
      </c>
      <c r="AV533" s="40">
        <v>6144000</v>
      </c>
      <c r="AW533" s="40">
        <v>6328000</v>
      </c>
      <c r="AX533" s="40">
        <v>6519000</v>
      </c>
      <c r="AY533" s="40">
        <v>6567000</v>
      </c>
      <c r="AZ533" s="40">
        <v>6770000</v>
      </c>
      <c r="BA533" s="40">
        <v>6973100</v>
      </c>
      <c r="BB533" s="40">
        <v>7182293</v>
      </c>
      <c r="BC533" s="40">
        <v>11408740</v>
      </c>
      <c r="BD533" s="40">
        <v>11751002</v>
      </c>
      <c r="BE533" s="40">
        <v>12103532</v>
      </c>
      <c r="BF533" s="40">
        <v>12466638</v>
      </c>
      <c r="BG533" s="40">
        <v>12805900</v>
      </c>
      <c r="BH533" s="40">
        <v>12985900</v>
      </c>
      <c r="BI533" s="40">
        <v>13623000</v>
      </c>
      <c r="BJ533" s="40">
        <v>14171809</v>
      </c>
      <c r="BK533" s="40">
        <v>14805324</v>
      </c>
      <c r="BL533" s="40">
        <v>15393187</v>
      </c>
    </row>
    <row r="534" spans="1:64" x14ac:dyDescent="0.3">
      <c r="A534" s="40" t="s">
        <v>279</v>
      </c>
      <c r="B534" s="40" t="s">
        <v>280</v>
      </c>
      <c r="C534" s="40" t="s">
        <v>329</v>
      </c>
      <c r="D534" s="40" t="s">
        <v>50</v>
      </c>
      <c r="E534" s="40" t="s">
        <v>293</v>
      </c>
      <c r="G534" s="40">
        <v>5111</v>
      </c>
      <c r="H534" s="40">
        <v>1283000</v>
      </c>
      <c r="I534" s="40">
        <v>1271000</v>
      </c>
      <c r="J534" s="40">
        <v>1270000</v>
      </c>
      <c r="K534" s="40">
        <v>1267000</v>
      </c>
      <c r="L534" s="40">
        <v>1302000</v>
      </c>
      <c r="M534" s="40">
        <v>1324000</v>
      </c>
      <c r="N534" s="40">
        <v>1407000</v>
      </c>
      <c r="O534" s="40">
        <v>1433000</v>
      </c>
      <c r="P534" s="40">
        <v>1547000</v>
      </c>
      <c r="Q534" s="40">
        <v>1574000</v>
      </c>
      <c r="R534" s="40">
        <v>1620000</v>
      </c>
      <c r="S534" s="40">
        <v>1668000</v>
      </c>
      <c r="T534" s="40">
        <v>1705871</v>
      </c>
      <c r="U534" s="40">
        <v>1721410</v>
      </c>
      <c r="V534" s="40">
        <v>1793983</v>
      </c>
      <c r="W534" s="40">
        <v>2009072</v>
      </c>
      <c r="X534" s="40">
        <v>2086768</v>
      </c>
      <c r="Y534" s="40">
        <v>2127170</v>
      </c>
      <c r="Z534" s="40">
        <v>2214272</v>
      </c>
      <c r="AA534" s="40">
        <v>2181214</v>
      </c>
      <c r="AB534" s="40">
        <v>2317933</v>
      </c>
      <c r="AC534" s="40">
        <v>2456102</v>
      </c>
      <c r="AD534" s="40">
        <v>2334873</v>
      </c>
      <c r="AE534" s="40">
        <v>2215377</v>
      </c>
      <c r="AF534" s="40">
        <v>2469721</v>
      </c>
      <c r="AG534" s="40">
        <v>2520061</v>
      </c>
      <c r="AH534" s="40">
        <v>2600810</v>
      </c>
      <c r="AI534" s="40">
        <v>2637649</v>
      </c>
      <c r="AJ534" s="40">
        <v>2672413</v>
      </c>
      <c r="AK534" s="40">
        <v>2878000</v>
      </c>
      <c r="AL534" s="40">
        <v>2984000</v>
      </c>
      <c r="AM534" s="40">
        <v>3000000</v>
      </c>
      <c r="AN534" s="40">
        <v>2800000</v>
      </c>
      <c r="AO534" s="40">
        <v>2600000</v>
      </c>
      <c r="AP534" s="40">
        <v>2400000</v>
      </c>
      <c r="AQ534" s="40">
        <v>2200000</v>
      </c>
      <c r="AR534" s="40">
        <v>2700516</v>
      </c>
      <c r="AS534" s="40">
        <v>2747176</v>
      </c>
      <c r="AT534" s="40">
        <v>2904880</v>
      </c>
      <c r="AU534" s="40">
        <v>2620987</v>
      </c>
      <c r="AV534" s="40">
        <v>2700000</v>
      </c>
      <c r="AW534" s="40">
        <v>2517550</v>
      </c>
      <c r="AX534" s="40">
        <v>2375473</v>
      </c>
      <c r="AY534" s="40">
        <v>2341970</v>
      </c>
      <c r="AZ534" s="40">
        <v>2566754</v>
      </c>
      <c r="BA534" s="40">
        <v>2799965</v>
      </c>
      <c r="BB534" s="40">
        <v>2457563</v>
      </c>
      <c r="BC534" s="40">
        <v>2315327</v>
      </c>
      <c r="BD534" s="40">
        <v>3038000</v>
      </c>
      <c r="BE534" s="40">
        <v>3100000</v>
      </c>
      <c r="BF534" s="40">
        <v>2539797</v>
      </c>
      <c r="BG534" s="40">
        <v>3922107</v>
      </c>
      <c r="BH534" s="40">
        <v>4026658</v>
      </c>
      <c r="BI534" s="40">
        <v>4085000</v>
      </c>
      <c r="BJ534" s="40">
        <v>3946348</v>
      </c>
      <c r="BK534" s="40">
        <v>3865612</v>
      </c>
      <c r="BL534" s="40">
        <v>4077359</v>
      </c>
    </row>
    <row r="535" spans="1:64" x14ac:dyDescent="0.3">
      <c r="A535" s="40" t="s">
        <v>281</v>
      </c>
      <c r="B535" s="40" t="s">
        <v>282</v>
      </c>
      <c r="C535" s="40" t="s">
        <v>329</v>
      </c>
      <c r="D535" s="40" t="s">
        <v>50</v>
      </c>
      <c r="E535" s="40" t="s">
        <v>293</v>
      </c>
      <c r="G535" s="40">
        <v>5111</v>
      </c>
      <c r="H535" s="40">
        <v>3553100</v>
      </c>
      <c r="I535" s="40">
        <v>3614260</v>
      </c>
      <c r="J535" s="40">
        <v>3715000</v>
      </c>
      <c r="K535" s="40">
        <v>3501193</v>
      </c>
      <c r="L535" s="40">
        <v>3546600</v>
      </c>
      <c r="M535" s="40">
        <v>3397210</v>
      </c>
      <c r="N535" s="40">
        <v>3939653</v>
      </c>
      <c r="O535" s="40">
        <v>4071000</v>
      </c>
      <c r="P535" s="40">
        <v>4802000</v>
      </c>
      <c r="Q535" s="40">
        <v>5190000</v>
      </c>
      <c r="R535" s="40">
        <v>5542000</v>
      </c>
      <c r="S535" s="40">
        <v>5601000</v>
      </c>
      <c r="T535" s="40">
        <v>5642000</v>
      </c>
      <c r="U535" s="40">
        <v>5732000</v>
      </c>
      <c r="V535" s="40">
        <v>6132000</v>
      </c>
      <c r="W535" s="40">
        <v>6316000</v>
      </c>
      <c r="X535" s="40">
        <v>6614000</v>
      </c>
      <c r="Y535" s="40">
        <v>6027000</v>
      </c>
      <c r="Z535" s="40">
        <v>5569000</v>
      </c>
      <c r="AA535" s="40">
        <v>5279000</v>
      </c>
      <c r="AB535" s="40">
        <v>5286000</v>
      </c>
      <c r="AC535" s="40">
        <v>5662000</v>
      </c>
      <c r="AD535" s="40">
        <v>5547000</v>
      </c>
      <c r="AE535" s="40">
        <v>5465000</v>
      </c>
      <c r="AF535" s="40">
        <v>5499000</v>
      </c>
      <c r="AG535" s="40">
        <v>5783000</v>
      </c>
      <c r="AH535" s="40">
        <v>5918000</v>
      </c>
      <c r="AI535" s="40">
        <v>5820000</v>
      </c>
      <c r="AJ535" s="40">
        <v>5846000</v>
      </c>
      <c r="AK535" s="40">
        <v>6407000</v>
      </c>
      <c r="AL535" s="40">
        <v>5349000</v>
      </c>
      <c r="AM535" s="40">
        <v>6024000</v>
      </c>
      <c r="AN535" s="40">
        <v>4180000</v>
      </c>
      <c r="AO535" s="40">
        <v>4300000</v>
      </c>
      <c r="AP535" s="40">
        <v>4500000</v>
      </c>
      <c r="AQ535" s="40">
        <v>5436214</v>
      </c>
      <c r="AR535" s="40">
        <v>5400000</v>
      </c>
      <c r="AS535" s="40">
        <v>5668000</v>
      </c>
      <c r="AT535" s="40">
        <v>6068760</v>
      </c>
      <c r="AU535" s="40">
        <v>6186000</v>
      </c>
      <c r="AV535" s="40">
        <v>6270000</v>
      </c>
      <c r="AW535" s="40">
        <v>5673000</v>
      </c>
      <c r="AX535" s="40">
        <v>5405000</v>
      </c>
      <c r="AY535" s="40">
        <v>5227000</v>
      </c>
      <c r="AZ535" s="40">
        <v>5227000</v>
      </c>
      <c r="BA535" s="40">
        <v>4987000</v>
      </c>
      <c r="BB535" s="40">
        <v>5048000</v>
      </c>
      <c r="BC535" s="40">
        <v>5012000</v>
      </c>
      <c r="BD535" s="40">
        <v>5331000</v>
      </c>
      <c r="BE535" s="40">
        <v>5773620</v>
      </c>
      <c r="BF535" s="40">
        <v>6058388</v>
      </c>
      <c r="BG535" s="40">
        <v>6100000</v>
      </c>
      <c r="BH535" s="40">
        <v>6150000</v>
      </c>
      <c r="BI535" s="40">
        <v>4868357</v>
      </c>
      <c r="BJ535" s="40">
        <v>4997047</v>
      </c>
      <c r="BK535" s="40">
        <v>5543885</v>
      </c>
      <c r="BL535" s="40">
        <v>5534495</v>
      </c>
    </row>
    <row r="536" spans="1:64" x14ac:dyDescent="0.3">
      <c r="A536" s="40" t="s">
        <v>147</v>
      </c>
      <c r="B536" s="40" t="s">
        <v>148</v>
      </c>
      <c r="C536" s="40" t="s">
        <v>330</v>
      </c>
      <c r="D536" s="40" t="s">
        <v>50</v>
      </c>
      <c r="E536" s="40" t="s">
        <v>293</v>
      </c>
      <c r="G536" s="40">
        <v>5111</v>
      </c>
      <c r="H536" s="40">
        <v>1800000</v>
      </c>
      <c r="I536" s="40">
        <v>1840000</v>
      </c>
      <c r="J536" s="40">
        <v>1840000</v>
      </c>
      <c r="K536" s="40">
        <v>2000000</v>
      </c>
      <c r="L536" s="40">
        <v>2300000</v>
      </c>
      <c r="M536" s="40">
        <v>2340000</v>
      </c>
      <c r="N536" s="40">
        <v>2400000</v>
      </c>
      <c r="O536" s="40">
        <v>2425000</v>
      </c>
      <c r="P536" s="40">
        <v>2500000</v>
      </c>
      <c r="Q536" s="40">
        <v>2550000</v>
      </c>
      <c r="R536" s="40">
        <v>2601000</v>
      </c>
      <c r="S536" s="40">
        <v>2400000</v>
      </c>
      <c r="T536" s="40">
        <v>2300000</v>
      </c>
      <c r="U536" s="40">
        <v>2435000</v>
      </c>
      <c r="V536" s="40">
        <v>2500000</v>
      </c>
      <c r="W536" s="40">
        <v>2550000</v>
      </c>
      <c r="X536" s="40">
        <v>2600000</v>
      </c>
      <c r="Y536" s="40">
        <v>2653000</v>
      </c>
      <c r="Z536" s="40">
        <v>2706000</v>
      </c>
      <c r="AA536" s="40">
        <v>2760000</v>
      </c>
      <c r="AB536" s="40">
        <v>2815000</v>
      </c>
      <c r="AC536" s="40">
        <v>2871000</v>
      </c>
      <c r="AD536" s="40">
        <v>2928000</v>
      </c>
      <c r="AE536" s="40">
        <v>2986000</v>
      </c>
      <c r="AF536" s="40">
        <v>3566000</v>
      </c>
      <c r="AG536" s="40">
        <v>3637000</v>
      </c>
      <c r="AH536" s="40">
        <v>3711000</v>
      </c>
      <c r="AI536" s="40">
        <v>3785000</v>
      </c>
      <c r="AJ536" s="40">
        <v>3860000</v>
      </c>
      <c r="AK536" s="40">
        <v>3860000</v>
      </c>
      <c r="AL536" s="40">
        <v>4015000</v>
      </c>
      <c r="AM536" s="40">
        <v>4095900</v>
      </c>
      <c r="AN536" s="40">
        <v>4177500</v>
      </c>
      <c r="AO536" s="40">
        <v>4260900</v>
      </c>
      <c r="AP536" s="40">
        <v>4345900</v>
      </c>
      <c r="AQ536" s="40">
        <v>4432900</v>
      </c>
      <c r="AR536" s="40">
        <v>4521500</v>
      </c>
      <c r="AS536" s="40">
        <v>4611871</v>
      </c>
      <c r="AT536" s="40">
        <v>4704138</v>
      </c>
      <c r="AU536" s="40">
        <v>4798223</v>
      </c>
      <c r="AV536" s="40">
        <v>4894190</v>
      </c>
      <c r="AW536" s="40">
        <v>4992076</v>
      </c>
      <c r="AX536" s="40">
        <v>7311544</v>
      </c>
      <c r="AY536" s="40">
        <v>7457754</v>
      </c>
      <c r="AZ536" s="40">
        <v>7606887</v>
      </c>
      <c r="BA536" s="40">
        <v>7759005</v>
      </c>
      <c r="BB536" s="40">
        <v>7914160</v>
      </c>
      <c r="BC536" s="40">
        <v>8072420</v>
      </c>
      <c r="BD536" s="40">
        <v>8233845</v>
      </c>
      <c r="BE536" s="40">
        <v>8398499</v>
      </c>
      <c r="BF536" s="40">
        <v>8566448</v>
      </c>
      <c r="BG536" s="40">
        <v>8737755</v>
      </c>
      <c r="BH536" s="40">
        <v>8912532</v>
      </c>
      <c r="BI536" s="40">
        <v>9090700</v>
      </c>
      <c r="BJ536" s="40">
        <v>9272510</v>
      </c>
      <c r="BK536" s="40">
        <v>9457934</v>
      </c>
      <c r="BL536" s="40">
        <v>9647073</v>
      </c>
    </row>
    <row r="537" spans="1:64" x14ac:dyDescent="0.3">
      <c r="A537" s="40" t="s">
        <v>153</v>
      </c>
      <c r="B537" s="40" t="s">
        <v>154</v>
      </c>
      <c r="C537" s="40" t="s">
        <v>330</v>
      </c>
      <c r="D537" s="40" t="s">
        <v>50</v>
      </c>
      <c r="E537" s="40" t="s">
        <v>293</v>
      </c>
      <c r="G537" s="40">
        <v>5111</v>
      </c>
      <c r="H537" s="40">
        <v>1750000</v>
      </c>
      <c r="I537" s="40">
        <v>1750000</v>
      </c>
      <c r="J537" s="40">
        <v>1850000</v>
      </c>
      <c r="K537" s="40">
        <v>1600000</v>
      </c>
      <c r="L537" s="40">
        <v>1740000</v>
      </c>
      <c r="M537" s="40">
        <v>1882000</v>
      </c>
      <c r="N537" s="40">
        <v>1850000</v>
      </c>
      <c r="O537" s="40">
        <v>1900000</v>
      </c>
      <c r="P537" s="40">
        <v>2100000</v>
      </c>
      <c r="Q537" s="40">
        <v>2325000</v>
      </c>
      <c r="R537" s="40">
        <v>2500000</v>
      </c>
      <c r="S537" s="40">
        <v>2325000</v>
      </c>
      <c r="T537" s="40">
        <v>2325000</v>
      </c>
      <c r="U537" s="40">
        <v>2400000</v>
      </c>
      <c r="V537" s="40">
        <v>2600000</v>
      </c>
      <c r="W537" s="40">
        <v>2750000</v>
      </c>
      <c r="X537" s="40">
        <v>2917250</v>
      </c>
      <c r="Y537" s="40">
        <v>3000000</v>
      </c>
      <c r="Z537" s="40">
        <v>3100000</v>
      </c>
      <c r="AA537" s="40">
        <v>3681030</v>
      </c>
      <c r="AB537" s="40">
        <v>3782385</v>
      </c>
      <c r="AC537" s="40">
        <v>3511900</v>
      </c>
      <c r="AD537" s="40">
        <v>3430900</v>
      </c>
      <c r="AE537" s="40">
        <v>3561000</v>
      </c>
      <c r="AF537" s="40">
        <v>4151370</v>
      </c>
      <c r="AG537" s="40">
        <v>4255154</v>
      </c>
      <c r="AH537" s="40">
        <v>4361540</v>
      </c>
      <c r="AI537" s="40">
        <v>4470575</v>
      </c>
      <c r="AJ537" s="40">
        <v>4582000</v>
      </c>
      <c r="AK537" s="40">
        <v>4697000</v>
      </c>
      <c r="AL537" s="40">
        <v>4700000</v>
      </c>
      <c r="AM537" s="40">
        <v>4700000</v>
      </c>
      <c r="AN537" s="40">
        <v>4700000</v>
      </c>
      <c r="AO537" s="40">
        <v>4700000</v>
      </c>
      <c r="AP537" s="40">
        <v>4650000</v>
      </c>
      <c r="AQ537" s="40">
        <v>4623000</v>
      </c>
      <c r="AR537" s="40">
        <v>4737000</v>
      </c>
      <c r="AS537" s="40">
        <v>4846000</v>
      </c>
      <c r="AT537" s="40">
        <v>5500000</v>
      </c>
      <c r="AU537" s="40">
        <v>5882000</v>
      </c>
      <c r="AV537" s="40">
        <v>5800000</v>
      </c>
      <c r="AW537" s="40">
        <v>5600000</v>
      </c>
      <c r="AX537" s="40">
        <v>5800000</v>
      </c>
      <c r="AY537" s="40">
        <v>5900000</v>
      </c>
      <c r="AZ537" s="40">
        <v>6000000</v>
      </c>
      <c r="BA537" s="40">
        <v>6000000</v>
      </c>
      <c r="BB537" s="40">
        <v>6000000</v>
      </c>
      <c r="BC537" s="40">
        <v>5046000</v>
      </c>
      <c r="BD537" s="40">
        <v>5000300</v>
      </c>
      <c r="BE537" s="40">
        <v>4843104</v>
      </c>
      <c r="BF537" s="40">
        <v>5084754</v>
      </c>
      <c r="BG537" s="40">
        <v>5527128</v>
      </c>
      <c r="BH537" s="40">
        <v>5805297</v>
      </c>
      <c r="BI537" s="40">
        <v>5950000</v>
      </c>
      <c r="BJ537" s="40">
        <v>6066080</v>
      </c>
      <c r="BK537" s="40">
        <v>5808947</v>
      </c>
      <c r="BL537" s="40">
        <v>5798545</v>
      </c>
    </row>
    <row r="538" spans="1:64" x14ac:dyDescent="0.3">
      <c r="A538" s="40" t="s">
        <v>155</v>
      </c>
      <c r="B538" s="40" t="s">
        <v>156</v>
      </c>
      <c r="C538" s="40" t="s">
        <v>330</v>
      </c>
      <c r="D538" s="40" t="s">
        <v>50</v>
      </c>
      <c r="E538" s="40" t="s">
        <v>293</v>
      </c>
      <c r="G538" s="40">
        <v>5111</v>
      </c>
      <c r="H538" s="40">
        <v>4130000</v>
      </c>
      <c r="I538" s="40">
        <v>4190000</v>
      </c>
      <c r="J538" s="40">
        <v>4250000</v>
      </c>
      <c r="K538" s="40">
        <v>4310000</v>
      </c>
      <c r="L538" s="40">
        <v>4370000</v>
      </c>
      <c r="M538" s="40">
        <v>4500000</v>
      </c>
      <c r="N538" s="40">
        <v>4565000</v>
      </c>
      <c r="O538" s="40">
        <v>4630000</v>
      </c>
      <c r="P538" s="40">
        <v>4500000</v>
      </c>
      <c r="Q538" s="40">
        <v>4500000</v>
      </c>
      <c r="R538" s="40">
        <v>4500000</v>
      </c>
      <c r="S538" s="40">
        <v>4690000</v>
      </c>
      <c r="T538" s="40">
        <v>4000000</v>
      </c>
      <c r="U538" s="40">
        <v>2970000</v>
      </c>
      <c r="V538" s="40">
        <v>3250000</v>
      </c>
      <c r="W538" s="40">
        <v>3636000</v>
      </c>
      <c r="X538" s="40">
        <v>4068000</v>
      </c>
      <c r="Y538" s="40">
        <v>4163000</v>
      </c>
      <c r="Z538" s="40">
        <v>4260000</v>
      </c>
      <c r="AA538" s="40">
        <v>4360000</v>
      </c>
      <c r="AB538" s="40">
        <v>4461000</v>
      </c>
      <c r="AC538" s="40">
        <v>4565000</v>
      </c>
      <c r="AD538" s="40">
        <v>4672000</v>
      </c>
      <c r="AE538" s="40">
        <v>3705000</v>
      </c>
      <c r="AF538" s="40">
        <v>3794000</v>
      </c>
      <c r="AG538" s="40">
        <v>3885500</v>
      </c>
      <c r="AH538" s="40">
        <v>4002065</v>
      </c>
      <c r="AI538" s="40">
        <v>4098400</v>
      </c>
      <c r="AJ538" s="40">
        <v>4196500</v>
      </c>
      <c r="AK538" s="40">
        <v>4297300</v>
      </c>
      <c r="AL538" s="40">
        <v>4400435</v>
      </c>
      <c r="AM538" s="40">
        <v>4506044</v>
      </c>
      <c r="AN538" s="40">
        <v>4614200</v>
      </c>
      <c r="AO538" s="40">
        <v>4653100</v>
      </c>
      <c r="AP538" s="40">
        <v>4746390</v>
      </c>
      <c r="AQ538" s="40">
        <v>4860300</v>
      </c>
      <c r="AR538" s="40">
        <v>5451262</v>
      </c>
      <c r="AS538" s="40">
        <v>5581787</v>
      </c>
      <c r="AT538" s="40">
        <v>5711730</v>
      </c>
      <c r="AU538" s="40">
        <v>5851710</v>
      </c>
      <c r="AV538" s="40">
        <v>5992160</v>
      </c>
      <c r="AW538" s="40">
        <v>6128000</v>
      </c>
      <c r="AX538" s="40">
        <v>6268000</v>
      </c>
      <c r="AY538" s="40">
        <v>6400000</v>
      </c>
      <c r="AZ538" s="40">
        <v>6540000</v>
      </c>
      <c r="BA538" s="40">
        <v>6680000</v>
      </c>
      <c r="BB538" s="40">
        <v>6909586</v>
      </c>
      <c r="BC538" s="40">
        <v>7075416</v>
      </c>
      <c r="BD538" s="40">
        <v>7245226</v>
      </c>
      <c r="BE538" s="40">
        <v>7419100</v>
      </c>
      <c r="BF538" s="40">
        <v>7650000</v>
      </c>
      <c r="BG538" s="40">
        <v>7800000</v>
      </c>
      <c r="BH538" s="40">
        <v>7800000</v>
      </c>
      <c r="BI538" s="40">
        <v>8157404</v>
      </c>
      <c r="BJ538" s="40">
        <v>24892098</v>
      </c>
      <c r="BK538" s="40">
        <v>26211379</v>
      </c>
      <c r="BL538" s="40">
        <v>27603203</v>
      </c>
    </row>
    <row r="539" spans="1:64" x14ac:dyDescent="0.3">
      <c r="A539" s="40" t="s">
        <v>284</v>
      </c>
      <c r="B539" s="40" t="s">
        <v>272</v>
      </c>
      <c r="C539" s="40" t="s">
        <v>330</v>
      </c>
      <c r="D539" s="40" t="s">
        <v>50</v>
      </c>
      <c r="E539" s="40" t="s">
        <v>293</v>
      </c>
      <c r="G539" s="40">
        <v>5111</v>
      </c>
      <c r="H539" s="40">
        <v>282000</v>
      </c>
      <c r="I539" s="40">
        <v>291800</v>
      </c>
      <c r="J539" s="40">
        <v>304300</v>
      </c>
      <c r="K539" s="40">
        <v>310000</v>
      </c>
      <c r="L539" s="40">
        <v>318000</v>
      </c>
      <c r="M539" s="40">
        <v>322000</v>
      </c>
      <c r="N539" s="40">
        <v>346000</v>
      </c>
      <c r="O539" s="40">
        <v>358000</v>
      </c>
      <c r="P539" s="40">
        <v>396000</v>
      </c>
      <c r="Q539" s="40">
        <v>408000</v>
      </c>
      <c r="R539" s="40">
        <v>420000</v>
      </c>
      <c r="S539" s="40">
        <v>440000</v>
      </c>
      <c r="T539" s="40">
        <v>450000</v>
      </c>
      <c r="U539" s="40">
        <v>450000</v>
      </c>
      <c r="V539" s="40">
        <v>460000</v>
      </c>
      <c r="W539" s="40">
        <v>500000</v>
      </c>
      <c r="X539" s="40">
        <v>550000</v>
      </c>
      <c r="Y539" s="40">
        <v>600000</v>
      </c>
      <c r="Z539" s="40">
        <v>630000</v>
      </c>
      <c r="AA539" s="40">
        <v>666000</v>
      </c>
      <c r="AB539" s="40">
        <v>696000</v>
      </c>
      <c r="AC539" s="40">
        <v>765000</v>
      </c>
      <c r="AD539" s="40">
        <v>780000</v>
      </c>
      <c r="AE539" s="40">
        <v>820000</v>
      </c>
      <c r="AF539" s="40">
        <v>843000</v>
      </c>
      <c r="AG539" s="40">
        <v>885000</v>
      </c>
      <c r="AH539" s="40">
        <v>917000</v>
      </c>
      <c r="AI539" s="40">
        <v>992000</v>
      </c>
      <c r="AJ539" s="40">
        <v>1049000</v>
      </c>
      <c r="AK539" s="40">
        <v>1108000</v>
      </c>
      <c r="AL539" s="40">
        <v>1145000</v>
      </c>
      <c r="AM539" s="40">
        <v>1180000</v>
      </c>
      <c r="AN539" s="40">
        <v>1205000</v>
      </c>
      <c r="AO539" s="40">
        <v>1231000</v>
      </c>
      <c r="AP539" s="40">
        <v>1258000</v>
      </c>
      <c r="AQ539" s="40">
        <v>1286000</v>
      </c>
      <c r="AR539" s="40">
        <v>1316000</v>
      </c>
      <c r="AS539" s="40">
        <v>1280229</v>
      </c>
      <c r="AT539" s="40">
        <v>1308030</v>
      </c>
      <c r="AU539" s="40">
        <v>1308030</v>
      </c>
      <c r="AV539" s="40">
        <v>1336442</v>
      </c>
      <c r="AW539" s="40">
        <v>1365478</v>
      </c>
      <c r="AX539" s="40">
        <v>1392787</v>
      </c>
      <c r="AY539" s="40">
        <v>1420642</v>
      </c>
      <c r="AZ539" s="40">
        <v>1449054</v>
      </c>
      <c r="BA539" s="40">
        <v>1478035</v>
      </c>
      <c r="BB539" s="40">
        <v>1507596</v>
      </c>
      <c r="BC539" s="40">
        <v>1537748</v>
      </c>
      <c r="BD539" s="40">
        <v>1573116</v>
      </c>
      <c r="BE539" s="40">
        <v>1581582</v>
      </c>
      <c r="BF539" s="40">
        <v>1582652</v>
      </c>
      <c r="BG539" s="40">
        <v>1583725</v>
      </c>
      <c r="BH539" s="40">
        <v>1585585</v>
      </c>
      <c r="BI539" s="40">
        <v>1587000</v>
      </c>
      <c r="BJ539" s="40">
        <v>1593133</v>
      </c>
      <c r="BK539" s="40">
        <v>1674511</v>
      </c>
      <c r="BL539" s="40">
        <v>1687858</v>
      </c>
    </row>
    <row r="540" spans="1:64" x14ac:dyDescent="0.3">
      <c r="A540" s="40" t="s">
        <v>273</v>
      </c>
      <c r="B540" s="40" t="s">
        <v>274</v>
      </c>
      <c r="C540" s="40" t="s">
        <v>330</v>
      </c>
      <c r="D540" s="40" t="s">
        <v>50</v>
      </c>
      <c r="E540" s="40" t="s">
        <v>293</v>
      </c>
      <c r="G540" s="40">
        <v>5111</v>
      </c>
      <c r="H540" s="40">
        <v>500000</v>
      </c>
      <c r="I540" s="40">
        <v>550000</v>
      </c>
      <c r="J540" s="40">
        <v>600000</v>
      </c>
      <c r="K540" s="40">
        <v>700000</v>
      </c>
      <c r="L540" s="40">
        <v>750000</v>
      </c>
      <c r="M540" s="40">
        <v>750000</v>
      </c>
      <c r="N540" s="40">
        <v>800000</v>
      </c>
      <c r="O540" s="40">
        <v>850000</v>
      </c>
      <c r="P540" s="40">
        <v>900000</v>
      </c>
      <c r="Q540" s="40">
        <v>903000</v>
      </c>
      <c r="R540" s="40">
        <v>903000</v>
      </c>
      <c r="S540" s="40">
        <v>933000</v>
      </c>
      <c r="T540" s="40">
        <v>962000</v>
      </c>
      <c r="U540" s="40">
        <v>1061000</v>
      </c>
      <c r="V540" s="40">
        <v>898000</v>
      </c>
      <c r="W540" s="40">
        <v>829000</v>
      </c>
      <c r="X540" s="40">
        <v>762000</v>
      </c>
      <c r="Y540" s="40">
        <v>745000</v>
      </c>
      <c r="Z540" s="40">
        <v>780000</v>
      </c>
      <c r="AA540" s="40">
        <v>804000</v>
      </c>
      <c r="AB540" s="40">
        <v>828000</v>
      </c>
      <c r="AC540" s="40">
        <v>924000</v>
      </c>
      <c r="AD540" s="40">
        <v>1000000</v>
      </c>
      <c r="AE540" s="40">
        <v>1078000</v>
      </c>
      <c r="AF540" s="40">
        <v>1132000</v>
      </c>
      <c r="AG540" s="40">
        <v>1134870</v>
      </c>
      <c r="AH540" s="40">
        <v>1169777</v>
      </c>
      <c r="AI540" s="40">
        <v>1144978</v>
      </c>
      <c r="AJ540" s="40">
        <v>1136421</v>
      </c>
      <c r="AK540" s="40">
        <v>1144787</v>
      </c>
      <c r="AL540" s="40">
        <v>1194633</v>
      </c>
      <c r="AM540" s="40">
        <v>1159431</v>
      </c>
      <c r="AN540" s="40">
        <v>1168640</v>
      </c>
      <c r="AO540" s="40">
        <v>1187000</v>
      </c>
      <c r="AP540" s="40">
        <v>1216677</v>
      </c>
      <c r="AQ540" s="40">
        <v>1247861</v>
      </c>
      <c r="AR540" s="40">
        <v>1260300</v>
      </c>
      <c r="AS540" s="40">
        <v>1272900</v>
      </c>
      <c r="AT540" s="40">
        <v>1288000</v>
      </c>
      <c r="AU540" s="40">
        <v>1302000</v>
      </c>
      <c r="AV540" s="40">
        <v>1315000</v>
      </c>
      <c r="AW540" s="40">
        <v>1330000</v>
      </c>
      <c r="AX540" s="40">
        <v>1344000</v>
      </c>
      <c r="AY540" s="40">
        <v>1359000</v>
      </c>
      <c r="AZ540" s="40">
        <v>1373000</v>
      </c>
      <c r="BA540" s="40">
        <v>1359000</v>
      </c>
      <c r="BB540" s="40">
        <v>1373000</v>
      </c>
      <c r="BC540" s="40">
        <v>1392000</v>
      </c>
      <c r="BD540" s="40">
        <v>1438000</v>
      </c>
      <c r="BE540" s="40">
        <v>1454000</v>
      </c>
      <c r="BF540" s="40">
        <v>1498000</v>
      </c>
      <c r="BG540" s="40">
        <v>1543000</v>
      </c>
      <c r="BH540" s="40">
        <v>1590000</v>
      </c>
      <c r="BI540" s="40">
        <v>1657000</v>
      </c>
      <c r="BJ540" s="40">
        <v>1734000</v>
      </c>
      <c r="BK540" s="40">
        <v>1734000</v>
      </c>
      <c r="BL540" s="40">
        <v>1763984</v>
      </c>
    </row>
    <row r="541" spans="1:64" x14ac:dyDescent="0.3">
      <c r="A541" s="40" t="s">
        <v>161</v>
      </c>
      <c r="B541" s="40" t="s">
        <v>162</v>
      </c>
      <c r="C541" s="40" t="s">
        <v>330</v>
      </c>
      <c r="D541" s="40" t="s">
        <v>50</v>
      </c>
      <c r="E541" s="40" t="s">
        <v>293</v>
      </c>
      <c r="G541" s="40">
        <v>5111</v>
      </c>
      <c r="H541" s="40">
        <v>3513000</v>
      </c>
      <c r="I541" s="40">
        <v>3862500</v>
      </c>
      <c r="J541" s="40">
        <v>3923104</v>
      </c>
      <c r="K541" s="40">
        <v>4262000</v>
      </c>
      <c r="L541" s="40">
        <v>4640433</v>
      </c>
      <c r="M541" s="40">
        <v>4773000</v>
      </c>
      <c r="N541" s="40">
        <v>4895000</v>
      </c>
      <c r="O541" s="40">
        <v>4752000</v>
      </c>
      <c r="P541" s="40">
        <v>5381000</v>
      </c>
      <c r="Q541" s="40">
        <v>5310000</v>
      </c>
      <c r="R541" s="40">
        <v>5510000</v>
      </c>
      <c r="S541" s="40">
        <v>4773000</v>
      </c>
      <c r="T541" s="40">
        <v>4500000</v>
      </c>
      <c r="U541" s="40">
        <v>3640000</v>
      </c>
      <c r="V541" s="40">
        <v>3886000</v>
      </c>
      <c r="W541" s="40">
        <v>4080000</v>
      </c>
      <c r="X541" s="40">
        <v>4076000</v>
      </c>
      <c r="Y541" s="40">
        <v>4404000</v>
      </c>
      <c r="Z541" s="40">
        <v>4765000</v>
      </c>
      <c r="AA541" s="40">
        <v>5850000</v>
      </c>
      <c r="AB541" s="40">
        <v>6396000</v>
      </c>
      <c r="AC541" s="40">
        <v>6663000</v>
      </c>
      <c r="AD541" s="40">
        <v>5676000</v>
      </c>
      <c r="AE541" s="40">
        <v>4899000</v>
      </c>
      <c r="AF541" s="40">
        <v>4344000</v>
      </c>
      <c r="AG541" s="40">
        <v>4475000</v>
      </c>
      <c r="AH541" s="40">
        <v>4598000</v>
      </c>
      <c r="AI541" s="40">
        <v>4703000</v>
      </c>
      <c r="AJ541" s="40">
        <v>4826000</v>
      </c>
      <c r="AK541" s="40">
        <v>4996000</v>
      </c>
      <c r="AL541" s="40">
        <v>5092130</v>
      </c>
      <c r="AM541" s="40">
        <v>5129394</v>
      </c>
      <c r="AN541" s="40">
        <v>5178741</v>
      </c>
      <c r="AO541" s="40">
        <v>5240860</v>
      </c>
      <c r="AP541" s="40">
        <v>5316527</v>
      </c>
      <c r="AQ541" s="40">
        <v>5406641</v>
      </c>
      <c r="AR541" s="40">
        <v>5512240</v>
      </c>
      <c r="AS541" s="40">
        <v>5634512</v>
      </c>
      <c r="AT541" s="40">
        <v>5774818</v>
      </c>
      <c r="AU541" s="40">
        <v>5934736</v>
      </c>
      <c r="AV541" s="40">
        <v>6116077</v>
      </c>
      <c r="AW541" s="40">
        <v>6818343</v>
      </c>
      <c r="AX541" s="40">
        <v>7022894</v>
      </c>
      <c r="AY541" s="40">
        <v>7233580</v>
      </c>
      <c r="AZ541" s="40">
        <v>7450588</v>
      </c>
      <c r="BA541" s="40">
        <v>7532000</v>
      </c>
      <c r="BB541" s="40">
        <v>7904329</v>
      </c>
      <c r="BC541" s="40">
        <v>8141459</v>
      </c>
      <c r="BD541" s="40">
        <v>8395703</v>
      </c>
      <c r="BE541" s="40">
        <v>8896392</v>
      </c>
      <c r="BF541" s="40">
        <v>9163284</v>
      </c>
      <c r="BG541" s="40">
        <v>9438182</v>
      </c>
      <c r="BH541" s="40">
        <v>9721328</v>
      </c>
      <c r="BI541" s="40">
        <v>10012968</v>
      </c>
      <c r="BJ541" s="40">
        <v>10313357</v>
      </c>
      <c r="BK541" s="40">
        <v>10941300</v>
      </c>
      <c r="BL541" s="40">
        <v>11415900</v>
      </c>
    </row>
    <row r="542" spans="1:64" x14ac:dyDescent="0.3">
      <c r="A542" s="40" t="s">
        <v>163</v>
      </c>
      <c r="B542" s="40" t="s">
        <v>164</v>
      </c>
      <c r="C542" s="40" t="s">
        <v>330</v>
      </c>
      <c r="D542" s="40" t="s">
        <v>50</v>
      </c>
      <c r="E542" s="40" t="s">
        <v>293</v>
      </c>
      <c r="G542" s="40">
        <v>5111</v>
      </c>
      <c r="H542" s="40">
        <v>2150000</v>
      </c>
      <c r="I542" s="40">
        <v>2200000</v>
      </c>
      <c r="J542" s="40">
        <v>2240000</v>
      </c>
      <c r="K542" s="40">
        <v>2290000</v>
      </c>
      <c r="L542" s="40">
        <v>2340000</v>
      </c>
      <c r="M542" s="40">
        <v>2390000</v>
      </c>
      <c r="N542" s="40">
        <v>2440000</v>
      </c>
      <c r="O542" s="40">
        <v>2500000</v>
      </c>
      <c r="P542" s="40">
        <v>1920000</v>
      </c>
      <c r="Q542" s="40">
        <v>1800000</v>
      </c>
      <c r="R542" s="40">
        <v>1850000</v>
      </c>
      <c r="S542" s="40">
        <v>1550000</v>
      </c>
      <c r="T542" s="40">
        <v>1500000</v>
      </c>
      <c r="U542" s="40">
        <v>1115000</v>
      </c>
      <c r="V542" s="40">
        <v>1103000</v>
      </c>
      <c r="W542" s="40">
        <v>1146000</v>
      </c>
      <c r="X542" s="40">
        <v>1192000</v>
      </c>
      <c r="Y542" s="40">
        <v>1126000</v>
      </c>
      <c r="Z542" s="40">
        <v>1193000</v>
      </c>
      <c r="AA542" s="40">
        <v>1197000</v>
      </c>
      <c r="AB542" s="40">
        <v>1397000</v>
      </c>
      <c r="AC542" s="40">
        <v>1500000</v>
      </c>
      <c r="AD542" s="40">
        <v>1200000</v>
      </c>
      <c r="AE542" s="40">
        <v>1100000</v>
      </c>
      <c r="AF542" s="40">
        <v>1200000</v>
      </c>
      <c r="AG542" s="40">
        <v>1200000</v>
      </c>
      <c r="AH542" s="40">
        <v>1220000</v>
      </c>
      <c r="AI542" s="40">
        <v>1260000</v>
      </c>
      <c r="AJ542" s="40">
        <v>1300000</v>
      </c>
      <c r="AK542" s="40">
        <v>1350000</v>
      </c>
      <c r="AL542" s="40">
        <v>1400000</v>
      </c>
      <c r="AM542" s="40">
        <v>1200000</v>
      </c>
      <c r="AN542" s="40">
        <v>1200000</v>
      </c>
      <c r="AO542" s="40">
        <v>1100000</v>
      </c>
      <c r="AP542" s="40">
        <v>1111000</v>
      </c>
      <c r="AQ542" s="40">
        <v>1122000</v>
      </c>
      <c r="AR542" s="40">
        <v>1353000</v>
      </c>
      <c r="AS542" s="40">
        <v>1394000</v>
      </c>
      <c r="AT542" s="40">
        <v>1475330</v>
      </c>
      <c r="AU542" s="40">
        <v>1519590</v>
      </c>
      <c r="AV542" s="40">
        <v>1565178</v>
      </c>
      <c r="AW542" s="40">
        <v>1563665</v>
      </c>
      <c r="AX542" s="40">
        <v>1600000</v>
      </c>
      <c r="AY542" s="40">
        <v>1369000</v>
      </c>
      <c r="AZ542" s="40">
        <v>1382000</v>
      </c>
      <c r="BA542" s="40">
        <v>1700000</v>
      </c>
      <c r="BB542" s="40">
        <v>1397000</v>
      </c>
      <c r="BC542" s="40">
        <v>1421000</v>
      </c>
      <c r="BD542" s="40">
        <v>1699000</v>
      </c>
      <c r="BE542" s="40">
        <v>1701112</v>
      </c>
      <c r="BF542" s="40">
        <v>1724797</v>
      </c>
      <c r="BG542" s="40">
        <v>1749076</v>
      </c>
      <c r="BH542" s="40">
        <v>1773543</v>
      </c>
      <c r="BI542" s="40">
        <v>1850000</v>
      </c>
      <c r="BJ542" s="40">
        <v>1849000</v>
      </c>
      <c r="BK542" s="40">
        <v>1953000</v>
      </c>
      <c r="BL542" s="40">
        <v>1945658</v>
      </c>
    </row>
    <row r="543" spans="1:64" x14ac:dyDescent="0.3">
      <c r="A543" s="40" t="s">
        <v>167</v>
      </c>
      <c r="B543" s="40" t="s">
        <v>168</v>
      </c>
      <c r="C543" s="40" t="s">
        <v>330</v>
      </c>
      <c r="D543" s="40" t="s">
        <v>50</v>
      </c>
      <c r="E543" s="40" t="s">
        <v>293</v>
      </c>
      <c r="G543" s="40">
        <v>5111</v>
      </c>
      <c r="H543" s="40">
        <v>3490000</v>
      </c>
      <c r="I543" s="40">
        <v>3600000</v>
      </c>
      <c r="J543" s="40">
        <v>3590000</v>
      </c>
      <c r="K543" s="40">
        <v>3970000</v>
      </c>
      <c r="L543" s="40">
        <v>4100000</v>
      </c>
      <c r="M543" s="40">
        <v>4200000</v>
      </c>
      <c r="N543" s="40">
        <v>4320000</v>
      </c>
      <c r="O543" s="40">
        <v>4450000</v>
      </c>
      <c r="P543" s="40">
        <v>4130000</v>
      </c>
      <c r="Q543" s="40">
        <v>4000000</v>
      </c>
      <c r="R543" s="40">
        <v>4100000</v>
      </c>
      <c r="S543" s="40">
        <v>4220000</v>
      </c>
      <c r="T543" s="40">
        <v>2732880</v>
      </c>
      <c r="U543" s="40">
        <v>3006160</v>
      </c>
      <c r="V543" s="40">
        <v>3252670</v>
      </c>
      <c r="W543" s="40">
        <v>3464090</v>
      </c>
      <c r="X543" s="40">
        <v>3671940</v>
      </c>
      <c r="Y543" s="40">
        <v>3881240</v>
      </c>
      <c r="Z543" s="40">
        <v>4125760</v>
      </c>
      <c r="AA543" s="40">
        <v>4381560</v>
      </c>
      <c r="AB543" s="40">
        <v>4648830</v>
      </c>
      <c r="AC543" s="40">
        <v>4956360</v>
      </c>
      <c r="AD543" s="40">
        <v>5267870</v>
      </c>
      <c r="AE543" s="40">
        <v>3586950</v>
      </c>
      <c r="AF543" s="40">
        <v>2792960</v>
      </c>
      <c r="AG543" s="40">
        <v>2424670</v>
      </c>
      <c r="AH543" s="40">
        <v>2570150</v>
      </c>
      <c r="AI543" s="40">
        <v>2724360</v>
      </c>
      <c r="AJ543" s="40">
        <v>2887820</v>
      </c>
      <c r="AK543" s="40">
        <v>3061090</v>
      </c>
      <c r="AL543" s="40">
        <v>3244760</v>
      </c>
      <c r="AM543" s="40">
        <v>3439440</v>
      </c>
      <c r="AN543" s="40">
        <v>3645810</v>
      </c>
      <c r="AO543" s="40">
        <v>3864560</v>
      </c>
      <c r="AP543" s="40">
        <v>4096430</v>
      </c>
      <c r="AQ543" s="40">
        <v>4342220</v>
      </c>
      <c r="AR543" s="40">
        <v>4602750</v>
      </c>
      <c r="AS543" s="40">
        <v>4878920</v>
      </c>
      <c r="AT543" s="40">
        <v>5171650</v>
      </c>
      <c r="AU543" s="40">
        <v>5481950</v>
      </c>
      <c r="AV543" s="40">
        <v>5810870</v>
      </c>
      <c r="AW543" s="40">
        <v>6159520</v>
      </c>
      <c r="AX543" s="40">
        <v>6529090</v>
      </c>
      <c r="AY543" s="40">
        <v>6929840</v>
      </c>
      <c r="AZ543" s="40">
        <v>7336090</v>
      </c>
      <c r="BA543" s="40">
        <v>7776250</v>
      </c>
      <c r="BB543" s="40">
        <v>8242830</v>
      </c>
      <c r="BC543" s="40">
        <v>8737398</v>
      </c>
      <c r="BD543" s="40">
        <v>9261642</v>
      </c>
      <c r="BE543" s="40">
        <v>9817340</v>
      </c>
      <c r="BF543" s="40">
        <v>9552611</v>
      </c>
      <c r="BG543" s="40">
        <v>10125768</v>
      </c>
      <c r="BH543" s="40">
        <v>10733314</v>
      </c>
      <c r="BI543" s="40">
        <v>11377312</v>
      </c>
      <c r="BJ543" s="40">
        <v>12059951</v>
      </c>
      <c r="BK543" s="40">
        <v>12783548</v>
      </c>
      <c r="BL543" s="40">
        <v>13550561</v>
      </c>
    </row>
    <row r="544" spans="1:64" x14ac:dyDescent="0.3">
      <c r="A544" s="40" t="s">
        <v>169</v>
      </c>
      <c r="B544" s="40" t="s">
        <v>170</v>
      </c>
      <c r="C544" s="40" t="s">
        <v>330</v>
      </c>
      <c r="D544" s="40" t="s">
        <v>50</v>
      </c>
      <c r="E544" s="40" t="s">
        <v>293</v>
      </c>
      <c r="G544" s="40">
        <v>5111</v>
      </c>
      <c r="H544" s="40">
        <v>6028000</v>
      </c>
      <c r="I544" s="40">
        <v>6311000</v>
      </c>
      <c r="J544" s="40">
        <v>6627000</v>
      </c>
      <c r="K544" s="40">
        <v>6946000</v>
      </c>
      <c r="L544" s="40">
        <v>7236000</v>
      </c>
      <c r="M544" s="40">
        <v>7516000</v>
      </c>
      <c r="N544" s="40">
        <v>7828000</v>
      </c>
      <c r="O544" s="40">
        <v>8190000</v>
      </c>
      <c r="P544" s="40">
        <v>8578000</v>
      </c>
      <c r="Q544" s="40">
        <v>8887000</v>
      </c>
      <c r="R544" s="40">
        <v>9203000</v>
      </c>
      <c r="S544" s="40">
        <v>9550000</v>
      </c>
      <c r="T544" s="40">
        <v>9975000</v>
      </c>
      <c r="U544" s="40">
        <v>10253000</v>
      </c>
      <c r="V544" s="40">
        <v>10548000</v>
      </c>
      <c r="W544" s="40">
        <v>10962000</v>
      </c>
      <c r="X544" s="40">
        <v>11223000</v>
      </c>
      <c r="Y544" s="40">
        <v>11576000</v>
      </c>
      <c r="Z544" s="40">
        <v>11877000</v>
      </c>
      <c r="AA544" s="40">
        <v>12108000</v>
      </c>
      <c r="AB544" s="40">
        <v>12214000</v>
      </c>
      <c r="AC544" s="40">
        <v>12386000</v>
      </c>
      <c r="AD544" s="40">
        <v>12584000</v>
      </c>
      <c r="AE544" s="40">
        <v>12702000</v>
      </c>
      <c r="AF544" s="40">
        <v>12908000</v>
      </c>
      <c r="AG544" s="40">
        <v>13156000</v>
      </c>
      <c r="AH544" s="40">
        <v>13415000</v>
      </c>
      <c r="AI544" s="40">
        <v>13759000</v>
      </c>
      <c r="AJ544" s="40">
        <v>13957940</v>
      </c>
      <c r="AK544" s="40">
        <v>13947000</v>
      </c>
      <c r="AL544" s="40">
        <v>14016740</v>
      </c>
      <c r="AM544" s="40">
        <v>14086820</v>
      </c>
      <c r="AN544" s="40">
        <v>14807320</v>
      </c>
      <c r="AO544" s="40">
        <v>14881350</v>
      </c>
      <c r="AP544" s="40">
        <v>15000000</v>
      </c>
      <c r="AQ544" s="40">
        <v>15050000</v>
      </c>
      <c r="AR544" s="40">
        <v>15073000</v>
      </c>
      <c r="AS544" s="40">
        <v>15088100</v>
      </c>
      <c r="AT544" s="40">
        <v>15103200</v>
      </c>
      <c r="AU544" s="40">
        <v>15118300</v>
      </c>
      <c r="AV544" s="40">
        <v>15133400</v>
      </c>
      <c r="AW544" s="40">
        <v>15148600</v>
      </c>
      <c r="AX544" s="40">
        <v>15163700</v>
      </c>
      <c r="AY544" s="40">
        <v>15700000</v>
      </c>
      <c r="AZ544" s="40">
        <v>15875266</v>
      </c>
      <c r="BA544" s="40">
        <v>16013382</v>
      </c>
      <c r="BB544" s="40">
        <v>16152700</v>
      </c>
      <c r="BC544" s="40">
        <v>16293200</v>
      </c>
      <c r="BD544" s="40">
        <v>16434978</v>
      </c>
      <c r="BE544" s="40">
        <v>16577962</v>
      </c>
      <c r="BF544" s="40">
        <v>19041270</v>
      </c>
      <c r="BG544" s="40">
        <v>19206928</v>
      </c>
      <c r="BH544" s="40">
        <v>19374029</v>
      </c>
      <c r="BI544" s="40">
        <v>19753249</v>
      </c>
      <c r="BJ544" s="40">
        <v>20184763</v>
      </c>
      <c r="BK544" s="40">
        <v>20554661</v>
      </c>
      <c r="BL544" s="40">
        <v>20773358</v>
      </c>
    </row>
    <row r="545" spans="1:64" x14ac:dyDescent="0.3">
      <c r="A545" s="40" t="s">
        <v>173</v>
      </c>
      <c r="B545" s="40" t="s">
        <v>174</v>
      </c>
      <c r="C545" s="40" t="s">
        <v>330</v>
      </c>
      <c r="D545" s="40" t="s">
        <v>50</v>
      </c>
      <c r="E545" s="40" t="s">
        <v>293</v>
      </c>
      <c r="G545" s="40">
        <v>5111</v>
      </c>
      <c r="H545" s="40">
        <v>1960000</v>
      </c>
      <c r="I545" s="40">
        <v>1816000</v>
      </c>
      <c r="J545" s="40">
        <v>1918000</v>
      </c>
      <c r="K545" s="40">
        <v>1967000</v>
      </c>
      <c r="L545" s="40">
        <v>2219000</v>
      </c>
      <c r="M545" s="40">
        <v>2424000</v>
      </c>
      <c r="N545" s="40">
        <v>2477000</v>
      </c>
      <c r="O545" s="40">
        <v>2527000</v>
      </c>
      <c r="P545" s="40">
        <v>2556000</v>
      </c>
      <c r="Q545" s="40">
        <v>2615000</v>
      </c>
      <c r="R545" s="40">
        <v>2674000</v>
      </c>
      <c r="S545" s="40">
        <v>2508000</v>
      </c>
      <c r="T545" s="40">
        <v>2250000</v>
      </c>
      <c r="U545" s="40">
        <v>2318000</v>
      </c>
      <c r="V545" s="40">
        <v>2380000</v>
      </c>
      <c r="W545" s="40">
        <v>2440000</v>
      </c>
      <c r="X545" s="40">
        <v>2514000</v>
      </c>
      <c r="Y545" s="40">
        <v>2533000</v>
      </c>
      <c r="Z545" s="40">
        <v>2500000</v>
      </c>
      <c r="AA545" s="40">
        <v>2238000</v>
      </c>
      <c r="AB545" s="40">
        <v>2261000</v>
      </c>
      <c r="AC545" s="40">
        <v>2329000</v>
      </c>
      <c r="AD545" s="40">
        <v>2200000</v>
      </c>
      <c r="AE545" s="40">
        <v>2200000</v>
      </c>
      <c r="AF545" s="40">
        <v>2200000</v>
      </c>
      <c r="AG545" s="40">
        <v>2300000</v>
      </c>
      <c r="AH545" s="40">
        <v>2500000</v>
      </c>
      <c r="AI545" s="40">
        <v>2465000</v>
      </c>
      <c r="AJ545" s="40">
        <v>2548000</v>
      </c>
      <c r="AK545" s="40">
        <v>2465000</v>
      </c>
      <c r="AL545" s="40">
        <v>2539000</v>
      </c>
      <c r="AM545" s="40">
        <v>2602000</v>
      </c>
      <c r="AN545" s="40">
        <v>2693000</v>
      </c>
      <c r="AO545" s="40">
        <v>2760000</v>
      </c>
      <c r="AP545" s="40">
        <v>2800000</v>
      </c>
      <c r="AQ545" s="40">
        <v>2870000</v>
      </c>
      <c r="AR545" s="40">
        <v>2898000</v>
      </c>
      <c r="AS545" s="40">
        <v>2912000</v>
      </c>
      <c r="AT545" s="40">
        <v>2927000</v>
      </c>
      <c r="AU545" s="40">
        <v>2986000</v>
      </c>
      <c r="AV545" s="40">
        <v>3061000</v>
      </c>
      <c r="AW545" s="40">
        <v>2996937</v>
      </c>
      <c r="AX545" s="40">
        <v>3017513</v>
      </c>
      <c r="AY545" s="40">
        <v>3039472</v>
      </c>
      <c r="AZ545" s="40">
        <v>3090720</v>
      </c>
      <c r="BA545" s="40">
        <v>3136959</v>
      </c>
      <c r="BB545" s="40">
        <v>3163410</v>
      </c>
      <c r="BC545" s="40">
        <v>3210210</v>
      </c>
      <c r="BD545" s="40">
        <v>3260880</v>
      </c>
      <c r="BE545" s="40">
        <v>3313055</v>
      </c>
      <c r="BF545" s="40">
        <v>3345540</v>
      </c>
      <c r="BG545" s="40">
        <v>3378995</v>
      </c>
      <c r="BH545" s="40">
        <v>3429680</v>
      </c>
      <c r="BI545" s="40">
        <v>3481126</v>
      </c>
      <c r="BJ545" s="40">
        <v>3528795</v>
      </c>
      <c r="BK545" s="40">
        <v>3540588</v>
      </c>
      <c r="BL545" s="40">
        <v>3573948</v>
      </c>
    </row>
    <row r="546" spans="1:64" x14ac:dyDescent="0.3">
      <c r="A546" s="40" t="s">
        <v>5</v>
      </c>
      <c r="B546" s="40" t="s">
        <v>6</v>
      </c>
      <c r="C546" s="40" t="s">
        <v>329</v>
      </c>
      <c r="D546" s="40" t="s">
        <v>51</v>
      </c>
      <c r="E546" s="40" t="s">
        <v>293</v>
      </c>
      <c r="G546" s="40">
        <v>5111</v>
      </c>
      <c r="H546" s="40">
        <v>1325000</v>
      </c>
      <c r="I546" s="40">
        <v>1430000</v>
      </c>
      <c r="J546" s="40">
        <v>1500000</v>
      </c>
      <c r="K546" s="40">
        <v>1650000</v>
      </c>
      <c r="L546" s="40">
        <v>1800000</v>
      </c>
      <c r="M546" s="40">
        <v>1900000</v>
      </c>
      <c r="N546" s="40">
        <v>2096323</v>
      </c>
      <c r="O546" s="40">
        <v>2095222</v>
      </c>
      <c r="P546" s="40">
        <v>2300000</v>
      </c>
      <c r="Q546" s="40">
        <v>2514177</v>
      </c>
      <c r="R546" s="40">
        <v>2727000</v>
      </c>
      <c r="S546" s="40">
        <v>2800000</v>
      </c>
      <c r="T546" s="40">
        <v>2850000</v>
      </c>
      <c r="U546" s="40">
        <v>2900000</v>
      </c>
      <c r="V546" s="40">
        <v>2950000</v>
      </c>
      <c r="W546" s="40">
        <v>2750000</v>
      </c>
      <c r="X546" s="40">
        <v>2800000</v>
      </c>
      <c r="Y546" s="40">
        <v>2900000</v>
      </c>
      <c r="Z546" s="40">
        <v>3000000</v>
      </c>
      <c r="AA546" s="40">
        <v>3100000</v>
      </c>
      <c r="AB546" s="40">
        <v>3150000</v>
      </c>
      <c r="AC546" s="40">
        <v>3200000</v>
      </c>
      <c r="AD546" s="40">
        <v>3250000</v>
      </c>
      <c r="AE546" s="40">
        <v>3300000</v>
      </c>
      <c r="AF546" s="40">
        <v>3350000</v>
      </c>
      <c r="AG546" s="40">
        <v>3400000</v>
      </c>
      <c r="AH546" s="40">
        <v>3300000</v>
      </c>
      <c r="AI546" s="40">
        <v>3200000</v>
      </c>
      <c r="AJ546" s="40">
        <v>3100000</v>
      </c>
      <c r="AK546" s="40">
        <v>3100000</v>
      </c>
      <c r="AL546" s="40">
        <v>3150000</v>
      </c>
      <c r="AM546" s="40">
        <v>3200000</v>
      </c>
      <c r="AN546" s="40">
        <v>3100000</v>
      </c>
      <c r="AO546" s="40">
        <v>3000000</v>
      </c>
      <c r="AP546" s="40">
        <v>3000000</v>
      </c>
      <c r="AQ546" s="40">
        <v>3309000</v>
      </c>
      <c r="AR546" s="40">
        <v>3556000</v>
      </c>
      <c r="AS546" s="40">
        <v>3898000</v>
      </c>
      <c r="AT546" s="40">
        <v>3900000</v>
      </c>
      <c r="AU546" s="40">
        <v>4042000</v>
      </c>
      <c r="AV546" s="40">
        <v>4000000</v>
      </c>
      <c r="AW546" s="40">
        <v>3900000</v>
      </c>
      <c r="AX546" s="40">
        <v>3800000</v>
      </c>
      <c r="AY546" s="40">
        <v>3680500</v>
      </c>
      <c r="AZ546" s="40">
        <v>4015424</v>
      </c>
      <c r="BA546" s="40">
        <v>4105750</v>
      </c>
      <c r="BB546" s="40">
        <v>4198109</v>
      </c>
      <c r="BC546" s="40">
        <v>4292545</v>
      </c>
      <c r="BD546" s="40">
        <v>4389105</v>
      </c>
      <c r="BE546" s="40">
        <v>4487838</v>
      </c>
      <c r="BF546" s="40">
        <v>4586570</v>
      </c>
      <c r="BG546" s="40">
        <v>4687475</v>
      </c>
      <c r="BH546" s="40">
        <v>4790599</v>
      </c>
      <c r="BI546" s="40">
        <v>4895000</v>
      </c>
      <c r="BJ546" s="40">
        <v>4987700</v>
      </c>
      <c r="BK546" s="40">
        <v>4965144</v>
      </c>
      <c r="BL546" s="40">
        <v>4988036</v>
      </c>
    </row>
    <row r="547" spans="1:64" x14ac:dyDescent="0.3">
      <c r="A547" s="40" t="s">
        <v>151</v>
      </c>
      <c r="B547" s="40" t="s">
        <v>152</v>
      </c>
      <c r="C547" s="40" t="s">
        <v>329</v>
      </c>
      <c r="D547" s="40" t="s">
        <v>51</v>
      </c>
      <c r="E547" s="40" t="s">
        <v>293</v>
      </c>
      <c r="G547" s="40">
        <v>5111</v>
      </c>
      <c r="H547" s="40">
        <v>430000</v>
      </c>
      <c r="I547" s="40">
        <v>449665</v>
      </c>
      <c r="J547" s="40">
        <v>458860</v>
      </c>
      <c r="K547" s="40">
        <v>480000</v>
      </c>
      <c r="L547" s="40">
        <v>516300</v>
      </c>
      <c r="M547" s="40">
        <v>521400</v>
      </c>
      <c r="N547" s="40">
        <v>583400</v>
      </c>
      <c r="O547" s="40">
        <v>596488</v>
      </c>
      <c r="P547" s="40">
        <v>660410</v>
      </c>
      <c r="Q547" s="40">
        <v>685407</v>
      </c>
      <c r="R547" s="40">
        <v>682905</v>
      </c>
      <c r="S547" s="40">
        <v>724780</v>
      </c>
      <c r="T547" s="40">
        <v>756096</v>
      </c>
      <c r="U547" s="40">
        <v>761022</v>
      </c>
      <c r="V547" s="40">
        <v>784020</v>
      </c>
      <c r="W547" s="40">
        <v>778000</v>
      </c>
      <c r="X547" s="40">
        <v>792000</v>
      </c>
      <c r="Y547" s="40">
        <v>799000</v>
      </c>
      <c r="Z547" s="40">
        <v>819000</v>
      </c>
      <c r="AA547" s="40">
        <v>600000</v>
      </c>
      <c r="AB547" s="40">
        <v>421600</v>
      </c>
      <c r="AC547" s="40">
        <v>430600</v>
      </c>
      <c r="AD547" s="40">
        <v>408800</v>
      </c>
      <c r="AE547" s="40">
        <v>414800</v>
      </c>
      <c r="AF547" s="40">
        <v>377670</v>
      </c>
      <c r="AG547" s="40">
        <v>479200</v>
      </c>
      <c r="AH547" s="40">
        <v>421857</v>
      </c>
      <c r="AI547" s="40">
        <v>429243</v>
      </c>
      <c r="AJ547" s="40">
        <v>423064</v>
      </c>
      <c r="AK547" s="40">
        <v>431839</v>
      </c>
      <c r="AL547" s="40">
        <v>436761</v>
      </c>
      <c r="AM547" s="40">
        <v>439922</v>
      </c>
      <c r="AN547" s="40">
        <v>418974</v>
      </c>
      <c r="AO547" s="40">
        <v>374871</v>
      </c>
      <c r="AP547" s="40">
        <v>393615</v>
      </c>
      <c r="AQ547" s="40">
        <v>383522</v>
      </c>
      <c r="AR547" s="40">
        <v>393110</v>
      </c>
      <c r="AS547" s="40">
        <v>386108</v>
      </c>
      <c r="AT547" s="40">
        <v>355416</v>
      </c>
      <c r="AU547" s="40">
        <v>358492</v>
      </c>
      <c r="AV547" s="40">
        <v>360440</v>
      </c>
      <c r="AW547" s="40">
        <v>324000</v>
      </c>
      <c r="AX547" s="40">
        <v>355222</v>
      </c>
      <c r="AY547" s="40">
        <v>374475</v>
      </c>
      <c r="AZ547" s="40">
        <v>395741</v>
      </c>
      <c r="BA547" s="40">
        <v>433800</v>
      </c>
      <c r="BB547" s="40">
        <v>479106</v>
      </c>
      <c r="BC547" s="40">
        <v>471614</v>
      </c>
      <c r="BD547" s="40">
        <v>554234</v>
      </c>
      <c r="BE547" s="40">
        <v>596412</v>
      </c>
      <c r="BF547" s="40">
        <v>653580</v>
      </c>
      <c r="BG547" s="40">
        <v>609430</v>
      </c>
      <c r="BH547" s="40">
        <v>759191</v>
      </c>
      <c r="BI547" s="40">
        <v>826062</v>
      </c>
      <c r="BJ547" s="40">
        <v>796530</v>
      </c>
      <c r="BK547" s="40">
        <v>623031</v>
      </c>
      <c r="BL547" s="40">
        <v>526603</v>
      </c>
    </row>
    <row r="548" spans="1:64" x14ac:dyDescent="0.3">
      <c r="A548" s="40" t="s">
        <v>157</v>
      </c>
      <c r="B548" s="40" t="s">
        <v>158</v>
      </c>
      <c r="C548" s="40" t="s">
        <v>329</v>
      </c>
      <c r="D548" s="40" t="s">
        <v>51</v>
      </c>
      <c r="E548" s="40" t="s">
        <v>293</v>
      </c>
      <c r="G548" s="40">
        <v>5111</v>
      </c>
      <c r="H548" s="40">
        <v>24900000</v>
      </c>
      <c r="I548" s="40">
        <v>25052000</v>
      </c>
      <c r="J548" s="40">
        <v>25146608</v>
      </c>
      <c r="K548" s="40">
        <v>25269904</v>
      </c>
      <c r="L548" s="40">
        <v>25424896</v>
      </c>
      <c r="M548" s="40">
        <v>25603904</v>
      </c>
      <c r="N548" s="40">
        <v>25782896</v>
      </c>
      <c r="O548" s="40">
        <v>25960704</v>
      </c>
      <c r="P548" s="40">
        <v>26108304</v>
      </c>
      <c r="Q548" s="40">
        <v>26231504</v>
      </c>
      <c r="R548" s="40">
        <v>26589696</v>
      </c>
      <c r="S548" s="40">
        <v>26353696</v>
      </c>
      <c r="T548" s="40">
        <v>26757008</v>
      </c>
      <c r="U548" s="40">
        <v>26926000</v>
      </c>
      <c r="V548" s="40">
        <v>25879008</v>
      </c>
      <c r="W548" s="40">
        <v>25452000</v>
      </c>
      <c r="X548" s="40">
        <v>25655008</v>
      </c>
      <c r="Y548" s="40">
        <v>25864000</v>
      </c>
      <c r="Z548" s="40">
        <v>25900000</v>
      </c>
      <c r="AA548" s="40">
        <v>26000000</v>
      </c>
      <c r="AB548" s="40">
        <v>26100000</v>
      </c>
      <c r="AC548" s="40">
        <v>26200000</v>
      </c>
      <c r="AD548" s="40">
        <v>27000000</v>
      </c>
      <c r="AE548" s="40">
        <v>26000000</v>
      </c>
      <c r="AF548" s="40">
        <v>28000000</v>
      </c>
      <c r="AG548" s="40">
        <v>30000000</v>
      </c>
      <c r="AH548" s="40">
        <v>27000000</v>
      </c>
      <c r="AI548" s="40">
        <v>27000000</v>
      </c>
      <c r="AJ548" s="40">
        <v>28900000</v>
      </c>
      <c r="AK548" s="40">
        <v>30000000</v>
      </c>
      <c r="AL548" s="40">
        <v>30000000</v>
      </c>
      <c r="AM548" s="40">
        <v>31000000</v>
      </c>
      <c r="AN548" s="40">
        <v>29450000</v>
      </c>
      <c r="AO548" s="40">
        <v>29450000</v>
      </c>
      <c r="AP548" s="40">
        <v>29825030</v>
      </c>
      <c r="AQ548" s="40">
        <v>31207040</v>
      </c>
      <c r="AR548" s="40">
        <v>32612350</v>
      </c>
      <c r="AS548" s="40">
        <v>35371768</v>
      </c>
      <c r="AT548" s="40">
        <v>35095232</v>
      </c>
      <c r="AU548" s="40">
        <v>33075330</v>
      </c>
      <c r="AV548" s="40">
        <v>35383312</v>
      </c>
      <c r="AW548" s="40">
        <v>40638800</v>
      </c>
      <c r="AX548" s="40">
        <v>39000000</v>
      </c>
      <c r="AY548" s="40">
        <v>38749312</v>
      </c>
      <c r="AZ548" s="40">
        <v>40390096</v>
      </c>
      <c r="BA548" s="40">
        <v>43124584</v>
      </c>
      <c r="BB548" s="40">
        <v>47570680</v>
      </c>
      <c r="BC548" s="40">
        <v>49000000</v>
      </c>
      <c r="BD548" s="40">
        <v>50884004</v>
      </c>
      <c r="BE548" s="40">
        <v>53382192</v>
      </c>
      <c r="BF548" s="40">
        <v>52129016</v>
      </c>
      <c r="BG548" s="40">
        <v>53990060</v>
      </c>
      <c r="BH548" s="40">
        <v>55027080</v>
      </c>
      <c r="BI548" s="40">
        <v>56706389</v>
      </c>
      <c r="BJ548" s="40">
        <v>57829953</v>
      </c>
      <c r="BK548" s="40">
        <v>59486667</v>
      </c>
      <c r="BL548" s="40">
        <v>60926913</v>
      </c>
    </row>
    <row r="549" spans="1:64" x14ac:dyDescent="0.3">
      <c r="A549" s="40" t="s">
        <v>159</v>
      </c>
      <c r="B549" s="40" t="s">
        <v>160</v>
      </c>
      <c r="C549" s="40" t="s">
        <v>329</v>
      </c>
      <c r="D549" s="40" t="s">
        <v>51</v>
      </c>
      <c r="E549" s="40" t="s">
        <v>293</v>
      </c>
      <c r="G549" s="40">
        <v>5111</v>
      </c>
      <c r="H549" s="40">
        <v>7200000</v>
      </c>
      <c r="I549" s="40">
        <v>7366000</v>
      </c>
      <c r="J549" s="40">
        <v>6800000</v>
      </c>
      <c r="K549" s="40">
        <v>7398000</v>
      </c>
      <c r="L549" s="40">
        <v>7500000</v>
      </c>
      <c r="M549" s="40">
        <v>7740000</v>
      </c>
      <c r="N549" s="40">
        <v>7730000</v>
      </c>
      <c r="O549" s="40">
        <v>7750000</v>
      </c>
      <c r="P549" s="40">
        <v>7800000</v>
      </c>
      <c r="Q549" s="40">
        <v>8600000</v>
      </c>
      <c r="R549" s="40">
        <v>8900000</v>
      </c>
      <c r="S549" s="40">
        <v>9200000</v>
      </c>
      <c r="T549" s="40">
        <v>9381000</v>
      </c>
      <c r="U549" s="40">
        <v>9616000</v>
      </c>
      <c r="V549" s="40">
        <v>9712000</v>
      </c>
      <c r="W549" s="40">
        <v>9500000</v>
      </c>
      <c r="X549" s="40">
        <v>9400000</v>
      </c>
      <c r="Y549" s="40">
        <v>10200000</v>
      </c>
      <c r="Z549" s="40">
        <v>11453400</v>
      </c>
      <c r="AA549" s="40">
        <v>10000000</v>
      </c>
      <c r="AB549" s="40">
        <v>9800000</v>
      </c>
      <c r="AC549" s="40">
        <v>11000000</v>
      </c>
      <c r="AD549" s="40">
        <v>12500000</v>
      </c>
      <c r="AE549" s="40">
        <v>13082000</v>
      </c>
      <c r="AF549" s="40">
        <v>12500000</v>
      </c>
      <c r="AG549" s="40">
        <v>12600000</v>
      </c>
      <c r="AH549" s="40">
        <v>12645000</v>
      </c>
      <c r="AI549" s="40">
        <v>13050000</v>
      </c>
      <c r="AJ549" s="40">
        <v>13457000</v>
      </c>
      <c r="AK549" s="40">
        <v>13793000</v>
      </c>
      <c r="AL549" s="40">
        <v>13074800</v>
      </c>
      <c r="AM549" s="40">
        <v>13000000</v>
      </c>
      <c r="AN549" s="40">
        <v>13000000</v>
      </c>
      <c r="AO549" s="40">
        <v>13000000</v>
      </c>
      <c r="AP549" s="40">
        <v>12779000</v>
      </c>
      <c r="AQ549" s="40">
        <v>11511700</v>
      </c>
      <c r="AR549" s="40">
        <v>11408500</v>
      </c>
      <c r="AS549" s="40">
        <v>11687000</v>
      </c>
      <c r="AT549" s="40">
        <v>12787700</v>
      </c>
      <c r="AU549" s="40">
        <v>11444800</v>
      </c>
      <c r="AV549" s="40">
        <v>11475861</v>
      </c>
      <c r="AW549" s="40">
        <v>11939977</v>
      </c>
      <c r="AX549" s="40">
        <v>12531324</v>
      </c>
      <c r="AY549" s="40">
        <v>13022412</v>
      </c>
      <c r="AZ549" s="40">
        <v>13019049</v>
      </c>
      <c r="BA549" s="40">
        <v>12416271</v>
      </c>
      <c r="BB549" s="40">
        <v>17537332</v>
      </c>
      <c r="BC549" s="40">
        <v>18383184</v>
      </c>
      <c r="BD549" s="40">
        <v>17467774</v>
      </c>
      <c r="BE549" s="40">
        <v>17862852</v>
      </c>
      <c r="BF549" s="40">
        <v>18173500</v>
      </c>
      <c r="BG549" s="40">
        <v>19129800</v>
      </c>
      <c r="BH549" s="40">
        <v>18138500</v>
      </c>
      <c r="BI549" s="40">
        <v>18247632</v>
      </c>
      <c r="BJ549" s="40">
        <v>18728076</v>
      </c>
      <c r="BK549" s="40">
        <v>20529190</v>
      </c>
      <c r="BL549" s="40">
        <v>18338809</v>
      </c>
    </row>
    <row r="550" spans="1:64" x14ac:dyDescent="0.3">
      <c r="A550" s="40" t="s">
        <v>275</v>
      </c>
      <c r="B550" s="40" t="s">
        <v>276</v>
      </c>
      <c r="C550" s="40" t="s">
        <v>329</v>
      </c>
      <c r="D550" s="40" t="s">
        <v>51</v>
      </c>
      <c r="E550" s="40" t="s">
        <v>293</v>
      </c>
      <c r="G550" s="40">
        <v>5111</v>
      </c>
      <c r="H550" s="40">
        <v>8000000</v>
      </c>
      <c r="I550" s="40">
        <v>8500000</v>
      </c>
      <c r="J550" s="40">
        <v>8500000</v>
      </c>
      <c r="K550" s="40">
        <v>8500000</v>
      </c>
      <c r="L550" s="40">
        <v>8800000</v>
      </c>
      <c r="M550" s="40">
        <v>9630000</v>
      </c>
      <c r="N550" s="40">
        <v>9707000</v>
      </c>
      <c r="O550" s="40">
        <v>9780000</v>
      </c>
      <c r="P550" s="40">
        <v>9400000</v>
      </c>
      <c r="Q550" s="40">
        <v>8781709</v>
      </c>
      <c r="R550" s="40">
        <v>8043914</v>
      </c>
      <c r="S550" s="40">
        <v>8250000</v>
      </c>
      <c r="T550" s="40">
        <v>8500000</v>
      </c>
      <c r="U550" s="40">
        <v>8700000</v>
      </c>
      <c r="V550" s="40">
        <v>8811000</v>
      </c>
      <c r="W550" s="40">
        <v>8886000</v>
      </c>
      <c r="X550" s="40">
        <v>9128000</v>
      </c>
      <c r="Y550" s="40">
        <v>10150000</v>
      </c>
      <c r="Z550" s="40">
        <v>10000000</v>
      </c>
      <c r="AA550" s="40">
        <v>10201000</v>
      </c>
      <c r="AB550" s="40">
        <v>10241000</v>
      </c>
      <c r="AC550" s="40">
        <v>10281000</v>
      </c>
      <c r="AD550" s="40">
        <v>10322000</v>
      </c>
      <c r="AE550" s="40">
        <v>10363000</v>
      </c>
      <c r="AF550" s="40">
        <v>10194000</v>
      </c>
      <c r="AG550" s="40">
        <v>10207000</v>
      </c>
      <c r="AH550" s="40">
        <v>10220000</v>
      </c>
      <c r="AI550" s="40">
        <v>10232000</v>
      </c>
      <c r="AJ550" s="40">
        <v>10243000</v>
      </c>
      <c r="AK550" s="40">
        <v>10254000</v>
      </c>
      <c r="AL550" s="40">
        <v>10265300</v>
      </c>
      <c r="AM550" s="40">
        <v>10276000</v>
      </c>
      <c r="AN550" s="40">
        <v>10287000</v>
      </c>
      <c r="AO550" s="40">
        <v>10298000</v>
      </c>
      <c r="AP550" s="40">
        <v>10309000</v>
      </c>
      <c r="AQ550" s="40">
        <v>10320340</v>
      </c>
      <c r="AR550" s="40">
        <v>10331000</v>
      </c>
      <c r="AS550" s="40">
        <v>10342000</v>
      </c>
      <c r="AT550" s="40">
        <v>10353000</v>
      </c>
      <c r="AU550" s="40">
        <v>10364000</v>
      </c>
      <c r="AV550" s="40">
        <v>8800000</v>
      </c>
      <c r="AW550" s="40">
        <v>7877075</v>
      </c>
      <c r="AX550" s="40">
        <v>8020450</v>
      </c>
      <c r="AY550" s="40">
        <v>8105000</v>
      </c>
      <c r="AZ550" s="40">
        <v>9500139</v>
      </c>
      <c r="BA550" s="40">
        <v>9573290</v>
      </c>
      <c r="BB550" s="40">
        <v>9647000</v>
      </c>
      <c r="BC550" s="40">
        <v>9730000</v>
      </c>
      <c r="BD550" s="40">
        <v>9805000</v>
      </c>
      <c r="BE550" s="40">
        <v>9881130</v>
      </c>
      <c r="BF550" s="40">
        <v>9958000</v>
      </c>
      <c r="BG550" s="40">
        <v>10037600</v>
      </c>
      <c r="BH550" s="40">
        <v>10030000</v>
      </c>
      <c r="BI550" s="40">
        <v>10198800</v>
      </c>
      <c r="BJ550" s="40">
        <v>10280300</v>
      </c>
      <c r="BK550" s="40">
        <v>10301490</v>
      </c>
      <c r="BL550" s="40">
        <v>10284429</v>
      </c>
    </row>
    <row r="551" spans="1:64" x14ac:dyDescent="0.3">
      <c r="A551" s="40" t="s">
        <v>277</v>
      </c>
      <c r="B551" s="40" t="s">
        <v>278</v>
      </c>
      <c r="C551" s="40" t="s">
        <v>329</v>
      </c>
      <c r="D551" s="40" t="s">
        <v>51</v>
      </c>
      <c r="E551" s="40" t="s">
        <v>293</v>
      </c>
      <c r="G551" s="40">
        <v>5111</v>
      </c>
      <c r="H551" s="40">
        <v>374762</v>
      </c>
      <c r="I551" s="40">
        <v>380387</v>
      </c>
      <c r="J551" s="40">
        <v>396145</v>
      </c>
      <c r="K551" s="40">
        <v>411400</v>
      </c>
      <c r="L551" s="40">
        <v>432293</v>
      </c>
      <c r="M551" s="40">
        <v>432293</v>
      </c>
      <c r="N551" s="40">
        <v>450128</v>
      </c>
      <c r="O551" s="40">
        <v>464006</v>
      </c>
      <c r="P551" s="40">
        <v>479916</v>
      </c>
      <c r="Q551" s="40">
        <v>491459</v>
      </c>
      <c r="R551" s="40">
        <v>491517</v>
      </c>
      <c r="S551" s="40">
        <v>540865</v>
      </c>
      <c r="T551" s="40">
        <v>572905</v>
      </c>
      <c r="U551" s="40">
        <v>625987</v>
      </c>
      <c r="V551" s="40">
        <v>648533</v>
      </c>
      <c r="W551" s="40">
        <v>700471</v>
      </c>
      <c r="X551" s="40">
        <v>718544</v>
      </c>
      <c r="Y551" s="40">
        <v>744074</v>
      </c>
      <c r="Z551" s="40">
        <v>789533</v>
      </c>
      <c r="AA551" s="40">
        <v>789529</v>
      </c>
      <c r="AB551" s="40">
        <v>870576</v>
      </c>
      <c r="AC551" s="40">
        <v>887032</v>
      </c>
      <c r="AD551" s="40">
        <v>907959</v>
      </c>
      <c r="AE551" s="40">
        <v>948519</v>
      </c>
      <c r="AF551" s="40">
        <v>1019959</v>
      </c>
      <c r="AG551" s="40">
        <v>1010659</v>
      </c>
      <c r="AH551" s="40">
        <v>1055185</v>
      </c>
      <c r="AI551" s="40">
        <v>859505</v>
      </c>
      <c r="AJ551" s="40">
        <v>850000</v>
      </c>
      <c r="AK551" s="40">
        <v>838552</v>
      </c>
      <c r="AL551" s="40">
        <v>807613</v>
      </c>
      <c r="AM551" s="40">
        <v>813576</v>
      </c>
      <c r="AN551" s="40">
        <v>796728</v>
      </c>
      <c r="AO551" s="40">
        <v>748891</v>
      </c>
      <c r="AP551" s="40">
        <v>745830</v>
      </c>
      <c r="AQ551" s="40">
        <v>700096</v>
      </c>
      <c r="AR551" s="40">
        <v>598175</v>
      </c>
      <c r="AS551" s="40">
        <v>715391</v>
      </c>
      <c r="AT551" s="40">
        <v>711675</v>
      </c>
      <c r="AU551" s="40">
        <v>763724</v>
      </c>
      <c r="AV551" s="40">
        <v>749029</v>
      </c>
      <c r="AW551" s="40">
        <v>753075</v>
      </c>
      <c r="AX551" s="40">
        <v>781747</v>
      </c>
      <c r="AY551" s="40">
        <v>765000</v>
      </c>
      <c r="AZ551" s="40">
        <v>777846</v>
      </c>
      <c r="BA551" s="40">
        <v>799017</v>
      </c>
      <c r="BB551" s="40">
        <v>870622</v>
      </c>
      <c r="BC551" s="40">
        <v>947498</v>
      </c>
      <c r="BD551" s="40">
        <v>982921</v>
      </c>
      <c r="BE551" s="40">
        <v>1069854</v>
      </c>
      <c r="BF551" s="40">
        <v>1110560</v>
      </c>
      <c r="BG551" s="40">
        <v>1164438</v>
      </c>
      <c r="BH551" s="40">
        <v>1241744</v>
      </c>
      <c r="BI551" s="40">
        <v>1316799</v>
      </c>
      <c r="BJ551" s="40">
        <v>1398376</v>
      </c>
      <c r="BK551" s="40">
        <v>1470895</v>
      </c>
      <c r="BL551" s="40">
        <v>1508299</v>
      </c>
    </row>
    <row r="552" spans="1:64" x14ac:dyDescent="0.3">
      <c r="A552" s="40" t="s">
        <v>165</v>
      </c>
      <c r="B552" s="40" t="s">
        <v>166</v>
      </c>
      <c r="C552" s="40" t="s">
        <v>329</v>
      </c>
      <c r="D552" s="40" t="s">
        <v>51</v>
      </c>
      <c r="E552" s="40" t="s">
        <v>293</v>
      </c>
      <c r="G552" s="40">
        <v>5111</v>
      </c>
      <c r="H552" s="40">
        <v>950000</v>
      </c>
      <c r="I552" s="40">
        <v>1000000</v>
      </c>
      <c r="J552" s="40">
        <v>1000000</v>
      </c>
      <c r="K552" s="40">
        <v>1050000</v>
      </c>
      <c r="L552" s="40">
        <v>1100000</v>
      </c>
      <c r="M552" s="40">
        <v>1134000</v>
      </c>
      <c r="N552" s="40">
        <v>1135074</v>
      </c>
      <c r="O552" s="40">
        <v>1184154</v>
      </c>
      <c r="P552" s="40">
        <v>1223846</v>
      </c>
      <c r="Q552" s="40">
        <v>1259829</v>
      </c>
      <c r="R552" s="40">
        <v>1338238</v>
      </c>
      <c r="S552" s="40">
        <v>1262422</v>
      </c>
      <c r="T552" s="40">
        <v>1355613</v>
      </c>
      <c r="U552" s="40">
        <v>1403000</v>
      </c>
      <c r="V552" s="40">
        <v>1422128</v>
      </c>
      <c r="W552" s="40">
        <v>1325775</v>
      </c>
      <c r="X552" s="40">
        <v>1350000</v>
      </c>
      <c r="Y552" s="40">
        <v>1370000</v>
      </c>
      <c r="Z552" s="40">
        <v>1380000</v>
      </c>
      <c r="AA552" s="40">
        <v>1400000</v>
      </c>
      <c r="AB552" s="40">
        <v>1420000</v>
      </c>
      <c r="AC552" s="40">
        <v>1350000</v>
      </c>
      <c r="AD552" s="40">
        <v>1280000</v>
      </c>
      <c r="AE552" s="40">
        <v>1320000</v>
      </c>
      <c r="AF552" s="40">
        <v>1330000</v>
      </c>
      <c r="AG552" s="40">
        <v>1100000</v>
      </c>
      <c r="AH552" s="40">
        <v>1000000</v>
      </c>
      <c r="AI552" s="40">
        <v>1000000</v>
      </c>
      <c r="AJ552" s="40">
        <v>950000</v>
      </c>
      <c r="AK552" s="40">
        <v>920000</v>
      </c>
      <c r="AL552" s="40">
        <v>900000</v>
      </c>
      <c r="AM552" s="40">
        <v>950000</v>
      </c>
      <c r="AN552" s="40">
        <v>1000000</v>
      </c>
      <c r="AO552" s="40">
        <v>950000</v>
      </c>
      <c r="AP552" s="40">
        <v>900000</v>
      </c>
      <c r="AQ552" s="40">
        <v>920000</v>
      </c>
      <c r="AR552" s="40">
        <v>880000</v>
      </c>
      <c r="AS552" s="40">
        <v>850000</v>
      </c>
      <c r="AT552" s="40">
        <v>800000</v>
      </c>
      <c r="AU552" s="40">
        <v>780000</v>
      </c>
      <c r="AV552" s="40">
        <v>722199</v>
      </c>
      <c r="AW552" s="40">
        <v>872000</v>
      </c>
      <c r="AX552" s="40">
        <v>961000</v>
      </c>
      <c r="AY552" s="40">
        <v>1106159</v>
      </c>
      <c r="AZ552" s="40">
        <v>1243000</v>
      </c>
      <c r="BA552" s="40">
        <v>1053000</v>
      </c>
      <c r="BB552" s="40">
        <v>1308000</v>
      </c>
      <c r="BC552" s="40">
        <v>1358000</v>
      </c>
      <c r="BD552" s="40">
        <v>1277044</v>
      </c>
      <c r="BE552" s="40">
        <v>1277044</v>
      </c>
      <c r="BF552" s="40">
        <v>1395433</v>
      </c>
      <c r="BG552" s="40">
        <v>1541000</v>
      </c>
      <c r="BH552" s="40">
        <v>1680000</v>
      </c>
      <c r="BI552" s="40">
        <v>1798000</v>
      </c>
      <c r="BJ552" s="40">
        <v>1682017</v>
      </c>
      <c r="BK552" s="40">
        <v>1657766</v>
      </c>
      <c r="BL552" s="40">
        <v>1754144</v>
      </c>
    </row>
    <row r="553" spans="1:64" x14ac:dyDescent="0.3">
      <c r="A553" s="40" t="s">
        <v>171</v>
      </c>
      <c r="B553" s="40" t="s">
        <v>172</v>
      </c>
      <c r="C553" s="40" t="s">
        <v>329</v>
      </c>
      <c r="D553" s="40" t="s">
        <v>51</v>
      </c>
      <c r="E553" s="40" t="s">
        <v>293</v>
      </c>
      <c r="G553" s="40">
        <v>5111</v>
      </c>
      <c r="H553" s="40">
        <v>420000</v>
      </c>
      <c r="I553" s="40">
        <v>443000</v>
      </c>
      <c r="J553" s="40">
        <v>500379</v>
      </c>
      <c r="K553" s="40">
        <v>516300</v>
      </c>
      <c r="L553" s="40">
        <v>521400</v>
      </c>
      <c r="M553" s="40">
        <v>614722</v>
      </c>
      <c r="N553" s="40">
        <v>682104</v>
      </c>
      <c r="O553" s="40">
        <v>625152</v>
      </c>
      <c r="P553" s="40">
        <v>675523</v>
      </c>
      <c r="Q553" s="40">
        <v>709354</v>
      </c>
      <c r="R553" s="40">
        <v>748157</v>
      </c>
      <c r="S553" s="40">
        <v>742512</v>
      </c>
      <c r="T553" s="40">
        <v>739902</v>
      </c>
      <c r="U553" s="40">
        <v>705347</v>
      </c>
      <c r="V553" s="40">
        <v>686813</v>
      </c>
      <c r="W553" s="40">
        <v>637641</v>
      </c>
      <c r="X553" s="40">
        <v>628731</v>
      </c>
      <c r="Y553" s="40">
        <v>647206</v>
      </c>
      <c r="Z553" s="40">
        <v>631353</v>
      </c>
      <c r="AA553" s="40">
        <v>634321</v>
      </c>
      <c r="AB553" s="40">
        <v>610627</v>
      </c>
      <c r="AC553" s="40">
        <v>626615</v>
      </c>
      <c r="AD553" s="40">
        <v>647090</v>
      </c>
      <c r="AE553" s="40">
        <v>628143</v>
      </c>
      <c r="AF553" s="40">
        <v>650025</v>
      </c>
      <c r="AG553" s="40">
        <v>614230</v>
      </c>
      <c r="AH553" s="40">
        <v>582700</v>
      </c>
      <c r="AI553" s="40">
        <v>579230</v>
      </c>
      <c r="AJ553" s="40">
        <v>594059</v>
      </c>
      <c r="AK553" s="40">
        <v>581812</v>
      </c>
      <c r="AL553" s="40">
        <v>600000</v>
      </c>
      <c r="AM553" s="40">
        <v>550000</v>
      </c>
      <c r="AN553" s="40">
        <v>500000</v>
      </c>
      <c r="AO553" s="40">
        <v>453827</v>
      </c>
      <c r="AP553" s="40">
        <v>465173</v>
      </c>
      <c r="AQ553" s="40">
        <v>500000</v>
      </c>
      <c r="AR553" s="40">
        <v>570000</v>
      </c>
      <c r="AS553" s="40">
        <v>657137</v>
      </c>
      <c r="AT553" s="40">
        <v>748976</v>
      </c>
      <c r="AU553" s="40">
        <v>732123</v>
      </c>
      <c r="AV553" s="40">
        <v>815898</v>
      </c>
      <c r="AW553" s="40">
        <v>815450</v>
      </c>
      <c r="AX553" s="40">
        <v>991697</v>
      </c>
      <c r="AY553" s="40">
        <v>1003720</v>
      </c>
      <c r="AZ553" s="40">
        <v>1006572</v>
      </c>
      <c r="BA553" s="40">
        <v>1122179</v>
      </c>
      <c r="BB553" s="40">
        <v>1147152</v>
      </c>
      <c r="BC553" s="40">
        <v>1194895</v>
      </c>
      <c r="BD553" s="40">
        <v>1218518</v>
      </c>
      <c r="BE553" s="40">
        <v>1334820</v>
      </c>
      <c r="BF553" s="40">
        <v>1143231</v>
      </c>
      <c r="BG553" s="40">
        <v>1135141</v>
      </c>
      <c r="BH553" s="40">
        <v>1132231</v>
      </c>
      <c r="BI553" s="40">
        <v>1144000</v>
      </c>
      <c r="BJ553" s="40">
        <v>1349792</v>
      </c>
      <c r="BK553" s="40">
        <v>1214244</v>
      </c>
      <c r="BL553" s="40">
        <v>1221489</v>
      </c>
    </row>
    <row r="554" spans="1:64" x14ac:dyDescent="0.3">
      <c r="A554" s="40" t="s">
        <v>175</v>
      </c>
      <c r="B554" s="40" t="s">
        <v>176</v>
      </c>
      <c r="C554" s="40" t="s">
        <v>329</v>
      </c>
      <c r="D554" s="40" t="s">
        <v>51</v>
      </c>
      <c r="E554" s="40" t="s">
        <v>293</v>
      </c>
      <c r="G554" s="40">
        <v>5111</v>
      </c>
      <c r="H554" s="40">
        <v>12527000</v>
      </c>
      <c r="I554" s="40">
        <v>12600000</v>
      </c>
      <c r="J554" s="40">
        <v>12600000</v>
      </c>
      <c r="K554" s="40">
        <v>12600000</v>
      </c>
      <c r="L554" s="40">
        <v>12500000</v>
      </c>
      <c r="M554" s="40">
        <v>10445852</v>
      </c>
      <c r="N554" s="40">
        <v>10538274</v>
      </c>
      <c r="O554" s="40">
        <v>10697654</v>
      </c>
      <c r="P554" s="40">
        <v>11007313</v>
      </c>
      <c r="Q554" s="40">
        <v>11300000</v>
      </c>
      <c r="R554" s="40">
        <v>11234298</v>
      </c>
      <c r="S554" s="40">
        <v>11500000</v>
      </c>
      <c r="T554" s="40">
        <v>11900000</v>
      </c>
      <c r="U554" s="40">
        <v>12300000</v>
      </c>
      <c r="V554" s="40">
        <v>12700000</v>
      </c>
      <c r="W554" s="40">
        <v>12774000</v>
      </c>
      <c r="X554" s="40">
        <v>13060000</v>
      </c>
      <c r="Y554" s="40">
        <v>13135000</v>
      </c>
      <c r="Z554" s="40">
        <v>14167000</v>
      </c>
      <c r="AA554" s="40">
        <v>13575000</v>
      </c>
      <c r="AB554" s="40">
        <v>12900000</v>
      </c>
      <c r="AC554" s="40">
        <v>12900000</v>
      </c>
      <c r="AD554" s="40">
        <v>13100000</v>
      </c>
      <c r="AE554" s="40">
        <v>12900000</v>
      </c>
      <c r="AF554" s="40">
        <v>12000000</v>
      </c>
      <c r="AG554" s="40">
        <v>12000000</v>
      </c>
      <c r="AH554" s="40">
        <v>12200000</v>
      </c>
      <c r="AI554" s="40">
        <v>12400000</v>
      </c>
      <c r="AJ554" s="40">
        <v>12800000</v>
      </c>
      <c r="AK554" s="40">
        <v>13300000</v>
      </c>
      <c r="AL554" s="40">
        <v>13500000</v>
      </c>
      <c r="AM554" s="40">
        <v>13500000</v>
      </c>
      <c r="AN554" s="40">
        <v>13100000</v>
      </c>
      <c r="AO554" s="40">
        <v>12500000</v>
      </c>
      <c r="AP554" s="40">
        <v>12600000</v>
      </c>
      <c r="AQ554" s="40">
        <v>13000000</v>
      </c>
      <c r="AR554" s="40">
        <v>13400000</v>
      </c>
      <c r="AS554" s="40">
        <v>13700000</v>
      </c>
      <c r="AT554" s="40">
        <v>13800000</v>
      </c>
      <c r="AU554" s="40">
        <v>13600000</v>
      </c>
      <c r="AV554" s="40">
        <v>13500000</v>
      </c>
      <c r="AW554" s="40">
        <v>13635000</v>
      </c>
      <c r="AX554" s="40">
        <v>13538000</v>
      </c>
      <c r="AY554" s="40">
        <v>13512000</v>
      </c>
      <c r="AZ554" s="40">
        <v>13790000</v>
      </c>
      <c r="BA554" s="40">
        <v>13532000</v>
      </c>
      <c r="BB554" s="40">
        <v>13911358</v>
      </c>
      <c r="BC554" s="40">
        <v>13865431</v>
      </c>
      <c r="BD554" s="40">
        <v>13761161</v>
      </c>
      <c r="BE554" s="40">
        <v>13731044</v>
      </c>
      <c r="BF554" s="40">
        <v>13688328</v>
      </c>
      <c r="BG554" s="40">
        <v>13887898</v>
      </c>
      <c r="BH554" s="40">
        <v>13861194</v>
      </c>
      <c r="BI554" s="40">
        <v>13915301</v>
      </c>
      <c r="BJ554" s="40">
        <v>13694582</v>
      </c>
      <c r="BK554" s="40">
        <v>13400272</v>
      </c>
      <c r="BL554" s="40">
        <v>12953388</v>
      </c>
    </row>
    <row r="555" spans="1:64" x14ac:dyDescent="0.3">
      <c r="A555" s="40" t="s">
        <v>177</v>
      </c>
      <c r="B555" s="40" t="s">
        <v>178</v>
      </c>
      <c r="C555" s="40" t="s">
        <v>329</v>
      </c>
      <c r="D555" s="40" t="s">
        <v>51</v>
      </c>
      <c r="E555" s="40" t="s">
        <v>293</v>
      </c>
      <c r="G555" s="40">
        <v>5111</v>
      </c>
      <c r="H555" s="40">
        <v>8063658</v>
      </c>
      <c r="I555" s="40">
        <v>8224500</v>
      </c>
      <c r="J555" s="40">
        <v>8549000</v>
      </c>
      <c r="K555" s="40">
        <v>8837000</v>
      </c>
      <c r="L555" s="40">
        <v>10052000</v>
      </c>
      <c r="M555" s="40">
        <v>9276000</v>
      </c>
      <c r="N555" s="40">
        <v>9485000</v>
      </c>
      <c r="O555" s="40">
        <v>9698000</v>
      </c>
      <c r="P555" s="40">
        <v>9916000</v>
      </c>
      <c r="Q555" s="40">
        <v>10139000</v>
      </c>
      <c r="R555" s="40">
        <v>10367000</v>
      </c>
      <c r="S555" s="40">
        <v>10600000</v>
      </c>
      <c r="T555" s="40">
        <v>10840000</v>
      </c>
      <c r="U555" s="40">
        <v>11084000</v>
      </c>
      <c r="V555" s="40">
        <v>11333300</v>
      </c>
      <c r="W555" s="40">
        <v>11588200</v>
      </c>
      <c r="X555" s="40">
        <v>11848900</v>
      </c>
      <c r="Y555" s="40">
        <v>12115500</v>
      </c>
      <c r="Z555" s="40">
        <v>12388000</v>
      </c>
      <c r="AA555" s="40">
        <v>12577600</v>
      </c>
      <c r="AB555" s="40">
        <v>12881028</v>
      </c>
      <c r="AC555" s="40">
        <v>13177292</v>
      </c>
      <c r="AD555" s="40">
        <v>13480367</v>
      </c>
      <c r="AE555" s="40">
        <v>12492646</v>
      </c>
      <c r="AF555" s="40">
        <v>12599630</v>
      </c>
      <c r="AG555" s="40">
        <v>12687800</v>
      </c>
      <c r="AH555" s="40">
        <v>12776642</v>
      </c>
      <c r="AI555" s="40">
        <v>12866079</v>
      </c>
      <c r="AJ555" s="40">
        <v>12956142</v>
      </c>
      <c r="AK555" s="40">
        <v>13046835</v>
      </c>
      <c r="AL555" s="40">
        <v>13138162</v>
      </c>
      <c r="AM555" s="40">
        <v>13230100</v>
      </c>
      <c r="AN555" s="40">
        <v>13322700</v>
      </c>
      <c r="AO555" s="40">
        <v>13416000</v>
      </c>
      <c r="AP555" s="40">
        <v>15644800</v>
      </c>
      <c r="AQ555" s="40">
        <v>13604500</v>
      </c>
      <c r="AR555" s="40">
        <v>13699700</v>
      </c>
      <c r="AS555" s="40">
        <v>13795600</v>
      </c>
      <c r="AT555" s="40">
        <v>17250762</v>
      </c>
      <c r="AU555" s="40">
        <v>16713000</v>
      </c>
      <c r="AV555" s="40">
        <v>17037000</v>
      </c>
      <c r="AW555" s="40">
        <v>17367000</v>
      </c>
      <c r="AX555" s="40">
        <v>17704000</v>
      </c>
      <c r="AY555" s="40">
        <v>17472118</v>
      </c>
      <c r="AZ555" s="40">
        <v>17719092</v>
      </c>
      <c r="BA555" s="40">
        <v>18500000</v>
      </c>
      <c r="BB555" s="40">
        <v>18500000</v>
      </c>
      <c r="BC555" s="40">
        <v>18800000</v>
      </c>
      <c r="BD555" s="40">
        <v>19100000</v>
      </c>
      <c r="BE555" s="40">
        <v>19245648</v>
      </c>
      <c r="BF555" s="40">
        <v>21300000</v>
      </c>
      <c r="BG555" s="40">
        <v>22800000</v>
      </c>
      <c r="BH555" s="40">
        <v>24531672</v>
      </c>
      <c r="BI555" s="40">
        <v>25800000</v>
      </c>
      <c r="BJ555" s="40">
        <v>26713644</v>
      </c>
      <c r="BK555" s="40">
        <v>26697483</v>
      </c>
      <c r="BL555" s="40">
        <v>26399523</v>
      </c>
    </row>
    <row r="556" spans="1:64" x14ac:dyDescent="0.3">
      <c r="A556" s="40" t="s">
        <v>179</v>
      </c>
      <c r="B556" s="40" t="s">
        <v>180</v>
      </c>
      <c r="C556" s="40" t="s">
        <v>329</v>
      </c>
      <c r="D556" s="40" t="s">
        <v>51</v>
      </c>
      <c r="E556" s="40" t="s">
        <v>293</v>
      </c>
      <c r="G556" s="40">
        <v>5111</v>
      </c>
      <c r="H556" s="40">
        <v>3618000</v>
      </c>
      <c r="I556" s="40">
        <v>3382762</v>
      </c>
      <c r="J556" s="40">
        <v>3464603</v>
      </c>
      <c r="K556" s="40">
        <v>3463937</v>
      </c>
      <c r="L556" s="40">
        <v>3496797</v>
      </c>
      <c r="M556" s="40">
        <v>3496797</v>
      </c>
      <c r="N556" s="40">
        <v>3626643</v>
      </c>
      <c r="O556" s="40">
        <v>3682325</v>
      </c>
      <c r="P556" s="40">
        <v>3971000</v>
      </c>
      <c r="Q556" s="40">
        <v>4280500</v>
      </c>
      <c r="R556" s="40">
        <v>4223900</v>
      </c>
      <c r="S556" s="40">
        <v>4472600</v>
      </c>
      <c r="T556" s="40">
        <v>4628700</v>
      </c>
      <c r="U556" s="40">
        <v>4773300</v>
      </c>
      <c r="V556" s="40">
        <v>4867900</v>
      </c>
      <c r="W556" s="40">
        <v>4989500</v>
      </c>
      <c r="X556" s="40">
        <v>4911100</v>
      </c>
      <c r="Y556" s="40">
        <v>5245600</v>
      </c>
      <c r="Z556" s="40">
        <v>5242200</v>
      </c>
      <c r="AA556" s="40">
        <v>4770600</v>
      </c>
      <c r="AB556" s="40">
        <v>4745400</v>
      </c>
      <c r="AC556" s="40">
        <v>4821100</v>
      </c>
      <c r="AD556" s="40">
        <v>4871300</v>
      </c>
      <c r="AE556" s="40">
        <v>4993100</v>
      </c>
      <c r="AF556" s="40">
        <v>5000000</v>
      </c>
      <c r="AG556" s="40">
        <v>5200000</v>
      </c>
      <c r="AH556" s="40">
        <v>3905200</v>
      </c>
      <c r="AI556" s="40">
        <v>4259800</v>
      </c>
      <c r="AJ556" s="40">
        <v>4416500</v>
      </c>
      <c r="AK556" s="40">
        <v>4913200</v>
      </c>
      <c r="AL556" s="40">
        <v>5121000</v>
      </c>
      <c r="AM556" s="40">
        <v>5209000</v>
      </c>
      <c r="AN556" s="40">
        <v>5370000</v>
      </c>
      <c r="AO556" s="40">
        <v>5106000</v>
      </c>
      <c r="AP556" s="40">
        <v>5233000</v>
      </c>
      <c r="AQ556" s="40">
        <v>5301000</v>
      </c>
      <c r="AR556" s="40">
        <v>5460000</v>
      </c>
      <c r="AS556" s="40">
        <v>5651000</v>
      </c>
      <c r="AT556" s="40">
        <v>5820000</v>
      </c>
      <c r="AU556" s="40">
        <v>5965500</v>
      </c>
      <c r="AV556" s="40">
        <v>6144000</v>
      </c>
      <c r="AW556" s="40">
        <v>6328000</v>
      </c>
      <c r="AX556" s="40">
        <v>6519000</v>
      </c>
      <c r="AY556" s="40">
        <v>6567000</v>
      </c>
      <c r="AZ556" s="40">
        <v>6770000</v>
      </c>
      <c r="BA556" s="40">
        <v>6973100</v>
      </c>
      <c r="BB556" s="40">
        <v>7182293</v>
      </c>
      <c r="BC556" s="40">
        <v>11408740</v>
      </c>
      <c r="BD556" s="40">
        <v>11751002</v>
      </c>
      <c r="BE556" s="40">
        <v>12103532</v>
      </c>
      <c r="BF556" s="40">
        <v>12466638</v>
      </c>
      <c r="BG556" s="40">
        <v>12805900</v>
      </c>
      <c r="BH556" s="40">
        <v>12985900</v>
      </c>
      <c r="BI556" s="40">
        <v>13623000</v>
      </c>
      <c r="BJ556" s="40">
        <v>14171809</v>
      </c>
      <c r="BK556" s="40">
        <v>14805324</v>
      </c>
      <c r="BL556" s="40">
        <v>15393187</v>
      </c>
    </row>
    <row r="557" spans="1:64" x14ac:dyDescent="0.3">
      <c r="A557" s="40" t="s">
        <v>279</v>
      </c>
      <c r="B557" s="40" t="s">
        <v>280</v>
      </c>
      <c r="C557" s="40" t="s">
        <v>329</v>
      </c>
      <c r="D557" s="40" t="s">
        <v>51</v>
      </c>
      <c r="E557" s="40" t="s">
        <v>293</v>
      </c>
      <c r="G557" s="40">
        <v>5111</v>
      </c>
      <c r="H557" s="40">
        <v>1283000</v>
      </c>
      <c r="I557" s="40">
        <v>1271000</v>
      </c>
      <c r="J557" s="40">
        <v>1270000</v>
      </c>
      <c r="K557" s="40">
        <v>1267000</v>
      </c>
      <c r="L557" s="40">
        <v>1302000</v>
      </c>
      <c r="M557" s="40">
        <v>1324000</v>
      </c>
      <c r="N557" s="40">
        <v>1407000</v>
      </c>
      <c r="O557" s="40">
        <v>1433000</v>
      </c>
      <c r="P557" s="40">
        <v>1547000</v>
      </c>
      <c r="Q557" s="40">
        <v>1574000</v>
      </c>
      <c r="R557" s="40">
        <v>1620000</v>
      </c>
      <c r="S557" s="40">
        <v>1668000</v>
      </c>
      <c r="T557" s="40">
        <v>1705871</v>
      </c>
      <c r="U557" s="40">
        <v>1721410</v>
      </c>
      <c r="V557" s="40">
        <v>1793983</v>
      </c>
      <c r="W557" s="40">
        <v>2009072</v>
      </c>
      <c r="X557" s="40">
        <v>2086768</v>
      </c>
      <c r="Y557" s="40">
        <v>2127170</v>
      </c>
      <c r="Z557" s="40">
        <v>2214272</v>
      </c>
      <c r="AA557" s="40">
        <v>2181214</v>
      </c>
      <c r="AB557" s="40">
        <v>2317933</v>
      </c>
      <c r="AC557" s="40">
        <v>2456102</v>
      </c>
      <c r="AD557" s="40">
        <v>2334873</v>
      </c>
      <c r="AE557" s="40">
        <v>2215377</v>
      </c>
      <c r="AF557" s="40">
        <v>2469721</v>
      </c>
      <c r="AG557" s="40">
        <v>2520061</v>
      </c>
      <c r="AH557" s="40">
        <v>2600810</v>
      </c>
      <c r="AI557" s="40">
        <v>2637649</v>
      </c>
      <c r="AJ557" s="40">
        <v>2672413</v>
      </c>
      <c r="AK557" s="40">
        <v>2878000</v>
      </c>
      <c r="AL557" s="40">
        <v>2984000</v>
      </c>
      <c r="AM557" s="40">
        <v>3000000</v>
      </c>
      <c r="AN557" s="40">
        <v>2800000</v>
      </c>
      <c r="AO557" s="40">
        <v>2600000</v>
      </c>
      <c r="AP557" s="40">
        <v>2400000</v>
      </c>
      <c r="AQ557" s="40">
        <v>2200000</v>
      </c>
      <c r="AR557" s="40">
        <v>2700516</v>
      </c>
      <c r="AS557" s="40">
        <v>2747176</v>
      </c>
      <c r="AT557" s="40">
        <v>2904880</v>
      </c>
      <c r="AU557" s="40">
        <v>2620987</v>
      </c>
      <c r="AV557" s="40">
        <v>2700000</v>
      </c>
      <c r="AW557" s="40">
        <v>2517550</v>
      </c>
      <c r="AX557" s="40">
        <v>2375473</v>
      </c>
      <c r="AY557" s="40">
        <v>2341970</v>
      </c>
      <c r="AZ557" s="40">
        <v>2566754</v>
      </c>
      <c r="BA557" s="40">
        <v>2799965</v>
      </c>
      <c r="BB557" s="40">
        <v>2457563</v>
      </c>
      <c r="BC557" s="40">
        <v>2315327</v>
      </c>
      <c r="BD557" s="40">
        <v>3038000</v>
      </c>
      <c r="BE557" s="40">
        <v>3100000</v>
      </c>
      <c r="BF557" s="40">
        <v>2539797</v>
      </c>
      <c r="BG557" s="40">
        <v>3922107</v>
      </c>
      <c r="BH557" s="40">
        <v>4026658</v>
      </c>
      <c r="BI557" s="40">
        <v>4085000</v>
      </c>
      <c r="BJ557" s="40">
        <v>3946348</v>
      </c>
      <c r="BK557" s="40">
        <v>3865612</v>
      </c>
      <c r="BL557" s="40">
        <v>4077359</v>
      </c>
    </row>
    <row r="558" spans="1:64" x14ac:dyDescent="0.3">
      <c r="A558" s="40" t="s">
        <v>281</v>
      </c>
      <c r="B558" s="40" t="s">
        <v>282</v>
      </c>
      <c r="C558" s="40" t="s">
        <v>329</v>
      </c>
      <c r="D558" s="40" t="s">
        <v>51</v>
      </c>
      <c r="E558" s="40" t="s">
        <v>293</v>
      </c>
      <c r="G558" s="40">
        <v>5111</v>
      </c>
      <c r="H558" s="40">
        <v>3553100</v>
      </c>
      <c r="I558" s="40">
        <v>3614260</v>
      </c>
      <c r="J558" s="40">
        <v>3715000</v>
      </c>
      <c r="K558" s="40">
        <v>3501193</v>
      </c>
      <c r="L558" s="40">
        <v>3546600</v>
      </c>
      <c r="M558" s="40">
        <v>3397210</v>
      </c>
      <c r="N558" s="40">
        <v>3939653</v>
      </c>
      <c r="O558" s="40">
        <v>4071000</v>
      </c>
      <c r="P558" s="40">
        <v>4802000</v>
      </c>
      <c r="Q558" s="40">
        <v>5190000</v>
      </c>
      <c r="R558" s="40">
        <v>5542000</v>
      </c>
      <c r="S558" s="40">
        <v>5601000</v>
      </c>
      <c r="T558" s="40">
        <v>5642000</v>
      </c>
      <c r="U558" s="40">
        <v>5732000</v>
      </c>
      <c r="V558" s="40">
        <v>6132000</v>
      </c>
      <c r="W558" s="40">
        <v>6316000</v>
      </c>
      <c r="X558" s="40">
        <v>6614000</v>
      </c>
      <c r="Y558" s="40">
        <v>6027000</v>
      </c>
      <c r="Z558" s="40">
        <v>5569000</v>
      </c>
      <c r="AA558" s="40">
        <v>5279000</v>
      </c>
      <c r="AB558" s="40">
        <v>5286000</v>
      </c>
      <c r="AC558" s="40">
        <v>5662000</v>
      </c>
      <c r="AD558" s="40">
        <v>5547000</v>
      </c>
      <c r="AE558" s="40">
        <v>5465000</v>
      </c>
      <c r="AF558" s="40">
        <v>5499000</v>
      </c>
      <c r="AG558" s="40">
        <v>5783000</v>
      </c>
      <c r="AH558" s="40">
        <v>5918000</v>
      </c>
      <c r="AI558" s="40">
        <v>5820000</v>
      </c>
      <c r="AJ558" s="40">
        <v>5846000</v>
      </c>
      <c r="AK558" s="40">
        <v>6407000</v>
      </c>
      <c r="AL558" s="40">
        <v>5349000</v>
      </c>
      <c r="AM558" s="40">
        <v>6024000</v>
      </c>
      <c r="AN558" s="40">
        <v>4180000</v>
      </c>
      <c r="AO558" s="40">
        <v>4300000</v>
      </c>
      <c r="AP558" s="40">
        <v>4500000</v>
      </c>
      <c r="AQ558" s="40">
        <v>5436214</v>
      </c>
      <c r="AR558" s="40">
        <v>5400000</v>
      </c>
      <c r="AS558" s="40">
        <v>5668000</v>
      </c>
      <c r="AT558" s="40">
        <v>6068760</v>
      </c>
      <c r="AU558" s="40">
        <v>6186000</v>
      </c>
      <c r="AV558" s="40">
        <v>6270000</v>
      </c>
      <c r="AW558" s="40">
        <v>5673000</v>
      </c>
      <c r="AX558" s="40">
        <v>5405000</v>
      </c>
      <c r="AY558" s="40">
        <v>5227000</v>
      </c>
      <c r="AZ558" s="40">
        <v>5227000</v>
      </c>
      <c r="BA558" s="40">
        <v>4987000</v>
      </c>
      <c r="BB558" s="40">
        <v>5048000</v>
      </c>
      <c r="BC558" s="40">
        <v>5012000</v>
      </c>
      <c r="BD558" s="40">
        <v>5331000</v>
      </c>
      <c r="BE558" s="40">
        <v>5773620</v>
      </c>
      <c r="BF558" s="40">
        <v>6058388</v>
      </c>
      <c r="BG558" s="40">
        <v>6100000</v>
      </c>
      <c r="BH558" s="40">
        <v>6150000</v>
      </c>
      <c r="BI558" s="40">
        <v>4868357</v>
      </c>
      <c r="BJ558" s="40">
        <v>4997047</v>
      </c>
      <c r="BK558" s="40">
        <v>5543885</v>
      </c>
      <c r="BL558" s="40">
        <v>5534495</v>
      </c>
    </row>
    <row r="559" spans="1:64" x14ac:dyDescent="0.3">
      <c r="A559" s="40" t="s">
        <v>147</v>
      </c>
      <c r="B559" s="40" t="s">
        <v>148</v>
      </c>
      <c r="C559" s="40" t="s">
        <v>330</v>
      </c>
      <c r="D559" s="40" t="s">
        <v>51</v>
      </c>
      <c r="E559" s="40" t="s">
        <v>293</v>
      </c>
      <c r="G559" s="40">
        <v>5111</v>
      </c>
      <c r="H559" s="40">
        <v>1800000</v>
      </c>
      <c r="I559" s="40">
        <v>1840000</v>
      </c>
      <c r="J559" s="40">
        <v>1840000</v>
      </c>
      <c r="K559" s="40">
        <v>2000000</v>
      </c>
      <c r="L559" s="40">
        <v>2300000</v>
      </c>
      <c r="M559" s="40">
        <v>2340000</v>
      </c>
      <c r="N559" s="40">
        <v>2400000</v>
      </c>
      <c r="O559" s="40">
        <v>2425000</v>
      </c>
      <c r="P559" s="40">
        <v>2500000</v>
      </c>
      <c r="Q559" s="40">
        <v>2550000</v>
      </c>
      <c r="R559" s="40">
        <v>2601000</v>
      </c>
      <c r="S559" s="40">
        <v>2400000</v>
      </c>
      <c r="T559" s="40">
        <v>2300000</v>
      </c>
      <c r="U559" s="40">
        <v>2435000</v>
      </c>
      <c r="V559" s="40">
        <v>2500000</v>
      </c>
      <c r="W559" s="40">
        <v>2550000</v>
      </c>
      <c r="X559" s="40">
        <v>2600000</v>
      </c>
      <c r="Y559" s="40">
        <v>2653000</v>
      </c>
      <c r="Z559" s="40">
        <v>2706000</v>
      </c>
      <c r="AA559" s="40">
        <v>2760000</v>
      </c>
      <c r="AB559" s="40">
        <v>2815000</v>
      </c>
      <c r="AC559" s="40">
        <v>2871000</v>
      </c>
      <c r="AD559" s="40">
        <v>2928000</v>
      </c>
      <c r="AE559" s="40">
        <v>2986000</v>
      </c>
      <c r="AF559" s="40">
        <v>3566000</v>
      </c>
      <c r="AG559" s="40">
        <v>3637000</v>
      </c>
      <c r="AH559" s="40">
        <v>3711000</v>
      </c>
      <c r="AI559" s="40">
        <v>3785000</v>
      </c>
      <c r="AJ559" s="40">
        <v>3860000</v>
      </c>
      <c r="AK559" s="40">
        <v>3860000</v>
      </c>
      <c r="AL559" s="40">
        <v>4015000</v>
      </c>
      <c r="AM559" s="40">
        <v>4095900</v>
      </c>
      <c r="AN559" s="40">
        <v>4177500</v>
      </c>
      <c r="AO559" s="40">
        <v>4260900</v>
      </c>
      <c r="AP559" s="40">
        <v>4345900</v>
      </c>
      <c r="AQ559" s="40">
        <v>4432900</v>
      </c>
      <c r="AR559" s="40">
        <v>4521500</v>
      </c>
      <c r="AS559" s="40">
        <v>4611871</v>
      </c>
      <c r="AT559" s="40">
        <v>4704138</v>
      </c>
      <c r="AU559" s="40">
        <v>4798223</v>
      </c>
      <c r="AV559" s="40">
        <v>4894190</v>
      </c>
      <c r="AW559" s="40">
        <v>4992076</v>
      </c>
      <c r="AX559" s="40">
        <v>7311544</v>
      </c>
      <c r="AY559" s="40">
        <v>7457754</v>
      </c>
      <c r="AZ559" s="40">
        <v>7606887</v>
      </c>
      <c r="BA559" s="40">
        <v>7759005</v>
      </c>
      <c r="BB559" s="40">
        <v>7914160</v>
      </c>
      <c r="BC559" s="40">
        <v>8072420</v>
      </c>
      <c r="BD559" s="40">
        <v>8233845</v>
      </c>
      <c r="BE559" s="40">
        <v>8398499</v>
      </c>
      <c r="BF559" s="40">
        <v>8566448</v>
      </c>
      <c r="BG559" s="40">
        <v>8737755</v>
      </c>
      <c r="BH559" s="40">
        <v>8912532</v>
      </c>
      <c r="BI559" s="40">
        <v>9090700</v>
      </c>
      <c r="BJ559" s="40">
        <v>9272510</v>
      </c>
      <c r="BK559" s="40">
        <v>9457934</v>
      </c>
      <c r="BL559" s="40">
        <v>9647073</v>
      </c>
    </row>
    <row r="560" spans="1:64" x14ac:dyDescent="0.3">
      <c r="A560" s="40" t="s">
        <v>153</v>
      </c>
      <c r="B560" s="40" t="s">
        <v>154</v>
      </c>
      <c r="C560" s="40" t="s">
        <v>330</v>
      </c>
      <c r="D560" s="40" t="s">
        <v>51</v>
      </c>
      <c r="E560" s="40" t="s">
        <v>293</v>
      </c>
      <c r="G560" s="40">
        <v>5111</v>
      </c>
      <c r="H560" s="40">
        <v>1750000</v>
      </c>
      <c r="I560" s="40">
        <v>1750000</v>
      </c>
      <c r="J560" s="40">
        <v>1850000</v>
      </c>
      <c r="K560" s="40">
        <v>1600000</v>
      </c>
      <c r="L560" s="40">
        <v>1740000</v>
      </c>
      <c r="M560" s="40">
        <v>1882000</v>
      </c>
      <c r="N560" s="40">
        <v>1850000</v>
      </c>
      <c r="O560" s="40">
        <v>1900000</v>
      </c>
      <c r="P560" s="40">
        <v>2100000</v>
      </c>
      <c r="Q560" s="40">
        <v>2325000</v>
      </c>
      <c r="R560" s="40">
        <v>2500000</v>
      </c>
      <c r="S560" s="40">
        <v>2325000</v>
      </c>
      <c r="T560" s="40">
        <v>2325000</v>
      </c>
      <c r="U560" s="40">
        <v>2400000</v>
      </c>
      <c r="V560" s="40">
        <v>2600000</v>
      </c>
      <c r="W560" s="40">
        <v>2750000</v>
      </c>
      <c r="X560" s="40">
        <v>2917250</v>
      </c>
      <c r="Y560" s="40">
        <v>3000000</v>
      </c>
      <c r="Z560" s="40">
        <v>3100000</v>
      </c>
      <c r="AA560" s="40">
        <v>3681030</v>
      </c>
      <c r="AB560" s="40">
        <v>3782385</v>
      </c>
      <c r="AC560" s="40">
        <v>3511900</v>
      </c>
      <c r="AD560" s="40">
        <v>3430900</v>
      </c>
      <c r="AE560" s="40">
        <v>3561000</v>
      </c>
      <c r="AF560" s="40">
        <v>4151370</v>
      </c>
      <c r="AG560" s="40">
        <v>4255154</v>
      </c>
      <c r="AH560" s="40">
        <v>4361540</v>
      </c>
      <c r="AI560" s="40">
        <v>4470575</v>
      </c>
      <c r="AJ560" s="40">
        <v>4582000</v>
      </c>
      <c r="AK560" s="40">
        <v>4697000</v>
      </c>
      <c r="AL560" s="40">
        <v>4700000</v>
      </c>
      <c r="AM560" s="40">
        <v>4700000</v>
      </c>
      <c r="AN560" s="40">
        <v>4700000</v>
      </c>
      <c r="AO560" s="40">
        <v>4700000</v>
      </c>
      <c r="AP560" s="40">
        <v>4650000</v>
      </c>
      <c r="AQ560" s="40">
        <v>4623000</v>
      </c>
      <c r="AR560" s="40">
        <v>4737000</v>
      </c>
      <c r="AS560" s="40">
        <v>4846000</v>
      </c>
      <c r="AT560" s="40">
        <v>5500000</v>
      </c>
      <c r="AU560" s="40">
        <v>5882000</v>
      </c>
      <c r="AV560" s="40">
        <v>5800000</v>
      </c>
      <c r="AW560" s="40">
        <v>5600000</v>
      </c>
      <c r="AX560" s="40">
        <v>5800000</v>
      </c>
      <c r="AY560" s="40">
        <v>5900000</v>
      </c>
      <c r="AZ560" s="40">
        <v>6000000</v>
      </c>
      <c r="BA560" s="40">
        <v>6000000</v>
      </c>
      <c r="BB560" s="40">
        <v>6000000</v>
      </c>
      <c r="BC560" s="40">
        <v>5046000</v>
      </c>
      <c r="BD560" s="40">
        <v>5000300</v>
      </c>
      <c r="BE560" s="40">
        <v>4843104</v>
      </c>
      <c r="BF560" s="40">
        <v>5084754</v>
      </c>
      <c r="BG560" s="40">
        <v>5527128</v>
      </c>
      <c r="BH560" s="40">
        <v>5805297</v>
      </c>
      <c r="BI560" s="40">
        <v>5950000</v>
      </c>
      <c r="BJ560" s="40">
        <v>6066080</v>
      </c>
      <c r="BK560" s="40">
        <v>5808947</v>
      </c>
      <c r="BL560" s="40">
        <v>5798545</v>
      </c>
    </row>
    <row r="561" spans="1:64" x14ac:dyDescent="0.3">
      <c r="A561" s="40" t="s">
        <v>155</v>
      </c>
      <c r="B561" s="40" t="s">
        <v>156</v>
      </c>
      <c r="C561" s="40" t="s">
        <v>330</v>
      </c>
      <c r="D561" s="40" t="s">
        <v>51</v>
      </c>
      <c r="E561" s="40" t="s">
        <v>293</v>
      </c>
      <c r="G561" s="40">
        <v>5111</v>
      </c>
      <c r="H561" s="40">
        <v>4130000</v>
      </c>
      <c r="I561" s="40">
        <v>4190000</v>
      </c>
      <c r="J561" s="40">
        <v>4250000</v>
      </c>
      <c r="K561" s="40">
        <v>4310000</v>
      </c>
      <c r="L561" s="40">
        <v>4370000</v>
      </c>
      <c r="M561" s="40">
        <v>4500000</v>
      </c>
      <c r="N561" s="40">
        <v>4565000</v>
      </c>
      <c r="O561" s="40">
        <v>4630000</v>
      </c>
      <c r="P561" s="40">
        <v>4500000</v>
      </c>
      <c r="Q561" s="40">
        <v>4500000</v>
      </c>
      <c r="R561" s="40">
        <v>4500000</v>
      </c>
      <c r="S561" s="40">
        <v>4690000</v>
      </c>
      <c r="T561" s="40">
        <v>4000000</v>
      </c>
      <c r="U561" s="40">
        <v>2970000</v>
      </c>
      <c r="V561" s="40">
        <v>3250000</v>
      </c>
      <c r="W561" s="40">
        <v>3636000</v>
      </c>
      <c r="X561" s="40">
        <v>4068000</v>
      </c>
      <c r="Y561" s="40">
        <v>4163000</v>
      </c>
      <c r="Z561" s="40">
        <v>4260000</v>
      </c>
      <c r="AA561" s="40">
        <v>4360000</v>
      </c>
      <c r="AB561" s="40">
        <v>4461000</v>
      </c>
      <c r="AC561" s="40">
        <v>4565000</v>
      </c>
      <c r="AD561" s="40">
        <v>4672000</v>
      </c>
      <c r="AE561" s="40">
        <v>3705000</v>
      </c>
      <c r="AF561" s="40">
        <v>3794000</v>
      </c>
      <c r="AG561" s="40">
        <v>3885500</v>
      </c>
      <c r="AH561" s="40">
        <v>4002065</v>
      </c>
      <c r="AI561" s="40">
        <v>4098400</v>
      </c>
      <c r="AJ561" s="40">
        <v>4196500</v>
      </c>
      <c r="AK561" s="40">
        <v>4297300</v>
      </c>
      <c r="AL561" s="40">
        <v>4400435</v>
      </c>
      <c r="AM561" s="40">
        <v>4506044</v>
      </c>
      <c r="AN561" s="40">
        <v>4614200</v>
      </c>
      <c r="AO561" s="40">
        <v>4653100</v>
      </c>
      <c r="AP561" s="40">
        <v>4746390</v>
      </c>
      <c r="AQ561" s="40">
        <v>4860300</v>
      </c>
      <c r="AR561" s="40">
        <v>5451262</v>
      </c>
      <c r="AS561" s="40">
        <v>5581787</v>
      </c>
      <c r="AT561" s="40">
        <v>5711730</v>
      </c>
      <c r="AU561" s="40">
        <v>5851710</v>
      </c>
      <c r="AV561" s="40">
        <v>5992160</v>
      </c>
      <c r="AW561" s="40">
        <v>6128000</v>
      </c>
      <c r="AX561" s="40">
        <v>6268000</v>
      </c>
      <c r="AY561" s="40">
        <v>6400000</v>
      </c>
      <c r="AZ561" s="40">
        <v>6540000</v>
      </c>
      <c r="BA561" s="40">
        <v>6680000</v>
      </c>
      <c r="BB561" s="40">
        <v>6909586</v>
      </c>
      <c r="BC561" s="40">
        <v>7075416</v>
      </c>
      <c r="BD561" s="40">
        <v>7245226</v>
      </c>
      <c r="BE561" s="40">
        <v>7419100</v>
      </c>
      <c r="BF561" s="40">
        <v>7650000</v>
      </c>
      <c r="BG561" s="40">
        <v>7800000</v>
      </c>
      <c r="BH561" s="40">
        <v>7800000</v>
      </c>
      <c r="BI561" s="40">
        <v>8157404</v>
      </c>
      <c r="BJ561" s="40">
        <v>24892098</v>
      </c>
      <c r="BK561" s="40">
        <v>26211379</v>
      </c>
      <c r="BL561" s="40">
        <v>27603203</v>
      </c>
    </row>
    <row r="562" spans="1:64" x14ac:dyDescent="0.3">
      <c r="A562" s="40" t="s">
        <v>284</v>
      </c>
      <c r="B562" s="40" t="s">
        <v>272</v>
      </c>
      <c r="C562" s="40" t="s">
        <v>330</v>
      </c>
      <c r="D562" s="40" t="s">
        <v>51</v>
      </c>
      <c r="E562" s="40" t="s">
        <v>293</v>
      </c>
      <c r="G562" s="40">
        <v>5111</v>
      </c>
      <c r="H562" s="40">
        <v>282000</v>
      </c>
      <c r="I562" s="40">
        <v>291800</v>
      </c>
      <c r="J562" s="40">
        <v>304300</v>
      </c>
      <c r="K562" s="40">
        <v>310000</v>
      </c>
      <c r="L562" s="40">
        <v>318000</v>
      </c>
      <c r="M562" s="40">
        <v>322000</v>
      </c>
      <c r="N562" s="40">
        <v>346000</v>
      </c>
      <c r="O562" s="40">
        <v>358000</v>
      </c>
      <c r="P562" s="40">
        <v>396000</v>
      </c>
      <c r="Q562" s="40">
        <v>408000</v>
      </c>
      <c r="R562" s="40">
        <v>420000</v>
      </c>
      <c r="S562" s="40">
        <v>440000</v>
      </c>
      <c r="T562" s="40">
        <v>450000</v>
      </c>
      <c r="U562" s="40">
        <v>450000</v>
      </c>
      <c r="V562" s="40">
        <v>460000</v>
      </c>
      <c r="W562" s="40">
        <v>500000</v>
      </c>
      <c r="X562" s="40">
        <v>550000</v>
      </c>
      <c r="Y562" s="40">
        <v>600000</v>
      </c>
      <c r="Z562" s="40">
        <v>630000</v>
      </c>
      <c r="AA562" s="40">
        <v>666000</v>
      </c>
      <c r="AB562" s="40">
        <v>696000</v>
      </c>
      <c r="AC562" s="40">
        <v>765000</v>
      </c>
      <c r="AD562" s="40">
        <v>780000</v>
      </c>
      <c r="AE562" s="40">
        <v>820000</v>
      </c>
      <c r="AF562" s="40">
        <v>843000</v>
      </c>
      <c r="AG562" s="40">
        <v>885000</v>
      </c>
      <c r="AH562" s="40">
        <v>917000</v>
      </c>
      <c r="AI562" s="40">
        <v>992000</v>
      </c>
      <c r="AJ562" s="40">
        <v>1049000</v>
      </c>
      <c r="AK562" s="40">
        <v>1108000</v>
      </c>
      <c r="AL562" s="40">
        <v>1145000</v>
      </c>
      <c r="AM562" s="40">
        <v>1180000</v>
      </c>
      <c r="AN562" s="40">
        <v>1205000</v>
      </c>
      <c r="AO562" s="40">
        <v>1231000</v>
      </c>
      <c r="AP562" s="40">
        <v>1258000</v>
      </c>
      <c r="AQ562" s="40">
        <v>1286000</v>
      </c>
      <c r="AR562" s="40">
        <v>1316000</v>
      </c>
      <c r="AS562" s="40">
        <v>1280229</v>
      </c>
      <c r="AT562" s="40">
        <v>1308030</v>
      </c>
      <c r="AU562" s="40">
        <v>1308030</v>
      </c>
      <c r="AV562" s="40">
        <v>1336442</v>
      </c>
      <c r="AW562" s="40">
        <v>1365478</v>
      </c>
      <c r="AX562" s="40">
        <v>1392787</v>
      </c>
      <c r="AY562" s="40">
        <v>1420642</v>
      </c>
      <c r="AZ562" s="40">
        <v>1449054</v>
      </c>
      <c r="BA562" s="40">
        <v>1478035</v>
      </c>
      <c r="BB562" s="40">
        <v>1507596</v>
      </c>
      <c r="BC562" s="40">
        <v>1537748</v>
      </c>
      <c r="BD562" s="40">
        <v>1573116</v>
      </c>
      <c r="BE562" s="40">
        <v>1581582</v>
      </c>
      <c r="BF562" s="40">
        <v>1582652</v>
      </c>
      <c r="BG562" s="40">
        <v>1583725</v>
      </c>
      <c r="BH562" s="40">
        <v>1585585</v>
      </c>
      <c r="BI562" s="40">
        <v>1587000</v>
      </c>
      <c r="BJ562" s="40">
        <v>1593133</v>
      </c>
      <c r="BK562" s="40">
        <v>1674511</v>
      </c>
      <c r="BL562" s="40">
        <v>1687858</v>
      </c>
    </row>
    <row r="563" spans="1:64" x14ac:dyDescent="0.3">
      <c r="A563" s="40" t="s">
        <v>273</v>
      </c>
      <c r="B563" s="40" t="s">
        <v>274</v>
      </c>
      <c r="C563" s="40" t="s">
        <v>330</v>
      </c>
      <c r="D563" s="40" t="s">
        <v>51</v>
      </c>
      <c r="E563" s="40" t="s">
        <v>293</v>
      </c>
      <c r="G563" s="40">
        <v>5111</v>
      </c>
      <c r="H563" s="40">
        <v>500000</v>
      </c>
      <c r="I563" s="40">
        <v>550000</v>
      </c>
      <c r="J563" s="40">
        <v>600000</v>
      </c>
      <c r="K563" s="40">
        <v>700000</v>
      </c>
      <c r="L563" s="40">
        <v>750000</v>
      </c>
      <c r="M563" s="40">
        <v>750000</v>
      </c>
      <c r="N563" s="40">
        <v>800000</v>
      </c>
      <c r="O563" s="40">
        <v>850000</v>
      </c>
      <c r="P563" s="40">
        <v>900000</v>
      </c>
      <c r="Q563" s="40">
        <v>903000</v>
      </c>
      <c r="R563" s="40">
        <v>903000</v>
      </c>
      <c r="S563" s="40">
        <v>933000</v>
      </c>
      <c r="T563" s="40">
        <v>962000</v>
      </c>
      <c r="U563" s="40">
        <v>1061000</v>
      </c>
      <c r="V563" s="40">
        <v>898000</v>
      </c>
      <c r="W563" s="40">
        <v>829000</v>
      </c>
      <c r="X563" s="40">
        <v>762000</v>
      </c>
      <c r="Y563" s="40">
        <v>745000</v>
      </c>
      <c r="Z563" s="40">
        <v>780000</v>
      </c>
      <c r="AA563" s="40">
        <v>804000</v>
      </c>
      <c r="AB563" s="40">
        <v>828000</v>
      </c>
      <c r="AC563" s="40">
        <v>924000</v>
      </c>
      <c r="AD563" s="40">
        <v>1000000</v>
      </c>
      <c r="AE563" s="40">
        <v>1078000</v>
      </c>
      <c r="AF563" s="40">
        <v>1132000</v>
      </c>
      <c r="AG563" s="40">
        <v>1134870</v>
      </c>
      <c r="AH563" s="40">
        <v>1169777</v>
      </c>
      <c r="AI563" s="40">
        <v>1144978</v>
      </c>
      <c r="AJ563" s="40">
        <v>1136421</v>
      </c>
      <c r="AK563" s="40">
        <v>1144787</v>
      </c>
      <c r="AL563" s="40">
        <v>1194633</v>
      </c>
      <c r="AM563" s="40">
        <v>1159431</v>
      </c>
      <c r="AN563" s="40">
        <v>1168640</v>
      </c>
      <c r="AO563" s="40">
        <v>1187000</v>
      </c>
      <c r="AP563" s="40">
        <v>1216677</v>
      </c>
      <c r="AQ563" s="40">
        <v>1247861</v>
      </c>
      <c r="AR563" s="40">
        <v>1260300</v>
      </c>
      <c r="AS563" s="40">
        <v>1272900</v>
      </c>
      <c r="AT563" s="40">
        <v>1288000</v>
      </c>
      <c r="AU563" s="40">
        <v>1302000</v>
      </c>
      <c r="AV563" s="40">
        <v>1315000</v>
      </c>
      <c r="AW563" s="40">
        <v>1330000</v>
      </c>
      <c r="AX563" s="40">
        <v>1344000</v>
      </c>
      <c r="AY563" s="40">
        <v>1359000</v>
      </c>
      <c r="AZ563" s="40">
        <v>1373000</v>
      </c>
      <c r="BA563" s="40">
        <v>1359000</v>
      </c>
      <c r="BB563" s="40">
        <v>1373000</v>
      </c>
      <c r="BC563" s="40">
        <v>1392000</v>
      </c>
      <c r="BD563" s="40">
        <v>1438000</v>
      </c>
      <c r="BE563" s="40">
        <v>1454000</v>
      </c>
      <c r="BF563" s="40">
        <v>1498000</v>
      </c>
      <c r="BG563" s="40">
        <v>1543000</v>
      </c>
      <c r="BH563" s="40">
        <v>1590000</v>
      </c>
      <c r="BI563" s="40">
        <v>1657000</v>
      </c>
      <c r="BJ563" s="40">
        <v>1734000</v>
      </c>
      <c r="BK563" s="40">
        <v>1734000</v>
      </c>
      <c r="BL563" s="40">
        <v>1763984</v>
      </c>
    </row>
    <row r="564" spans="1:64" x14ac:dyDescent="0.3">
      <c r="A564" s="40" t="s">
        <v>161</v>
      </c>
      <c r="B564" s="40" t="s">
        <v>162</v>
      </c>
      <c r="C564" s="40" t="s">
        <v>330</v>
      </c>
      <c r="D564" s="40" t="s">
        <v>51</v>
      </c>
      <c r="E564" s="40" t="s">
        <v>293</v>
      </c>
      <c r="G564" s="40">
        <v>5111</v>
      </c>
      <c r="H564" s="40">
        <v>3513000</v>
      </c>
      <c r="I564" s="40">
        <v>3862500</v>
      </c>
      <c r="J564" s="40">
        <v>3923104</v>
      </c>
      <c r="K564" s="40">
        <v>4262000</v>
      </c>
      <c r="L564" s="40">
        <v>4640433</v>
      </c>
      <c r="M564" s="40">
        <v>4773000</v>
      </c>
      <c r="N564" s="40">
        <v>4895000</v>
      </c>
      <c r="O564" s="40">
        <v>4752000</v>
      </c>
      <c r="P564" s="40">
        <v>5381000</v>
      </c>
      <c r="Q564" s="40">
        <v>5310000</v>
      </c>
      <c r="R564" s="40">
        <v>5510000</v>
      </c>
      <c r="S564" s="40">
        <v>4773000</v>
      </c>
      <c r="T564" s="40">
        <v>4500000</v>
      </c>
      <c r="U564" s="40">
        <v>3640000</v>
      </c>
      <c r="V564" s="40">
        <v>3886000</v>
      </c>
      <c r="W564" s="40">
        <v>4080000</v>
      </c>
      <c r="X564" s="40">
        <v>4076000</v>
      </c>
      <c r="Y564" s="40">
        <v>4404000</v>
      </c>
      <c r="Z564" s="40">
        <v>4765000</v>
      </c>
      <c r="AA564" s="40">
        <v>5850000</v>
      </c>
      <c r="AB564" s="40">
        <v>6396000</v>
      </c>
      <c r="AC564" s="40">
        <v>6663000</v>
      </c>
      <c r="AD564" s="40">
        <v>5676000</v>
      </c>
      <c r="AE564" s="40">
        <v>4899000</v>
      </c>
      <c r="AF564" s="40">
        <v>4344000</v>
      </c>
      <c r="AG564" s="40">
        <v>4475000</v>
      </c>
      <c r="AH564" s="40">
        <v>4598000</v>
      </c>
      <c r="AI564" s="40">
        <v>4703000</v>
      </c>
      <c r="AJ564" s="40">
        <v>4826000</v>
      </c>
      <c r="AK564" s="40">
        <v>4996000</v>
      </c>
      <c r="AL564" s="40">
        <v>5092130</v>
      </c>
      <c r="AM564" s="40">
        <v>5129394</v>
      </c>
      <c r="AN564" s="40">
        <v>5178741</v>
      </c>
      <c r="AO564" s="40">
        <v>5240860</v>
      </c>
      <c r="AP564" s="40">
        <v>5316527</v>
      </c>
      <c r="AQ564" s="40">
        <v>5406641</v>
      </c>
      <c r="AR564" s="40">
        <v>5512240</v>
      </c>
      <c r="AS564" s="40">
        <v>5634512</v>
      </c>
      <c r="AT564" s="40">
        <v>5774818</v>
      </c>
      <c r="AU564" s="40">
        <v>5934736</v>
      </c>
      <c r="AV564" s="40">
        <v>6116077</v>
      </c>
      <c r="AW564" s="40">
        <v>6818343</v>
      </c>
      <c r="AX564" s="40">
        <v>7022894</v>
      </c>
      <c r="AY564" s="40">
        <v>7233580</v>
      </c>
      <c r="AZ564" s="40">
        <v>7450588</v>
      </c>
      <c r="BA564" s="40">
        <v>7532000</v>
      </c>
      <c r="BB564" s="40">
        <v>7904329</v>
      </c>
      <c r="BC564" s="40">
        <v>8141459</v>
      </c>
      <c r="BD564" s="40">
        <v>8395703</v>
      </c>
      <c r="BE564" s="40">
        <v>8896392</v>
      </c>
      <c r="BF564" s="40">
        <v>9163284</v>
      </c>
      <c r="BG564" s="40">
        <v>9438182</v>
      </c>
      <c r="BH564" s="40">
        <v>9721328</v>
      </c>
      <c r="BI564" s="40">
        <v>10012968</v>
      </c>
      <c r="BJ564" s="40">
        <v>10313357</v>
      </c>
      <c r="BK564" s="40">
        <v>10941300</v>
      </c>
      <c r="BL564" s="40">
        <v>11415900</v>
      </c>
    </row>
    <row r="565" spans="1:64" x14ac:dyDescent="0.3">
      <c r="A565" s="40" t="s">
        <v>163</v>
      </c>
      <c r="B565" s="40" t="s">
        <v>164</v>
      </c>
      <c r="C565" s="40" t="s">
        <v>330</v>
      </c>
      <c r="D565" s="40" t="s">
        <v>51</v>
      </c>
      <c r="E565" s="40" t="s">
        <v>293</v>
      </c>
      <c r="G565" s="40">
        <v>5111</v>
      </c>
      <c r="H565" s="40">
        <v>2150000</v>
      </c>
      <c r="I565" s="40">
        <v>2200000</v>
      </c>
      <c r="J565" s="40">
        <v>2240000</v>
      </c>
      <c r="K565" s="40">
        <v>2290000</v>
      </c>
      <c r="L565" s="40">
        <v>2340000</v>
      </c>
      <c r="M565" s="40">
        <v>2390000</v>
      </c>
      <c r="N565" s="40">
        <v>2440000</v>
      </c>
      <c r="O565" s="40">
        <v>2500000</v>
      </c>
      <c r="P565" s="40">
        <v>1920000</v>
      </c>
      <c r="Q565" s="40">
        <v>1800000</v>
      </c>
      <c r="R565" s="40">
        <v>1850000</v>
      </c>
      <c r="S565" s="40">
        <v>1550000</v>
      </c>
      <c r="T565" s="40">
        <v>1500000</v>
      </c>
      <c r="U565" s="40">
        <v>1115000</v>
      </c>
      <c r="V565" s="40">
        <v>1103000</v>
      </c>
      <c r="W565" s="40">
        <v>1146000</v>
      </c>
      <c r="X565" s="40">
        <v>1192000</v>
      </c>
      <c r="Y565" s="40">
        <v>1126000</v>
      </c>
      <c r="Z565" s="40">
        <v>1193000</v>
      </c>
      <c r="AA565" s="40">
        <v>1197000</v>
      </c>
      <c r="AB565" s="40">
        <v>1397000</v>
      </c>
      <c r="AC565" s="40">
        <v>1500000</v>
      </c>
      <c r="AD565" s="40">
        <v>1200000</v>
      </c>
      <c r="AE565" s="40">
        <v>1100000</v>
      </c>
      <c r="AF565" s="40">
        <v>1200000</v>
      </c>
      <c r="AG565" s="40">
        <v>1200000</v>
      </c>
      <c r="AH565" s="40">
        <v>1220000</v>
      </c>
      <c r="AI565" s="40">
        <v>1260000</v>
      </c>
      <c r="AJ565" s="40">
        <v>1300000</v>
      </c>
      <c r="AK565" s="40">
        <v>1350000</v>
      </c>
      <c r="AL565" s="40">
        <v>1400000</v>
      </c>
      <c r="AM565" s="40">
        <v>1200000</v>
      </c>
      <c r="AN565" s="40">
        <v>1200000</v>
      </c>
      <c r="AO565" s="40">
        <v>1100000</v>
      </c>
      <c r="AP565" s="40">
        <v>1111000</v>
      </c>
      <c r="AQ565" s="40">
        <v>1122000</v>
      </c>
      <c r="AR565" s="40">
        <v>1353000</v>
      </c>
      <c r="AS565" s="40">
        <v>1394000</v>
      </c>
      <c r="AT565" s="40">
        <v>1475330</v>
      </c>
      <c r="AU565" s="40">
        <v>1519590</v>
      </c>
      <c r="AV565" s="40">
        <v>1565178</v>
      </c>
      <c r="AW565" s="40">
        <v>1563665</v>
      </c>
      <c r="AX565" s="40">
        <v>1600000</v>
      </c>
      <c r="AY565" s="40">
        <v>1369000</v>
      </c>
      <c r="AZ565" s="40">
        <v>1382000</v>
      </c>
      <c r="BA565" s="40">
        <v>1700000</v>
      </c>
      <c r="BB565" s="40">
        <v>1397000</v>
      </c>
      <c r="BC565" s="40">
        <v>1421000</v>
      </c>
      <c r="BD565" s="40">
        <v>1699000</v>
      </c>
      <c r="BE565" s="40">
        <v>1701112</v>
      </c>
      <c r="BF565" s="40">
        <v>1724797</v>
      </c>
      <c r="BG565" s="40">
        <v>1749076</v>
      </c>
      <c r="BH565" s="40">
        <v>1773543</v>
      </c>
      <c r="BI565" s="40">
        <v>1850000</v>
      </c>
      <c r="BJ565" s="40">
        <v>1849000</v>
      </c>
      <c r="BK565" s="40">
        <v>1953000</v>
      </c>
      <c r="BL565" s="40">
        <v>1945658</v>
      </c>
    </row>
    <row r="566" spans="1:64" x14ac:dyDescent="0.3">
      <c r="A566" s="40" t="s">
        <v>167</v>
      </c>
      <c r="B566" s="40" t="s">
        <v>168</v>
      </c>
      <c r="C566" s="40" t="s">
        <v>330</v>
      </c>
      <c r="D566" s="40" t="s">
        <v>51</v>
      </c>
      <c r="E566" s="40" t="s">
        <v>293</v>
      </c>
      <c r="G566" s="40">
        <v>5111</v>
      </c>
      <c r="H566" s="40">
        <v>3490000</v>
      </c>
      <c r="I566" s="40">
        <v>3600000</v>
      </c>
      <c r="J566" s="40">
        <v>3590000</v>
      </c>
      <c r="K566" s="40">
        <v>3970000</v>
      </c>
      <c r="L566" s="40">
        <v>4100000</v>
      </c>
      <c r="M566" s="40">
        <v>4200000</v>
      </c>
      <c r="N566" s="40">
        <v>4320000</v>
      </c>
      <c r="O566" s="40">
        <v>4450000</v>
      </c>
      <c r="P566" s="40">
        <v>4130000</v>
      </c>
      <c r="Q566" s="40">
        <v>4000000</v>
      </c>
      <c r="R566" s="40">
        <v>4100000</v>
      </c>
      <c r="S566" s="40">
        <v>4220000</v>
      </c>
      <c r="T566" s="40">
        <v>2732880</v>
      </c>
      <c r="U566" s="40">
        <v>3006160</v>
      </c>
      <c r="V566" s="40">
        <v>3252670</v>
      </c>
      <c r="W566" s="40">
        <v>3464090</v>
      </c>
      <c r="X566" s="40">
        <v>3671940</v>
      </c>
      <c r="Y566" s="40">
        <v>3881240</v>
      </c>
      <c r="Z566" s="40">
        <v>4125760</v>
      </c>
      <c r="AA566" s="40">
        <v>4381560</v>
      </c>
      <c r="AB566" s="40">
        <v>4648830</v>
      </c>
      <c r="AC566" s="40">
        <v>4956360</v>
      </c>
      <c r="AD566" s="40">
        <v>5267870</v>
      </c>
      <c r="AE566" s="40">
        <v>3586950</v>
      </c>
      <c r="AF566" s="40">
        <v>2792960</v>
      </c>
      <c r="AG566" s="40">
        <v>2424670</v>
      </c>
      <c r="AH566" s="40">
        <v>2570150</v>
      </c>
      <c r="AI566" s="40">
        <v>2724360</v>
      </c>
      <c r="AJ566" s="40">
        <v>2887820</v>
      </c>
      <c r="AK566" s="40">
        <v>3061090</v>
      </c>
      <c r="AL566" s="40">
        <v>3244760</v>
      </c>
      <c r="AM566" s="40">
        <v>3439440</v>
      </c>
      <c r="AN566" s="40">
        <v>3645810</v>
      </c>
      <c r="AO566" s="40">
        <v>3864560</v>
      </c>
      <c r="AP566" s="40">
        <v>4096430</v>
      </c>
      <c r="AQ566" s="40">
        <v>4342220</v>
      </c>
      <c r="AR566" s="40">
        <v>4602750</v>
      </c>
      <c r="AS566" s="40">
        <v>4878920</v>
      </c>
      <c r="AT566" s="40">
        <v>5171650</v>
      </c>
      <c r="AU566" s="40">
        <v>5481950</v>
      </c>
      <c r="AV566" s="40">
        <v>5810870</v>
      </c>
      <c r="AW566" s="40">
        <v>6159520</v>
      </c>
      <c r="AX566" s="40">
        <v>6529090</v>
      </c>
      <c r="AY566" s="40">
        <v>6929840</v>
      </c>
      <c r="AZ566" s="40">
        <v>7336090</v>
      </c>
      <c r="BA566" s="40">
        <v>7776250</v>
      </c>
      <c r="BB566" s="40">
        <v>8242830</v>
      </c>
      <c r="BC566" s="40">
        <v>8737398</v>
      </c>
      <c r="BD566" s="40">
        <v>9261642</v>
      </c>
      <c r="BE566" s="40">
        <v>9817340</v>
      </c>
      <c r="BF566" s="40">
        <v>9552611</v>
      </c>
      <c r="BG566" s="40">
        <v>10125768</v>
      </c>
      <c r="BH566" s="40">
        <v>10733314</v>
      </c>
      <c r="BI566" s="40">
        <v>11377312</v>
      </c>
      <c r="BJ566" s="40">
        <v>12059951</v>
      </c>
      <c r="BK566" s="40">
        <v>12783548</v>
      </c>
      <c r="BL566" s="40">
        <v>13550561</v>
      </c>
    </row>
    <row r="567" spans="1:64" x14ac:dyDescent="0.3">
      <c r="A567" s="40" t="s">
        <v>169</v>
      </c>
      <c r="B567" s="40" t="s">
        <v>170</v>
      </c>
      <c r="C567" s="40" t="s">
        <v>330</v>
      </c>
      <c r="D567" s="40" t="s">
        <v>51</v>
      </c>
      <c r="E567" s="40" t="s">
        <v>293</v>
      </c>
      <c r="G567" s="40">
        <v>5111</v>
      </c>
      <c r="H567" s="40">
        <v>6028000</v>
      </c>
      <c r="I567" s="40">
        <v>6311000</v>
      </c>
      <c r="J567" s="40">
        <v>6627000</v>
      </c>
      <c r="K567" s="40">
        <v>6946000</v>
      </c>
      <c r="L567" s="40">
        <v>7236000</v>
      </c>
      <c r="M567" s="40">
        <v>7516000</v>
      </c>
      <c r="N567" s="40">
        <v>7828000</v>
      </c>
      <c r="O567" s="40">
        <v>8190000</v>
      </c>
      <c r="P567" s="40">
        <v>8578000</v>
      </c>
      <c r="Q567" s="40">
        <v>8887000</v>
      </c>
      <c r="R567" s="40">
        <v>9203000</v>
      </c>
      <c r="S567" s="40">
        <v>9550000</v>
      </c>
      <c r="T567" s="40">
        <v>9975000</v>
      </c>
      <c r="U567" s="40">
        <v>10253000</v>
      </c>
      <c r="V567" s="40">
        <v>10548000</v>
      </c>
      <c r="W567" s="40">
        <v>10962000</v>
      </c>
      <c r="X567" s="40">
        <v>11223000</v>
      </c>
      <c r="Y567" s="40">
        <v>11576000</v>
      </c>
      <c r="Z567" s="40">
        <v>11877000</v>
      </c>
      <c r="AA567" s="40">
        <v>12108000</v>
      </c>
      <c r="AB567" s="40">
        <v>12214000</v>
      </c>
      <c r="AC567" s="40">
        <v>12386000</v>
      </c>
      <c r="AD567" s="40">
        <v>12584000</v>
      </c>
      <c r="AE567" s="40">
        <v>12702000</v>
      </c>
      <c r="AF567" s="40">
        <v>12908000</v>
      </c>
      <c r="AG567" s="40">
        <v>13156000</v>
      </c>
      <c r="AH567" s="40">
        <v>13415000</v>
      </c>
      <c r="AI567" s="40">
        <v>13759000</v>
      </c>
      <c r="AJ567" s="40">
        <v>13957940</v>
      </c>
      <c r="AK567" s="40">
        <v>13947000</v>
      </c>
      <c r="AL567" s="40">
        <v>14016740</v>
      </c>
      <c r="AM567" s="40">
        <v>14086820</v>
      </c>
      <c r="AN567" s="40">
        <v>14807320</v>
      </c>
      <c r="AO567" s="40">
        <v>14881350</v>
      </c>
      <c r="AP567" s="40">
        <v>15000000</v>
      </c>
      <c r="AQ567" s="40">
        <v>15050000</v>
      </c>
      <c r="AR567" s="40">
        <v>15073000</v>
      </c>
      <c r="AS567" s="40">
        <v>15088100</v>
      </c>
      <c r="AT567" s="40">
        <v>15103200</v>
      </c>
      <c r="AU567" s="40">
        <v>15118300</v>
      </c>
      <c r="AV567" s="40">
        <v>15133400</v>
      </c>
      <c r="AW567" s="40">
        <v>15148600</v>
      </c>
      <c r="AX567" s="40">
        <v>15163700</v>
      </c>
      <c r="AY567" s="40">
        <v>15700000</v>
      </c>
      <c r="AZ567" s="40">
        <v>15875266</v>
      </c>
      <c r="BA567" s="40">
        <v>16013382</v>
      </c>
      <c r="BB567" s="40">
        <v>16152700</v>
      </c>
      <c r="BC567" s="40">
        <v>16293200</v>
      </c>
      <c r="BD567" s="40">
        <v>16434978</v>
      </c>
      <c r="BE567" s="40">
        <v>16577962</v>
      </c>
      <c r="BF567" s="40">
        <v>19041270</v>
      </c>
      <c r="BG567" s="40">
        <v>19206928</v>
      </c>
      <c r="BH567" s="40">
        <v>19374029</v>
      </c>
      <c r="BI567" s="40">
        <v>19753249</v>
      </c>
      <c r="BJ567" s="40">
        <v>20184763</v>
      </c>
      <c r="BK567" s="40">
        <v>20554661</v>
      </c>
      <c r="BL567" s="40">
        <v>20773358</v>
      </c>
    </row>
    <row r="568" spans="1:64" x14ac:dyDescent="0.3">
      <c r="A568" s="40" t="s">
        <v>173</v>
      </c>
      <c r="B568" s="40" t="s">
        <v>174</v>
      </c>
      <c r="C568" s="40" t="s">
        <v>330</v>
      </c>
      <c r="D568" s="40" t="s">
        <v>51</v>
      </c>
      <c r="E568" s="40" t="s">
        <v>293</v>
      </c>
      <c r="G568" s="40">
        <v>5111</v>
      </c>
      <c r="H568" s="40">
        <v>1960000</v>
      </c>
      <c r="I568" s="40">
        <v>1816000</v>
      </c>
      <c r="J568" s="40">
        <v>1918000</v>
      </c>
      <c r="K568" s="40">
        <v>1967000</v>
      </c>
      <c r="L568" s="40">
        <v>2219000</v>
      </c>
      <c r="M568" s="40">
        <v>2424000</v>
      </c>
      <c r="N568" s="40">
        <v>2477000</v>
      </c>
      <c r="O568" s="40">
        <v>2527000</v>
      </c>
      <c r="P568" s="40">
        <v>2556000</v>
      </c>
      <c r="Q568" s="40">
        <v>2615000</v>
      </c>
      <c r="R568" s="40">
        <v>2674000</v>
      </c>
      <c r="S568" s="40">
        <v>2508000</v>
      </c>
      <c r="T568" s="40">
        <v>2250000</v>
      </c>
      <c r="U568" s="40">
        <v>2318000</v>
      </c>
      <c r="V568" s="40">
        <v>2380000</v>
      </c>
      <c r="W568" s="40">
        <v>2440000</v>
      </c>
      <c r="X568" s="40">
        <v>2514000</v>
      </c>
      <c r="Y568" s="40">
        <v>2533000</v>
      </c>
      <c r="Z568" s="40">
        <v>2500000</v>
      </c>
      <c r="AA568" s="40">
        <v>2238000</v>
      </c>
      <c r="AB568" s="40">
        <v>2261000</v>
      </c>
      <c r="AC568" s="40">
        <v>2329000</v>
      </c>
      <c r="AD568" s="40">
        <v>2200000</v>
      </c>
      <c r="AE568" s="40">
        <v>2200000</v>
      </c>
      <c r="AF568" s="40">
        <v>2200000</v>
      </c>
      <c r="AG568" s="40">
        <v>2300000</v>
      </c>
      <c r="AH568" s="40">
        <v>2500000</v>
      </c>
      <c r="AI568" s="40">
        <v>2465000</v>
      </c>
      <c r="AJ568" s="40">
        <v>2548000</v>
      </c>
      <c r="AK568" s="40">
        <v>2465000</v>
      </c>
      <c r="AL568" s="40">
        <v>2539000</v>
      </c>
      <c r="AM568" s="40">
        <v>2602000</v>
      </c>
      <c r="AN568" s="40">
        <v>2693000</v>
      </c>
      <c r="AO568" s="40">
        <v>2760000</v>
      </c>
      <c r="AP568" s="40">
        <v>2800000</v>
      </c>
      <c r="AQ568" s="40">
        <v>2870000</v>
      </c>
      <c r="AR568" s="40">
        <v>2898000</v>
      </c>
      <c r="AS568" s="40">
        <v>2912000</v>
      </c>
      <c r="AT568" s="40">
        <v>2927000</v>
      </c>
      <c r="AU568" s="40">
        <v>2986000</v>
      </c>
      <c r="AV568" s="40">
        <v>3061000</v>
      </c>
      <c r="AW568" s="40">
        <v>2996937</v>
      </c>
      <c r="AX568" s="40">
        <v>3017513</v>
      </c>
      <c r="AY568" s="40">
        <v>3039472</v>
      </c>
      <c r="AZ568" s="40">
        <v>3090720</v>
      </c>
      <c r="BA568" s="40">
        <v>3136959</v>
      </c>
      <c r="BB568" s="40">
        <v>3163410</v>
      </c>
      <c r="BC568" s="40">
        <v>3210210</v>
      </c>
      <c r="BD568" s="40">
        <v>3260880</v>
      </c>
      <c r="BE568" s="40">
        <v>3313055</v>
      </c>
      <c r="BF568" s="40">
        <v>3345540</v>
      </c>
      <c r="BG568" s="40">
        <v>3378995</v>
      </c>
      <c r="BH568" s="40">
        <v>3429680</v>
      </c>
      <c r="BI568" s="40">
        <v>3481126</v>
      </c>
      <c r="BJ568" s="40">
        <v>3528795</v>
      </c>
      <c r="BK568" s="40">
        <v>3540588</v>
      </c>
      <c r="BL568" s="40">
        <v>3573948</v>
      </c>
    </row>
    <row r="569" spans="1:64" x14ac:dyDescent="0.3">
      <c r="A569" s="40" t="s">
        <v>5</v>
      </c>
      <c r="B569" s="40" t="s">
        <v>6</v>
      </c>
      <c r="C569" s="40" t="s">
        <v>329</v>
      </c>
      <c r="D569" s="40" t="s">
        <v>52</v>
      </c>
      <c r="E569" s="40" t="s">
        <v>293</v>
      </c>
      <c r="G569" s="40" t="s">
        <v>53</v>
      </c>
      <c r="H569" s="40">
        <v>544000</v>
      </c>
      <c r="I569" s="40">
        <v>543000</v>
      </c>
      <c r="J569" s="40">
        <v>515000</v>
      </c>
      <c r="K569" s="40">
        <v>564000</v>
      </c>
      <c r="L569" s="40">
        <v>562000</v>
      </c>
      <c r="M569" s="40">
        <v>502000</v>
      </c>
      <c r="N569" s="40">
        <v>515000</v>
      </c>
      <c r="O569" s="40">
        <v>526148</v>
      </c>
      <c r="P569" s="40">
        <v>648090</v>
      </c>
      <c r="Q569" s="40">
        <v>575915</v>
      </c>
      <c r="R569" s="40">
        <v>522928</v>
      </c>
      <c r="S569" s="40">
        <v>513417</v>
      </c>
      <c r="T569" s="40">
        <v>548578</v>
      </c>
      <c r="U569" s="40">
        <v>513764</v>
      </c>
      <c r="V569" s="40">
        <v>558000</v>
      </c>
      <c r="W569" s="40">
        <v>563000</v>
      </c>
      <c r="X569" s="40">
        <v>430000</v>
      </c>
      <c r="Y569" s="40">
        <v>475000</v>
      </c>
      <c r="Z569" s="40">
        <v>361000</v>
      </c>
      <c r="AA569" s="40">
        <v>435000</v>
      </c>
      <c r="AB569" s="40">
        <v>316000</v>
      </c>
      <c r="AC569" s="40">
        <v>315000</v>
      </c>
      <c r="AD569" s="40">
        <v>337000</v>
      </c>
      <c r="AE569" s="40">
        <v>321000</v>
      </c>
      <c r="AF569" s="40">
        <v>308000</v>
      </c>
      <c r="AG569" s="40">
        <v>341400</v>
      </c>
      <c r="AH569" s="40">
        <v>364400</v>
      </c>
      <c r="AI569" s="40">
        <v>334400</v>
      </c>
      <c r="AJ569" s="40">
        <v>272400</v>
      </c>
      <c r="AK569" s="40">
        <v>248500</v>
      </c>
      <c r="AL569" s="40">
        <v>372060</v>
      </c>
      <c r="AM569" s="40">
        <v>401800</v>
      </c>
      <c r="AN569" s="40">
        <v>322000</v>
      </c>
      <c r="AO569" s="40">
        <v>285000</v>
      </c>
      <c r="AP569" s="40">
        <v>296000</v>
      </c>
      <c r="AQ569" s="40">
        <v>518728</v>
      </c>
      <c r="AR569" s="40">
        <v>448151</v>
      </c>
      <c r="AS569" s="40">
        <v>609612</v>
      </c>
      <c r="AT569" s="40">
        <v>541183</v>
      </c>
      <c r="AU569" s="40">
        <v>519635</v>
      </c>
      <c r="AV569" s="40">
        <v>601120</v>
      </c>
      <c r="AW569" s="40">
        <v>733819</v>
      </c>
      <c r="AX569" s="40">
        <v>736538</v>
      </c>
      <c r="AY569" s="40">
        <v>742343</v>
      </c>
      <c r="AZ569" s="40">
        <v>914886</v>
      </c>
      <c r="BA569" s="40">
        <v>723305</v>
      </c>
      <c r="BB569" s="40">
        <v>780963</v>
      </c>
      <c r="BC569" s="40">
        <v>754711</v>
      </c>
      <c r="BD569" s="40">
        <v>1056844</v>
      </c>
      <c r="BE569" s="40">
        <v>1181944</v>
      </c>
      <c r="BF569" s="40">
        <v>1412826</v>
      </c>
      <c r="BG569" s="40">
        <v>509533</v>
      </c>
      <c r="BH569" s="40">
        <v>1674469</v>
      </c>
      <c r="BI569" s="40">
        <v>1823795</v>
      </c>
      <c r="BJ569" s="40">
        <v>2020603</v>
      </c>
      <c r="BK569" s="40">
        <v>1636995</v>
      </c>
    </row>
    <row r="570" spans="1:64" x14ac:dyDescent="0.3">
      <c r="A570" s="40" t="s">
        <v>151</v>
      </c>
      <c r="B570" s="40" t="s">
        <v>152</v>
      </c>
      <c r="C570" s="40" t="s">
        <v>329</v>
      </c>
      <c r="D570" s="40" t="s">
        <v>52</v>
      </c>
      <c r="E570" s="40" t="s">
        <v>293</v>
      </c>
      <c r="G570" s="40" t="s">
        <v>53</v>
      </c>
      <c r="H570" s="40">
        <v>130000</v>
      </c>
      <c r="I570" s="40">
        <v>129150</v>
      </c>
      <c r="J570" s="40">
        <v>130080</v>
      </c>
      <c r="K570" s="40">
        <v>148680</v>
      </c>
      <c r="L570" s="40">
        <v>148278</v>
      </c>
      <c r="M570" s="40">
        <v>152037</v>
      </c>
      <c r="N570" s="40">
        <v>154700</v>
      </c>
      <c r="O570" s="40">
        <v>164900</v>
      </c>
      <c r="P570" s="40">
        <v>162233</v>
      </c>
      <c r="Q570" s="40">
        <v>168887</v>
      </c>
      <c r="R570" s="40">
        <v>171722</v>
      </c>
      <c r="S570" s="40">
        <v>155486</v>
      </c>
      <c r="T570" s="40">
        <v>175827</v>
      </c>
      <c r="U570" s="40">
        <v>143009</v>
      </c>
      <c r="V570" s="40">
        <v>179475</v>
      </c>
      <c r="W570" s="40">
        <v>181600</v>
      </c>
      <c r="X570" s="40">
        <v>185500</v>
      </c>
      <c r="Y570" s="40">
        <v>202042</v>
      </c>
      <c r="Z570" s="40">
        <v>213400</v>
      </c>
      <c r="AA570" s="40">
        <v>216600</v>
      </c>
      <c r="AB570" s="40">
        <v>227000</v>
      </c>
      <c r="AC570" s="40">
        <v>221000</v>
      </c>
      <c r="AD570" s="40">
        <v>227000</v>
      </c>
      <c r="AE570" s="40">
        <v>224000</v>
      </c>
      <c r="AF570" s="40">
        <v>256000</v>
      </c>
      <c r="AG570" s="40">
        <v>266000</v>
      </c>
      <c r="AH570" s="40">
        <v>279300</v>
      </c>
      <c r="AI570" s="40">
        <v>291700</v>
      </c>
      <c r="AJ570" s="40">
        <v>295900</v>
      </c>
      <c r="AK570" s="40">
        <v>293300</v>
      </c>
      <c r="AL570" s="40">
        <v>299800</v>
      </c>
      <c r="AM570" s="40">
        <v>306100</v>
      </c>
      <c r="AN570" s="40">
        <v>299700</v>
      </c>
      <c r="AO570" s="40">
        <v>224724</v>
      </c>
      <c r="AP570" s="40">
        <v>269037</v>
      </c>
      <c r="AQ570" s="40">
        <v>272649</v>
      </c>
      <c r="AR570" s="40">
        <v>304757</v>
      </c>
      <c r="AS570" s="40">
        <v>260539</v>
      </c>
      <c r="AT570" s="40">
        <v>264518</v>
      </c>
      <c r="AU570" s="40">
        <v>254735</v>
      </c>
      <c r="AV570" s="40">
        <v>283645</v>
      </c>
      <c r="AW570" s="40">
        <v>292395</v>
      </c>
      <c r="AX570" s="40">
        <v>282588</v>
      </c>
      <c r="AY570" s="40">
        <v>290589</v>
      </c>
      <c r="AZ570" s="40">
        <v>296951</v>
      </c>
      <c r="BA570" s="40">
        <v>296904</v>
      </c>
      <c r="BB570" s="40">
        <v>302211</v>
      </c>
      <c r="BC570" s="40">
        <v>298181</v>
      </c>
      <c r="BD570" s="40">
        <v>310616</v>
      </c>
      <c r="BE570" s="40">
        <v>322753</v>
      </c>
      <c r="BF570" s="40">
        <v>337763</v>
      </c>
      <c r="BG570" s="40">
        <v>257023</v>
      </c>
      <c r="BH570" s="40">
        <v>254211</v>
      </c>
      <c r="BI570" s="40">
        <v>236918</v>
      </c>
      <c r="BJ570" s="40">
        <v>251404</v>
      </c>
      <c r="BK570" s="40">
        <v>441192</v>
      </c>
    </row>
    <row r="571" spans="1:64" x14ac:dyDescent="0.3">
      <c r="A571" s="40" t="s">
        <v>157</v>
      </c>
      <c r="B571" s="40" t="s">
        <v>158</v>
      </c>
      <c r="C571" s="40" t="s">
        <v>329</v>
      </c>
      <c r="D571" s="40" t="s">
        <v>52</v>
      </c>
      <c r="E571" s="40" t="s">
        <v>293</v>
      </c>
      <c r="G571" s="40" t="s">
        <v>53</v>
      </c>
      <c r="AN571" s="40">
        <v>5304825</v>
      </c>
      <c r="AO571" s="40">
        <v>5255336</v>
      </c>
      <c r="AP571" s="40">
        <v>6751322</v>
      </c>
      <c r="AQ571" s="40">
        <v>9390324</v>
      </c>
      <c r="AR571" s="40">
        <v>9484807</v>
      </c>
      <c r="AS571" s="40">
        <v>7210329</v>
      </c>
      <c r="AT571" s="40">
        <v>8392918</v>
      </c>
      <c r="AU571" s="40">
        <v>8019830</v>
      </c>
      <c r="AV571" s="40">
        <v>9585753</v>
      </c>
      <c r="AW571" s="40">
        <v>9000335</v>
      </c>
      <c r="AX571" s="40">
        <v>9532780</v>
      </c>
      <c r="AY571" s="40">
        <v>10140082</v>
      </c>
      <c r="AZ571" s="40">
        <v>12749986</v>
      </c>
      <c r="BA571" s="40">
        <v>12672350</v>
      </c>
      <c r="BB571" s="40">
        <v>12235743</v>
      </c>
      <c r="BC571" s="40">
        <v>13259750</v>
      </c>
      <c r="BD571" s="40">
        <v>15534229</v>
      </c>
      <c r="BE571" s="40">
        <v>17761202</v>
      </c>
      <c r="BF571" s="40">
        <v>18809963</v>
      </c>
      <c r="BG571" s="40">
        <v>19651152</v>
      </c>
      <c r="BH571" s="40">
        <v>21575457</v>
      </c>
      <c r="BI571" s="40">
        <v>23607662</v>
      </c>
      <c r="BJ571" s="40">
        <v>25495127</v>
      </c>
      <c r="BK571" s="40">
        <v>25384725</v>
      </c>
    </row>
    <row r="572" spans="1:64" x14ac:dyDescent="0.3">
      <c r="A572" s="40" t="s">
        <v>159</v>
      </c>
      <c r="B572" s="40" t="s">
        <v>160</v>
      </c>
      <c r="C572" s="40" t="s">
        <v>329</v>
      </c>
      <c r="D572" s="40" t="s">
        <v>52</v>
      </c>
      <c r="E572" s="40" t="s">
        <v>293</v>
      </c>
      <c r="G572" s="40" t="s">
        <v>53</v>
      </c>
      <c r="H572" s="40">
        <v>1376218</v>
      </c>
      <c r="I572" s="40">
        <v>1520717</v>
      </c>
      <c r="J572" s="40">
        <v>1711045</v>
      </c>
      <c r="K572" s="40">
        <v>1718408</v>
      </c>
      <c r="L572" s="40">
        <v>1794258</v>
      </c>
      <c r="M572" s="40">
        <v>1617546</v>
      </c>
      <c r="N572" s="40">
        <v>2005760</v>
      </c>
      <c r="O572" s="40">
        <v>2330767</v>
      </c>
      <c r="P572" s="40">
        <v>2324274</v>
      </c>
      <c r="Q572" s="40">
        <v>2089966</v>
      </c>
      <c r="R572" s="40">
        <v>2007843</v>
      </c>
      <c r="S572" s="40">
        <v>2214950</v>
      </c>
      <c r="T572" s="40">
        <v>2445860</v>
      </c>
      <c r="U572" s="40">
        <v>2541882</v>
      </c>
      <c r="V572" s="40">
        <v>2627749</v>
      </c>
      <c r="W572" s="40">
        <v>3236349</v>
      </c>
      <c r="X572" s="40">
        <v>3177352</v>
      </c>
      <c r="Y572" s="40">
        <v>2778901</v>
      </c>
      <c r="Z572" s="40">
        <v>2377734</v>
      </c>
      <c r="AA572" s="40">
        <v>2231089</v>
      </c>
      <c r="AB572" s="40">
        <v>2229399</v>
      </c>
      <c r="AC572" s="40">
        <v>2946815</v>
      </c>
      <c r="AD572" s="40">
        <v>2713320</v>
      </c>
      <c r="AE572" s="40">
        <v>1739552</v>
      </c>
      <c r="AF572" s="40">
        <v>2915624</v>
      </c>
      <c r="AG572" s="40">
        <v>3385292</v>
      </c>
      <c r="AH572" s="40">
        <v>2896914</v>
      </c>
      <c r="AI572" s="40">
        <v>3300425</v>
      </c>
      <c r="AJ572" s="40">
        <v>3160756</v>
      </c>
      <c r="AK572" s="40">
        <v>2788475</v>
      </c>
      <c r="AL572" s="40">
        <v>2923992</v>
      </c>
      <c r="AM572" s="40">
        <v>2997899</v>
      </c>
      <c r="AN572" s="40">
        <v>2539301</v>
      </c>
      <c r="AO572" s="40">
        <v>3624079</v>
      </c>
      <c r="AP572" s="40">
        <v>3229877</v>
      </c>
      <c r="AQ572" s="40">
        <v>2669157</v>
      </c>
      <c r="AR572" s="40">
        <v>2700368</v>
      </c>
      <c r="AS572" s="40">
        <v>2927285</v>
      </c>
      <c r="AT572" s="40">
        <v>2802247</v>
      </c>
      <c r="AU572" s="40">
        <v>2591351</v>
      </c>
      <c r="AV572" s="40">
        <v>3369648</v>
      </c>
      <c r="AW572" s="40">
        <v>3045518</v>
      </c>
      <c r="AX572" s="40">
        <v>3351497</v>
      </c>
      <c r="AY572" s="40">
        <v>3199022</v>
      </c>
      <c r="AZ572" s="40">
        <v>3585080</v>
      </c>
      <c r="BA572" s="40">
        <v>3936258</v>
      </c>
      <c r="BB572" s="40">
        <v>3613843</v>
      </c>
      <c r="BC572" s="40">
        <v>2866116</v>
      </c>
      <c r="BD572" s="40">
        <v>2898884</v>
      </c>
      <c r="BE572" s="40">
        <v>4347437</v>
      </c>
      <c r="BF572" s="40">
        <v>4058581</v>
      </c>
      <c r="BG572" s="40">
        <v>4711585</v>
      </c>
      <c r="BH572" s="40">
        <v>4536942</v>
      </c>
      <c r="BI572" s="40">
        <v>4227179</v>
      </c>
      <c r="BJ572" s="40">
        <v>4523125</v>
      </c>
      <c r="BK572" s="40">
        <v>3910292</v>
      </c>
    </row>
    <row r="573" spans="1:64" x14ac:dyDescent="0.3">
      <c r="A573" s="40" t="s">
        <v>275</v>
      </c>
      <c r="B573" s="40" t="s">
        <v>276</v>
      </c>
      <c r="C573" s="40" t="s">
        <v>329</v>
      </c>
      <c r="D573" s="40" t="s">
        <v>52</v>
      </c>
      <c r="E573" s="40" t="s">
        <v>293</v>
      </c>
      <c r="G573" s="40" t="s">
        <v>53</v>
      </c>
      <c r="H573" s="40">
        <v>1584920</v>
      </c>
      <c r="I573" s="40">
        <v>1657700</v>
      </c>
      <c r="J573" s="40">
        <v>1670300</v>
      </c>
      <c r="K573" s="40">
        <v>1784510</v>
      </c>
      <c r="L573" s="40">
        <v>1714600</v>
      </c>
      <c r="M573" s="40">
        <v>1746795</v>
      </c>
      <c r="N573" s="40">
        <v>1855015</v>
      </c>
      <c r="O573" s="40">
        <v>1940490</v>
      </c>
      <c r="P573" s="40">
        <v>1989965</v>
      </c>
      <c r="Q573" s="40">
        <v>2056645</v>
      </c>
      <c r="R573" s="40">
        <v>2008805</v>
      </c>
      <c r="S573" s="40">
        <v>2032600</v>
      </c>
      <c r="T573" s="40">
        <v>2021780</v>
      </c>
      <c r="U573" s="40">
        <v>2133205</v>
      </c>
      <c r="V573" s="40">
        <v>2094080</v>
      </c>
      <c r="W573" s="40">
        <v>2178985</v>
      </c>
      <c r="X573" s="40">
        <v>2189893</v>
      </c>
      <c r="Y573" s="40">
        <v>2038310</v>
      </c>
      <c r="Z573" s="40">
        <v>2162612</v>
      </c>
      <c r="AA573" s="40">
        <v>2237803</v>
      </c>
      <c r="AB573" s="40">
        <v>2133725</v>
      </c>
      <c r="AC573" s="40">
        <v>2084520</v>
      </c>
      <c r="AD573" s="40">
        <v>2280960</v>
      </c>
      <c r="AE573" s="40">
        <v>2273900</v>
      </c>
      <c r="AF573" s="40">
        <v>2319560</v>
      </c>
      <c r="AG573" s="40">
        <v>2385058</v>
      </c>
      <c r="AH573" s="40">
        <v>2337849</v>
      </c>
      <c r="AI573" s="40">
        <v>2307600</v>
      </c>
      <c r="AJ573" s="40">
        <v>2544675</v>
      </c>
      <c r="AK573" s="40">
        <v>2581217</v>
      </c>
      <c r="AL573" s="40">
        <v>2497185</v>
      </c>
      <c r="AM573" s="40">
        <v>2590969</v>
      </c>
      <c r="AN573" s="40">
        <v>2723979</v>
      </c>
      <c r="AO573" s="40">
        <v>2517000</v>
      </c>
      <c r="AP573" s="40">
        <v>2641975</v>
      </c>
      <c r="AQ573" s="40">
        <v>2684978</v>
      </c>
      <c r="AR573" s="40">
        <v>2741981</v>
      </c>
      <c r="AS573" s="40">
        <v>2609985</v>
      </c>
      <c r="AT573" s="40">
        <v>2755989</v>
      </c>
      <c r="AU573" s="40">
        <v>2660170</v>
      </c>
      <c r="AV573" s="40">
        <v>2853015</v>
      </c>
      <c r="AW573" s="40">
        <v>2786949</v>
      </c>
      <c r="AX573" s="40">
        <v>3127628</v>
      </c>
      <c r="AY573" s="40">
        <v>3389429</v>
      </c>
      <c r="AZ573" s="40">
        <v>3794618</v>
      </c>
      <c r="BA573" s="40">
        <v>3904368</v>
      </c>
      <c r="BB573" s="40">
        <v>4024722</v>
      </c>
      <c r="BC573" s="40">
        <v>4355509</v>
      </c>
      <c r="BD573" s="40">
        <v>4975421</v>
      </c>
      <c r="BE573" s="40">
        <v>5159662</v>
      </c>
      <c r="BF573" s="40">
        <v>4739748</v>
      </c>
      <c r="BG573" s="40">
        <v>5009947</v>
      </c>
      <c r="BH573" s="40">
        <v>3997774</v>
      </c>
      <c r="BI573" s="40">
        <v>4350126</v>
      </c>
      <c r="BJ573" s="40">
        <v>4057872</v>
      </c>
      <c r="BK573" s="40">
        <v>4138400</v>
      </c>
    </row>
    <row r="574" spans="1:64" x14ac:dyDescent="0.3">
      <c r="A574" s="40" t="s">
        <v>277</v>
      </c>
      <c r="B574" s="40" t="s">
        <v>278</v>
      </c>
      <c r="C574" s="40" t="s">
        <v>329</v>
      </c>
      <c r="D574" s="40" t="s">
        <v>52</v>
      </c>
      <c r="E574" s="40" t="s">
        <v>293</v>
      </c>
      <c r="G574" s="40" t="s">
        <v>53</v>
      </c>
      <c r="H574" s="40">
        <v>864554</v>
      </c>
      <c r="I574" s="40">
        <v>899751</v>
      </c>
      <c r="J574" s="40">
        <v>780781</v>
      </c>
      <c r="K574" s="40">
        <v>967017</v>
      </c>
      <c r="L574" s="40">
        <v>950943</v>
      </c>
      <c r="M574" s="40">
        <v>1021611</v>
      </c>
      <c r="N574" s="40">
        <v>1342764</v>
      </c>
      <c r="O574" s="40">
        <v>1168730</v>
      </c>
      <c r="P574" s="40">
        <v>1145565</v>
      </c>
      <c r="Q574" s="40">
        <v>995286</v>
      </c>
      <c r="R574" s="40">
        <v>1362665</v>
      </c>
      <c r="S574" s="40">
        <v>1451555</v>
      </c>
      <c r="T574" s="40">
        <v>1446611</v>
      </c>
      <c r="U574" s="40">
        <v>1441544</v>
      </c>
      <c r="V574" s="40">
        <v>1177635</v>
      </c>
      <c r="W574" s="40">
        <v>1293919</v>
      </c>
      <c r="X574" s="40">
        <v>1526407</v>
      </c>
      <c r="Y574" s="40">
        <v>1542500</v>
      </c>
      <c r="Z574" s="40">
        <v>1464500</v>
      </c>
      <c r="AA574" s="40">
        <v>1251500</v>
      </c>
      <c r="AB574" s="40">
        <v>1307688</v>
      </c>
      <c r="AC574" s="40">
        <v>1482700</v>
      </c>
      <c r="AD574" s="40">
        <v>1404504</v>
      </c>
      <c r="AE574" s="40">
        <v>1457065</v>
      </c>
      <c r="AF574" s="40">
        <v>1422875</v>
      </c>
      <c r="AG574" s="40">
        <v>1363545</v>
      </c>
      <c r="AH574" s="40">
        <v>1255066</v>
      </c>
      <c r="AI574" s="40">
        <v>1491655</v>
      </c>
      <c r="AJ574" s="40">
        <v>1587917</v>
      </c>
      <c r="AK574" s="40">
        <v>1413293</v>
      </c>
      <c r="AL574" s="40">
        <v>1679752</v>
      </c>
      <c r="AM574" s="40">
        <v>688786</v>
      </c>
      <c r="AN574" s="40">
        <v>2137147</v>
      </c>
      <c r="AO574" s="40">
        <v>1107716</v>
      </c>
      <c r="AP574" s="40">
        <v>1773119</v>
      </c>
      <c r="AQ574" s="40">
        <v>1943377</v>
      </c>
      <c r="AR574" s="40">
        <v>1474809</v>
      </c>
      <c r="AS574" s="40">
        <v>1904024</v>
      </c>
      <c r="AT574" s="40">
        <v>2635519</v>
      </c>
      <c r="AU574" s="40">
        <v>2631034</v>
      </c>
      <c r="AV574" s="40">
        <v>1865675</v>
      </c>
      <c r="AW574" s="40">
        <v>1710577</v>
      </c>
      <c r="AX574" s="40">
        <v>2143179</v>
      </c>
      <c r="AY574" s="40">
        <v>1717993</v>
      </c>
      <c r="AZ574" s="40">
        <v>1302379</v>
      </c>
      <c r="BA574" s="40">
        <v>2786281</v>
      </c>
      <c r="BB574" s="40">
        <v>3440138</v>
      </c>
      <c r="BC574" s="40">
        <v>2845840</v>
      </c>
      <c r="BD574" s="40">
        <v>3807971</v>
      </c>
      <c r="BE574" s="40">
        <v>3610283</v>
      </c>
      <c r="BF574" s="40">
        <v>3924971</v>
      </c>
      <c r="BG574" s="40">
        <v>3832659</v>
      </c>
      <c r="BH574" s="40">
        <v>3892310</v>
      </c>
      <c r="BI574" s="40">
        <v>4246674</v>
      </c>
      <c r="BJ574" s="40">
        <v>3001731</v>
      </c>
      <c r="BK574" s="40">
        <v>2531749</v>
      </c>
    </row>
    <row r="575" spans="1:64" x14ac:dyDescent="0.3">
      <c r="A575" s="40" t="s">
        <v>165</v>
      </c>
      <c r="B575" s="40" t="s">
        <v>166</v>
      </c>
      <c r="C575" s="40" t="s">
        <v>329</v>
      </c>
      <c r="D575" s="40" t="s">
        <v>52</v>
      </c>
      <c r="E575" s="40" t="s">
        <v>293</v>
      </c>
      <c r="G575" s="40" t="s">
        <v>53</v>
      </c>
      <c r="H575" s="40">
        <v>641800</v>
      </c>
      <c r="I575" s="40">
        <v>603000</v>
      </c>
      <c r="J575" s="40">
        <v>653000</v>
      </c>
      <c r="K575" s="40">
        <v>661000</v>
      </c>
      <c r="L575" s="40">
        <v>684000</v>
      </c>
      <c r="M575" s="40">
        <v>724000</v>
      </c>
      <c r="N575" s="40">
        <v>791624</v>
      </c>
      <c r="O575" s="40">
        <v>718758</v>
      </c>
      <c r="P575" s="40">
        <v>719867</v>
      </c>
      <c r="Q575" s="40">
        <v>685874</v>
      </c>
      <c r="R575" s="40">
        <v>649343</v>
      </c>
      <c r="S575" s="40">
        <v>758000</v>
      </c>
      <c r="T575" s="40">
        <v>900000</v>
      </c>
      <c r="U575" s="40">
        <v>801000</v>
      </c>
      <c r="V575" s="40">
        <v>542000</v>
      </c>
      <c r="W575" s="40">
        <v>756000</v>
      </c>
      <c r="X575" s="40">
        <v>738000</v>
      </c>
      <c r="Y575" s="40">
        <v>682000</v>
      </c>
      <c r="Z575" s="40">
        <v>621940</v>
      </c>
      <c r="AA575" s="40">
        <v>663000</v>
      </c>
      <c r="AB575" s="40">
        <v>663000</v>
      </c>
      <c r="AC575" s="40">
        <v>633000</v>
      </c>
      <c r="AD575" s="40">
        <v>623000</v>
      </c>
      <c r="AE575" s="40">
        <v>665000</v>
      </c>
      <c r="AF575" s="40">
        <v>746000</v>
      </c>
      <c r="AG575" s="40">
        <v>829000</v>
      </c>
      <c r="AH575" s="40">
        <v>569000</v>
      </c>
      <c r="AI575" s="40">
        <v>562000</v>
      </c>
      <c r="AJ575" s="40">
        <v>607000</v>
      </c>
      <c r="AK575" s="40">
        <v>738050</v>
      </c>
      <c r="AL575" s="40">
        <v>550957</v>
      </c>
      <c r="AM575" s="40">
        <v>244584</v>
      </c>
      <c r="AN575" s="40">
        <v>765316</v>
      </c>
      <c r="AO575" s="40">
        <v>791069</v>
      </c>
      <c r="AP575" s="40">
        <v>1126497</v>
      </c>
      <c r="AQ575" s="40">
        <v>1378451</v>
      </c>
      <c r="AR575" s="40">
        <v>1529981</v>
      </c>
      <c r="AS575" s="40">
        <v>1687221</v>
      </c>
      <c r="AT575" s="40">
        <v>1813611</v>
      </c>
      <c r="AU575" s="40">
        <v>1587548</v>
      </c>
      <c r="AV575" s="40">
        <v>1507208</v>
      </c>
      <c r="AW575" s="40">
        <v>1361337</v>
      </c>
      <c r="AX575" s="40">
        <v>1514953</v>
      </c>
      <c r="AY575" s="40">
        <v>1327853</v>
      </c>
      <c r="AZ575" s="40">
        <v>1142170</v>
      </c>
      <c r="BA575" s="40">
        <v>1725608</v>
      </c>
      <c r="BB575" s="40">
        <v>1438604</v>
      </c>
      <c r="BC575" s="40">
        <v>1455084</v>
      </c>
      <c r="BD575" s="40">
        <v>2239000</v>
      </c>
      <c r="BE575" s="40">
        <v>2802582</v>
      </c>
      <c r="BF575" s="40">
        <v>2931941</v>
      </c>
      <c r="BG575" s="40">
        <v>2758683</v>
      </c>
      <c r="BH575" s="40">
        <v>1459320</v>
      </c>
      <c r="BI575" s="40">
        <v>1718167</v>
      </c>
      <c r="BJ575" s="40">
        <v>1503910</v>
      </c>
      <c r="BK575" s="40">
        <v>1712121</v>
      </c>
    </row>
    <row r="576" spans="1:64" x14ac:dyDescent="0.3">
      <c r="A576" s="40" t="s">
        <v>171</v>
      </c>
      <c r="B576" s="40" t="s">
        <v>172</v>
      </c>
      <c r="C576" s="40" t="s">
        <v>329</v>
      </c>
      <c r="D576" s="40" t="s">
        <v>52</v>
      </c>
      <c r="E576" s="40" t="s">
        <v>293</v>
      </c>
      <c r="G576" s="40" t="s">
        <v>53</v>
      </c>
      <c r="H576" s="40">
        <v>133290</v>
      </c>
      <c r="I576" s="40">
        <v>241286</v>
      </c>
      <c r="J576" s="40">
        <v>138927</v>
      </c>
      <c r="K576" s="40">
        <v>171009</v>
      </c>
      <c r="L576" s="40">
        <v>177702</v>
      </c>
      <c r="M576" s="40">
        <v>195570</v>
      </c>
      <c r="N576" s="40">
        <v>202304</v>
      </c>
      <c r="O576" s="40">
        <v>167606</v>
      </c>
      <c r="P576" s="40">
        <v>170692</v>
      </c>
      <c r="Q576" s="40">
        <v>224801</v>
      </c>
      <c r="R576" s="40">
        <v>202435</v>
      </c>
      <c r="S576" s="40">
        <v>200886</v>
      </c>
      <c r="T576" s="40">
        <v>204248</v>
      </c>
      <c r="U576" s="40">
        <v>191488</v>
      </c>
      <c r="V576" s="40">
        <v>219392</v>
      </c>
      <c r="W576" s="40">
        <v>234042</v>
      </c>
      <c r="X576" s="40">
        <v>251013</v>
      </c>
      <c r="Y576" s="40">
        <v>268321</v>
      </c>
      <c r="Z576" s="40">
        <v>254496</v>
      </c>
      <c r="AA576" s="40">
        <v>272570</v>
      </c>
      <c r="AB576" s="40">
        <v>286273</v>
      </c>
      <c r="AC576" s="40">
        <v>315917</v>
      </c>
      <c r="AD576" s="40">
        <v>310385</v>
      </c>
      <c r="AE576" s="40">
        <v>296475</v>
      </c>
      <c r="AF576" s="40">
        <v>336601</v>
      </c>
      <c r="AG576" s="40">
        <v>297331</v>
      </c>
      <c r="AH576" s="40">
        <v>292285</v>
      </c>
      <c r="AI576" s="40">
        <v>291592</v>
      </c>
      <c r="AJ576" s="40">
        <v>261500</v>
      </c>
      <c r="AK576" s="40">
        <v>264908</v>
      </c>
      <c r="AL576" s="40">
        <v>340703</v>
      </c>
      <c r="AM576" s="40">
        <v>239705</v>
      </c>
      <c r="AN576" s="40">
        <v>233530</v>
      </c>
      <c r="AO576" s="40">
        <v>130110</v>
      </c>
      <c r="AP576" s="40">
        <v>142428</v>
      </c>
      <c r="AQ576" s="40">
        <v>183452</v>
      </c>
      <c r="AR576" s="40">
        <v>223433</v>
      </c>
      <c r="AS576" s="40">
        <v>194226</v>
      </c>
      <c r="AT576" s="40">
        <v>179004</v>
      </c>
      <c r="AU576" s="40">
        <v>239705</v>
      </c>
      <c r="AV576" s="40">
        <v>284711</v>
      </c>
      <c r="AW576" s="40">
        <v>308447</v>
      </c>
      <c r="AX576" s="40">
        <v>297669</v>
      </c>
      <c r="AY576" s="40">
        <v>318944</v>
      </c>
      <c r="AZ576" s="40">
        <v>413314</v>
      </c>
      <c r="BA576" s="40">
        <v>370523</v>
      </c>
      <c r="BB576" s="40">
        <v>356303</v>
      </c>
      <c r="BC576" s="40">
        <v>464918</v>
      </c>
      <c r="BD576" s="40">
        <v>619246</v>
      </c>
      <c r="BE576" s="40">
        <v>742308</v>
      </c>
      <c r="BF576" s="40">
        <v>852929</v>
      </c>
      <c r="BG576" s="40">
        <v>876038</v>
      </c>
      <c r="BH576" s="40">
        <v>993556</v>
      </c>
      <c r="BI576" s="40">
        <v>869206</v>
      </c>
      <c r="BJ576" s="40">
        <v>686490</v>
      </c>
      <c r="BK576" s="40">
        <v>736890</v>
      </c>
    </row>
    <row r="577" spans="1:63" x14ac:dyDescent="0.3">
      <c r="A577" s="40" t="s">
        <v>175</v>
      </c>
      <c r="B577" s="40" t="s">
        <v>176</v>
      </c>
      <c r="C577" s="40" t="s">
        <v>329</v>
      </c>
      <c r="D577" s="40" t="s">
        <v>52</v>
      </c>
      <c r="E577" s="40" t="s">
        <v>293</v>
      </c>
      <c r="G577" s="40" t="s">
        <v>53</v>
      </c>
      <c r="H577" s="40">
        <v>6696635</v>
      </c>
      <c r="I577" s="40">
        <v>7089341</v>
      </c>
      <c r="J577" s="40">
        <v>7458814</v>
      </c>
      <c r="K577" s="40">
        <v>5838900</v>
      </c>
      <c r="L577" s="40">
        <v>5844000</v>
      </c>
      <c r="M577" s="40">
        <v>6183711</v>
      </c>
      <c r="N577" s="40">
        <v>11867534</v>
      </c>
      <c r="O577" s="40">
        <v>7003409</v>
      </c>
      <c r="P577" s="40">
        <v>7050700</v>
      </c>
      <c r="Q577" s="40">
        <v>8137697</v>
      </c>
      <c r="R577" s="40">
        <v>11027700</v>
      </c>
      <c r="S577" s="40">
        <v>11950910</v>
      </c>
      <c r="T577" s="40">
        <v>6467880</v>
      </c>
      <c r="U577" s="40">
        <v>13579863</v>
      </c>
      <c r="V577" s="40">
        <v>11557896</v>
      </c>
      <c r="W577" s="40">
        <v>10273015</v>
      </c>
      <c r="X577" s="40">
        <v>12302690</v>
      </c>
      <c r="Y577" s="40">
        <v>12755400</v>
      </c>
      <c r="Z577" s="40">
        <v>11201720</v>
      </c>
      <c r="AA577" s="40">
        <v>13377880</v>
      </c>
      <c r="AB577" s="40">
        <v>18004771</v>
      </c>
      <c r="AC577" s="40">
        <v>11762871</v>
      </c>
      <c r="AD577" s="40">
        <v>6673572</v>
      </c>
      <c r="AE577" s="40">
        <v>7927492</v>
      </c>
      <c r="AF577" s="40">
        <v>11062037</v>
      </c>
      <c r="AG577" s="40">
        <v>11691051</v>
      </c>
      <c r="AH577" s="40">
        <v>12096954</v>
      </c>
      <c r="AI577" s="40">
        <v>12140142</v>
      </c>
      <c r="AJ577" s="40">
        <v>15341300</v>
      </c>
      <c r="AK577" s="40">
        <v>11558395</v>
      </c>
      <c r="AL577" s="40">
        <v>11292461</v>
      </c>
      <c r="AM577" s="40">
        <v>5056344</v>
      </c>
      <c r="AN577" s="40">
        <v>12805481</v>
      </c>
      <c r="AO577" s="40">
        <v>15985650</v>
      </c>
      <c r="AP577" s="40">
        <v>7514370</v>
      </c>
      <c r="AQ577" s="40">
        <v>13670063</v>
      </c>
      <c r="AR577" s="40">
        <v>13254450</v>
      </c>
      <c r="AS577" s="40">
        <v>10232324</v>
      </c>
      <c r="AT577" s="40">
        <v>10059490</v>
      </c>
      <c r="AU577" s="40">
        <v>14549004</v>
      </c>
      <c r="AV577" s="40">
        <v>10714780</v>
      </c>
      <c r="AW577" s="40">
        <v>13048251</v>
      </c>
      <c r="AX577" s="40">
        <v>11819173</v>
      </c>
      <c r="AY577" s="40">
        <v>12026911</v>
      </c>
      <c r="AZ577" s="40">
        <v>14175161</v>
      </c>
      <c r="BA577" s="40">
        <v>9452314</v>
      </c>
      <c r="BB577" s="40">
        <v>9507877</v>
      </c>
      <c r="BC577" s="40">
        <v>15339490</v>
      </c>
      <c r="BD577" s="40">
        <v>14570886</v>
      </c>
      <c r="BE577" s="40">
        <v>14700993</v>
      </c>
      <c r="BF577" s="40">
        <v>12928413</v>
      </c>
      <c r="BG577" s="40">
        <v>14556219</v>
      </c>
      <c r="BH577" s="40">
        <v>14154626</v>
      </c>
      <c r="BI577" s="40">
        <v>16619965</v>
      </c>
      <c r="BJ577" s="40">
        <v>11926047</v>
      </c>
      <c r="BK577" s="40">
        <v>10167084</v>
      </c>
    </row>
    <row r="578" spans="1:63" x14ac:dyDescent="0.3">
      <c r="A578" s="40" t="s">
        <v>177</v>
      </c>
      <c r="B578" s="40" t="s">
        <v>178</v>
      </c>
      <c r="C578" s="40" t="s">
        <v>329</v>
      </c>
      <c r="D578" s="40" t="s">
        <v>52</v>
      </c>
      <c r="E578" s="40" t="s">
        <v>293</v>
      </c>
      <c r="G578" s="40" t="s">
        <v>53</v>
      </c>
      <c r="H578" s="40">
        <v>1015200</v>
      </c>
      <c r="I578" s="40">
        <v>1031678</v>
      </c>
      <c r="J578" s="40">
        <v>1377714</v>
      </c>
      <c r="K578" s="40">
        <v>1132828</v>
      </c>
      <c r="L578" s="40">
        <v>1122892</v>
      </c>
      <c r="M578" s="40">
        <v>1346427</v>
      </c>
      <c r="N578" s="40">
        <v>1160095</v>
      </c>
      <c r="O578" s="40">
        <v>985114</v>
      </c>
      <c r="P578" s="40">
        <v>1086208</v>
      </c>
      <c r="Q578" s="40">
        <v>1003094</v>
      </c>
      <c r="R578" s="40">
        <v>1229561</v>
      </c>
      <c r="S578" s="40">
        <v>1200069</v>
      </c>
      <c r="T578" s="40">
        <v>1572340</v>
      </c>
      <c r="U578" s="40">
        <v>1376313</v>
      </c>
      <c r="V578" s="40">
        <v>2138000</v>
      </c>
      <c r="W578" s="40">
        <v>2386000</v>
      </c>
      <c r="X578" s="40">
        <v>2639000</v>
      </c>
      <c r="Y578" s="40">
        <v>2750909</v>
      </c>
      <c r="Z578" s="40">
        <v>3227050</v>
      </c>
      <c r="AA578" s="40">
        <v>2960500</v>
      </c>
      <c r="AB578" s="40">
        <v>2843000</v>
      </c>
      <c r="AC578" s="40">
        <v>3006500</v>
      </c>
      <c r="AD578" s="40">
        <v>2873831</v>
      </c>
      <c r="AE578" s="40">
        <v>3142085</v>
      </c>
      <c r="AF578" s="40">
        <v>3622492</v>
      </c>
      <c r="AG578" s="40">
        <v>3778232</v>
      </c>
      <c r="AH578" s="40">
        <v>4034615</v>
      </c>
      <c r="AI578" s="40">
        <v>3664265</v>
      </c>
      <c r="AJ578" s="40">
        <v>4785811</v>
      </c>
      <c r="AK578" s="40">
        <v>3960300</v>
      </c>
      <c r="AL578" s="40">
        <v>3857815</v>
      </c>
      <c r="AM578" s="40">
        <v>3538050</v>
      </c>
      <c r="AN578" s="40">
        <v>3916590</v>
      </c>
      <c r="AO578" s="40">
        <v>2952900</v>
      </c>
      <c r="AP578" s="40">
        <v>4654388</v>
      </c>
      <c r="AQ578" s="40">
        <v>4873871</v>
      </c>
      <c r="AR578" s="40">
        <v>3364467</v>
      </c>
      <c r="AS578" s="40">
        <v>4466758</v>
      </c>
      <c r="AT578" s="40">
        <v>4009881</v>
      </c>
      <c r="AU578" s="40">
        <v>3622924</v>
      </c>
      <c r="AV578" s="40">
        <v>4537215</v>
      </c>
      <c r="AW578" s="40">
        <v>6371104</v>
      </c>
      <c r="AX578" s="40">
        <v>4109643</v>
      </c>
      <c r="AY578" s="40">
        <v>6706622</v>
      </c>
      <c r="AZ578" s="40">
        <v>5394302</v>
      </c>
      <c r="BA578" s="40">
        <v>5745560</v>
      </c>
      <c r="BB578" s="40">
        <v>6402080</v>
      </c>
      <c r="BC578" s="40">
        <v>7651930</v>
      </c>
      <c r="BD578" s="40">
        <v>5807305</v>
      </c>
      <c r="BE578" s="40">
        <v>8643198</v>
      </c>
      <c r="BF578" s="40">
        <v>7955143</v>
      </c>
      <c r="BG578" s="40">
        <v>8119819</v>
      </c>
      <c r="BH578" s="40">
        <v>8867188</v>
      </c>
      <c r="BI578" s="40">
        <v>10835445</v>
      </c>
      <c r="BJ578" s="40">
        <v>10038541</v>
      </c>
      <c r="BK578" s="40">
        <v>10091959</v>
      </c>
    </row>
    <row r="579" spans="1:63" x14ac:dyDescent="0.3">
      <c r="A579" s="40" t="s">
        <v>179</v>
      </c>
      <c r="B579" s="40" t="s">
        <v>180</v>
      </c>
      <c r="C579" s="40" t="s">
        <v>329</v>
      </c>
      <c r="D579" s="40" t="s">
        <v>52</v>
      </c>
      <c r="E579" s="40" t="s">
        <v>293</v>
      </c>
      <c r="G579" s="40" t="s">
        <v>53</v>
      </c>
      <c r="H579" s="40">
        <v>895200</v>
      </c>
      <c r="I579" s="40">
        <v>902000</v>
      </c>
      <c r="J579" s="40">
        <v>912650</v>
      </c>
      <c r="K579" s="40">
        <v>923300</v>
      </c>
      <c r="L579" s="40">
        <v>1057750</v>
      </c>
      <c r="M579" s="40">
        <v>1071083</v>
      </c>
      <c r="N579" s="40">
        <v>1082153</v>
      </c>
      <c r="O579" s="40">
        <v>1292642</v>
      </c>
      <c r="P579" s="40">
        <v>1624151</v>
      </c>
      <c r="Q579" s="40">
        <v>1652360</v>
      </c>
      <c r="R579" s="40">
        <v>1448000</v>
      </c>
      <c r="S579" s="40">
        <v>1535600</v>
      </c>
      <c r="T579" s="40">
        <v>1466600</v>
      </c>
      <c r="U579" s="40">
        <v>1389000</v>
      </c>
      <c r="V579" s="40">
        <v>1749000</v>
      </c>
      <c r="W579" s="40">
        <v>1681000</v>
      </c>
      <c r="X579" s="40">
        <v>1522000</v>
      </c>
      <c r="Y579" s="40">
        <v>1545600</v>
      </c>
      <c r="Z579" s="40">
        <v>1270000</v>
      </c>
      <c r="AA579" s="40">
        <v>1078000</v>
      </c>
      <c r="AB579" s="40">
        <v>1165000</v>
      </c>
      <c r="AC579" s="40">
        <v>1093000</v>
      </c>
      <c r="AD579" s="40">
        <v>1399000</v>
      </c>
      <c r="AE579" s="40">
        <v>944000</v>
      </c>
      <c r="AF579" s="40">
        <v>1170974</v>
      </c>
      <c r="AG579" s="40">
        <v>1057985</v>
      </c>
      <c r="AH579" s="40">
        <v>1220000</v>
      </c>
      <c r="AI579" s="40">
        <v>1398000</v>
      </c>
      <c r="AJ579" s="40">
        <v>1635726</v>
      </c>
      <c r="AK579" s="40">
        <v>1580000</v>
      </c>
      <c r="AL579" s="40">
        <v>1576000</v>
      </c>
      <c r="AM579" s="40">
        <v>1742800</v>
      </c>
      <c r="AN579" s="40">
        <v>1880000</v>
      </c>
      <c r="AO579" s="40">
        <v>1936000</v>
      </c>
      <c r="AP579" s="40">
        <v>2030000</v>
      </c>
      <c r="AQ579" s="40">
        <v>1588000</v>
      </c>
      <c r="AR579" s="40">
        <v>1625000</v>
      </c>
      <c r="AS579" s="40">
        <v>2085000</v>
      </c>
      <c r="AT579" s="40">
        <v>2178000</v>
      </c>
      <c r="AU579" s="40">
        <v>2112000</v>
      </c>
      <c r="AV579" s="40">
        <v>2309000</v>
      </c>
      <c r="AW579" s="40">
        <v>2368000</v>
      </c>
      <c r="AX579" s="40">
        <v>2508000</v>
      </c>
      <c r="AY579" s="40">
        <v>2274000</v>
      </c>
      <c r="AZ579" s="40">
        <v>2526000</v>
      </c>
      <c r="BA579" s="40">
        <v>2557029</v>
      </c>
      <c r="BB579" s="40">
        <v>2632381</v>
      </c>
      <c r="BC579" s="40">
        <v>3129052</v>
      </c>
      <c r="BD579" s="40">
        <v>3204738</v>
      </c>
      <c r="BE579" s="40">
        <v>3270391</v>
      </c>
      <c r="BF579" s="40">
        <v>3500763</v>
      </c>
      <c r="BG579" s="40">
        <v>3546438</v>
      </c>
      <c r="BH579" s="40">
        <v>3508500</v>
      </c>
      <c r="BI579" s="40">
        <v>3557486</v>
      </c>
      <c r="BJ579" s="40">
        <v>3441699</v>
      </c>
      <c r="BK579" s="40">
        <v>3481378</v>
      </c>
    </row>
    <row r="580" spans="1:63" x14ac:dyDescent="0.3">
      <c r="A580" s="40" t="s">
        <v>279</v>
      </c>
      <c r="B580" s="40" t="s">
        <v>280</v>
      </c>
      <c r="C580" s="40" t="s">
        <v>329</v>
      </c>
      <c r="D580" s="40" t="s">
        <v>52</v>
      </c>
      <c r="E580" s="40" t="s">
        <v>293</v>
      </c>
      <c r="G580" s="40" t="s">
        <v>53</v>
      </c>
      <c r="H580" s="40">
        <v>766608</v>
      </c>
      <c r="I580" s="40">
        <v>748934</v>
      </c>
      <c r="J580" s="40">
        <v>676717</v>
      </c>
      <c r="K580" s="40">
        <v>773214</v>
      </c>
      <c r="L580" s="40">
        <v>816214</v>
      </c>
      <c r="M580" s="40">
        <v>892081</v>
      </c>
      <c r="N580" s="40">
        <v>893199</v>
      </c>
      <c r="O580" s="40">
        <v>823391</v>
      </c>
      <c r="P580" s="40">
        <v>830637</v>
      </c>
      <c r="Q580" s="40">
        <v>687555</v>
      </c>
      <c r="R580" s="40">
        <v>1065755</v>
      </c>
      <c r="S580" s="40">
        <v>1380494</v>
      </c>
      <c r="T580" s="40">
        <v>1027462</v>
      </c>
      <c r="U580" s="40">
        <v>1236246</v>
      </c>
      <c r="V580" s="40">
        <v>1616425</v>
      </c>
      <c r="W580" s="40">
        <v>1744399</v>
      </c>
      <c r="X580" s="40">
        <v>1736114</v>
      </c>
      <c r="Y580" s="40">
        <v>1470553</v>
      </c>
      <c r="Z580" s="40">
        <v>936139</v>
      </c>
      <c r="AA580" s="40">
        <v>984244</v>
      </c>
      <c r="AB580" s="40">
        <v>1050738</v>
      </c>
      <c r="AC580" s="40">
        <v>797960</v>
      </c>
      <c r="AD580" s="40">
        <v>982959</v>
      </c>
      <c r="AE580" s="40">
        <v>924702</v>
      </c>
      <c r="AF580" s="40">
        <v>1192709</v>
      </c>
      <c r="AG580" s="40">
        <v>1318756</v>
      </c>
      <c r="AH580" s="40">
        <v>1158112</v>
      </c>
      <c r="AI580" s="40">
        <v>2055470</v>
      </c>
      <c r="AJ580" s="40">
        <v>1966639</v>
      </c>
      <c r="AK580" s="40">
        <v>1209431</v>
      </c>
      <c r="AL580" s="40">
        <v>1222667</v>
      </c>
      <c r="AM580" s="40">
        <v>608801</v>
      </c>
      <c r="AN580" s="40">
        <v>1756388</v>
      </c>
      <c r="AO580" s="40">
        <v>1187964</v>
      </c>
      <c r="AP580" s="40">
        <v>870488</v>
      </c>
      <c r="AQ580" s="40">
        <v>1572874</v>
      </c>
      <c r="AR580" s="40">
        <v>1137129</v>
      </c>
      <c r="AS580" s="40">
        <v>797593</v>
      </c>
      <c r="AT580" s="40">
        <v>1003092</v>
      </c>
      <c r="AU580" s="40">
        <v>1208056</v>
      </c>
      <c r="AV580" s="40">
        <v>950260</v>
      </c>
      <c r="AW580" s="40">
        <v>754966</v>
      </c>
      <c r="AX580" s="40">
        <v>1366060</v>
      </c>
      <c r="AY580" s="40">
        <v>1380713</v>
      </c>
      <c r="AZ580" s="40">
        <v>1067154</v>
      </c>
      <c r="BA580" s="40">
        <v>1603978</v>
      </c>
      <c r="BB580" s="40">
        <v>1537325</v>
      </c>
      <c r="BC580" s="40">
        <v>1396247</v>
      </c>
      <c r="BD580" s="40">
        <v>2199691</v>
      </c>
      <c r="BE580" s="40">
        <v>3100624</v>
      </c>
      <c r="BF580" s="40">
        <v>3373681</v>
      </c>
      <c r="BG580" s="40">
        <v>3203354</v>
      </c>
      <c r="BH580" s="40">
        <v>2900044</v>
      </c>
      <c r="BI580" s="40">
        <v>3655779</v>
      </c>
      <c r="BJ580" s="40">
        <v>2906948</v>
      </c>
      <c r="BK580" s="40">
        <v>3113107</v>
      </c>
    </row>
    <row r="581" spans="1:63" x14ac:dyDescent="0.3">
      <c r="A581" s="40" t="s">
        <v>281</v>
      </c>
      <c r="B581" s="40" t="s">
        <v>282</v>
      </c>
      <c r="C581" s="40" t="s">
        <v>329</v>
      </c>
      <c r="D581" s="40" t="s">
        <v>52</v>
      </c>
      <c r="E581" s="40" t="s">
        <v>293</v>
      </c>
      <c r="G581" s="40" t="s">
        <v>53</v>
      </c>
      <c r="H581" s="40">
        <v>1266453</v>
      </c>
      <c r="I581" s="40">
        <v>1225137</v>
      </c>
      <c r="J581" s="40">
        <v>1030933</v>
      </c>
      <c r="K581" s="40">
        <v>1028799</v>
      </c>
      <c r="L581" s="40">
        <v>1134571</v>
      </c>
      <c r="M581" s="40">
        <v>1212978</v>
      </c>
      <c r="N581" s="40">
        <v>1901352</v>
      </c>
      <c r="O581" s="40">
        <v>1245153</v>
      </c>
      <c r="P581" s="40">
        <v>1934407</v>
      </c>
      <c r="Q581" s="40">
        <v>1438894</v>
      </c>
      <c r="R581" s="40">
        <v>2273966</v>
      </c>
      <c r="S581" s="40">
        <v>2704654</v>
      </c>
      <c r="T581" s="40">
        <v>1294515</v>
      </c>
      <c r="U581" s="40">
        <v>2530387</v>
      </c>
      <c r="V581" s="40">
        <v>2196628</v>
      </c>
      <c r="W581" s="40">
        <v>2325709</v>
      </c>
      <c r="X581" s="40">
        <v>2049240</v>
      </c>
      <c r="Y581" s="40">
        <v>2123843</v>
      </c>
      <c r="Z581" s="40">
        <v>1516968</v>
      </c>
      <c r="AA581" s="40">
        <v>1991554</v>
      </c>
      <c r="AB581" s="40">
        <v>3316377</v>
      </c>
      <c r="AC581" s="40">
        <v>2207545</v>
      </c>
      <c r="AD581" s="40">
        <v>1201648</v>
      </c>
      <c r="AE581" s="40">
        <v>1419828</v>
      </c>
      <c r="AF581" s="40">
        <v>3420543</v>
      </c>
      <c r="AG581" s="40">
        <v>3098137</v>
      </c>
      <c r="AH581" s="40">
        <v>1507446</v>
      </c>
      <c r="AI581" s="40">
        <v>3082449</v>
      </c>
      <c r="AJ581" s="40">
        <v>2555619</v>
      </c>
      <c r="AK581" s="40">
        <v>2561741</v>
      </c>
      <c r="AL581" s="40">
        <v>2069933</v>
      </c>
      <c r="AM581" s="40">
        <v>482169</v>
      </c>
      <c r="AN581" s="40">
        <v>2566994</v>
      </c>
      <c r="AO581" s="40">
        <v>2563154</v>
      </c>
      <c r="AP581" s="40">
        <v>1029453</v>
      </c>
      <c r="AQ581" s="40">
        <v>2521126</v>
      </c>
      <c r="AR581" s="40">
        <v>1967742</v>
      </c>
      <c r="AS581" s="40">
        <v>1557967</v>
      </c>
      <c r="AT581" s="40">
        <v>1986268</v>
      </c>
      <c r="AU581" s="40">
        <v>1961945</v>
      </c>
      <c r="AV581" s="40">
        <v>1851556</v>
      </c>
      <c r="AW581" s="40">
        <v>855292</v>
      </c>
      <c r="AX581" s="40">
        <v>1357412</v>
      </c>
      <c r="AY581" s="40">
        <v>2873652</v>
      </c>
      <c r="AZ581" s="40">
        <v>1610596</v>
      </c>
      <c r="BA581" s="40">
        <v>2487369</v>
      </c>
      <c r="BB581" s="40">
        <v>1856506</v>
      </c>
      <c r="BC581" s="40">
        <v>692572</v>
      </c>
      <c r="BD581" s="40">
        <v>873641</v>
      </c>
      <c r="BE581" s="40">
        <v>1388059</v>
      </c>
      <c r="BF581" s="40">
        <v>1172387</v>
      </c>
      <c r="BG581" s="40">
        <v>1283382</v>
      </c>
      <c r="BH581" s="40">
        <v>1153821</v>
      </c>
      <c r="BI581" s="40">
        <v>1239901</v>
      </c>
      <c r="BJ581" s="40">
        <v>800114</v>
      </c>
      <c r="BK581" s="40">
        <v>1048747</v>
      </c>
    </row>
    <row r="582" spans="1:63" x14ac:dyDescent="0.3">
      <c r="A582" s="40" t="s">
        <v>147</v>
      </c>
      <c r="B582" s="40" t="s">
        <v>148</v>
      </c>
      <c r="C582" s="40" t="s">
        <v>330</v>
      </c>
      <c r="D582" s="40" t="s">
        <v>52</v>
      </c>
      <c r="E582" s="40" t="s">
        <v>293</v>
      </c>
      <c r="G582" s="40" t="s">
        <v>53</v>
      </c>
      <c r="H582" s="40">
        <v>726079</v>
      </c>
      <c r="I582" s="40">
        <v>895048</v>
      </c>
      <c r="J582" s="40">
        <v>918153</v>
      </c>
      <c r="K582" s="40">
        <v>1010600</v>
      </c>
      <c r="L582" s="40">
        <v>953407</v>
      </c>
      <c r="M582" s="40">
        <v>1000000</v>
      </c>
      <c r="N582" s="40">
        <v>1035155</v>
      </c>
      <c r="O582" s="40">
        <v>1084696</v>
      </c>
      <c r="P582" s="40">
        <v>1037041</v>
      </c>
      <c r="Q582" s="40">
        <v>1065118</v>
      </c>
      <c r="R582" s="40">
        <v>883608</v>
      </c>
      <c r="S582" s="40">
        <v>880284</v>
      </c>
      <c r="T582" s="40">
        <v>831365</v>
      </c>
      <c r="U582" s="40">
        <v>1086580</v>
      </c>
      <c r="V582" s="40">
        <v>1254319</v>
      </c>
      <c r="W582" s="40">
        <v>995823</v>
      </c>
      <c r="X582" s="40">
        <v>1109843</v>
      </c>
      <c r="Y582" s="40">
        <v>1169854</v>
      </c>
      <c r="Z582" s="40">
        <v>1180823</v>
      </c>
      <c r="AA582" s="40">
        <v>1047988</v>
      </c>
      <c r="AB582" s="40">
        <v>1270034</v>
      </c>
      <c r="AC582" s="40">
        <v>1209967</v>
      </c>
      <c r="AD582" s="40">
        <v>1119418</v>
      </c>
      <c r="AE582" s="40">
        <v>1089368</v>
      </c>
      <c r="AF582" s="40">
        <v>1583270</v>
      </c>
      <c r="AG582" s="40">
        <v>1889857</v>
      </c>
      <c r="AH582" s="40">
        <v>1637101</v>
      </c>
      <c r="AI582" s="40">
        <v>2100562</v>
      </c>
      <c r="AJ582" s="40">
        <v>1951671</v>
      </c>
      <c r="AK582" s="40">
        <v>1517900</v>
      </c>
      <c r="AL582" s="40">
        <v>2454900</v>
      </c>
      <c r="AM582" s="40">
        <v>2478600</v>
      </c>
      <c r="AN582" s="40">
        <v>2527355</v>
      </c>
      <c r="AO582" s="40">
        <v>2232037</v>
      </c>
      <c r="AP582" s="40">
        <v>2307988</v>
      </c>
      <c r="AQ582" s="40">
        <v>2481805</v>
      </c>
      <c r="AR582" s="40">
        <v>2013552</v>
      </c>
      <c r="AS582" s="40">
        <v>2656756</v>
      </c>
      <c r="AT582" s="40">
        <v>2699886</v>
      </c>
      <c r="AU582" s="40">
        <v>2279247</v>
      </c>
      <c r="AV582" s="40">
        <v>3109092</v>
      </c>
      <c r="AW582" s="40">
        <v>3119050</v>
      </c>
      <c r="AX582" s="40">
        <v>3564281</v>
      </c>
      <c r="AY582" s="40">
        <v>2901973</v>
      </c>
      <c r="AZ582" s="40">
        <v>3649533</v>
      </c>
      <c r="BA582" s="40">
        <v>3680674</v>
      </c>
      <c r="BB582" s="40">
        <v>3108811</v>
      </c>
      <c r="BC582" s="40">
        <v>4358518</v>
      </c>
      <c r="BD582" s="40">
        <v>3626638</v>
      </c>
      <c r="BE582" s="40">
        <v>4560546</v>
      </c>
      <c r="BF582" s="40">
        <v>3666404</v>
      </c>
      <c r="BG582" s="40">
        <v>4898544</v>
      </c>
      <c r="BH582" s="40">
        <v>4869722</v>
      </c>
      <c r="BI582" s="40">
        <v>4469300</v>
      </c>
      <c r="BJ582" s="40">
        <v>4189665</v>
      </c>
      <c r="BK582" s="40">
        <v>4736594</v>
      </c>
    </row>
    <row r="583" spans="1:63" x14ac:dyDescent="0.3">
      <c r="A583" s="40" t="s">
        <v>153</v>
      </c>
      <c r="B583" s="40" t="s">
        <v>154</v>
      </c>
      <c r="C583" s="40" t="s">
        <v>330</v>
      </c>
      <c r="D583" s="40" t="s">
        <v>52</v>
      </c>
      <c r="E583" s="40" t="s">
        <v>293</v>
      </c>
      <c r="G583" s="40" t="s">
        <v>53</v>
      </c>
      <c r="H583" s="40">
        <v>703583</v>
      </c>
      <c r="I583" s="40">
        <v>689048</v>
      </c>
      <c r="J583" s="40">
        <v>700750</v>
      </c>
      <c r="K583" s="40">
        <v>694099</v>
      </c>
      <c r="L583" s="40">
        <v>673250</v>
      </c>
      <c r="M583" s="40">
        <v>725794</v>
      </c>
      <c r="N583" s="40">
        <v>631191</v>
      </c>
      <c r="O583" s="40">
        <v>643847</v>
      </c>
      <c r="P583" s="40">
        <v>788129</v>
      </c>
      <c r="Q583" s="40">
        <v>737727</v>
      </c>
      <c r="R583" s="40">
        <v>798840</v>
      </c>
      <c r="S583" s="40">
        <v>777845</v>
      </c>
      <c r="T583" s="40">
        <v>769867</v>
      </c>
      <c r="U583" s="40">
        <v>860079</v>
      </c>
      <c r="V583" s="40">
        <v>1102526</v>
      </c>
      <c r="W583" s="40">
        <v>834899</v>
      </c>
      <c r="X583" s="40">
        <v>846930</v>
      </c>
      <c r="Y583" s="40">
        <v>887449</v>
      </c>
      <c r="Z583" s="40">
        <v>872186</v>
      </c>
      <c r="AA583" s="40">
        <v>891774</v>
      </c>
      <c r="AB583" s="40">
        <v>834621</v>
      </c>
      <c r="AC583" s="40">
        <v>961200</v>
      </c>
      <c r="AD583" s="40">
        <v>889155</v>
      </c>
      <c r="AE583" s="40">
        <v>657375</v>
      </c>
      <c r="AF583" s="40">
        <v>815330</v>
      </c>
      <c r="AG583" s="40">
        <v>1094453</v>
      </c>
      <c r="AH583" s="40">
        <v>714801</v>
      </c>
      <c r="AI583" s="40">
        <v>899635</v>
      </c>
      <c r="AJ583" s="40">
        <v>857532</v>
      </c>
      <c r="AK583" s="40">
        <v>816296</v>
      </c>
      <c r="AL583" s="40">
        <v>994977</v>
      </c>
      <c r="AM583" s="40">
        <v>1019088</v>
      </c>
      <c r="AN583" s="40">
        <v>986600</v>
      </c>
      <c r="AO583" s="40">
        <v>960809</v>
      </c>
      <c r="AP583" s="40">
        <v>1179863</v>
      </c>
      <c r="AQ583" s="40">
        <v>1296414</v>
      </c>
      <c r="AR583" s="40">
        <v>1267564</v>
      </c>
      <c r="AS583" s="40">
        <v>1411781</v>
      </c>
      <c r="AT583" s="40">
        <v>1185286</v>
      </c>
      <c r="AU583" s="40">
        <v>1275033</v>
      </c>
      <c r="AV583" s="40">
        <v>1356270</v>
      </c>
      <c r="AW583" s="40">
        <v>1498929</v>
      </c>
      <c r="AX583" s="40">
        <v>1587075</v>
      </c>
      <c r="AY583" s="40">
        <v>1684567</v>
      </c>
      <c r="AZ583" s="40">
        <v>1873821</v>
      </c>
      <c r="BA583" s="40">
        <v>2096108</v>
      </c>
      <c r="BB583" s="40">
        <v>2368430</v>
      </c>
      <c r="BC583" s="40">
        <v>2474096</v>
      </c>
      <c r="BD583" s="40">
        <v>2820274</v>
      </c>
      <c r="BE583" s="40">
        <v>3011835</v>
      </c>
      <c r="BF583" s="40">
        <v>2988076</v>
      </c>
      <c r="BG583" s="40">
        <v>3229408</v>
      </c>
      <c r="BH583" s="40">
        <v>3197150</v>
      </c>
      <c r="BI583" s="40">
        <v>3358210</v>
      </c>
      <c r="BJ583" s="40">
        <v>3663537</v>
      </c>
      <c r="BK583" s="40">
        <v>3963302</v>
      </c>
    </row>
    <row r="584" spans="1:63" x14ac:dyDescent="0.3">
      <c r="A584" s="40" t="s">
        <v>155</v>
      </c>
      <c r="B584" s="40" t="s">
        <v>156</v>
      </c>
      <c r="C584" s="40" t="s">
        <v>330</v>
      </c>
      <c r="D584" s="40" t="s">
        <v>52</v>
      </c>
      <c r="E584" s="40" t="s">
        <v>293</v>
      </c>
      <c r="G584" s="40" t="s">
        <v>53</v>
      </c>
      <c r="H584" s="40">
        <v>755600</v>
      </c>
      <c r="I584" s="40">
        <v>695100</v>
      </c>
      <c r="J584" s="40">
        <v>950000</v>
      </c>
      <c r="K584" s="40">
        <v>770100</v>
      </c>
      <c r="L584" s="40">
        <v>664000</v>
      </c>
      <c r="M584" s="40">
        <v>703855</v>
      </c>
      <c r="N584" s="40">
        <v>725205</v>
      </c>
      <c r="O584" s="40">
        <v>721400</v>
      </c>
      <c r="P584" s="40">
        <v>715350</v>
      </c>
      <c r="Q584" s="40">
        <v>676354</v>
      </c>
      <c r="R584" s="40">
        <v>663885</v>
      </c>
      <c r="S584" s="40">
        <v>485010</v>
      </c>
      <c r="T584" s="40">
        <v>468000</v>
      </c>
      <c r="U584" s="40">
        <v>593830</v>
      </c>
      <c r="V584" s="40">
        <v>590950</v>
      </c>
      <c r="W584" s="40">
        <v>590000</v>
      </c>
      <c r="X584" s="40">
        <v>619500</v>
      </c>
      <c r="Y584" s="40">
        <v>640700</v>
      </c>
      <c r="Z584" s="40">
        <v>549700</v>
      </c>
      <c r="AA584" s="40">
        <v>572800</v>
      </c>
      <c r="AB584" s="40">
        <v>401400</v>
      </c>
      <c r="AC584" s="40">
        <v>392900</v>
      </c>
      <c r="AD584" s="40">
        <v>449729</v>
      </c>
      <c r="AE584" s="40">
        <v>354966</v>
      </c>
      <c r="AF584" s="40">
        <v>704919</v>
      </c>
      <c r="AG584" s="40">
        <v>634644</v>
      </c>
      <c r="AH584" s="40">
        <v>548556</v>
      </c>
      <c r="AI584" s="40">
        <v>808086</v>
      </c>
      <c r="AJ584" s="40">
        <v>616841</v>
      </c>
      <c r="AK584" s="40">
        <v>601390</v>
      </c>
      <c r="AL584" s="40">
        <v>812000</v>
      </c>
      <c r="AM584" s="40">
        <v>976310</v>
      </c>
      <c r="AN584" s="40">
        <v>617078</v>
      </c>
      <c r="AO584" s="40">
        <v>1174869</v>
      </c>
      <c r="AP584" s="40">
        <v>907316</v>
      </c>
      <c r="AQ584" s="40">
        <v>877738</v>
      </c>
      <c r="AR584" s="40">
        <v>985833</v>
      </c>
      <c r="AS584" s="40">
        <v>1291715</v>
      </c>
      <c r="AT584" s="40">
        <v>1249798</v>
      </c>
      <c r="AU584" s="40">
        <v>930038</v>
      </c>
      <c r="AV584" s="40">
        <v>1321294</v>
      </c>
      <c r="AW584" s="40">
        <v>1212390</v>
      </c>
      <c r="AX584" s="40">
        <v>1618139</v>
      </c>
      <c r="AY584" s="40">
        <v>1212903</v>
      </c>
      <c r="AZ584" s="40">
        <v>1824463</v>
      </c>
      <c r="BA584" s="40">
        <v>1998148</v>
      </c>
      <c r="BB584" s="40">
        <v>1972035</v>
      </c>
      <c r="BC584" s="40">
        <v>1927679</v>
      </c>
      <c r="BD584" s="40">
        <v>1581067</v>
      </c>
      <c r="BE584" s="40">
        <v>3247583</v>
      </c>
      <c r="BF584" s="40">
        <v>1657180</v>
      </c>
      <c r="BG584" s="40">
        <v>3172411</v>
      </c>
      <c r="BH584" s="40">
        <v>2622545</v>
      </c>
      <c r="BI584" s="40">
        <v>2748668</v>
      </c>
      <c r="BJ584" s="40">
        <v>2452528</v>
      </c>
      <c r="BK584" s="40">
        <v>2873660</v>
      </c>
    </row>
    <row r="585" spans="1:63" x14ac:dyDescent="0.3">
      <c r="A585" s="40" t="s">
        <v>284</v>
      </c>
      <c r="B585" s="40" t="s">
        <v>272</v>
      </c>
      <c r="C585" s="40" t="s">
        <v>330</v>
      </c>
      <c r="D585" s="40" t="s">
        <v>52</v>
      </c>
      <c r="E585" s="40" t="s">
        <v>293</v>
      </c>
      <c r="G585" s="40" t="s">
        <v>53</v>
      </c>
      <c r="H585" s="40">
        <v>294000</v>
      </c>
      <c r="I585" s="40">
        <v>451000</v>
      </c>
      <c r="J585" s="40">
        <v>440600</v>
      </c>
      <c r="K585" s="40">
        <v>478900</v>
      </c>
      <c r="L585" s="40">
        <v>481500</v>
      </c>
      <c r="M585" s="40">
        <v>524600</v>
      </c>
      <c r="N585" s="40">
        <v>620600</v>
      </c>
      <c r="O585" s="40">
        <v>625600</v>
      </c>
      <c r="P585" s="40">
        <v>617800</v>
      </c>
      <c r="Q585" s="40">
        <v>591900</v>
      </c>
      <c r="R585" s="40">
        <v>711400</v>
      </c>
      <c r="S585" s="40">
        <v>585900</v>
      </c>
      <c r="T585" s="40">
        <v>613400</v>
      </c>
      <c r="U585" s="40">
        <v>693900</v>
      </c>
      <c r="V585" s="40">
        <v>837525</v>
      </c>
      <c r="W585" s="40">
        <v>780125</v>
      </c>
      <c r="X585" s="40">
        <v>809385</v>
      </c>
      <c r="Y585" s="40">
        <v>846450</v>
      </c>
      <c r="Z585" s="40">
        <v>889850</v>
      </c>
      <c r="AA585" s="40">
        <v>859900</v>
      </c>
      <c r="AB585" s="40">
        <v>846680</v>
      </c>
      <c r="AC585" s="40">
        <v>934475</v>
      </c>
      <c r="AD585" s="40">
        <v>818885</v>
      </c>
      <c r="AE585" s="40">
        <v>1096250</v>
      </c>
      <c r="AF585" s="40">
        <v>1082424</v>
      </c>
      <c r="AG585" s="40">
        <v>1043119</v>
      </c>
      <c r="AH585" s="40">
        <v>1079837</v>
      </c>
      <c r="AI585" s="40">
        <v>1150577</v>
      </c>
      <c r="AJ585" s="40">
        <v>1194341</v>
      </c>
      <c r="AK585" s="40">
        <v>1241131</v>
      </c>
      <c r="AL585" s="40">
        <v>1224938</v>
      </c>
      <c r="AM585" s="40">
        <v>1245791</v>
      </c>
      <c r="AN585" s="40">
        <v>1267664</v>
      </c>
      <c r="AO585" s="40">
        <v>1290241</v>
      </c>
      <c r="AP585" s="40">
        <v>1321407</v>
      </c>
      <c r="AQ585" s="40">
        <v>1354230</v>
      </c>
      <c r="AR585" s="40">
        <v>1221428</v>
      </c>
      <c r="AS585" s="40">
        <v>1243200</v>
      </c>
      <c r="AT585" s="40">
        <v>1264364</v>
      </c>
      <c r="AU585" s="40">
        <v>1285904</v>
      </c>
      <c r="AV585" s="40">
        <v>1307824</v>
      </c>
      <c r="AW585" s="40">
        <v>1330096</v>
      </c>
      <c r="AX585" s="40">
        <v>1334280</v>
      </c>
      <c r="AY585" s="40">
        <v>1378128</v>
      </c>
      <c r="AZ585" s="40">
        <v>1424903</v>
      </c>
      <c r="BA585" s="40">
        <v>1441779</v>
      </c>
      <c r="BB585" s="40">
        <v>1224570</v>
      </c>
      <c r="BC585" s="40">
        <v>1408447</v>
      </c>
      <c r="BD585" s="40">
        <v>1428840</v>
      </c>
      <c r="BE585" s="40">
        <v>1961771</v>
      </c>
      <c r="BF585" s="40">
        <v>1607414</v>
      </c>
      <c r="BG585" s="40">
        <v>2332512</v>
      </c>
      <c r="BH585" s="40">
        <v>2712481</v>
      </c>
      <c r="BI585" s="40">
        <v>2855919</v>
      </c>
      <c r="BJ585" s="40">
        <v>2842823</v>
      </c>
      <c r="BK585" s="40">
        <v>2577746</v>
      </c>
    </row>
    <row r="586" spans="1:63" x14ac:dyDescent="0.3">
      <c r="A586" s="40" t="s">
        <v>273</v>
      </c>
      <c r="B586" s="40" t="s">
        <v>274</v>
      </c>
      <c r="C586" s="40" t="s">
        <v>330</v>
      </c>
      <c r="D586" s="40" t="s">
        <v>52</v>
      </c>
      <c r="E586" s="40" t="s">
        <v>293</v>
      </c>
      <c r="G586" s="40" t="s">
        <v>53</v>
      </c>
      <c r="H586" s="40">
        <v>436400</v>
      </c>
      <c r="I586" s="40">
        <v>421000</v>
      </c>
      <c r="J586" s="40">
        <v>392348</v>
      </c>
      <c r="K586" s="40">
        <v>400221</v>
      </c>
      <c r="L586" s="40">
        <v>388943</v>
      </c>
      <c r="M586" s="40">
        <v>646900</v>
      </c>
      <c r="N586" s="40">
        <v>585651</v>
      </c>
      <c r="O586" s="40">
        <v>522656</v>
      </c>
      <c r="P586" s="40">
        <v>535463</v>
      </c>
      <c r="Q586" s="40">
        <v>857500</v>
      </c>
      <c r="R586" s="40">
        <v>823100</v>
      </c>
      <c r="S586" s="40">
        <v>723500</v>
      </c>
      <c r="T586" s="40">
        <v>764100</v>
      </c>
      <c r="U586" s="40">
        <v>890100</v>
      </c>
      <c r="V586" s="40">
        <v>671500</v>
      </c>
      <c r="W586" s="40">
        <v>688800</v>
      </c>
      <c r="X586" s="40">
        <v>639000</v>
      </c>
      <c r="Y586" s="40">
        <v>540000</v>
      </c>
      <c r="Z586" s="40">
        <v>780000</v>
      </c>
      <c r="AA586" s="40">
        <v>674000</v>
      </c>
      <c r="AB586" s="40">
        <v>725000</v>
      </c>
      <c r="AC586" s="40">
        <v>628000</v>
      </c>
      <c r="AD586" s="40">
        <v>432000</v>
      </c>
      <c r="AE586" s="40">
        <v>1072000</v>
      </c>
      <c r="AF586" s="40">
        <v>921000</v>
      </c>
      <c r="AG586" s="40">
        <v>866700</v>
      </c>
      <c r="AH586" s="40">
        <v>1057400</v>
      </c>
      <c r="AI586" s="40">
        <v>1146000</v>
      </c>
      <c r="AJ586" s="40">
        <v>1183700</v>
      </c>
      <c r="AK586" s="40">
        <v>843800</v>
      </c>
      <c r="AL586" s="40">
        <v>1436200</v>
      </c>
      <c r="AM586" s="40">
        <v>1254200</v>
      </c>
      <c r="AN586" s="40">
        <v>1644700</v>
      </c>
      <c r="AO586" s="40">
        <v>1593915</v>
      </c>
      <c r="AP586" s="40">
        <v>1796920</v>
      </c>
      <c r="AQ586" s="40">
        <v>1770069</v>
      </c>
      <c r="AR586" s="40">
        <v>1669221</v>
      </c>
      <c r="AS586" s="40">
        <v>1787521</v>
      </c>
      <c r="AT586" s="40">
        <v>1685992</v>
      </c>
      <c r="AU586" s="40">
        <v>1710622</v>
      </c>
      <c r="AV586" s="40">
        <v>1626674</v>
      </c>
      <c r="AW586" s="40">
        <v>2155214</v>
      </c>
      <c r="AX586" s="40">
        <v>2040845</v>
      </c>
      <c r="AY586" s="40">
        <v>1830251</v>
      </c>
      <c r="AZ586" s="40">
        <v>1948026</v>
      </c>
      <c r="BA586" s="40">
        <v>1919027</v>
      </c>
      <c r="BB586" s="40">
        <v>1672835</v>
      </c>
      <c r="BC586" s="40">
        <v>2296821</v>
      </c>
      <c r="BD586" s="40">
        <v>2607164</v>
      </c>
      <c r="BE586" s="40">
        <v>2906709</v>
      </c>
      <c r="BF586" s="40">
        <v>2618992</v>
      </c>
      <c r="BG586" s="40">
        <v>2890743</v>
      </c>
      <c r="BH586" s="40">
        <v>2745913</v>
      </c>
      <c r="BI586" s="40">
        <v>2780040</v>
      </c>
      <c r="BJ586" s="40">
        <v>2753199</v>
      </c>
      <c r="BK586" s="40">
        <v>2798257</v>
      </c>
    </row>
    <row r="587" spans="1:63" x14ac:dyDescent="0.3">
      <c r="A587" s="40" t="s">
        <v>161</v>
      </c>
      <c r="B587" s="40" t="s">
        <v>162</v>
      </c>
      <c r="C587" s="40" t="s">
        <v>330</v>
      </c>
      <c r="D587" s="40" t="s">
        <v>52</v>
      </c>
      <c r="E587" s="40" t="s">
        <v>293</v>
      </c>
      <c r="G587" s="40" t="s">
        <v>53</v>
      </c>
      <c r="H587" s="40">
        <v>1106550</v>
      </c>
      <c r="I587" s="40">
        <v>1168200</v>
      </c>
      <c r="J587" s="40">
        <v>1058200</v>
      </c>
      <c r="K587" s="40">
        <v>947700</v>
      </c>
      <c r="L587" s="40">
        <v>991700</v>
      </c>
      <c r="M587" s="40">
        <v>1053013</v>
      </c>
      <c r="N587" s="40">
        <v>1153900</v>
      </c>
      <c r="O587" s="40">
        <v>1013900</v>
      </c>
      <c r="P587" s="40">
        <v>1179058</v>
      </c>
      <c r="Q587" s="40">
        <v>991241</v>
      </c>
      <c r="R587" s="40">
        <v>983742</v>
      </c>
      <c r="S587" s="40">
        <v>817000</v>
      </c>
      <c r="T587" s="40">
        <v>890000</v>
      </c>
      <c r="U587" s="40">
        <v>1154000</v>
      </c>
      <c r="V587" s="40">
        <v>1306628</v>
      </c>
      <c r="W587" s="40">
        <v>1183620</v>
      </c>
      <c r="X587" s="40">
        <v>1075000</v>
      </c>
      <c r="Y587" s="40">
        <v>1212502</v>
      </c>
      <c r="Z587" s="40">
        <v>1081330</v>
      </c>
      <c r="AA587" s="40">
        <v>967911</v>
      </c>
      <c r="AB587" s="40">
        <v>1197000</v>
      </c>
      <c r="AC587" s="40">
        <v>1281686</v>
      </c>
      <c r="AD587" s="40">
        <v>1481621</v>
      </c>
      <c r="AE587" s="40">
        <v>1113368</v>
      </c>
      <c r="AF587" s="40">
        <v>1724909</v>
      </c>
      <c r="AG587" s="40">
        <v>1727744</v>
      </c>
      <c r="AH587" s="40">
        <v>1639653</v>
      </c>
      <c r="AI587" s="40">
        <v>2196345</v>
      </c>
      <c r="AJ587" s="40">
        <v>2156710</v>
      </c>
      <c r="AK587" s="40">
        <v>1771419</v>
      </c>
      <c r="AL587" s="40">
        <v>2414210</v>
      </c>
      <c r="AM587" s="40">
        <v>1809362</v>
      </c>
      <c r="AN587" s="40">
        <v>2227998</v>
      </c>
      <c r="AO587" s="40">
        <v>2457451</v>
      </c>
      <c r="AP587" s="40">
        <v>2188973</v>
      </c>
      <c r="AQ587" s="40">
        <v>2219312</v>
      </c>
      <c r="AR587" s="40">
        <v>2137259</v>
      </c>
      <c r="AS587" s="40">
        <v>2548019</v>
      </c>
      <c r="AT587" s="40">
        <v>2893716</v>
      </c>
      <c r="AU587" s="40">
        <v>2310196</v>
      </c>
      <c r="AV587" s="40">
        <v>2584033</v>
      </c>
      <c r="AW587" s="40">
        <v>2518354</v>
      </c>
      <c r="AX587" s="40">
        <v>3409360</v>
      </c>
      <c r="AY587" s="40">
        <v>2845020</v>
      </c>
      <c r="AZ587" s="40">
        <v>3398743</v>
      </c>
      <c r="BA587" s="40">
        <v>3693357</v>
      </c>
      <c r="BB587" s="40">
        <v>3885587</v>
      </c>
      <c r="BC587" s="40">
        <v>4814996</v>
      </c>
      <c r="BD587" s="40">
        <v>6057354</v>
      </c>
      <c r="BE587" s="40">
        <v>5338937</v>
      </c>
      <c r="BF587" s="40">
        <v>5777865</v>
      </c>
      <c r="BG587" s="40">
        <v>6555027</v>
      </c>
      <c r="BH587" s="40">
        <v>6993980</v>
      </c>
      <c r="BI587" s="40">
        <v>6980875</v>
      </c>
      <c r="BJ587" s="40">
        <v>8055035</v>
      </c>
      <c r="BK587" s="40">
        <v>8849690</v>
      </c>
    </row>
    <row r="588" spans="1:63" x14ac:dyDescent="0.3">
      <c r="A588" s="40" t="s">
        <v>163</v>
      </c>
      <c r="B588" s="40" t="s">
        <v>164</v>
      </c>
      <c r="C588" s="40" t="s">
        <v>330</v>
      </c>
      <c r="D588" s="40" t="s">
        <v>52</v>
      </c>
      <c r="E588" s="40" t="s">
        <v>293</v>
      </c>
      <c r="G588" s="40" t="s">
        <v>53</v>
      </c>
      <c r="H588" s="40">
        <v>91000</v>
      </c>
      <c r="I588" s="40">
        <v>93200</v>
      </c>
      <c r="J588" s="40">
        <v>94595</v>
      </c>
      <c r="K588" s="40">
        <v>95000</v>
      </c>
      <c r="L588" s="40">
        <v>104750</v>
      </c>
      <c r="M588" s="40">
        <v>95100</v>
      </c>
      <c r="N588" s="40">
        <v>96530</v>
      </c>
      <c r="O588" s="40">
        <v>99964</v>
      </c>
      <c r="P588" s="40">
        <v>114957</v>
      </c>
      <c r="Q588" s="40">
        <v>88630</v>
      </c>
      <c r="R588" s="40">
        <v>55590</v>
      </c>
      <c r="S588" s="40">
        <v>43900</v>
      </c>
      <c r="T588" s="40">
        <v>29800</v>
      </c>
      <c r="U588" s="40">
        <v>55310</v>
      </c>
      <c r="V588" s="40">
        <v>51660</v>
      </c>
      <c r="W588" s="40">
        <v>44890</v>
      </c>
      <c r="X588" s="40">
        <v>29100</v>
      </c>
      <c r="Y588" s="40">
        <v>39430</v>
      </c>
      <c r="Z588" s="40">
        <v>37700</v>
      </c>
      <c r="AA588" s="40">
        <v>47230</v>
      </c>
      <c r="AB588" s="40">
        <v>59600</v>
      </c>
      <c r="AC588" s="40">
        <v>61620</v>
      </c>
      <c r="AD588" s="40">
        <v>47640</v>
      </c>
      <c r="AE588" s="40">
        <v>51840</v>
      </c>
      <c r="AF588" s="40">
        <v>107850</v>
      </c>
      <c r="AG588" s="40">
        <v>126850</v>
      </c>
      <c r="AH588" s="40">
        <v>151790</v>
      </c>
      <c r="AI588" s="40">
        <v>174256</v>
      </c>
      <c r="AJ588" s="40">
        <v>183734</v>
      </c>
      <c r="AK588" s="40">
        <v>103443</v>
      </c>
      <c r="AL588" s="40">
        <v>105125</v>
      </c>
      <c r="AM588" s="40">
        <v>106573</v>
      </c>
      <c r="AN588" s="40">
        <v>168682</v>
      </c>
      <c r="AO588" s="40">
        <v>206955</v>
      </c>
      <c r="AP588" s="40">
        <v>221695</v>
      </c>
      <c r="AQ588" s="40">
        <v>234449</v>
      </c>
      <c r="AR588" s="40">
        <v>153762</v>
      </c>
      <c r="AS588" s="40">
        <v>189502</v>
      </c>
      <c r="AT588" s="40">
        <v>193962</v>
      </c>
      <c r="AU588" s="40">
        <v>179707</v>
      </c>
      <c r="AV588" s="40">
        <v>124189</v>
      </c>
      <c r="AW588" s="40">
        <v>112767</v>
      </c>
      <c r="AX588" s="40">
        <v>180350</v>
      </c>
      <c r="AY588" s="40">
        <v>115017</v>
      </c>
      <c r="AZ588" s="40">
        <v>170771</v>
      </c>
      <c r="BA588" s="40">
        <v>167333</v>
      </c>
      <c r="BB588" s="40">
        <v>182406</v>
      </c>
      <c r="BC588" s="40">
        <v>189537</v>
      </c>
      <c r="BD588" s="40">
        <v>170503</v>
      </c>
      <c r="BE588" s="40">
        <v>278409</v>
      </c>
      <c r="BF588" s="40">
        <v>199046</v>
      </c>
      <c r="BG588" s="40">
        <v>343812</v>
      </c>
      <c r="BH588" s="40">
        <v>311728</v>
      </c>
      <c r="BI588" s="40">
        <v>373295</v>
      </c>
      <c r="BJ588" s="40">
        <v>426259</v>
      </c>
      <c r="BK588" s="40">
        <v>320644</v>
      </c>
    </row>
    <row r="589" spans="1:63" x14ac:dyDescent="0.3">
      <c r="A589" s="40" t="s">
        <v>167</v>
      </c>
      <c r="B589" s="40" t="s">
        <v>168</v>
      </c>
      <c r="C589" s="40" t="s">
        <v>330</v>
      </c>
      <c r="D589" s="40" t="s">
        <v>52</v>
      </c>
      <c r="E589" s="40" t="s">
        <v>293</v>
      </c>
      <c r="G589" s="40" t="s">
        <v>53</v>
      </c>
      <c r="H589" s="40">
        <v>1064534</v>
      </c>
      <c r="I589" s="40">
        <v>1269397</v>
      </c>
      <c r="J589" s="40">
        <v>1336449</v>
      </c>
      <c r="K589" s="40">
        <v>1345929</v>
      </c>
      <c r="L589" s="40">
        <v>1070392</v>
      </c>
      <c r="M589" s="40">
        <v>1142666</v>
      </c>
      <c r="N589" s="40">
        <v>1378187</v>
      </c>
      <c r="O589" s="40">
        <v>989433</v>
      </c>
      <c r="P589" s="40">
        <v>1424953</v>
      </c>
      <c r="Q589" s="40">
        <v>1140650</v>
      </c>
      <c r="R589" s="40">
        <v>1255710</v>
      </c>
      <c r="S589" s="40">
        <v>1162245</v>
      </c>
      <c r="T589" s="40">
        <v>803477</v>
      </c>
      <c r="U589" s="40">
        <v>1137773</v>
      </c>
      <c r="V589" s="40">
        <v>870820</v>
      </c>
      <c r="W589" s="40">
        <v>1348600</v>
      </c>
      <c r="X589" s="40">
        <v>1507400</v>
      </c>
      <c r="Y589" s="40">
        <v>1537562</v>
      </c>
      <c r="Z589" s="40">
        <v>1642628</v>
      </c>
      <c r="AA589" s="40">
        <v>1775000</v>
      </c>
      <c r="AB589" s="40">
        <v>1688000</v>
      </c>
      <c r="AC589" s="40">
        <v>1704213</v>
      </c>
      <c r="AD589" s="40">
        <v>1721945</v>
      </c>
      <c r="AE589" s="40">
        <v>1070306</v>
      </c>
      <c r="AF589" s="40">
        <v>1848576</v>
      </c>
      <c r="AG589" s="40">
        <v>1834229</v>
      </c>
      <c r="AH589" s="40">
        <v>1439055</v>
      </c>
      <c r="AI589" s="40">
        <v>2389287</v>
      </c>
      <c r="AJ589" s="40">
        <v>1839930</v>
      </c>
      <c r="AK589" s="40">
        <v>2135448</v>
      </c>
      <c r="AL589" s="40">
        <v>2221529</v>
      </c>
      <c r="AM589" s="40">
        <v>2332800</v>
      </c>
      <c r="AN589" s="40">
        <v>2267300</v>
      </c>
      <c r="AO589" s="40">
        <v>1864700</v>
      </c>
      <c r="AP589" s="40">
        <v>2246328</v>
      </c>
      <c r="AQ589" s="40">
        <v>2089056</v>
      </c>
      <c r="AR589" s="40">
        <v>1850285</v>
      </c>
      <c r="AS589" s="40">
        <v>2977968</v>
      </c>
      <c r="AT589" s="40">
        <v>2843740</v>
      </c>
      <c r="AU589" s="40">
        <v>2126435</v>
      </c>
      <c r="AV589" s="40">
        <v>3110006</v>
      </c>
      <c r="AW589" s="40">
        <v>3324123</v>
      </c>
      <c r="AX589" s="40">
        <v>3368540</v>
      </c>
      <c r="AY589" s="40">
        <v>2684271</v>
      </c>
      <c r="AZ589" s="40">
        <v>3667083</v>
      </c>
      <c r="BA589" s="40">
        <v>4028571</v>
      </c>
      <c r="BB589" s="40">
        <v>3847038</v>
      </c>
      <c r="BC589" s="40">
        <v>4883823</v>
      </c>
      <c r="BD589" s="40">
        <v>3508043</v>
      </c>
      <c r="BE589" s="40">
        <v>5234226</v>
      </c>
      <c r="BF589" s="40">
        <v>3619099</v>
      </c>
      <c r="BG589" s="40">
        <v>5329342</v>
      </c>
      <c r="BH589" s="40">
        <v>4347845</v>
      </c>
      <c r="BI589" s="40">
        <v>4901218</v>
      </c>
      <c r="BJ589" s="40">
        <v>5466671</v>
      </c>
      <c r="BK589" s="40">
        <v>5778293</v>
      </c>
    </row>
    <row r="590" spans="1:63" x14ac:dyDescent="0.3">
      <c r="A590" s="40" t="s">
        <v>169</v>
      </c>
      <c r="B590" s="40" t="s">
        <v>170</v>
      </c>
      <c r="C590" s="40" t="s">
        <v>330</v>
      </c>
      <c r="D590" s="40" t="s">
        <v>52</v>
      </c>
      <c r="E590" s="40" t="s">
        <v>293</v>
      </c>
      <c r="G590" s="40" t="s">
        <v>53</v>
      </c>
      <c r="H590" s="40">
        <v>7891000</v>
      </c>
      <c r="I590" s="40">
        <v>8324000</v>
      </c>
      <c r="J590" s="40">
        <v>8203000</v>
      </c>
      <c r="K590" s="40">
        <v>8105000</v>
      </c>
      <c r="L590" s="40">
        <v>8413000</v>
      </c>
      <c r="M590" s="40">
        <v>6140000</v>
      </c>
      <c r="N590" s="40">
        <v>7375000</v>
      </c>
      <c r="O590" s="40">
        <v>7408000</v>
      </c>
      <c r="P590" s="40">
        <v>8799000</v>
      </c>
      <c r="Q590" s="40">
        <v>8981000</v>
      </c>
      <c r="R590" s="40">
        <v>8328000</v>
      </c>
      <c r="S590" s="40">
        <v>5809000</v>
      </c>
      <c r="T590" s="40">
        <v>8243000</v>
      </c>
      <c r="U590" s="40">
        <v>10285000</v>
      </c>
      <c r="V590" s="40">
        <v>8348000</v>
      </c>
      <c r="W590" s="40">
        <v>7161000</v>
      </c>
      <c r="X590" s="40">
        <v>6957000</v>
      </c>
      <c r="Y590" s="40">
        <v>6004000</v>
      </c>
      <c r="Z590" s="40">
        <v>6439000</v>
      </c>
      <c r="AA590" s="40">
        <v>7788000</v>
      </c>
      <c r="AB590" s="40">
        <v>8053000</v>
      </c>
      <c r="AC590" s="40">
        <v>8468000</v>
      </c>
      <c r="AD590" s="40">
        <v>8828000</v>
      </c>
      <c r="AE590" s="40">
        <v>10503000</v>
      </c>
      <c r="AF590" s="40">
        <v>11889000</v>
      </c>
      <c r="AG590" s="40">
        <v>14661322</v>
      </c>
      <c r="AH590" s="40">
        <v>15917000</v>
      </c>
      <c r="AI590" s="40">
        <v>16560000</v>
      </c>
      <c r="AJ590" s="40">
        <v>18007000</v>
      </c>
      <c r="AK590" s="40">
        <v>17678000</v>
      </c>
      <c r="AL590" s="40">
        <v>18615000</v>
      </c>
      <c r="AM590" s="40">
        <v>19597000</v>
      </c>
      <c r="AN590" s="40">
        <v>20090600</v>
      </c>
      <c r="AO590" s="40">
        <v>20373200</v>
      </c>
      <c r="AP590" s="40">
        <v>22512600</v>
      </c>
      <c r="AQ590" s="40">
        <v>21665000</v>
      </c>
      <c r="AR590" s="40">
        <v>21853000</v>
      </c>
      <c r="AS590" s="40">
        <v>22040000</v>
      </c>
      <c r="AT590" s="40">
        <v>22405000</v>
      </c>
      <c r="AU590" s="40">
        <v>21370000</v>
      </c>
      <c r="AV590" s="40">
        <v>20090000</v>
      </c>
      <c r="AW590" s="40">
        <v>21373000</v>
      </c>
      <c r="AX590" s="40">
        <v>22736000</v>
      </c>
      <c r="AY590" s="40">
        <v>24321000</v>
      </c>
      <c r="AZ590" s="40">
        <v>26031000</v>
      </c>
      <c r="BA590" s="40">
        <v>28864000</v>
      </c>
      <c r="BB590" s="40">
        <v>27171000</v>
      </c>
      <c r="BC590" s="40">
        <v>30209000</v>
      </c>
      <c r="BD590" s="40">
        <v>21267630</v>
      </c>
      <c r="BE590" s="40">
        <v>24647407</v>
      </c>
      <c r="BF590" s="40">
        <v>20699347</v>
      </c>
      <c r="BG590" s="40">
        <v>21426953</v>
      </c>
      <c r="BH590" s="40">
        <v>19617505</v>
      </c>
      <c r="BI590" s="40">
        <v>24495794</v>
      </c>
      <c r="BJ590" s="40">
        <v>25451082</v>
      </c>
      <c r="BK590" s="40">
        <v>25035578</v>
      </c>
    </row>
    <row r="591" spans="1:63" x14ac:dyDescent="0.3">
      <c r="A591" s="40" t="s">
        <v>173</v>
      </c>
      <c r="B591" s="40" t="s">
        <v>174</v>
      </c>
      <c r="C591" s="40" t="s">
        <v>330</v>
      </c>
      <c r="D591" s="40" t="s">
        <v>52</v>
      </c>
      <c r="E591" s="40" t="s">
        <v>293</v>
      </c>
      <c r="G591" s="40" t="s">
        <v>53</v>
      </c>
      <c r="H591" s="40">
        <v>528113</v>
      </c>
      <c r="I591" s="40">
        <v>537800</v>
      </c>
      <c r="J591" s="40">
        <v>620300</v>
      </c>
      <c r="K591" s="40">
        <v>686000</v>
      </c>
      <c r="L591" s="40">
        <v>723168</v>
      </c>
      <c r="M591" s="40">
        <v>595250</v>
      </c>
      <c r="N591" s="40">
        <v>855300</v>
      </c>
      <c r="O591" s="40">
        <v>537200</v>
      </c>
      <c r="P591" s="40">
        <v>843910</v>
      </c>
      <c r="Q591" s="40">
        <v>533538</v>
      </c>
      <c r="R591" s="40">
        <v>733603</v>
      </c>
      <c r="S591" s="40">
        <v>383900</v>
      </c>
      <c r="T591" s="40">
        <v>611468</v>
      </c>
      <c r="U591" s="40">
        <v>959176</v>
      </c>
      <c r="V591" s="40">
        <v>789550</v>
      </c>
      <c r="W591" s="40">
        <v>730300</v>
      </c>
      <c r="X591" s="40">
        <v>542029</v>
      </c>
      <c r="Y591" s="40">
        <v>1007066</v>
      </c>
      <c r="Z591" s="40">
        <v>664187</v>
      </c>
      <c r="AA591" s="40">
        <v>675935</v>
      </c>
      <c r="AB591" s="40">
        <v>1209357</v>
      </c>
      <c r="AC591" s="40">
        <v>781530</v>
      </c>
      <c r="AD591" s="40">
        <v>523134</v>
      </c>
      <c r="AE591" s="40">
        <v>709278</v>
      </c>
      <c r="AF591" s="40">
        <v>1248822</v>
      </c>
      <c r="AG591" s="40">
        <v>887042</v>
      </c>
      <c r="AH591" s="40">
        <v>1053882</v>
      </c>
      <c r="AI591" s="40">
        <v>866900</v>
      </c>
      <c r="AJ591" s="40">
        <v>1066787</v>
      </c>
      <c r="AK591" s="40">
        <v>977080</v>
      </c>
      <c r="AL591" s="40">
        <v>1021134</v>
      </c>
      <c r="AM591" s="40">
        <v>973178</v>
      </c>
      <c r="AN591" s="40">
        <v>1185204</v>
      </c>
      <c r="AO591" s="40">
        <v>1066462</v>
      </c>
      <c r="AP591" s="40">
        <v>1186701</v>
      </c>
      <c r="AQ591" s="40">
        <v>976079</v>
      </c>
      <c r="AR591" s="40">
        <v>801217</v>
      </c>
      <c r="AS591" s="40">
        <v>730335</v>
      </c>
      <c r="AT591" s="40">
        <v>1255629</v>
      </c>
      <c r="AU591" s="40">
        <v>1025921</v>
      </c>
      <c r="AV591" s="40">
        <v>1022611</v>
      </c>
      <c r="AW591" s="40">
        <v>785396</v>
      </c>
      <c r="AX591" s="40">
        <v>1451891</v>
      </c>
      <c r="AY591" s="40">
        <v>1053583</v>
      </c>
      <c r="AZ591" s="40">
        <v>1432831</v>
      </c>
      <c r="BA591" s="40">
        <v>988315</v>
      </c>
      <c r="BB591" s="40">
        <v>772239</v>
      </c>
      <c r="BC591" s="40">
        <v>1739656</v>
      </c>
      <c r="BD591" s="40">
        <v>1831567</v>
      </c>
      <c r="BE591" s="40">
        <v>1767822</v>
      </c>
      <c r="BF591" s="40">
        <v>1099275</v>
      </c>
      <c r="BG591" s="40">
        <v>1499757</v>
      </c>
      <c r="BH591" s="40">
        <v>1270937</v>
      </c>
      <c r="BI591" s="40">
        <v>1251248</v>
      </c>
      <c r="BJ591" s="40">
        <v>2152246</v>
      </c>
      <c r="BK591" s="40">
        <v>1977006</v>
      </c>
    </row>
    <row r="592" spans="1:63" x14ac:dyDescent="0.3">
      <c r="A592" s="40" t="s">
        <v>5</v>
      </c>
      <c r="B592" s="40" t="s">
        <v>6</v>
      </c>
      <c r="C592" s="40" t="s">
        <v>329</v>
      </c>
      <c r="D592" s="40" t="s">
        <v>54</v>
      </c>
      <c r="E592" s="40" t="s">
        <v>293</v>
      </c>
      <c r="G592" s="40" t="s">
        <v>55</v>
      </c>
      <c r="H592" s="40">
        <v>828</v>
      </c>
      <c r="I592" s="40">
        <v>830.3</v>
      </c>
      <c r="J592" s="40">
        <v>798.4</v>
      </c>
      <c r="K592" s="40">
        <v>875.8</v>
      </c>
      <c r="L592" s="40">
        <v>932</v>
      </c>
      <c r="M592" s="40">
        <v>824.3</v>
      </c>
      <c r="N592" s="40">
        <v>814.6</v>
      </c>
      <c r="O592" s="40">
        <v>805.7</v>
      </c>
      <c r="P592" s="40">
        <v>898.9</v>
      </c>
      <c r="Q592" s="40">
        <v>911.3</v>
      </c>
      <c r="R592" s="40">
        <v>805.7</v>
      </c>
      <c r="S592" s="40">
        <v>780.3</v>
      </c>
      <c r="T592" s="40">
        <v>764</v>
      </c>
      <c r="U592" s="40">
        <v>712.6</v>
      </c>
      <c r="V592" s="40">
        <v>773.9</v>
      </c>
      <c r="W592" s="40">
        <v>775.5</v>
      </c>
      <c r="X592" s="40">
        <v>603.1</v>
      </c>
      <c r="Y592" s="40">
        <v>667.1</v>
      </c>
      <c r="Z592" s="40">
        <v>509.2</v>
      </c>
      <c r="AA592" s="40">
        <v>617.9</v>
      </c>
      <c r="AB592" s="40">
        <v>451.1</v>
      </c>
      <c r="AC592" s="40">
        <v>450.6</v>
      </c>
      <c r="AD592" s="40">
        <v>484.6</v>
      </c>
      <c r="AE592" s="40">
        <v>466</v>
      </c>
      <c r="AF592" s="40">
        <v>449.1</v>
      </c>
      <c r="AG592" s="40">
        <v>379.8</v>
      </c>
      <c r="AH592" s="40">
        <v>381.2</v>
      </c>
      <c r="AI592" s="40">
        <v>332.4</v>
      </c>
      <c r="AJ592" s="40">
        <v>277.39999999999998</v>
      </c>
      <c r="AK592" s="40">
        <v>320.89999999999998</v>
      </c>
      <c r="AL592" s="40">
        <v>417.5</v>
      </c>
      <c r="AM592" s="40">
        <v>397.1</v>
      </c>
      <c r="AN592" s="40">
        <v>268</v>
      </c>
      <c r="AO592" s="40">
        <v>298.39999999999998</v>
      </c>
      <c r="AP592" s="40">
        <v>401.5</v>
      </c>
      <c r="AQ592" s="40">
        <v>652.6</v>
      </c>
      <c r="AR592" s="40">
        <v>566.79999999999995</v>
      </c>
      <c r="AS592" s="40">
        <v>701.6</v>
      </c>
      <c r="AT592" s="40">
        <v>620.4</v>
      </c>
      <c r="AU592" s="40">
        <v>564.4</v>
      </c>
      <c r="AV592" s="40">
        <v>585.4</v>
      </c>
      <c r="AW592" s="40">
        <v>627.20000000000005</v>
      </c>
      <c r="AX592" s="40">
        <v>646.1</v>
      </c>
      <c r="AY592" s="40">
        <v>491.7</v>
      </c>
      <c r="AZ592" s="40">
        <v>583.4</v>
      </c>
      <c r="BA592" s="40">
        <v>445.9</v>
      </c>
      <c r="BB592" s="40">
        <v>464.3</v>
      </c>
      <c r="BC592" s="40">
        <v>652.70000000000005</v>
      </c>
      <c r="BD592" s="40">
        <v>571.4</v>
      </c>
      <c r="BE592" s="40">
        <v>629.29999999999995</v>
      </c>
      <c r="BF592" s="40">
        <v>662.4</v>
      </c>
      <c r="BG592" s="40">
        <v>552</v>
      </c>
      <c r="BH592" s="40">
        <v>814.3</v>
      </c>
      <c r="BI592" s="40">
        <v>888.3</v>
      </c>
      <c r="BJ592" s="40">
        <v>981.8</v>
      </c>
      <c r="BK592" s="40">
        <v>934.7</v>
      </c>
    </row>
    <row r="593" spans="1:63" x14ac:dyDescent="0.3">
      <c r="A593" s="40" t="s">
        <v>151</v>
      </c>
      <c r="B593" s="40" t="s">
        <v>152</v>
      </c>
      <c r="C593" s="40" t="s">
        <v>329</v>
      </c>
      <c r="D593" s="40" t="s">
        <v>54</v>
      </c>
      <c r="E593" s="40" t="s">
        <v>293</v>
      </c>
      <c r="G593" s="40" t="s">
        <v>55</v>
      </c>
      <c r="H593" s="40">
        <v>946.2</v>
      </c>
      <c r="I593" s="40">
        <v>1010.6</v>
      </c>
      <c r="J593" s="40">
        <v>919.6</v>
      </c>
      <c r="K593" s="40">
        <v>991.9</v>
      </c>
      <c r="L593" s="40">
        <v>983.6</v>
      </c>
      <c r="M593" s="40">
        <v>975.8</v>
      </c>
      <c r="N593" s="40">
        <v>997.3</v>
      </c>
      <c r="O593" s="40">
        <v>1045.7</v>
      </c>
      <c r="P593" s="40">
        <v>1066.5999999999999</v>
      </c>
      <c r="Q593" s="40">
        <v>1092.3</v>
      </c>
      <c r="R593" s="40">
        <v>1110.7</v>
      </c>
      <c r="S593" s="40">
        <v>1024.8</v>
      </c>
      <c r="T593" s="40">
        <v>1110</v>
      </c>
      <c r="U593" s="40">
        <v>973.3</v>
      </c>
      <c r="V593" s="40">
        <v>1104.7</v>
      </c>
      <c r="W593" s="40">
        <v>1104.8</v>
      </c>
      <c r="X593" s="40">
        <v>1110.0999999999999</v>
      </c>
      <c r="Y593" s="40">
        <v>1234.2</v>
      </c>
      <c r="Z593" s="40">
        <v>1100</v>
      </c>
      <c r="AA593" s="40">
        <v>1063.5</v>
      </c>
      <c r="AB593" s="40">
        <v>1080.4000000000001</v>
      </c>
      <c r="AC593" s="40">
        <v>1075.4000000000001</v>
      </c>
      <c r="AD593" s="40">
        <v>1094</v>
      </c>
      <c r="AE593" s="40">
        <v>1108.9000000000001</v>
      </c>
      <c r="AF593" s="40">
        <v>1152.5</v>
      </c>
      <c r="AG593" s="40">
        <v>1213.5</v>
      </c>
      <c r="AH593" s="40">
        <v>1228.2</v>
      </c>
      <c r="AI593" s="40">
        <v>1194.3</v>
      </c>
      <c r="AJ593" s="40">
        <v>1369</v>
      </c>
      <c r="AK593" s="40">
        <v>1348.5</v>
      </c>
      <c r="AL593" s="40">
        <v>1368.9</v>
      </c>
      <c r="AM593" s="40">
        <v>1391.4</v>
      </c>
      <c r="AN593" s="40">
        <v>1393.7</v>
      </c>
      <c r="AO593" s="40">
        <v>1274.7</v>
      </c>
      <c r="AP593" s="40">
        <v>1331.9</v>
      </c>
      <c r="AQ593" s="40">
        <v>1386</v>
      </c>
      <c r="AR593" s="40">
        <v>1433.6</v>
      </c>
      <c r="AS593" s="40">
        <v>1275.9000000000001</v>
      </c>
      <c r="AT593" s="40">
        <v>1309.5</v>
      </c>
      <c r="AU593" s="40">
        <v>1228.4000000000001</v>
      </c>
      <c r="AV593" s="40">
        <v>1283.5</v>
      </c>
      <c r="AW593" s="40">
        <v>1308.8</v>
      </c>
      <c r="AX593" s="40">
        <v>1284.5</v>
      </c>
      <c r="AY593" s="40">
        <v>1328.1</v>
      </c>
      <c r="AZ593" s="40">
        <v>1344.3</v>
      </c>
      <c r="BA593" s="40">
        <v>1277</v>
      </c>
      <c r="BB593" s="40">
        <v>1304</v>
      </c>
      <c r="BC593" s="40">
        <v>1280.8</v>
      </c>
      <c r="BD593" s="40">
        <v>1295.9000000000001</v>
      </c>
      <c r="BE593" s="40">
        <v>1227.0999999999999</v>
      </c>
      <c r="BF593" s="40">
        <v>1145.2</v>
      </c>
      <c r="BG593" s="40">
        <v>1106.9000000000001</v>
      </c>
      <c r="BH593" s="40">
        <v>1178.5</v>
      </c>
      <c r="BI593" s="40">
        <v>1332.4</v>
      </c>
      <c r="BJ593" s="40">
        <v>1204</v>
      </c>
      <c r="BK593" s="40">
        <v>1519.6</v>
      </c>
    </row>
    <row r="594" spans="1:63" x14ac:dyDescent="0.3">
      <c r="A594" s="40" t="s">
        <v>157</v>
      </c>
      <c r="B594" s="40" t="s">
        <v>158</v>
      </c>
      <c r="C594" s="40" t="s">
        <v>329</v>
      </c>
      <c r="D594" s="40" t="s">
        <v>54</v>
      </c>
      <c r="E594" s="40" t="s">
        <v>293</v>
      </c>
      <c r="G594" s="40" t="s">
        <v>55</v>
      </c>
      <c r="AN594" s="40">
        <v>1313</v>
      </c>
      <c r="AO594" s="40">
        <v>974.5</v>
      </c>
      <c r="AP594" s="40">
        <v>1033.5</v>
      </c>
      <c r="AQ594" s="40">
        <v>1213.5999999999999</v>
      </c>
      <c r="AR594" s="40">
        <v>1263.9000000000001</v>
      </c>
      <c r="AS594" s="40">
        <v>1140.9000000000001</v>
      </c>
      <c r="AT594" s="40">
        <v>1124.5999999999999</v>
      </c>
      <c r="AU594" s="40">
        <v>1116.3</v>
      </c>
      <c r="AV594" s="40">
        <v>1198</v>
      </c>
      <c r="AW594" s="40">
        <v>1353.7</v>
      </c>
      <c r="AX594" s="40">
        <v>1123.3</v>
      </c>
      <c r="AY594" s="40">
        <v>1162.5999999999999</v>
      </c>
      <c r="AZ594" s="40">
        <v>1361.4</v>
      </c>
      <c r="BA594" s="40">
        <v>1563.3</v>
      </c>
      <c r="BB594" s="40">
        <v>1439</v>
      </c>
      <c r="BC594" s="40">
        <v>1446.3</v>
      </c>
      <c r="BD594" s="40">
        <v>1682.5</v>
      </c>
      <c r="BE594" s="40">
        <v>1832.8</v>
      </c>
      <c r="BF594" s="40">
        <v>1961.6</v>
      </c>
      <c r="BG594" s="40">
        <v>2046.8</v>
      </c>
      <c r="BH594" s="40">
        <v>2193.1</v>
      </c>
      <c r="BI594" s="40">
        <v>2325.4</v>
      </c>
      <c r="BJ594" s="40">
        <v>2556.1</v>
      </c>
      <c r="BK594" s="40">
        <v>2484</v>
      </c>
    </row>
    <row r="595" spans="1:63" x14ac:dyDescent="0.3">
      <c r="A595" s="40" t="s">
        <v>159</v>
      </c>
      <c r="B595" s="40" t="s">
        <v>160</v>
      </c>
      <c r="C595" s="40" t="s">
        <v>329</v>
      </c>
      <c r="D595" s="40" t="s">
        <v>54</v>
      </c>
      <c r="E595" s="40" t="s">
        <v>293</v>
      </c>
      <c r="G595" s="40" t="s">
        <v>55</v>
      </c>
      <c r="H595" s="40">
        <v>1244.7</v>
      </c>
      <c r="I595" s="40">
        <v>1206.7</v>
      </c>
      <c r="J595" s="40">
        <v>1249.7</v>
      </c>
      <c r="K595" s="40">
        <v>1199.5999999999999</v>
      </c>
      <c r="L595" s="40">
        <v>1143</v>
      </c>
      <c r="M595" s="40">
        <v>1139.9000000000001</v>
      </c>
      <c r="N595" s="40">
        <v>1235.3</v>
      </c>
      <c r="O595" s="40">
        <v>1286.7</v>
      </c>
      <c r="P595" s="40">
        <v>1303</v>
      </c>
      <c r="Q595" s="40">
        <v>1278.2</v>
      </c>
      <c r="R595" s="40">
        <v>1270.2</v>
      </c>
      <c r="S595" s="40">
        <v>1286.5</v>
      </c>
      <c r="T595" s="40">
        <v>1306.3</v>
      </c>
      <c r="U595" s="40">
        <v>1352.2</v>
      </c>
      <c r="V595" s="40">
        <v>1396.8</v>
      </c>
      <c r="W595" s="40">
        <v>1582.8</v>
      </c>
      <c r="X595" s="40">
        <v>1550.8</v>
      </c>
      <c r="Y595" s="40">
        <v>1409.5</v>
      </c>
      <c r="Z595" s="40">
        <v>1282.7</v>
      </c>
      <c r="AA595" s="40">
        <v>1241.7</v>
      </c>
      <c r="AB595" s="40">
        <v>1561.6</v>
      </c>
      <c r="AC595" s="40">
        <v>1962.7</v>
      </c>
      <c r="AD595" s="40">
        <v>1675.9</v>
      </c>
      <c r="AE595" s="40">
        <v>1343.1</v>
      </c>
      <c r="AF595" s="40">
        <v>1633.8</v>
      </c>
      <c r="AG595" s="40">
        <v>1886.2</v>
      </c>
      <c r="AH595" s="40">
        <v>1568.5</v>
      </c>
      <c r="AI595" s="40">
        <v>1745.6</v>
      </c>
      <c r="AJ595" s="40">
        <v>1723</v>
      </c>
      <c r="AK595" s="40">
        <v>1561.8</v>
      </c>
      <c r="AL595" s="40">
        <v>1712.4</v>
      </c>
      <c r="AM595" s="40">
        <v>1661.1</v>
      </c>
      <c r="AN595" s="40">
        <v>1461.2</v>
      </c>
      <c r="AO595" s="40">
        <v>1918.2</v>
      </c>
      <c r="AP595" s="40">
        <v>1753.1</v>
      </c>
      <c r="AQ595" s="40">
        <v>1402.6</v>
      </c>
      <c r="AR595" s="40">
        <v>1397.2</v>
      </c>
      <c r="AS595" s="40">
        <v>1590</v>
      </c>
      <c r="AT595" s="40">
        <v>1427.7</v>
      </c>
      <c r="AU595" s="40">
        <v>1375</v>
      </c>
      <c r="AV595" s="40">
        <v>1639.6</v>
      </c>
      <c r="AW595" s="40">
        <v>1488.3</v>
      </c>
      <c r="AX595" s="40">
        <v>1593.9</v>
      </c>
      <c r="AY595" s="40">
        <v>1805.7</v>
      </c>
      <c r="AZ595" s="40">
        <v>1646.1</v>
      </c>
      <c r="BA595" s="40">
        <v>1646.4</v>
      </c>
      <c r="BB595" s="40">
        <v>1773.1</v>
      </c>
      <c r="BC595" s="40">
        <v>1417.6</v>
      </c>
      <c r="BD595" s="40">
        <v>1242.8</v>
      </c>
      <c r="BE595" s="40">
        <v>1710.1</v>
      </c>
      <c r="BF595" s="40">
        <v>1514.6</v>
      </c>
      <c r="BG595" s="40">
        <v>1744.8</v>
      </c>
      <c r="BH595" s="40">
        <v>1661.5</v>
      </c>
      <c r="BI595" s="40">
        <v>1583.4</v>
      </c>
      <c r="BJ595" s="40">
        <v>1772.7</v>
      </c>
      <c r="BK595" s="40">
        <v>1390.7</v>
      </c>
    </row>
    <row r="596" spans="1:63" x14ac:dyDescent="0.3">
      <c r="A596" s="40" t="s">
        <v>275</v>
      </c>
      <c r="B596" s="40" t="s">
        <v>276</v>
      </c>
      <c r="C596" s="40" t="s">
        <v>329</v>
      </c>
      <c r="D596" s="40" t="s">
        <v>54</v>
      </c>
      <c r="E596" s="40" t="s">
        <v>293</v>
      </c>
      <c r="G596" s="40" t="s">
        <v>55</v>
      </c>
      <c r="H596" s="40">
        <v>1784.8</v>
      </c>
      <c r="I596" s="40">
        <v>1761.6</v>
      </c>
      <c r="J596" s="40">
        <v>1758.2</v>
      </c>
      <c r="K596" s="40">
        <v>1806.4</v>
      </c>
      <c r="L596" s="40">
        <v>1744.9</v>
      </c>
      <c r="M596" s="40">
        <v>1585.5</v>
      </c>
      <c r="N596" s="40">
        <v>1652.7</v>
      </c>
      <c r="O596" s="40">
        <v>1686.2</v>
      </c>
      <c r="P596" s="40">
        <v>1770.3</v>
      </c>
      <c r="Q596" s="40">
        <v>1857.8</v>
      </c>
      <c r="R596" s="40">
        <v>1792.4</v>
      </c>
      <c r="S596" s="40">
        <v>1797.6</v>
      </c>
      <c r="T596" s="40">
        <v>1741.8</v>
      </c>
      <c r="U596" s="40">
        <v>1809.5</v>
      </c>
      <c r="V596" s="40">
        <v>1759</v>
      </c>
      <c r="W596" s="40">
        <v>1847.4</v>
      </c>
      <c r="X596" s="40">
        <v>1695.8</v>
      </c>
      <c r="Y596" s="40">
        <v>1621.2</v>
      </c>
      <c r="Z596" s="40">
        <v>1687.5</v>
      </c>
      <c r="AA596" s="40">
        <v>1681.8</v>
      </c>
      <c r="AB596" s="40">
        <v>1621.7</v>
      </c>
      <c r="AC596" s="40">
        <v>1593.7</v>
      </c>
      <c r="AD596" s="40">
        <v>1729.7</v>
      </c>
      <c r="AE596" s="40">
        <v>1742.6</v>
      </c>
      <c r="AF596" s="40">
        <v>1749.3</v>
      </c>
      <c r="AG596" s="40">
        <v>1782.2</v>
      </c>
      <c r="AH596" s="40">
        <v>1884.6</v>
      </c>
      <c r="AI596" s="40">
        <v>1823.3</v>
      </c>
      <c r="AJ596" s="40">
        <v>1955.7</v>
      </c>
      <c r="AK596" s="40">
        <v>1945.3</v>
      </c>
      <c r="AL596" s="40">
        <v>1927.7</v>
      </c>
      <c r="AM596" s="40">
        <v>1934.4</v>
      </c>
      <c r="AN596" s="40">
        <v>1924.7</v>
      </c>
      <c r="AO596" s="40">
        <v>1926.6</v>
      </c>
      <c r="AP596" s="40">
        <v>1968.3</v>
      </c>
      <c r="AQ596" s="40">
        <v>2008.2</v>
      </c>
      <c r="AR596" s="40">
        <v>2001.1</v>
      </c>
      <c r="AS596" s="40">
        <v>1875.7</v>
      </c>
      <c r="AT596" s="40">
        <v>1962.6</v>
      </c>
      <c r="AU596" s="40">
        <v>1891.2</v>
      </c>
      <c r="AV596" s="40">
        <v>2021.1</v>
      </c>
      <c r="AW596" s="40">
        <v>1967.8</v>
      </c>
      <c r="AX596" s="40">
        <v>2202.1999999999998</v>
      </c>
      <c r="AY596" s="40">
        <v>2353.6999999999998</v>
      </c>
      <c r="AZ596" s="40">
        <v>2514.9</v>
      </c>
      <c r="BA596" s="40">
        <v>2565.6999999999998</v>
      </c>
      <c r="BB596" s="40">
        <v>2620.5</v>
      </c>
      <c r="BC596" s="40">
        <v>2811.6</v>
      </c>
      <c r="BD596" s="40">
        <v>3183.7</v>
      </c>
      <c r="BE596" s="40">
        <v>3271.8</v>
      </c>
      <c r="BF596" s="40">
        <v>3337.5</v>
      </c>
      <c r="BG596" s="40">
        <v>3362.9</v>
      </c>
      <c r="BH596" s="40">
        <v>3465.9</v>
      </c>
      <c r="BI596" s="40">
        <v>3636.5</v>
      </c>
      <c r="BJ596" s="40">
        <v>3772.7</v>
      </c>
      <c r="BK596" s="40">
        <v>3920.3</v>
      </c>
    </row>
    <row r="597" spans="1:63" x14ac:dyDescent="0.3">
      <c r="A597" s="40" t="s">
        <v>277</v>
      </c>
      <c r="B597" s="40" t="s">
        <v>278</v>
      </c>
      <c r="C597" s="40" t="s">
        <v>329</v>
      </c>
      <c r="D597" s="40" t="s">
        <v>54</v>
      </c>
      <c r="E597" s="40" t="s">
        <v>293</v>
      </c>
      <c r="G597" s="40" t="s">
        <v>55</v>
      </c>
      <c r="H597" s="40">
        <v>984.5</v>
      </c>
      <c r="I597" s="40">
        <v>1027</v>
      </c>
      <c r="J597" s="40">
        <v>876.7</v>
      </c>
      <c r="K597" s="40">
        <v>1076.8</v>
      </c>
      <c r="L597" s="40">
        <v>856.5</v>
      </c>
      <c r="M597" s="40">
        <v>905.2</v>
      </c>
      <c r="N597" s="40">
        <v>1381.3</v>
      </c>
      <c r="O597" s="40">
        <v>995.3</v>
      </c>
      <c r="P597" s="40">
        <v>967.3</v>
      </c>
      <c r="Q597" s="40">
        <v>888.4</v>
      </c>
      <c r="R597" s="40">
        <v>1133.4000000000001</v>
      </c>
      <c r="S597" s="40">
        <v>1149.8</v>
      </c>
      <c r="T597" s="40">
        <v>1104</v>
      </c>
      <c r="U597" s="40">
        <v>1133.0999999999999</v>
      </c>
      <c r="V597" s="40">
        <v>1014.9</v>
      </c>
      <c r="W597" s="40">
        <v>1110.2</v>
      </c>
      <c r="X597" s="40">
        <v>1298.8</v>
      </c>
      <c r="Y597" s="40">
        <v>1246.8</v>
      </c>
      <c r="Z597" s="40">
        <v>1175</v>
      </c>
      <c r="AA597" s="40">
        <v>1187.4000000000001</v>
      </c>
      <c r="AB597" s="40">
        <v>1121.9000000000001</v>
      </c>
      <c r="AC597" s="40">
        <v>1169.0999999999999</v>
      </c>
      <c r="AD597" s="40">
        <v>1146.2</v>
      </c>
      <c r="AE597" s="40">
        <v>1180.5999999999999</v>
      </c>
      <c r="AF597" s="40">
        <v>1169</v>
      </c>
      <c r="AG597" s="40">
        <v>1076.0999999999999</v>
      </c>
      <c r="AH597" s="40">
        <v>1001.8</v>
      </c>
      <c r="AI597" s="40">
        <v>1156.4000000000001</v>
      </c>
      <c r="AJ597" s="40">
        <v>1179.4000000000001</v>
      </c>
      <c r="AK597" s="40">
        <v>991.5</v>
      </c>
      <c r="AL597" s="40">
        <v>1141</v>
      </c>
      <c r="AM597" s="40">
        <v>481.6</v>
      </c>
      <c r="AN597" s="40">
        <v>1488.8</v>
      </c>
      <c r="AO597" s="40">
        <v>896.4</v>
      </c>
      <c r="AP597" s="40">
        <v>1309.2</v>
      </c>
      <c r="AQ597" s="40">
        <v>1390.6</v>
      </c>
      <c r="AR597" s="40">
        <v>1054.4000000000001</v>
      </c>
      <c r="AS597" s="40">
        <v>1322.1</v>
      </c>
      <c r="AT597" s="40">
        <v>1745.4</v>
      </c>
      <c r="AU597" s="40">
        <v>1675.5</v>
      </c>
      <c r="AV597" s="40">
        <v>1175.5</v>
      </c>
      <c r="AW597" s="40">
        <v>1045.7</v>
      </c>
      <c r="AX597" s="40">
        <v>1209</v>
      </c>
      <c r="AY597" s="40">
        <v>1020.6</v>
      </c>
      <c r="AZ597" s="40">
        <v>777.8</v>
      </c>
      <c r="BA597" s="40">
        <v>1444.7</v>
      </c>
      <c r="BB597" s="40">
        <v>2467</v>
      </c>
      <c r="BC597" s="40">
        <v>1598.7</v>
      </c>
      <c r="BD597" s="40">
        <v>2124.3000000000002</v>
      </c>
      <c r="BE597" s="40">
        <v>1906.9</v>
      </c>
      <c r="BF597" s="40">
        <v>2094.3000000000002</v>
      </c>
      <c r="BG597" s="40">
        <v>2087.1</v>
      </c>
      <c r="BH597" s="40">
        <v>2068.8000000000002</v>
      </c>
      <c r="BI597" s="40">
        <v>2218.1</v>
      </c>
      <c r="BJ597" s="40">
        <v>1590.6</v>
      </c>
      <c r="BK597" s="40">
        <v>1347.4</v>
      </c>
    </row>
    <row r="598" spans="1:63" x14ac:dyDescent="0.3">
      <c r="A598" s="40" t="s">
        <v>165</v>
      </c>
      <c r="B598" s="40" t="s">
        <v>166</v>
      </c>
      <c r="C598" s="40" t="s">
        <v>329</v>
      </c>
      <c r="D598" s="40" t="s">
        <v>54</v>
      </c>
      <c r="E598" s="40" t="s">
        <v>293</v>
      </c>
      <c r="G598" s="40" t="s">
        <v>55</v>
      </c>
      <c r="H598" s="40">
        <v>877.4</v>
      </c>
      <c r="I598" s="40">
        <v>858.2</v>
      </c>
      <c r="J598" s="40">
        <v>911.1</v>
      </c>
      <c r="K598" s="40">
        <v>926.5</v>
      </c>
      <c r="L598" s="40">
        <v>935.7</v>
      </c>
      <c r="M598" s="40">
        <v>923.5</v>
      </c>
      <c r="N598" s="40">
        <v>960.7</v>
      </c>
      <c r="O598" s="40">
        <v>948.7</v>
      </c>
      <c r="P598" s="40">
        <v>887.2</v>
      </c>
      <c r="Q598" s="40">
        <v>1000</v>
      </c>
      <c r="R598" s="40">
        <v>941.1</v>
      </c>
      <c r="S598" s="40">
        <v>979.3</v>
      </c>
      <c r="T598" s="40">
        <v>873.8</v>
      </c>
      <c r="U598" s="40">
        <v>777.7</v>
      </c>
      <c r="V598" s="40">
        <v>571.70000000000005</v>
      </c>
      <c r="W598" s="40">
        <v>795.8</v>
      </c>
      <c r="X598" s="40">
        <v>772.8</v>
      </c>
      <c r="Y598" s="40">
        <v>710.4</v>
      </c>
      <c r="Z598" s="40">
        <v>622.79999999999995</v>
      </c>
      <c r="AA598" s="40">
        <v>595.70000000000005</v>
      </c>
      <c r="AB598" s="40">
        <v>591.70000000000005</v>
      </c>
      <c r="AC598" s="40">
        <v>498.4</v>
      </c>
      <c r="AD598" s="40">
        <v>489</v>
      </c>
      <c r="AE598" s="40">
        <v>510</v>
      </c>
      <c r="AF598" s="40">
        <v>531.29999999999995</v>
      </c>
      <c r="AG598" s="40">
        <v>544</v>
      </c>
      <c r="AH598" s="40">
        <v>398.2</v>
      </c>
      <c r="AI598" s="40">
        <v>393.3</v>
      </c>
      <c r="AJ598" s="40">
        <v>395.7</v>
      </c>
      <c r="AK598" s="40">
        <v>476.7</v>
      </c>
      <c r="AL598" s="40">
        <v>344.2</v>
      </c>
      <c r="AM598" s="40">
        <v>177.6</v>
      </c>
      <c r="AN598" s="40">
        <v>564.70000000000005</v>
      </c>
      <c r="AO598" s="40">
        <v>520.4</v>
      </c>
      <c r="AP598" s="40">
        <v>652.4</v>
      </c>
      <c r="AQ598" s="40">
        <v>821.8</v>
      </c>
      <c r="AR598" s="40">
        <v>821.4</v>
      </c>
      <c r="AS598" s="40">
        <v>839</v>
      </c>
      <c r="AT598" s="40">
        <v>985.4</v>
      </c>
      <c r="AU598" s="40">
        <v>868.1</v>
      </c>
      <c r="AV598" s="40">
        <v>880.1</v>
      </c>
      <c r="AW598" s="40">
        <v>588.70000000000005</v>
      </c>
      <c r="AX598" s="40">
        <v>819.2</v>
      </c>
      <c r="AY598" s="40">
        <v>774.2</v>
      </c>
      <c r="AZ598" s="40">
        <v>428.4</v>
      </c>
      <c r="BA598" s="40">
        <v>692.4</v>
      </c>
      <c r="BB598" s="40">
        <v>581.4</v>
      </c>
      <c r="BC598" s="40">
        <v>533.5</v>
      </c>
      <c r="BD598" s="40">
        <v>884.3</v>
      </c>
      <c r="BE598" s="40">
        <v>1028.4000000000001</v>
      </c>
      <c r="BF598" s="40">
        <v>1041.0999999999999</v>
      </c>
      <c r="BG598" s="40">
        <v>1191.5999999999999</v>
      </c>
      <c r="BH598" s="40">
        <v>564.79999999999995</v>
      </c>
      <c r="BI598" s="40">
        <v>702.6</v>
      </c>
      <c r="BJ598" s="40">
        <v>733.1</v>
      </c>
      <c r="BK598" s="40">
        <v>823.8</v>
      </c>
    </row>
    <row r="599" spans="1:63" x14ac:dyDescent="0.3">
      <c r="A599" s="40" t="s">
        <v>171</v>
      </c>
      <c r="B599" s="40" t="s">
        <v>172</v>
      </c>
      <c r="C599" s="40" t="s">
        <v>329</v>
      </c>
      <c r="D599" s="40" t="s">
        <v>54</v>
      </c>
      <c r="E599" s="40" t="s">
        <v>293</v>
      </c>
      <c r="G599" s="40" t="s">
        <v>55</v>
      </c>
      <c r="H599" s="40">
        <v>854</v>
      </c>
      <c r="I599" s="40">
        <v>1359.1</v>
      </c>
      <c r="J599" s="40">
        <v>1437.5</v>
      </c>
      <c r="K599" s="40">
        <v>1361.9</v>
      </c>
      <c r="L599" s="40">
        <v>1454.2</v>
      </c>
      <c r="M599" s="40">
        <v>1070</v>
      </c>
      <c r="N599" s="40">
        <v>1067.0999999999999</v>
      </c>
      <c r="O599" s="40">
        <v>958.6</v>
      </c>
      <c r="P599" s="40">
        <v>995.1</v>
      </c>
      <c r="Q599" s="40">
        <v>1122.0999999999999</v>
      </c>
      <c r="R599" s="40">
        <v>1074.4000000000001</v>
      </c>
      <c r="S599" s="40">
        <v>1066.9000000000001</v>
      </c>
      <c r="T599" s="40">
        <v>1049.0999999999999</v>
      </c>
      <c r="U599" s="40">
        <v>936</v>
      </c>
      <c r="V599" s="40">
        <v>1074.8</v>
      </c>
      <c r="W599" s="40">
        <v>1097.4000000000001</v>
      </c>
      <c r="X599" s="40">
        <v>1110.0999999999999</v>
      </c>
      <c r="Y599" s="40">
        <v>1114.5</v>
      </c>
      <c r="Z599" s="40">
        <v>1086.3</v>
      </c>
      <c r="AA599" s="40">
        <v>1211.9000000000001</v>
      </c>
      <c r="AB599" s="40">
        <v>1105.3</v>
      </c>
      <c r="AC599" s="40">
        <v>1199.0999999999999</v>
      </c>
      <c r="AD599" s="40">
        <v>1157.7</v>
      </c>
      <c r="AE599" s="40">
        <v>1065.5</v>
      </c>
      <c r="AF599" s="40">
        <v>1226.3</v>
      </c>
      <c r="AG599" s="40">
        <v>1243.8</v>
      </c>
      <c r="AH599" s="40">
        <v>1282.9000000000001</v>
      </c>
      <c r="AI599" s="40">
        <v>1216.2</v>
      </c>
      <c r="AJ599" s="40">
        <v>1154.5999999999999</v>
      </c>
      <c r="AK599" s="40">
        <v>1042.5999999999999</v>
      </c>
      <c r="AL599" s="40">
        <v>1258.0999999999999</v>
      </c>
      <c r="AM599" s="40">
        <v>962.8</v>
      </c>
      <c r="AN599" s="40">
        <v>1458.6</v>
      </c>
      <c r="AO599" s="40">
        <v>1034.9000000000001</v>
      </c>
      <c r="AP599" s="40">
        <v>1139.2</v>
      </c>
      <c r="AQ599" s="40">
        <v>1262.8</v>
      </c>
      <c r="AR599" s="40">
        <v>1129.0999999999999</v>
      </c>
      <c r="AS599" s="40">
        <v>972.6</v>
      </c>
      <c r="AT599" s="40">
        <v>824.8</v>
      </c>
      <c r="AU599" s="40">
        <v>848.3</v>
      </c>
      <c r="AV599" s="40">
        <v>913</v>
      </c>
      <c r="AW599" s="40">
        <v>1028.4000000000001</v>
      </c>
      <c r="AX599" s="40">
        <v>944.3</v>
      </c>
      <c r="AY599" s="40">
        <v>959.3</v>
      </c>
      <c r="AZ599" s="40">
        <v>1183.5999999999999</v>
      </c>
      <c r="BA599" s="40">
        <v>1137.9000000000001</v>
      </c>
      <c r="BB599" s="40">
        <v>1015</v>
      </c>
      <c r="BC599" s="40">
        <v>1276</v>
      </c>
      <c r="BD599" s="40">
        <v>1738.5</v>
      </c>
      <c r="BE599" s="40">
        <v>1919.2</v>
      </c>
      <c r="BF599" s="40">
        <v>2086.8000000000002</v>
      </c>
      <c r="BG599" s="40">
        <v>2144.4</v>
      </c>
      <c r="BH599" s="40">
        <v>2144.4</v>
      </c>
      <c r="BI599" s="40">
        <v>1978.2</v>
      </c>
      <c r="BJ599" s="40">
        <v>1502.5</v>
      </c>
      <c r="BK599" s="40">
        <v>1522.5</v>
      </c>
    </row>
    <row r="600" spans="1:63" x14ac:dyDescent="0.3">
      <c r="A600" s="40" t="s">
        <v>175</v>
      </c>
      <c r="B600" s="40" t="s">
        <v>176</v>
      </c>
      <c r="C600" s="40" t="s">
        <v>329</v>
      </c>
      <c r="D600" s="40" t="s">
        <v>54</v>
      </c>
      <c r="E600" s="40" t="s">
        <v>293</v>
      </c>
      <c r="G600" s="40" t="s">
        <v>55</v>
      </c>
      <c r="H600" s="40">
        <v>1099.0999999999999</v>
      </c>
      <c r="I600" s="40">
        <v>1142.0999999999999</v>
      </c>
      <c r="J600" s="40">
        <v>1128</v>
      </c>
      <c r="K600" s="40">
        <v>913.9</v>
      </c>
      <c r="L600" s="40">
        <v>911.4</v>
      </c>
      <c r="M600" s="40">
        <v>1010.4</v>
      </c>
      <c r="N600" s="40">
        <v>1725.6</v>
      </c>
      <c r="O600" s="40">
        <v>1006</v>
      </c>
      <c r="P600" s="40">
        <v>1041.0999999999999</v>
      </c>
      <c r="Q600" s="40">
        <v>1187</v>
      </c>
      <c r="R600" s="40">
        <v>1498.2</v>
      </c>
      <c r="S600" s="40">
        <v>1593.9</v>
      </c>
      <c r="T600" s="40">
        <v>1007.5</v>
      </c>
      <c r="U600" s="40">
        <v>1875.8</v>
      </c>
      <c r="V600" s="40">
        <v>1624.4</v>
      </c>
      <c r="W600" s="40">
        <v>1391.5</v>
      </c>
      <c r="X600" s="40">
        <v>1752</v>
      </c>
      <c r="Y600" s="40">
        <v>1876.2</v>
      </c>
      <c r="Z600" s="40">
        <v>1609.6</v>
      </c>
      <c r="AA600" s="40">
        <v>2017.3</v>
      </c>
      <c r="AB600" s="40">
        <v>2680.3</v>
      </c>
      <c r="AC600" s="40">
        <v>1659.8</v>
      </c>
      <c r="AD600" s="40">
        <v>960.2</v>
      </c>
      <c r="AE600" s="40">
        <v>1083.9000000000001</v>
      </c>
      <c r="AF600" s="40">
        <v>1575.9</v>
      </c>
      <c r="AG600" s="40">
        <v>1589.4</v>
      </c>
      <c r="AH600" s="40">
        <v>1628.7</v>
      </c>
      <c r="AI600" s="40">
        <v>1671.5</v>
      </c>
      <c r="AJ600" s="40">
        <v>2281.9</v>
      </c>
      <c r="AK600" s="40">
        <v>1877.3</v>
      </c>
      <c r="AL600" s="40">
        <v>1986.3</v>
      </c>
      <c r="AM600" s="40">
        <v>944.7</v>
      </c>
      <c r="AN600" s="40">
        <v>2160.3000000000002</v>
      </c>
      <c r="AO600" s="40">
        <v>2585</v>
      </c>
      <c r="AP600" s="40">
        <v>1419.1</v>
      </c>
      <c r="AQ600" s="40">
        <v>2490.1</v>
      </c>
      <c r="AR600" s="40">
        <v>2271.6999999999998</v>
      </c>
      <c r="AS600" s="40">
        <v>2181.6999999999998</v>
      </c>
      <c r="AT600" s="40">
        <v>2191.1999999999998</v>
      </c>
      <c r="AU600" s="40">
        <v>2765.9</v>
      </c>
      <c r="AV600" s="40">
        <v>2424.1</v>
      </c>
      <c r="AW600" s="40">
        <v>2772.5</v>
      </c>
      <c r="AX600" s="40">
        <v>2536.8000000000002</v>
      </c>
      <c r="AY600" s="40">
        <v>2777.9</v>
      </c>
      <c r="AZ600" s="40">
        <v>3309.4</v>
      </c>
      <c r="BA600" s="40">
        <v>3141</v>
      </c>
      <c r="BB600" s="40">
        <v>2790.3</v>
      </c>
      <c r="BC600" s="40">
        <v>4063.2</v>
      </c>
      <c r="BD600" s="40">
        <v>4405.5</v>
      </c>
      <c r="BE600" s="40">
        <v>4149.3999999999996</v>
      </c>
      <c r="BF600" s="40">
        <v>4013.8</v>
      </c>
      <c r="BG600" s="40">
        <v>4239.6000000000004</v>
      </c>
      <c r="BH600" s="40">
        <v>4040.9</v>
      </c>
      <c r="BI600" s="40">
        <v>4894</v>
      </c>
      <c r="BJ600" s="40">
        <v>3536.7</v>
      </c>
      <c r="BK600" s="40">
        <v>3809.5</v>
      </c>
    </row>
    <row r="601" spans="1:63" x14ac:dyDescent="0.3">
      <c r="A601" s="40" t="s">
        <v>177</v>
      </c>
      <c r="B601" s="40" t="s">
        <v>178</v>
      </c>
      <c r="C601" s="40" t="s">
        <v>329</v>
      </c>
      <c r="D601" s="40" t="s">
        <v>54</v>
      </c>
      <c r="E601" s="40" t="s">
        <v>293</v>
      </c>
      <c r="G601" s="40" t="s">
        <v>55</v>
      </c>
      <c r="H601" s="40">
        <v>805.7</v>
      </c>
      <c r="I601" s="40">
        <v>831.3</v>
      </c>
      <c r="J601" s="40">
        <v>958.6</v>
      </c>
      <c r="K601" s="40">
        <v>804.4</v>
      </c>
      <c r="L601" s="40">
        <v>801.4</v>
      </c>
      <c r="M601" s="40">
        <v>760.2</v>
      </c>
      <c r="N601" s="40">
        <v>702.5</v>
      </c>
      <c r="O601" s="40">
        <v>581.1</v>
      </c>
      <c r="P601" s="40">
        <v>638.5</v>
      </c>
      <c r="Q601" s="40">
        <v>573.79999999999995</v>
      </c>
      <c r="R601" s="40">
        <v>708.1</v>
      </c>
      <c r="S601" s="40">
        <v>668</v>
      </c>
      <c r="T601" s="40">
        <v>903</v>
      </c>
      <c r="U601" s="40">
        <v>764.6</v>
      </c>
      <c r="V601" s="40">
        <v>1052.2</v>
      </c>
      <c r="W601" s="40">
        <v>1007.6</v>
      </c>
      <c r="X601" s="40">
        <v>1005.9</v>
      </c>
      <c r="Y601" s="40">
        <v>999.6</v>
      </c>
      <c r="Z601" s="40">
        <v>1166.3</v>
      </c>
      <c r="AA601" s="40">
        <v>1020.2</v>
      </c>
      <c r="AB601" s="40">
        <v>1003.1</v>
      </c>
      <c r="AC601" s="40">
        <v>1429.5</v>
      </c>
      <c r="AD601" s="40">
        <v>1300.9000000000001</v>
      </c>
      <c r="AE601" s="40">
        <v>1270.7</v>
      </c>
      <c r="AF601" s="40">
        <v>1366.8</v>
      </c>
      <c r="AG601" s="40">
        <v>1126.5999999999999</v>
      </c>
      <c r="AH601" s="40">
        <v>1274.3</v>
      </c>
      <c r="AI601" s="40">
        <v>1220.0999999999999</v>
      </c>
      <c r="AJ601" s="40">
        <v>1489.2</v>
      </c>
      <c r="AK601" s="40">
        <v>1506.5</v>
      </c>
      <c r="AL601" s="40">
        <v>1234.0999999999999</v>
      </c>
      <c r="AM601" s="40">
        <v>1087.5999999999999</v>
      </c>
      <c r="AN601" s="40">
        <v>1227.4000000000001</v>
      </c>
      <c r="AO601" s="40">
        <v>1151.7</v>
      </c>
      <c r="AP601" s="40">
        <v>1702.9</v>
      </c>
      <c r="AQ601" s="40">
        <v>1588.2</v>
      </c>
      <c r="AR601" s="40">
        <v>1101.3</v>
      </c>
      <c r="AS601" s="40">
        <v>1198.8</v>
      </c>
      <c r="AT601" s="40">
        <v>1766.5</v>
      </c>
      <c r="AU601" s="40">
        <v>1440.7</v>
      </c>
      <c r="AV601" s="40">
        <v>2043.6</v>
      </c>
      <c r="AW601" s="40">
        <v>1899.5</v>
      </c>
      <c r="AX601" s="40">
        <v>858.1</v>
      </c>
      <c r="AY601" s="40">
        <v>1370.6</v>
      </c>
      <c r="AZ601" s="40">
        <v>1101.5999999999999</v>
      </c>
      <c r="BA601" s="40">
        <v>1326.7</v>
      </c>
      <c r="BB601" s="40">
        <v>1427.3</v>
      </c>
      <c r="BC601" s="40">
        <v>1333.9</v>
      </c>
      <c r="BD601" s="40">
        <v>1110.4000000000001</v>
      </c>
      <c r="BE601" s="40">
        <v>1647.9</v>
      </c>
      <c r="BF601" s="40">
        <v>1390.4</v>
      </c>
      <c r="BG601" s="40">
        <v>1314.8</v>
      </c>
      <c r="BH601" s="40">
        <v>1418</v>
      </c>
      <c r="BI601" s="40">
        <v>1672.5</v>
      </c>
      <c r="BJ601" s="40">
        <v>1618.4</v>
      </c>
      <c r="BK601" s="40">
        <v>1540.7</v>
      </c>
    </row>
    <row r="602" spans="1:63" x14ac:dyDescent="0.3">
      <c r="A602" s="40" t="s">
        <v>179</v>
      </c>
      <c r="B602" s="40" t="s">
        <v>180</v>
      </c>
      <c r="C602" s="40" t="s">
        <v>329</v>
      </c>
      <c r="D602" s="40" t="s">
        <v>54</v>
      </c>
      <c r="E602" s="40" t="s">
        <v>293</v>
      </c>
      <c r="G602" s="40" t="s">
        <v>55</v>
      </c>
      <c r="H602" s="40">
        <v>902.3</v>
      </c>
      <c r="I602" s="40">
        <v>903.7</v>
      </c>
      <c r="J602" s="40">
        <v>926.6</v>
      </c>
      <c r="K602" s="40">
        <v>884.4</v>
      </c>
      <c r="L602" s="40">
        <v>910.5</v>
      </c>
      <c r="M602" s="40">
        <v>908.9</v>
      </c>
      <c r="N602" s="40">
        <v>913.1</v>
      </c>
      <c r="O602" s="40">
        <v>1074.5</v>
      </c>
      <c r="P602" s="40">
        <v>1185.5</v>
      </c>
      <c r="Q602" s="40">
        <v>1362.6</v>
      </c>
      <c r="R602" s="40">
        <v>1087.9000000000001</v>
      </c>
      <c r="S602" s="40">
        <v>1227.5999999999999</v>
      </c>
      <c r="T602" s="40">
        <v>1173.5</v>
      </c>
      <c r="U602" s="40">
        <v>1079.8</v>
      </c>
      <c r="V602" s="40">
        <v>1350.8</v>
      </c>
      <c r="W602" s="40">
        <v>1217.2</v>
      </c>
      <c r="X602" s="40">
        <v>1205.4000000000001</v>
      </c>
      <c r="Y602" s="40">
        <v>1210.0999999999999</v>
      </c>
      <c r="Z602" s="40">
        <v>1613.7</v>
      </c>
      <c r="AA602" s="40">
        <v>1491</v>
      </c>
      <c r="AB602" s="40">
        <v>1561.7</v>
      </c>
      <c r="AC602" s="40">
        <v>1309</v>
      </c>
      <c r="AD602" s="40">
        <v>1617.3</v>
      </c>
      <c r="AE602" s="40">
        <v>1041.9000000000001</v>
      </c>
      <c r="AF602" s="40">
        <v>1469.5</v>
      </c>
      <c r="AG602" s="40">
        <v>1181.3</v>
      </c>
      <c r="AH602" s="40">
        <v>1427.5</v>
      </c>
      <c r="AI602" s="40">
        <v>1438.3</v>
      </c>
      <c r="AJ602" s="40">
        <v>1515.8</v>
      </c>
      <c r="AK602" s="40">
        <v>1497.6</v>
      </c>
      <c r="AL602" s="40">
        <v>1434.1</v>
      </c>
      <c r="AM602" s="40">
        <v>1530.1</v>
      </c>
      <c r="AN602" s="40">
        <v>1541</v>
      </c>
      <c r="AO602" s="40">
        <v>1495</v>
      </c>
      <c r="AP602" s="40">
        <v>1571.2</v>
      </c>
      <c r="AQ602" s="40">
        <v>1204.9000000000001</v>
      </c>
      <c r="AR602" s="40">
        <v>1218.0999999999999</v>
      </c>
      <c r="AS602" s="40">
        <v>1526.4</v>
      </c>
      <c r="AT602" s="40">
        <v>1633.9</v>
      </c>
      <c r="AU602" s="40">
        <v>1539.4</v>
      </c>
      <c r="AV602" s="40">
        <v>1641.1</v>
      </c>
      <c r="AW602" s="40">
        <v>1638.8</v>
      </c>
      <c r="AX602" s="40">
        <v>1677.6</v>
      </c>
      <c r="AY602" s="40">
        <v>1468</v>
      </c>
      <c r="AZ602" s="40">
        <v>1573.8</v>
      </c>
      <c r="BA602" s="40">
        <v>1522.9</v>
      </c>
      <c r="BB602" s="40">
        <v>1526</v>
      </c>
      <c r="BC602" s="40">
        <v>1827.7</v>
      </c>
      <c r="BD602" s="40">
        <v>2038.6</v>
      </c>
      <c r="BE602" s="40">
        <v>1978.5</v>
      </c>
      <c r="BF602" s="40">
        <v>2056.9</v>
      </c>
      <c r="BG602" s="40">
        <v>2029.1</v>
      </c>
      <c r="BH602" s="40">
        <v>1997.5</v>
      </c>
      <c r="BI602" s="40">
        <v>2021.1</v>
      </c>
      <c r="BJ602" s="40">
        <v>1930.5</v>
      </c>
      <c r="BK602" s="40">
        <v>1906.2</v>
      </c>
    </row>
    <row r="603" spans="1:63" x14ac:dyDescent="0.3">
      <c r="A603" s="40" t="s">
        <v>279</v>
      </c>
      <c r="B603" s="40" t="s">
        <v>280</v>
      </c>
      <c r="C603" s="40" t="s">
        <v>329</v>
      </c>
      <c r="D603" s="40" t="s">
        <v>54</v>
      </c>
      <c r="E603" s="40" t="s">
        <v>293</v>
      </c>
      <c r="G603" s="40" t="s">
        <v>55</v>
      </c>
      <c r="H603" s="40">
        <v>822.2</v>
      </c>
      <c r="I603" s="40">
        <v>801.4</v>
      </c>
      <c r="J603" s="40">
        <v>706.9</v>
      </c>
      <c r="K603" s="40">
        <v>788.9</v>
      </c>
      <c r="L603" s="40">
        <v>823.5</v>
      </c>
      <c r="M603" s="40">
        <v>878</v>
      </c>
      <c r="N603" s="40">
        <v>869.6</v>
      </c>
      <c r="O603" s="40">
        <v>785.2</v>
      </c>
      <c r="P603" s="40">
        <v>774</v>
      </c>
      <c r="Q603" s="40">
        <v>624.4</v>
      </c>
      <c r="R603" s="40">
        <v>876.3</v>
      </c>
      <c r="S603" s="40">
        <v>1007.1</v>
      </c>
      <c r="T603" s="40">
        <v>838.7</v>
      </c>
      <c r="U603" s="40">
        <v>967.7</v>
      </c>
      <c r="V603" s="40">
        <v>1311.1</v>
      </c>
      <c r="W603" s="40">
        <v>1375.7</v>
      </c>
      <c r="X603" s="40">
        <v>1504.7</v>
      </c>
      <c r="Y603" s="40">
        <v>1515.4</v>
      </c>
      <c r="Z603" s="40">
        <v>1529.1</v>
      </c>
      <c r="AA603" s="40">
        <v>1567.5</v>
      </c>
      <c r="AB603" s="40">
        <v>1930.6</v>
      </c>
      <c r="AC603" s="40">
        <v>1572.1</v>
      </c>
      <c r="AD603" s="40">
        <v>1651.2</v>
      </c>
      <c r="AE603" s="40">
        <v>1646.1</v>
      </c>
      <c r="AF603" s="40">
        <v>1842.8</v>
      </c>
      <c r="AG603" s="40">
        <v>1930.6</v>
      </c>
      <c r="AH603" s="40">
        <v>1610.3</v>
      </c>
      <c r="AI603" s="40">
        <v>2457.4</v>
      </c>
      <c r="AJ603" s="40">
        <v>1717.3</v>
      </c>
      <c r="AK603" s="40">
        <v>1351.9</v>
      </c>
      <c r="AL603" s="40">
        <v>1640.6</v>
      </c>
      <c r="AM603" s="40">
        <v>763.1</v>
      </c>
      <c r="AN603" s="40">
        <v>2302.9</v>
      </c>
      <c r="AO603" s="40">
        <v>1417.5</v>
      </c>
      <c r="AP603" s="40">
        <v>1331.4</v>
      </c>
      <c r="AQ603" s="40">
        <v>1911.7</v>
      </c>
      <c r="AR603" s="40">
        <v>1413.4</v>
      </c>
      <c r="AS603" s="40">
        <v>1211.2</v>
      </c>
      <c r="AT603" s="40">
        <v>1323.6</v>
      </c>
      <c r="AU603" s="40">
        <v>1682.3</v>
      </c>
      <c r="AV603" s="40">
        <v>1402.1</v>
      </c>
      <c r="AW603" s="40">
        <v>1419.2</v>
      </c>
      <c r="AX603" s="40">
        <v>1701.9</v>
      </c>
      <c r="AY603" s="40">
        <v>1814.4</v>
      </c>
      <c r="AZ603" s="40">
        <v>1898.7</v>
      </c>
      <c r="BA603" s="40">
        <v>1816</v>
      </c>
      <c r="BB603" s="40">
        <v>2252.6</v>
      </c>
      <c r="BC603" s="40">
        <v>2179.8000000000002</v>
      </c>
      <c r="BD603" s="40">
        <v>2066.4</v>
      </c>
      <c r="BE603" s="40">
        <v>2533.5</v>
      </c>
      <c r="BF603" s="40">
        <v>2731.4</v>
      </c>
      <c r="BG603" s="40">
        <v>2689.3</v>
      </c>
      <c r="BH603" s="40">
        <v>2532.4</v>
      </c>
      <c r="BI603" s="40">
        <v>2755.3</v>
      </c>
      <c r="BJ603" s="40">
        <v>3007</v>
      </c>
      <c r="BK603" s="40">
        <v>2418</v>
      </c>
    </row>
    <row r="604" spans="1:63" x14ac:dyDescent="0.3">
      <c r="A604" s="40" t="s">
        <v>281</v>
      </c>
      <c r="B604" s="40" t="s">
        <v>282</v>
      </c>
      <c r="C604" s="40" t="s">
        <v>329</v>
      </c>
      <c r="D604" s="40" t="s">
        <v>54</v>
      </c>
      <c r="E604" s="40" t="s">
        <v>293</v>
      </c>
      <c r="G604" s="40" t="s">
        <v>55</v>
      </c>
      <c r="H604" s="40">
        <v>919.7</v>
      </c>
      <c r="I604" s="40">
        <v>905.9</v>
      </c>
      <c r="J604" s="40">
        <v>822.5</v>
      </c>
      <c r="K604" s="40">
        <v>820.5</v>
      </c>
      <c r="L604" s="40">
        <v>930.8</v>
      </c>
      <c r="M604" s="40">
        <v>937.8</v>
      </c>
      <c r="N604" s="40">
        <v>1294.5</v>
      </c>
      <c r="O604" s="40">
        <v>1020.2</v>
      </c>
      <c r="P604" s="40">
        <v>1145.3</v>
      </c>
      <c r="Q604" s="40">
        <v>942.3</v>
      </c>
      <c r="R604" s="40">
        <v>1391.9</v>
      </c>
      <c r="S604" s="40">
        <v>1637</v>
      </c>
      <c r="T604" s="40">
        <v>961.3</v>
      </c>
      <c r="U604" s="40">
        <v>1485.5</v>
      </c>
      <c r="V604" s="40">
        <v>1360.2</v>
      </c>
      <c r="W604" s="40">
        <v>1394.1</v>
      </c>
      <c r="X604" s="40">
        <v>1475.9</v>
      </c>
      <c r="Y604" s="40">
        <v>1378.9</v>
      </c>
      <c r="Z604" s="40">
        <v>1144.2</v>
      </c>
      <c r="AA604" s="40">
        <v>1186.0999999999999</v>
      </c>
      <c r="AB604" s="40">
        <v>1749.6</v>
      </c>
      <c r="AC604" s="40">
        <v>1139.5999999999999</v>
      </c>
      <c r="AD604" s="40">
        <v>633.6</v>
      </c>
      <c r="AE604" s="40">
        <v>790.4</v>
      </c>
      <c r="AF604" s="40">
        <v>1868.8</v>
      </c>
      <c r="AG604" s="40">
        <v>1694.3</v>
      </c>
      <c r="AH604" s="40">
        <v>853.8</v>
      </c>
      <c r="AI604" s="40">
        <v>1591.4</v>
      </c>
      <c r="AJ604" s="40">
        <v>1509.6</v>
      </c>
      <c r="AK604" s="40">
        <v>1625.4</v>
      </c>
      <c r="AL604" s="40">
        <v>1336</v>
      </c>
      <c r="AM604" s="40">
        <v>412.1</v>
      </c>
      <c r="AN604" s="40">
        <v>1502</v>
      </c>
      <c r="AO604" s="40">
        <v>1134.5999999999999</v>
      </c>
      <c r="AP604" s="40">
        <v>548.20000000000005</v>
      </c>
      <c r="AQ604" s="40">
        <v>1258.7</v>
      </c>
      <c r="AR604" s="40">
        <v>1054.3</v>
      </c>
      <c r="AS604" s="40">
        <v>1016.6</v>
      </c>
      <c r="AT604" s="40">
        <v>1069</v>
      </c>
      <c r="AU604" s="40">
        <v>1159.5999999999999</v>
      </c>
      <c r="AV604" s="40">
        <v>1194</v>
      </c>
      <c r="AW604" s="40">
        <v>539.20000000000005</v>
      </c>
      <c r="AX604" s="40">
        <v>795.4</v>
      </c>
      <c r="AY604" s="40">
        <v>1206</v>
      </c>
      <c r="AZ604" s="40">
        <v>653.79999999999995</v>
      </c>
      <c r="BA604" s="40">
        <v>934.3</v>
      </c>
      <c r="BB604" s="40">
        <v>806.8</v>
      </c>
      <c r="BC604" s="40">
        <v>309.7</v>
      </c>
      <c r="BD604" s="40">
        <v>452.3</v>
      </c>
      <c r="BE604" s="40">
        <v>733.7</v>
      </c>
      <c r="BF604" s="40">
        <v>587.6</v>
      </c>
      <c r="BG604" s="40">
        <v>696</v>
      </c>
      <c r="BH604" s="40">
        <v>669.7</v>
      </c>
      <c r="BI604" s="40">
        <v>836.3</v>
      </c>
      <c r="BJ604" s="40">
        <v>558.6</v>
      </c>
      <c r="BK604" s="40">
        <v>580</v>
      </c>
    </row>
    <row r="605" spans="1:63" x14ac:dyDescent="0.3">
      <c r="A605" s="40" t="s">
        <v>147</v>
      </c>
      <c r="B605" s="40" t="s">
        <v>148</v>
      </c>
      <c r="C605" s="40" t="s">
        <v>330</v>
      </c>
      <c r="D605" s="40" t="s">
        <v>54</v>
      </c>
      <c r="E605" s="40" t="s">
        <v>293</v>
      </c>
      <c r="G605" s="40" t="s">
        <v>55</v>
      </c>
      <c r="H605" s="40">
        <v>408.5</v>
      </c>
      <c r="I605" s="40">
        <v>477.9</v>
      </c>
      <c r="J605" s="40">
        <v>473.1</v>
      </c>
      <c r="K605" s="40">
        <v>522.5</v>
      </c>
      <c r="L605" s="40">
        <v>485.7</v>
      </c>
      <c r="M605" s="40">
        <v>495.4</v>
      </c>
      <c r="N605" s="40">
        <v>452.3</v>
      </c>
      <c r="O605" s="40">
        <v>625.79999999999995</v>
      </c>
      <c r="P605" s="40">
        <v>484.5</v>
      </c>
      <c r="Q605" s="40">
        <v>516.6</v>
      </c>
      <c r="R605" s="40">
        <v>444.5</v>
      </c>
      <c r="S605" s="40">
        <v>461.2</v>
      </c>
      <c r="T605" s="40">
        <v>436.6</v>
      </c>
      <c r="U605" s="40">
        <v>488.2</v>
      </c>
      <c r="V605" s="40">
        <v>558.1</v>
      </c>
      <c r="W605" s="40">
        <v>499.4</v>
      </c>
      <c r="X605" s="40">
        <v>528.79999999999995</v>
      </c>
      <c r="Y605" s="40">
        <v>576.4</v>
      </c>
      <c r="Z605" s="40">
        <v>580.1</v>
      </c>
      <c r="AA605" s="40">
        <v>569.79999999999995</v>
      </c>
      <c r="AB605" s="40">
        <v>576.6</v>
      </c>
      <c r="AC605" s="40">
        <v>568.29999999999995</v>
      </c>
      <c r="AD605" s="40">
        <v>514.9</v>
      </c>
      <c r="AE605" s="40">
        <v>589.9</v>
      </c>
      <c r="AF605" s="40">
        <v>708.8</v>
      </c>
      <c r="AG605" s="40">
        <v>699.5</v>
      </c>
      <c r="AH605" s="40">
        <v>641.70000000000005</v>
      </c>
      <c r="AI605" s="40">
        <v>726.9</v>
      </c>
      <c r="AJ605" s="40">
        <v>672.9</v>
      </c>
      <c r="AK605" s="40">
        <v>600.20000000000005</v>
      </c>
      <c r="AL605" s="40">
        <v>876.6</v>
      </c>
      <c r="AM605" s="40">
        <v>871.5</v>
      </c>
      <c r="AN605" s="40">
        <v>936.2</v>
      </c>
      <c r="AO605" s="40">
        <v>787.9</v>
      </c>
      <c r="AP605" s="40">
        <v>851.1</v>
      </c>
      <c r="AQ605" s="40">
        <v>916.5</v>
      </c>
      <c r="AR605" s="40">
        <v>704.5</v>
      </c>
      <c r="AS605" s="40">
        <v>889</v>
      </c>
      <c r="AT605" s="40">
        <v>912.9</v>
      </c>
      <c r="AU605" s="40">
        <v>856.4</v>
      </c>
      <c r="AV605" s="40">
        <v>967.8</v>
      </c>
      <c r="AW605" s="40">
        <v>942.7</v>
      </c>
      <c r="AX605" s="40">
        <v>996.3</v>
      </c>
      <c r="AY605" s="40">
        <v>940.7</v>
      </c>
      <c r="AZ605" s="40">
        <v>1127.2</v>
      </c>
      <c r="BA605" s="40">
        <v>1203.9000000000001</v>
      </c>
      <c r="BB605" s="40">
        <v>936.1</v>
      </c>
      <c r="BC605" s="40">
        <v>1039.9000000000001</v>
      </c>
      <c r="BD605" s="40">
        <v>1002</v>
      </c>
      <c r="BE605" s="40">
        <v>1062.7</v>
      </c>
      <c r="BF605" s="40">
        <v>995.1</v>
      </c>
      <c r="BG605" s="40">
        <v>1203</v>
      </c>
      <c r="BH605" s="40">
        <v>1156.5</v>
      </c>
      <c r="BI605" s="40">
        <v>1225.8</v>
      </c>
      <c r="BJ605" s="40">
        <v>1195.5999999999999</v>
      </c>
      <c r="BK605" s="40">
        <v>1181.4000000000001</v>
      </c>
    </row>
    <row r="606" spans="1:63" x14ac:dyDescent="0.3">
      <c r="A606" s="40" t="s">
        <v>153</v>
      </c>
      <c r="B606" s="40" t="s">
        <v>154</v>
      </c>
      <c r="C606" s="40" t="s">
        <v>330</v>
      </c>
      <c r="D606" s="40" t="s">
        <v>54</v>
      </c>
      <c r="E606" s="40" t="s">
        <v>293</v>
      </c>
      <c r="G606" s="40" t="s">
        <v>55</v>
      </c>
      <c r="H606" s="40">
        <v>863.9</v>
      </c>
      <c r="I606" s="40">
        <v>757.5</v>
      </c>
      <c r="J606" s="40">
        <v>775.4</v>
      </c>
      <c r="K606" s="40">
        <v>781.9</v>
      </c>
      <c r="L606" s="40">
        <v>768.6</v>
      </c>
      <c r="M606" s="40">
        <v>821</v>
      </c>
      <c r="N606" s="40">
        <v>760</v>
      </c>
      <c r="O606" s="40">
        <v>768.1</v>
      </c>
      <c r="P606" s="40">
        <v>838.6</v>
      </c>
      <c r="Q606" s="40">
        <v>798.8</v>
      </c>
      <c r="R606" s="40">
        <v>804.8</v>
      </c>
      <c r="S606" s="40">
        <v>820.2</v>
      </c>
      <c r="T606" s="40">
        <v>770.7</v>
      </c>
      <c r="U606" s="40">
        <v>881.9</v>
      </c>
      <c r="V606" s="40">
        <v>1057.5999999999999</v>
      </c>
      <c r="W606" s="40">
        <v>865.9</v>
      </c>
      <c r="X606" s="40">
        <v>862.7</v>
      </c>
      <c r="Y606" s="40">
        <v>836.7</v>
      </c>
      <c r="Z606" s="40">
        <v>817.7</v>
      </c>
      <c r="AA606" s="40">
        <v>864.3</v>
      </c>
      <c r="AB606" s="40">
        <v>865</v>
      </c>
      <c r="AC606" s="40">
        <v>890.3</v>
      </c>
      <c r="AD606" s="40">
        <v>895.7</v>
      </c>
      <c r="AE606" s="40">
        <v>1076.5999999999999</v>
      </c>
      <c r="AF606" s="40">
        <v>1154.0999999999999</v>
      </c>
      <c r="AG606" s="40">
        <v>1381.5</v>
      </c>
      <c r="AH606" s="40">
        <v>1228</v>
      </c>
      <c r="AI606" s="40">
        <v>1165.9000000000001</v>
      </c>
      <c r="AJ606" s="40">
        <v>1118.4000000000001</v>
      </c>
      <c r="AK606" s="40">
        <v>1259.3</v>
      </c>
      <c r="AL606" s="40">
        <v>1179.5999999999999</v>
      </c>
      <c r="AM606" s="40">
        <v>1072.2</v>
      </c>
      <c r="AN606" s="40">
        <v>959.3</v>
      </c>
      <c r="AO606" s="40">
        <v>968.6</v>
      </c>
      <c r="AP606" s="40">
        <v>1172</v>
      </c>
      <c r="AQ606" s="40">
        <v>1330</v>
      </c>
      <c r="AR606" s="40">
        <v>1400.2</v>
      </c>
      <c r="AS606" s="40">
        <v>1408.9</v>
      </c>
      <c r="AT606" s="40">
        <v>1893.3</v>
      </c>
      <c r="AU606" s="40">
        <v>1763.5</v>
      </c>
      <c r="AV606" s="40">
        <v>1708.9</v>
      </c>
      <c r="AW606" s="40">
        <v>1682.7</v>
      </c>
      <c r="AX606" s="40">
        <v>1619.9</v>
      </c>
      <c r="AY606" s="40">
        <v>1563.2</v>
      </c>
      <c r="AZ606" s="40">
        <v>1669.6</v>
      </c>
      <c r="BA606" s="40">
        <v>1700.3</v>
      </c>
      <c r="BB606" s="40">
        <v>1676.3</v>
      </c>
      <c r="BC606" s="40">
        <v>1678.5</v>
      </c>
      <c r="BD606" s="40">
        <v>1722.9</v>
      </c>
      <c r="BE606" s="40">
        <v>1643</v>
      </c>
      <c r="BF606" s="40">
        <v>1714.8</v>
      </c>
      <c r="BG606" s="40">
        <v>1591.8</v>
      </c>
      <c r="BH606" s="40">
        <v>1676.6</v>
      </c>
      <c r="BI606" s="40">
        <v>1629.2</v>
      </c>
      <c r="BJ606" s="40">
        <v>1610.6</v>
      </c>
      <c r="BK606" s="40">
        <v>1643.7</v>
      </c>
    </row>
    <row r="607" spans="1:63" x14ac:dyDescent="0.3">
      <c r="A607" s="40" t="s">
        <v>155</v>
      </c>
      <c r="B607" s="40" t="s">
        <v>156</v>
      </c>
      <c r="C607" s="40" t="s">
        <v>330</v>
      </c>
      <c r="D607" s="40" t="s">
        <v>54</v>
      </c>
      <c r="E607" s="40" t="s">
        <v>293</v>
      </c>
      <c r="G607" s="40" t="s">
        <v>55</v>
      </c>
      <c r="H607" s="40">
        <v>592.20000000000005</v>
      </c>
      <c r="I607" s="40">
        <v>544.1</v>
      </c>
      <c r="J607" s="40">
        <v>758.6</v>
      </c>
      <c r="K607" s="40">
        <v>635.4</v>
      </c>
      <c r="L607" s="40">
        <v>546.6</v>
      </c>
      <c r="M607" s="40">
        <v>658.7</v>
      </c>
      <c r="N607" s="40">
        <v>668.8</v>
      </c>
      <c r="O607" s="40">
        <v>669.3</v>
      </c>
      <c r="P607" s="40">
        <v>727.3</v>
      </c>
      <c r="Q607" s="40">
        <v>705.7</v>
      </c>
      <c r="R607" s="40">
        <v>634.9</v>
      </c>
      <c r="S607" s="40">
        <v>482.6</v>
      </c>
      <c r="T607" s="40">
        <v>512.70000000000005</v>
      </c>
      <c r="U607" s="40">
        <v>645.6</v>
      </c>
      <c r="V607" s="40">
        <v>578.79999999999995</v>
      </c>
      <c r="W607" s="40">
        <v>510.8</v>
      </c>
      <c r="X607" s="40">
        <v>523.29999999999995</v>
      </c>
      <c r="Y607" s="40">
        <v>515.4</v>
      </c>
      <c r="Z607" s="40">
        <v>491.7</v>
      </c>
      <c r="AA607" s="40">
        <v>546.6</v>
      </c>
      <c r="AB607" s="40">
        <v>721.9</v>
      </c>
      <c r="AC607" s="40">
        <v>675.8</v>
      </c>
      <c r="AD607" s="40">
        <v>522.6</v>
      </c>
      <c r="AE607" s="40">
        <v>503.8</v>
      </c>
      <c r="AF607" s="40">
        <v>624.20000000000005</v>
      </c>
      <c r="AG607" s="40">
        <v>584</v>
      </c>
      <c r="AH607" s="40">
        <v>554.29999999999995</v>
      </c>
      <c r="AI607" s="40">
        <v>734.4</v>
      </c>
      <c r="AJ607" s="40">
        <v>549.20000000000005</v>
      </c>
      <c r="AK607" s="40">
        <v>559.20000000000005</v>
      </c>
      <c r="AL607" s="40">
        <v>618.6</v>
      </c>
      <c r="AM607" s="40">
        <v>729.9</v>
      </c>
      <c r="AN607" s="40">
        <v>501</v>
      </c>
      <c r="AO607" s="40">
        <v>746.5</v>
      </c>
      <c r="AP607" s="40">
        <v>581.79999999999995</v>
      </c>
      <c r="AQ607" s="40">
        <v>601.29999999999995</v>
      </c>
      <c r="AR607" s="40">
        <v>582</v>
      </c>
      <c r="AS607" s="40">
        <v>685.2</v>
      </c>
      <c r="AT607" s="40">
        <v>672.8</v>
      </c>
      <c r="AU607" s="40">
        <v>531.29999999999995</v>
      </c>
      <c r="AV607" s="40">
        <v>634.70000000000005</v>
      </c>
      <c r="AW607" s="40">
        <v>670.9</v>
      </c>
      <c r="AX607" s="40">
        <v>827.3</v>
      </c>
      <c r="AY607" s="40">
        <v>671.2</v>
      </c>
      <c r="AZ607" s="40">
        <v>749.9</v>
      </c>
      <c r="BA607" s="40">
        <v>766.8</v>
      </c>
      <c r="BB607" s="40">
        <v>799.3</v>
      </c>
      <c r="BC607" s="40">
        <v>775.2</v>
      </c>
      <c r="BD607" s="40">
        <v>598.29999999999995</v>
      </c>
      <c r="BE607" s="40">
        <v>762.8</v>
      </c>
      <c r="BF607" s="40">
        <v>632</v>
      </c>
      <c r="BG607" s="40">
        <v>934.8</v>
      </c>
      <c r="BH607" s="40">
        <v>822.8</v>
      </c>
      <c r="BI607" s="40">
        <v>855.7</v>
      </c>
      <c r="BJ607" s="40">
        <v>801.9</v>
      </c>
      <c r="BK607" s="40">
        <v>844.7</v>
      </c>
    </row>
    <row r="608" spans="1:63" x14ac:dyDescent="0.3">
      <c r="A608" s="40" t="s">
        <v>284</v>
      </c>
      <c r="B608" s="40" t="s">
        <v>272</v>
      </c>
      <c r="C608" s="40" t="s">
        <v>330</v>
      </c>
      <c r="D608" s="40" t="s">
        <v>54</v>
      </c>
      <c r="E608" s="40" t="s">
        <v>293</v>
      </c>
      <c r="G608" s="40" t="s">
        <v>55</v>
      </c>
      <c r="H608" s="40">
        <v>624.20000000000005</v>
      </c>
      <c r="I608" s="40">
        <v>785.7</v>
      </c>
      <c r="J608" s="40">
        <v>751.9</v>
      </c>
      <c r="K608" s="40">
        <v>774.9</v>
      </c>
      <c r="L608" s="40">
        <v>785.5</v>
      </c>
      <c r="M608" s="40">
        <v>840.7</v>
      </c>
      <c r="N608" s="40">
        <v>888.9</v>
      </c>
      <c r="O608" s="40">
        <v>877.8</v>
      </c>
      <c r="P608" s="40">
        <v>845.1</v>
      </c>
      <c r="Q608" s="40">
        <v>828.6</v>
      </c>
      <c r="R608" s="40">
        <v>1000.3</v>
      </c>
      <c r="S608" s="40">
        <v>823.8</v>
      </c>
      <c r="T608" s="40">
        <v>840.6</v>
      </c>
      <c r="U608" s="40">
        <v>885.1</v>
      </c>
      <c r="V608" s="40">
        <v>820.5</v>
      </c>
      <c r="W608" s="40">
        <v>749.3</v>
      </c>
      <c r="X608" s="40">
        <v>753.7</v>
      </c>
      <c r="Y608" s="40">
        <v>753.3</v>
      </c>
      <c r="Z608" s="40">
        <v>762.6</v>
      </c>
      <c r="AA608" s="40">
        <v>927.4</v>
      </c>
      <c r="AB608" s="40">
        <v>897.8</v>
      </c>
      <c r="AC608" s="40">
        <v>949</v>
      </c>
      <c r="AD608" s="40">
        <v>784.7</v>
      </c>
      <c r="AE608" s="40">
        <v>970.8</v>
      </c>
      <c r="AF608" s="40">
        <v>986.7</v>
      </c>
      <c r="AG608" s="40">
        <v>851.5</v>
      </c>
      <c r="AH608" s="40">
        <v>847.6</v>
      </c>
      <c r="AI608" s="40">
        <v>885.1</v>
      </c>
      <c r="AJ608" s="40">
        <v>882.7</v>
      </c>
      <c r="AK608" s="40">
        <v>1112.5</v>
      </c>
      <c r="AL608" s="40">
        <v>1052.8</v>
      </c>
      <c r="AM608" s="40">
        <v>1050.8</v>
      </c>
      <c r="AN608" s="40">
        <v>1235.4000000000001</v>
      </c>
      <c r="AO608" s="40">
        <v>1131</v>
      </c>
      <c r="AP608" s="40">
        <v>1141.7</v>
      </c>
      <c r="AQ608" s="40">
        <v>1388.8</v>
      </c>
      <c r="AR608" s="40">
        <v>1286.8</v>
      </c>
      <c r="AS608" s="40">
        <v>1498.6</v>
      </c>
      <c r="AT608" s="40">
        <v>1645.7</v>
      </c>
      <c r="AU608" s="40">
        <v>1682.3</v>
      </c>
      <c r="AV608" s="40">
        <v>1719.9</v>
      </c>
      <c r="AW608" s="40">
        <v>1750.9</v>
      </c>
      <c r="AX608" s="40">
        <v>1827</v>
      </c>
      <c r="AY608" s="40">
        <v>1853.9</v>
      </c>
      <c r="AZ608" s="40">
        <v>1836.3</v>
      </c>
      <c r="BA608" s="40">
        <v>1827.9</v>
      </c>
      <c r="BB608" s="40">
        <v>1569.4</v>
      </c>
      <c r="BC608" s="40">
        <v>1735</v>
      </c>
      <c r="BD608" s="40">
        <v>1711.5</v>
      </c>
      <c r="BE608" s="40">
        <v>2270.5</v>
      </c>
      <c r="BF608" s="40">
        <v>1882.9</v>
      </c>
      <c r="BG608" s="40">
        <v>2080.8000000000002</v>
      </c>
      <c r="BH608" s="40">
        <v>2177.8000000000002</v>
      </c>
      <c r="BI608" s="40">
        <v>2135.1999999999998</v>
      </c>
      <c r="BJ608" s="40">
        <v>2156.4</v>
      </c>
      <c r="BK608" s="40">
        <v>2133.9</v>
      </c>
    </row>
    <row r="609" spans="1:64" x14ac:dyDescent="0.3">
      <c r="A609" s="40" t="s">
        <v>273</v>
      </c>
      <c r="B609" s="40" t="s">
        <v>274</v>
      </c>
      <c r="C609" s="40" t="s">
        <v>330</v>
      </c>
      <c r="D609" s="40" t="s">
        <v>54</v>
      </c>
      <c r="E609" s="40" t="s">
        <v>293</v>
      </c>
      <c r="G609" s="40" t="s">
        <v>55</v>
      </c>
      <c r="H609" s="40">
        <v>816.4</v>
      </c>
      <c r="I609" s="40">
        <v>809.6</v>
      </c>
      <c r="J609" s="40">
        <v>788.2</v>
      </c>
      <c r="K609" s="40">
        <v>777.6</v>
      </c>
      <c r="L609" s="40">
        <v>809.2</v>
      </c>
      <c r="M609" s="40">
        <v>1088.7</v>
      </c>
      <c r="N609" s="40">
        <v>916.1</v>
      </c>
      <c r="O609" s="40">
        <v>859.3</v>
      </c>
      <c r="P609" s="40">
        <v>824.8</v>
      </c>
      <c r="Q609" s="40">
        <v>858.2</v>
      </c>
      <c r="R609" s="40">
        <v>860.7</v>
      </c>
      <c r="S609" s="40">
        <v>867.1</v>
      </c>
      <c r="T609" s="40">
        <v>863.7</v>
      </c>
      <c r="U609" s="40">
        <v>957.1</v>
      </c>
      <c r="V609" s="40">
        <v>834.3</v>
      </c>
      <c r="W609" s="40">
        <v>816.7</v>
      </c>
      <c r="X609" s="40">
        <v>832</v>
      </c>
      <c r="Y609" s="40">
        <v>837.2</v>
      </c>
      <c r="Z609" s="40">
        <v>844.2</v>
      </c>
      <c r="AA609" s="40">
        <v>717.8</v>
      </c>
      <c r="AB609" s="40">
        <v>860</v>
      </c>
      <c r="AC609" s="40">
        <v>764</v>
      </c>
      <c r="AD609" s="40">
        <v>517.4</v>
      </c>
      <c r="AE609" s="40">
        <v>840.1</v>
      </c>
      <c r="AF609" s="40">
        <v>890.7</v>
      </c>
      <c r="AG609" s="40">
        <v>984.8</v>
      </c>
      <c r="AH609" s="40">
        <v>938.6</v>
      </c>
      <c r="AI609" s="40">
        <v>1095.8</v>
      </c>
      <c r="AJ609" s="40">
        <v>1012.9</v>
      </c>
      <c r="AK609" s="40">
        <v>989.2</v>
      </c>
      <c r="AL609" s="40">
        <v>1220.8</v>
      </c>
      <c r="AM609" s="40">
        <v>1042.0999999999999</v>
      </c>
      <c r="AN609" s="40">
        <v>1340.2</v>
      </c>
      <c r="AO609" s="40">
        <v>1327.5</v>
      </c>
      <c r="AP609" s="40">
        <v>1354.1</v>
      </c>
      <c r="AQ609" s="40">
        <v>1389.2</v>
      </c>
      <c r="AR609" s="40">
        <v>1321.7</v>
      </c>
      <c r="AS609" s="40">
        <v>1333.8</v>
      </c>
      <c r="AT609" s="40">
        <v>1297</v>
      </c>
      <c r="AU609" s="40">
        <v>1309.2</v>
      </c>
      <c r="AV609" s="40">
        <v>1186.0999999999999</v>
      </c>
      <c r="AW609" s="40">
        <v>1349</v>
      </c>
      <c r="AX609" s="40">
        <v>1396.4</v>
      </c>
      <c r="AY609" s="40">
        <v>1373.3</v>
      </c>
      <c r="AZ609" s="40">
        <v>1432.3</v>
      </c>
      <c r="BA609" s="40">
        <v>1334.5</v>
      </c>
      <c r="BB609" s="40">
        <v>1317</v>
      </c>
      <c r="BC609" s="40">
        <v>1598.1</v>
      </c>
      <c r="BD609" s="40">
        <v>1659.8</v>
      </c>
      <c r="BE609" s="40">
        <v>1814.3</v>
      </c>
      <c r="BF609" s="40">
        <v>1594.2</v>
      </c>
      <c r="BG609" s="40">
        <v>1768.1</v>
      </c>
      <c r="BH609" s="40">
        <v>1688.8</v>
      </c>
      <c r="BI609" s="40">
        <v>1703.4</v>
      </c>
      <c r="BJ609" s="40">
        <v>1830.3</v>
      </c>
      <c r="BK609" s="40">
        <v>1842.4</v>
      </c>
    </row>
    <row r="610" spans="1:64" x14ac:dyDescent="0.3">
      <c r="A610" s="40" t="s">
        <v>161</v>
      </c>
      <c r="B610" s="40" t="s">
        <v>162</v>
      </c>
      <c r="C610" s="40" t="s">
        <v>330</v>
      </c>
      <c r="D610" s="40" t="s">
        <v>54</v>
      </c>
      <c r="E610" s="40" t="s">
        <v>293</v>
      </c>
      <c r="G610" s="40" t="s">
        <v>55</v>
      </c>
      <c r="H610" s="40">
        <v>707.5</v>
      </c>
      <c r="I610" s="40">
        <v>729.4</v>
      </c>
      <c r="J610" s="40">
        <v>644.79999999999995</v>
      </c>
      <c r="K610" s="40">
        <v>748.6</v>
      </c>
      <c r="L610" s="40">
        <v>811.9</v>
      </c>
      <c r="M610" s="40">
        <v>787.3</v>
      </c>
      <c r="N610" s="40">
        <v>748.2</v>
      </c>
      <c r="O610" s="40">
        <v>766.8</v>
      </c>
      <c r="P610" s="40">
        <v>872.9</v>
      </c>
      <c r="Q610" s="40">
        <v>829.6</v>
      </c>
      <c r="R610" s="40">
        <v>831.4</v>
      </c>
      <c r="S610" s="40">
        <v>687.9</v>
      </c>
      <c r="T610" s="40">
        <v>673.4</v>
      </c>
      <c r="U610" s="40">
        <v>796.2</v>
      </c>
      <c r="V610" s="40">
        <v>880.6</v>
      </c>
      <c r="W610" s="40">
        <v>679.1</v>
      </c>
      <c r="X610" s="40">
        <v>615.70000000000005</v>
      </c>
      <c r="Y610" s="40">
        <v>1077.5</v>
      </c>
      <c r="Z610" s="40">
        <v>847.8</v>
      </c>
      <c r="AA610" s="40">
        <v>726.1</v>
      </c>
      <c r="AB610" s="40">
        <v>837.9</v>
      </c>
      <c r="AC610" s="40">
        <v>785</v>
      </c>
      <c r="AD610" s="40">
        <v>840.4</v>
      </c>
      <c r="AE610" s="40">
        <v>696.6</v>
      </c>
      <c r="AF610" s="40">
        <v>1084</v>
      </c>
      <c r="AG610" s="40">
        <v>1089.8</v>
      </c>
      <c r="AH610" s="40">
        <v>1033.4000000000001</v>
      </c>
      <c r="AI610" s="40">
        <v>962</v>
      </c>
      <c r="AJ610" s="40">
        <v>939.7</v>
      </c>
      <c r="AK610" s="40">
        <v>726.4</v>
      </c>
      <c r="AL610" s="40">
        <v>1055.3</v>
      </c>
      <c r="AM610" s="40">
        <v>738</v>
      </c>
      <c r="AN610" s="40">
        <v>762.8</v>
      </c>
      <c r="AO610" s="40">
        <v>817.8</v>
      </c>
      <c r="AP610" s="40">
        <v>810.1</v>
      </c>
      <c r="AQ610" s="40">
        <v>1100.5999999999999</v>
      </c>
      <c r="AR610" s="40">
        <v>1063.9000000000001</v>
      </c>
      <c r="AS610" s="40">
        <v>1204.2</v>
      </c>
      <c r="AT610" s="40">
        <v>1174.0999999999999</v>
      </c>
      <c r="AU610" s="40">
        <v>1006.5</v>
      </c>
      <c r="AV610" s="40">
        <v>986.3</v>
      </c>
      <c r="AW610" s="40">
        <v>788.6</v>
      </c>
      <c r="AX610" s="40">
        <v>981.4</v>
      </c>
      <c r="AY610" s="40">
        <v>1206.5</v>
      </c>
      <c r="AZ610" s="40">
        <v>1089.5</v>
      </c>
      <c r="BA610" s="40">
        <v>1124.8</v>
      </c>
      <c r="BB610" s="40">
        <v>1101.2</v>
      </c>
      <c r="BC610" s="40">
        <v>1397.7</v>
      </c>
      <c r="BD610" s="40">
        <v>1800.4</v>
      </c>
      <c r="BE610" s="40">
        <v>1452.8</v>
      </c>
      <c r="BF610" s="40">
        <v>1046.8</v>
      </c>
      <c r="BG610" s="40">
        <v>1506.8</v>
      </c>
      <c r="BH610" s="40">
        <v>1512.4</v>
      </c>
      <c r="BI610" s="40">
        <v>1550.7</v>
      </c>
      <c r="BJ610" s="40">
        <v>1575.5</v>
      </c>
      <c r="BK610" s="40">
        <v>1607.5</v>
      </c>
    </row>
    <row r="611" spans="1:64" x14ac:dyDescent="0.3">
      <c r="A611" s="40" t="s">
        <v>163</v>
      </c>
      <c r="B611" s="40" t="s">
        <v>164</v>
      </c>
      <c r="C611" s="40" t="s">
        <v>330</v>
      </c>
      <c r="D611" s="40" t="s">
        <v>54</v>
      </c>
      <c r="E611" s="40" t="s">
        <v>293</v>
      </c>
      <c r="G611" s="40" t="s">
        <v>55</v>
      </c>
      <c r="H611" s="40">
        <v>369.8</v>
      </c>
      <c r="I611" s="40">
        <v>378.8</v>
      </c>
      <c r="J611" s="40">
        <v>374.5</v>
      </c>
      <c r="K611" s="40">
        <v>376.1</v>
      </c>
      <c r="L611" s="40">
        <v>340.5</v>
      </c>
      <c r="M611" s="40">
        <v>369.3</v>
      </c>
      <c r="N611" s="40">
        <v>374.9</v>
      </c>
      <c r="O611" s="40">
        <v>387.3</v>
      </c>
      <c r="P611" s="40">
        <v>399.1</v>
      </c>
      <c r="Q611" s="40">
        <v>343</v>
      </c>
      <c r="R611" s="40">
        <v>206.8</v>
      </c>
      <c r="S611" s="40">
        <v>209.9</v>
      </c>
      <c r="T611" s="40">
        <v>217</v>
      </c>
      <c r="U611" s="40">
        <v>330.2</v>
      </c>
      <c r="V611" s="40">
        <v>435.7</v>
      </c>
      <c r="W611" s="40">
        <v>558.79999999999995</v>
      </c>
      <c r="X611" s="40">
        <v>414.3</v>
      </c>
      <c r="Y611" s="40">
        <v>328.2</v>
      </c>
      <c r="Z611" s="40">
        <v>308.10000000000002</v>
      </c>
      <c r="AA611" s="40">
        <v>422.3</v>
      </c>
      <c r="AB611" s="40">
        <v>420.4</v>
      </c>
      <c r="AC611" s="40">
        <v>451.1</v>
      </c>
      <c r="AD611" s="40">
        <v>464.3</v>
      </c>
      <c r="AE611" s="40">
        <v>501.3</v>
      </c>
      <c r="AF611" s="40">
        <v>638.70000000000005</v>
      </c>
      <c r="AG611" s="40">
        <v>699.1</v>
      </c>
      <c r="AH611" s="40">
        <v>1010.8</v>
      </c>
      <c r="AI611" s="40">
        <v>863.2</v>
      </c>
      <c r="AJ611" s="40">
        <v>949.8</v>
      </c>
      <c r="AK611" s="40">
        <v>869.8</v>
      </c>
      <c r="AL611" s="40">
        <v>673.7</v>
      </c>
      <c r="AM611" s="40">
        <v>862.1</v>
      </c>
      <c r="AN611" s="40">
        <v>849</v>
      </c>
      <c r="AO611" s="40">
        <v>668</v>
      </c>
      <c r="AP611" s="40">
        <v>772.4</v>
      </c>
      <c r="AQ611" s="40">
        <v>849.7</v>
      </c>
      <c r="AR611" s="40">
        <v>782.1</v>
      </c>
      <c r="AS611" s="40">
        <v>894.4</v>
      </c>
      <c r="AT611" s="40">
        <v>864.2</v>
      </c>
      <c r="AU611" s="40">
        <v>864.4</v>
      </c>
      <c r="AV611" s="40">
        <v>639.20000000000005</v>
      </c>
      <c r="AW611" s="40">
        <v>1011.8</v>
      </c>
      <c r="AX611" s="40">
        <v>797.9</v>
      </c>
      <c r="AY611" s="40">
        <v>637.5</v>
      </c>
      <c r="AZ611" s="40">
        <v>841.2</v>
      </c>
      <c r="BA611" s="40">
        <v>661.3</v>
      </c>
      <c r="BB611" s="40">
        <v>705.8</v>
      </c>
      <c r="BC611" s="40">
        <v>765.8</v>
      </c>
      <c r="BD611" s="40">
        <v>713.3</v>
      </c>
      <c r="BE611" s="40">
        <v>955.1</v>
      </c>
      <c r="BF611" s="40">
        <v>1374.4</v>
      </c>
      <c r="BG611" s="40">
        <v>1034.3</v>
      </c>
      <c r="BH611" s="40">
        <v>1196.9000000000001</v>
      </c>
      <c r="BI611" s="40">
        <v>1678.8</v>
      </c>
      <c r="BJ611" s="40">
        <v>1600.7</v>
      </c>
      <c r="BK611" s="40">
        <v>1221.5999999999999</v>
      </c>
    </row>
    <row r="612" spans="1:64" x14ac:dyDescent="0.3">
      <c r="A612" s="40" t="s">
        <v>167</v>
      </c>
      <c r="B612" s="40" t="s">
        <v>168</v>
      </c>
      <c r="C612" s="40" t="s">
        <v>330</v>
      </c>
      <c r="D612" s="40" t="s">
        <v>54</v>
      </c>
      <c r="E612" s="40" t="s">
        <v>293</v>
      </c>
      <c r="G612" s="40" t="s">
        <v>55</v>
      </c>
      <c r="H612" s="40">
        <v>505.2</v>
      </c>
      <c r="I612" s="40">
        <v>547.79999999999995</v>
      </c>
      <c r="J612" s="40">
        <v>560.1</v>
      </c>
      <c r="K612" s="40">
        <v>599.29999999999995</v>
      </c>
      <c r="L612" s="40">
        <v>467.5</v>
      </c>
      <c r="M612" s="40">
        <v>496.2</v>
      </c>
      <c r="N612" s="40">
        <v>571.29999999999995</v>
      </c>
      <c r="O612" s="40">
        <v>394</v>
      </c>
      <c r="P612" s="40">
        <v>493.7</v>
      </c>
      <c r="Q612" s="40">
        <v>390.2</v>
      </c>
      <c r="R612" s="40">
        <v>424.8</v>
      </c>
      <c r="S612" s="40">
        <v>417.6</v>
      </c>
      <c r="T612" s="40">
        <v>323.89999999999998</v>
      </c>
      <c r="U612" s="40">
        <v>406</v>
      </c>
      <c r="V612" s="40">
        <v>346.4</v>
      </c>
      <c r="W612" s="40">
        <v>423.4</v>
      </c>
      <c r="X612" s="40">
        <v>431.3</v>
      </c>
      <c r="Y612" s="40">
        <v>431.5</v>
      </c>
      <c r="Z612" s="40">
        <v>447</v>
      </c>
      <c r="AA612" s="40">
        <v>457.4</v>
      </c>
      <c r="AB612" s="40">
        <v>415.6</v>
      </c>
      <c r="AC612" s="40">
        <v>400.3</v>
      </c>
      <c r="AD612" s="40">
        <v>401.9</v>
      </c>
      <c r="AE612" s="40">
        <v>257.10000000000002</v>
      </c>
      <c r="AF612" s="40">
        <v>425</v>
      </c>
      <c r="AG612" s="40">
        <v>418.9</v>
      </c>
      <c r="AH612" s="40">
        <v>326.5</v>
      </c>
      <c r="AI612" s="40">
        <v>475.2</v>
      </c>
      <c r="AJ612" s="40">
        <v>352.7</v>
      </c>
      <c r="AK612" s="40">
        <v>310.3</v>
      </c>
      <c r="AL612" s="40">
        <v>336.8</v>
      </c>
      <c r="AM612" s="40">
        <v>309.3</v>
      </c>
      <c r="AN612" s="40">
        <v>326.3</v>
      </c>
      <c r="AO612" s="40">
        <v>267.89999999999998</v>
      </c>
      <c r="AP612" s="40">
        <v>312.3</v>
      </c>
      <c r="AQ612" s="40">
        <v>291</v>
      </c>
      <c r="AR612" s="40">
        <v>287.60000000000002</v>
      </c>
      <c r="AS612" s="40">
        <v>389.5</v>
      </c>
      <c r="AT612" s="40">
        <v>380.1</v>
      </c>
      <c r="AU612" s="40">
        <v>289.10000000000002</v>
      </c>
      <c r="AV612" s="40">
        <v>394.4</v>
      </c>
      <c r="AW612" s="40">
        <v>422.9</v>
      </c>
      <c r="AX612" s="40">
        <v>427.7</v>
      </c>
      <c r="AY612" s="40">
        <v>341.5</v>
      </c>
      <c r="AZ612" s="40">
        <v>436.6</v>
      </c>
      <c r="BA612" s="40">
        <v>449.6</v>
      </c>
      <c r="BB612" s="40">
        <v>424.8</v>
      </c>
      <c r="BC612" s="40">
        <v>496.5</v>
      </c>
      <c r="BD612" s="40">
        <v>386</v>
      </c>
      <c r="BE612" s="40">
        <v>492.9</v>
      </c>
      <c r="BF612" s="40">
        <v>363.1</v>
      </c>
      <c r="BG612" s="40">
        <v>520</v>
      </c>
      <c r="BH612" s="40">
        <v>406.8</v>
      </c>
      <c r="BI612" s="40">
        <v>446</v>
      </c>
      <c r="BJ612" s="40">
        <v>551.5</v>
      </c>
      <c r="BK612" s="40">
        <v>530.29999999999995</v>
      </c>
    </row>
    <row r="613" spans="1:64" x14ac:dyDescent="0.3">
      <c r="A613" s="40" t="s">
        <v>169</v>
      </c>
      <c r="B613" s="40" t="s">
        <v>170</v>
      </c>
      <c r="C613" s="40" t="s">
        <v>330</v>
      </c>
      <c r="D613" s="40" t="s">
        <v>54</v>
      </c>
      <c r="E613" s="40" t="s">
        <v>293</v>
      </c>
      <c r="G613" s="40" t="s">
        <v>55</v>
      </c>
      <c r="H613" s="40">
        <v>743</v>
      </c>
      <c r="I613" s="40">
        <v>782.8</v>
      </c>
      <c r="J613" s="40">
        <v>763.7</v>
      </c>
      <c r="K613" s="40">
        <v>717.8</v>
      </c>
      <c r="L613" s="40">
        <v>687.1</v>
      </c>
      <c r="M613" s="40">
        <v>607.79999999999995</v>
      </c>
      <c r="N613" s="40">
        <v>693.5</v>
      </c>
      <c r="O613" s="40">
        <v>671.1</v>
      </c>
      <c r="P613" s="40">
        <v>611</v>
      </c>
      <c r="Q613" s="40">
        <v>722.9</v>
      </c>
      <c r="R613" s="40">
        <v>709.6</v>
      </c>
      <c r="S613" s="40">
        <v>654.9</v>
      </c>
      <c r="T613" s="40">
        <v>659.2</v>
      </c>
      <c r="U613" s="40">
        <v>996.1</v>
      </c>
      <c r="V613" s="40">
        <v>967.1</v>
      </c>
      <c r="W613" s="40">
        <v>725.2</v>
      </c>
      <c r="X613" s="40">
        <v>932.6</v>
      </c>
      <c r="Y613" s="40">
        <v>916.1</v>
      </c>
      <c r="Z613" s="40">
        <v>1053.3</v>
      </c>
      <c r="AA613" s="40">
        <v>1087</v>
      </c>
      <c r="AB613" s="40">
        <v>1655.5</v>
      </c>
      <c r="AC613" s="40">
        <v>1632.9</v>
      </c>
      <c r="AD613" s="40">
        <v>1526</v>
      </c>
      <c r="AE613" s="40">
        <v>1266.3</v>
      </c>
      <c r="AF613" s="40">
        <v>1247.9000000000001</v>
      </c>
      <c r="AG613" s="40">
        <v>1156.7</v>
      </c>
      <c r="AH613" s="40">
        <v>1203</v>
      </c>
      <c r="AI613" s="40">
        <v>1305.5</v>
      </c>
      <c r="AJ613" s="40">
        <v>1252.9000000000001</v>
      </c>
      <c r="AK613" s="40">
        <v>1147.9000000000001</v>
      </c>
      <c r="AL613" s="40">
        <v>1094.0999999999999</v>
      </c>
      <c r="AM613" s="40">
        <v>1164</v>
      </c>
      <c r="AN613" s="40">
        <v>1153.0999999999999</v>
      </c>
      <c r="AO613" s="40">
        <v>1132.3</v>
      </c>
      <c r="AP613" s="40">
        <v>1210.5</v>
      </c>
      <c r="AQ613" s="40">
        <v>1220.4000000000001</v>
      </c>
      <c r="AR613" s="40">
        <v>1182.8</v>
      </c>
      <c r="AS613" s="40">
        <v>1201.8</v>
      </c>
      <c r="AT613" s="40">
        <v>1239.3</v>
      </c>
      <c r="AU613" s="40">
        <v>1171.5</v>
      </c>
      <c r="AV613" s="40">
        <v>1233.5999999999999</v>
      </c>
      <c r="AW613" s="40">
        <v>1255.2</v>
      </c>
      <c r="AX613" s="40">
        <v>1308.8</v>
      </c>
      <c r="AY613" s="40">
        <v>1372.8</v>
      </c>
      <c r="AZ613" s="40">
        <v>1421.7</v>
      </c>
      <c r="BA613" s="40">
        <v>1507.5</v>
      </c>
      <c r="BB613" s="40">
        <v>1399.8</v>
      </c>
      <c r="BC613" s="40">
        <v>1598.4</v>
      </c>
      <c r="BD613" s="40">
        <v>1531.1</v>
      </c>
      <c r="BE613" s="40">
        <v>1528.2</v>
      </c>
      <c r="BF613" s="40">
        <v>1334.6</v>
      </c>
      <c r="BG613" s="40">
        <v>1399.7</v>
      </c>
      <c r="BH613" s="40">
        <v>1234.7</v>
      </c>
      <c r="BI613" s="40">
        <v>1449.8</v>
      </c>
      <c r="BJ613" s="40">
        <v>1443.5</v>
      </c>
      <c r="BK613" s="40">
        <v>1443.6</v>
      </c>
    </row>
    <row r="614" spans="1:64" x14ac:dyDescent="0.3">
      <c r="A614" s="40" t="s">
        <v>173</v>
      </c>
      <c r="B614" s="40" t="s">
        <v>174</v>
      </c>
      <c r="C614" s="40" t="s">
        <v>330</v>
      </c>
      <c r="D614" s="40" t="s">
        <v>54</v>
      </c>
      <c r="E614" s="40" t="s">
        <v>293</v>
      </c>
      <c r="G614" s="40" t="s">
        <v>55</v>
      </c>
      <c r="H614" s="40">
        <v>549.4</v>
      </c>
      <c r="I614" s="40">
        <v>544.29999999999995</v>
      </c>
      <c r="J614" s="40">
        <v>573.29999999999995</v>
      </c>
      <c r="K614" s="40">
        <v>588.29999999999995</v>
      </c>
      <c r="L614" s="40">
        <v>588.70000000000005</v>
      </c>
      <c r="M614" s="40">
        <v>530.79999999999995</v>
      </c>
      <c r="N614" s="40">
        <v>636.29999999999995</v>
      </c>
      <c r="O614" s="40">
        <v>461.2</v>
      </c>
      <c r="P614" s="40">
        <v>699</v>
      </c>
      <c r="Q614" s="40">
        <v>475.6</v>
      </c>
      <c r="R614" s="40">
        <v>655.7</v>
      </c>
      <c r="S614" s="40">
        <v>370.9</v>
      </c>
      <c r="T614" s="40">
        <v>508</v>
      </c>
      <c r="U614" s="40">
        <v>740.5</v>
      </c>
      <c r="V614" s="40">
        <v>708.2</v>
      </c>
      <c r="W614" s="40">
        <v>706.8</v>
      </c>
      <c r="X614" s="40">
        <v>508.1</v>
      </c>
      <c r="Y614" s="40">
        <v>833.2</v>
      </c>
      <c r="Z614" s="40">
        <v>616.79999999999995</v>
      </c>
      <c r="AA614" s="40">
        <v>547.4</v>
      </c>
      <c r="AB614" s="40">
        <v>904.7</v>
      </c>
      <c r="AC614" s="40">
        <v>684.3</v>
      </c>
      <c r="AD614" s="40">
        <v>573.29999999999995</v>
      </c>
      <c r="AE614" s="40">
        <v>612.1</v>
      </c>
      <c r="AF614" s="40">
        <v>819.9</v>
      </c>
      <c r="AG614" s="40">
        <v>761.7</v>
      </c>
      <c r="AH614" s="40">
        <v>841.4</v>
      </c>
      <c r="AI614" s="40">
        <v>712.1</v>
      </c>
      <c r="AJ614" s="40">
        <v>847.3</v>
      </c>
      <c r="AK614" s="40">
        <v>795</v>
      </c>
      <c r="AL614" s="40">
        <v>822.6</v>
      </c>
      <c r="AM614" s="40">
        <v>798.6</v>
      </c>
      <c r="AN614" s="40">
        <v>836.5</v>
      </c>
      <c r="AO614" s="40">
        <v>757.7</v>
      </c>
      <c r="AP614" s="40">
        <v>872</v>
      </c>
      <c r="AQ614" s="40">
        <v>758.5</v>
      </c>
      <c r="AR614" s="40">
        <v>716.7</v>
      </c>
      <c r="AS614" s="40">
        <v>667.8</v>
      </c>
      <c r="AT614" s="40">
        <v>870.4</v>
      </c>
      <c r="AU614" s="40">
        <v>879.4</v>
      </c>
      <c r="AV614" s="40">
        <v>887.1</v>
      </c>
      <c r="AW614" s="40">
        <v>651.6</v>
      </c>
      <c r="AX614" s="40">
        <v>1090.7</v>
      </c>
      <c r="AY614" s="40">
        <v>974.5</v>
      </c>
      <c r="AZ614" s="40">
        <v>1201.0999999999999</v>
      </c>
      <c r="BA614" s="40">
        <v>879</v>
      </c>
      <c r="BB614" s="40">
        <v>722.5</v>
      </c>
      <c r="BC614" s="40">
        <v>1174.2</v>
      </c>
      <c r="BD614" s="40">
        <v>1134.5999999999999</v>
      </c>
      <c r="BE614" s="40">
        <v>1196.5</v>
      </c>
      <c r="BF614" s="40">
        <v>966.9</v>
      </c>
      <c r="BG614" s="40">
        <v>1221.3</v>
      </c>
      <c r="BH614" s="40">
        <v>1124.0999999999999</v>
      </c>
      <c r="BI614" s="40">
        <v>1111.5</v>
      </c>
      <c r="BJ614" s="40">
        <v>1376.1</v>
      </c>
      <c r="BK614" s="40">
        <v>1349</v>
      </c>
    </row>
    <row r="615" spans="1:64" x14ac:dyDescent="0.3">
      <c r="A615" s="40" t="s">
        <v>5</v>
      </c>
      <c r="B615" s="40" t="s">
        <v>6</v>
      </c>
      <c r="C615" s="40" t="s">
        <v>329</v>
      </c>
      <c r="D615" s="40" t="s">
        <v>264</v>
      </c>
      <c r="E615" s="40" t="s">
        <v>287</v>
      </c>
      <c r="F615" s="40">
        <v>0</v>
      </c>
      <c r="G615" s="40" t="s">
        <v>265</v>
      </c>
      <c r="H615" s="40">
        <v>163.31360950000001</v>
      </c>
      <c r="I615" s="40">
        <v>163.7672584</v>
      </c>
      <c r="J615" s="40">
        <v>157.47534519999999</v>
      </c>
      <c r="K615" s="40">
        <v>172.7416174</v>
      </c>
      <c r="L615" s="40">
        <v>183.82642999999999</v>
      </c>
      <c r="M615" s="40">
        <v>162.58382639999999</v>
      </c>
      <c r="N615" s="40">
        <v>160.67061140000001</v>
      </c>
      <c r="O615" s="40">
        <v>158.91518740000001</v>
      </c>
      <c r="P615" s="40">
        <v>177.29783040000001</v>
      </c>
      <c r="Q615" s="40">
        <v>179.7435897</v>
      </c>
      <c r="R615" s="40">
        <v>158.91518740000001</v>
      </c>
      <c r="S615" s="40">
        <v>153.90532540000001</v>
      </c>
      <c r="T615" s="40">
        <v>150.69033529999999</v>
      </c>
      <c r="U615" s="40">
        <v>140.55226819999999</v>
      </c>
      <c r="V615" s="40">
        <v>152.64299800000001</v>
      </c>
      <c r="W615" s="40">
        <v>152.95857989999999</v>
      </c>
      <c r="X615" s="40">
        <v>118.9546351</v>
      </c>
      <c r="Y615" s="40">
        <v>131.57790929999999</v>
      </c>
      <c r="Z615" s="40">
        <v>100.433925</v>
      </c>
      <c r="AA615" s="40">
        <v>121.8737673</v>
      </c>
      <c r="AB615" s="40">
        <v>88.974358969999997</v>
      </c>
      <c r="AC615" s="40">
        <v>88.875739640000006</v>
      </c>
      <c r="AD615" s="40">
        <v>95.581854039999996</v>
      </c>
      <c r="AE615" s="40">
        <v>91.91321499</v>
      </c>
      <c r="AF615" s="40">
        <v>88.579881659999998</v>
      </c>
      <c r="AG615" s="40">
        <v>74.911242599999994</v>
      </c>
      <c r="AH615" s="40">
        <v>75.187376729999997</v>
      </c>
      <c r="AI615" s="40">
        <v>65.562130179999997</v>
      </c>
      <c r="AJ615" s="40">
        <v>54.714003939999998</v>
      </c>
      <c r="AK615" s="40">
        <v>63.293885600000003</v>
      </c>
      <c r="AL615" s="40">
        <v>82.347140039999999</v>
      </c>
      <c r="AM615" s="40">
        <v>78.323471400000003</v>
      </c>
      <c r="AN615" s="40">
        <v>52.859960549999997</v>
      </c>
      <c r="AO615" s="40">
        <v>58.85601578</v>
      </c>
      <c r="AP615" s="40">
        <v>79.191321500000001</v>
      </c>
      <c r="AQ615" s="40">
        <v>128.71794869999999</v>
      </c>
      <c r="AR615" s="40">
        <v>111.7948718</v>
      </c>
      <c r="AS615" s="40">
        <v>138.382643</v>
      </c>
      <c r="AT615" s="40">
        <v>122.3668639</v>
      </c>
      <c r="AU615" s="40">
        <v>111.321499</v>
      </c>
      <c r="AV615" s="40">
        <v>115.46351079999999</v>
      </c>
      <c r="AW615" s="40">
        <v>123.7080868</v>
      </c>
      <c r="AX615" s="40">
        <v>127.4358974</v>
      </c>
      <c r="AY615" s="40">
        <v>96.982248519999999</v>
      </c>
      <c r="AZ615" s="40">
        <v>115.0690335</v>
      </c>
      <c r="BA615" s="40">
        <v>87.948717950000002</v>
      </c>
      <c r="BB615" s="40">
        <v>91.577909270000006</v>
      </c>
      <c r="BC615" s="40">
        <v>128.7376726</v>
      </c>
      <c r="BD615" s="40">
        <v>112.7021696</v>
      </c>
      <c r="BE615" s="40">
        <v>124.122288</v>
      </c>
      <c r="BF615" s="40">
        <v>130.6508876</v>
      </c>
      <c r="BG615" s="40">
        <v>108.8757396</v>
      </c>
      <c r="BH615" s="40">
        <v>160.6114398</v>
      </c>
      <c r="BI615" s="40">
        <v>175.20710059999999</v>
      </c>
      <c r="BJ615" s="40">
        <v>193.6489152</v>
      </c>
      <c r="BK615" s="40">
        <v>184.35897439999999</v>
      </c>
      <c r="BL615" s="40">
        <v>0</v>
      </c>
    </row>
    <row r="616" spans="1:64" x14ac:dyDescent="0.3">
      <c r="A616" s="40" t="s">
        <v>151</v>
      </c>
      <c r="B616" s="40" t="s">
        <v>152</v>
      </c>
      <c r="C616" s="40" t="s">
        <v>329</v>
      </c>
      <c r="D616" s="40" t="s">
        <v>264</v>
      </c>
      <c r="E616" s="40" t="s">
        <v>287</v>
      </c>
      <c r="F616" s="40">
        <v>0</v>
      </c>
      <c r="G616" s="40" t="s">
        <v>265</v>
      </c>
      <c r="H616" s="40">
        <v>71.87420874</v>
      </c>
      <c r="I616" s="40">
        <v>76.76609105</v>
      </c>
      <c r="J616" s="40">
        <v>69.853648660000005</v>
      </c>
      <c r="K616" s="40">
        <v>75.345622120000002</v>
      </c>
      <c r="L616" s="40">
        <v>74.715146599999997</v>
      </c>
      <c r="M616" s="40">
        <v>74.122651540000007</v>
      </c>
      <c r="N616" s="40">
        <v>75.755811010000002</v>
      </c>
      <c r="O616" s="40">
        <v>79.43231883</v>
      </c>
      <c r="P616" s="40">
        <v>81.019901759999996</v>
      </c>
      <c r="Q616" s="40">
        <v>82.97209703</v>
      </c>
      <c r="R616" s="40">
        <v>84.369777690000006</v>
      </c>
      <c r="S616" s="40">
        <v>77.844735909999997</v>
      </c>
      <c r="T616" s="40">
        <v>84.316605050000007</v>
      </c>
      <c r="U616" s="40">
        <v>73.932749279999996</v>
      </c>
      <c r="V616" s="40">
        <v>83.914012260000007</v>
      </c>
      <c r="W616" s="40">
        <v>83.92160835</v>
      </c>
      <c r="X616" s="40">
        <v>84.32420114</v>
      </c>
      <c r="Y616" s="40">
        <v>93.750949509999998</v>
      </c>
      <c r="Z616" s="40">
        <v>83.556995999999998</v>
      </c>
      <c r="AA616" s="40">
        <v>80.784422950000007</v>
      </c>
      <c r="AB616" s="40">
        <v>82.06816225</v>
      </c>
      <c r="AC616" s="40">
        <v>81.688357730000007</v>
      </c>
      <c r="AD616" s="40">
        <v>83.101230569999998</v>
      </c>
      <c r="AE616" s="40">
        <v>84.233048060000002</v>
      </c>
      <c r="AF616" s="40">
        <v>87.544943540000006</v>
      </c>
      <c r="AG616" s="40">
        <v>92.178558769999995</v>
      </c>
      <c r="AH616" s="40">
        <v>93.295184079999999</v>
      </c>
      <c r="AI616" s="40">
        <v>90.720109379999997</v>
      </c>
      <c r="AJ616" s="40">
        <v>103.9904796</v>
      </c>
      <c r="AK616" s="40">
        <v>102.43328099999999</v>
      </c>
      <c r="AL616" s="40">
        <v>103.9828835</v>
      </c>
      <c r="AM616" s="40">
        <v>105.69200379999999</v>
      </c>
      <c r="AN616" s="40">
        <v>105.86671389999999</v>
      </c>
      <c r="AO616" s="40">
        <v>96.827366179999999</v>
      </c>
      <c r="AP616" s="40">
        <v>101.17233</v>
      </c>
      <c r="AQ616" s="40">
        <v>105.28181499999999</v>
      </c>
      <c r="AR616" s="40">
        <v>108.89755409999999</v>
      </c>
      <c r="AS616" s="40">
        <v>96.918519270000004</v>
      </c>
      <c r="AT616" s="40">
        <v>99.470805690000006</v>
      </c>
      <c r="AU616" s="40">
        <v>93.310376259999998</v>
      </c>
      <c r="AV616" s="40">
        <v>97.495822149999995</v>
      </c>
      <c r="AW616" s="40">
        <v>99.41763306</v>
      </c>
      <c r="AX616" s="40">
        <v>97.571783060000001</v>
      </c>
      <c r="AY616" s="40">
        <v>100.8836785</v>
      </c>
      <c r="AZ616" s="40">
        <v>102.1142452</v>
      </c>
      <c r="BA616" s="40">
        <v>97.002076259999996</v>
      </c>
      <c r="BB616" s="40">
        <v>99.053020709999998</v>
      </c>
      <c r="BC616" s="40">
        <v>97.290727709999999</v>
      </c>
      <c r="BD616" s="40">
        <v>98.437737380000002</v>
      </c>
      <c r="BE616" s="40">
        <v>93.21162708</v>
      </c>
      <c r="BF616" s="40">
        <v>86.990428929999993</v>
      </c>
      <c r="BG616" s="40">
        <v>84.081126249999997</v>
      </c>
      <c r="BH616" s="40">
        <v>89.519927080000002</v>
      </c>
      <c r="BI616" s="40">
        <v>101.2103104</v>
      </c>
      <c r="BJ616" s="40">
        <v>91.456930170000007</v>
      </c>
      <c r="BK616" s="40">
        <v>115.4301919</v>
      </c>
      <c r="BL616" s="40">
        <v>0</v>
      </c>
    </row>
    <row r="617" spans="1:64" x14ac:dyDescent="0.3">
      <c r="A617" s="40" t="s">
        <v>157</v>
      </c>
      <c r="B617" s="40" t="s">
        <v>158</v>
      </c>
      <c r="C617" s="40" t="s">
        <v>329</v>
      </c>
      <c r="D617" s="40" t="s">
        <v>264</v>
      </c>
      <c r="E617" s="40" t="s">
        <v>287</v>
      </c>
      <c r="F617" s="40">
        <v>0</v>
      </c>
      <c r="G617" s="40" t="s">
        <v>265</v>
      </c>
      <c r="H617" s="40">
        <v>0</v>
      </c>
      <c r="I617" s="40">
        <v>0</v>
      </c>
      <c r="J617" s="40">
        <v>0</v>
      </c>
      <c r="K617" s="40">
        <v>0</v>
      </c>
      <c r="L617" s="40">
        <v>0</v>
      </c>
      <c r="M617" s="40">
        <v>0</v>
      </c>
      <c r="N617" s="40">
        <v>0</v>
      </c>
      <c r="O617" s="40">
        <v>0</v>
      </c>
      <c r="P617" s="40">
        <v>0</v>
      </c>
      <c r="Q617" s="40">
        <v>0</v>
      </c>
      <c r="R617" s="40">
        <v>0</v>
      </c>
      <c r="S617" s="40">
        <v>0</v>
      </c>
      <c r="T617" s="40">
        <v>0</v>
      </c>
      <c r="U617" s="40">
        <v>0</v>
      </c>
      <c r="V617" s="40">
        <v>0</v>
      </c>
      <c r="W617" s="40">
        <v>0</v>
      </c>
      <c r="X617" s="40">
        <v>0</v>
      </c>
      <c r="Y617" s="40">
        <v>0</v>
      </c>
      <c r="Z617" s="40">
        <v>0</v>
      </c>
      <c r="AA617" s="40">
        <v>0</v>
      </c>
      <c r="AB617" s="40">
        <v>0</v>
      </c>
      <c r="AC617" s="40">
        <v>0</v>
      </c>
      <c r="AD617" s="40">
        <v>0</v>
      </c>
      <c r="AE617" s="40">
        <v>0</v>
      </c>
      <c r="AF617" s="40">
        <v>0</v>
      </c>
      <c r="AG617" s="40">
        <v>0</v>
      </c>
      <c r="AH617" s="40">
        <v>0</v>
      </c>
      <c r="AI617" s="40">
        <v>0</v>
      </c>
      <c r="AJ617" s="40">
        <v>0</v>
      </c>
      <c r="AK617" s="40">
        <v>0</v>
      </c>
      <c r="AL617" s="40">
        <v>0</v>
      </c>
      <c r="AM617" s="40">
        <v>0</v>
      </c>
      <c r="AN617" s="40">
        <v>96.371687910000006</v>
      </c>
      <c r="AO617" s="40">
        <v>71.526435539999994</v>
      </c>
      <c r="AP617" s="40">
        <v>75.856922659999995</v>
      </c>
      <c r="AQ617" s="40">
        <v>89.075918090000002</v>
      </c>
      <c r="AR617" s="40">
        <v>92.767841849999996</v>
      </c>
      <c r="AS617" s="40">
        <v>83.739877179999993</v>
      </c>
      <c r="AT617" s="40">
        <v>82.543488370000006</v>
      </c>
      <c r="AU617" s="40">
        <v>81.934284250000005</v>
      </c>
      <c r="AV617" s="40">
        <v>87.930907930000004</v>
      </c>
      <c r="AW617" s="40">
        <v>99.358990039999995</v>
      </c>
      <c r="AX617" s="40">
        <v>82.448070849999993</v>
      </c>
      <c r="AY617" s="40">
        <v>85.332615660000002</v>
      </c>
      <c r="AZ617" s="40">
        <v>99.924155310000003</v>
      </c>
      <c r="BA617" s="40">
        <v>114.743229</v>
      </c>
      <c r="BB617" s="40">
        <v>105.6198468</v>
      </c>
      <c r="BC617" s="40">
        <v>106.15565290000001</v>
      </c>
      <c r="BD617" s="40">
        <v>123.49228100000001</v>
      </c>
      <c r="BE617" s="40">
        <v>134.5240134</v>
      </c>
      <c r="BF617" s="40">
        <v>143.977687</v>
      </c>
      <c r="BG617" s="40">
        <v>150.23120399999999</v>
      </c>
      <c r="BH617" s="40">
        <v>160.9693441</v>
      </c>
      <c r="BI617" s="40">
        <v>170.67991090000001</v>
      </c>
      <c r="BJ617" s="40">
        <v>187.6128496</v>
      </c>
      <c r="BK617" s="40">
        <v>182.32084750000001</v>
      </c>
      <c r="BL617" s="40">
        <v>0</v>
      </c>
    </row>
    <row r="618" spans="1:64" x14ac:dyDescent="0.3">
      <c r="A618" s="40" t="s">
        <v>159</v>
      </c>
      <c r="B618" s="40" t="s">
        <v>160</v>
      </c>
      <c r="C618" s="40" t="s">
        <v>329</v>
      </c>
      <c r="D618" s="40" t="s">
        <v>264</v>
      </c>
      <c r="E618" s="40" t="s">
        <v>287</v>
      </c>
      <c r="F618" s="40">
        <v>0</v>
      </c>
      <c r="G618" s="40" t="s">
        <v>265</v>
      </c>
      <c r="H618" s="40">
        <v>73.24349771</v>
      </c>
      <c r="I618" s="40">
        <v>71.00741438</v>
      </c>
      <c r="J618" s="40">
        <v>73.537719199999998</v>
      </c>
      <c r="K618" s="40">
        <v>70.589619870000007</v>
      </c>
      <c r="L618" s="40">
        <v>67.259032599999998</v>
      </c>
      <c r="M618" s="40">
        <v>67.076615279999999</v>
      </c>
      <c r="N618" s="40">
        <v>72.690361300000006</v>
      </c>
      <c r="O618" s="40">
        <v>75.71495822</v>
      </c>
      <c r="P618" s="40">
        <v>76.674120279999997</v>
      </c>
      <c r="Q618" s="40">
        <v>75.214781689999995</v>
      </c>
      <c r="R618" s="40">
        <v>74.744027299999999</v>
      </c>
      <c r="S618" s="40">
        <v>75.703189359999996</v>
      </c>
      <c r="T618" s="40">
        <v>76.868306459999999</v>
      </c>
      <c r="U618" s="40">
        <v>79.569259740000007</v>
      </c>
      <c r="V618" s="40">
        <v>82.193715429999997</v>
      </c>
      <c r="W618" s="40">
        <v>93.138754849999998</v>
      </c>
      <c r="X618" s="40">
        <v>91.255737319999994</v>
      </c>
      <c r="Y618" s="40">
        <v>82.94103801</v>
      </c>
      <c r="Z618" s="40">
        <v>75.479581030000006</v>
      </c>
      <c r="AA618" s="40">
        <v>73.066964810000002</v>
      </c>
      <c r="AB618" s="40">
        <v>91.891255740000005</v>
      </c>
      <c r="AC618" s="40">
        <v>115.4937037</v>
      </c>
      <c r="AD618" s="40">
        <v>98.617159000000001</v>
      </c>
      <c r="AE618" s="40">
        <v>79.033776630000006</v>
      </c>
      <c r="AF618" s="40">
        <v>96.139814049999998</v>
      </c>
      <c r="AG618" s="40">
        <v>110.9921149</v>
      </c>
      <c r="AH618" s="40">
        <v>92.297281389999995</v>
      </c>
      <c r="AI618" s="40">
        <v>102.7186066</v>
      </c>
      <c r="AJ618" s="40">
        <v>101.3887254</v>
      </c>
      <c r="AK618" s="40">
        <v>91.903024599999995</v>
      </c>
      <c r="AL618" s="40">
        <v>100.7649759</v>
      </c>
      <c r="AM618" s="40">
        <v>97.746263389999996</v>
      </c>
      <c r="AN618" s="40">
        <v>85.983288220000006</v>
      </c>
      <c r="AO618" s="40">
        <v>112.8751324</v>
      </c>
      <c r="AP618" s="40">
        <v>103.15993880000001</v>
      </c>
      <c r="AQ618" s="40">
        <v>82.535012359999996</v>
      </c>
      <c r="AR618" s="40">
        <v>82.217253150000005</v>
      </c>
      <c r="AS618" s="40">
        <v>93.562433799999994</v>
      </c>
      <c r="AT618" s="40">
        <v>84.012004239999996</v>
      </c>
      <c r="AU618" s="40">
        <v>80.91090973</v>
      </c>
      <c r="AV618" s="40">
        <v>96.481110979999997</v>
      </c>
      <c r="AW618" s="40">
        <v>87.577968690000006</v>
      </c>
      <c r="AX618" s="40">
        <v>93.791926559999993</v>
      </c>
      <c r="AY618" s="40">
        <v>106.25514889999999</v>
      </c>
      <c r="AZ618" s="40">
        <v>96.863598920000001</v>
      </c>
      <c r="BA618" s="40">
        <v>96.88125221</v>
      </c>
      <c r="BB618" s="40">
        <v>104.3368248</v>
      </c>
      <c r="BC618" s="40">
        <v>83.417676830000005</v>
      </c>
      <c r="BD618" s="40">
        <v>73.131693540000001</v>
      </c>
      <c r="BE618" s="40">
        <v>100.629634</v>
      </c>
      <c r="BF618" s="40">
        <v>89.125573729999999</v>
      </c>
      <c r="BG618" s="40">
        <v>102.6715311</v>
      </c>
      <c r="BH618" s="40">
        <v>97.769801110000003</v>
      </c>
      <c r="BI618" s="40">
        <v>93.174061429999995</v>
      </c>
      <c r="BJ618" s="40">
        <v>104.313287</v>
      </c>
      <c r="BK618" s="40">
        <v>81.83476521</v>
      </c>
      <c r="BL618" s="40">
        <v>0</v>
      </c>
    </row>
    <row r="619" spans="1:64" x14ac:dyDescent="0.3">
      <c r="A619" s="40" t="s">
        <v>275</v>
      </c>
      <c r="B619" s="40" t="s">
        <v>276</v>
      </c>
      <c r="C619" s="40" t="s">
        <v>329</v>
      </c>
      <c r="D619" s="40" t="s">
        <v>264</v>
      </c>
      <c r="E619" s="40" t="s">
        <v>287</v>
      </c>
      <c r="F619" s="40">
        <v>0</v>
      </c>
      <c r="G619" s="40" t="s">
        <v>265</v>
      </c>
      <c r="H619" s="40">
        <v>72.022920790000001</v>
      </c>
      <c r="I619" s="40">
        <v>71.08671966</v>
      </c>
      <c r="J619" s="40">
        <v>70.949517779999994</v>
      </c>
      <c r="K619" s="40">
        <v>72.894556309999999</v>
      </c>
      <c r="L619" s="40">
        <v>70.412816269999993</v>
      </c>
      <c r="M619" s="40">
        <v>63.980468909999999</v>
      </c>
      <c r="N619" s="40">
        <v>66.69222388</v>
      </c>
      <c r="O619" s="40">
        <v>68.044066020000002</v>
      </c>
      <c r="P619" s="40">
        <v>71.437795080000001</v>
      </c>
      <c r="Q619" s="40">
        <v>74.968726040000007</v>
      </c>
      <c r="R619" s="40">
        <v>72.329607359999997</v>
      </c>
      <c r="S619" s="40">
        <v>72.539445540000003</v>
      </c>
      <c r="T619" s="40">
        <v>70.287720429999993</v>
      </c>
      <c r="U619" s="40">
        <v>73.019652149999999</v>
      </c>
      <c r="V619" s="40">
        <v>70.981800570000004</v>
      </c>
      <c r="W619" s="40">
        <v>74.549049679999996</v>
      </c>
      <c r="X619" s="40">
        <v>68.431459590000003</v>
      </c>
      <c r="Y619" s="40">
        <v>65.421088740000002</v>
      </c>
      <c r="Z619" s="40">
        <v>68.096525560000003</v>
      </c>
      <c r="AA619" s="40">
        <v>67.866510629999993</v>
      </c>
      <c r="AB619" s="40">
        <v>65.441265490000006</v>
      </c>
      <c r="AC619" s="40">
        <v>64.311367579999995</v>
      </c>
      <c r="AD619" s="40">
        <v>69.799443120000007</v>
      </c>
      <c r="AE619" s="40">
        <v>70.320003229999998</v>
      </c>
      <c r="AF619" s="40">
        <v>70.590371660000002</v>
      </c>
      <c r="AG619" s="40">
        <v>71.918001689999997</v>
      </c>
      <c r="AH619" s="40">
        <v>76.050199750000004</v>
      </c>
      <c r="AI619" s="40">
        <v>73.576530410000004</v>
      </c>
      <c r="AJ619" s="40">
        <v>78.919333359999996</v>
      </c>
      <c r="AK619" s="40">
        <v>78.499656999999999</v>
      </c>
      <c r="AL619" s="40">
        <v>77.789435449999999</v>
      </c>
      <c r="AM619" s="40">
        <v>78.059803880000004</v>
      </c>
      <c r="AN619" s="40">
        <v>77.668374959999994</v>
      </c>
      <c r="AO619" s="40">
        <v>77.745046610000003</v>
      </c>
      <c r="AP619" s="40">
        <v>79.427787420000001</v>
      </c>
      <c r="AQ619" s="40">
        <v>81.037891930000001</v>
      </c>
      <c r="AR619" s="40">
        <v>80.751382109999994</v>
      </c>
      <c r="AS619" s="40">
        <v>75.691053629999999</v>
      </c>
      <c r="AT619" s="40">
        <v>79.197772490000006</v>
      </c>
      <c r="AU619" s="40">
        <v>76.31653283</v>
      </c>
      <c r="AV619" s="40">
        <v>81.558452040000006</v>
      </c>
      <c r="AW619" s="40">
        <v>79.407610669999997</v>
      </c>
      <c r="AX619" s="40">
        <v>88.866470280000001</v>
      </c>
      <c r="AY619" s="40">
        <v>94.980025019999999</v>
      </c>
      <c r="AZ619" s="40">
        <v>101.48500869999999</v>
      </c>
      <c r="BA619" s="40">
        <v>103.53496629999999</v>
      </c>
      <c r="BB619" s="40">
        <v>105.7463379</v>
      </c>
      <c r="BC619" s="40">
        <v>113.4578911</v>
      </c>
      <c r="BD619" s="40">
        <v>128.4734272</v>
      </c>
      <c r="BE619" s="40">
        <v>132.02857030000001</v>
      </c>
      <c r="BF619" s="40">
        <v>134.67979500000001</v>
      </c>
      <c r="BG619" s="40">
        <v>135.7047738</v>
      </c>
      <c r="BH619" s="40">
        <v>139.86118400000001</v>
      </c>
      <c r="BI619" s="40">
        <v>146.74549049999999</v>
      </c>
      <c r="BJ619" s="40">
        <v>152.24163669999999</v>
      </c>
      <c r="BK619" s="40">
        <v>158.19781280000001</v>
      </c>
      <c r="BL619" s="40">
        <v>0</v>
      </c>
    </row>
    <row r="620" spans="1:64" x14ac:dyDescent="0.3">
      <c r="A620" s="40" t="s">
        <v>277</v>
      </c>
      <c r="B620" s="40" t="s">
        <v>278</v>
      </c>
      <c r="C620" s="40" t="s">
        <v>329</v>
      </c>
      <c r="D620" s="40" t="s">
        <v>264</v>
      </c>
      <c r="E620" s="40" t="s">
        <v>287</v>
      </c>
      <c r="F620" s="40">
        <v>0</v>
      </c>
      <c r="G620" s="40" t="s">
        <v>265</v>
      </c>
      <c r="H620" s="40">
        <v>91.070272270000004</v>
      </c>
      <c r="I620" s="40">
        <v>95.001695909999995</v>
      </c>
      <c r="J620" s="40">
        <v>81.09833184</v>
      </c>
      <c r="K620" s="40">
        <v>99.608399370000001</v>
      </c>
      <c r="L620" s="40">
        <v>79.229749310000003</v>
      </c>
      <c r="M620" s="40">
        <v>83.734698280000003</v>
      </c>
      <c r="N620" s="40">
        <v>127.7758934</v>
      </c>
      <c r="O620" s="40">
        <v>92.069316389999997</v>
      </c>
      <c r="P620" s="40">
        <v>89.479202000000001</v>
      </c>
      <c r="Q620" s="40">
        <v>82.180629640000006</v>
      </c>
      <c r="R620" s="40">
        <v>104.8441306</v>
      </c>
      <c r="S620" s="40">
        <v>106.3611976</v>
      </c>
      <c r="T620" s="40">
        <v>102.1245105</v>
      </c>
      <c r="U620" s="40">
        <v>104.8163794</v>
      </c>
      <c r="V620" s="40">
        <v>93.882396470000003</v>
      </c>
      <c r="W620" s="40">
        <v>102.6980358</v>
      </c>
      <c r="X620" s="40">
        <v>120.1443064</v>
      </c>
      <c r="Y620" s="40">
        <v>115.3340939</v>
      </c>
      <c r="Z620" s="40">
        <v>108.6923006</v>
      </c>
      <c r="AA620" s="40">
        <v>109.8393512</v>
      </c>
      <c r="AB620" s="40">
        <v>103.78033360000001</v>
      </c>
      <c r="AC620" s="40">
        <v>108.14652649999999</v>
      </c>
      <c r="AD620" s="40">
        <v>106.0281829</v>
      </c>
      <c r="AE620" s="40">
        <v>109.2103235</v>
      </c>
      <c r="AF620" s="40">
        <v>108.13727609999999</v>
      </c>
      <c r="AG620" s="40">
        <v>99.543646510000002</v>
      </c>
      <c r="AH620" s="40">
        <v>92.67059295</v>
      </c>
      <c r="AI620" s="40">
        <v>106.9717246</v>
      </c>
      <c r="AJ620" s="40">
        <v>109.0993186</v>
      </c>
      <c r="AK620" s="40">
        <v>91.717800870000005</v>
      </c>
      <c r="AL620" s="40">
        <v>105.5471617</v>
      </c>
      <c r="AM620" s="40">
        <v>44.549967619999997</v>
      </c>
      <c r="AN620" s="40">
        <v>137.72008260000001</v>
      </c>
      <c r="AO620" s="40">
        <v>82.920662329999999</v>
      </c>
      <c r="AP620" s="40">
        <v>121.1063489</v>
      </c>
      <c r="AQ620" s="40">
        <v>128.6361814</v>
      </c>
      <c r="AR620" s="40">
        <v>97.53630785</v>
      </c>
      <c r="AS620" s="40">
        <v>122.2996516</v>
      </c>
      <c r="AT620" s="40">
        <v>161.45663099999999</v>
      </c>
      <c r="AU620" s="40">
        <v>154.99059539999999</v>
      </c>
      <c r="AV620" s="40">
        <v>108.73855260000001</v>
      </c>
      <c r="AW620" s="40">
        <v>96.731522310000003</v>
      </c>
      <c r="AX620" s="40">
        <v>111.8374395</v>
      </c>
      <c r="AY620" s="40">
        <v>94.40966976</v>
      </c>
      <c r="AZ620" s="40">
        <v>71.949677780000002</v>
      </c>
      <c r="BA620" s="40">
        <v>133.64065249999999</v>
      </c>
      <c r="BB620" s="40">
        <v>228.2075792</v>
      </c>
      <c r="BC620" s="40">
        <v>147.88628159999999</v>
      </c>
      <c r="BD620" s="40">
        <v>196.506429</v>
      </c>
      <c r="BE620" s="40">
        <v>176.39604080000001</v>
      </c>
      <c r="BF620" s="40">
        <v>193.73130649999999</v>
      </c>
      <c r="BG620" s="40">
        <v>193.06527700000001</v>
      </c>
      <c r="BH620" s="40">
        <v>191.37245229999999</v>
      </c>
      <c r="BI620" s="40">
        <v>205.18331230000001</v>
      </c>
      <c r="BJ620" s="40">
        <v>147.1369986</v>
      </c>
      <c r="BK620" s="40">
        <v>124.64000489999999</v>
      </c>
      <c r="BL620" s="40">
        <v>0</v>
      </c>
    </row>
    <row r="621" spans="1:64" x14ac:dyDescent="0.3">
      <c r="A621" s="40" t="s">
        <v>165</v>
      </c>
      <c r="B621" s="40" t="s">
        <v>166</v>
      </c>
      <c r="C621" s="40" t="s">
        <v>329</v>
      </c>
      <c r="D621" s="40" t="s">
        <v>264</v>
      </c>
      <c r="E621" s="40" t="s">
        <v>287</v>
      </c>
      <c r="F621" s="40">
        <v>0</v>
      </c>
      <c r="G621" s="40" t="s">
        <v>265</v>
      </c>
      <c r="H621" s="40">
        <v>138.9023747</v>
      </c>
      <c r="I621" s="40">
        <v>135.86279680000001</v>
      </c>
      <c r="J621" s="40">
        <v>144.23746700000001</v>
      </c>
      <c r="K621" s="40">
        <v>146.6754617</v>
      </c>
      <c r="L621" s="40">
        <v>148.13192609999999</v>
      </c>
      <c r="M621" s="40">
        <v>146.20052770000001</v>
      </c>
      <c r="N621" s="40">
        <v>152.08970980000001</v>
      </c>
      <c r="O621" s="40">
        <v>150.1899736</v>
      </c>
      <c r="P621" s="40">
        <v>140.4538259</v>
      </c>
      <c r="Q621" s="40">
        <v>158.31134560000001</v>
      </c>
      <c r="R621" s="40">
        <v>148.9868074</v>
      </c>
      <c r="S621" s="40">
        <v>155.03430080000001</v>
      </c>
      <c r="T621" s="40">
        <v>138.3324538</v>
      </c>
      <c r="U621" s="40">
        <v>123.1187335</v>
      </c>
      <c r="V621" s="40">
        <v>90.506596310000006</v>
      </c>
      <c r="W621" s="40">
        <v>125.9841689</v>
      </c>
      <c r="X621" s="40">
        <v>122.3430079</v>
      </c>
      <c r="Y621" s="40">
        <v>112.4643799</v>
      </c>
      <c r="Z621" s="40">
        <v>98.596306069999997</v>
      </c>
      <c r="AA621" s="40">
        <v>94.306068600000003</v>
      </c>
      <c r="AB621" s="40">
        <v>93.672823219999998</v>
      </c>
      <c r="AC621" s="40">
        <v>78.90237467</v>
      </c>
      <c r="AD621" s="40">
        <v>77.414248020000002</v>
      </c>
      <c r="AE621" s="40">
        <v>80.738786279999999</v>
      </c>
      <c r="AF621" s="40">
        <v>84.110817940000004</v>
      </c>
      <c r="AG621" s="40">
        <v>86.121372030000003</v>
      </c>
      <c r="AH621" s="40">
        <v>63.03957784</v>
      </c>
      <c r="AI621" s="40">
        <v>62.263852239999999</v>
      </c>
      <c r="AJ621" s="40">
        <v>62.643799469999998</v>
      </c>
      <c r="AK621" s="40">
        <v>75.467018469999999</v>
      </c>
      <c r="AL621" s="40">
        <v>54.490765170000003</v>
      </c>
      <c r="AM621" s="40">
        <v>28.116094990000001</v>
      </c>
      <c r="AN621" s="40">
        <v>89.398416889999993</v>
      </c>
      <c r="AO621" s="40">
        <v>82.385224269999995</v>
      </c>
      <c r="AP621" s="40">
        <v>103.2823219</v>
      </c>
      <c r="AQ621" s="40">
        <v>130.10026389999999</v>
      </c>
      <c r="AR621" s="40">
        <v>130.0369393</v>
      </c>
      <c r="AS621" s="40">
        <v>132.82321899999999</v>
      </c>
      <c r="AT621" s="40">
        <v>156</v>
      </c>
      <c r="AU621" s="40">
        <v>137.43007919999999</v>
      </c>
      <c r="AV621" s="40">
        <v>139.32981530000001</v>
      </c>
      <c r="AW621" s="40">
        <v>93.197889180000004</v>
      </c>
      <c r="AX621" s="40">
        <v>129.68865439999999</v>
      </c>
      <c r="AY621" s="40">
        <v>122.5646438</v>
      </c>
      <c r="AZ621" s="40">
        <v>67.820580469999996</v>
      </c>
      <c r="BA621" s="40">
        <v>109.6147757</v>
      </c>
      <c r="BB621" s="40">
        <v>92.042216359999998</v>
      </c>
      <c r="BC621" s="40">
        <v>84.459102900000005</v>
      </c>
      <c r="BD621" s="40">
        <v>139.99472299999999</v>
      </c>
      <c r="BE621" s="40">
        <v>162.80738790000001</v>
      </c>
      <c r="BF621" s="40">
        <v>164.81794199999999</v>
      </c>
      <c r="BG621" s="40">
        <v>188.6437995</v>
      </c>
      <c r="BH621" s="40">
        <v>89.414248020000002</v>
      </c>
      <c r="BI621" s="40">
        <v>111.2295515</v>
      </c>
      <c r="BJ621" s="40">
        <v>116.0580475</v>
      </c>
      <c r="BK621" s="40">
        <v>130.4168865</v>
      </c>
      <c r="BL621" s="40">
        <v>0</v>
      </c>
    </row>
    <row r="622" spans="1:64" x14ac:dyDescent="0.3">
      <c r="A622" s="40" t="s">
        <v>171</v>
      </c>
      <c r="B622" s="40" t="s">
        <v>172</v>
      </c>
      <c r="C622" s="40" t="s">
        <v>329</v>
      </c>
      <c r="D622" s="40" t="s">
        <v>264</v>
      </c>
      <c r="E622" s="40" t="s">
        <v>287</v>
      </c>
      <c r="F622" s="40">
        <v>0</v>
      </c>
      <c r="G622" s="40" t="s">
        <v>265</v>
      </c>
      <c r="H622" s="40">
        <v>78.090709579999995</v>
      </c>
      <c r="I622" s="40">
        <v>124.2776152</v>
      </c>
      <c r="J622" s="40">
        <v>131.4465984</v>
      </c>
      <c r="K622" s="40">
        <v>124.53365030000001</v>
      </c>
      <c r="L622" s="40">
        <v>132.97366500000001</v>
      </c>
      <c r="M622" s="40">
        <v>97.841989760000004</v>
      </c>
      <c r="N622" s="40">
        <v>97.576810530000003</v>
      </c>
      <c r="O622" s="40">
        <v>87.65544989</v>
      </c>
      <c r="P622" s="40">
        <v>90.993050479999994</v>
      </c>
      <c r="Q622" s="40">
        <v>102.6060717</v>
      </c>
      <c r="R622" s="40">
        <v>98.244330649999995</v>
      </c>
      <c r="S622" s="40">
        <v>97.558522310000001</v>
      </c>
      <c r="T622" s="40">
        <v>95.930870519999999</v>
      </c>
      <c r="U622" s="40">
        <v>85.588880759999995</v>
      </c>
      <c r="V622" s="40">
        <v>98.280907099999993</v>
      </c>
      <c r="W622" s="40">
        <v>100.3474762</v>
      </c>
      <c r="X622" s="40">
        <v>101.5087783</v>
      </c>
      <c r="Y622" s="40">
        <v>101.9111192</v>
      </c>
      <c r="Z622" s="40">
        <v>99.332479879999994</v>
      </c>
      <c r="AA622" s="40">
        <v>110.81748349999999</v>
      </c>
      <c r="AB622" s="40">
        <v>101.069861</v>
      </c>
      <c r="AC622" s="40">
        <v>109.64703729999999</v>
      </c>
      <c r="AD622" s="40">
        <v>105.86137530000001</v>
      </c>
      <c r="AE622" s="40">
        <v>97.430504749999997</v>
      </c>
      <c r="AF622" s="40">
        <v>112.1342356</v>
      </c>
      <c r="AG622" s="40">
        <v>113.734455</v>
      </c>
      <c r="AH622" s="40">
        <v>117.3098025</v>
      </c>
      <c r="AI622" s="40">
        <v>111.21068030000001</v>
      </c>
      <c r="AJ622" s="40">
        <v>105.57790780000001</v>
      </c>
      <c r="AK622" s="40">
        <v>95.336503289999996</v>
      </c>
      <c r="AL622" s="40">
        <v>115.0420629</v>
      </c>
      <c r="AM622" s="40">
        <v>88.039502560000003</v>
      </c>
      <c r="AN622" s="40">
        <v>133.3760059</v>
      </c>
      <c r="AO622" s="40">
        <v>94.63240673</v>
      </c>
      <c r="AP622" s="40">
        <v>104.1697147</v>
      </c>
      <c r="AQ622" s="40">
        <v>115.4718361</v>
      </c>
      <c r="AR622" s="40">
        <v>103.2461595</v>
      </c>
      <c r="AS622" s="40">
        <v>88.935625459999997</v>
      </c>
      <c r="AT622" s="40">
        <v>75.420629109999993</v>
      </c>
      <c r="AU622" s="40">
        <v>77.569495250000003</v>
      </c>
      <c r="AV622" s="40">
        <v>83.48573519</v>
      </c>
      <c r="AW622" s="40">
        <v>94.038039499999996</v>
      </c>
      <c r="AX622" s="40">
        <v>86.347841990000006</v>
      </c>
      <c r="AY622" s="40">
        <v>87.719458669999995</v>
      </c>
      <c r="AZ622" s="40">
        <v>108.2297001</v>
      </c>
      <c r="BA622" s="40">
        <v>104.0508413</v>
      </c>
      <c r="BB622" s="40">
        <v>92.8127286</v>
      </c>
      <c r="BC622" s="40">
        <v>116.6788588</v>
      </c>
      <c r="BD622" s="40">
        <v>158.97037309999999</v>
      </c>
      <c r="BE622" s="40">
        <v>175.49378200000001</v>
      </c>
      <c r="BF622" s="40">
        <v>190.8193124</v>
      </c>
      <c r="BG622" s="40">
        <v>196.08632040000001</v>
      </c>
      <c r="BH622" s="40">
        <v>196.08632040000001</v>
      </c>
      <c r="BI622" s="40">
        <v>180.88880760000001</v>
      </c>
      <c r="BJ622" s="40">
        <v>137.3902707</v>
      </c>
      <c r="BK622" s="40">
        <v>139.21909289999999</v>
      </c>
      <c r="BL622" s="40">
        <v>0</v>
      </c>
    </row>
    <row r="623" spans="1:64" x14ac:dyDescent="0.3">
      <c r="A623" s="40" t="s">
        <v>175</v>
      </c>
      <c r="B623" s="40" t="s">
        <v>176</v>
      </c>
      <c r="C623" s="40" t="s">
        <v>329</v>
      </c>
      <c r="D623" s="40" t="s">
        <v>264</v>
      </c>
      <c r="E623" s="40" t="s">
        <v>287</v>
      </c>
      <c r="F623" s="40">
        <v>0</v>
      </c>
      <c r="G623" s="40" t="s">
        <v>265</v>
      </c>
      <c r="H623" s="40">
        <v>35.730307860000003</v>
      </c>
      <c r="I623" s="40">
        <v>37.128181789999999</v>
      </c>
      <c r="J623" s="40">
        <v>36.669809170000001</v>
      </c>
      <c r="K623" s="40">
        <v>29.709697340000002</v>
      </c>
      <c r="L623" s="40">
        <v>29.6284256</v>
      </c>
      <c r="M623" s="40">
        <v>32.846786520000002</v>
      </c>
      <c r="N623" s="40">
        <v>56.097005950000003</v>
      </c>
      <c r="O623" s="40">
        <v>32.703748249999997</v>
      </c>
      <c r="P623" s="40">
        <v>33.844803480000003</v>
      </c>
      <c r="Q623" s="40">
        <v>38.587822240000001</v>
      </c>
      <c r="R623" s="40">
        <v>48.704528459999999</v>
      </c>
      <c r="S623" s="40">
        <v>51.815610679999999</v>
      </c>
      <c r="T623" s="40">
        <v>32.752511300000002</v>
      </c>
      <c r="U623" s="40">
        <v>60.979812099999997</v>
      </c>
      <c r="V623" s="40">
        <v>52.807125910000003</v>
      </c>
      <c r="W623" s="40">
        <v>45.235850589999998</v>
      </c>
      <c r="X623" s="40">
        <v>56.955235530000003</v>
      </c>
      <c r="Y623" s="40">
        <v>60.992815579999998</v>
      </c>
      <c r="Z623" s="40">
        <v>52.325997200000003</v>
      </c>
      <c r="AA623" s="40">
        <v>65.579792589999997</v>
      </c>
      <c r="AB623" s="40">
        <v>87.133058090000006</v>
      </c>
      <c r="AC623" s="40">
        <v>53.957933750000002</v>
      </c>
      <c r="AD623" s="40">
        <v>31.21484997</v>
      </c>
      <c r="AE623" s="40">
        <v>35.236175680000002</v>
      </c>
      <c r="AF623" s="40">
        <v>51.23045415</v>
      </c>
      <c r="AG623" s="40">
        <v>51.669321539999999</v>
      </c>
      <c r="AH623" s="40">
        <v>52.946913299999999</v>
      </c>
      <c r="AI623" s="40">
        <v>54.338285489999997</v>
      </c>
      <c r="AJ623" s="40">
        <v>74.181593579999998</v>
      </c>
      <c r="AK623" s="40">
        <v>61.028575140000001</v>
      </c>
      <c r="AL623" s="40">
        <v>64.572023020000003</v>
      </c>
      <c r="AM623" s="40">
        <v>30.710965179999999</v>
      </c>
      <c r="AN623" s="40">
        <v>70.228536129999995</v>
      </c>
      <c r="AO623" s="40">
        <v>84.034979359999994</v>
      </c>
      <c r="AP623" s="40">
        <v>46.133090600000003</v>
      </c>
      <c r="AQ623" s="40">
        <v>80.949904099999998</v>
      </c>
      <c r="AR623" s="40">
        <v>73.85000488</v>
      </c>
      <c r="AS623" s="40">
        <v>70.924222229999998</v>
      </c>
      <c r="AT623" s="40">
        <v>71.233054839999994</v>
      </c>
      <c r="AU623" s="40">
        <v>89.915802479999996</v>
      </c>
      <c r="AV623" s="40">
        <v>78.804330160000006</v>
      </c>
      <c r="AW623" s="40">
        <v>90.130359870000007</v>
      </c>
      <c r="AX623" s="40">
        <v>82.468060210000004</v>
      </c>
      <c r="AY623" s="40">
        <v>90.305906829999998</v>
      </c>
      <c r="AZ623" s="40">
        <v>107.58427880000001</v>
      </c>
      <c r="BA623" s="40">
        <v>102.1098144</v>
      </c>
      <c r="BB623" s="40">
        <v>90.709014659999994</v>
      </c>
      <c r="BC623" s="40">
        <v>132.08933390000001</v>
      </c>
      <c r="BD623" s="40">
        <v>143.2170606</v>
      </c>
      <c r="BE623" s="40">
        <v>134.8915835</v>
      </c>
      <c r="BF623" s="40">
        <v>130.48340429999999</v>
      </c>
      <c r="BG623" s="40">
        <v>137.82386790000001</v>
      </c>
      <c r="BH623" s="40">
        <v>131.36438999999999</v>
      </c>
      <c r="BI623" s="40">
        <v>159.09755860000001</v>
      </c>
      <c r="BJ623" s="40">
        <v>114.97350539999999</v>
      </c>
      <c r="BK623" s="40">
        <v>123.8418777</v>
      </c>
      <c r="BL623" s="40">
        <v>0</v>
      </c>
    </row>
    <row r="624" spans="1:64" x14ac:dyDescent="0.3">
      <c r="A624" s="40" t="s">
        <v>177</v>
      </c>
      <c r="B624" s="40" t="s">
        <v>178</v>
      </c>
      <c r="C624" s="40" t="s">
        <v>329</v>
      </c>
      <c r="D624" s="40" t="s">
        <v>264</v>
      </c>
      <c r="E624" s="40" t="s">
        <v>287</v>
      </c>
      <c r="F624" s="40">
        <v>0</v>
      </c>
      <c r="G624" s="40" t="s">
        <v>265</v>
      </c>
      <c r="H624" s="40">
        <v>63.62631288</v>
      </c>
      <c r="I624" s="40">
        <v>65.647950719999997</v>
      </c>
      <c r="J624" s="40">
        <v>75.700860779999999</v>
      </c>
      <c r="K624" s="40">
        <v>63.523651579999999</v>
      </c>
      <c r="L624" s="40">
        <v>63.286740899999998</v>
      </c>
      <c r="M624" s="40">
        <v>60.033167499999998</v>
      </c>
      <c r="N624" s="40">
        <v>55.476585329999999</v>
      </c>
      <c r="O624" s="40">
        <v>45.889599619999998</v>
      </c>
      <c r="P624" s="40">
        <v>50.422490719999999</v>
      </c>
      <c r="Q624" s="40">
        <v>45.313116950000001</v>
      </c>
      <c r="R624" s="40">
        <v>55.918818610000002</v>
      </c>
      <c r="S624" s="40">
        <v>52.752112449999998</v>
      </c>
      <c r="T624" s="40">
        <v>71.310116089999994</v>
      </c>
      <c r="U624" s="40">
        <v>60.380636500000001</v>
      </c>
      <c r="V624" s="40">
        <v>83.092474139999993</v>
      </c>
      <c r="W624" s="40">
        <v>79.570401959999998</v>
      </c>
      <c r="X624" s="40">
        <v>79.436152570000004</v>
      </c>
      <c r="Y624" s="40">
        <v>78.938640129999996</v>
      </c>
      <c r="Z624" s="40">
        <v>92.102977179999996</v>
      </c>
      <c r="AA624" s="40">
        <v>80.565426830000007</v>
      </c>
      <c r="AB624" s="40">
        <v>79.215035929999999</v>
      </c>
      <c r="AC624" s="40">
        <v>112.8879412</v>
      </c>
      <c r="AD624" s="40">
        <v>102.73236989999999</v>
      </c>
      <c r="AE624" s="40">
        <v>100.347469</v>
      </c>
      <c r="AF624" s="40">
        <v>107.9365079</v>
      </c>
      <c r="AG624" s="40">
        <v>88.96785912</v>
      </c>
      <c r="AH624" s="40">
        <v>100.63176180000001</v>
      </c>
      <c r="AI624" s="40">
        <v>96.351575460000007</v>
      </c>
      <c r="AJ624" s="40">
        <v>117.6024639</v>
      </c>
      <c r="AK624" s="40">
        <v>118.9686488</v>
      </c>
      <c r="AL624" s="40">
        <v>97.457158649999997</v>
      </c>
      <c r="AM624" s="40">
        <v>85.888020220000001</v>
      </c>
      <c r="AN624" s="40">
        <v>96.928058120000003</v>
      </c>
      <c r="AO624" s="40">
        <v>90.950011849999996</v>
      </c>
      <c r="AP624" s="40">
        <v>134.47840160000001</v>
      </c>
      <c r="AQ624" s="40">
        <v>125.42051650000001</v>
      </c>
      <c r="AR624" s="40">
        <v>86.969912339999993</v>
      </c>
      <c r="AS624" s="40">
        <v>94.669509590000004</v>
      </c>
      <c r="AT624" s="40">
        <v>139.5009082</v>
      </c>
      <c r="AU624" s="40">
        <v>113.7724078</v>
      </c>
      <c r="AV624" s="40">
        <v>161.3835584</v>
      </c>
      <c r="AW624" s="40">
        <v>150.00394850000001</v>
      </c>
      <c r="AX624" s="40">
        <v>67.764352840000001</v>
      </c>
      <c r="AY624" s="40">
        <v>108.23659480000001</v>
      </c>
      <c r="AZ624" s="40">
        <v>86.993603410000006</v>
      </c>
      <c r="BA624" s="40">
        <v>104.7698018</v>
      </c>
      <c r="BB624" s="40">
        <v>112.71420670000001</v>
      </c>
      <c r="BC624" s="40">
        <v>105.3383874</v>
      </c>
      <c r="BD624" s="40">
        <v>87.688541420000007</v>
      </c>
      <c r="BE624" s="40">
        <v>130.1350391</v>
      </c>
      <c r="BF624" s="40">
        <v>109.8002053</v>
      </c>
      <c r="BG624" s="40">
        <v>103.83005609999999</v>
      </c>
      <c r="BH624" s="40">
        <v>111.9797836</v>
      </c>
      <c r="BI624" s="40">
        <v>132.07770669999999</v>
      </c>
      <c r="BJ624" s="40">
        <v>127.8054174</v>
      </c>
      <c r="BK624" s="40">
        <v>121.6694306</v>
      </c>
      <c r="BL624" s="40">
        <v>0</v>
      </c>
    </row>
    <row r="625" spans="1:64" x14ac:dyDescent="0.3">
      <c r="A625" s="40" t="s">
        <v>179</v>
      </c>
      <c r="B625" s="40" t="s">
        <v>180</v>
      </c>
      <c r="C625" s="40" t="s">
        <v>329</v>
      </c>
      <c r="D625" s="40" t="s">
        <v>264</v>
      </c>
      <c r="E625" s="40" t="s">
        <v>287</v>
      </c>
      <c r="F625" s="40">
        <v>0</v>
      </c>
      <c r="G625" s="40" t="s">
        <v>265</v>
      </c>
      <c r="H625" s="40">
        <v>59.300720750000004</v>
      </c>
      <c r="I625" s="40">
        <v>59.392731179999998</v>
      </c>
      <c r="J625" s="40">
        <v>60.897758889999999</v>
      </c>
      <c r="K625" s="40">
        <v>58.124301709999997</v>
      </c>
      <c r="L625" s="40">
        <v>59.839638970000003</v>
      </c>
      <c r="M625" s="40">
        <v>59.734484190000003</v>
      </c>
      <c r="N625" s="40">
        <v>60.010515480000002</v>
      </c>
      <c r="O625" s="40">
        <v>70.618003369999997</v>
      </c>
      <c r="P625" s="40">
        <v>77.913115869999999</v>
      </c>
      <c r="Q625" s="40">
        <v>89.552434989999995</v>
      </c>
      <c r="R625" s="40">
        <v>71.498674609999995</v>
      </c>
      <c r="S625" s="40">
        <v>80.680000879999994</v>
      </c>
      <c r="T625" s="40">
        <v>77.124455060000003</v>
      </c>
      <c r="U625" s="40">
        <v>70.966328559999994</v>
      </c>
      <c r="V625" s="40">
        <v>88.776918530000003</v>
      </c>
      <c r="W625" s="40">
        <v>79.996494839999997</v>
      </c>
      <c r="X625" s="40">
        <v>79.220978380000005</v>
      </c>
      <c r="Y625" s="40">
        <v>79.529870529999997</v>
      </c>
      <c r="Z625" s="40">
        <v>106.0551624</v>
      </c>
      <c r="AA625" s="40">
        <v>97.991105660000002</v>
      </c>
      <c r="AB625" s="40">
        <v>102.63763230000001</v>
      </c>
      <c r="AC625" s="40">
        <v>86.029750039999996</v>
      </c>
      <c r="AD625" s="40">
        <v>106.2917607</v>
      </c>
      <c r="AE625" s="40">
        <v>68.475474840000004</v>
      </c>
      <c r="AF625" s="40">
        <v>96.578088370000003</v>
      </c>
      <c r="AG625" s="40">
        <v>77.637084580000007</v>
      </c>
      <c r="AH625" s="40">
        <v>93.81777554</v>
      </c>
      <c r="AI625" s="40">
        <v>94.527570269999998</v>
      </c>
      <c r="AJ625" s="40">
        <v>99.621004670000005</v>
      </c>
      <c r="AK625" s="40">
        <v>98.424869099999995</v>
      </c>
      <c r="AL625" s="40">
        <v>94.251538980000007</v>
      </c>
      <c r="AM625" s="40">
        <v>100.56082550000001</v>
      </c>
      <c r="AN625" s="40">
        <v>101.2771924</v>
      </c>
      <c r="AO625" s="40">
        <v>98.253992600000004</v>
      </c>
      <c r="AP625" s="40">
        <v>103.2619887</v>
      </c>
      <c r="AQ625" s="40">
        <v>79.188117509999998</v>
      </c>
      <c r="AR625" s="40">
        <v>80.055644400000006</v>
      </c>
      <c r="AS625" s="40">
        <v>100.317655</v>
      </c>
      <c r="AT625" s="40">
        <v>107.38274149999999</v>
      </c>
      <c r="AU625" s="40">
        <v>101.1720376</v>
      </c>
      <c r="AV625" s="40">
        <v>107.85593799999999</v>
      </c>
      <c r="AW625" s="40">
        <v>107.704778</v>
      </c>
      <c r="AX625" s="40">
        <v>110.2547813</v>
      </c>
      <c r="AY625" s="40">
        <v>96.479505770000003</v>
      </c>
      <c r="AZ625" s="40">
        <v>103.43286519999999</v>
      </c>
      <c r="BA625" s="40">
        <v>100.08762900000001</v>
      </c>
      <c r="BB625" s="40">
        <v>100.2913664</v>
      </c>
      <c r="BC625" s="40">
        <v>120.11961359999999</v>
      </c>
      <c r="BD625" s="40">
        <v>133.9803273</v>
      </c>
      <c r="BE625" s="40">
        <v>130.03045109999999</v>
      </c>
      <c r="BF625" s="40">
        <v>135.18303499999999</v>
      </c>
      <c r="BG625" s="40">
        <v>133.35597079999999</v>
      </c>
      <c r="BH625" s="40">
        <v>131.27916400000001</v>
      </c>
      <c r="BI625" s="40">
        <v>132.8301969</v>
      </c>
      <c r="BJ625" s="40">
        <v>126.8758078</v>
      </c>
      <c r="BK625" s="40">
        <v>125.2787697</v>
      </c>
      <c r="BL625" s="40">
        <v>0</v>
      </c>
    </row>
    <row r="626" spans="1:64" x14ac:dyDescent="0.3">
      <c r="A626" s="40" t="s">
        <v>279</v>
      </c>
      <c r="B626" s="40" t="s">
        <v>280</v>
      </c>
      <c r="C626" s="40" t="s">
        <v>329</v>
      </c>
      <c r="D626" s="40" t="s">
        <v>264</v>
      </c>
      <c r="E626" s="40" t="s">
        <v>287</v>
      </c>
      <c r="F626" s="40">
        <v>0</v>
      </c>
      <c r="G626" s="40" t="s">
        <v>265</v>
      </c>
      <c r="H626" s="40">
        <v>44.611238720000003</v>
      </c>
      <c r="I626" s="40">
        <v>43.482664450000001</v>
      </c>
      <c r="J626" s="40">
        <v>38.355247689999999</v>
      </c>
      <c r="K626" s="40">
        <v>42.804434720000003</v>
      </c>
      <c r="L626" s="40">
        <v>44.681774609999998</v>
      </c>
      <c r="M626" s="40">
        <v>47.638856230000002</v>
      </c>
      <c r="N626" s="40">
        <v>47.183085849999998</v>
      </c>
      <c r="O626" s="40">
        <v>42.603678719999998</v>
      </c>
      <c r="P626" s="40">
        <v>41.995984880000002</v>
      </c>
      <c r="Q626" s="40">
        <v>33.878931469999998</v>
      </c>
      <c r="R626" s="40">
        <v>47.546616989999997</v>
      </c>
      <c r="S626" s="40">
        <v>54.643612879999999</v>
      </c>
      <c r="T626" s="40">
        <v>45.506501960000001</v>
      </c>
      <c r="U626" s="40">
        <v>52.505832779999999</v>
      </c>
      <c r="V626" s="40">
        <v>71.138159920000007</v>
      </c>
      <c r="W626" s="40">
        <v>74.643251160000005</v>
      </c>
      <c r="X626" s="40">
        <v>81.642581980000003</v>
      </c>
      <c r="Y626" s="40">
        <v>82.223146619999994</v>
      </c>
      <c r="Z626" s="40">
        <v>82.966486410000002</v>
      </c>
      <c r="AA626" s="40">
        <v>85.050008140000003</v>
      </c>
      <c r="AB626" s="40">
        <v>104.7512253</v>
      </c>
      <c r="AC626" s="40">
        <v>85.299596679999993</v>
      </c>
      <c r="AD626" s="40">
        <v>89.591434410000005</v>
      </c>
      <c r="AE626" s="40">
        <v>89.314716680000004</v>
      </c>
      <c r="AF626" s="40">
        <v>99.987339710000001</v>
      </c>
      <c r="AG626" s="40">
        <v>104.7512253</v>
      </c>
      <c r="AH626" s="40">
        <v>87.372266730000007</v>
      </c>
      <c r="AI626" s="40">
        <v>133.3345391</v>
      </c>
      <c r="AJ626" s="40">
        <v>93.177913219999994</v>
      </c>
      <c r="AK626" s="40">
        <v>73.351901760000004</v>
      </c>
      <c r="AL626" s="40">
        <v>89.016295600000007</v>
      </c>
      <c r="AM626" s="40">
        <v>41.404568560000001</v>
      </c>
      <c r="AN626" s="40">
        <v>124.9516196</v>
      </c>
      <c r="AO626" s="40">
        <v>76.911251379999996</v>
      </c>
      <c r="AP626" s="40">
        <v>72.239604999999997</v>
      </c>
      <c r="AQ626" s="40">
        <v>103.725742</v>
      </c>
      <c r="AR626" s="40">
        <v>76.688792030000002</v>
      </c>
      <c r="AS626" s="40">
        <v>65.717747919999994</v>
      </c>
      <c r="AT626" s="40">
        <v>71.816389650000005</v>
      </c>
      <c r="AU626" s="40">
        <v>91.278869979999996</v>
      </c>
      <c r="AV626" s="40">
        <v>76.075672350000005</v>
      </c>
      <c r="AW626" s="40">
        <v>77.003490619999994</v>
      </c>
      <c r="AX626" s="40">
        <v>92.342334199999996</v>
      </c>
      <c r="AY626" s="40">
        <v>98.446401769999994</v>
      </c>
      <c r="AZ626" s="40">
        <v>103.0203831</v>
      </c>
      <c r="BA626" s="40">
        <v>98.533215170000005</v>
      </c>
      <c r="BB626" s="40">
        <v>122.22242319999999</v>
      </c>
      <c r="BC626" s="40">
        <v>118.2724132</v>
      </c>
      <c r="BD626" s="40">
        <v>112.11951310000001</v>
      </c>
      <c r="BE626" s="40">
        <v>137.4636017</v>
      </c>
      <c r="BF626" s="40">
        <v>148.20133480000001</v>
      </c>
      <c r="BG626" s="40">
        <v>145.917057</v>
      </c>
      <c r="BH626" s="40">
        <v>137.40391750000001</v>
      </c>
      <c r="BI626" s="40">
        <v>149.49811</v>
      </c>
      <c r="BJ626" s="40">
        <v>163.15494380000001</v>
      </c>
      <c r="BK626" s="40">
        <v>131.19675899999999</v>
      </c>
      <c r="BL626" s="40">
        <v>0</v>
      </c>
    </row>
    <row r="627" spans="1:64" x14ac:dyDescent="0.3">
      <c r="A627" s="40" t="s">
        <v>281</v>
      </c>
      <c r="B627" s="40" t="s">
        <v>282</v>
      </c>
      <c r="C627" s="40" t="s">
        <v>329</v>
      </c>
      <c r="D627" s="40" t="s">
        <v>264</v>
      </c>
      <c r="E627" s="40" t="s">
        <v>287</v>
      </c>
      <c r="F627" s="40">
        <v>0</v>
      </c>
      <c r="G627" s="40" t="s">
        <v>265</v>
      </c>
      <c r="H627" s="40">
        <v>98.747360509999993</v>
      </c>
      <c r="I627" s="40">
        <v>97.265666940000003</v>
      </c>
      <c r="J627" s="40">
        <v>88.311084070000007</v>
      </c>
      <c r="K627" s="40">
        <v>88.096345869999993</v>
      </c>
      <c r="L627" s="40">
        <v>99.939157510000001</v>
      </c>
      <c r="M627" s="40">
        <v>100.69074120000001</v>
      </c>
      <c r="N627" s="40">
        <v>138.98929889999999</v>
      </c>
      <c r="O627" s="40">
        <v>109.537955</v>
      </c>
      <c r="P627" s="40">
        <v>122.9698293</v>
      </c>
      <c r="Q627" s="40">
        <v>101.1739022</v>
      </c>
      <c r="R627" s="40">
        <v>149.44704909999999</v>
      </c>
      <c r="S627" s="40">
        <v>175.76321530000001</v>
      </c>
      <c r="T627" s="40">
        <v>103.213915</v>
      </c>
      <c r="U627" s="40">
        <v>159.4967968</v>
      </c>
      <c r="V627" s="40">
        <v>146.0434487</v>
      </c>
      <c r="W627" s="40">
        <v>149.6832612</v>
      </c>
      <c r="X627" s="40">
        <v>158.46605349999999</v>
      </c>
      <c r="Y627" s="40">
        <v>148.05125090000001</v>
      </c>
      <c r="Z627" s="40">
        <v>122.8517233</v>
      </c>
      <c r="AA627" s="40">
        <v>127.3504885</v>
      </c>
      <c r="AB627" s="40">
        <v>187.85297589999999</v>
      </c>
      <c r="AC627" s="40">
        <v>122.3578254</v>
      </c>
      <c r="AD627" s="40">
        <v>68.029061240000004</v>
      </c>
      <c r="AE627" s="40">
        <v>84.864535989999993</v>
      </c>
      <c r="AF627" s="40">
        <v>200.65137250000001</v>
      </c>
      <c r="AG627" s="40">
        <v>181.9154647</v>
      </c>
      <c r="AH627" s="40">
        <v>91.671736870000004</v>
      </c>
      <c r="AI627" s="40">
        <v>170.86718440000001</v>
      </c>
      <c r="AJ627" s="40">
        <v>162.0843921</v>
      </c>
      <c r="AK627" s="40">
        <v>174.5177338</v>
      </c>
      <c r="AL627" s="40">
        <v>143.44511650000001</v>
      </c>
      <c r="AM627" s="40">
        <v>44.246805770000002</v>
      </c>
      <c r="AN627" s="40">
        <v>161.26838699999999</v>
      </c>
      <c r="AO627" s="40">
        <v>121.8209799</v>
      </c>
      <c r="AP627" s="40">
        <v>58.859740170000002</v>
      </c>
      <c r="AQ627" s="40">
        <v>135.1454851</v>
      </c>
      <c r="AR627" s="40">
        <v>113.1992413</v>
      </c>
      <c r="AS627" s="40">
        <v>109.1514262</v>
      </c>
      <c r="AT627" s="40">
        <v>114.777567</v>
      </c>
      <c r="AU627" s="40">
        <v>124.5052074</v>
      </c>
      <c r="AV627" s="40">
        <v>128.1987044</v>
      </c>
      <c r="AW627" s="40">
        <v>57.893418269999998</v>
      </c>
      <c r="AX627" s="40">
        <v>85.401381479999998</v>
      </c>
      <c r="AY627" s="40">
        <v>129.48713359999999</v>
      </c>
      <c r="AZ627" s="40">
        <v>70.197917039999993</v>
      </c>
      <c r="BA627" s="40">
        <v>100.3149494</v>
      </c>
      <c r="BB627" s="40">
        <v>86.625389209999994</v>
      </c>
      <c r="BC627" s="40">
        <v>33.252210009999999</v>
      </c>
      <c r="BD627" s="40">
        <v>48.563043559999997</v>
      </c>
      <c r="BE627" s="40">
        <v>78.776708060000004</v>
      </c>
      <c r="BF627" s="40">
        <v>63.090082670000001</v>
      </c>
      <c r="BG627" s="40">
        <v>74.728893020000001</v>
      </c>
      <c r="BH627" s="40">
        <v>71.905085720000002</v>
      </c>
      <c r="BI627" s="40">
        <v>89.792777639999997</v>
      </c>
      <c r="BJ627" s="40">
        <v>59.976378799999999</v>
      </c>
      <c r="BK627" s="40">
        <v>62.274077519999999</v>
      </c>
      <c r="BL627" s="40">
        <v>0</v>
      </c>
    </row>
    <row r="628" spans="1:64" x14ac:dyDescent="0.3">
      <c r="A628" s="40" t="s">
        <v>147</v>
      </c>
      <c r="B628" s="40" t="s">
        <v>148</v>
      </c>
      <c r="C628" s="40" t="s">
        <v>330</v>
      </c>
      <c r="D628" s="40" t="s">
        <v>264</v>
      </c>
      <c r="E628" s="40" t="s">
        <v>287</v>
      </c>
      <c r="F628" s="40">
        <v>0</v>
      </c>
      <c r="G628" s="40" t="s">
        <v>265</v>
      </c>
      <c r="H628" s="40">
        <v>37.456445989999999</v>
      </c>
      <c r="I628" s="40">
        <v>43.819915639999998</v>
      </c>
      <c r="J628" s="40">
        <v>43.379790939999999</v>
      </c>
      <c r="K628" s="40">
        <v>47.90940767</v>
      </c>
      <c r="L628" s="40">
        <v>44.535118279999999</v>
      </c>
      <c r="M628" s="40">
        <v>45.424536949999997</v>
      </c>
      <c r="N628" s="40">
        <v>41.472583899999997</v>
      </c>
      <c r="O628" s="40">
        <v>57.381258019999997</v>
      </c>
      <c r="P628" s="40">
        <v>44.42508711</v>
      </c>
      <c r="Q628" s="40">
        <v>47.368421050000002</v>
      </c>
      <c r="R628" s="40">
        <v>40.757381260000002</v>
      </c>
      <c r="S628" s="40">
        <v>42.288648449999997</v>
      </c>
      <c r="T628" s="40">
        <v>40.03300935</v>
      </c>
      <c r="U628" s="40">
        <v>44.764349899999999</v>
      </c>
      <c r="V628" s="40">
        <v>51.173665870000001</v>
      </c>
      <c r="W628" s="40">
        <v>45.791307539999998</v>
      </c>
      <c r="X628" s="40">
        <v>48.48707134</v>
      </c>
      <c r="Y628" s="40">
        <v>52.851641299999997</v>
      </c>
      <c r="Z628" s="40">
        <v>53.190904089999997</v>
      </c>
      <c r="AA628" s="40">
        <v>52.246469830000002</v>
      </c>
      <c r="AB628" s="40">
        <v>52.869979829999998</v>
      </c>
      <c r="AC628" s="40">
        <v>52.108930860000001</v>
      </c>
      <c r="AD628" s="40">
        <v>47.212543549999999</v>
      </c>
      <c r="AE628" s="40">
        <v>54.089492020000002</v>
      </c>
      <c r="AF628" s="40">
        <v>64.991747660000001</v>
      </c>
      <c r="AG628" s="40">
        <v>64.139006050000006</v>
      </c>
      <c r="AH628" s="40">
        <v>58.839171100000002</v>
      </c>
      <c r="AI628" s="40">
        <v>66.651384559999997</v>
      </c>
      <c r="AJ628" s="40">
        <v>61.699981659999999</v>
      </c>
      <c r="AK628" s="40">
        <v>55.033926280000003</v>
      </c>
      <c r="AL628" s="40">
        <v>80.377773700000006</v>
      </c>
      <c r="AM628" s="40">
        <v>79.910141210000006</v>
      </c>
      <c r="AN628" s="40">
        <v>85.84265542</v>
      </c>
      <c r="AO628" s="40">
        <v>72.244635979999998</v>
      </c>
      <c r="AP628" s="40">
        <v>78.039611219999998</v>
      </c>
      <c r="AQ628" s="40">
        <v>84.036310290000003</v>
      </c>
      <c r="AR628" s="40">
        <v>64.597469279999999</v>
      </c>
      <c r="AS628" s="40">
        <v>81.514762520000005</v>
      </c>
      <c r="AT628" s="40">
        <v>83.706216760000004</v>
      </c>
      <c r="AU628" s="40">
        <v>78.525582249999999</v>
      </c>
      <c r="AV628" s="40">
        <v>88.740143040000007</v>
      </c>
      <c r="AW628" s="40">
        <v>86.438657620000001</v>
      </c>
      <c r="AX628" s="40">
        <v>91.353383460000003</v>
      </c>
      <c r="AY628" s="40">
        <v>86.255272329999997</v>
      </c>
      <c r="AZ628" s="40">
        <v>103.3559509</v>
      </c>
      <c r="BA628" s="40">
        <v>110.3887768</v>
      </c>
      <c r="BB628" s="40">
        <v>85.833486149999999</v>
      </c>
      <c r="BC628" s="40">
        <v>95.351182840000007</v>
      </c>
      <c r="BD628" s="40">
        <v>91.87603154</v>
      </c>
      <c r="BE628" s="40">
        <v>97.44177517</v>
      </c>
      <c r="BF628" s="40">
        <v>91.243352279999996</v>
      </c>
      <c r="BG628" s="40">
        <v>110.3062534</v>
      </c>
      <c r="BH628" s="40">
        <v>106.04254539999999</v>
      </c>
      <c r="BI628" s="40">
        <v>112.39684579999999</v>
      </c>
      <c r="BJ628" s="40">
        <v>109.6277279</v>
      </c>
      <c r="BK628" s="40">
        <v>108.3256923</v>
      </c>
      <c r="BL628" s="40">
        <v>0</v>
      </c>
    </row>
    <row r="629" spans="1:64" x14ac:dyDescent="0.3">
      <c r="A629" s="40" t="s">
        <v>153</v>
      </c>
      <c r="B629" s="40" t="s">
        <v>154</v>
      </c>
      <c r="C629" s="40" t="s">
        <v>330</v>
      </c>
      <c r="D629" s="40" t="s">
        <v>264</v>
      </c>
      <c r="E629" s="40" t="s">
        <v>287</v>
      </c>
      <c r="F629" s="40">
        <v>0</v>
      </c>
      <c r="G629" s="40" t="s">
        <v>265</v>
      </c>
      <c r="H629" s="40">
        <v>52.536944310000003</v>
      </c>
      <c r="I629" s="40">
        <v>46.066367999999997</v>
      </c>
      <c r="J629" s="40">
        <v>47.154933</v>
      </c>
      <c r="K629" s="40">
        <v>47.550221970000003</v>
      </c>
      <c r="L629" s="40">
        <v>46.74139993</v>
      </c>
      <c r="M629" s="40">
        <v>49.928037140000001</v>
      </c>
      <c r="N629" s="40">
        <v>46.218402220000002</v>
      </c>
      <c r="O629" s="40">
        <v>46.710993090000002</v>
      </c>
      <c r="P629" s="40">
        <v>50.998358029999999</v>
      </c>
      <c r="Q629" s="40">
        <v>48.577973280000002</v>
      </c>
      <c r="R629" s="40">
        <v>48.94285541</v>
      </c>
      <c r="S629" s="40">
        <v>49.879386189999998</v>
      </c>
      <c r="T629" s="40">
        <v>46.869108670000003</v>
      </c>
      <c r="U629" s="40">
        <v>53.631590680000002</v>
      </c>
      <c r="V629" s="40">
        <v>64.316555510000001</v>
      </c>
      <c r="W629" s="40">
        <v>52.658571690000002</v>
      </c>
      <c r="X629" s="40">
        <v>52.463967889999999</v>
      </c>
      <c r="Y629" s="40">
        <v>50.882812020000003</v>
      </c>
      <c r="Z629" s="40">
        <v>49.727351970000001</v>
      </c>
      <c r="AA629" s="40">
        <v>52.561269789999997</v>
      </c>
      <c r="AB629" s="40">
        <v>52.603839370000003</v>
      </c>
      <c r="AC629" s="40">
        <v>54.142425660000001</v>
      </c>
      <c r="AD629" s="40">
        <v>54.470819570000003</v>
      </c>
      <c r="AE629" s="40">
        <v>65.472015569999996</v>
      </c>
      <c r="AF629" s="40">
        <v>70.185076319999993</v>
      </c>
      <c r="AG629" s="40">
        <v>84.014108780000001</v>
      </c>
      <c r="AH629" s="40">
        <v>74.6792078</v>
      </c>
      <c r="AI629" s="40">
        <v>70.902677830000002</v>
      </c>
      <c r="AJ629" s="40">
        <v>68.014027690000006</v>
      </c>
      <c r="AK629" s="40">
        <v>76.582676210000002</v>
      </c>
      <c r="AL629" s="40">
        <v>71.735825340000005</v>
      </c>
      <c r="AM629" s="40">
        <v>65.204435340000003</v>
      </c>
      <c r="AN629" s="40">
        <v>58.338570070000003</v>
      </c>
      <c r="AO629" s="40">
        <v>58.90413736</v>
      </c>
      <c r="AP629" s="40">
        <v>71.273641319999996</v>
      </c>
      <c r="AQ629" s="40">
        <v>80.88220389</v>
      </c>
      <c r="AR629" s="40">
        <v>85.151324720000005</v>
      </c>
      <c r="AS629" s="40">
        <v>85.680403799999993</v>
      </c>
      <c r="AT629" s="40">
        <v>115.13855390000001</v>
      </c>
      <c r="AU629" s="40">
        <v>107.2449373</v>
      </c>
      <c r="AV629" s="40">
        <v>103.9245099</v>
      </c>
      <c r="AW629" s="40">
        <v>102.3311913</v>
      </c>
      <c r="AX629" s="40">
        <v>98.512091789999999</v>
      </c>
      <c r="AY629" s="40">
        <v>95.063955730000004</v>
      </c>
      <c r="AZ629" s="40">
        <v>101.534532</v>
      </c>
      <c r="BA629" s="40">
        <v>103.4015122</v>
      </c>
      <c r="BB629" s="40">
        <v>101.94198369999999</v>
      </c>
      <c r="BC629" s="40">
        <v>102.0757739</v>
      </c>
      <c r="BD629" s="40">
        <v>104.7759016</v>
      </c>
      <c r="BE629" s="40">
        <v>99.916887959999997</v>
      </c>
      <c r="BF629" s="40">
        <v>104.2833107</v>
      </c>
      <c r="BG629" s="40">
        <v>96.803227179999993</v>
      </c>
      <c r="BH629" s="40">
        <v>101.9602278</v>
      </c>
      <c r="BI629" s="40">
        <v>99.077659080000004</v>
      </c>
      <c r="BJ629" s="40">
        <v>97.946524499999995</v>
      </c>
      <c r="BK629" s="40">
        <v>99.959457540000002</v>
      </c>
      <c r="BL629" s="40">
        <v>0</v>
      </c>
    </row>
    <row r="630" spans="1:64" x14ac:dyDescent="0.3">
      <c r="A630" s="40" t="s">
        <v>155</v>
      </c>
      <c r="B630" s="40" t="s">
        <v>156</v>
      </c>
      <c r="C630" s="40" t="s">
        <v>330</v>
      </c>
      <c r="D630" s="40" t="s">
        <v>264</v>
      </c>
      <c r="E630" s="40" t="s">
        <v>287</v>
      </c>
      <c r="F630" s="40">
        <v>0</v>
      </c>
      <c r="G630" s="40" t="s">
        <v>265</v>
      </c>
      <c r="H630" s="40">
        <v>81.201151789999997</v>
      </c>
      <c r="I630" s="40">
        <v>74.605786370000004</v>
      </c>
      <c r="J630" s="40">
        <v>104.01755110000001</v>
      </c>
      <c r="K630" s="40">
        <v>87.124640069999998</v>
      </c>
      <c r="L630" s="40">
        <v>74.948580829999997</v>
      </c>
      <c r="M630" s="40">
        <v>90.319484439999997</v>
      </c>
      <c r="N630" s="40">
        <v>91.704374060000006</v>
      </c>
      <c r="O630" s="40">
        <v>91.772932949999998</v>
      </c>
      <c r="P630" s="40">
        <v>99.725764429999998</v>
      </c>
      <c r="Q630" s="40">
        <v>96.764020290000005</v>
      </c>
      <c r="R630" s="40">
        <v>87.056081169999999</v>
      </c>
      <c r="S630" s="40">
        <v>66.173042640000006</v>
      </c>
      <c r="T630" s="40">
        <v>70.300287949999998</v>
      </c>
      <c r="U630" s="40">
        <v>88.523241459999994</v>
      </c>
      <c r="V630" s="40">
        <v>79.363773480000006</v>
      </c>
      <c r="W630" s="40">
        <v>70.039764160000004</v>
      </c>
      <c r="X630" s="40">
        <v>71.753736459999999</v>
      </c>
      <c r="Y630" s="40">
        <v>70.67050596</v>
      </c>
      <c r="Z630" s="40">
        <v>67.420814480000004</v>
      </c>
      <c r="AA630" s="40">
        <v>74.948580829999997</v>
      </c>
      <c r="AB630" s="40">
        <v>98.9853284</v>
      </c>
      <c r="AC630" s="40">
        <v>92.664198549999995</v>
      </c>
      <c r="AD630" s="40">
        <v>71.657754010000005</v>
      </c>
      <c r="AE630" s="40">
        <v>69.079939670000002</v>
      </c>
      <c r="AF630" s="40">
        <v>85.588920880000003</v>
      </c>
      <c r="AG630" s="40">
        <v>80.076785959999995</v>
      </c>
      <c r="AH630" s="40">
        <v>76.004387769999994</v>
      </c>
      <c r="AI630" s="40">
        <v>100.69930069999999</v>
      </c>
      <c r="AJ630" s="40">
        <v>75.305087069999999</v>
      </c>
      <c r="AK630" s="40">
        <v>76.67626491</v>
      </c>
      <c r="AL630" s="40">
        <v>84.821061290000003</v>
      </c>
      <c r="AM630" s="40">
        <v>100.0822707</v>
      </c>
      <c r="AN630" s="40">
        <v>68.696009869999997</v>
      </c>
      <c r="AO630" s="40">
        <v>102.3584259</v>
      </c>
      <c r="AP630" s="40">
        <v>79.775126830000005</v>
      </c>
      <c r="AQ630" s="40">
        <v>82.448923629999996</v>
      </c>
      <c r="AR630" s="40">
        <v>79.802550389999993</v>
      </c>
      <c r="AS630" s="40">
        <v>93.953105719999996</v>
      </c>
      <c r="AT630" s="40">
        <v>92.252845190000002</v>
      </c>
      <c r="AU630" s="40">
        <v>72.850678729999998</v>
      </c>
      <c r="AV630" s="40">
        <v>87.028657620000004</v>
      </c>
      <c r="AW630" s="40">
        <v>91.992321399999994</v>
      </c>
      <c r="AX630" s="40">
        <v>113.4375428</v>
      </c>
      <c r="AY630" s="40">
        <v>92.033456740000005</v>
      </c>
      <c r="AZ630" s="40">
        <v>102.8246264</v>
      </c>
      <c r="BA630" s="40">
        <v>105.1419169</v>
      </c>
      <c r="BB630" s="40">
        <v>109.5982449</v>
      </c>
      <c r="BC630" s="40">
        <v>106.2937063</v>
      </c>
      <c r="BD630" s="40">
        <v>82.037570270000003</v>
      </c>
      <c r="BE630" s="40">
        <v>104.5934458</v>
      </c>
      <c r="BF630" s="40">
        <v>86.658439599999994</v>
      </c>
      <c r="BG630" s="40">
        <v>128.1777046</v>
      </c>
      <c r="BH630" s="40">
        <v>112.8205128</v>
      </c>
      <c r="BI630" s="40">
        <v>117.33168790000001</v>
      </c>
      <c r="BJ630" s="40">
        <v>109.9547511</v>
      </c>
      <c r="BK630" s="40">
        <v>115.82339229999999</v>
      </c>
      <c r="BL630" s="40">
        <v>0</v>
      </c>
    </row>
    <row r="631" spans="1:64" x14ac:dyDescent="0.3">
      <c r="A631" s="40" t="s">
        <v>284</v>
      </c>
      <c r="B631" s="40" t="s">
        <v>272</v>
      </c>
      <c r="C631" s="40" t="s">
        <v>330</v>
      </c>
      <c r="D631" s="40" t="s">
        <v>264</v>
      </c>
      <c r="E631" s="40" t="s">
        <v>287</v>
      </c>
      <c r="F631" s="40">
        <v>0</v>
      </c>
      <c r="G631" s="40" t="s">
        <v>265</v>
      </c>
      <c r="H631" s="40">
        <v>33.935593769999997</v>
      </c>
      <c r="I631" s="40">
        <v>42.715789860000001</v>
      </c>
      <c r="J631" s="40">
        <v>40.878200829999997</v>
      </c>
      <c r="K631" s="40">
        <v>42.128631230000003</v>
      </c>
      <c r="L631" s="40">
        <v>42.70491655</v>
      </c>
      <c r="M631" s="40">
        <v>45.705949510000003</v>
      </c>
      <c r="N631" s="40">
        <v>48.326416700000003</v>
      </c>
      <c r="O631" s="40">
        <v>47.722948119999998</v>
      </c>
      <c r="P631" s="40">
        <v>45.945162279999998</v>
      </c>
      <c r="Q631" s="40">
        <v>45.048114390000002</v>
      </c>
      <c r="R631" s="40">
        <v>54.38284917</v>
      </c>
      <c r="S631" s="40">
        <v>44.787154999999998</v>
      </c>
      <c r="T631" s="40">
        <v>45.700512860000003</v>
      </c>
      <c r="U631" s="40">
        <v>48.119823850000003</v>
      </c>
      <c r="V631" s="40">
        <v>44.607745420000001</v>
      </c>
      <c r="W631" s="40">
        <v>40.736847830000002</v>
      </c>
      <c r="X631" s="40">
        <v>40.976060599999997</v>
      </c>
      <c r="Y631" s="40">
        <v>40.954313980000002</v>
      </c>
      <c r="Z631" s="40">
        <v>41.459922800000001</v>
      </c>
      <c r="AA631" s="40">
        <v>50.419528460000002</v>
      </c>
      <c r="AB631" s="40">
        <v>48.8102789</v>
      </c>
      <c r="AC631" s="40">
        <v>51.593845709999997</v>
      </c>
      <c r="AD631" s="40">
        <v>42.661423319999997</v>
      </c>
      <c r="AE631" s="40">
        <v>52.779036259999998</v>
      </c>
      <c r="AF631" s="40">
        <v>53.64346424</v>
      </c>
      <c r="AG631" s="40">
        <v>46.293108140000001</v>
      </c>
      <c r="AH631" s="40">
        <v>46.08107863</v>
      </c>
      <c r="AI631" s="40">
        <v>48.119823850000003</v>
      </c>
      <c r="AJ631" s="40">
        <v>47.989344160000002</v>
      </c>
      <c r="AK631" s="40">
        <v>60.48277487</v>
      </c>
      <c r="AL631" s="40">
        <v>57.237092480000001</v>
      </c>
      <c r="AM631" s="40">
        <v>57.128359400000001</v>
      </c>
      <c r="AN631" s="40">
        <v>67.164422540000004</v>
      </c>
      <c r="AO631" s="40">
        <v>61.488555839999997</v>
      </c>
      <c r="AP631" s="40">
        <v>62.07027781</v>
      </c>
      <c r="AQ631" s="40">
        <v>75.504249650000006</v>
      </c>
      <c r="AR631" s="40">
        <v>69.95886265</v>
      </c>
      <c r="AS631" s="40">
        <v>81.473695660000004</v>
      </c>
      <c r="AT631" s="40">
        <v>89.471013569999997</v>
      </c>
      <c r="AU631" s="40">
        <v>91.460828910000004</v>
      </c>
      <c r="AV631" s="40">
        <v>93.505010780000006</v>
      </c>
      <c r="AW631" s="40">
        <v>95.190373500000007</v>
      </c>
      <c r="AX631" s="40">
        <v>99.327667129999995</v>
      </c>
      <c r="AY631" s="40">
        <v>100.790127</v>
      </c>
      <c r="AZ631" s="40">
        <v>99.833275950000001</v>
      </c>
      <c r="BA631" s="40">
        <v>99.376597020000006</v>
      </c>
      <c r="BB631" s="40">
        <v>85.322846630000001</v>
      </c>
      <c r="BC631" s="40">
        <v>94.325945520000005</v>
      </c>
      <c r="BD631" s="40">
        <v>93.048331849999997</v>
      </c>
      <c r="BE631" s="40">
        <v>123.4392273</v>
      </c>
      <c r="BF631" s="40">
        <v>102.3667567</v>
      </c>
      <c r="BG631" s="40">
        <v>113.1258948</v>
      </c>
      <c r="BH631" s="40">
        <v>118.3994491</v>
      </c>
      <c r="BI631" s="40">
        <v>116.0834345</v>
      </c>
      <c r="BJ631" s="40">
        <v>117.2360051</v>
      </c>
      <c r="BK631" s="40">
        <v>116.01275800000001</v>
      </c>
      <c r="BL631" s="40">
        <v>0</v>
      </c>
    </row>
    <row r="632" spans="1:64" x14ac:dyDescent="0.3">
      <c r="A632" s="40" t="s">
        <v>273</v>
      </c>
      <c r="B632" s="40" t="s">
        <v>274</v>
      </c>
      <c r="C632" s="40" t="s">
        <v>330</v>
      </c>
      <c r="D632" s="40" t="s">
        <v>264</v>
      </c>
      <c r="E632" s="40" t="s">
        <v>287</v>
      </c>
      <c r="F632" s="40">
        <v>0</v>
      </c>
      <c r="G632" s="40" t="s">
        <v>265</v>
      </c>
      <c r="H632" s="40">
        <v>59.157991350000003</v>
      </c>
      <c r="I632" s="40">
        <v>58.665249629999998</v>
      </c>
      <c r="J632" s="40">
        <v>57.114562450000001</v>
      </c>
      <c r="K632" s="40">
        <v>56.34646506</v>
      </c>
      <c r="L632" s="40">
        <v>58.636264820000001</v>
      </c>
      <c r="M632" s="40">
        <v>78.889398810000003</v>
      </c>
      <c r="N632" s="40">
        <v>66.382454530000004</v>
      </c>
      <c r="O632" s="40">
        <v>62.266611920000003</v>
      </c>
      <c r="P632" s="40">
        <v>59.766672300000003</v>
      </c>
      <c r="Q632" s="40">
        <v>62.186903700000002</v>
      </c>
      <c r="R632" s="40">
        <v>62.368058740000002</v>
      </c>
      <c r="S632" s="40">
        <v>62.831815659999997</v>
      </c>
      <c r="T632" s="40">
        <v>62.585444799999998</v>
      </c>
      <c r="U632" s="40">
        <v>69.353397259999994</v>
      </c>
      <c r="V632" s="40">
        <v>60.455061469999997</v>
      </c>
      <c r="W632" s="40">
        <v>59.179729960000003</v>
      </c>
      <c r="X632" s="40">
        <v>60.288398829999998</v>
      </c>
      <c r="Y632" s="40">
        <v>60.665201320000001</v>
      </c>
      <c r="Z632" s="40">
        <v>61.172435450000002</v>
      </c>
      <c r="AA632" s="40">
        <v>52.013236399999997</v>
      </c>
      <c r="AB632" s="40">
        <v>62.317335329999999</v>
      </c>
      <c r="AC632" s="40">
        <v>55.360981619999997</v>
      </c>
      <c r="AD632" s="40">
        <v>37.491848019999999</v>
      </c>
      <c r="AE632" s="40">
        <v>60.875341179999999</v>
      </c>
      <c r="AF632" s="40">
        <v>64.541919280000002</v>
      </c>
      <c r="AG632" s="40">
        <v>71.360595149999995</v>
      </c>
      <c r="AH632" s="40">
        <v>68.012849930000002</v>
      </c>
      <c r="AI632" s="40">
        <v>79.403879130000007</v>
      </c>
      <c r="AJ632" s="40">
        <v>73.39677786</v>
      </c>
      <c r="AK632" s="40">
        <v>71.679428029999997</v>
      </c>
      <c r="AL632" s="40">
        <v>88.461631359999998</v>
      </c>
      <c r="AM632" s="40">
        <v>75.512668779999998</v>
      </c>
      <c r="AN632" s="40">
        <v>97.113596290000004</v>
      </c>
      <c r="AO632" s="40">
        <v>96.193328660000006</v>
      </c>
      <c r="AP632" s="40">
        <v>98.12081834</v>
      </c>
      <c r="AQ632" s="40">
        <v>100.66423519999999</v>
      </c>
      <c r="AR632" s="40">
        <v>95.773048959999997</v>
      </c>
      <c r="AS632" s="40">
        <v>96.649839380000003</v>
      </c>
      <c r="AT632" s="40">
        <v>93.983237119999998</v>
      </c>
      <c r="AU632" s="40">
        <v>94.867273740000002</v>
      </c>
      <c r="AV632" s="40">
        <v>85.947199339999997</v>
      </c>
      <c r="AW632" s="40">
        <v>97.751262049999994</v>
      </c>
      <c r="AX632" s="40">
        <v>101.18596169999999</v>
      </c>
      <c r="AY632" s="40">
        <v>99.512089079999996</v>
      </c>
      <c r="AZ632" s="40">
        <v>103.7873481</v>
      </c>
      <c r="BA632" s="40">
        <v>96.700562790000006</v>
      </c>
      <c r="BB632" s="40">
        <v>95.432477480000003</v>
      </c>
      <c r="BC632" s="40">
        <v>115.80155070000001</v>
      </c>
      <c r="BD632" s="40">
        <v>120.27245720000001</v>
      </c>
      <c r="BE632" s="40">
        <v>131.4678389</v>
      </c>
      <c r="BF632" s="40">
        <v>115.5189488</v>
      </c>
      <c r="BG632" s="40">
        <v>128.12009370000001</v>
      </c>
      <c r="BH632" s="40">
        <v>122.37385569999999</v>
      </c>
      <c r="BI632" s="40">
        <v>123.4318012</v>
      </c>
      <c r="BJ632" s="40">
        <v>132.62723120000001</v>
      </c>
      <c r="BK632" s="40">
        <v>133.50402159999999</v>
      </c>
      <c r="BL632" s="40">
        <v>0</v>
      </c>
    </row>
    <row r="633" spans="1:64" x14ac:dyDescent="0.3">
      <c r="A633" s="40" t="s">
        <v>161</v>
      </c>
      <c r="B633" s="40" t="s">
        <v>162</v>
      </c>
      <c r="C633" s="40" t="s">
        <v>330</v>
      </c>
      <c r="D633" s="40" t="s">
        <v>264</v>
      </c>
      <c r="E633" s="40" t="s">
        <v>287</v>
      </c>
      <c r="F633" s="40">
        <v>0</v>
      </c>
      <c r="G633" s="40" t="s">
        <v>265</v>
      </c>
      <c r="H633" s="40">
        <v>62.046889620000002</v>
      </c>
      <c r="I633" s="40">
        <v>63.967492980000003</v>
      </c>
      <c r="J633" s="40">
        <v>56.548175870000001</v>
      </c>
      <c r="K633" s="40">
        <v>65.651309639999994</v>
      </c>
      <c r="L633" s="40">
        <v>71.202642659999995</v>
      </c>
      <c r="M633" s="40">
        <v>69.045252570000002</v>
      </c>
      <c r="N633" s="40">
        <v>65.616230119999997</v>
      </c>
      <c r="O633" s="40">
        <v>67.247427500000001</v>
      </c>
      <c r="P633" s="40">
        <v>76.552268479999995</v>
      </c>
      <c r="Q633" s="40">
        <v>72.754911129999996</v>
      </c>
      <c r="R633" s="40">
        <v>72.912768940000007</v>
      </c>
      <c r="S633" s="40">
        <v>60.327993450000001</v>
      </c>
      <c r="T633" s="40">
        <v>59.056361090000003</v>
      </c>
      <c r="U633" s="40">
        <v>69.825771750000001</v>
      </c>
      <c r="V633" s="40">
        <v>77.227549109999998</v>
      </c>
      <c r="W633" s="40">
        <v>59.556244149999998</v>
      </c>
      <c r="X633" s="40">
        <v>53.996141250000001</v>
      </c>
      <c r="Y633" s="40">
        <v>94.495439660000002</v>
      </c>
      <c r="Z633" s="40">
        <v>74.351028999999997</v>
      </c>
      <c r="AA633" s="40">
        <v>63.678086999999998</v>
      </c>
      <c r="AB633" s="40">
        <v>73.482811040000001</v>
      </c>
      <c r="AC633" s="40">
        <v>68.843545370000001</v>
      </c>
      <c r="AD633" s="40">
        <v>73.702057999999994</v>
      </c>
      <c r="AE633" s="40">
        <v>61.090972870000002</v>
      </c>
      <c r="AF633" s="40">
        <v>95.065481759999997</v>
      </c>
      <c r="AG633" s="40">
        <v>95.574134709999996</v>
      </c>
      <c r="AH633" s="40">
        <v>90.627923289999998</v>
      </c>
      <c r="AI633" s="40">
        <v>84.366230119999997</v>
      </c>
      <c r="AJ633" s="40">
        <v>82.41054724</v>
      </c>
      <c r="AK633" s="40">
        <v>63.704396629999998</v>
      </c>
      <c r="AL633" s="40">
        <v>92.548526659999993</v>
      </c>
      <c r="AM633" s="40">
        <v>64.721702530000002</v>
      </c>
      <c r="AN633" s="40">
        <v>66.896632370000006</v>
      </c>
      <c r="AO633" s="40">
        <v>71.720065480000002</v>
      </c>
      <c r="AP633" s="40">
        <v>71.044784849999999</v>
      </c>
      <c r="AQ633" s="40">
        <v>96.521281569999999</v>
      </c>
      <c r="AR633" s="40">
        <v>93.302736199999998</v>
      </c>
      <c r="AS633" s="40">
        <v>105.6068756</v>
      </c>
      <c r="AT633" s="40">
        <v>102.9671422</v>
      </c>
      <c r="AU633" s="40">
        <v>88.268826009999998</v>
      </c>
      <c r="AV633" s="40">
        <v>86.497310569999996</v>
      </c>
      <c r="AW633" s="40">
        <v>69.159260990000007</v>
      </c>
      <c r="AX633" s="40">
        <v>86.06758653</v>
      </c>
      <c r="AY633" s="40">
        <v>105.8085828</v>
      </c>
      <c r="AZ633" s="40">
        <v>95.547825070000002</v>
      </c>
      <c r="BA633" s="40">
        <v>98.643592139999996</v>
      </c>
      <c r="BB633" s="40">
        <v>96.573900839999993</v>
      </c>
      <c r="BC633" s="40">
        <v>122.57659030000001</v>
      </c>
      <c r="BD633" s="40">
        <v>157.89289059999999</v>
      </c>
      <c r="BE633" s="40">
        <v>127.4087933</v>
      </c>
      <c r="BF633" s="40">
        <v>91.803087000000005</v>
      </c>
      <c r="BG633" s="40">
        <v>132.1445276</v>
      </c>
      <c r="BH633" s="40">
        <v>132.6356408</v>
      </c>
      <c r="BI633" s="40">
        <v>135.99450419999999</v>
      </c>
      <c r="BJ633" s="40">
        <v>138.16943409999999</v>
      </c>
      <c r="BK633" s="40">
        <v>140.9757951</v>
      </c>
      <c r="BL633" s="40">
        <v>0</v>
      </c>
    </row>
    <row r="634" spans="1:64" x14ac:dyDescent="0.3">
      <c r="A634" s="40" t="s">
        <v>163</v>
      </c>
      <c r="B634" s="40" t="s">
        <v>164</v>
      </c>
      <c r="C634" s="40" t="s">
        <v>330</v>
      </c>
      <c r="D634" s="40" t="s">
        <v>264</v>
      </c>
      <c r="E634" s="40" t="s">
        <v>287</v>
      </c>
      <c r="F634" s="40">
        <v>0</v>
      </c>
      <c r="G634" s="40" t="s">
        <v>265</v>
      </c>
      <c r="H634" s="40">
        <v>51.8411215</v>
      </c>
      <c r="I634" s="40">
        <v>53.102803739999999</v>
      </c>
      <c r="J634" s="40">
        <v>52.5</v>
      </c>
      <c r="K634" s="40">
        <v>52.724299070000001</v>
      </c>
      <c r="L634" s="40">
        <v>47.733644859999998</v>
      </c>
      <c r="M634" s="40">
        <v>51.771028039999997</v>
      </c>
      <c r="N634" s="40">
        <v>52.556074770000002</v>
      </c>
      <c r="O634" s="40">
        <v>54.294392520000002</v>
      </c>
      <c r="P634" s="40">
        <v>55.948598130000001</v>
      </c>
      <c r="Q634" s="40">
        <v>48.084112150000003</v>
      </c>
      <c r="R634" s="40">
        <v>28.990654209999999</v>
      </c>
      <c r="S634" s="40">
        <v>29.425233639999998</v>
      </c>
      <c r="T634" s="40">
        <v>30.42056075</v>
      </c>
      <c r="U634" s="40">
        <v>46.28971963</v>
      </c>
      <c r="V634" s="40">
        <v>61.07943925</v>
      </c>
      <c r="W634" s="40">
        <v>78.336448599999997</v>
      </c>
      <c r="X634" s="40">
        <v>58.07943925</v>
      </c>
      <c r="Y634" s="40">
        <v>46.009345789999998</v>
      </c>
      <c r="Z634" s="40">
        <v>43.191588789999997</v>
      </c>
      <c r="AA634" s="40">
        <v>59.200934580000002</v>
      </c>
      <c r="AB634" s="40">
        <v>58.93457944</v>
      </c>
      <c r="AC634" s="40">
        <v>63.238317760000001</v>
      </c>
      <c r="AD634" s="40">
        <v>65.088785049999998</v>
      </c>
      <c r="AE634" s="40">
        <v>70.275700929999999</v>
      </c>
      <c r="AF634" s="40">
        <v>89.537383180000006</v>
      </c>
      <c r="AG634" s="40">
        <v>98.004672900000003</v>
      </c>
      <c r="AH634" s="40">
        <v>141.70093460000001</v>
      </c>
      <c r="AI634" s="40">
        <v>121.00934580000001</v>
      </c>
      <c r="AJ634" s="40">
        <v>133.14953270000001</v>
      </c>
      <c r="AK634" s="40">
        <v>121.9345794</v>
      </c>
      <c r="AL634" s="40">
        <v>94.443925230000005</v>
      </c>
      <c r="AM634" s="40">
        <v>120.85514019999999</v>
      </c>
      <c r="AN634" s="40">
        <v>119.0186916</v>
      </c>
      <c r="AO634" s="40">
        <v>93.64485981</v>
      </c>
      <c r="AP634" s="40">
        <v>108.28037380000001</v>
      </c>
      <c r="AQ634" s="40">
        <v>119.1168224</v>
      </c>
      <c r="AR634" s="40">
        <v>109.6401869</v>
      </c>
      <c r="AS634" s="40">
        <v>125.3831776</v>
      </c>
      <c r="AT634" s="40">
        <v>121.14953269999999</v>
      </c>
      <c r="AU634" s="40">
        <v>121.1775701</v>
      </c>
      <c r="AV634" s="40">
        <v>89.607476640000002</v>
      </c>
      <c r="AW634" s="40">
        <v>141.84112150000001</v>
      </c>
      <c r="AX634" s="40">
        <v>111.85514019999999</v>
      </c>
      <c r="AY634" s="40">
        <v>89.369158880000001</v>
      </c>
      <c r="AZ634" s="40">
        <v>117.9252336</v>
      </c>
      <c r="BA634" s="40">
        <v>92.705607479999998</v>
      </c>
      <c r="BB634" s="40">
        <v>98.943925230000005</v>
      </c>
      <c r="BC634" s="40">
        <v>107.35514019999999</v>
      </c>
      <c r="BD634" s="40">
        <v>99.995327099999997</v>
      </c>
      <c r="BE634" s="40">
        <v>133.89252339999999</v>
      </c>
      <c r="BF634" s="40">
        <v>192.67289719999999</v>
      </c>
      <c r="BG634" s="40">
        <v>144.9953271</v>
      </c>
      <c r="BH634" s="40">
        <v>167.78971960000001</v>
      </c>
      <c r="BI634" s="40">
        <v>235.34579439999999</v>
      </c>
      <c r="BJ634" s="40">
        <v>224.39719629999999</v>
      </c>
      <c r="BK634" s="40">
        <v>171.25233639999999</v>
      </c>
      <c r="BL634" s="40">
        <v>0</v>
      </c>
    </row>
    <row r="635" spans="1:64" x14ac:dyDescent="0.3">
      <c r="A635" s="40" t="s">
        <v>167</v>
      </c>
      <c r="B635" s="40" t="s">
        <v>168</v>
      </c>
      <c r="C635" s="40" t="s">
        <v>330</v>
      </c>
      <c r="D635" s="40" t="s">
        <v>264</v>
      </c>
      <c r="E635" s="40" t="s">
        <v>287</v>
      </c>
      <c r="F635" s="40">
        <v>0</v>
      </c>
      <c r="G635" s="40" t="s">
        <v>265</v>
      </c>
      <c r="H635" s="40">
        <v>123.4503543</v>
      </c>
      <c r="I635" s="40">
        <v>133.8600635</v>
      </c>
      <c r="J635" s="40">
        <v>136.8656838</v>
      </c>
      <c r="K635" s="40">
        <v>146.44457109999999</v>
      </c>
      <c r="L635" s="40">
        <v>114.238006</v>
      </c>
      <c r="M635" s="40">
        <v>121.25112</v>
      </c>
      <c r="N635" s="40">
        <v>139.60250880000001</v>
      </c>
      <c r="O635" s="40">
        <v>96.277592249999998</v>
      </c>
      <c r="P635" s="40">
        <v>120.6402216</v>
      </c>
      <c r="Q635" s="40">
        <v>95.349026640000005</v>
      </c>
      <c r="R635" s="40">
        <v>103.8038609</v>
      </c>
      <c r="S635" s="40">
        <v>102.0444734</v>
      </c>
      <c r="T635" s="40">
        <v>79.148000330000002</v>
      </c>
      <c r="U635" s="40">
        <v>99.209904699999996</v>
      </c>
      <c r="V635" s="40">
        <v>84.646086179999998</v>
      </c>
      <c r="W635" s="40">
        <v>103.4617578</v>
      </c>
      <c r="X635" s="40">
        <v>105.39219679999999</v>
      </c>
      <c r="Y635" s="40">
        <v>105.4410687</v>
      </c>
      <c r="Z635" s="40">
        <v>109.22863890000001</v>
      </c>
      <c r="AA635" s="40">
        <v>111.7699764</v>
      </c>
      <c r="AB635" s="40">
        <v>101.55575469999999</v>
      </c>
      <c r="AC635" s="40">
        <v>97.817056280000003</v>
      </c>
      <c r="AD635" s="40">
        <v>98.20803128</v>
      </c>
      <c r="AE635" s="40">
        <v>62.824794330000003</v>
      </c>
      <c r="AF635" s="40">
        <v>103.8527328</v>
      </c>
      <c r="AG635" s="40">
        <v>102.3621406</v>
      </c>
      <c r="AH635" s="40">
        <v>79.783334690000004</v>
      </c>
      <c r="AI635" s="40">
        <v>116.1195732</v>
      </c>
      <c r="AJ635" s="40">
        <v>86.185550219999996</v>
      </c>
      <c r="AK635" s="40">
        <v>75.824712880000007</v>
      </c>
      <c r="AL635" s="40">
        <v>82.300236209999994</v>
      </c>
      <c r="AM635" s="40">
        <v>75.580353509999995</v>
      </c>
      <c r="AN635" s="40">
        <v>79.734462820000005</v>
      </c>
      <c r="AO635" s="40">
        <v>65.463875540000004</v>
      </c>
      <c r="AP635" s="40">
        <v>76.313431620000003</v>
      </c>
      <c r="AQ635" s="40">
        <v>71.108577010000005</v>
      </c>
      <c r="AR635" s="40">
        <v>70.277755150000004</v>
      </c>
      <c r="AS635" s="40">
        <v>95.177975079999996</v>
      </c>
      <c r="AT635" s="40">
        <v>92.88099699</v>
      </c>
      <c r="AU635" s="40">
        <v>70.644294209999998</v>
      </c>
      <c r="AV635" s="40">
        <v>96.375335989999996</v>
      </c>
      <c r="AW635" s="40">
        <v>103.3395781</v>
      </c>
      <c r="AX635" s="40">
        <v>104.5125031</v>
      </c>
      <c r="AY635" s="40">
        <v>83.448725260000003</v>
      </c>
      <c r="AZ635" s="40">
        <v>106.6873015</v>
      </c>
      <c r="BA635" s="40">
        <v>109.8639733</v>
      </c>
      <c r="BB635" s="40">
        <v>103.8038609</v>
      </c>
      <c r="BC635" s="40">
        <v>121.3244278</v>
      </c>
      <c r="BD635" s="40">
        <v>94.322717280000006</v>
      </c>
      <c r="BE635" s="40">
        <v>120.44473410000001</v>
      </c>
      <c r="BF635" s="40">
        <v>88.726887680000004</v>
      </c>
      <c r="BG635" s="40">
        <v>127.066873</v>
      </c>
      <c r="BH635" s="40">
        <v>99.405392199999994</v>
      </c>
      <c r="BI635" s="40">
        <v>108.9842795</v>
      </c>
      <c r="BJ635" s="40">
        <v>134.76419319999999</v>
      </c>
      <c r="BK635" s="40">
        <v>129.5837745</v>
      </c>
      <c r="BL635" s="40">
        <v>0</v>
      </c>
    </row>
    <row r="636" spans="1:64" x14ac:dyDescent="0.3">
      <c r="A636" s="40" t="s">
        <v>169</v>
      </c>
      <c r="B636" s="40" t="s">
        <v>170</v>
      </c>
      <c r="C636" s="40" t="s">
        <v>330</v>
      </c>
      <c r="D636" s="40" t="s">
        <v>264</v>
      </c>
      <c r="E636" s="40" t="s">
        <v>287</v>
      </c>
      <c r="F636" s="40">
        <v>0</v>
      </c>
      <c r="G636" s="40" t="s">
        <v>265</v>
      </c>
      <c r="H636" s="40">
        <v>51.813110180000002</v>
      </c>
      <c r="I636" s="40">
        <v>54.588563460000003</v>
      </c>
      <c r="J636" s="40">
        <v>53.25662483</v>
      </c>
      <c r="K636" s="40">
        <v>50.055788010000001</v>
      </c>
      <c r="L636" s="40">
        <v>47.914923289999997</v>
      </c>
      <c r="M636" s="40">
        <v>42.384937239999999</v>
      </c>
      <c r="N636" s="40">
        <v>48.361227339999999</v>
      </c>
      <c r="O636" s="40">
        <v>46.799163180000001</v>
      </c>
      <c r="P636" s="40">
        <v>42.60808926</v>
      </c>
      <c r="Q636" s="40">
        <v>50.411436539999997</v>
      </c>
      <c r="R636" s="40">
        <v>49.483960949999997</v>
      </c>
      <c r="S636" s="40">
        <v>45.669456070000003</v>
      </c>
      <c r="T636" s="40">
        <v>45.969316599999999</v>
      </c>
      <c r="U636" s="40">
        <v>69.463040449999994</v>
      </c>
      <c r="V636" s="40">
        <v>67.440725240000006</v>
      </c>
      <c r="W636" s="40">
        <v>50.571827059999997</v>
      </c>
      <c r="X636" s="40">
        <v>65.034867500000004</v>
      </c>
      <c r="Y636" s="40">
        <v>63.884239890000003</v>
      </c>
      <c r="Z636" s="40">
        <v>73.451882850000004</v>
      </c>
      <c r="AA636" s="40">
        <v>75.801952580000005</v>
      </c>
      <c r="AB636" s="40">
        <v>115.446304</v>
      </c>
      <c r="AC636" s="40">
        <v>113.8702929</v>
      </c>
      <c r="AD636" s="40">
        <v>106.4156206</v>
      </c>
      <c r="AE636" s="40">
        <v>88.305439329999999</v>
      </c>
      <c r="AF636" s="40">
        <v>87.022315199999994</v>
      </c>
      <c r="AG636" s="40">
        <v>80.662482569999995</v>
      </c>
      <c r="AH636" s="40">
        <v>83.891213390000004</v>
      </c>
      <c r="AI636" s="40">
        <v>91.039051599999993</v>
      </c>
      <c r="AJ636" s="40">
        <v>87.370990239999998</v>
      </c>
      <c r="AK636" s="40">
        <v>80.048814500000006</v>
      </c>
      <c r="AL636" s="40">
        <v>76.297071130000006</v>
      </c>
      <c r="AM636" s="40">
        <v>81.171548119999997</v>
      </c>
      <c r="AN636" s="40">
        <v>80.411436539999997</v>
      </c>
      <c r="AO636" s="40">
        <v>78.960948400000007</v>
      </c>
      <c r="AP636" s="40">
        <v>84.414225939999994</v>
      </c>
      <c r="AQ636" s="40">
        <v>85.104602510000007</v>
      </c>
      <c r="AR636" s="40">
        <v>82.482566250000005</v>
      </c>
      <c r="AS636" s="40">
        <v>83.80753138</v>
      </c>
      <c r="AT636" s="40">
        <v>86.422594140000001</v>
      </c>
      <c r="AU636" s="40">
        <v>81.694560670000001</v>
      </c>
      <c r="AV636" s="40">
        <v>86.025104600000006</v>
      </c>
      <c r="AW636" s="40">
        <v>87.531380749999997</v>
      </c>
      <c r="AX636" s="40">
        <v>91.269177130000003</v>
      </c>
      <c r="AY636" s="40">
        <v>95.732217570000003</v>
      </c>
      <c r="AZ636" s="40">
        <v>99.142259409999994</v>
      </c>
      <c r="BA636" s="40">
        <v>105.125523</v>
      </c>
      <c r="BB636" s="40">
        <v>97.615062760000001</v>
      </c>
      <c r="BC636" s="40">
        <v>111.4644351</v>
      </c>
      <c r="BD636" s="40">
        <v>106.77126920000001</v>
      </c>
      <c r="BE636" s="40">
        <v>106.5690377</v>
      </c>
      <c r="BF636" s="40">
        <v>93.068340309999996</v>
      </c>
      <c r="BG636" s="40">
        <v>97.60808926</v>
      </c>
      <c r="BH636" s="40">
        <v>86.101813109999995</v>
      </c>
      <c r="BI636" s="40">
        <v>101.1018131</v>
      </c>
      <c r="BJ636" s="40">
        <v>100.6624826</v>
      </c>
      <c r="BK636" s="40">
        <v>100.6694561</v>
      </c>
      <c r="BL636" s="40">
        <v>0</v>
      </c>
    </row>
    <row r="637" spans="1:64" x14ac:dyDescent="0.3">
      <c r="A637" s="40" t="s">
        <v>173</v>
      </c>
      <c r="B637" s="40" t="s">
        <v>174</v>
      </c>
      <c r="C637" s="40" t="s">
        <v>330</v>
      </c>
      <c r="D637" s="40" t="s">
        <v>264</v>
      </c>
      <c r="E637" s="40" t="s">
        <v>287</v>
      </c>
      <c r="F637" s="40">
        <v>0</v>
      </c>
      <c r="G637" s="40" t="s">
        <v>265</v>
      </c>
      <c r="H637" s="40">
        <v>53.957965039999998</v>
      </c>
      <c r="I637" s="40">
        <v>53.457081119999998</v>
      </c>
      <c r="J637" s="40">
        <v>56.305244549999998</v>
      </c>
      <c r="K637" s="40">
        <v>57.778432530000003</v>
      </c>
      <c r="L637" s="40">
        <v>57.817717539999997</v>
      </c>
      <c r="M637" s="40">
        <v>52.13121194</v>
      </c>
      <c r="N637" s="40">
        <v>62.49263406</v>
      </c>
      <c r="O637" s="40">
        <v>45.295619719999998</v>
      </c>
      <c r="P637" s="40">
        <v>68.650559810000004</v>
      </c>
      <c r="Q637" s="40">
        <v>46.709880179999999</v>
      </c>
      <c r="R637" s="40">
        <v>64.397957180000006</v>
      </c>
      <c r="S637" s="40">
        <v>36.42702809</v>
      </c>
      <c r="T637" s="40">
        <v>49.89196621</v>
      </c>
      <c r="U637" s="40">
        <v>72.726379890000004</v>
      </c>
      <c r="V637" s="40">
        <v>69.554115109999998</v>
      </c>
      <c r="W637" s="40">
        <v>69.416617560000006</v>
      </c>
      <c r="X637" s="40">
        <v>49.901787470000002</v>
      </c>
      <c r="Y637" s="40">
        <v>81.830681589999998</v>
      </c>
      <c r="Z637" s="40">
        <v>60.57748969</v>
      </c>
      <c r="AA637" s="40">
        <v>53.761539970000001</v>
      </c>
      <c r="AB637" s="40">
        <v>88.852877629999995</v>
      </c>
      <c r="AC637" s="40">
        <v>67.206835589999997</v>
      </c>
      <c r="AD637" s="40">
        <v>56.305244549999998</v>
      </c>
      <c r="AE637" s="40">
        <v>60.115890790000002</v>
      </c>
      <c r="AF637" s="40">
        <v>80.524454919999997</v>
      </c>
      <c r="AG637" s="40">
        <v>74.808485559999994</v>
      </c>
      <c r="AH637" s="40">
        <v>82.636024359999993</v>
      </c>
      <c r="AI637" s="40">
        <v>69.937143980000002</v>
      </c>
      <c r="AJ637" s="40">
        <v>83.215478300000001</v>
      </c>
      <c r="AK637" s="40">
        <v>78.078962880000006</v>
      </c>
      <c r="AL637" s="40">
        <v>80.789628759999999</v>
      </c>
      <c r="AM637" s="40">
        <v>78.432527989999997</v>
      </c>
      <c r="AN637" s="40">
        <v>82.154782949999998</v>
      </c>
      <c r="AO637" s="40">
        <v>74.415635440000003</v>
      </c>
      <c r="AP637" s="40">
        <v>85.641327829999994</v>
      </c>
      <c r="AQ637" s="40">
        <v>74.494205460000003</v>
      </c>
      <c r="AR637" s="40">
        <v>70.388921629999999</v>
      </c>
      <c r="AS637" s="40">
        <v>65.586328820000006</v>
      </c>
      <c r="AT637" s="40">
        <v>85.484187779999999</v>
      </c>
      <c r="AU637" s="40">
        <v>86.368100569999996</v>
      </c>
      <c r="AV637" s="40">
        <v>87.124337069999996</v>
      </c>
      <c r="AW637" s="40">
        <v>63.995285799999998</v>
      </c>
      <c r="AX637" s="40">
        <v>107.1204086</v>
      </c>
      <c r="AY637" s="40">
        <v>95.708112360000001</v>
      </c>
      <c r="AZ637" s="40">
        <v>117.96307210000001</v>
      </c>
      <c r="BA637" s="40">
        <v>86.328815559999995</v>
      </c>
      <c r="BB637" s="40">
        <v>70.958554309999997</v>
      </c>
      <c r="BC637" s="40">
        <v>115.321155</v>
      </c>
      <c r="BD637" s="40">
        <v>111.4319387</v>
      </c>
      <c r="BE637" s="40">
        <v>117.5112944</v>
      </c>
      <c r="BF637" s="40">
        <v>94.961697110000003</v>
      </c>
      <c r="BG637" s="40">
        <v>119.94696519999999</v>
      </c>
      <c r="BH637" s="40">
        <v>110.40070710000001</v>
      </c>
      <c r="BI637" s="40">
        <v>109.1632292</v>
      </c>
      <c r="BJ637" s="40">
        <v>135.15026520000001</v>
      </c>
      <c r="BK637" s="40">
        <v>132.4887056</v>
      </c>
      <c r="BL637" s="40">
        <v>0</v>
      </c>
    </row>
    <row r="638" spans="1:64" x14ac:dyDescent="0.3">
      <c r="A638" s="40" t="s">
        <v>5</v>
      </c>
      <c r="B638" s="40" t="s">
        <v>6</v>
      </c>
      <c r="C638" s="40" t="s">
        <v>329</v>
      </c>
      <c r="D638" s="40" t="s">
        <v>56</v>
      </c>
      <c r="E638" s="40" t="s">
        <v>293</v>
      </c>
      <c r="F638" s="40" t="s">
        <v>324</v>
      </c>
      <c r="G638" s="40" t="s">
        <v>57</v>
      </c>
      <c r="AL638" s="40">
        <v>38.265998840000002</v>
      </c>
      <c r="AM638" s="40">
        <v>37.193000789999999</v>
      </c>
      <c r="AN638" s="40">
        <v>42.460998539999999</v>
      </c>
      <c r="AO638" s="40">
        <v>41.867000580000003</v>
      </c>
      <c r="AP638" s="40">
        <v>41.969001769999998</v>
      </c>
      <c r="AQ638" s="40">
        <v>40.460998539999999</v>
      </c>
      <c r="AR638" s="40">
        <v>39.667999270000003</v>
      </c>
      <c r="AS638" s="40">
        <v>37.194000240000001</v>
      </c>
      <c r="AT638" s="40">
        <v>38.805999759999999</v>
      </c>
      <c r="AU638" s="40">
        <v>37.478000639999998</v>
      </c>
      <c r="AV638" s="40">
        <v>36.277999880000003</v>
      </c>
      <c r="AW638" s="40">
        <v>37.930999759999999</v>
      </c>
      <c r="AX638" s="40">
        <v>37.270000459999999</v>
      </c>
      <c r="AY638" s="40">
        <v>36.166000369999999</v>
      </c>
      <c r="AZ638" s="40">
        <v>37.498001100000003</v>
      </c>
      <c r="BA638" s="40">
        <v>38.480998990000003</v>
      </c>
      <c r="BB638" s="40">
        <v>38.627998349999999</v>
      </c>
      <c r="BC638" s="40">
        <v>39.994998930000001</v>
      </c>
      <c r="BD638" s="40">
        <v>42.471000670000002</v>
      </c>
      <c r="BE638" s="40">
        <v>47.234001159999998</v>
      </c>
      <c r="BF638" s="40">
        <v>51.2179985</v>
      </c>
      <c r="BG638" s="40">
        <v>50.75</v>
      </c>
      <c r="BH638" s="40">
        <v>49.284000399999996</v>
      </c>
      <c r="BI638" s="40">
        <v>48.881999970000003</v>
      </c>
      <c r="BJ638" s="40">
        <v>48.89599991</v>
      </c>
      <c r="BK638" s="40">
        <v>49.159000399999996</v>
      </c>
      <c r="BL638" s="40">
        <v>50.60400009</v>
      </c>
    </row>
    <row r="639" spans="1:64" x14ac:dyDescent="0.3">
      <c r="A639" s="40" t="s">
        <v>151</v>
      </c>
      <c r="B639" s="40" t="s">
        <v>152</v>
      </c>
      <c r="C639" s="40" t="s">
        <v>329</v>
      </c>
      <c r="D639" s="40" t="s">
        <v>56</v>
      </c>
      <c r="E639" s="40" t="s">
        <v>293</v>
      </c>
      <c r="F639" s="40" t="s">
        <v>324</v>
      </c>
      <c r="G639" s="40" t="s">
        <v>57</v>
      </c>
      <c r="AL639" s="40">
        <v>91.722999569999999</v>
      </c>
      <c r="AM639" s="40">
        <v>92.111999510000004</v>
      </c>
      <c r="AN639" s="40">
        <v>92.402999879999996</v>
      </c>
      <c r="AO639" s="40">
        <v>92.109001160000005</v>
      </c>
      <c r="AP639" s="40">
        <v>92.324996949999999</v>
      </c>
      <c r="AQ639" s="40">
        <v>92.842002870000002</v>
      </c>
      <c r="AR639" s="40">
        <v>92.315002440000001</v>
      </c>
      <c r="AS639" s="40">
        <v>92.214996339999999</v>
      </c>
      <c r="AT639" s="40">
        <v>92.291000370000006</v>
      </c>
      <c r="AU639" s="40">
        <v>92.254997250000002</v>
      </c>
      <c r="AV639" s="40">
        <v>92.081001279999995</v>
      </c>
      <c r="AW639" s="40">
        <v>92.009002690000003</v>
      </c>
      <c r="AX639" s="40">
        <v>91.99199677</v>
      </c>
      <c r="AY639" s="40">
        <v>91.864997860000003</v>
      </c>
      <c r="AZ639" s="40">
        <v>91.822998049999995</v>
      </c>
      <c r="BA639" s="40">
        <v>91.83699799</v>
      </c>
      <c r="BB639" s="40">
        <v>91.387001040000001</v>
      </c>
      <c r="BC639" s="40">
        <v>91.54499817</v>
      </c>
      <c r="BD639" s="40">
        <v>91.532997129999998</v>
      </c>
      <c r="BE639" s="40">
        <v>91.347000120000004</v>
      </c>
      <c r="BF639" s="40">
        <v>91.422996519999998</v>
      </c>
      <c r="BG639" s="40">
        <v>91.363998409999994</v>
      </c>
      <c r="BH639" s="40">
        <v>91.222999569999999</v>
      </c>
      <c r="BI639" s="40">
        <v>91.102996829999995</v>
      </c>
      <c r="BJ639" s="40">
        <v>91.560997009999994</v>
      </c>
      <c r="BK639" s="40">
        <v>91.36699677</v>
      </c>
      <c r="BL639" s="40">
        <v>91.444999690000003</v>
      </c>
    </row>
    <row r="640" spans="1:64" x14ac:dyDescent="0.3">
      <c r="A640" s="40" t="s">
        <v>157</v>
      </c>
      <c r="B640" s="40" t="s">
        <v>158</v>
      </c>
      <c r="C640" s="40" t="s">
        <v>329</v>
      </c>
      <c r="D640" s="40" t="s">
        <v>56</v>
      </c>
      <c r="E640" s="40" t="s">
        <v>293</v>
      </c>
      <c r="F640" s="40" t="s">
        <v>324</v>
      </c>
      <c r="G640" s="40" t="s">
        <v>57</v>
      </c>
      <c r="AL640" s="40">
        <v>90.156997680000003</v>
      </c>
      <c r="AM640" s="40">
        <v>90.833999629999994</v>
      </c>
      <c r="AN640" s="40">
        <v>90.412002560000005</v>
      </c>
      <c r="AO640" s="40">
        <v>90.018997189999993</v>
      </c>
      <c r="AP640" s="40">
        <v>89.385002139999997</v>
      </c>
      <c r="AQ640" s="40">
        <v>88.64800262</v>
      </c>
      <c r="AR640" s="40">
        <v>88.277999879999996</v>
      </c>
      <c r="AS640" s="40">
        <v>87.703002929999997</v>
      </c>
      <c r="AT640" s="40">
        <v>86.490997309999997</v>
      </c>
      <c r="AU640" s="40">
        <v>85.75800323</v>
      </c>
      <c r="AV640" s="40">
        <v>84.790000919999997</v>
      </c>
      <c r="AW640" s="40">
        <v>83.737998959999999</v>
      </c>
      <c r="AX640" s="40">
        <v>82.974998470000003</v>
      </c>
      <c r="AY640" s="40">
        <v>81.706001279999995</v>
      </c>
      <c r="AZ640" s="40">
        <v>80.217002870000002</v>
      </c>
      <c r="BA640" s="40">
        <v>80.028999330000005</v>
      </c>
      <c r="BB640" s="40">
        <v>79.46199799</v>
      </c>
      <c r="BC640" s="40">
        <v>79.212997439999995</v>
      </c>
      <c r="BD640" s="40">
        <v>78.70500183</v>
      </c>
      <c r="BE640" s="40">
        <v>77.153999330000005</v>
      </c>
      <c r="BF640" s="40">
        <v>75.51499939</v>
      </c>
      <c r="BG640" s="40">
        <v>74.946998600000001</v>
      </c>
      <c r="BH640" s="40">
        <v>72.675003050000001</v>
      </c>
      <c r="BI640" s="40">
        <v>71.376998900000004</v>
      </c>
      <c r="BJ640" s="40">
        <v>69.887001040000001</v>
      </c>
      <c r="BK640" s="40">
        <v>68.98500061</v>
      </c>
      <c r="BL640" s="40">
        <v>68.22000122</v>
      </c>
    </row>
    <row r="641" spans="1:64" x14ac:dyDescent="0.3">
      <c r="A641" s="40" t="s">
        <v>159</v>
      </c>
      <c r="B641" s="40" t="s">
        <v>160</v>
      </c>
      <c r="C641" s="40" t="s">
        <v>329</v>
      </c>
      <c r="D641" s="40" t="s">
        <v>56</v>
      </c>
      <c r="E641" s="40" t="s">
        <v>293</v>
      </c>
      <c r="F641" s="40" t="s">
        <v>324</v>
      </c>
      <c r="G641" s="40" t="s">
        <v>57</v>
      </c>
      <c r="AL641" s="40">
        <v>45.585998539999999</v>
      </c>
      <c r="AM641" s="40">
        <v>46.091999049999998</v>
      </c>
      <c r="AN641" s="40">
        <v>46.564998629999998</v>
      </c>
      <c r="AO641" s="40">
        <v>46.751998899999997</v>
      </c>
      <c r="AP641" s="40">
        <v>45.895000459999999</v>
      </c>
      <c r="AQ641" s="40">
        <v>45.34500122</v>
      </c>
      <c r="AR641" s="40">
        <v>45.480998990000003</v>
      </c>
      <c r="AS641" s="40">
        <v>45.291000369999999</v>
      </c>
      <c r="AT641" s="40">
        <v>45.65499878</v>
      </c>
      <c r="AU641" s="40">
        <v>46.222999569999999</v>
      </c>
      <c r="AV641" s="40">
        <v>45.402000430000001</v>
      </c>
      <c r="AW641" s="40">
        <v>44.612998959999999</v>
      </c>
      <c r="AX641" s="40">
        <v>44.071998600000001</v>
      </c>
      <c r="AY641" s="40">
        <v>42.772998809999997</v>
      </c>
      <c r="AZ641" s="40">
        <v>41.444999690000003</v>
      </c>
      <c r="BA641" s="40">
        <v>39.216999049999998</v>
      </c>
      <c r="BB641" s="40">
        <v>38.502998349999999</v>
      </c>
      <c r="BC641" s="40">
        <v>39.459999080000003</v>
      </c>
      <c r="BD641" s="40">
        <v>39.483001710000003</v>
      </c>
      <c r="BE641" s="40">
        <v>39.112998959999999</v>
      </c>
      <c r="BF641" s="40">
        <v>38.852001190000003</v>
      </c>
      <c r="BG641" s="40">
        <v>38.48500061</v>
      </c>
      <c r="BH641" s="40">
        <v>37.832000729999997</v>
      </c>
      <c r="BI641" s="40">
        <v>37.638999939999998</v>
      </c>
      <c r="BJ641" s="40">
        <v>37.752998349999999</v>
      </c>
      <c r="BK641" s="40">
        <v>38.090999600000004</v>
      </c>
      <c r="BL641" s="40">
        <v>37.953998570000003</v>
      </c>
    </row>
    <row r="642" spans="1:64" x14ac:dyDescent="0.3">
      <c r="A642" s="40" t="s">
        <v>275</v>
      </c>
      <c r="B642" s="40" t="s">
        <v>276</v>
      </c>
      <c r="C642" s="40" t="s">
        <v>329</v>
      </c>
      <c r="D642" s="40" t="s">
        <v>56</v>
      </c>
      <c r="E642" s="40" t="s">
        <v>293</v>
      </c>
      <c r="F642" s="40" t="s">
        <v>324</v>
      </c>
      <c r="G642" s="40" t="s">
        <v>57</v>
      </c>
      <c r="AL642" s="40">
        <v>78.337997439999995</v>
      </c>
      <c r="AM642" s="40">
        <v>78.271003719999996</v>
      </c>
      <c r="AN642" s="40">
        <v>78.217002870000002</v>
      </c>
      <c r="AO642" s="40">
        <v>77.749000550000005</v>
      </c>
      <c r="AP642" s="40">
        <v>78.161003109999996</v>
      </c>
      <c r="AQ642" s="40">
        <v>78.277000430000001</v>
      </c>
      <c r="AR642" s="40">
        <v>78.554000849999994</v>
      </c>
      <c r="AS642" s="40">
        <v>78.295997619999994</v>
      </c>
      <c r="AT642" s="40">
        <v>78.105003359999998</v>
      </c>
      <c r="AU642" s="40">
        <v>77.772003170000005</v>
      </c>
      <c r="AV642" s="40">
        <v>77.355003359999998</v>
      </c>
      <c r="AW642" s="40">
        <v>78.861000059999995</v>
      </c>
      <c r="AX642" s="40">
        <v>77.989997860000003</v>
      </c>
      <c r="AY642" s="40">
        <v>80.700996399999994</v>
      </c>
      <c r="AZ642" s="40">
        <v>81.963996890000004</v>
      </c>
      <c r="BA642" s="40">
        <v>80.481002810000007</v>
      </c>
      <c r="BB642" s="40">
        <v>78.280998229999994</v>
      </c>
      <c r="BC642" s="40">
        <v>76.753997799999993</v>
      </c>
      <c r="BD642" s="40">
        <v>76.210998540000006</v>
      </c>
      <c r="BE642" s="40">
        <v>73.96199799</v>
      </c>
      <c r="BF642" s="40">
        <v>71.70500183</v>
      </c>
      <c r="BG642" s="40">
        <v>68.873001099999996</v>
      </c>
      <c r="BH642" s="40">
        <v>71.447998049999995</v>
      </c>
      <c r="BI642" s="40">
        <v>73.286003109999996</v>
      </c>
      <c r="BJ642" s="40">
        <v>74.500999449999995</v>
      </c>
      <c r="BK642" s="40">
        <v>74.347000120000004</v>
      </c>
      <c r="BL642" s="40">
        <v>74.408996579999993</v>
      </c>
    </row>
    <row r="643" spans="1:64" x14ac:dyDescent="0.3">
      <c r="A643" s="40" t="s">
        <v>277</v>
      </c>
      <c r="B643" s="40" t="s">
        <v>278</v>
      </c>
      <c r="C643" s="40" t="s">
        <v>329</v>
      </c>
      <c r="D643" s="40" t="s">
        <v>56</v>
      </c>
      <c r="E643" s="40" t="s">
        <v>293</v>
      </c>
      <c r="F643" s="40" t="s">
        <v>324</v>
      </c>
      <c r="G643" s="40" t="s">
        <v>57</v>
      </c>
      <c r="AL643" s="40">
        <v>83.978996280000004</v>
      </c>
      <c r="AM643" s="40">
        <v>82.897003170000005</v>
      </c>
      <c r="AN643" s="40">
        <v>84.850997919999998</v>
      </c>
      <c r="AO643" s="40">
        <v>82.930000309999997</v>
      </c>
      <c r="AP643" s="40">
        <v>84.069999690000003</v>
      </c>
      <c r="AQ643" s="40">
        <v>84.730003359999998</v>
      </c>
      <c r="AR643" s="40">
        <v>84.855003359999998</v>
      </c>
      <c r="AS643" s="40">
        <v>84.950996399999994</v>
      </c>
      <c r="AT643" s="40">
        <v>85.02999878</v>
      </c>
      <c r="AU643" s="40">
        <v>85.175003050000001</v>
      </c>
      <c r="AV643" s="40">
        <v>85.414001459999994</v>
      </c>
      <c r="AW643" s="40">
        <v>85.041000370000006</v>
      </c>
      <c r="AX643" s="40">
        <v>84.535003660000001</v>
      </c>
      <c r="AY643" s="40">
        <v>84.91999817</v>
      </c>
      <c r="AZ643" s="40">
        <v>84.999000550000005</v>
      </c>
      <c r="BA643" s="40">
        <v>84.257003780000005</v>
      </c>
      <c r="BB643" s="40">
        <v>83.519996640000002</v>
      </c>
      <c r="BC643" s="40">
        <v>84.269996640000002</v>
      </c>
      <c r="BD643" s="40">
        <v>84.655998229999994</v>
      </c>
      <c r="BE643" s="40">
        <v>84.747001650000001</v>
      </c>
      <c r="BF643" s="40">
        <v>84.956001279999995</v>
      </c>
      <c r="BG643" s="40">
        <v>85.143997189999993</v>
      </c>
      <c r="BH643" s="40">
        <v>84.964996339999999</v>
      </c>
      <c r="BI643" s="40">
        <v>85.00800323</v>
      </c>
      <c r="BJ643" s="40">
        <v>84.847000120000004</v>
      </c>
      <c r="BK643" s="40">
        <v>84.692001340000004</v>
      </c>
      <c r="BL643" s="40">
        <v>84.693000789999999</v>
      </c>
    </row>
    <row r="644" spans="1:64" x14ac:dyDescent="0.3">
      <c r="A644" s="40" t="s">
        <v>165</v>
      </c>
      <c r="B644" s="40" t="s">
        <v>166</v>
      </c>
      <c r="C644" s="40" t="s">
        <v>329</v>
      </c>
      <c r="D644" s="40" t="s">
        <v>56</v>
      </c>
      <c r="E644" s="40" t="s">
        <v>293</v>
      </c>
      <c r="F644" s="40" t="s">
        <v>324</v>
      </c>
      <c r="G644" s="40" t="s">
        <v>57</v>
      </c>
      <c r="AL644" s="40">
        <v>85.443000789999999</v>
      </c>
      <c r="AM644" s="40">
        <v>85.589996339999999</v>
      </c>
      <c r="AN644" s="40">
        <v>85.38999939</v>
      </c>
      <c r="AO644" s="40">
        <v>84.886001590000006</v>
      </c>
      <c r="AP644" s="40">
        <v>85.003997799999993</v>
      </c>
      <c r="AQ644" s="40">
        <v>83.870002749999998</v>
      </c>
      <c r="AR644" s="40">
        <v>83.276000980000006</v>
      </c>
      <c r="AS644" s="40">
        <v>82.434997559999999</v>
      </c>
      <c r="AT644" s="40">
        <v>81.88999939</v>
      </c>
      <c r="AU644" s="40">
        <v>81.495002749999998</v>
      </c>
      <c r="AV644" s="40">
        <v>80.597000120000004</v>
      </c>
      <c r="AW644" s="40">
        <v>80.557998659999996</v>
      </c>
      <c r="AX644" s="40">
        <v>80.483001709999996</v>
      </c>
      <c r="AY644" s="40">
        <v>79.915000919999997</v>
      </c>
      <c r="AZ644" s="40">
        <v>79.283996579999993</v>
      </c>
      <c r="BA644" s="40">
        <v>78.906997680000003</v>
      </c>
      <c r="BB644" s="40">
        <v>78.394996640000002</v>
      </c>
      <c r="BC644" s="40">
        <v>78.102996829999995</v>
      </c>
      <c r="BD644" s="40">
        <v>77.797996519999998</v>
      </c>
      <c r="BE644" s="40">
        <v>77.247001650000001</v>
      </c>
      <c r="BF644" s="40">
        <v>76.414001459999994</v>
      </c>
      <c r="BG644" s="40">
        <v>75.541999820000001</v>
      </c>
      <c r="BH644" s="40">
        <v>75.002998349999999</v>
      </c>
      <c r="BI644" s="40">
        <v>74.112998959999999</v>
      </c>
      <c r="BJ644" s="40">
        <v>73.560997009999994</v>
      </c>
      <c r="BK644" s="40">
        <v>73.342002870000002</v>
      </c>
      <c r="BL644" s="40">
        <v>73.299003600000006</v>
      </c>
    </row>
    <row r="645" spans="1:64" x14ac:dyDescent="0.3">
      <c r="A645" s="40" t="s">
        <v>171</v>
      </c>
      <c r="B645" s="40" t="s">
        <v>172</v>
      </c>
      <c r="C645" s="40" t="s">
        <v>329</v>
      </c>
      <c r="D645" s="40" t="s">
        <v>56</v>
      </c>
      <c r="E645" s="40" t="s">
        <v>293</v>
      </c>
      <c r="F645" s="40" t="s">
        <v>324</v>
      </c>
      <c r="G645" s="40" t="s">
        <v>57</v>
      </c>
      <c r="AL645" s="40">
        <v>88.622001650000001</v>
      </c>
      <c r="AM645" s="40">
        <v>88.070999150000006</v>
      </c>
      <c r="AN645" s="40">
        <v>88.406997680000003</v>
      </c>
      <c r="AO645" s="40">
        <v>90.718002319999997</v>
      </c>
      <c r="AP645" s="40">
        <v>89.615997309999997</v>
      </c>
      <c r="AQ645" s="40">
        <v>89.280998229999994</v>
      </c>
      <c r="AR645" s="40">
        <v>88.982002260000002</v>
      </c>
      <c r="AS645" s="40">
        <v>88.959999080000003</v>
      </c>
      <c r="AT645" s="40">
        <v>88.734001160000005</v>
      </c>
      <c r="AU645" s="40">
        <v>88.584999080000003</v>
      </c>
      <c r="AV645" s="40">
        <v>88.352996829999995</v>
      </c>
      <c r="AW645" s="40">
        <v>87.713996890000004</v>
      </c>
      <c r="AX645" s="40">
        <v>87.249000550000005</v>
      </c>
      <c r="AY645" s="40">
        <v>86.555000309999997</v>
      </c>
      <c r="AZ645" s="40">
        <v>85.625</v>
      </c>
      <c r="BA645" s="40">
        <v>84.569000239999994</v>
      </c>
      <c r="BB645" s="40">
        <v>83.405998229999994</v>
      </c>
      <c r="BC645" s="40">
        <v>81.980003359999998</v>
      </c>
      <c r="BD645" s="40">
        <v>81.010002139999997</v>
      </c>
      <c r="BE645" s="40">
        <v>79.630996699999997</v>
      </c>
      <c r="BF645" s="40">
        <v>78.246002200000007</v>
      </c>
      <c r="BG645" s="40">
        <v>76.613998409999994</v>
      </c>
      <c r="BH645" s="40">
        <v>73.232002260000002</v>
      </c>
      <c r="BI645" s="40">
        <v>68.453002929999997</v>
      </c>
      <c r="BJ645" s="40">
        <v>67.318000789999999</v>
      </c>
      <c r="BK645" s="40">
        <v>66.933998110000005</v>
      </c>
      <c r="BL645" s="40">
        <v>66.463996890000004</v>
      </c>
    </row>
    <row r="646" spans="1:64" x14ac:dyDescent="0.3">
      <c r="A646" s="40" t="s">
        <v>175</v>
      </c>
      <c r="B646" s="40" t="s">
        <v>176</v>
      </c>
      <c r="C646" s="40" t="s">
        <v>329</v>
      </c>
      <c r="D646" s="40" t="s">
        <v>56</v>
      </c>
      <c r="E646" s="40" t="s">
        <v>293</v>
      </c>
      <c r="F646" s="40" t="s">
        <v>324</v>
      </c>
      <c r="G646" s="40" t="s">
        <v>57</v>
      </c>
      <c r="AL646" s="40">
        <v>16.743999479999999</v>
      </c>
      <c r="AM646" s="40">
        <v>16.778999330000001</v>
      </c>
      <c r="AN646" s="40">
        <v>17.940000529999999</v>
      </c>
      <c r="AO646" s="40">
        <v>18.597999569999999</v>
      </c>
      <c r="AP646" s="40">
        <v>18.667999269999999</v>
      </c>
      <c r="AQ646" s="40">
        <v>17.481000900000002</v>
      </c>
      <c r="AR646" s="40">
        <v>16.791999820000001</v>
      </c>
      <c r="AS646" s="40">
        <v>16.375999449999998</v>
      </c>
      <c r="AT646" s="40">
        <v>16.00300026</v>
      </c>
      <c r="AU646" s="40">
        <v>15.772999759999999</v>
      </c>
      <c r="AV646" s="40">
        <v>10.57499981</v>
      </c>
      <c r="AW646" s="40">
        <v>12.65100002</v>
      </c>
      <c r="AX646" s="40">
        <v>10.64099979</v>
      </c>
      <c r="AY646" s="40">
        <v>9.1499996190000008</v>
      </c>
      <c r="AZ646" s="40">
        <v>7.5370001789999996</v>
      </c>
      <c r="BA646" s="40">
        <v>8.5220003129999995</v>
      </c>
      <c r="BB646" s="40">
        <v>8.8299999239999991</v>
      </c>
      <c r="BC646" s="40">
        <v>5.6550002099999999</v>
      </c>
      <c r="BD646" s="40">
        <v>5.0659999850000004</v>
      </c>
      <c r="BE646" s="40">
        <v>4.8559999469999999</v>
      </c>
      <c r="BF646" s="40">
        <v>4.5999999049999998</v>
      </c>
      <c r="BG646" s="40">
        <v>4.8379998210000004</v>
      </c>
      <c r="BH646" s="40">
        <v>4.9819998740000004</v>
      </c>
      <c r="BI646" s="40">
        <v>4.6500000950000002</v>
      </c>
      <c r="BJ646" s="40">
        <v>5.6129999159999997</v>
      </c>
      <c r="BK646" s="40">
        <v>5.5840001109999999</v>
      </c>
      <c r="BL646" s="40">
        <v>5.5529999730000004</v>
      </c>
    </row>
    <row r="647" spans="1:64" x14ac:dyDescent="0.3">
      <c r="A647" s="40" t="s">
        <v>177</v>
      </c>
      <c r="B647" s="40" t="s">
        <v>178</v>
      </c>
      <c r="C647" s="40" t="s">
        <v>329</v>
      </c>
      <c r="D647" s="40" t="s">
        <v>56</v>
      </c>
      <c r="E647" s="40" t="s">
        <v>293</v>
      </c>
      <c r="F647" s="40" t="s">
        <v>324</v>
      </c>
      <c r="G647" s="40" t="s">
        <v>57</v>
      </c>
      <c r="AL647" s="40">
        <v>77.722999569999999</v>
      </c>
      <c r="AM647" s="40">
        <v>78.030998229999994</v>
      </c>
      <c r="AN647" s="40">
        <v>77.804000849999994</v>
      </c>
      <c r="AO647" s="40">
        <v>78.032997129999998</v>
      </c>
      <c r="AP647" s="40">
        <v>78.043998720000005</v>
      </c>
      <c r="AQ647" s="40">
        <v>78.121002200000007</v>
      </c>
      <c r="AR647" s="40">
        <v>78.084999080000003</v>
      </c>
      <c r="AS647" s="40">
        <v>77.680000309999997</v>
      </c>
      <c r="AT647" s="40">
        <v>77.507003780000005</v>
      </c>
      <c r="AU647" s="40">
        <v>77.212997439999995</v>
      </c>
      <c r="AV647" s="40">
        <v>76.795997619999994</v>
      </c>
      <c r="AW647" s="40">
        <v>76.430000309999997</v>
      </c>
      <c r="AX647" s="40">
        <v>76.074996949999999</v>
      </c>
      <c r="AY647" s="40">
        <v>75.650001529999997</v>
      </c>
      <c r="AZ647" s="40">
        <v>74.680999760000006</v>
      </c>
      <c r="BA647" s="40">
        <v>74.644996640000002</v>
      </c>
      <c r="BB647" s="40">
        <v>73.518997189999993</v>
      </c>
      <c r="BC647" s="40">
        <v>73.41300201</v>
      </c>
      <c r="BD647" s="40">
        <v>72.916000370000006</v>
      </c>
      <c r="BE647" s="40">
        <v>72.242996219999995</v>
      </c>
      <c r="BF647" s="40">
        <v>71.251998900000004</v>
      </c>
      <c r="BG647" s="40">
        <v>70.612998959999999</v>
      </c>
      <c r="BH647" s="40">
        <v>69.675003050000001</v>
      </c>
      <c r="BI647" s="40">
        <v>68.050003050000001</v>
      </c>
      <c r="BJ647" s="40">
        <v>67.653999330000005</v>
      </c>
      <c r="BK647" s="40">
        <v>67.197998049999995</v>
      </c>
      <c r="BL647" s="40">
        <v>66.710998540000006</v>
      </c>
    </row>
    <row r="648" spans="1:64" x14ac:dyDescent="0.3">
      <c r="A648" s="40" t="s">
        <v>179</v>
      </c>
      <c r="B648" s="40" t="s">
        <v>180</v>
      </c>
      <c r="C648" s="40" t="s">
        <v>329</v>
      </c>
      <c r="D648" s="40" t="s">
        <v>56</v>
      </c>
      <c r="E648" s="40" t="s">
        <v>293</v>
      </c>
      <c r="F648" s="40" t="s">
        <v>324</v>
      </c>
      <c r="G648" s="40" t="s">
        <v>57</v>
      </c>
      <c r="AL648" s="40">
        <v>75.399002080000002</v>
      </c>
      <c r="AM648" s="40">
        <v>75.222000120000004</v>
      </c>
      <c r="AN648" s="40">
        <v>74.914001459999994</v>
      </c>
      <c r="AO648" s="40">
        <v>74.414001459999994</v>
      </c>
      <c r="AP648" s="40">
        <v>73.927001950000005</v>
      </c>
      <c r="AQ648" s="40">
        <v>72.727996829999995</v>
      </c>
      <c r="AR648" s="40">
        <v>72.108001709999996</v>
      </c>
      <c r="AS648" s="40">
        <v>71.91999817</v>
      </c>
      <c r="AT648" s="40">
        <v>70.936996460000003</v>
      </c>
      <c r="AU648" s="40">
        <v>70.16300201</v>
      </c>
      <c r="AV648" s="40">
        <v>69.960998540000006</v>
      </c>
      <c r="AW648" s="40">
        <v>68.695999150000006</v>
      </c>
      <c r="AX648" s="40">
        <v>68.697998049999995</v>
      </c>
      <c r="AY648" s="40">
        <v>71.509002690000003</v>
      </c>
      <c r="AZ648" s="40">
        <v>75.304000849999994</v>
      </c>
      <c r="BA648" s="40">
        <v>74.521003719999996</v>
      </c>
      <c r="BB648" s="40">
        <v>74.115997309999997</v>
      </c>
      <c r="BC648" s="40">
        <v>73.376998900000004</v>
      </c>
      <c r="BD648" s="40">
        <v>73.786003109999996</v>
      </c>
      <c r="BE648" s="40">
        <v>71.115997309999997</v>
      </c>
      <c r="BF648" s="40">
        <v>68.188003539999997</v>
      </c>
      <c r="BG648" s="40">
        <v>66.136001590000006</v>
      </c>
      <c r="BH648" s="40">
        <v>71.916999820000001</v>
      </c>
      <c r="BI648" s="40">
        <v>71.546997070000003</v>
      </c>
      <c r="BJ648" s="40">
        <v>71.007003780000005</v>
      </c>
      <c r="BK648" s="40">
        <v>70.39800262</v>
      </c>
      <c r="BL648" s="40">
        <v>68.959999080000003</v>
      </c>
    </row>
    <row r="649" spans="1:64" x14ac:dyDescent="0.3">
      <c r="A649" s="40" t="s">
        <v>279</v>
      </c>
      <c r="B649" s="40" t="s">
        <v>280</v>
      </c>
      <c r="C649" s="40" t="s">
        <v>329</v>
      </c>
      <c r="D649" s="40" t="s">
        <v>56</v>
      </c>
      <c r="E649" s="40" t="s">
        <v>293</v>
      </c>
      <c r="F649" s="40" t="s">
        <v>324</v>
      </c>
      <c r="G649" s="40" t="s">
        <v>57</v>
      </c>
      <c r="AL649" s="40">
        <v>66.271003719999996</v>
      </c>
      <c r="AM649" s="40">
        <v>68.38300323</v>
      </c>
      <c r="AN649" s="40">
        <v>70.746002200000007</v>
      </c>
      <c r="AO649" s="40">
        <v>71.015998839999995</v>
      </c>
      <c r="AP649" s="40">
        <v>71.36000061</v>
      </c>
      <c r="AQ649" s="40">
        <v>70.704002380000006</v>
      </c>
      <c r="AR649" s="40">
        <v>70.914001459999994</v>
      </c>
      <c r="AS649" s="40">
        <v>71.814002990000006</v>
      </c>
      <c r="AT649" s="40">
        <v>71.808998110000005</v>
      </c>
      <c r="AU649" s="40">
        <v>71.611999510000004</v>
      </c>
      <c r="AV649" s="40">
        <v>72.02999878</v>
      </c>
      <c r="AW649" s="40">
        <v>72.732002260000002</v>
      </c>
      <c r="AX649" s="40">
        <v>73.057998659999996</v>
      </c>
      <c r="AY649" s="40">
        <v>73.114997860000003</v>
      </c>
      <c r="AZ649" s="40">
        <v>72.790000919999997</v>
      </c>
      <c r="BA649" s="40">
        <v>72.765998839999995</v>
      </c>
      <c r="BB649" s="40">
        <v>72.113998409999994</v>
      </c>
      <c r="BC649" s="40">
        <v>71.432998659999996</v>
      </c>
      <c r="BD649" s="40">
        <v>67.79499817</v>
      </c>
      <c r="BE649" s="40">
        <v>63.374000549999998</v>
      </c>
      <c r="BF649" s="40">
        <v>60.667999270000003</v>
      </c>
      <c r="BG649" s="40">
        <v>56.022998809999997</v>
      </c>
      <c r="BH649" s="40">
        <v>55.575000760000002</v>
      </c>
      <c r="BI649" s="40">
        <v>54.70299911</v>
      </c>
      <c r="BJ649" s="40">
        <v>53.666000369999999</v>
      </c>
      <c r="BK649" s="40">
        <v>53.320999149999999</v>
      </c>
      <c r="BL649" s="40">
        <v>53.284000399999996</v>
      </c>
    </row>
    <row r="650" spans="1:64" x14ac:dyDescent="0.3">
      <c r="A650" s="40" t="s">
        <v>281</v>
      </c>
      <c r="B650" s="40" t="s">
        <v>282</v>
      </c>
      <c r="C650" s="40" t="s">
        <v>329</v>
      </c>
      <c r="D650" s="40" t="s">
        <v>56</v>
      </c>
      <c r="E650" s="40" t="s">
        <v>293</v>
      </c>
      <c r="F650" s="40" t="s">
        <v>324</v>
      </c>
      <c r="G650" s="40" t="s">
        <v>57</v>
      </c>
      <c r="AL650" s="40">
        <v>59.27999878</v>
      </c>
      <c r="AM650" s="40">
        <v>57.388999939999998</v>
      </c>
      <c r="AN650" s="40">
        <v>61.020000459999999</v>
      </c>
      <c r="AO650" s="40">
        <v>61.056999210000001</v>
      </c>
      <c r="AP650" s="40">
        <v>59.787998199999997</v>
      </c>
      <c r="AQ650" s="40">
        <v>60.666000369999999</v>
      </c>
      <c r="AR650" s="40">
        <v>59.727001190000003</v>
      </c>
      <c r="AS650" s="40">
        <v>60.216999049999998</v>
      </c>
      <c r="AT650" s="40">
        <v>60.026000979999999</v>
      </c>
      <c r="AU650" s="40">
        <v>61.993999479999999</v>
      </c>
      <c r="AV650" s="40">
        <v>64.245002749999998</v>
      </c>
      <c r="AW650" s="40">
        <v>66.500999449999995</v>
      </c>
      <c r="AX650" s="40">
        <v>70.513999940000005</v>
      </c>
      <c r="AY650" s="40">
        <v>72.446998600000001</v>
      </c>
      <c r="AZ650" s="40">
        <v>72.593002319999997</v>
      </c>
      <c r="BA650" s="40">
        <v>73.168998720000005</v>
      </c>
      <c r="BB650" s="40">
        <v>73.21199799</v>
      </c>
      <c r="BC650" s="40">
        <v>73.668998720000005</v>
      </c>
      <c r="BD650" s="40">
        <v>71.10199738</v>
      </c>
      <c r="BE650" s="40">
        <v>68.969001770000006</v>
      </c>
      <c r="BF650" s="40">
        <v>65.892997739999998</v>
      </c>
      <c r="BG650" s="40">
        <v>65.636001590000006</v>
      </c>
      <c r="BH650" s="40">
        <v>65.990997309999997</v>
      </c>
      <c r="BI650" s="40">
        <v>67.247001650000001</v>
      </c>
      <c r="BJ650" s="40">
        <v>67.209999080000003</v>
      </c>
      <c r="BK650" s="40">
        <v>67.430000309999997</v>
      </c>
      <c r="BL650" s="40">
        <v>68.45500183</v>
      </c>
    </row>
    <row r="651" spans="1:64" x14ac:dyDescent="0.3">
      <c r="A651" s="40" t="s">
        <v>147</v>
      </c>
      <c r="B651" s="40" t="s">
        <v>148</v>
      </c>
      <c r="C651" s="40" t="s">
        <v>330</v>
      </c>
      <c r="D651" s="40" t="s">
        <v>56</v>
      </c>
      <c r="E651" s="40" t="s">
        <v>293</v>
      </c>
      <c r="F651" s="40" t="s">
        <v>324</v>
      </c>
      <c r="G651" s="40" t="s">
        <v>57</v>
      </c>
      <c r="AL651" s="40">
        <v>88.922996519999998</v>
      </c>
      <c r="AM651" s="40">
        <v>88.821998600000001</v>
      </c>
      <c r="AN651" s="40">
        <v>88.844001770000006</v>
      </c>
      <c r="AO651" s="40">
        <v>89.13300323</v>
      </c>
      <c r="AP651" s="40">
        <v>88.634002690000003</v>
      </c>
      <c r="AQ651" s="40">
        <v>88.372001650000001</v>
      </c>
      <c r="AR651" s="40">
        <v>87.64800262</v>
      </c>
      <c r="AS651" s="40">
        <v>87.263000489999996</v>
      </c>
      <c r="AT651" s="40">
        <v>86.185997009999994</v>
      </c>
      <c r="AU651" s="40">
        <v>85.719001770000006</v>
      </c>
      <c r="AV651" s="40">
        <v>85.392997739999998</v>
      </c>
      <c r="AW651" s="40">
        <v>84.928001399999999</v>
      </c>
      <c r="AX651" s="40">
        <v>83.664001459999994</v>
      </c>
      <c r="AY651" s="40">
        <v>82.414001459999994</v>
      </c>
      <c r="AZ651" s="40">
        <v>81.989997860000003</v>
      </c>
      <c r="BA651" s="40">
        <v>80.606002810000007</v>
      </c>
      <c r="BB651" s="40">
        <v>75.5</v>
      </c>
      <c r="BC651" s="40">
        <v>72.11699677</v>
      </c>
      <c r="BD651" s="40">
        <v>66.494003300000003</v>
      </c>
      <c r="BE651" s="40">
        <v>60.881999970000003</v>
      </c>
      <c r="BF651" s="40">
        <v>54.32799911</v>
      </c>
      <c r="BG651" s="40">
        <v>47.54499817</v>
      </c>
      <c r="BH651" s="40">
        <v>40.423999790000003</v>
      </c>
      <c r="BI651" s="40">
        <v>30.663999560000001</v>
      </c>
      <c r="BJ651" s="40">
        <v>29.44199944</v>
      </c>
      <c r="BK651" s="40">
        <v>28.92200089</v>
      </c>
      <c r="BL651" s="40">
        <v>28.277000430000001</v>
      </c>
    </row>
    <row r="652" spans="1:64" x14ac:dyDescent="0.3">
      <c r="A652" s="40" t="s">
        <v>153</v>
      </c>
      <c r="B652" s="40" t="s">
        <v>154</v>
      </c>
      <c r="C652" s="40" t="s">
        <v>330</v>
      </c>
      <c r="D652" s="40" t="s">
        <v>56</v>
      </c>
      <c r="E652" s="40" t="s">
        <v>293</v>
      </c>
      <c r="F652" s="40" t="s">
        <v>324</v>
      </c>
      <c r="G652" s="40" t="s">
        <v>57</v>
      </c>
      <c r="AL652" s="40">
        <v>68.874000550000005</v>
      </c>
      <c r="AM652" s="40">
        <v>69.555000309999997</v>
      </c>
      <c r="AN652" s="40">
        <v>68.655998229999994</v>
      </c>
      <c r="AO652" s="40">
        <v>69.058998110000005</v>
      </c>
      <c r="AP652" s="40">
        <v>68.692001340000004</v>
      </c>
      <c r="AQ652" s="40">
        <v>68.362998959999999</v>
      </c>
      <c r="AR652" s="40">
        <v>68.177001950000005</v>
      </c>
      <c r="AS652" s="40">
        <v>67.475997919999998</v>
      </c>
      <c r="AT652" s="40">
        <v>67.249000550000005</v>
      </c>
      <c r="AU652" s="40">
        <v>66.755996699999997</v>
      </c>
      <c r="AV652" s="40">
        <v>65.888000489999996</v>
      </c>
      <c r="AW652" s="40">
        <v>65.685997009999994</v>
      </c>
      <c r="AX652" s="40">
        <v>65.313003539999997</v>
      </c>
      <c r="AY652" s="40">
        <v>64.802001950000005</v>
      </c>
      <c r="AZ652" s="40">
        <v>64.929000849999994</v>
      </c>
      <c r="BA652" s="40">
        <v>65.202003480000002</v>
      </c>
      <c r="BB652" s="40">
        <v>65.547996519999998</v>
      </c>
      <c r="BC652" s="40">
        <v>65.328002929999997</v>
      </c>
      <c r="BD652" s="40">
        <v>65.307998659999996</v>
      </c>
      <c r="BE652" s="40">
        <v>64.891998290000004</v>
      </c>
      <c r="BF652" s="40">
        <v>64.724998470000003</v>
      </c>
      <c r="BG652" s="40">
        <v>64.291999820000001</v>
      </c>
      <c r="BH652" s="40">
        <v>63.629001619999997</v>
      </c>
      <c r="BI652" s="40">
        <v>62.930000309999997</v>
      </c>
      <c r="BJ652" s="40">
        <v>62.347999569999999</v>
      </c>
      <c r="BK652" s="40">
        <v>62.036998750000002</v>
      </c>
      <c r="BL652" s="40">
        <v>62.012001040000001</v>
      </c>
    </row>
    <row r="653" spans="1:64" x14ac:dyDescent="0.3">
      <c r="A653" s="40" t="s">
        <v>155</v>
      </c>
      <c r="B653" s="40" t="s">
        <v>156</v>
      </c>
      <c r="C653" s="40" t="s">
        <v>330</v>
      </c>
      <c r="D653" s="40" t="s">
        <v>56</v>
      </c>
      <c r="E653" s="40" t="s">
        <v>293</v>
      </c>
      <c r="F653" s="40" t="s">
        <v>324</v>
      </c>
      <c r="G653" s="40" t="s">
        <v>57</v>
      </c>
      <c r="AL653" s="40">
        <v>86.583999629999994</v>
      </c>
      <c r="AM653" s="40">
        <v>86.472000120000004</v>
      </c>
      <c r="AN653" s="40">
        <v>86.447998049999995</v>
      </c>
      <c r="AO653" s="40">
        <v>86.928001399999999</v>
      </c>
      <c r="AP653" s="40">
        <v>86.536003109999996</v>
      </c>
      <c r="AQ653" s="40">
        <v>86.598999019999994</v>
      </c>
      <c r="AR653" s="40">
        <v>86.33000183</v>
      </c>
      <c r="AS653" s="40">
        <v>86.585998540000006</v>
      </c>
      <c r="AT653" s="40">
        <v>86.837997439999995</v>
      </c>
      <c r="AU653" s="40">
        <v>86.943000789999999</v>
      </c>
      <c r="AV653" s="40">
        <v>86.342002870000002</v>
      </c>
      <c r="AW653" s="40">
        <v>85.547996519999998</v>
      </c>
      <c r="AX653" s="40">
        <v>86.337997439999995</v>
      </c>
      <c r="AY653" s="40">
        <v>87.518997189999993</v>
      </c>
      <c r="AZ653" s="40">
        <v>87.249000550000005</v>
      </c>
      <c r="BA653" s="40">
        <v>87.111999510000004</v>
      </c>
      <c r="BB653" s="40">
        <v>87.106002810000007</v>
      </c>
      <c r="BC653" s="40">
        <v>87.217002870000002</v>
      </c>
      <c r="BD653" s="40">
        <v>86.619003300000003</v>
      </c>
      <c r="BE653" s="40">
        <v>86.777000430000001</v>
      </c>
      <c r="BF653" s="40">
        <v>86.672996519999998</v>
      </c>
      <c r="BG653" s="40">
        <v>86.627998349999999</v>
      </c>
      <c r="BH653" s="40">
        <v>86.092002870000002</v>
      </c>
      <c r="BI653" s="40">
        <v>85.482002260000002</v>
      </c>
      <c r="BJ653" s="40">
        <v>85.939002990000006</v>
      </c>
      <c r="BK653" s="40">
        <v>87.249000550000005</v>
      </c>
      <c r="BL653" s="40">
        <v>87.190002440000001</v>
      </c>
    </row>
    <row r="654" spans="1:64" x14ac:dyDescent="0.3">
      <c r="A654" s="40" t="s">
        <v>284</v>
      </c>
      <c r="B654" s="40" t="s">
        <v>272</v>
      </c>
      <c r="C654" s="40" t="s">
        <v>330</v>
      </c>
      <c r="D654" s="40" t="s">
        <v>56</v>
      </c>
      <c r="E654" s="40" t="s">
        <v>293</v>
      </c>
      <c r="F654" s="40" t="s">
        <v>324</v>
      </c>
      <c r="G654" s="40" t="s">
        <v>57</v>
      </c>
      <c r="AL654" s="40">
        <v>51.848999020000001</v>
      </c>
      <c r="AM654" s="40">
        <v>51.7820015</v>
      </c>
      <c r="AN654" s="40">
        <v>51.909000399999996</v>
      </c>
      <c r="AO654" s="40">
        <v>51.651000979999999</v>
      </c>
      <c r="AP654" s="40">
        <v>51.685001370000002</v>
      </c>
      <c r="AQ654" s="40">
        <v>51.11000061</v>
      </c>
      <c r="AR654" s="40">
        <v>50.527999880000003</v>
      </c>
      <c r="AS654" s="40">
        <v>50.323001859999998</v>
      </c>
      <c r="AT654" s="40">
        <v>49.394001009999997</v>
      </c>
      <c r="AU654" s="40">
        <v>50.146999360000002</v>
      </c>
      <c r="AV654" s="40">
        <v>51.132999419999997</v>
      </c>
      <c r="AW654" s="40">
        <v>51.736999509999997</v>
      </c>
      <c r="AX654" s="40">
        <v>52.755001069999999</v>
      </c>
      <c r="AY654" s="40">
        <v>50.9679985</v>
      </c>
      <c r="AZ654" s="40">
        <v>50.546001429999997</v>
      </c>
      <c r="BA654" s="40">
        <v>50.305999759999999</v>
      </c>
      <c r="BB654" s="40">
        <v>49.92200089</v>
      </c>
      <c r="BC654" s="40">
        <v>50.046001429999997</v>
      </c>
      <c r="BD654" s="40">
        <v>48.854999540000001</v>
      </c>
      <c r="BE654" s="40">
        <v>49.542999270000003</v>
      </c>
      <c r="BF654" s="40">
        <v>50.667999270000003</v>
      </c>
      <c r="BG654" s="40">
        <v>48.298999790000003</v>
      </c>
      <c r="BH654" s="40">
        <v>50.17200089</v>
      </c>
      <c r="BI654" s="40">
        <v>50.375</v>
      </c>
      <c r="BJ654" s="40">
        <v>50.013999939999998</v>
      </c>
      <c r="BK654" s="40">
        <v>48.884998320000001</v>
      </c>
      <c r="BL654" s="40">
        <v>48.320999149999999</v>
      </c>
    </row>
    <row r="655" spans="1:64" x14ac:dyDescent="0.3">
      <c r="A655" s="40" t="s">
        <v>273</v>
      </c>
      <c r="B655" s="40" t="s">
        <v>274</v>
      </c>
      <c r="C655" s="40" t="s">
        <v>330</v>
      </c>
      <c r="D655" s="40" t="s">
        <v>56</v>
      </c>
      <c r="E655" s="40" t="s">
        <v>293</v>
      </c>
      <c r="F655" s="40" t="s">
        <v>324</v>
      </c>
      <c r="G655" s="40" t="s">
        <v>57</v>
      </c>
      <c r="AL655" s="40">
        <v>56.013999939999998</v>
      </c>
      <c r="AM655" s="40">
        <v>55.629001619999997</v>
      </c>
      <c r="AN655" s="40">
        <v>54.414001460000001</v>
      </c>
      <c r="AO655" s="40">
        <v>54.23500061</v>
      </c>
      <c r="AP655" s="40">
        <v>53.930999759999999</v>
      </c>
      <c r="AQ655" s="40">
        <v>53.674999239999998</v>
      </c>
      <c r="AR655" s="40">
        <v>52.224998470000003</v>
      </c>
      <c r="AS655" s="40">
        <v>51.541999820000001</v>
      </c>
      <c r="AT655" s="40">
        <v>50.396999360000002</v>
      </c>
      <c r="AU655" s="40">
        <v>50.251998899999997</v>
      </c>
      <c r="AV655" s="40">
        <v>49.936000819999997</v>
      </c>
      <c r="AW655" s="40">
        <v>49.798999790000003</v>
      </c>
      <c r="AX655" s="40">
        <v>49.659000399999996</v>
      </c>
      <c r="AY655" s="40">
        <v>49.651000979999999</v>
      </c>
      <c r="AZ655" s="40">
        <v>49.040000919999997</v>
      </c>
      <c r="BA655" s="40">
        <v>45.075000760000002</v>
      </c>
      <c r="BB655" s="40">
        <v>44.256000520000001</v>
      </c>
      <c r="BC655" s="40">
        <v>43.793998719999998</v>
      </c>
      <c r="BD655" s="40">
        <v>43.534000399999996</v>
      </c>
      <c r="BE655" s="40">
        <v>41.998001100000003</v>
      </c>
      <c r="BF655" s="40">
        <v>41.39599991</v>
      </c>
      <c r="BG655" s="40">
        <v>42.861999509999997</v>
      </c>
      <c r="BH655" s="40">
        <v>45.379001619999997</v>
      </c>
      <c r="BI655" s="40">
        <v>44.72000122</v>
      </c>
      <c r="BJ655" s="40">
        <v>42.527999880000003</v>
      </c>
      <c r="BK655" s="40">
        <v>41.240001679999999</v>
      </c>
      <c r="BL655" s="40">
        <v>40.648998259999999</v>
      </c>
    </row>
    <row r="656" spans="1:64" x14ac:dyDescent="0.3">
      <c r="A656" s="40" t="s">
        <v>161</v>
      </c>
      <c r="B656" s="40" t="s">
        <v>162</v>
      </c>
      <c r="C656" s="40" t="s">
        <v>330</v>
      </c>
      <c r="D656" s="40" t="s">
        <v>56</v>
      </c>
      <c r="E656" s="40" t="s">
        <v>293</v>
      </c>
      <c r="F656" s="40" t="s">
        <v>324</v>
      </c>
      <c r="G656" s="40" t="s">
        <v>57</v>
      </c>
      <c r="AL656" s="40">
        <v>49.956001280000002</v>
      </c>
      <c r="AM656" s="40">
        <v>49.817001339999997</v>
      </c>
      <c r="AN656" s="40">
        <v>50.569999690000003</v>
      </c>
      <c r="AO656" s="40">
        <v>49.832000729999997</v>
      </c>
      <c r="AP656" s="40">
        <v>50.054000850000001</v>
      </c>
      <c r="AQ656" s="40">
        <v>48.792999270000003</v>
      </c>
      <c r="AR656" s="40">
        <v>48.534999849999998</v>
      </c>
      <c r="AS656" s="40">
        <v>47.137001040000001</v>
      </c>
      <c r="AT656" s="40">
        <v>46.659999849999998</v>
      </c>
      <c r="AU656" s="40">
        <v>45.66999817</v>
      </c>
      <c r="AV656" s="40">
        <v>43.646999360000002</v>
      </c>
      <c r="AW656" s="40">
        <v>43.465999600000004</v>
      </c>
      <c r="AX656" s="40">
        <v>41.511001589999999</v>
      </c>
      <c r="AY656" s="40">
        <v>41.54499817</v>
      </c>
      <c r="AZ656" s="40">
        <v>44.784000399999996</v>
      </c>
      <c r="BA656" s="40">
        <v>46.127998349999999</v>
      </c>
      <c r="BB656" s="40">
        <v>49.423999790000003</v>
      </c>
      <c r="BC656" s="40">
        <v>52.369998930000001</v>
      </c>
      <c r="BD656" s="40">
        <v>54.682998660000003</v>
      </c>
      <c r="BE656" s="40">
        <v>57.45299911</v>
      </c>
      <c r="BF656" s="40">
        <v>60.182998660000003</v>
      </c>
      <c r="BG656" s="40">
        <v>63.625</v>
      </c>
      <c r="BH656" s="40">
        <v>65.262001040000001</v>
      </c>
      <c r="BI656" s="40">
        <v>66.702003480000002</v>
      </c>
      <c r="BJ656" s="40">
        <v>62.265998840000002</v>
      </c>
      <c r="BK656" s="40">
        <v>61.63999939</v>
      </c>
      <c r="BL656" s="40">
        <v>57.620998380000003</v>
      </c>
    </row>
    <row r="657" spans="1:64" x14ac:dyDescent="0.3">
      <c r="A657" s="40" t="s">
        <v>163</v>
      </c>
      <c r="B657" s="40" t="s">
        <v>164</v>
      </c>
      <c r="C657" s="40" t="s">
        <v>330</v>
      </c>
      <c r="D657" s="40" t="s">
        <v>56</v>
      </c>
      <c r="E657" s="40" t="s">
        <v>293</v>
      </c>
      <c r="F657" s="40" t="s">
        <v>324</v>
      </c>
      <c r="G657" s="40" t="s">
        <v>57</v>
      </c>
      <c r="AL657" s="40">
        <v>81.27999878</v>
      </c>
      <c r="AM657" s="40">
        <v>80.890998839999995</v>
      </c>
      <c r="AN657" s="40">
        <v>80.63999939</v>
      </c>
      <c r="AO657" s="40">
        <v>80.337997439999995</v>
      </c>
      <c r="AP657" s="40">
        <v>80.478996280000004</v>
      </c>
      <c r="AQ657" s="40">
        <v>80.210998540000006</v>
      </c>
      <c r="AR657" s="40">
        <v>80.083999629999994</v>
      </c>
      <c r="AS657" s="40">
        <v>79.550003050000001</v>
      </c>
      <c r="AT657" s="40">
        <v>79.24199677</v>
      </c>
      <c r="AU657" s="40">
        <v>79.486000059999995</v>
      </c>
      <c r="AV657" s="40">
        <v>79.199996949999999</v>
      </c>
      <c r="AW657" s="40">
        <v>78.958000179999999</v>
      </c>
      <c r="AX657" s="40">
        <v>78.88300323</v>
      </c>
      <c r="AY657" s="40">
        <v>78.296997070000003</v>
      </c>
      <c r="AZ657" s="40">
        <v>77.869003300000003</v>
      </c>
      <c r="BA657" s="40">
        <v>78.107002260000002</v>
      </c>
      <c r="BB657" s="40">
        <v>78.093002319999997</v>
      </c>
      <c r="BC657" s="40">
        <v>78.009002690000003</v>
      </c>
      <c r="BD657" s="40">
        <v>77.377998349999999</v>
      </c>
      <c r="BE657" s="40">
        <v>77.277999879999996</v>
      </c>
      <c r="BF657" s="40">
        <v>77.362998959999999</v>
      </c>
      <c r="BG657" s="40">
        <v>76.501998900000004</v>
      </c>
      <c r="BH657" s="40">
        <v>76.424003600000006</v>
      </c>
      <c r="BI657" s="40">
        <v>75.918998720000005</v>
      </c>
      <c r="BJ657" s="40">
        <v>75.902999879999996</v>
      </c>
      <c r="BK657" s="40">
        <v>76.142997739999998</v>
      </c>
      <c r="BL657" s="40">
        <v>75.873001099999996</v>
      </c>
    </row>
    <row r="658" spans="1:64" x14ac:dyDescent="0.3">
      <c r="A658" s="40" t="s">
        <v>167</v>
      </c>
      <c r="B658" s="40" t="s">
        <v>168</v>
      </c>
      <c r="C658" s="40" t="s">
        <v>330</v>
      </c>
      <c r="D658" s="40" t="s">
        <v>56</v>
      </c>
      <c r="E658" s="40" t="s">
        <v>293</v>
      </c>
      <c r="F658" s="40" t="s">
        <v>324</v>
      </c>
      <c r="G658" s="40" t="s">
        <v>57</v>
      </c>
      <c r="AL658" s="40">
        <v>75.239997860000003</v>
      </c>
      <c r="AM658" s="40">
        <v>76.166000370000006</v>
      </c>
      <c r="AN658" s="40">
        <v>76.106002810000007</v>
      </c>
      <c r="AO658" s="40">
        <v>75.90499878</v>
      </c>
      <c r="AP658" s="40">
        <v>75.920997619999994</v>
      </c>
      <c r="AQ658" s="40">
        <v>76.069999690000003</v>
      </c>
      <c r="AR658" s="40">
        <v>76.08000183</v>
      </c>
      <c r="AS658" s="40">
        <v>76.600997919999998</v>
      </c>
      <c r="AT658" s="40">
        <v>76.971000669999995</v>
      </c>
      <c r="AU658" s="40">
        <v>77.047996519999998</v>
      </c>
      <c r="AV658" s="40">
        <v>77.579002380000006</v>
      </c>
      <c r="AW658" s="40">
        <v>77.803001399999999</v>
      </c>
      <c r="AX658" s="40">
        <v>77.609001160000005</v>
      </c>
      <c r="AY658" s="40">
        <v>77.328002929999997</v>
      </c>
      <c r="AZ658" s="40">
        <v>77.588996890000004</v>
      </c>
      <c r="BA658" s="40">
        <v>77.624000550000005</v>
      </c>
      <c r="BB658" s="40">
        <v>77.557998659999996</v>
      </c>
      <c r="BC658" s="40">
        <v>77.671997070000003</v>
      </c>
      <c r="BD658" s="40">
        <v>77.271003719999996</v>
      </c>
      <c r="BE658" s="40">
        <v>77.746002200000007</v>
      </c>
      <c r="BF658" s="40">
        <v>77.50800323</v>
      </c>
      <c r="BG658" s="40">
        <v>76.915000919999997</v>
      </c>
      <c r="BH658" s="40">
        <v>76.408996579999993</v>
      </c>
      <c r="BI658" s="40">
        <v>76.094001770000006</v>
      </c>
      <c r="BJ658" s="40">
        <v>76.08699799</v>
      </c>
      <c r="BK658" s="40">
        <v>75.803001399999999</v>
      </c>
      <c r="BL658" s="40">
        <v>75.608001709999996</v>
      </c>
    </row>
    <row r="659" spans="1:64" x14ac:dyDescent="0.3">
      <c r="A659" s="40" t="s">
        <v>169</v>
      </c>
      <c r="B659" s="40" t="s">
        <v>170</v>
      </c>
      <c r="C659" s="40" t="s">
        <v>330</v>
      </c>
      <c r="D659" s="40" t="s">
        <v>56</v>
      </c>
      <c r="E659" s="40" t="s">
        <v>293</v>
      </c>
      <c r="F659" s="40" t="s">
        <v>324</v>
      </c>
      <c r="G659" s="40" t="s">
        <v>57</v>
      </c>
      <c r="AL659" s="40">
        <v>58.006999970000003</v>
      </c>
      <c r="AM659" s="40">
        <v>58.30099869</v>
      </c>
      <c r="AN659" s="40">
        <v>58.41999817</v>
      </c>
      <c r="AO659" s="40">
        <v>59.02099991</v>
      </c>
      <c r="AP659" s="40">
        <v>59.181999210000001</v>
      </c>
      <c r="AQ659" s="40">
        <v>58.980998990000003</v>
      </c>
      <c r="AR659" s="40">
        <v>58.814998629999998</v>
      </c>
      <c r="AS659" s="40">
        <v>59.054000850000001</v>
      </c>
      <c r="AT659" s="40">
        <v>59.097000119999997</v>
      </c>
      <c r="AU659" s="40">
        <v>57.296001429999997</v>
      </c>
      <c r="AV659" s="40">
        <v>57.573001859999998</v>
      </c>
      <c r="AW659" s="40">
        <v>60.651000979999999</v>
      </c>
      <c r="AX659" s="40">
        <v>58.19900131</v>
      </c>
      <c r="AY659" s="40">
        <v>51.92200089</v>
      </c>
      <c r="AZ659" s="40">
        <v>51.150001529999997</v>
      </c>
      <c r="BA659" s="40">
        <v>49.566001890000003</v>
      </c>
      <c r="BB659" s="40">
        <v>48.604999540000001</v>
      </c>
      <c r="BC659" s="40">
        <v>44.023998259999999</v>
      </c>
      <c r="BD659" s="40">
        <v>40.430999759999999</v>
      </c>
      <c r="BE659" s="40">
        <v>30.572000500000001</v>
      </c>
      <c r="BF659" s="40">
        <v>33.137001040000001</v>
      </c>
      <c r="BG659" s="40">
        <v>35.943000789999999</v>
      </c>
      <c r="BH659" s="40">
        <v>38.27099991</v>
      </c>
      <c r="BI659" s="40">
        <v>36.77999878</v>
      </c>
      <c r="BJ659" s="40">
        <v>36.382999419999997</v>
      </c>
      <c r="BK659" s="40">
        <v>36.298999790000003</v>
      </c>
      <c r="BL659" s="40">
        <v>36.548000340000002</v>
      </c>
    </row>
    <row r="660" spans="1:64" x14ac:dyDescent="0.3">
      <c r="A660" s="40" t="s">
        <v>173</v>
      </c>
      <c r="B660" s="40" t="s">
        <v>174</v>
      </c>
      <c r="C660" s="40" t="s">
        <v>330</v>
      </c>
      <c r="D660" s="40" t="s">
        <v>56</v>
      </c>
      <c r="E660" s="40" t="s">
        <v>293</v>
      </c>
      <c r="F660" s="40" t="s">
        <v>324</v>
      </c>
      <c r="G660" s="40" t="s">
        <v>57</v>
      </c>
      <c r="AL660" s="40">
        <v>46.569000240000001</v>
      </c>
      <c r="AM660" s="40">
        <v>46.303001399999999</v>
      </c>
      <c r="AN660" s="40">
        <v>47.082000729999997</v>
      </c>
      <c r="AO660" s="40">
        <v>46.798000340000002</v>
      </c>
      <c r="AP660" s="40">
        <v>46.778999329999998</v>
      </c>
      <c r="AQ660" s="40">
        <v>46.590000150000002</v>
      </c>
      <c r="AR660" s="40">
        <v>46.269001009999997</v>
      </c>
      <c r="AS660" s="40">
        <v>45.373001100000003</v>
      </c>
      <c r="AT660" s="40">
        <v>44.516998289999997</v>
      </c>
      <c r="AU660" s="40">
        <v>44.393001560000002</v>
      </c>
      <c r="AV660" s="40">
        <v>43.591999049999998</v>
      </c>
      <c r="AW660" s="40">
        <v>42.770000459999999</v>
      </c>
      <c r="AX660" s="40">
        <v>42.437999730000001</v>
      </c>
      <c r="AY660" s="40">
        <v>41.043998719999998</v>
      </c>
      <c r="AZ660" s="40">
        <v>40.632999419999997</v>
      </c>
      <c r="BA660" s="40">
        <v>39.8429985</v>
      </c>
      <c r="BB660" s="40">
        <v>44.138999939999998</v>
      </c>
      <c r="BC660" s="40">
        <v>48.513000490000003</v>
      </c>
      <c r="BD660" s="40">
        <v>51.768001560000002</v>
      </c>
      <c r="BE660" s="40">
        <v>53.326999659999998</v>
      </c>
      <c r="BF660" s="40">
        <v>53.203998570000003</v>
      </c>
      <c r="BG660" s="40">
        <v>53.729999540000001</v>
      </c>
      <c r="BH660" s="40">
        <v>53.744998930000001</v>
      </c>
      <c r="BI660" s="40">
        <v>53.673999790000003</v>
      </c>
      <c r="BJ660" s="40">
        <v>53.998001100000003</v>
      </c>
      <c r="BK660" s="40">
        <v>53.603000639999998</v>
      </c>
      <c r="BL660" s="40">
        <v>53.429000850000001</v>
      </c>
    </row>
    <row r="661" spans="1:64" x14ac:dyDescent="0.3">
      <c r="A661" s="40" t="s">
        <v>5</v>
      </c>
      <c r="B661" s="40" t="s">
        <v>6</v>
      </c>
      <c r="C661" s="40" t="s">
        <v>329</v>
      </c>
      <c r="D661" s="40" t="s">
        <v>58</v>
      </c>
      <c r="E661" s="40" t="s">
        <v>293</v>
      </c>
      <c r="F661" s="40" t="s">
        <v>324</v>
      </c>
      <c r="G661" s="40" t="s">
        <v>59</v>
      </c>
      <c r="AL661" s="40">
        <v>48.415000919999997</v>
      </c>
      <c r="AM661" s="40">
        <v>46.693000789999999</v>
      </c>
      <c r="AN661" s="40">
        <v>52.94900131</v>
      </c>
      <c r="AO661" s="40">
        <v>51.832000729999997</v>
      </c>
      <c r="AP661" s="40">
        <v>51.465000150000002</v>
      </c>
      <c r="AQ661" s="40">
        <v>49.7179985</v>
      </c>
      <c r="AR661" s="40">
        <v>48.722000119999997</v>
      </c>
      <c r="AS661" s="40">
        <v>46.526000979999999</v>
      </c>
      <c r="AT661" s="40">
        <v>47.834999080000003</v>
      </c>
      <c r="AU661" s="40">
        <v>46.937999730000001</v>
      </c>
      <c r="AV661" s="40">
        <v>45.227001190000003</v>
      </c>
      <c r="AW661" s="40">
        <v>46.567001339999997</v>
      </c>
      <c r="AX661" s="40">
        <v>45.719001769999998</v>
      </c>
      <c r="AY661" s="40">
        <v>44.408000950000002</v>
      </c>
      <c r="AZ661" s="40">
        <v>45.445999149999999</v>
      </c>
      <c r="BA661" s="40">
        <v>46.261001589999999</v>
      </c>
      <c r="BB661" s="40">
        <v>46.103000639999998</v>
      </c>
      <c r="BC661" s="40">
        <v>47.243999479999999</v>
      </c>
      <c r="BD661" s="40">
        <v>51.164001460000001</v>
      </c>
      <c r="BE661" s="40">
        <v>54.411998750000002</v>
      </c>
      <c r="BF661" s="40">
        <v>58</v>
      </c>
      <c r="BG661" s="40">
        <v>57.713001249999998</v>
      </c>
      <c r="BH661" s="40">
        <v>56.403999329999998</v>
      </c>
      <c r="BI661" s="40">
        <v>56.099998470000003</v>
      </c>
      <c r="BJ661" s="40">
        <v>55.993000029999997</v>
      </c>
      <c r="BK661" s="40">
        <v>56.242000580000003</v>
      </c>
      <c r="BL661" s="40">
        <v>57.597000119999997</v>
      </c>
    </row>
    <row r="662" spans="1:64" x14ac:dyDescent="0.3">
      <c r="A662" s="40" t="s">
        <v>151</v>
      </c>
      <c r="B662" s="40" t="s">
        <v>152</v>
      </c>
      <c r="C662" s="40" t="s">
        <v>329</v>
      </c>
      <c r="D662" s="40" t="s">
        <v>58</v>
      </c>
      <c r="E662" s="40" t="s">
        <v>293</v>
      </c>
      <c r="F662" s="40" t="s">
        <v>324</v>
      </c>
      <c r="G662" s="40" t="s">
        <v>59</v>
      </c>
      <c r="AL662" s="40">
        <v>96.433998110000005</v>
      </c>
      <c r="AM662" s="40">
        <v>96.625999449999995</v>
      </c>
      <c r="AN662" s="40">
        <v>96.781997680000003</v>
      </c>
      <c r="AO662" s="40">
        <v>96.689002990000006</v>
      </c>
      <c r="AP662" s="40">
        <v>96.824996949999999</v>
      </c>
      <c r="AQ662" s="40">
        <v>97.055000309999997</v>
      </c>
      <c r="AR662" s="40">
        <v>96.86699677</v>
      </c>
      <c r="AS662" s="40">
        <v>96.755996699999997</v>
      </c>
      <c r="AT662" s="40">
        <v>96.819000239999994</v>
      </c>
      <c r="AU662" s="40">
        <v>96.833000179999999</v>
      </c>
      <c r="AV662" s="40">
        <v>96.749000550000005</v>
      </c>
      <c r="AW662" s="40">
        <v>96.707000730000004</v>
      </c>
      <c r="AX662" s="40">
        <v>96.703002929999997</v>
      </c>
      <c r="AY662" s="40">
        <v>96.638000489999996</v>
      </c>
      <c r="AZ662" s="40">
        <v>96.565002440000001</v>
      </c>
      <c r="BA662" s="40">
        <v>96.589996339999999</v>
      </c>
      <c r="BB662" s="40">
        <v>96.36000061</v>
      </c>
      <c r="BC662" s="40">
        <v>96.458999629999994</v>
      </c>
      <c r="BD662" s="40">
        <v>96.440002440000001</v>
      </c>
      <c r="BE662" s="40">
        <v>96.313003539999997</v>
      </c>
      <c r="BF662" s="40">
        <v>96.376998900000004</v>
      </c>
      <c r="BG662" s="40">
        <v>96.338996890000004</v>
      </c>
      <c r="BH662" s="40">
        <v>96.250999449999995</v>
      </c>
      <c r="BI662" s="40">
        <v>96.208000179999999</v>
      </c>
      <c r="BJ662" s="40">
        <v>96.477996829999995</v>
      </c>
      <c r="BK662" s="40">
        <v>96.397003170000005</v>
      </c>
      <c r="BL662" s="40">
        <v>96.456001279999995</v>
      </c>
    </row>
    <row r="663" spans="1:64" x14ac:dyDescent="0.3">
      <c r="A663" s="40" t="s">
        <v>157</v>
      </c>
      <c r="B663" s="40" t="s">
        <v>158</v>
      </c>
      <c r="C663" s="40" t="s">
        <v>329</v>
      </c>
      <c r="D663" s="40" t="s">
        <v>58</v>
      </c>
      <c r="E663" s="40" t="s">
        <v>293</v>
      </c>
      <c r="F663" s="40" t="s">
        <v>324</v>
      </c>
      <c r="G663" s="40" t="s">
        <v>59</v>
      </c>
      <c r="AL663" s="40">
        <v>88.237998959999999</v>
      </c>
      <c r="AM663" s="40">
        <v>89.064002990000006</v>
      </c>
      <c r="AN663" s="40">
        <v>88.436996460000003</v>
      </c>
      <c r="AO663" s="40">
        <v>87.920997619999994</v>
      </c>
      <c r="AP663" s="40">
        <v>87.143997189999993</v>
      </c>
      <c r="AQ663" s="40">
        <v>86.113998409999994</v>
      </c>
      <c r="AR663" s="40">
        <v>85.680000309999997</v>
      </c>
      <c r="AS663" s="40">
        <v>84.928001399999999</v>
      </c>
      <c r="AT663" s="40">
        <v>83.374000550000005</v>
      </c>
      <c r="AU663" s="40">
        <v>82.411003109999996</v>
      </c>
      <c r="AV663" s="40">
        <v>81.100997919999998</v>
      </c>
      <c r="AW663" s="40">
        <v>79.718002319999997</v>
      </c>
      <c r="AX663" s="40">
        <v>78.716003420000007</v>
      </c>
      <c r="AY663" s="40">
        <v>77.134002690000003</v>
      </c>
      <c r="AZ663" s="40">
        <v>75.370002749999998</v>
      </c>
      <c r="BA663" s="40">
        <v>75.281997680000003</v>
      </c>
      <c r="BB663" s="40">
        <v>74.652999879999996</v>
      </c>
      <c r="BC663" s="40">
        <v>74.391998290000004</v>
      </c>
      <c r="BD663" s="40">
        <v>73.647003170000005</v>
      </c>
      <c r="BE663" s="40">
        <v>71.505996699999997</v>
      </c>
      <c r="BF663" s="40">
        <v>68.867996219999995</v>
      </c>
      <c r="BG663" s="40">
        <v>67.852996829999995</v>
      </c>
      <c r="BH663" s="40">
        <v>64.61699677</v>
      </c>
      <c r="BI663" s="40">
        <v>63.001998899999997</v>
      </c>
      <c r="BJ663" s="40">
        <v>61.250999450000002</v>
      </c>
      <c r="BK663" s="40">
        <v>60.254001619999997</v>
      </c>
      <c r="BL663" s="40">
        <v>59.396999360000002</v>
      </c>
    </row>
    <row r="664" spans="1:64" x14ac:dyDescent="0.3">
      <c r="A664" s="40" t="s">
        <v>159</v>
      </c>
      <c r="B664" s="40" t="s">
        <v>160</v>
      </c>
      <c r="C664" s="40" t="s">
        <v>329</v>
      </c>
      <c r="D664" s="40" t="s">
        <v>58</v>
      </c>
      <c r="E664" s="40" t="s">
        <v>293</v>
      </c>
      <c r="F664" s="40" t="s">
        <v>324</v>
      </c>
      <c r="G664" s="40" t="s">
        <v>59</v>
      </c>
      <c r="AL664" s="40">
        <v>55.41999817</v>
      </c>
      <c r="AM664" s="40">
        <v>55.745998380000003</v>
      </c>
      <c r="AN664" s="40">
        <v>56.277000430000001</v>
      </c>
      <c r="AO664" s="40">
        <v>56.597000119999997</v>
      </c>
      <c r="AP664" s="40">
        <v>55.540000919999997</v>
      </c>
      <c r="AQ664" s="40">
        <v>55.108001710000003</v>
      </c>
      <c r="AR664" s="40">
        <v>55.276000979999999</v>
      </c>
      <c r="AS664" s="40">
        <v>54.965999600000004</v>
      </c>
      <c r="AT664" s="40">
        <v>55.257999419999997</v>
      </c>
      <c r="AU664" s="40">
        <v>55.790000919999997</v>
      </c>
      <c r="AV664" s="40">
        <v>54.956001280000002</v>
      </c>
      <c r="AW664" s="40">
        <v>54.166000369999999</v>
      </c>
      <c r="AX664" s="40">
        <v>53.501998899999997</v>
      </c>
      <c r="AY664" s="40">
        <v>52.15499878</v>
      </c>
      <c r="AZ664" s="40">
        <v>50.841999049999998</v>
      </c>
      <c r="BA664" s="40">
        <v>48.4070015</v>
      </c>
      <c r="BB664" s="40">
        <v>47.506999970000003</v>
      </c>
      <c r="BC664" s="40">
        <v>48.710998539999999</v>
      </c>
      <c r="BD664" s="40">
        <v>48.803001399999999</v>
      </c>
      <c r="BE664" s="40">
        <v>48.433998109999997</v>
      </c>
      <c r="BF664" s="40">
        <v>48.129001619999997</v>
      </c>
      <c r="BG664" s="40">
        <v>47.685001370000002</v>
      </c>
      <c r="BH664" s="40">
        <v>46.942001339999997</v>
      </c>
      <c r="BI664" s="40">
        <v>46.70299911</v>
      </c>
      <c r="BJ664" s="40">
        <v>47</v>
      </c>
      <c r="BK664" s="40">
        <v>47.335998539999999</v>
      </c>
      <c r="BL664" s="40">
        <v>47.179000850000001</v>
      </c>
    </row>
    <row r="665" spans="1:64" x14ac:dyDescent="0.3">
      <c r="A665" s="40" t="s">
        <v>275</v>
      </c>
      <c r="B665" s="40" t="s">
        <v>276</v>
      </c>
      <c r="C665" s="40" t="s">
        <v>329</v>
      </c>
      <c r="D665" s="40" t="s">
        <v>58</v>
      </c>
      <c r="E665" s="40" t="s">
        <v>293</v>
      </c>
      <c r="F665" s="40" t="s">
        <v>324</v>
      </c>
      <c r="G665" s="40" t="s">
        <v>59</v>
      </c>
      <c r="AL665" s="40">
        <v>80.047996519999998</v>
      </c>
      <c r="AM665" s="40">
        <v>79.833999629999994</v>
      </c>
      <c r="AN665" s="40">
        <v>79.785003660000001</v>
      </c>
      <c r="AO665" s="40">
        <v>79.370002749999998</v>
      </c>
      <c r="AP665" s="40">
        <v>79.797996519999998</v>
      </c>
      <c r="AQ665" s="40">
        <v>79.849998470000003</v>
      </c>
      <c r="AR665" s="40">
        <v>80.14800262</v>
      </c>
      <c r="AS665" s="40">
        <v>79.807998659999996</v>
      </c>
      <c r="AT665" s="40">
        <v>79.596000669999995</v>
      </c>
      <c r="AU665" s="40">
        <v>79.223999019999994</v>
      </c>
      <c r="AV665" s="40">
        <v>78.712997439999995</v>
      </c>
      <c r="AW665" s="40">
        <v>80.405998229999994</v>
      </c>
      <c r="AX665" s="40">
        <v>79.344001770000006</v>
      </c>
      <c r="AY665" s="40">
        <v>81.762001040000001</v>
      </c>
      <c r="AZ665" s="40">
        <v>82.484001160000005</v>
      </c>
      <c r="BA665" s="40">
        <v>80.64800262</v>
      </c>
      <c r="BB665" s="40">
        <v>77.710998540000006</v>
      </c>
      <c r="BC665" s="40">
        <v>75.58699799</v>
      </c>
      <c r="BD665" s="40">
        <v>74.790000919999997</v>
      </c>
      <c r="BE665" s="40">
        <v>72.113998409999994</v>
      </c>
      <c r="BF665" s="40">
        <v>69.291999820000001</v>
      </c>
      <c r="BG665" s="40">
        <v>66.019996640000002</v>
      </c>
      <c r="BH665" s="40">
        <v>68.880996699999997</v>
      </c>
      <c r="BI665" s="40">
        <v>70.884002690000003</v>
      </c>
      <c r="BJ665" s="40">
        <v>72.171997070000003</v>
      </c>
      <c r="BK665" s="40">
        <v>71.958000179999999</v>
      </c>
      <c r="BL665" s="40">
        <v>71.984001160000005</v>
      </c>
    </row>
    <row r="666" spans="1:64" x14ac:dyDescent="0.3">
      <c r="A666" s="40" t="s">
        <v>277</v>
      </c>
      <c r="B666" s="40" t="s">
        <v>278</v>
      </c>
      <c r="C666" s="40" t="s">
        <v>329</v>
      </c>
      <c r="D666" s="40" t="s">
        <v>58</v>
      </c>
      <c r="E666" s="40" t="s">
        <v>293</v>
      </c>
      <c r="F666" s="40" t="s">
        <v>324</v>
      </c>
      <c r="G666" s="40" t="s">
        <v>59</v>
      </c>
      <c r="AL666" s="40">
        <v>88.061996460000003</v>
      </c>
      <c r="AM666" s="40">
        <v>86.814002990000006</v>
      </c>
      <c r="AN666" s="40">
        <v>89.08699799</v>
      </c>
      <c r="AO666" s="40">
        <v>86.790000919999997</v>
      </c>
      <c r="AP666" s="40">
        <v>88.426002499999996</v>
      </c>
      <c r="AQ666" s="40">
        <v>89.251998900000004</v>
      </c>
      <c r="AR666" s="40">
        <v>89.415000919999997</v>
      </c>
      <c r="AS666" s="40">
        <v>89.453002929999997</v>
      </c>
      <c r="AT666" s="40">
        <v>89.518997189999993</v>
      </c>
      <c r="AU666" s="40">
        <v>89.668998720000005</v>
      </c>
      <c r="AV666" s="40">
        <v>89.804000849999994</v>
      </c>
      <c r="AW666" s="40">
        <v>89.343002319999997</v>
      </c>
      <c r="AX666" s="40">
        <v>88.865997309999997</v>
      </c>
      <c r="AY666" s="40">
        <v>89.339996339999999</v>
      </c>
      <c r="AZ666" s="40">
        <v>89.361999510000004</v>
      </c>
      <c r="BA666" s="40">
        <v>88.518997189999993</v>
      </c>
      <c r="BB666" s="40">
        <v>87.796997070000003</v>
      </c>
      <c r="BC666" s="40">
        <v>88.670997619999994</v>
      </c>
      <c r="BD666" s="40">
        <v>89.11000061</v>
      </c>
      <c r="BE666" s="40">
        <v>89.320999150000006</v>
      </c>
      <c r="BF666" s="40">
        <v>89.832000730000004</v>
      </c>
      <c r="BG666" s="40">
        <v>90.03800201</v>
      </c>
      <c r="BH666" s="40">
        <v>89.916999820000001</v>
      </c>
      <c r="BI666" s="40">
        <v>89.956001279999995</v>
      </c>
      <c r="BJ666" s="40">
        <v>89.808998110000005</v>
      </c>
      <c r="BK666" s="40">
        <v>89.672996519999998</v>
      </c>
      <c r="BL666" s="40">
        <v>89.640998839999995</v>
      </c>
    </row>
    <row r="667" spans="1:64" x14ac:dyDescent="0.3">
      <c r="A667" s="40" t="s">
        <v>165</v>
      </c>
      <c r="B667" s="40" t="s">
        <v>166</v>
      </c>
      <c r="C667" s="40" t="s">
        <v>329</v>
      </c>
      <c r="D667" s="40" t="s">
        <v>58</v>
      </c>
      <c r="E667" s="40" t="s">
        <v>293</v>
      </c>
      <c r="F667" s="40" t="s">
        <v>324</v>
      </c>
      <c r="G667" s="40" t="s">
        <v>59</v>
      </c>
      <c r="AL667" s="40">
        <v>93.16999817</v>
      </c>
      <c r="AM667" s="40">
        <v>93.265998839999995</v>
      </c>
      <c r="AN667" s="40">
        <v>93.108001709999996</v>
      </c>
      <c r="AO667" s="40">
        <v>92.956001279999995</v>
      </c>
      <c r="AP667" s="40">
        <v>92.814002990000006</v>
      </c>
      <c r="AQ667" s="40">
        <v>92.233001709999996</v>
      </c>
      <c r="AR667" s="40">
        <v>91.86699677</v>
      </c>
      <c r="AS667" s="40">
        <v>91.367996219999995</v>
      </c>
      <c r="AT667" s="40">
        <v>90.856002810000007</v>
      </c>
      <c r="AU667" s="40">
        <v>90.65499878</v>
      </c>
      <c r="AV667" s="40">
        <v>90.254997250000002</v>
      </c>
      <c r="AW667" s="40">
        <v>89.942001340000004</v>
      </c>
      <c r="AX667" s="40">
        <v>90.049003600000006</v>
      </c>
      <c r="AY667" s="40">
        <v>89.857002260000002</v>
      </c>
      <c r="AZ667" s="40">
        <v>89.430000309999997</v>
      </c>
      <c r="BA667" s="40">
        <v>89.210998540000006</v>
      </c>
      <c r="BB667" s="40">
        <v>88.86699677</v>
      </c>
      <c r="BC667" s="40">
        <v>88.64800262</v>
      </c>
      <c r="BD667" s="40">
        <v>88.444000239999994</v>
      </c>
      <c r="BE667" s="40">
        <v>87.986000059999995</v>
      </c>
      <c r="BF667" s="40">
        <v>87.260002139999997</v>
      </c>
      <c r="BG667" s="40">
        <v>86.295997619999994</v>
      </c>
      <c r="BH667" s="40">
        <v>85.791999820000001</v>
      </c>
      <c r="BI667" s="40">
        <v>85.182998659999996</v>
      </c>
      <c r="BJ667" s="40">
        <v>84.953002929999997</v>
      </c>
      <c r="BK667" s="40">
        <v>84.84500122</v>
      </c>
      <c r="BL667" s="40">
        <v>84.791000370000006</v>
      </c>
    </row>
    <row r="668" spans="1:64" x14ac:dyDescent="0.3">
      <c r="A668" s="40" t="s">
        <v>171</v>
      </c>
      <c r="B668" s="40" t="s">
        <v>172</v>
      </c>
      <c r="C668" s="40" t="s">
        <v>329</v>
      </c>
      <c r="D668" s="40" t="s">
        <v>58</v>
      </c>
      <c r="E668" s="40" t="s">
        <v>293</v>
      </c>
      <c r="F668" s="40" t="s">
        <v>324</v>
      </c>
      <c r="G668" s="40" t="s">
        <v>59</v>
      </c>
      <c r="AL668" s="40">
        <v>93.980003359999998</v>
      </c>
      <c r="AM668" s="40">
        <v>93.560997009999994</v>
      </c>
      <c r="AN668" s="40">
        <v>93.731002810000007</v>
      </c>
      <c r="AO668" s="40">
        <v>95.314002990000006</v>
      </c>
      <c r="AP668" s="40">
        <v>94.597000120000004</v>
      </c>
      <c r="AQ668" s="40">
        <v>94.307998659999996</v>
      </c>
      <c r="AR668" s="40">
        <v>94.081001279999995</v>
      </c>
      <c r="AS668" s="40">
        <v>94.08699799</v>
      </c>
      <c r="AT668" s="40">
        <v>93.97699738</v>
      </c>
      <c r="AU668" s="40">
        <v>93.877998349999999</v>
      </c>
      <c r="AV668" s="40">
        <v>93.694000239999994</v>
      </c>
      <c r="AW668" s="40">
        <v>93.227996829999995</v>
      </c>
      <c r="AX668" s="40">
        <v>92.952003480000002</v>
      </c>
      <c r="AY668" s="40">
        <v>92.52999878</v>
      </c>
      <c r="AZ668" s="40">
        <v>91.926002499999996</v>
      </c>
      <c r="BA668" s="40">
        <v>91.280998229999994</v>
      </c>
      <c r="BB668" s="40">
        <v>90.542999269999996</v>
      </c>
      <c r="BC668" s="40">
        <v>89.66999817</v>
      </c>
      <c r="BD668" s="40">
        <v>89.000999449999995</v>
      </c>
      <c r="BE668" s="40">
        <v>88.089996339999999</v>
      </c>
      <c r="BF668" s="40">
        <v>87.151000980000006</v>
      </c>
      <c r="BG668" s="40">
        <v>85.946998600000001</v>
      </c>
      <c r="BH668" s="40">
        <v>83.040000919999997</v>
      </c>
      <c r="BI668" s="40">
        <v>78.416000370000006</v>
      </c>
      <c r="BJ668" s="40">
        <v>77.424003600000006</v>
      </c>
      <c r="BK668" s="40">
        <v>77.070999150000006</v>
      </c>
      <c r="BL668" s="40">
        <v>76.660003660000001</v>
      </c>
    </row>
    <row r="669" spans="1:64" x14ac:dyDescent="0.3">
      <c r="A669" s="40" t="s">
        <v>175</v>
      </c>
      <c r="B669" s="40" t="s">
        <v>176</v>
      </c>
      <c r="C669" s="40" t="s">
        <v>329</v>
      </c>
      <c r="D669" s="40" t="s">
        <v>58</v>
      </c>
      <c r="E669" s="40" t="s">
        <v>293</v>
      </c>
      <c r="F669" s="40" t="s">
        <v>324</v>
      </c>
      <c r="G669" s="40" t="s">
        <v>59</v>
      </c>
      <c r="AL669" s="40">
        <v>17.44799995</v>
      </c>
      <c r="AM669" s="40">
        <v>17.513999940000001</v>
      </c>
      <c r="AN669" s="40">
        <v>18.92700005</v>
      </c>
      <c r="AO669" s="40">
        <v>19.679000850000001</v>
      </c>
      <c r="AP669" s="40">
        <v>19.770000459999999</v>
      </c>
      <c r="AQ669" s="40">
        <v>18.256000520000001</v>
      </c>
      <c r="AR669" s="40">
        <v>17.510999680000001</v>
      </c>
      <c r="AS669" s="40">
        <v>16.88800049</v>
      </c>
      <c r="AT669" s="40">
        <v>16.41200066</v>
      </c>
      <c r="AU669" s="40">
        <v>16.155000690000001</v>
      </c>
      <c r="AV669" s="40">
        <v>7.3090000149999996</v>
      </c>
      <c r="AW669" s="40">
        <v>10.30200005</v>
      </c>
      <c r="AX669" s="40">
        <v>7.5879998210000004</v>
      </c>
      <c r="AY669" s="40">
        <v>7.3930001259999996</v>
      </c>
      <c r="AZ669" s="40">
        <v>6.0040001869999999</v>
      </c>
      <c r="BA669" s="40">
        <v>7.7329998020000001</v>
      </c>
      <c r="BB669" s="40">
        <v>6.4010000229999999</v>
      </c>
      <c r="BC669" s="40">
        <v>4.1859998699999998</v>
      </c>
      <c r="BD669" s="40">
        <v>3.6259999280000001</v>
      </c>
      <c r="BE669" s="40">
        <v>3.7799999710000001</v>
      </c>
      <c r="BF669" s="40">
        <v>3.4539999959999999</v>
      </c>
      <c r="BG669" s="40">
        <v>3.59800005</v>
      </c>
      <c r="BH669" s="40">
        <v>3.4939999579999999</v>
      </c>
      <c r="BI669" s="40">
        <v>3.2039999959999999</v>
      </c>
      <c r="BJ669" s="40">
        <v>4.2439999579999999</v>
      </c>
      <c r="BK669" s="40">
        <v>3.8959999079999998</v>
      </c>
      <c r="BL669" s="40">
        <v>3.8489999770000001</v>
      </c>
    </row>
    <row r="670" spans="1:64" x14ac:dyDescent="0.3">
      <c r="A670" s="40" t="s">
        <v>177</v>
      </c>
      <c r="B670" s="40" t="s">
        <v>178</v>
      </c>
      <c r="C670" s="40" t="s">
        <v>329</v>
      </c>
      <c r="D670" s="40" t="s">
        <v>58</v>
      </c>
      <c r="E670" s="40" t="s">
        <v>293</v>
      </c>
      <c r="F670" s="40" t="s">
        <v>324</v>
      </c>
      <c r="G670" s="40" t="s">
        <v>59</v>
      </c>
      <c r="AL670" s="40">
        <v>80.793998720000005</v>
      </c>
      <c r="AM670" s="40">
        <v>81.00800323</v>
      </c>
      <c r="AN670" s="40">
        <v>80.862998959999999</v>
      </c>
      <c r="AO670" s="40">
        <v>81.158996579999993</v>
      </c>
      <c r="AP670" s="40">
        <v>81.276000980000006</v>
      </c>
      <c r="AQ670" s="40">
        <v>81.446998600000001</v>
      </c>
      <c r="AR670" s="40">
        <v>81.495002749999998</v>
      </c>
      <c r="AS670" s="40">
        <v>80.99199677</v>
      </c>
      <c r="AT670" s="40">
        <v>80.920997619999994</v>
      </c>
      <c r="AU670" s="40">
        <v>80.667999269999996</v>
      </c>
      <c r="AV670" s="40">
        <v>80.290000919999997</v>
      </c>
      <c r="AW670" s="40">
        <v>79.924003600000006</v>
      </c>
      <c r="AX670" s="40">
        <v>79.501998900000004</v>
      </c>
      <c r="AY670" s="40">
        <v>79.030998229999994</v>
      </c>
      <c r="AZ670" s="40">
        <v>78.09500122</v>
      </c>
      <c r="BA670" s="40">
        <v>78.019996640000002</v>
      </c>
      <c r="BB670" s="40">
        <v>76.721000669999995</v>
      </c>
      <c r="BC670" s="40">
        <v>76.652000430000001</v>
      </c>
      <c r="BD670" s="40">
        <v>76.193000789999999</v>
      </c>
      <c r="BE670" s="40">
        <v>75.41300201</v>
      </c>
      <c r="BF670" s="40">
        <v>74.202003480000002</v>
      </c>
      <c r="BG670" s="40">
        <v>73.535003660000001</v>
      </c>
      <c r="BH670" s="40">
        <v>72.547996519999998</v>
      </c>
      <c r="BI670" s="40">
        <v>70.858001709999996</v>
      </c>
      <c r="BJ670" s="40">
        <v>70.574996949999999</v>
      </c>
      <c r="BK670" s="40">
        <v>70.266998290000004</v>
      </c>
      <c r="BL670" s="40">
        <v>69.757003780000005</v>
      </c>
    </row>
    <row r="671" spans="1:64" x14ac:dyDescent="0.3">
      <c r="A671" s="40" t="s">
        <v>179</v>
      </c>
      <c r="B671" s="40" t="s">
        <v>180</v>
      </c>
      <c r="C671" s="40" t="s">
        <v>329</v>
      </c>
      <c r="D671" s="40" t="s">
        <v>58</v>
      </c>
      <c r="E671" s="40" t="s">
        <v>293</v>
      </c>
      <c r="F671" s="40" t="s">
        <v>324</v>
      </c>
      <c r="G671" s="40" t="s">
        <v>59</v>
      </c>
      <c r="AL671" s="40">
        <v>82.619003300000003</v>
      </c>
      <c r="AM671" s="40">
        <v>82.28800201</v>
      </c>
      <c r="AN671" s="40">
        <v>82.067001340000004</v>
      </c>
      <c r="AO671" s="40">
        <v>81.730003359999998</v>
      </c>
      <c r="AP671" s="40">
        <v>81.28800201</v>
      </c>
      <c r="AQ671" s="40">
        <v>80.151000980000006</v>
      </c>
      <c r="AR671" s="40">
        <v>79.644996640000002</v>
      </c>
      <c r="AS671" s="40">
        <v>79.403999330000005</v>
      </c>
      <c r="AT671" s="40">
        <v>78.411003109999996</v>
      </c>
      <c r="AU671" s="40">
        <v>77.521003719999996</v>
      </c>
      <c r="AV671" s="40">
        <v>77.343002319999997</v>
      </c>
      <c r="AW671" s="40">
        <v>76.106002810000007</v>
      </c>
      <c r="AX671" s="40">
        <v>76.013999940000005</v>
      </c>
      <c r="AY671" s="40">
        <v>78.709999080000003</v>
      </c>
      <c r="AZ671" s="40">
        <v>82.050003050000001</v>
      </c>
      <c r="BA671" s="40">
        <v>80.642997739999998</v>
      </c>
      <c r="BB671" s="40">
        <v>79.466003420000007</v>
      </c>
      <c r="BC671" s="40">
        <v>78.04499817</v>
      </c>
      <c r="BD671" s="40">
        <v>77.718002319999997</v>
      </c>
      <c r="BE671" s="40">
        <v>75.363998409999994</v>
      </c>
      <c r="BF671" s="40">
        <v>72.814002990000006</v>
      </c>
      <c r="BG671" s="40">
        <v>71.240997309999997</v>
      </c>
      <c r="BH671" s="40">
        <v>77.23500061</v>
      </c>
      <c r="BI671" s="40">
        <v>76.903999330000005</v>
      </c>
      <c r="BJ671" s="40">
        <v>76.361999510000004</v>
      </c>
      <c r="BK671" s="40">
        <v>75.759002690000003</v>
      </c>
      <c r="BL671" s="40">
        <v>74.333999629999994</v>
      </c>
    </row>
    <row r="672" spans="1:64" x14ac:dyDescent="0.3">
      <c r="A672" s="40" t="s">
        <v>279</v>
      </c>
      <c r="B672" s="40" t="s">
        <v>280</v>
      </c>
      <c r="C672" s="40" t="s">
        <v>329</v>
      </c>
      <c r="D672" s="40" t="s">
        <v>58</v>
      </c>
      <c r="E672" s="40" t="s">
        <v>293</v>
      </c>
      <c r="F672" s="40" t="s">
        <v>324</v>
      </c>
      <c r="G672" s="40" t="s">
        <v>59</v>
      </c>
      <c r="AL672" s="40">
        <v>74.613998409999994</v>
      </c>
      <c r="AM672" s="40">
        <v>76.521003719999996</v>
      </c>
      <c r="AN672" s="40">
        <v>78.519996640000002</v>
      </c>
      <c r="AO672" s="40">
        <v>78.734001160000005</v>
      </c>
      <c r="AP672" s="40">
        <v>78.981002810000007</v>
      </c>
      <c r="AQ672" s="40">
        <v>78.471000669999995</v>
      </c>
      <c r="AR672" s="40">
        <v>78.767997739999998</v>
      </c>
      <c r="AS672" s="40">
        <v>79.513999940000005</v>
      </c>
      <c r="AT672" s="40">
        <v>79.490997309999997</v>
      </c>
      <c r="AU672" s="40">
        <v>79.161003109999996</v>
      </c>
      <c r="AV672" s="40">
        <v>79.695999150000006</v>
      </c>
      <c r="AW672" s="40">
        <v>80.38300323</v>
      </c>
      <c r="AX672" s="40">
        <v>80.587997439999995</v>
      </c>
      <c r="AY672" s="40">
        <v>80.680000309999997</v>
      </c>
      <c r="AZ672" s="40">
        <v>80.566001889999995</v>
      </c>
      <c r="BA672" s="40">
        <v>80.556999210000001</v>
      </c>
      <c r="BB672" s="40">
        <v>80.071998600000001</v>
      </c>
      <c r="BC672" s="40">
        <v>79.613998409999994</v>
      </c>
      <c r="BD672" s="40">
        <v>76.448997500000004</v>
      </c>
      <c r="BE672" s="40">
        <v>72.36699677</v>
      </c>
      <c r="BF672" s="40">
        <v>69.857002260000002</v>
      </c>
      <c r="BG672" s="40">
        <v>65.61000061</v>
      </c>
      <c r="BH672" s="40">
        <v>65.074996949999999</v>
      </c>
      <c r="BI672" s="40">
        <v>64.305000309999997</v>
      </c>
      <c r="BJ672" s="40">
        <v>63.191001890000003</v>
      </c>
      <c r="BK672" s="40">
        <v>62.865001679999999</v>
      </c>
      <c r="BL672" s="40">
        <v>62.8429985</v>
      </c>
    </row>
    <row r="673" spans="1:64" x14ac:dyDescent="0.3">
      <c r="A673" s="40" t="s">
        <v>281</v>
      </c>
      <c r="B673" s="40" t="s">
        <v>282</v>
      </c>
      <c r="C673" s="40" t="s">
        <v>329</v>
      </c>
      <c r="D673" s="40" t="s">
        <v>58</v>
      </c>
      <c r="E673" s="40" t="s">
        <v>293</v>
      </c>
      <c r="F673" s="40" t="s">
        <v>324</v>
      </c>
      <c r="G673" s="40" t="s">
        <v>59</v>
      </c>
      <c r="AL673" s="40">
        <v>69.550003050000001</v>
      </c>
      <c r="AM673" s="40">
        <v>67.388000489999996</v>
      </c>
      <c r="AN673" s="40">
        <v>70.96199799</v>
      </c>
      <c r="AO673" s="40">
        <v>70.911003109999996</v>
      </c>
      <c r="AP673" s="40">
        <v>69.665000919999997</v>
      </c>
      <c r="AQ673" s="40">
        <v>70.380996699999997</v>
      </c>
      <c r="AR673" s="40">
        <v>69.441001889999995</v>
      </c>
      <c r="AS673" s="40">
        <v>69.90499878</v>
      </c>
      <c r="AT673" s="40">
        <v>69.737998959999999</v>
      </c>
      <c r="AU673" s="40">
        <v>71.335998540000006</v>
      </c>
      <c r="AV673" s="40">
        <v>73.339996339999999</v>
      </c>
      <c r="AW673" s="40">
        <v>75.255996699999997</v>
      </c>
      <c r="AX673" s="40">
        <v>78.73500061</v>
      </c>
      <c r="AY673" s="40">
        <v>80.149002080000002</v>
      </c>
      <c r="AZ673" s="40">
        <v>80.219001770000006</v>
      </c>
      <c r="BA673" s="40">
        <v>80.689002990000006</v>
      </c>
      <c r="BB673" s="40">
        <v>80.573997500000004</v>
      </c>
      <c r="BC673" s="40">
        <v>80.817001340000004</v>
      </c>
      <c r="BD673" s="40">
        <v>78.024002080000002</v>
      </c>
      <c r="BE673" s="40">
        <v>75.382003780000005</v>
      </c>
      <c r="BF673" s="40">
        <v>71.807998659999996</v>
      </c>
      <c r="BG673" s="40">
        <v>71.100997919999998</v>
      </c>
      <c r="BH673" s="40">
        <v>70.901000980000006</v>
      </c>
      <c r="BI673" s="40">
        <v>71.649002080000002</v>
      </c>
      <c r="BJ673" s="40">
        <v>71.582000730000004</v>
      </c>
      <c r="BK673" s="40">
        <v>71.771003719999996</v>
      </c>
      <c r="BL673" s="40">
        <v>72.886001590000006</v>
      </c>
    </row>
    <row r="674" spans="1:64" x14ac:dyDescent="0.3">
      <c r="A674" s="40" t="s">
        <v>147</v>
      </c>
      <c r="B674" s="40" t="s">
        <v>148</v>
      </c>
      <c r="C674" s="40" t="s">
        <v>330</v>
      </c>
      <c r="D674" s="40" t="s">
        <v>58</v>
      </c>
      <c r="E674" s="40" t="s">
        <v>293</v>
      </c>
      <c r="F674" s="40" t="s">
        <v>324</v>
      </c>
      <c r="G674" s="40" t="s">
        <v>59</v>
      </c>
      <c r="AL674" s="40">
        <v>90.625</v>
      </c>
      <c r="AM674" s="40">
        <v>90.5</v>
      </c>
      <c r="AN674" s="40">
        <v>90.531997680000003</v>
      </c>
      <c r="AO674" s="40">
        <v>90.801002499999996</v>
      </c>
      <c r="AP674" s="40">
        <v>90.305000309999997</v>
      </c>
      <c r="AQ674" s="40">
        <v>90.052001950000005</v>
      </c>
      <c r="AR674" s="40">
        <v>89.319999690000003</v>
      </c>
      <c r="AS674" s="40">
        <v>88.999000550000005</v>
      </c>
      <c r="AT674" s="40">
        <v>87.964996339999999</v>
      </c>
      <c r="AU674" s="40">
        <v>87.700996399999994</v>
      </c>
      <c r="AV674" s="40">
        <v>87.510002139999997</v>
      </c>
      <c r="AW674" s="40">
        <v>87.041000370000006</v>
      </c>
      <c r="AX674" s="40">
        <v>85.702003480000002</v>
      </c>
      <c r="AY674" s="40">
        <v>84.550003050000001</v>
      </c>
      <c r="AZ674" s="40">
        <v>84.190002440000001</v>
      </c>
      <c r="BA674" s="40">
        <v>83.058998110000005</v>
      </c>
      <c r="BB674" s="40">
        <v>77.184997559999999</v>
      </c>
      <c r="BC674" s="40">
        <v>72.927001950000005</v>
      </c>
      <c r="BD674" s="40">
        <v>65.86699677</v>
      </c>
      <c r="BE674" s="40">
        <v>58.721000670000002</v>
      </c>
      <c r="BF674" s="40">
        <v>50.312999730000001</v>
      </c>
      <c r="BG674" s="40">
        <v>41.5320015</v>
      </c>
      <c r="BH674" s="40">
        <v>32.792999270000003</v>
      </c>
      <c r="BI674" s="40">
        <v>22.082000730000001</v>
      </c>
      <c r="BJ674" s="40">
        <v>20.86199951</v>
      </c>
      <c r="BK674" s="40">
        <v>20.43600082</v>
      </c>
      <c r="BL674" s="40">
        <v>19.832000730000001</v>
      </c>
    </row>
    <row r="675" spans="1:64" x14ac:dyDescent="0.3">
      <c r="A675" s="40" t="s">
        <v>153</v>
      </c>
      <c r="B675" s="40" t="s">
        <v>154</v>
      </c>
      <c r="C675" s="40" t="s">
        <v>330</v>
      </c>
      <c r="D675" s="40" t="s">
        <v>58</v>
      </c>
      <c r="E675" s="40" t="s">
        <v>293</v>
      </c>
      <c r="F675" s="40" t="s">
        <v>324</v>
      </c>
      <c r="G675" s="40" t="s">
        <v>59</v>
      </c>
      <c r="AL675" s="40">
        <v>72.58000183</v>
      </c>
      <c r="AM675" s="40">
        <v>73.391998290000004</v>
      </c>
      <c r="AN675" s="40">
        <v>72.306999210000001</v>
      </c>
      <c r="AO675" s="40">
        <v>72.547996519999998</v>
      </c>
      <c r="AP675" s="40">
        <v>72.212997439999995</v>
      </c>
      <c r="AQ675" s="40">
        <v>71.885002139999997</v>
      </c>
      <c r="AR675" s="40">
        <v>71.652999879999996</v>
      </c>
      <c r="AS675" s="40">
        <v>71.012001040000001</v>
      </c>
      <c r="AT675" s="40">
        <v>70.733001709999996</v>
      </c>
      <c r="AU675" s="40">
        <v>70.083999629999994</v>
      </c>
      <c r="AV675" s="40">
        <v>69.190002440000001</v>
      </c>
      <c r="AW675" s="40">
        <v>69.019996640000002</v>
      </c>
      <c r="AX675" s="40">
        <v>68.732002260000002</v>
      </c>
      <c r="AY675" s="40">
        <v>68.111000059999995</v>
      </c>
      <c r="AZ675" s="40">
        <v>68.281997680000003</v>
      </c>
      <c r="BA675" s="40">
        <v>68.638000489999996</v>
      </c>
      <c r="BB675" s="40">
        <v>69</v>
      </c>
      <c r="BC675" s="40">
        <v>68.796997070000003</v>
      </c>
      <c r="BD675" s="40">
        <v>68.692001340000004</v>
      </c>
      <c r="BE675" s="40">
        <v>68.245002749999998</v>
      </c>
      <c r="BF675" s="40">
        <v>68.055000309999997</v>
      </c>
      <c r="BG675" s="40">
        <v>67.603996280000004</v>
      </c>
      <c r="BH675" s="40">
        <v>66.941001889999995</v>
      </c>
      <c r="BI675" s="40">
        <v>66.194000239999994</v>
      </c>
      <c r="BJ675" s="40">
        <v>65.652000430000001</v>
      </c>
      <c r="BK675" s="40">
        <v>65.33699799</v>
      </c>
      <c r="BL675" s="40">
        <v>65.291999820000001</v>
      </c>
    </row>
    <row r="676" spans="1:64" x14ac:dyDescent="0.3">
      <c r="A676" s="40" t="s">
        <v>155</v>
      </c>
      <c r="B676" s="40" t="s">
        <v>156</v>
      </c>
      <c r="C676" s="40" t="s">
        <v>330</v>
      </c>
      <c r="D676" s="40" t="s">
        <v>58</v>
      </c>
      <c r="E676" s="40" t="s">
        <v>293</v>
      </c>
      <c r="F676" s="40" t="s">
        <v>324</v>
      </c>
      <c r="G676" s="40" t="s">
        <v>59</v>
      </c>
      <c r="AL676" s="40">
        <v>91.769996640000002</v>
      </c>
      <c r="AM676" s="40">
        <v>91.760002139999997</v>
      </c>
      <c r="AN676" s="40">
        <v>91.644996640000002</v>
      </c>
      <c r="AO676" s="40">
        <v>91.777000430000001</v>
      </c>
      <c r="AP676" s="40">
        <v>91.540000919999997</v>
      </c>
      <c r="AQ676" s="40">
        <v>91.50800323</v>
      </c>
      <c r="AR676" s="40">
        <v>91.302001950000005</v>
      </c>
      <c r="AS676" s="40">
        <v>91.58699799</v>
      </c>
      <c r="AT676" s="40">
        <v>91.791999820000001</v>
      </c>
      <c r="AU676" s="40">
        <v>91.704002380000006</v>
      </c>
      <c r="AV676" s="40">
        <v>90.848999019999994</v>
      </c>
      <c r="AW676" s="40">
        <v>89.649002080000002</v>
      </c>
      <c r="AX676" s="40">
        <v>90.675003050000001</v>
      </c>
      <c r="AY676" s="40">
        <v>92.501998900000004</v>
      </c>
      <c r="AZ676" s="40">
        <v>92.401000980000006</v>
      </c>
      <c r="BA676" s="40">
        <v>92.240997309999997</v>
      </c>
      <c r="BB676" s="40">
        <v>92.26499939</v>
      </c>
      <c r="BC676" s="40">
        <v>92.365997309999997</v>
      </c>
      <c r="BD676" s="40">
        <v>91.799003600000006</v>
      </c>
      <c r="BE676" s="40">
        <v>91.820999150000006</v>
      </c>
      <c r="BF676" s="40">
        <v>91.792999269999996</v>
      </c>
      <c r="BG676" s="40">
        <v>91.747001650000001</v>
      </c>
      <c r="BH676" s="40">
        <v>91.40499878</v>
      </c>
      <c r="BI676" s="40">
        <v>90.85199738</v>
      </c>
      <c r="BJ676" s="40">
        <v>91.292999269999996</v>
      </c>
      <c r="BK676" s="40">
        <v>92.518997189999993</v>
      </c>
      <c r="BL676" s="40">
        <v>92.387001040000001</v>
      </c>
    </row>
    <row r="677" spans="1:64" x14ac:dyDescent="0.3">
      <c r="A677" s="40" t="s">
        <v>284</v>
      </c>
      <c r="B677" s="40" t="s">
        <v>272</v>
      </c>
      <c r="C677" s="40" t="s">
        <v>330</v>
      </c>
      <c r="D677" s="40" t="s">
        <v>58</v>
      </c>
      <c r="E677" s="40" t="s">
        <v>293</v>
      </c>
      <c r="F677" s="40" t="s">
        <v>324</v>
      </c>
      <c r="G677" s="40" t="s">
        <v>59</v>
      </c>
      <c r="AL677" s="40">
        <v>48.298000340000002</v>
      </c>
      <c r="AM677" s="40">
        <v>48.368000029999997</v>
      </c>
      <c r="AN677" s="40">
        <v>48.390998840000002</v>
      </c>
      <c r="AO677" s="40">
        <v>47.001998899999997</v>
      </c>
      <c r="AP677" s="40">
        <v>47.127998349999999</v>
      </c>
      <c r="AQ677" s="40">
        <v>46.666000369999999</v>
      </c>
      <c r="AR677" s="40">
        <v>45.823001859999998</v>
      </c>
      <c r="AS677" s="40">
        <v>45.634998320000001</v>
      </c>
      <c r="AT677" s="40">
        <v>44.622001650000001</v>
      </c>
      <c r="AU677" s="40">
        <v>45.54499817</v>
      </c>
      <c r="AV677" s="40">
        <v>46.744998930000001</v>
      </c>
      <c r="AW677" s="40">
        <v>47.724998470000003</v>
      </c>
      <c r="AX677" s="40">
        <v>49.011001589999999</v>
      </c>
      <c r="AY677" s="40">
        <v>46.784000399999996</v>
      </c>
      <c r="AZ677" s="40">
        <v>46.180999759999999</v>
      </c>
      <c r="BA677" s="40">
        <v>45.977001190000003</v>
      </c>
      <c r="BB677" s="40">
        <v>45.490001679999999</v>
      </c>
      <c r="BC677" s="40">
        <v>45.638000490000003</v>
      </c>
      <c r="BD677" s="40">
        <v>44.348999020000001</v>
      </c>
      <c r="BE677" s="40">
        <v>44.990001679999999</v>
      </c>
      <c r="BF677" s="40">
        <v>46.671001429999997</v>
      </c>
      <c r="BG677" s="40">
        <v>43.465000150000002</v>
      </c>
      <c r="BH677" s="40">
        <v>43.556999210000001</v>
      </c>
      <c r="BI677" s="40">
        <v>43.216999049999998</v>
      </c>
      <c r="BJ677" s="40">
        <v>42.266998289999997</v>
      </c>
      <c r="BK677" s="40">
        <v>41.062999730000001</v>
      </c>
      <c r="BL677" s="40">
        <v>40.563999180000003</v>
      </c>
    </row>
    <row r="678" spans="1:64" x14ac:dyDescent="0.3">
      <c r="A678" s="40" t="s">
        <v>273</v>
      </c>
      <c r="B678" s="40" t="s">
        <v>274</v>
      </c>
      <c r="C678" s="40" t="s">
        <v>330</v>
      </c>
      <c r="D678" s="40" t="s">
        <v>58</v>
      </c>
      <c r="E678" s="40" t="s">
        <v>293</v>
      </c>
      <c r="F678" s="40" t="s">
        <v>324</v>
      </c>
      <c r="G678" s="40" t="s">
        <v>59</v>
      </c>
      <c r="AL678" s="40">
        <v>53.692001339999997</v>
      </c>
      <c r="AM678" s="40">
        <v>53.208000179999999</v>
      </c>
      <c r="AN678" s="40">
        <v>51.583999630000001</v>
      </c>
      <c r="AO678" s="40">
        <v>51.164001460000001</v>
      </c>
      <c r="AP678" s="40">
        <v>51.099998470000003</v>
      </c>
      <c r="AQ678" s="40">
        <v>51.013999939999998</v>
      </c>
      <c r="AR678" s="40">
        <v>49.308998109999997</v>
      </c>
      <c r="AS678" s="40">
        <v>48.790000919999997</v>
      </c>
      <c r="AT678" s="40">
        <v>47.762001040000001</v>
      </c>
      <c r="AU678" s="40">
        <v>46.808998109999997</v>
      </c>
      <c r="AV678" s="40">
        <v>46.441001890000003</v>
      </c>
      <c r="AW678" s="40">
        <v>46.5</v>
      </c>
      <c r="AX678" s="40">
        <v>46.383998869999999</v>
      </c>
      <c r="AY678" s="40">
        <v>46.305000309999997</v>
      </c>
      <c r="AZ678" s="40">
        <v>45.814998629999998</v>
      </c>
      <c r="BA678" s="40">
        <v>41.179000850000001</v>
      </c>
      <c r="BB678" s="40">
        <v>40.426998140000002</v>
      </c>
      <c r="BC678" s="40">
        <v>40.115001679999999</v>
      </c>
      <c r="BD678" s="40">
        <v>39.944000240000001</v>
      </c>
      <c r="BE678" s="40">
        <v>38.101001740000001</v>
      </c>
      <c r="BF678" s="40">
        <v>37.44900131</v>
      </c>
      <c r="BG678" s="40">
        <v>38.98500061</v>
      </c>
      <c r="BH678" s="40">
        <v>41.834999080000003</v>
      </c>
      <c r="BI678" s="40">
        <v>40.85400009</v>
      </c>
      <c r="BJ678" s="40">
        <v>38.703998570000003</v>
      </c>
      <c r="BK678" s="40">
        <v>37.446998600000001</v>
      </c>
      <c r="BL678" s="40">
        <v>36.741001130000001</v>
      </c>
    </row>
    <row r="679" spans="1:64" x14ac:dyDescent="0.3">
      <c r="A679" s="40" t="s">
        <v>161</v>
      </c>
      <c r="B679" s="40" t="s">
        <v>162</v>
      </c>
      <c r="C679" s="40" t="s">
        <v>330</v>
      </c>
      <c r="D679" s="40" t="s">
        <v>58</v>
      </c>
      <c r="E679" s="40" t="s">
        <v>293</v>
      </c>
      <c r="F679" s="40" t="s">
        <v>324</v>
      </c>
      <c r="G679" s="40" t="s">
        <v>59</v>
      </c>
      <c r="AL679" s="40">
        <v>38.229999540000001</v>
      </c>
      <c r="AM679" s="40">
        <v>37.844001769999998</v>
      </c>
      <c r="AN679" s="40">
        <v>38.840000150000002</v>
      </c>
      <c r="AO679" s="40">
        <v>37.561000819999997</v>
      </c>
      <c r="AP679" s="40">
        <v>38.046001429999997</v>
      </c>
      <c r="AQ679" s="40">
        <v>36.921001429999997</v>
      </c>
      <c r="AR679" s="40">
        <v>36.790000919999997</v>
      </c>
      <c r="AS679" s="40">
        <v>35.415000919999997</v>
      </c>
      <c r="AT679" s="40">
        <v>34.626998899999997</v>
      </c>
      <c r="AU679" s="40">
        <v>33.234001159999998</v>
      </c>
      <c r="AV679" s="40">
        <v>31.090000150000002</v>
      </c>
      <c r="AW679" s="40">
        <v>30.95100021</v>
      </c>
      <c r="AX679" s="40">
        <v>28.562999730000001</v>
      </c>
      <c r="AY679" s="40">
        <v>28.541000369999999</v>
      </c>
      <c r="AZ679" s="40">
        <v>33.213001249999998</v>
      </c>
      <c r="BA679" s="40">
        <v>35.277000430000001</v>
      </c>
      <c r="BB679" s="40">
        <v>39.916999820000001</v>
      </c>
      <c r="BC679" s="40">
        <v>44.29499817</v>
      </c>
      <c r="BD679" s="40">
        <v>47.875999450000002</v>
      </c>
      <c r="BE679" s="40">
        <v>51.928001399999999</v>
      </c>
      <c r="BF679" s="40">
        <v>56.280998230000002</v>
      </c>
      <c r="BG679" s="40">
        <v>61.001998899999997</v>
      </c>
      <c r="BH679" s="40">
        <v>63.778999329999998</v>
      </c>
      <c r="BI679" s="40">
        <v>66.149002080000002</v>
      </c>
      <c r="BJ679" s="40">
        <v>61.933998109999997</v>
      </c>
      <c r="BK679" s="40">
        <v>61.262001040000001</v>
      </c>
      <c r="BL679" s="40">
        <v>56.784000399999996</v>
      </c>
    </row>
    <row r="680" spans="1:64" x14ac:dyDescent="0.3">
      <c r="A680" s="40" t="s">
        <v>163</v>
      </c>
      <c r="B680" s="40" t="s">
        <v>164</v>
      </c>
      <c r="C680" s="40" t="s">
        <v>330</v>
      </c>
      <c r="D680" s="40" t="s">
        <v>58</v>
      </c>
      <c r="E680" s="40" t="s">
        <v>293</v>
      </c>
      <c r="F680" s="40" t="s">
        <v>324</v>
      </c>
      <c r="G680" s="40" t="s">
        <v>59</v>
      </c>
      <c r="AL680" s="40">
        <v>89.208999629999994</v>
      </c>
      <c r="AM680" s="40">
        <v>88.88300323</v>
      </c>
      <c r="AN680" s="40">
        <v>88.918998720000005</v>
      </c>
      <c r="AO680" s="40">
        <v>87.704002380000006</v>
      </c>
      <c r="AP680" s="40">
        <v>88.617996219999995</v>
      </c>
      <c r="AQ680" s="40">
        <v>88.482002260000002</v>
      </c>
      <c r="AR680" s="40">
        <v>88.458000179999999</v>
      </c>
      <c r="AS680" s="40">
        <v>88.052001950000005</v>
      </c>
      <c r="AT680" s="40">
        <v>87.685997009999994</v>
      </c>
      <c r="AU680" s="40">
        <v>87.841003420000007</v>
      </c>
      <c r="AV680" s="40">
        <v>87.597000120000004</v>
      </c>
      <c r="AW680" s="40">
        <v>87.721000669999995</v>
      </c>
      <c r="AX680" s="40">
        <v>87.380996699999997</v>
      </c>
      <c r="AY680" s="40">
        <v>86.323997500000004</v>
      </c>
      <c r="AZ680" s="40">
        <v>85.468002319999997</v>
      </c>
      <c r="BA680" s="40">
        <v>86.484001160000005</v>
      </c>
      <c r="BB680" s="40">
        <v>86.199996949999999</v>
      </c>
      <c r="BC680" s="40">
        <v>86.013999940000005</v>
      </c>
      <c r="BD680" s="40">
        <v>85.651000980000006</v>
      </c>
      <c r="BE680" s="40">
        <v>85.370002749999998</v>
      </c>
      <c r="BF680" s="40">
        <v>85.222000120000004</v>
      </c>
      <c r="BG680" s="40">
        <v>84.134002690000003</v>
      </c>
      <c r="BH680" s="40">
        <v>84.128997799999993</v>
      </c>
      <c r="BI680" s="40">
        <v>83.90499878</v>
      </c>
      <c r="BJ680" s="40">
        <v>84.160003660000001</v>
      </c>
      <c r="BK680" s="40">
        <v>84.385002139999997</v>
      </c>
      <c r="BL680" s="40">
        <v>84.08699799</v>
      </c>
    </row>
    <row r="681" spans="1:64" x14ac:dyDescent="0.3">
      <c r="A681" s="40" t="s">
        <v>167</v>
      </c>
      <c r="B681" s="40" t="s">
        <v>168</v>
      </c>
      <c r="C681" s="40" t="s">
        <v>330</v>
      </c>
      <c r="D681" s="40" t="s">
        <v>58</v>
      </c>
      <c r="E681" s="40" t="s">
        <v>293</v>
      </c>
      <c r="F681" s="40" t="s">
        <v>324</v>
      </c>
      <c r="G681" s="40" t="s">
        <v>59</v>
      </c>
      <c r="AL681" s="40">
        <v>73.072998049999995</v>
      </c>
      <c r="AM681" s="40">
        <v>74</v>
      </c>
      <c r="AN681" s="40">
        <v>73.974998470000003</v>
      </c>
      <c r="AO681" s="40">
        <v>73.477996829999995</v>
      </c>
      <c r="AP681" s="40">
        <v>73.638999940000005</v>
      </c>
      <c r="AQ681" s="40">
        <v>73.706001279999995</v>
      </c>
      <c r="AR681" s="40">
        <v>73.650001529999997</v>
      </c>
      <c r="AS681" s="40">
        <v>74.347000120000004</v>
      </c>
      <c r="AT681" s="40">
        <v>74.593002319999997</v>
      </c>
      <c r="AU681" s="40">
        <v>74.525001529999997</v>
      </c>
      <c r="AV681" s="40">
        <v>75.174003600000006</v>
      </c>
      <c r="AW681" s="40">
        <v>75.277000430000001</v>
      </c>
      <c r="AX681" s="40">
        <v>74.99199677</v>
      </c>
      <c r="AY681" s="40">
        <v>74.684997559999999</v>
      </c>
      <c r="AZ681" s="40">
        <v>74.666999820000001</v>
      </c>
      <c r="BA681" s="40">
        <v>74.740997309999997</v>
      </c>
      <c r="BB681" s="40">
        <v>74.665000919999997</v>
      </c>
      <c r="BC681" s="40">
        <v>74.524002080000002</v>
      </c>
      <c r="BD681" s="40">
        <v>73.890998839999995</v>
      </c>
      <c r="BE681" s="40">
        <v>74.027999879999996</v>
      </c>
      <c r="BF681" s="40">
        <v>73.816001889999995</v>
      </c>
      <c r="BG681" s="40">
        <v>73.153999330000005</v>
      </c>
      <c r="BH681" s="40">
        <v>72.496002200000007</v>
      </c>
      <c r="BI681" s="40">
        <v>72.239997860000003</v>
      </c>
      <c r="BJ681" s="40">
        <v>72.248001099999996</v>
      </c>
      <c r="BK681" s="40">
        <v>71.981002810000007</v>
      </c>
      <c r="BL681" s="40">
        <v>71.635002139999997</v>
      </c>
    </row>
    <row r="682" spans="1:64" x14ac:dyDescent="0.3">
      <c r="A682" s="40" t="s">
        <v>169</v>
      </c>
      <c r="B682" s="40" t="s">
        <v>170</v>
      </c>
      <c r="C682" s="40" t="s">
        <v>330</v>
      </c>
      <c r="D682" s="40" t="s">
        <v>58</v>
      </c>
      <c r="E682" s="40" t="s">
        <v>293</v>
      </c>
      <c r="F682" s="40" t="s">
        <v>324</v>
      </c>
      <c r="G682" s="40" t="s">
        <v>59</v>
      </c>
      <c r="AL682" s="40">
        <v>52.020000459999999</v>
      </c>
      <c r="AM682" s="40">
        <v>52.14599991</v>
      </c>
      <c r="AN682" s="40">
        <v>52.724998470000003</v>
      </c>
      <c r="AO682" s="40">
        <v>54.108001710000003</v>
      </c>
      <c r="AP682" s="40">
        <v>54.667999270000003</v>
      </c>
      <c r="AQ682" s="40">
        <v>54.876998899999997</v>
      </c>
      <c r="AR682" s="40">
        <v>54.995998380000003</v>
      </c>
      <c r="AS682" s="40">
        <v>55.762001040000001</v>
      </c>
      <c r="AT682" s="40">
        <v>53.414001460000001</v>
      </c>
      <c r="AU682" s="40">
        <v>51.102001190000003</v>
      </c>
      <c r="AV682" s="40">
        <v>51.73500061</v>
      </c>
      <c r="AW682" s="40">
        <v>55.844001769999998</v>
      </c>
      <c r="AX682" s="40">
        <v>52.709999080000003</v>
      </c>
      <c r="AY682" s="40">
        <v>45.256000520000001</v>
      </c>
      <c r="AZ682" s="40">
        <v>44.448001859999998</v>
      </c>
      <c r="BA682" s="40">
        <v>42.745998380000003</v>
      </c>
      <c r="BB682" s="40">
        <v>41.674999239999998</v>
      </c>
      <c r="BC682" s="40">
        <v>35.763000490000003</v>
      </c>
      <c r="BD682" s="40">
        <v>30.902999879999999</v>
      </c>
      <c r="BE682" s="40">
        <v>19.447000500000001</v>
      </c>
      <c r="BF682" s="40">
        <v>22.024999619999999</v>
      </c>
      <c r="BG682" s="40">
        <v>25.319000240000001</v>
      </c>
      <c r="BH682" s="40">
        <v>28.18600082</v>
      </c>
      <c r="BI682" s="40">
        <v>26.687999730000001</v>
      </c>
      <c r="BJ682" s="40">
        <v>26.32600021</v>
      </c>
      <c r="BK682" s="40">
        <v>26.08799934</v>
      </c>
      <c r="BL682" s="40">
        <v>26.232999800000002</v>
      </c>
    </row>
    <row r="683" spans="1:64" x14ac:dyDescent="0.3">
      <c r="A683" s="40" t="s">
        <v>173</v>
      </c>
      <c r="B683" s="40" t="s">
        <v>174</v>
      </c>
      <c r="C683" s="40" t="s">
        <v>330</v>
      </c>
      <c r="D683" s="40" t="s">
        <v>58</v>
      </c>
      <c r="E683" s="40" t="s">
        <v>293</v>
      </c>
      <c r="F683" s="40" t="s">
        <v>324</v>
      </c>
      <c r="G683" s="40" t="s">
        <v>59</v>
      </c>
      <c r="AL683" s="40">
        <v>49.347000119999997</v>
      </c>
      <c r="AM683" s="40">
        <v>49.063999180000003</v>
      </c>
      <c r="AN683" s="40">
        <v>49.958999630000001</v>
      </c>
      <c r="AO683" s="40">
        <v>49.374000549999998</v>
      </c>
      <c r="AP683" s="40">
        <v>49.625999450000002</v>
      </c>
      <c r="AQ683" s="40">
        <v>49.568000789999999</v>
      </c>
      <c r="AR683" s="40">
        <v>49.209999080000003</v>
      </c>
      <c r="AS683" s="40">
        <v>48.308998109999997</v>
      </c>
      <c r="AT683" s="40">
        <v>46.877998349999999</v>
      </c>
      <c r="AU683" s="40">
        <v>46.523998259999999</v>
      </c>
      <c r="AV683" s="40">
        <v>45.751998899999997</v>
      </c>
      <c r="AW683" s="40">
        <v>44.658000950000002</v>
      </c>
      <c r="AX683" s="40">
        <v>44.090999600000004</v>
      </c>
      <c r="AY683" s="40">
        <v>42.511001589999999</v>
      </c>
      <c r="AZ683" s="40">
        <v>42.069000240000001</v>
      </c>
      <c r="BA683" s="40">
        <v>41.138999939999998</v>
      </c>
      <c r="BB683" s="40">
        <v>48.125999450000002</v>
      </c>
      <c r="BC683" s="40">
        <v>54.373001100000003</v>
      </c>
      <c r="BD683" s="40">
        <v>58.692001339999997</v>
      </c>
      <c r="BE683" s="40">
        <v>60.181999210000001</v>
      </c>
      <c r="BF683" s="40">
        <v>59.152000430000001</v>
      </c>
      <c r="BG683" s="40">
        <v>59.661998750000002</v>
      </c>
      <c r="BH683" s="40">
        <v>59.757999419999997</v>
      </c>
      <c r="BI683" s="40">
        <v>59.7179985</v>
      </c>
      <c r="BJ683" s="40">
        <v>60.090999600000004</v>
      </c>
      <c r="BK683" s="40">
        <v>59.689998629999998</v>
      </c>
      <c r="BL683" s="40">
        <v>59.494998930000001</v>
      </c>
    </row>
    <row r="684" spans="1:64" x14ac:dyDescent="0.3">
      <c r="A684" s="40" t="s">
        <v>5</v>
      </c>
      <c r="B684" s="40" t="s">
        <v>6</v>
      </c>
      <c r="C684" s="40" t="s">
        <v>329</v>
      </c>
      <c r="D684" s="40" t="s">
        <v>60</v>
      </c>
      <c r="E684" s="40" t="s">
        <v>293</v>
      </c>
      <c r="F684" s="40" t="s">
        <v>324</v>
      </c>
      <c r="G684" s="40" t="s">
        <v>61</v>
      </c>
      <c r="AL684" s="40">
        <v>28.7159996</v>
      </c>
      <c r="AM684" s="40">
        <v>28.242000579999999</v>
      </c>
      <c r="AN684" s="40">
        <v>32.618000029999997</v>
      </c>
      <c r="AO684" s="40">
        <v>32.554000850000001</v>
      </c>
      <c r="AP684" s="40">
        <v>33.13999939</v>
      </c>
      <c r="AQ684" s="40">
        <v>31.83799934</v>
      </c>
      <c r="AR684" s="40">
        <v>31.193000789999999</v>
      </c>
      <c r="AS684" s="40">
        <v>28.431999210000001</v>
      </c>
      <c r="AT684" s="40">
        <v>30.30500031</v>
      </c>
      <c r="AU684" s="40">
        <v>28.568000789999999</v>
      </c>
      <c r="AV684" s="40">
        <v>27.853000640000001</v>
      </c>
      <c r="AW684" s="40">
        <v>29.861000059999999</v>
      </c>
      <c r="AX684" s="40">
        <v>29.32799911</v>
      </c>
      <c r="AY684" s="40">
        <v>28.43000031</v>
      </c>
      <c r="AZ684" s="40">
        <v>29.972999569999999</v>
      </c>
      <c r="BA684" s="40">
        <v>31.04599953</v>
      </c>
      <c r="BB684" s="40">
        <v>31.415000920000001</v>
      </c>
      <c r="BC684" s="40">
        <v>32.936000819999997</v>
      </c>
      <c r="BD684" s="40">
        <v>33.932998660000003</v>
      </c>
      <c r="BE684" s="40">
        <v>40.151000979999999</v>
      </c>
      <c r="BF684" s="40">
        <v>44.494998930000001</v>
      </c>
      <c r="BG684" s="40">
        <v>43.844001769999998</v>
      </c>
      <c r="BH684" s="40">
        <v>42.2140007</v>
      </c>
      <c r="BI684" s="40">
        <v>41.703998570000003</v>
      </c>
      <c r="BJ684" s="40">
        <v>41.828998570000003</v>
      </c>
      <c r="BK684" s="40">
        <v>42.108001710000003</v>
      </c>
      <c r="BL684" s="40">
        <v>43.648998259999999</v>
      </c>
    </row>
    <row r="685" spans="1:64" x14ac:dyDescent="0.3">
      <c r="A685" s="40" t="s">
        <v>151</v>
      </c>
      <c r="B685" s="40" t="s">
        <v>152</v>
      </c>
      <c r="C685" s="40" t="s">
        <v>329</v>
      </c>
      <c r="D685" s="40" t="s">
        <v>60</v>
      </c>
      <c r="E685" s="40" t="s">
        <v>293</v>
      </c>
      <c r="F685" s="40" t="s">
        <v>324</v>
      </c>
      <c r="G685" s="40" t="s">
        <v>61</v>
      </c>
      <c r="AL685" s="40">
        <v>86.480003359999998</v>
      </c>
      <c r="AM685" s="40">
        <v>87.056999210000001</v>
      </c>
      <c r="AN685" s="40">
        <v>87.467002870000002</v>
      </c>
      <c r="AO685" s="40">
        <v>86.916999820000001</v>
      </c>
      <c r="AP685" s="40">
        <v>87.204002380000006</v>
      </c>
      <c r="AQ685" s="40">
        <v>88.077003480000002</v>
      </c>
      <c r="AR685" s="40">
        <v>87.207000730000004</v>
      </c>
      <c r="AS685" s="40">
        <v>87.16300201</v>
      </c>
      <c r="AT685" s="40">
        <v>87.285003660000001</v>
      </c>
      <c r="AU685" s="40">
        <v>87.222000120000004</v>
      </c>
      <c r="AV685" s="40">
        <v>86.969001770000006</v>
      </c>
      <c r="AW685" s="40">
        <v>86.878997799999993</v>
      </c>
      <c r="AX685" s="40">
        <v>86.857002260000002</v>
      </c>
      <c r="AY685" s="40">
        <v>86.665000919999997</v>
      </c>
      <c r="AZ685" s="40">
        <v>86.657997129999998</v>
      </c>
      <c r="BA685" s="40">
        <v>86.658996579999993</v>
      </c>
      <c r="BB685" s="40">
        <v>85.963996890000004</v>
      </c>
      <c r="BC685" s="40">
        <v>86.179000849999994</v>
      </c>
      <c r="BD685" s="40">
        <v>86.167999269999996</v>
      </c>
      <c r="BE685" s="40">
        <v>85.911003109999996</v>
      </c>
      <c r="BF685" s="40">
        <v>85.974998470000003</v>
      </c>
      <c r="BG685" s="40">
        <v>85.873001099999996</v>
      </c>
      <c r="BH685" s="40">
        <v>85.65499878</v>
      </c>
      <c r="BI685" s="40">
        <v>85.430000309999997</v>
      </c>
      <c r="BJ685" s="40">
        <v>86.103996280000004</v>
      </c>
      <c r="BK685" s="40">
        <v>85.787002560000005</v>
      </c>
      <c r="BL685" s="40">
        <v>85.887001040000001</v>
      </c>
    </row>
    <row r="686" spans="1:64" x14ac:dyDescent="0.3">
      <c r="A686" s="40" t="s">
        <v>157</v>
      </c>
      <c r="B686" s="40" t="s">
        <v>158</v>
      </c>
      <c r="C686" s="40" t="s">
        <v>329</v>
      </c>
      <c r="D686" s="40" t="s">
        <v>60</v>
      </c>
      <c r="E686" s="40" t="s">
        <v>293</v>
      </c>
      <c r="F686" s="40" t="s">
        <v>324</v>
      </c>
      <c r="G686" s="40" t="s">
        <v>61</v>
      </c>
      <c r="AL686" s="40">
        <v>91.563003539999997</v>
      </c>
      <c r="AM686" s="40">
        <v>92.129997250000002</v>
      </c>
      <c r="AN686" s="40">
        <v>91.86000061</v>
      </c>
      <c r="AO686" s="40">
        <v>91.560997009999994</v>
      </c>
      <c r="AP686" s="40">
        <v>91.039001459999994</v>
      </c>
      <c r="AQ686" s="40">
        <v>90.521003719999996</v>
      </c>
      <c r="AR686" s="40">
        <v>90.203002929999997</v>
      </c>
      <c r="AS686" s="40">
        <v>89.763000489999996</v>
      </c>
      <c r="AT686" s="40">
        <v>88.801002499999996</v>
      </c>
      <c r="AU686" s="40">
        <v>88.291999820000001</v>
      </c>
      <c r="AV686" s="40">
        <v>87.647003170000005</v>
      </c>
      <c r="AW686" s="40">
        <v>86.918998720000005</v>
      </c>
      <c r="AX686" s="40">
        <v>86.411003109999996</v>
      </c>
      <c r="AY686" s="40">
        <v>85.457000730000004</v>
      </c>
      <c r="AZ686" s="40">
        <v>84.268997189999993</v>
      </c>
      <c r="BA686" s="40">
        <v>84.001998900000004</v>
      </c>
      <c r="BB686" s="40">
        <v>83.492996219999995</v>
      </c>
      <c r="BC686" s="40">
        <v>83.259002690000003</v>
      </c>
      <c r="BD686" s="40">
        <v>82.95500183</v>
      </c>
      <c r="BE686" s="40">
        <v>81.902999879999996</v>
      </c>
      <c r="BF686" s="40">
        <v>81.108001709999996</v>
      </c>
      <c r="BG686" s="40">
        <v>80.925003050000001</v>
      </c>
      <c r="BH686" s="40">
        <v>79.478996280000004</v>
      </c>
      <c r="BI686" s="40">
        <v>78.486000059999995</v>
      </c>
      <c r="BJ686" s="40">
        <v>77.25800323</v>
      </c>
      <c r="BK686" s="40">
        <v>76.462997439999995</v>
      </c>
      <c r="BL686" s="40">
        <v>75.781997680000003</v>
      </c>
    </row>
    <row r="687" spans="1:64" x14ac:dyDescent="0.3">
      <c r="A687" s="40" t="s">
        <v>159</v>
      </c>
      <c r="B687" s="40" t="s">
        <v>160</v>
      </c>
      <c r="C687" s="40" t="s">
        <v>329</v>
      </c>
      <c r="D687" s="40" t="s">
        <v>60</v>
      </c>
      <c r="E687" s="40" t="s">
        <v>293</v>
      </c>
      <c r="F687" s="40" t="s">
        <v>324</v>
      </c>
      <c r="G687" s="40" t="s">
        <v>61</v>
      </c>
      <c r="AL687" s="40">
        <v>36.998001100000003</v>
      </c>
      <c r="AM687" s="40">
        <v>37.612998959999999</v>
      </c>
      <c r="AN687" s="40">
        <v>37.976001740000001</v>
      </c>
      <c r="AO687" s="40">
        <v>37.980998990000003</v>
      </c>
      <c r="AP687" s="40">
        <v>37.236999509999997</v>
      </c>
      <c r="AQ687" s="40">
        <v>36.52099991</v>
      </c>
      <c r="AR687" s="40">
        <v>36.583000179999999</v>
      </c>
      <c r="AS687" s="40">
        <v>36.465999600000004</v>
      </c>
      <c r="AT687" s="40">
        <v>36.85400009</v>
      </c>
      <c r="AU687" s="40">
        <v>37.570999149999999</v>
      </c>
      <c r="AV687" s="40">
        <v>36.897998809999997</v>
      </c>
      <c r="AW687" s="40">
        <v>36.238998410000001</v>
      </c>
      <c r="AX687" s="40">
        <v>35.951999659999998</v>
      </c>
      <c r="AY687" s="40">
        <v>34.840000150000002</v>
      </c>
      <c r="AZ687" s="40">
        <v>33.646999360000002</v>
      </c>
      <c r="BA687" s="40">
        <v>31.573999400000002</v>
      </c>
      <c r="BB687" s="40">
        <v>31.010999680000001</v>
      </c>
      <c r="BC687" s="40">
        <v>31.763999940000001</v>
      </c>
      <c r="BD687" s="40">
        <v>31.79899979</v>
      </c>
      <c r="BE687" s="40">
        <v>31.39100075</v>
      </c>
      <c r="BF687" s="40">
        <v>31.121000290000001</v>
      </c>
      <c r="BG687" s="40">
        <v>30.76300049</v>
      </c>
      <c r="BH687" s="40">
        <v>30.121000290000001</v>
      </c>
      <c r="BI687" s="40">
        <v>29.902999879999999</v>
      </c>
      <c r="BJ687" s="40">
        <v>29.79599953</v>
      </c>
      <c r="BK687" s="40">
        <v>30.072000500000001</v>
      </c>
      <c r="BL687" s="40">
        <v>29.965000150000002</v>
      </c>
    </row>
    <row r="688" spans="1:64" x14ac:dyDescent="0.3">
      <c r="A688" s="40" t="s">
        <v>275</v>
      </c>
      <c r="B688" s="40" t="s">
        <v>276</v>
      </c>
      <c r="C688" s="40" t="s">
        <v>329</v>
      </c>
      <c r="D688" s="40" t="s">
        <v>60</v>
      </c>
      <c r="E688" s="40" t="s">
        <v>293</v>
      </c>
      <c r="F688" s="40" t="s">
        <v>324</v>
      </c>
      <c r="G688" s="40" t="s">
        <v>61</v>
      </c>
      <c r="AL688" s="40">
        <v>76.71199799</v>
      </c>
      <c r="AM688" s="40">
        <v>76.783996579999993</v>
      </c>
      <c r="AN688" s="40">
        <v>76.723999019999994</v>
      </c>
      <c r="AO688" s="40">
        <v>76.200996399999994</v>
      </c>
      <c r="AP688" s="40">
        <v>76.597999569999999</v>
      </c>
      <c r="AQ688" s="40">
        <v>76.775001529999997</v>
      </c>
      <c r="AR688" s="40">
        <v>77.031997680000003</v>
      </c>
      <c r="AS688" s="40">
        <v>76.85199738</v>
      </c>
      <c r="AT688" s="40">
        <v>76.680999760000006</v>
      </c>
      <c r="AU688" s="40">
        <v>76.384002690000003</v>
      </c>
      <c r="AV688" s="40">
        <v>76.057998659999996</v>
      </c>
      <c r="AW688" s="40">
        <v>77.386001590000006</v>
      </c>
      <c r="AX688" s="40">
        <v>76.694999690000003</v>
      </c>
      <c r="AY688" s="40">
        <v>79.685997009999994</v>
      </c>
      <c r="AZ688" s="40">
        <v>81.464996339999999</v>
      </c>
      <c r="BA688" s="40">
        <v>80.319999690000003</v>
      </c>
      <c r="BB688" s="40">
        <v>78.832000730000004</v>
      </c>
      <c r="BC688" s="40">
        <v>77.885002139999997</v>
      </c>
      <c r="BD688" s="40">
        <v>77.591003420000007</v>
      </c>
      <c r="BE688" s="40">
        <v>75.761001590000006</v>
      </c>
      <c r="BF688" s="40">
        <v>74.060997009999994</v>
      </c>
      <c r="BG688" s="40">
        <v>71.666999820000001</v>
      </c>
      <c r="BH688" s="40">
        <v>73.940002440000001</v>
      </c>
      <c r="BI688" s="40">
        <v>75.59500122</v>
      </c>
      <c r="BJ688" s="40">
        <v>76.713996890000004</v>
      </c>
      <c r="BK688" s="40">
        <v>76.623001099999996</v>
      </c>
      <c r="BL688" s="40">
        <v>76.721000669999995</v>
      </c>
    </row>
    <row r="689" spans="1:64" x14ac:dyDescent="0.3">
      <c r="A689" s="40" t="s">
        <v>277</v>
      </c>
      <c r="B689" s="40" t="s">
        <v>278</v>
      </c>
      <c r="C689" s="40" t="s">
        <v>329</v>
      </c>
      <c r="D689" s="40" t="s">
        <v>60</v>
      </c>
      <c r="E689" s="40" t="s">
        <v>293</v>
      </c>
      <c r="F689" s="40" t="s">
        <v>324</v>
      </c>
      <c r="G689" s="40" t="s">
        <v>61</v>
      </c>
      <c r="AL689" s="40">
        <v>79.882003780000005</v>
      </c>
      <c r="AM689" s="40">
        <v>78.987998959999999</v>
      </c>
      <c r="AN689" s="40">
        <v>80.649002080000002</v>
      </c>
      <c r="AO689" s="40">
        <v>79.123001099999996</v>
      </c>
      <c r="AP689" s="40">
        <v>79.79499817</v>
      </c>
      <c r="AQ689" s="40">
        <v>80.286003109999996</v>
      </c>
      <c r="AR689" s="40">
        <v>80.369003300000003</v>
      </c>
      <c r="AS689" s="40">
        <v>80.513999940000005</v>
      </c>
      <c r="AT689" s="40">
        <v>80.622001650000001</v>
      </c>
      <c r="AU689" s="40">
        <v>80.777999879999996</v>
      </c>
      <c r="AV689" s="40">
        <v>81.138000489999996</v>
      </c>
      <c r="AW689" s="40">
        <v>80.877998349999999</v>
      </c>
      <c r="AX689" s="40">
        <v>80.372001650000001</v>
      </c>
      <c r="AY689" s="40">
        <v>80.699996949999999</v>
      </c>
      <c r="AZ689" s="40">
        <v>80.859001160000005</v>
      </c>
      <c r="BA689" s="40">
        <v>80.239997860000003</v>
      </c>
      <c r="BB689" s="40">
        <v>79.517997739999998</v>
      </c>
      <c r="BC689" s="40">
        <v>80.177001950000005</v>
      </c>
      <c r="BD689" s="40">
        <v>80.542999269999996</v>
      </c>
      <c r="BE689" s="40">
        <v>80.551002499999996</v>
      </c>
      <c r="BF689" s="40">
        <v>80.511001590000006</v>
      </c>
      <c r="BG689" s="40">
        <v>80.708999629999994</v>
      </c>
      <c r="BH689" s="40">
        <v>80.507003780000005</v>
      </c>
      <c r="BI689" s="40">
        <v>80.53800201</v>
      </c>
      <c r="BJ689" s="40">
        <v>80.349998470000003</v>
      </c>
      <c r="BK689" s="40">
        <v>80.16300201</v>
      </c>
      <c r="BL689" s="40">
        <v>80.208999629999994</v>
      </c>
    </row>
    <row r="690" spans="1:64" x14ac:dyDescent="0.3">
      <c r="A690" s="40" t="s">
        <v>165</v>
      </c>
      <c r="B690" s="40" t="s">
        <v>166</v>
      </c>
      <c r="C690" s="40" t="s">
        <v>329</v>
      </c>
      <c r="D690" s="40" t="s">
        <v>60</v>
      </c>
      <c r="E690" s="40" t="s">
        <v>293</v>
      </c>
      <c r="F690" s="40" t="s">
        <v>324</v>
      </c>
      <c r="G690" s="40" t="s">
        <v>61</v>
      </c>
      <c r="AL690" s="40">
        <v>76.267997739999998</v>
      </c>
      <c r="AM690" s="40">
        <v>76.402999879999996</v>
      </c>
      <c r="AN690" s="40">
        <v>76.194000239999994</v>
      </c>
      <c r="AO690" s="40">
        <v>75.272003170000005</v>
      </c>
      <c r="AP690" s="40">
        <v>75.694999690000003</v>
      </c>
      <c r="AQ690" s="40">
        <v>73.926002499999996</v>
      </c>
      <c r="AR690" s="40">
        <v>73.027000430000001</v>
      </c>
      <c r="AS690" s="40">
        <v>71.916999820000001</v>
      </c>
      <c r="AT690" s="40">
        <v>71.41999817</v>
      </c>
      <c r="AU690" s="40">
        <v>70.856002810000007</v>
      </c>
      <c r="AV690" s="40">
        <v>69.518997189999993</v>
      </c>
      <c r="AW690" s="40">
        <v>69.847999569999999</v>
      </c>
      <c r="AX690" s="40">
        <v>69.621002200000007</v>
      </c>
      <c r="AY690" s="40">
        <v>68.685997009999994</v>
      </c>
      <c r="AZ690" s="40">
        <v>67.872001650000001</v>
      </c>
      <c r="BA690" s="40">
        <v>67.348999019999994</v>
      </c>
      <c r="BB690" s="40">
        <v>66.643997189999993</v>
      </c>
      <c r="BC690" s="40">
        <v>66.251998900000004</v>
      </c>
      <c r="BD690" s="40">
        <v>65.782997129999998</v>
      </c>
      <c r="BE690" s="40">
        <v>65.041999820000001</v>
      </c>
      <c r="BF690" s="40">
        <v>63.95299911</v>
      </c>
      <c r="BG690" s="40">
        <v>62.999000549999998</v>
      </c>
      <c r="BH690" s="40">
        <v>62.45299911</v>
      </c>
      <c r="BI690" s="40">
        <v>61.313999180000003</v>
      </c>
      <c r="BJ690" s="40">
        <v>60.388999939999998</v>
      </c>
      <c r="BK690" s="40">
        <v>60.036998750000002</v>
      </c>
      <c r="BL690" s="40">
        <v>60.082000729999997</v>
      </c>
    </row>
    <row r="691" spans="1:64" x14ac:dyDescent="0.3">
      <c r="A691" s="40" t="s">
        <v>171</v>
      </c>
      <c r="B691" s="40" t="s">
        <v>172</v>
      </c>
      <c r="C691" s="40" t="s">
        <v>329</v>
      </c>
      <c r="D691" s="40" t="s">
        <v>60</v>
      </c>
      <c r="E691" s="40" t="s">
        <v>293</v>
      </c>
      <c r="F691" s="40" t="s">
        <v>324</v>
      </c>
      <c r="G691" s="40" t="s">
        <v>61</v>
      </c>
      <c r="AL691" s="40">
        <v>83.335998540000006</v>
      </c>
      <c r="AM691" s="40">
        <v>82.58000183</v>
      </c>
      <c r="AN691" s="40">
        <v>82.997001650000001</v>
      </c>
      <c r="AO691" s="40">
        <v>86.012001040000001</v>
      </c>
      <c r="AP691" s="40">
        <v>84.429000849999994</v>
      </c>
      <c r="AQ691" s="40">
        <v>84.027000430000001</v>
      </c>
      <c r="AR691" s="40">
        <v>83.656997680000003</v>
      </c>
      <c r="AS691" s="40">
        <v>83.621002200000007</v>
      </c>
      <c r="AT691" s="40">
        <v>83.286003109999996</v>
      </c>
      <c r="AU691" s="40">
        <v>83.087997439999995</v>
      </c>
      <c r="AV691" s="40">
        <v>82.795997619999994</v>
      </c>
      <c r="AW691" s="40">
        <v>81.968002319999997</v>
      </c>
      <c r="AX691" s="40">
        <v>81.306999210000001</v>
      </c>
      <c r="AY691" s="40">
        <v>80.325996399999994</v>
      </c>
      <c r="AZ691" s="40">
        <v>79.050003050000001</v>
      </c>
      <c r="BA691" s="40">
        <v>77.566001889999995</v>
      </c>
      <c r="BB691" s="40">
        <v>75.962997439999995</v>
      </c>
      <c r="BC691" s="40">
        <v>73.963996890000004</v>
      </c>
      <c r="BD691" s="40">
        <v>72.683998110000005</v>
      </c>
      <c r="BE691" s="40">
        <v>70.824996949999999</v>
      </c>
      <c r="BF691" s="40">
        <v>68.977996829999995</v>
      </c>
      <c r="BG691" s="40">
        <v>66.896003719999996</v>
      </c>
      <c r="BH691" s="40">
        <v>62.951999659999998</v>
      </c>
      <c r="BI691" s="40">
        <v>57.936000819999997</v>
      </c>
      <c r="BJ691" s="40">
        <v>56.630001069999999</v>
      </c>
      <c r="BK691" s="40">
        <v>56.185001370000002</v>
      </c>
      <c r="BL691" s="40">
        <v>55.643001560000002</v>
      </c>
    </row>
    <row r="692" spans="1:64" x14ac:dyDescent="0.3">
      <c r="A692" s="40" t="s">
        <v>175</v>
      </c>
      <c r="B692" s="40" t="s">
        <v>176</v>
      </c>
      <c r="C692" s="40" t="s">
        <v>329</v>
      </c>
      <c r="D692" s="40" t="s">
        <v>60</v>
      </c>
      <c r="E692" s="40" t="s">
        <v>293</v>
      </c>
      <c r="F692" s="40" t="s">
        <v>324</v>
      </c>
      <c r="G692" s="40" t="s">
        <v>61</v>
      </c>
      <c r="AL692" s="40">
        <v>16.277000430000001</v>
      </c>
      <c r="AM692" s="40">
        <v>16.277999879999999</v>
      </c>
      <c r="AN692" s="40">
        <v>17.2859993</v>
      </c>
      <c r="AO692" s="40">
        <v>17.881999969999999</v>
      </c>
      <c r="AP692" s="40">
        <v>17.915000920000001</v>
      </c>
      <c r="AQ692" s="40">
        <v>16.950000760000002</v>
      </c>
      <c r="AR692" s="40">
        <v>16.29599953</v>
      </c>
      <c r="AS692" s="40">
        <v>16.02099991</v>
      </c>
      <c r="AT692" s="40">
        <v>15.7159996</v>
      </c>
      <c r="AU692" s="40">
        <v>15.49800014</v>
      </c>
      <c r="AV692" s="40">
        <v>12.95300007</v>
      </c>
      <c r="AW692" s="40">
        <v>14.307000159999999</v>
      </c>
      <c r="AX692" s="40">
        <v>12.829999920000001</v>
      </c>
      <c r="AY692" s="40">
        <v>10.411999700000001</v>
      </c>
      <c r="AZ692" s="40">
        <v>8.6219997409999998</v>
      </c>
      <c r="BA692" s="40">
        <v>9.0769996640000006</v>
      </c>
      <c r="BB692" s="40">
        <v>10.54899979</v>
      </c>
      <c r="BC692" s="40">
        <v>6.7319998740000004</v>
      </c>
      <c r="BD692" s="40">
        <v>6.1490001679999997</v>
      </c>
      <c r="BE692" s="40">
        <v>5.6529998780000001</v>
      </c>
      <c r="BF692" s="40">
        <v>5.4619998929999998</v>
      </c>
      <c r="BG692" s="40">
        <v>5.7729997629999996</v>
      </c>
      <c r="BH692" s="40">
        <v>6.1350002290000001</v>
      </c>
      <c r="BI692" s="40">
        <v>5.7670001979999999</v>
      </c>
      <c r="BJ692" s="40">
        <v>6.670000076</v>
      </c>
      <c r="BK692" s="40">
        <v>6.8810000420000001</v>
      </c>
      <c r="BL692" s="40">
        <v>6.8550000190000002</v>
      </c>
    </row>
    <row r="693" spans="1:64" x14ac:dyDescent="0.3">
      <c r="A693" s="40" t="s">
        <v>177</v>
      </c>
      <c r="B693" s="40" t="s">
        <v>178</v>
      </c>
      <c r="C693" s="40" t="s">
        <v>329</v>
      </c>
      <c r="D693" s="40" t="s">
        <v>60</v>
      </c>
      <c r="E693" s="40" t="s">
        <v>293</v>
      </c>
      <c r="F693" s="40" t="s">
        <v>324</v>
      </c>
      <c r="G693" s="40" t="s">
        <v>61</v>
      </c>
      <c r="AL693" s="40">
        <v>74.691001889999995</v>
      </c>
      <c r="AM693" s="40">
        <v>75.092002870000002</v>
      </c>
      <c r="AN693" s="40">
        <v>74.783996579999993</v>
      </c>
      <c r="AO693" s="40">
        <v>74.947998049999995</v>
      </c>
      <c r="AP693" s="40">
        <v>74.852996829999995</v>
      </c>
      <c r="AQ693" s="40">
        <v>74.837997439999995</v>
      </c>
      <c r="AR693" s="40">
        <v>74.719001770000006</v>
      </c>
      <c r="AS693" s="40">
        <v>74.412002560000005</v>
      </c>
      <c r="AT693" s="40">
        <v>74.138000489999996</v>
      </c>
      <c r="AU693" s="40">
        <v>73.804000849999994</v>
      </c>
      <c r="AV693" s="40">
        <v>73.36000061</v>
      </c>
      <c r="AW693" s="40">
        <v>72.963996890000004</v>
      </c>
      <c r="AX693" s="40">
        <v>72.689002990000006</v>
      </c>
      <c r="AY693" s="40">
        <v>72.318000789999999</v>
      </c>
      <c r="AZ693" s="40">
        <v>71.319999690000003</v>
      </c>
      <c r="BA693" s="40">
        <v>71.329002380000006</v>
      </c>
      <c r="BB693" s="40">
        <v>70.341003420000007</v>
      </c>
      <c r="BC693" s="40">
        <v>70.178001399999999</v>
      </c>
      <c r="BD693" s="40">
        <v>69.615997309999997</v>
      </c>
      <c r="BE693" s="40">
        <v>69.055000309999997</v>
      </c>
      <c r="BF693" s="40">
        <v>68.27999878</v>
      </c>
      <c r="BG693" s="40">
        <v>67.734001160000005</v>
      </c>
      <c r="BH693" s="40">
        <v>66.910003660000001</v>
      </c>
      <c r="BI693" s="40">
        <v>65.393997189999993</v>
      </c>
      <c r="BJ693" s="40">
        <v>64.888000489999996</v>
      </c>
      <c r="BK693" s="40">
        <v>64.291999820000001</v>
      </c>
      <c r="BL693" s="40">
        <v>63.833000179999999</v>
      </c>
    </row>
    <row r="694" spans="1:64" x14ac:dyDescent="0.3">
      <c r="A694" s="40" t="s">
        <v>179</v>
      </c>
      <c r="B694" s="40" t="s">
        <v>180</v>
      </c>
      <c r="C694" s="40" t="s">
        <v>329</v>
      </c>
      <c r="D694" s="40" t="s">
        <v>60</v>
      </c>
      <c r="E694" s="40" t="s">
        <v>293</v>
      </c>
      <c r="F694" s="40" t="s">
        <v>324</v>
      </c>
      <c r="G694" s="40" t="s">
        <v>61</v>
      </c>
      <c r="AL694" s="40">
        <v>69.305000309999997</v>
      </c>
      <c r="AM694" s="40">
        <v>69.276000980000006</v>
      </c>
      <c r="AN694" s="40">
        <v>68.856002810000007</v>
      </c>
      <c r="AO694" s="40">
        <v>68.180999760000006</v>
      </c>
      <c r="AP694" s="40">
        <v>67.620002749999998</v>
      </c>
      <c r="AQ694" s="40">
        <v>66.333000179999999</v>
      </c>
      <c r="AR694" s="40">
        <v>65.583999629999994</v>
      </c>
      <c r="AS694" s="40">
        <v>65.415000919999997</v>
      </c>
      <c r="AT694" s="40">
        <v>64.415000919999997</v>
      </c>
      <c r="AU694" s="40">
        <v>63.719001769999998</v>
      </c>
      <c r="AV694" s="40">
        <v>63.486999509999997</v>
      </c>
      <c r="AW694" s="40">
        <v>62.181999210000001</v>
      </c>
      <c r="AX694" s="40">
        <v>62.243000029999997</v>
      </c>
      <c r="AY694" s="40">
        <v>65.122001650000001</v>
      </c>
      <c r="AZ694" s="40">
        <v>69.293998720000005</v>
      </c>
      <c r="BA694" s="40">
        <v>69.072998049999995</v>
      </c>
      <c r="BB694" s="40">
        <v>69.361000059999995</v>
      </c>
      <c r="BC694" s="40">
        <v>69.233001709999996</v>
      </c>
      <c r="BD694" s="40">
        <v>70.299003600000006</v>
      </c>
      <c r="BE694" s="40">
        <v>67.341003420000007</v>
      </c>
      <c r="BF694" s="40">
        <v>64.068000789999999</v>
      </c>
      <c r="BG694" s="40">
        <v>61.571998600000001</v>
      </c>
      <c r="BH694" s="40">
        <v>67.138999940000005</v>
      </c>
      <c r="BI694" s="40">
        <v>66.716003420000007</v>
      </c>
      <c r="BJ694" s="40">
        <v>66.155998229999994</v>
      </c>
      <c r="BK694" s="40">
        <v>65.530998229999994</v>
      </c>
      <c r="BL694" s="40">
        <v>64.083999629999994</v>
      </c>
    </row>
    <row r="695" spans="1:64" x14ac:dyDescent="0.3">
      <c r="A695" s="40" t="s">
        <v>279</v>
      </c>
      <c r="B695" s="40" t="s">
        <v>280</v>
      </c>
      <c r="C695" s="40" t="s">
        <v>329</v>
      </c>
      <c r="D695" s="40" t="s">
        <v>60</v>
      </c>
      <c r="E695" s="40" t="s">
        <v>293</v>
      </c>
      <c r="F695" s="40" t="s">
        <v>324</v>
      </c>
      <c r="G695" s="40" t="s">
        <v>61</v>
      </c>
      <c r="AL695" s="40">
        <v>58.976001740000001</v>
      </c>
      <c r="AM695" s="40">
        <v>61.263000490000003</v>
      </c>
      <c r="AN695" s="40">
        <v>63.923000340000002</v>
      </c>
      <c r="AO695" s="40">
        <v>64.22699738</v>
      </c>
      <c r="AP695" s="40">
        <v>64.627998349999999</v>
      </c>
      <c r="AQ695" s="40">
        <v>63.808998109999997</v>
      </c>
      <c r="AR695" s="40">
        <v>63.918998719999998</v>
      </c>
      <c r="AS695" s="40">
        <v>64.943000789999999</v>
      </c>
      <c r="AT695" s="40">
        <v>64.95500183</v>
      </c>
      <c r="AU695" s="40">
        <v>64.458999629999994</v>
      </c>
      <c r="AV695" s="40">
        <v>64.833999629999994</v>
      </c>
      <c r="AW695" s="40">
        <v>65.612998959999999</v>
      </c>
      <c r="AX695" s="40">
        <v>66.111999510000004</v>
      </c>
      <c r="AY695" s="40">
        <v>66.189002990000006</v>
      </c>
      <c r="AZ695" s="40">
        <v>65.723999019999994</v>
      </c>
      <c r="BA695" s="40">
        <v>65.731002810000007</v>
      </c>
      <c r="BB695" s="40">
        <v>64.972999569999999</v>
      </c>
      <c r="BC695" s="40">
        <v>64.128997799999993</v>
      </c>
      <c r="BD695" s="40">
        <v>60.090999600000004</v>
      </c>
      <c r="BE695" s="40">
        <v>55.366001130000001</v>
      </c>
      <c r="BF695" s="40">
        <v>52.471000670000002</v>
      </c>
      <c r="BG695" s="40">
        <v>47.47000122</v>
      </c>
      <c r="BH695" s="40">
        <v>47.07400131</v>
      </c>
      <c r="BI695" s="40">
        <v>46.085998539999999</v>
      </c>
      <c r="BJ695" s="40">
        <v>45.091999049999998</v>
      </c>
      <c r="BK695" s="40">
        <v>44.696998600000001</v>
      </c>
      <c r="BL695" s="40">
        <v>44.631000520000001</v>
      </c>
    </row>
    <row r="696" spans="1:64" x14ac:dyDescent="0.3">
      <c r="A696" s="40" t="s">
        <v>281</v>
      </c>
      <c r="B696" s="40" t="s">
        <v>282</v>
      </c>
      <c r="C696" s="40" t="s">
        <v>329</v>
      </c>
      <c r="D696" s="40" t="s">
        <v>60</v>
      </c>
      <c r="E696" s="40" t="s">
        <v>293</v>
      </c>
      <c r="F696" s="40" t="s">
        <v>324</v>
      </c>
      <c r="G696" s="40" t="s">
        <v>61</v>
      </c>
      <c r="AL696" s="40">
        <v>50.275001529999997</v>
      </c>
      <c r="AM696" s="40">
        <v>48.573001859999998</v>
      </c>
      <c r="AN696" s="40">
        <v>52.195999149999999</v>
      </c>
      <c r="AO696" s="40">
        <v>52.234001159999998</v>
      </c>
      <c r="AP696" s="40">
        <v>50.853000639999998</v>
      </c>
      <c r="AQ696" s="40">
        <v>51.780998230000002</v>
      </c>
      <c r="AR696" s="40">
        <v>50.678001399999999</v>
      </c>
      <c r="AS696" s="40">
        <v>51.367000580000003</v>
      </c>
      <c r="AT696" s="40">
        <v>51.331001280000002</v>
      </c>
      <c r="AU696" s="40">
        <v>53.507999419999997</v>
      </c>
      <c r="AV696" s="40">
        <v>55.881999970000003</v>
      </c>
      <c r="AW696" s="40">
        <v>58.349998470000003</v>
      </c>
      <c r="AX696" s="40">
        <v>62.778999329999998</v>
      </c>
      <c r="AY696" s="40">
        <v>65.13300323</v>
      </c>
      <c r="AZ696" s="40">
        <v>65.332000730000004</v>
      </c>
      <c r="BA696" s="40">
        <v>66.00800323</v>
      </c>
      <c r="BB696" s="40">
        <v>66.200996399999994</v>
      </c>
      <c r="BC696" s="40">
        <v>66.857002260000002</v>
      </c>
      <c r="BD696" s="40">
        <v>64.518997189999993</v>
      </c>
      <c r="BE696" s="40">
        <v>62.872001650000001</v>
      </c>
      <c r="BF696" s="40">
        <v>60.269001009999997</v>
      </c>
      <c r="BG696" s="40">
        <v>60.208000179999999</v>
      </c>
      <c r="BH696" s="40">
        <v>61.106998439999998</v>
      </c>
      <c r="BI696" s="40">
        <v>62.865001679999999</v>
      </c>
      <c r="BJ696" s="40">
        <v>62.856998439999998</v>
      </c>
      <c r="BK696" s="40">
        <v>63.117000580000003</v>
      </c>
      <c r="BL696" s="40">
        <v>64.059997559999999</v>
      </c>
    </row>
    <row r="697" spans="1:64" x14ac:dyDescent="0.3">
      <c r="A697" s="40" t="s">
        <v>147</v>
      </c>
      <c r="B697" s="40" t="s">
        <v>148</v>
      </c>
      <c r="C697" s="40" t="s">
        <v>330</v>
      </c>
      <c r="D697" s="40" t="s">
        <v>60</v>
      </c>
      <c r="E697" s="40" t="s">
        <v>293</v>
      </c>
      <c r="F697" s="40" t="s">
        <v>324</v>
      </c>
      <c r="G697" s="40" t="s">
        <v>61</v>
      </c>
      <c r="AL697" s="40">
        <v>87.329002380000006</v>
      </c>
      <c r="AM697" s="40">
        <v>87.26499939</v>
      </c>
      <c r="AN697" s="40">
        <v>87.292999269999996</v>
      </c>
      <c r="AO697" s="40">
        <v>87.617996219999995</v>
      </c>
      <c r="AP697" s="40">
        <v>87.134002690000003</v>
      </c>
      <c r="AQ697" s="40">
        <v>86.878997799999993</v>
      </c>
      <c r="AR697" s="40">
        <v>86.180000309999997</v>
      </c>
      <c r="AS697" s="40">
        <v>85.759002690000003</v>
      </c>
      <c r="AT697" s="40">
        <v>84.665000919999997</v>
      </c>
      <c r="AU697" s="40">
        <v>84.046997070000003</v>
      </c>
      <c r="AV697" s="40">
        <v>83.635002139999997</v>
      </c>
      <c r="AW697" s="40">
        <v>83.203002929999997</v>
      </c>
      <c r="AX697" s="40">
        <v>82.027999879999996</v>
      </c>
      <c r="AY697" s="40">
        <v>80.731002810000007</v>
      </c>
      <c r="AZ697" s="40">
        <v>80.289001459999994</v>
      </c>
      <c r="BA697" s="40">
        <v>78.710998540000006</v>
      </c>
      <c r="BB697" s="40">
        <v>74.217002870000002</v>
      </c>
      <c r="BC697" s="40">
        <v>71.502998349999999</v>
      </c>
      <c r="BD697" s="40">
        <v>66.968002319999997</v>
      </c>
      <c r="BE697" s="40">
        <v>62.513000490000003</v>
      </c>
      <c r="BF697" s="40">
        <v>57.359001159999998</v>
      </c>
      <c r="BG697" s="40">
        <v>52.0929985</v>
      </c>
      <c r="BH697" s="40">
        <v>46.2140007</v>
      </c>
      <c r="BI697" s="40">
        <v>37.208999630000001</v>
      </c>
      <c r="BJ697" s="40">
        <v>35.981998439999998</v>
      </c>
      <c r="BK697" s="40">
        <v>35.405998230000002</v>
      </c>
      <c r="BL697" s="40">
        <v>34.709999080000003</v>
      </c>
    </row>
    <row r="698" spans="1:64" x14ac:dyDescent="0.3">
      <c r="A698" s="40" t="s">
        <v>153</v>
      </c>
      <c r="B698" s="40" t="s">
        <v>154</v>
      </c>
      <c r="C698" s="40" t="s">
        <v>330</v>
      </c>
      <c r="D698" s="40" t="s">
        <v>60</v>
      </c>
      <c r="E698" s="40" t="s">
        <v>293</v>
      </c>
      <c r="F698" s="40" t="s">
        <v>324</v>
      </c>
      <c r="G698" s="40" t="s">
        <v>61</v>
      </c>
      <c r="AL698" s="40">
        <v>65.727996829999995</v>
      </c>
      <c r="AM698" s="40">
        <v>66.306999210000001</v>
      </c>
      <c r="AN698" s="40">
        <v>65.575996399999994</v>
      </c>
      <c r="AO698" s="40">
        <v>66.11699677</v>
      </c>
      <c r="AP698" s="40">
        <v>65.722999569999999</v>
      </c>
      <c r="AQ698" s="40">
        <v>65.392997739999998</v>
      </c>
      <c r="AR698" s="40">
        <v>65.240997309999997</v>
      </c>
      <c r="AS698" s="40">
        <v>64.483001709999996</v>
      </c>
      <c r="AT698" s="40">
        <v>64.291999820000001</v>
      </c>
      <c r="AU698" s="40">
        <v>63.924999239999998</v>
      </c>
      <c r="AV698" s="40">
        <v>63.076000209999997</v>
      </c>
      <c r="AW698" s="40">
        <v>62.835998539999999</v>
      </c>
      <c r="AX698" s="40">
        <v>62.375999450000002</v>
      </c>
      <c r="AY698" s="40">
        <v>61.94900131</v>
      </c>
      <c r="AZ698" s="40">
        <v>62.030998230000002</v>
      </c>
      <c r="BA698" s="40">
        <v>62.222999569999999</v>
      </c>
      <c r="BB698" s="40">
        <v>62.548999790000003</v>
      </c>
      <c r="BC698" s="40">
        <v>62.319000240000001</v>
      </c>
      <c r="BD698" s="40">
        <v>62.376998899999997</v>
      </c>
      <c r="BE698" s="40">
        <v>61.988998410000001</v>
      </c>
      <c r="BF698" s="40">
        <v>61.847000119999997</v>
      </c>
      <c r="BG698" s="40">
        <v>61.432998660000003</v>
      </c>
      <c r="BH698" s="40">
        <v>60.772998809999997</v>
      </c>
      <c r="BI698" s="40">
        <v>60.105998990000003</v>
      </c>
      <c r="BJ698" s="40">
        <v>59.481998439999998</v>
      </c>
      <c r="BK698" s="40">
        <v>59.168998719999998</v>
      </c>
      <c r="BL698" s="40">
        <v>59.159000399999996</v>
      </c>
    </row>
    <row r="699" spans="1:64" x14ac:dyDescent="0.3">
      <c r="A699" s="40" t="s">
        <v>155</v>
      </c>
      <c r="B699" s="40" t="s">
        <v>156</v>
      </c>
      <c r="C699" s="40" t="s">
        <v>330</v>
      </c>
      <c r="D699" s="40" t="s">
        <v>60</v>
      </c>
      <c r="E699" s="40" t="s">
        <v>293</v>
      </c>
      <c r="F699" s="40" t="s">
        <v>324</v>
      </c>
      <c r="G699" s="40" t="s">
        <v>61</v>
      </c>
      <c r="AL699" s="40">
        <v>82.301002499999996</v>
      </c>
      <c r="AM699" s="40">
        <v>82.109001160000005</v>
      </c>
      <c r="AN699" s="40">
        <v>82.194000239999994</v>
      </c>
      <c r="AO699" s="40">
        <v>82.963996890000004</v>
      </c>
      <c r="AP699" s="40">
        <v>82.454002380000006</v>
      </c>
      <c r="AQ699" s="40">
        <v>82.612998959999999</v>
      </c>
      <c r="AR699" s="40">
        <v>82.304000849999994</v>
      </c>
      <c r="AS699" s="40">
        <v>82.541999820000001</v>
      </c>
      <c r="AT699" s="40">
        <v>82.839996339999999</v>
      </c>
      <c r="AU699" s="40">
        <v>83.112998959999999</v>
      </c>
      <c r="AV699" s="40">
        <v>82.727996829999995</v>
      </c>
      <c r="AW699" s="40">
        <v>82.261001590000006</v>
      </c>
      <c r="AX699" s="40">
        <v>82.861999510000004</v>
      </c>
      <c r="AY699" s="40">
        <v>83.500999449999995</v>
      </c>
      <c r="AZ699" s="40">
        <v>83.073997500000004</v>
      </c>
      <c r="BA699" s="40">
        <v>82.959999080000003</v>
      </c>
      <c r="BB699" s="40">
        <v>82.933998110000005</v>
      </c>
      <c r="BC699" s="40">
        <v>83.049003600000006</v>
      </c>
      <c r="BD699" s="40">
        <v>82.41999817</v>
      </c>
      <c r="BE699" s="40">
        <v>82.671997070000003</v>
      </c>
      <c r="BF699" s="40">
        <v>82.499000550000005</v>
      </c>
      <c r="BG699" s="40">
        <v>82.444000239999994</v>
      </c>
      <c r="BH699" s="40">
        <v>81.733001709999996</v>
      </c>
      <c r="BI699" s="40">
        <v>81.059997559999999</v>
      </c>
      <c r="BJ699" s="40">
        <v>81.513999940000005</v>
      </c>
      <c r="BK699" s="40">
        <v>82.899002080000002</v>
      </c>
      <c r="BL699" s="40">
        <v>82.899002080000002</v>
      </c>
    </row>
    <row r="700" spans="1:64" x14ac:dyDescent="0.3">
      <c r="A700" s="40" t="s">
        <v>284</v>
      </c>
      <c r="B700" s="40" t="s">
        <v>272</v>
      </c>
      <c r="C700" s="40" t="s">
        <v>330</v>
      </c>
      <c r="D700" s="40" t="s">
        <v>60</v>
      </c>
      <c r="E700" s="40" t="s">
        <v>293</v>
      </c>
      <c r="F700" s="40" t="s">
        <v>324</v>
      </c>
      <c r="G700" s="40" t="s">
        <v>61</v>
      </c>
      <c r="AL700" s="40">
        <v>53.562000269999999</v>
      </c>
      <c r="AM700" s="40">
        <v>53.439998629999998</v>
      </c>
      <c r="AN700" s="40">
        <v>53.633998869999999</v>
      </c>
      <c r="AO700" s="40">
        <v>53.956001280000002</v>
      </c>
      <c r="AP700" s="40">
        <v>53.98500061</v>
      </c>
      <c r="AQ700" s="40">
        <v>53.368000029999997</v>
      </c>
      <c r="AR700" s="40">
        <v>52.929000850000001</v>
      </c>
      <c r="AS700" s="40">
        <v>52.730998990000003</v>
      </c>
      <c r="AT700" s="40">
        <v>51.875</v>
      </c>
      <c r="AU700" s="40">
        <v>52.569000240000001</v>
      </c>
      <c r="AV700" s="40">
        <v>53.476001740000001</v>
      </c>
      <c r="AW700" s="40">
        <v>53.909999849999998</v>
      </c>
      <c r="AX700" s="40">
        <v>54.813999180000003</v>
      </c>
      <c r="AY700" s="40">
        <v>53.305999759999999</v>
      </c>
      <c r="AZ700" s="40">
        <v>53.022998809999997</v>
      </c>
      <c r="BA700" s="40">
        <v>52.803001399999999</v>
      </c>
      <c r="BB700" s="40">
        <v>52.518001560000002</v>
      </c>
      <c r="BC700" s="40">
        <v>52.66999817</v>
      </c>
      <c r="BD700" s="40">
        <v>51.581001280000002</v>
      </c>
      <c r="BE700" s="40">
        <v>52.34500122</v>
      </c>
      <c r="BF700" s="40">
        <v>53.171001429999997</v>
      </c>
      <c r="BG700" s="40">
        <v>51.375999450000002</v>
      </c>
      <c r="BH700" s="40">
        <v>54.458999630000001</v>
      </c>
      <c r="BI700" s="40">
        <v>55.097000119999997</v>
      </c>
      <c r="BJ700" s="40">
        <v>55.219001769999998</v>
      </c>
      <c r="BK700" s="40">
        <v>54.242000580000003</v>
      </c>
      <c r="BL700" s="40">
        <v>53.668998719999998</v>
      </c>
    </row>
    <row r="701" spans="1:64" x14ac:dyDescent="0.3">
      <c r="A701" s="40" t="s">
        <v>273</v>
      </c>
      <c r="B701" s="40" t="s">
        <v>274</v>
      </c>
      <c r="C701" s="40" t="s">
        <v>330</v>
      </c>
      <c r="D701" s="40" t="s">
        <v>60</v>
      </c>
      <c r="E701" s="40" t="s">
        <v>293</v>
      </c>
      <c r="F701" s="40" t="s">
        <v>324</v>
      </c>
      <c r="G701" s="40" t="s">
        <v>61</v>
      </c>
      <c r="AL701" s="40">
        <v>58.088001249999998</v>
      </c>
      <c r="AM701" s="40">
        <v>57.806999210000001</v>
      </c>
      <c r="AN701" s="40">
        <v>56.977001190000003</v>
      </c>
      <c r="AO701" s="40">
        <v>57.0320015</v>
      </c>
      <c r="AP701" s="40">
        <v>56.523998259999999</v>
      </c>
      <c r="AQ701" s="40">
        <v>56.116001130000001</v>
      </c>
      <c r="AR701" s="40">
        <v>54.905998230000002</v>
      </c>
      <c r="AS701" s="40">
        <v>54.076999659999998</v>
      </c>
      <c r="AT701" s="40">
        <v>52.825000760000002</v>
      </c>
      <c r="AU701" s="40">
        <v>53.486999509999997</v>
      </c>
      <c r="AV701" s="40">
        <v>53.230998990000003</v>
      </c>
      <c r="AW701" s="40">
        <v>52.923999790000003</v>
      </c>
      <c r="AX701" s="40">
        <v>52.77999878</v>
      </c>
      <c r="AY701" s="40">
        <v>52.858001710000003</v>
      </c>
      <c r="AZ701" s="40">
        <v>52.152000430000001</v>
      </c>
      <c r="BA701" s="40">
        <v>48.861000060000002</v>
      </c>
      <c r="BB701" s="40">
        <v>47.999000549999998</v>
      </c>
      <c r="BC701" s="40">
        <v>47.408000950000002</v>
      </c>
      <c r="BD701" s="40">
        <v>47.07799911</v>
      </c>
      <c r="BE701" s="40">
        <v>45.852001190000003</v>
      </c>
      <c r="BF701" s="40">
        <v>45.29499817</v>
      </c>
      <c r="BG701" s="40">
        <v>46.681999210000001</v>
      </c>
      <c r="BH701" s="40">
        <v>48.86000061</v>
      </c>
      <c r="BI701" s="40">
        <v>48.513000490000003</v>
      </c>
      <c r="BJ701" s="40">
        <v>46.277999880000003</v>
      </c>
      <c r="BK701" s="40">
        <v>44.957000729999997</v>
      </c>
      <c r="BL701" s="40">
        <v>44.4679985</v>
      </c>
    </row>
    <row r="702" spans="1:64" x14ac:dyDescent="0.3">
      <c r="A702" s="40" t="s">
        <v>161</v>
      </c>
      <c r="B702" s="40" t="s">
        <v>162</v>
      </c>
      <c r="C702" s="40" t="s">
        <v>330</v>
      </c>
      <c r="D702" s="40" t="s">
        <v>60</v>
      </c>
      <c r="E702" s="40" t="s">
        <v>293</v>
      </c>
      <c r="F702" s="40" t="s">
        <v>324</v>
      </c>
      <c r="G702" s="40" t="s">
        <v>61</v>
      </c>
      <c r="AL702" s="40">
        <v>56.58000183</v>
      </c>
      <c r="AM702" s="40">
        <v>56.556999210000001</v>
      </c>
      <c r="AN702" s="40">
        <v>57.161998750000002</v>
      </c>
      <c r="AO702" s="40">
        <v>56.726001740000001</v>
      </c>
      <c r="AP702" s="40">
        <v>56.79700089</v>
      </c>
      <c r="AQ702" s="40">
        <v>55.444000240000001</v>
      </c>
      <c r="AR702" s="40">
        <v>55.11000061</v>
      </c>
      <c r="AS702" s="40">
        <v>53.689998629999998</v>
      </c>
      <c r="AT702" s="40">
        <v>53.369998930000001</v>
      </c>
      <c r="AU702" s="40">
        <v>52.569999690000003</v>
      </c>
      <c r="AV702" s="40">
        <v>50.587001800000003</v>
      </c>
      <c r="AW702" s="40">
        <v>50.338001249999998</v>
      </c>
      <c r="AX702" s="40">
        <v>48.576000209999997</v>
      </c>
      <c r="AY702" s="40">
        <v>48.591999049999998</v>
      </c>
      <c r="AZ702" s="40">
        <v>51.168998719999998</v>
      </c>
      <c r="BA702" s="40">
        <v>52.229999540000001</v>
      </c>
      <c r="BB702" s="40">
        <v>54.865001679999999</v>
      </c>
      <c r="BC702" s="40">
        <v>57.115001679999999</v>
      </c>
      <c r="BD702" s="40">
        <v>58.793998719999998</v>
      </c>
      <c r="BE702" s="40">
        <v>60.798999790000003</v>
      </c>
      <c r="BF702" s="40">
        <v>62.733001710000003</v>
      </c>
      <c r="BG702" s="40">
        <v>65.41300201</v>
      </c>
      <c r="BH702" s="40">
        <v>66.314002990000006</v>
      </c>
      <c r="BI702" s="40">
        <v>67.119003300000003</v>
      </c>
      <c r="BJ702" s="40">
        <v>62.513000490000003</v>
      </c>
      <c r="BK702" s="40">
        <v>61.921001429999997</v>
      </c>
      <c r="BL702" s="40">
        <v>58.244998930000001</v>
      </c>
    </row>
    <row r="703" spans="1:64" x14ac:dyDescent="0.3">
      <c r="A703" s="40" t="s">
        <v>163</v>
      </c>
      <c r="B703" s="40" t="s">
        <v>164</v>
      </c>
      <c r="C703" s="40" t="s">
        <v>330</v>
      </c>
      <c r="D703" s="40" t="s">
        <v>60</v>
      </c>
      <c r="E703" s="40" t="s">
        <v>293</v>
      </c>
      <c r="F703" s="40" t="s">
        <v>324</v>
      </c>
      <c r="G703" s="40" t="s">
        <v>61</v>
      </c>
      <c r="AL703" s="40">
        <v>78.087997439999995</v>
      </c>
      <c r="AM703" s="40">
        <v>77.682998659999996</v>
      </c>
      <c r="AN703" s="40">
        <v>77.305999760000006</v>
      </c>
      <c r="AO703" s="40">
        <v>77.369003300000003</v>
      </c>
      <c r="AP703" s="40">
        <v>77.186996460000003</v>
      </c>
      <c r="AQ703" s="40">
        <v>76.849998470000003</v>
      </c>
      <c r="AR703" s="40">
        <v>76.680999760000006</v>
      </c>
      <c r="AS703" s="40">
        <v>76.093002319999997</v>
      </c>
      <c r="AT703" s="40">
        <v>75.792999269999996</v>
      </c>
      <c r="AU703" s="40">
        <v>76.061996460000003</v>
      </c>
      <c r="AV703" s="40">
        <v>75.749000550000005</v>
      </c>
      <c r="AW703" s="40">
        <v>75.341003420000007</v>
      </c>
      <c r="AX703" s="40">
        <v>75.364997860000003</v>
      </c>
      <c r="AY703" s="40">
        <v>74.957000730000004</v>
      </c>
      <c r="AZ703" s="40">
        <v>74.694000239999994</v>
      </c>
      <c r="BA703" s="40">
        <v>74.584999080000003</v>
      </c>
      <c r="BB703" s="40">
        <v>74.656997680000003</v>
      </c>
      <c r="BC703" s="40">
        <v>74.59500122</v>
      </c>
      <c r="BD703" s="40">
        <v>73.827003480000002</v>
      </c>
      <c r="BE703" s="40">
        <v>73.787002560000005</v>
      </c>
      <c r="BF703" s="40">
        <v>73.945999150000006</v>
      </c>
      <c r="BG703" s="40">
        <v>73.160003660000001</v>
      </c>
      <c r="BH703" s="40">
        <v>73.028999330000005</v>
      </c>
      <c r="BI703" s="40">
        <v>72.380996699999997</v>
      </c>
      <c r="BJ703" s="40">
        <v>72.231002810000007</v>
      </c>
      <c r="BK703" s="40">
        <v>72.478996280000004</v>
      </c>
      <c r="BL703" s="40">
        <v>72.222999569999999</v>
      </c>
    </row>
    <row r="704" spans="1:64" x14ac:dyDescent="0.3">
      <c r="A704" s="40" t="s">
        <v>167</v>
      </c>
      <c r="B704" s="40" t="s">
        <v>168</v>
      </c>
      <c r="C704" s="40" t="s">
        <v>330</v>
      </c>
      <c r="D704" s="40" t="s">
        <v>60</v>
      </c>
      <c r="E704" s="40" t="s">
        <v>293</v>
      </c>
      <c r="F704" s="40" t="s">
        <v>324</v>
      </c>
      <c r="G704" s="40" t="s">
        <v>61</v>
      </c>
      <c r="AL704" s="40">
        <v>77.14800262</v>
      </c>
      <c r="AM704" s="40">
        <v>78.061996460000003</v>
      </c>
      <c r="AN704" s="40">
        <v>77.958999629999994</v>
      </c>
      <c r="AO704" s="40">
        <v>78.004997250000002</v>
      </c>
      <c r="AP704" s="40">
        <v>77.888999940000005</v>
      </c>
      <c r="AQ704" s="40">
        <v>78.074996949999999</v>
      </c>
      <c r="AR704" s="40">
        <v>78.111000059999995</v>
      </c>
      <c r="AS704" s="40">
        <v>78.464996339999999</v>
      </c>
      <c r="AT704" s="40">
        <v>78.916000370000006</v>
      </c>
      <c r="AU704" s="40">
        <v>79.089996339999999</v>
      </c>
      <c r="AV704" s="40">
        <v>79.510002139999997</v>
      </c>
      <c r="AW704" s="40">
        <v>79.828002929999997</v>
      </c>
      <c r="AX704" s="40">
        <v>79.70500183</v>
      </c>
      <c r="AY704" s="40">
        <v>79.443000789999999</v>
      </c>
      <c r="AZ704" s="40">
        <v>79.928001399999999</v>
      </c>
      <c r="BA704" s="40">
        <v>79.91999817</v>
      </c>
      <c r="BB704" s="40">
        <v>79.847000120000004</v>
      </c>
      <c r="BC704" s="40">
        <v>80.149002080000002</v>
      </c>
      <c r="BD704" s="40">
        <v>79.915000919999997</v>
      </c>
      <c r="BE704" s="40">
        <v>80.640998839999995</v>
      </c>
      <c r="BF704" s="40">
        <v>80.363998409999994</v>
      </c>
      <c r="BG704" s="40">
        <v>79.820999150000006</v>
      </c>
      <c r="BH704" s="40">
        <v>79.428001399999999</v>
      </c>
      <c r="BI704" s="40">
        <v>79.066001889999995</v>
      </c>
      <c r="BJ704" s="40">
        <v>79.04499817</v>
      </c>
      <c r="BK704" s="40">
        <v>78.746002200000007</v>
      </c>
      <c r="BL704" s="40">
        <v>78.662002560000005</v>
      </c>
    </row>
    <row r="705" spans="1:64" x14ac:dyDescent="0.3">
      <c r="A705" s="40" t="s">
        <v>169</v>
      </c>
      <c r="B705" s="40" t="s">
        <v>170</v>
      </c>
      <c r="C705" s="40" t="s">
        <v>330</v>
      </c>
      <c r="D705" s="40" t="s">
        <v>60</v>
      </c>
      <c r="E705" s="40" t="s">
        <v>293</v>
      </c>
      <c r="F705" s="40" t="s">
        <v>324</v>
      </c>
      <c r="G705" s="40" t="s">
        <v>61</v>
      </c>
      <c r="AL705" s="40">
        <v>62.400001529999997</v>
      </c>
      <c r="AM705" s="40">
        <v>62.820999149999999</v>
      </c>
      <c r="AN705" s="40">
        <v>62.597999569999999</v>
      </c>
      <c r="AO705" s="40">
        <v>62.638999939999998</v>
      </c>
      <c r="AP705" s="40">
        <v>62.518001560000002</v>
      </c>
      <c r="AQ705" s="40">
        <v>62.021999360000002</v>
      </c>
      <c r="AR705" s="40">
        <v>61.650001529999997</v>
      </c>
      <c r="AS705" s="40">
        <v>61.505001069999999</v>
      </c>
      <c r="AT705" s="40">
        <v>63.334999080000003</v>
      </c>
      <c r="AU705" s="40">
        <v>61.932998660000003</v>
      </c>
      <c r="AV705" s="40">
        <v>61.937999730000001</v>
      </c>
      <c r="AW705" s="40">
        <v>64.239997860000003</v>
      </c>
      <c r="AX705" s="40">
        <v>62.312000269999999</v>
      </c>
      <c r="AY705" s="40">
        <v>57.004001619999997</v>
      </c>
      <c r="AZ705" s="40">
        <v>56.299999239999998</v>
      </c>
      <c r="BA705" s="40">
        <v>54.851001740000001</v>
      </c>
      <c r="BB705" s="40">
        <v>54.022998809999997</v>
      </c>
      <c r="BC705" s="40">
        <v>50.543998719999998</v>
      </c>
      <c r="BD705" s="40">
        <v>48.025001529999997</v>
      </c>
      <c r="BE705" s="40">
        <v>39.530998230000002</v>
      </c>
      <c r="BF705" s="40">
        <v>42.187000269999999</v>
      </c>
      <c r="BG705" s="40">
        <v>44.694000240000001</v>
      </c>
      <c r="BH705" s="40">
        <v>46.67200089</v>
      </c>
      <c r="BI705" s="40">
        <v>45.247001650000001</v>
      </c>
      <c r="BJ705" s="40">
        <v>44.826000209999997</v>
      </c>
      <c r="BK705" s="40">
        <v>44.89599991</v>
      </c>
      <c r="BL705" s="40">
        <v>45.262001040000001</v>
      </c>
    </row>
    <row r="706" spans="1:64" x14ac:dyDescent="0.3">
      <c r="A706" s="40" t="s">
        <v>173</v>
      </c>
      <c r="B706" s="40" t="s">
        <v>174</v>
      </c>
      <c r="C706" s="40" t="s">
        <v>330</v>
      </c>
      <c r="D706" s="40" t="s">
        <v>60</v>
      </c>
      <c r="E706" s="40" t="s">
        <v>293</v>
      </c>
      <c r="F706" s="40" t="s">
        <v>324</v>
      </c>
      <c r="G706" s="40" t="s">
        <v>61</v>
      </c>
      <c r="AL706" s="40">
        <v>45.319000240000001</v>
      </c>
      <c r="AM706" s="40">
        <v>45.055999759999999</v>
      </c>
      <c r="AN706" s="40">
        <v>45.776000979999999</v>
      </c>
      <c r="AO706" s="40">
        <v>45.620998380000003</v>
      </c>
      <c r="AP706" s="40">
        <v>45.4640007</v>
      </c>
      <c r="AQ706" s="40">
        <v>45.201999659999998</v>
      </c>
      <c r="AR706" s="40">
        <v>44.881000520000001</v>
      </c>
      <c r="AS706" s="40">
        <v>43.966999049999998</v>
      </c>
      <c r="AT706" s="40">
        <v>43.368000029999997</v>
      </c>
      <c r="AU706" s="40">
        <v>43.340999600000004</v>
      </c>
      <c r="AV706" s="40">
        <v>42.513999939999998</v>
      </c>
      <c r="AW706" s="40">
        <v>41.819999690000003</v>
      </c>
      <c r="AX706" s="40">
        <v>41.605998990000003</v>
      </c>
      <c r="AY706" s="40">
        <v>40.304000850000001</v>
      </c>
      <c r="AZ706" s="40">
        <v>39.909000399999996</v>
      </c>
      <c r="BA706" s="40">
        <v>39.193000789999999</v>
      </c>
      <c r="BB706" s="40">
        <v>42.016998289999997</v>
      </c>
      <c r="BC706" s="40">
        <v>45.212001800000003</v>
      </c>
      <c r="BD706" s="40">
        <v>47.651000979999999</v>
      </c>
      <c r="BE706" s="40">
        <v>49.0359993</v>
      </c>
      <c r="BF706" s="40">
        <v>49.299999239999998</v>
      </c>
      <c r="BG706" s="40">
        <v>49.772998809999997</v>
      </c>
      <c r="BH706" s="40">
        <v>49.67200089</v>
      </c>
      <c r="BI706" s="40">
        <v>49.515998840000002</v>
      </c>
      <c r="BJ706" s="40">
        <v>49.731998439999998</v>
      </c>
      <c r="BK706" s="40">
        <v>49.338001249999998</v>
      </c>
      <c r="BL706" s="40">
        <v>49.159000399999996</v>
      </c>
    </row>
    <row r="707" spans="1:64" x14ac:dyDescent="0.3">
      <c r="A707" s="40" t="s">
        <v>5</v>
      </c>
      <c r="B707" s="40" t="s">
        <v>6</v>
      </c>
      <c r="C707" s="40" t="s">
        <v>329</v>
      </c>
      <c r="D707" s="40" t="s">
        <v>266</v>
      </c>
      <c r="E707" s="40" t="s">
        <v>287</v>
      </c>
      <c r="F707" s="40" t="e">
        <v>#VALUE!</v>
      </c>
      <c r="G707" s="40" t="s">
        <v>267</v>
      </c>
      <c r="H707" s="40">
        <v>0</v>
      </c>
      <c r="I707" s="40">
        <v>0</v>
      </c>
      <c r="J707" s="40">
        <v>0</v>
      </c>
      <c r="K707" s="40">
        <v>0</v>
      </c>
      <c r="L707" s="40">
        <v>0</v>
      </c>
      <c r="M707" s="40">
        <v>0</v>
      </c>
      <c r="N707" s="40">
        <v>0</v>
      </c>
      <c r="O707" s="40">
        <v>0</v>
      </c>
      <c r="P707" s="40">
        <v>0</v>
      </c>
      <c r="Q707" s="40">
        <v>0</v>
      </c>
      <c r="R707" s="40">
        <v>0</v>
      </c>
      <c r="S707" s="40">
        <v>0</v>
      </c>
      <c r="T707" s="40">
        <v>0</v>
      </c>
      <c r="U707" s="40">
        <v>0</v>
      </c>
      <c r="V707" s="40">
        <v>0</v>
      </c>
      <c r="W707" s="40">
        <v>0</v>
      </c>
      <c r="X707" s="40">
        <v>0</v>
      </c>
      <c r="Y707" s="40">
        <v>0</v>
      </c>
      <c r="Z707" s="40">
        <v>0</v>
      </c>
      <c r="AA707" s="40">
        <v>0</v>
      </c>
      <c r="AB707" s="40">
        <v>0</v>
      </c>
      <c r="AC707" s="40">
        <v>0</v>
      </c>
      <c r="AD707" s="40">
        <v>0</v>
      </c>
      <c r="AE707" s="40">
        <v>0</v>
      </c>
      <c r="AF707" s="40">
        <v>0</v>
      </c>
      <c r="AG707" s="40">
        <v>0</v>
      </c>
      <c r="AH707" s="40">
        <v>0</v>
      </c>
      <c r="AI707" s="40">
        <v>0</v>
      </c>
      <c r="AJ707" s="40">
        <v>0</v>
      </c>
      <c r="AK707" s="40">
        <v>0</v>
      </c>
      <c r="AL707" s="40">
        <v>0</v>
      </c>
      <c r="AM707" s="40">
        <v>0</v>
      </c>
      <c r="AN707" s="40">
        <v>0</v>
      </c>
      <c r="AO707" s="40">
        <v>0</v>
      </c>
      <c r="AP707" s="40">
        <v>0</v>
      </c>
      <c r="AQ707" s="40">
        <v>0</v>
      </c>
      <c r="AR707" s="40">
        <v>0</v>
      </c>
      <c r="AS707" s="40">
        <v>0</v>
      </c>
      <c r="AT707" s="40">
        <v>0</v>
      </c>
      <c r="AU707" s="40">
        <v>0</v>
      </c>
      <c r="AV707" s="40">
        <v>0</v>
      </c>
      <c r="AW707" s="40">
        <v>47.755122710000002</v>
      </c>
      <c r="AX707" s="40">
        <v>51.490128810000002</v>
      </c>
      <c r="AY707" s="40">
        <v>129.57578580000001</v>
      </c>
      <c r="AZ707" s="40">
        <v>65.0713808</v>
      </c>
      <c r="BA707" s="40">
        <v>105.35283339999999</v>
      </c>
      <c r="BB707" s="40">
        <v>95.134184279999999</v>
      </c>
      <c r="BC707" s="40">
        <v>237.72963379999999</v>
      </c>
      <c r="BD707" s="40">
        <v>157.51831770000001</v>
      </c>
      <c r="BE707" s="40">
        <v>242.656936</v>
      </c>
      <c r="BF707" s="40">
        <v>344.95366760000002</v>
      </c>
      <c r="BG707" s="40">
        <v>255.49642320000001</v>
      </c>
      <c r="BH707" s="40">
        <v>266.6623353</v>
      </c>
      <c r="BI707" s="40">
        <v>266.8832678</v>
      </c>
      <c r="BJ707" s="40">
        <v>231.79391029999999</v>
      </c>
      <c r="BK707" s="40">
        <v>229.7826742</v>
      </c>
      <c r="BL707" s="40">
        <v>0</v>
      </c>
    </row>
    <row r="708" spans="1:64" x14ac:dyDescent="0.3">
      <c r="A708" s="40" t="s">
        <v>151</v>
      </c>
      <c r="B708" s="40" t="s">
        <v>152</v>
      </c>
      <c r="C708" s="40" t="s">
        <v>329</v>
      </c>
      <c r="D708" s="40" t="s">
        <v>266</v>
      </c>
      <c r="E708" s="40" t="s">
        <v>287</v>
      </c>
      <c r="F708" s="40" t="e">
        <v>#VALUE!</v>
      </c>
      <c r="G708" s="40" t="s">
        <v>267</v>
      </c>
      <c r="H708" s="40">
        <v>0</v>
      </c>
      <c r="I708" s="40">
        <v>0</v>
      </c>
      <c r="J708" s="40">
        <v>0</v>
      </c>
      <c r="K708" s="40">
        <v>0</v>
      </c>
      <c r="L708" s="40">
        <v>0</v>
      </c>
      <c r="M708" s="40">
        <v>0</v>
      </c>
      <c r="N708" s="40">
        <v>0</v>
      </c>
      <c r="O708" s="40">
        <v>0</v>
      </c>
      <c r="P708" s="40">
        <v>0</v>
      </c>
      <c r="Q708" s="40">
        <v>0</v>
      </c>
      <c r="R708" s="40">
        <v>0</v>
      </c>
      <c r="S708" s="40">
        <v>0</v>
      </c>
      <c r="T708" s="40">
        <v>0</v>
      </c>
      <c r="U708" s="40">
        <v>0</v>
      </c>
      <c r="V708" s="40">
        <v>0</v>
      </c>
      <c r="W708" s="40">
        <v>0</v>
      </c>
      <c r="X708" s="40">
        <v>0</v>
      </c>
      <c r="Y708" s="40">
        <v>0</v>
      </c>
      <c r="Z708" s="40">
        <v>0</v>
      </c>
      <c r="AA708" s="40">
        <v>0</v>
      </c>
      <c r="AB708" s="40">
        <v>0</v>
      </c>
      <c r="AC708" s="40">
        <v>0</v>
      </c>
      <c r="AD708" s="40">
        <v>0</v>
      </c>
      <c r="AE708" s="40">
        <v>0</v>
      </c>
      <c r="AF708" s="40">
        <v>0</v>
      </c>
      <c r="AG708" s="40">
        <v>0</v>
      </c>
      <c r="AH708" s="40">
        <v>0</v>
      </c>
      <c r="AI708" s="40">
        <v>0</v>
      </c>
      <c r="AJ708" s="40">
        <v>0</v>
      </c>
      <c r="AK708" s="40">
        <v>0</v>
      </c>
      <c r="AL708" s="40">
        <v>0</v>
      </c>
      <c r="AM708" s="40">
        <v>0</v>
      </c>
      <c r="AN708" s="40">
        <v>0</v>
      </c>
      <c r="AO708" s="40">
        <v>0</v>
      </c>
      <c r="AP708" s="40">
        <v>0</v>
      </c>
      <c r="AQ708" s="40">
        <v>0</v>
      </c>
      <c r="AR708" s="40">
        <v>0</v>
      </c>
      <c r="AS708" s="40">
        <v>0</v>
      </c>
      <c r="AT708" s="40">
        <v>0</v>
      </c>
      <c r="AU708" s="40">
        <v>0</v>
      </c>
      <c r="AV708" s="40">
        <v>0</v>
      </c>
      <c r="AW708" s="40">
        <v>50.386492320000002</v>
      </c>
      <c r="AX708" s="40">
        <v>11.400042320000001</v>
      </c>
      <c r="AY708" s="40">
        <v>41.682432069999997</v>
      </c>
      <c r="AZ708" s="40">
        <v>132.95876369999999</v>
      </c>
      <c r="BA708" s="40">
        <v>125.35880419999999</v>
      </c>
      <c r="BB708" s="40">
        <v>75.696102749999994</v>
      </c>
      <c r="BC708" s="40">
        <v>81.406149350000007</v>
      </c>
      <c r="BD708" s="40">
        <v>69.780458359999997</v>
      </c>
      <c r="BE708" s="40">
        <v>136.0087441</v>
      </c>
      <c r="BF708" s="40">
        <v>211.2852029</v>
      </c>
      <c r="BG708" s="40">
        <v>217.30692189999999</v>
      </c>
      <c r="BH708" s="40">
        <v>348.75963410000003</v>
      </c>
      <c r="BI708" s="40">
        <v>384.38378139999998</v>
      </c>
      <c r="BJ708" s="40">
        <v>567.29888749999998</v>
      </c>
      <c r="BK708" s="40">
        <v>203.38341270000001</v>
      </c>
      <c r="BL708" s="40">
        <v>0</v>
      </c>
    </row>
    <row r="709" spans="1:64" x14ac:dyDescent="0.3">
      <c r="A709" s="40" t="s">
        <v>157</v>
      </c>
      <c r="B709" s="40" t="s">
        <v>158</v>
      </c>
      <c r="C709" s="40" t="s">
        <v>329</v>
      </c>
      <c r="D709" s="40" t="s">
        <v>266</v>
      </c>
      <c r="E709" s="40" t="s">
        <v>287</v>
      </c>
      <c r="F709" s="40" t="e">
        <v>#VALUE!</v>
      </c>
      <c r="G709" s="40" t="s">
        <v>267</v>
      </c>
      <c r="H709" s="40">
        <v>0</v>
      </c>
      <c r="I709" s="40">
        <v>0</v>
      </c>
      <c r="J709" s="40">
        <v>0</v>
      </c>
      <c r="K709" s="40">
        <v>0</v>
      </c>
      <c r="L709" s="40">
        <v>0</v>
      </c>
      <c r="M709" s="40">
        <v>0</v>
      </c>
      <c r="N709" s="40">
        <v>0</v>
      </c>
      <c r="O709" s="40">
        <v>0</v>
      </c>
      <c r="P709" s="40">
        <v>0</v>
      </c>
      <c r="Q709" s="40">
        <v>0</v>
      </c>
      <c r="R709" s="40">
        <v>0</v>
      </c>
      <c r="S709" s="40">
        <v>0</v>
      </c>
      <c r="T709" s="40">
        <v>0</v>
      </c>
      <c r="U709" s="40">
        <v>0</v>
      </c>
      <c r="V709" s="40">
        <v>0</v>
      </c>
      <c r="W709" s="40">
        <v>0</v>
      </c>
      <c r="X709" s="40">
        <v>0</v>
      </c>
      <c r="Y709" s="40">
        <v>0</v>
      </c>
      <c r="Z709" s="40">
        <v>0</v>
      </c>
      <c r="AA709" s="40">
        <v>0</v>
      </c>
      <c r="AB709" s="40">
        <v>0</v>
      </c>
      <c r="AC709" s="40">
        <v>0</v>
      </c>
      <c r="AD709" s="40">
        <v>0</v>
      </c>
      <c r="AE709" s="40">
        <v>0</v>
      </c>
      <c r="AF709" s="40">
        <v>0</v>
      </c>
      <c r="AG709" s="40">
        <v>0</v>
      </c>
      <c r="AH709" s="40">
        <v>0</v>
      </c>
      <c r="AI709" s="40">
        <v>0</v>
      </c>
      <c r="AJ709" s="40">
        <v>0</v>
      </c>
      <c r="AK709" s="40">
        <v>0</v>
      </c>
      <c r="AL709" s="40">
        <v>0</v>
      </c>
      <c r="AM709" s="40">
        <v>0</v>
      </c>
      <c r="AN709" s="40">
        <v>0</v>
      </c>
      <c r="AO709" s="40">
        <v>0</v>
      </c>
      <c r="AP709" s="40">
        <v>0</v>
      </c>
      <c r="AQ709" s="40">
        <v>0</v>
      </c>
      <c r="AR709" s="40">
        <v>0</v>
      </c>
      <c r="AS709" s="40">
        <v>0</v>
      </c>
      <c r="AT709" s="40">
        <v>0</v>
      </c>
      <c r="AU709" s="40">
        <v>0</v>
      </c>
      <c r="AV709" s="40">
        <v>0</v>
      </c>
      <c r="AW709" s="40">
        <v>157.80151910000001</v>
      </c>
      <c r="AX709" s="40">
        <v>52.892655980000001</v>
      </c>
      <c r="AY709" s="40">
        <v>95.625123520000002</v>
      </c>
      <c r="AZ709" s="40">
        <v>101.1277422</v>
      </c>
      <c r="BA709" s="40">
        <v>103.2471343</v>
      </c>
      <c r="BB709" s="40">
        <v>148.78011660000001</v>
      </c>
      <c r="BC709" s="40">
        <v>159.5427617</v>
      </c>
      <c r="BD709" s="40">
        <v>163.82913640000001</v>
      </c>
      <c r="BE709" s="40">
        <v>202.64563029999999</v>
      </c>
      <c r="BF709" s="40">
        <v>193.10982849999999</v>
      </c>
      <c r="BG709" s="40">
        <v>283.70768720000001</v>
      </c>
      <c r="BH709" s="40">
        <v>173.30835759999999</v>
      </c>
      <c r="BI709" s="40">
        <v>242.6469788</v>
      </c>
      <c r="BJ709" s="40">
        <v>171.2925678</v>
      </c>
      <c r="BK709" s="40">
        <v>133.88178719999999</v>
      </c>
      <c r="BL709" s="40">
        <v>0</v>
      </c>
    </row>
    <row r="710" spans="1:64" x14ac:dyDescent="0.3">
      <c r="A710" s="40" t="s">
        <v>159</v>
      </c>
      <c r="B710" s="40" t="s">
        <v>160</v>
      </c>
      <c r="C710" s="40" t="s">
        <v>329</v>
      </c>
      <c r="D710" s="40" t="s">
        <v>266</v>
      </c>
      <c r="E710" s="40" t="s">
        <v>287</v>
      </c>
      <c r="F710" s="40" t="e">
        <v>#VALUE!</v>
      </c>
      <c r="G710" s="40" t="s">
        <v>267</v>
      </c>
      <c r="H710" s="40">
        <v>0</v>
      </c>
      <c r="I710" s="40">
        <v>0</v>
      </c>
      <c r="J710" s="40">
        <v>0</v>
      </c>
      <c r="K710" s="40">
        <v>0</v>
      </c>
      <c r="L710" s="40">
        <v>0</v>
      </c>
      <c r="M710" s="40">
        <v>0</v>
      </c>
      <c r="N710" s="40">
        <v>0</v>
      </c>
      <c r="O710" s="40">
        <v>0</v>
      </c>
      <c r="P710" s="40">
        <v>0</v>
      </c>
      <c r="Q710" s="40">
        <v>0</v>
      </c>
      <c r="R710" s="40">
        <v>0</v>
      </c>
      <c r="S710" s="40">
        <v>0</v>
      </c>
      <c r="T710" s="40">
        <v>0</v>
      </c>
      <c r="U710" s="40">
        <v>0</v>
      </c>
      <c r="V710" s="40">
        <v>0</v>
      </c>
      <c r="W710" s="40">
        <v>0</v>
      </c>
      <c r="X710" s="40">
        <v>0</v>
      </c>
      <c r="Y710" s="40">
        <v>0</v>
      </c>
      <c r="Z710" s="40">
        <v>0</v>
      </c>
      <c r="AA710" s="40">
        <v>0</v>
      </c>
      <c r="AB710" s="40">
        <v>0</v>
      </c>
      <c r="AC710" s="40">
        <v>0</v>
      </c>
      <c r="AD710" s="40">
        <v>0</v>
      </c>
      <c r="AE710" s="40">
        <v>0</v>
      </c>
      <c r="AF710" s="40">
        <v>0</v>
      </c>
      <c r="AG710" s="40">
        <v>0</v>
      </c>
      <c r="AH710" s="40">
        <v>0</v>
      </c>
      <c r="AI710" s="40">
        <v>0</v>
      </c>
      <c r="AJ710" s="40">
        <v>0</v>
      </c>
      <c r="AK710" s="40">
        <v>0</v>
      </c>
      <c r="AL710" s="40">
        <v>0</v>
      </c>
      <c r="AM710" s="40">
        <v>0</v>
      </c>
      <c r="AN710" s="40">
        <v>0</v>
      </c>
      <c r="AO710" s="40">
        <v>0</v>
      </c>
      <c r="AP710" s="40">
        <v>0</v>
      </c>
      <c r="AQ710" s="40">
        <v>0</v>
      </c>
      <c r="AR710" s="40">
        <v>0</v>
      </c>
      <c r="AS710" s="40">
        <v>0</v>
      </c>
      <c r="AT710" s="40">
        <v>0</v>
      </c>
      <c r="AU710" s="40">
        <v>0</v>
      </c>
      <c r="AV710" s="40">
        <v>0</v>
      </c>
      <c r="AW710" s="40">
        <v>86.104862209999993</v>
      </c>
      <c r="AX710" s="40">
        <v>104.3379558</v>
      </c>
      <c r="AY710" s="40">
        <v>87.264247740000002</v>
      </c>
      <c r="AZ710" s="40">
        <v>108.2148624</v>
      </c>
      <c r="BA710" s="40">
        <v>104.5208899</v>
      </c>
      <c r="BB710" s="40">
        <v>114.7365422</v>
      </c>
      <c r="BC710" s="40">
        <v>104.9393697</v>
      </c>
      <c r="BD710" s="40">
        <v>100.4298402</v>
      </c>
      <c r="BE710" s="40">
        <v>95.669548039999995</v>
      </c>
      <c r="BF710" s="40">
        <v>137.39296640000001</v>
      </c>
      <c r="BG710" s="40">
        <v>108.42340040000001</v>
      </c>
      <c r="BH710" s="40">
        <v>122.2108854</v>
      </c>
      <c r="BI710" s="40">
        <v>135.08729360000001</v>
      </c>
      <c r="BJ710" s="40">
        <v>90.095656020000007</v>
      </c>
      <c r="BK710" s="40">
        <v>120.36357409999999</v>
      </c>
      <c r="BL710" s="40">
        <v>0</v>
      </c>
    </row>
    <row r="711" spans="1:64" x14ac:dyDescent="0.3">
      <c r="A711" s="40" t="s">
        <v>275</v>
      </c>
      <c r="B711" s="40" t="s">
        <v>276</v>
      </c>
      <c r="C711" s="40" t="s">
        <v>329</v>
      </c>
      <c r="D711" s="40" t="s">
        <v>266</v>
      </c>
      <c r="E711" s="40" t="s">
        <v>287</v>
      </c>
      <c r="F711" s="40" t="e">
        <v>#VALUE!</v>
      </c>
      <c r="G711" s="40" t="s">
        <v>267</v>
      </c>
      <c r="H711" s="40">
        <v>0</v>
      </c>
      <c r="I711" s="40">
        <v>0</v>
      </c>
      <c r="J711" s="40">
        <v>0</v>
      </c>
      <c r="K711" s="40">
        <v>0</v>
      </c>
      <c r="L711" s="40">
        <v>0</v>
      </c>
      <c r="M711" s="40">
        <v>0</v>
      </c>
      <c r="N711" s="40">
        <v>0</v>
      </c>
      <c r="O711" s="40">
        <v>0</v>
      </c>
      <c r="P711" s="40">
        <v>0</v>
      </c>
      <c r="Q711" s="40">
        <v>0</v>
      </c>
      <c r="R711" s="40">
        <v>0</v>
      </c>
      <c r="S711" s="40">
        <v>0</v>
      </c>
      <c r="T711" s="40">
        <v>0</v>
      </c>
      <c r="U711" s="40">
        <v>0</v>
      </c>
      <c r="V711" s="40">
        <v>0</v>
      </c>
      <c r="W711" s="40">
        <v>0</v>
      </c>
      <c r="X711" s="40">
        <v>0</v>
      </c>
      <c r="Y711" s="40">
        <v>0</v>
      </c>
      <c r="Z711" s="40">
        <v>0</v>
      </c>
      <c r="AA711" s="40">
        <v>0</v>
      </c>
      <c r="AB711" s="40">
        <v>0</v>
      </c>
      <c r="AC711" s="40">
        <v>0</v>
      </c>
      <c r="AD711" s="40">
        <v>0</v>
      </c>
      <c r="AE711" s="40">
        <v>0</v>
      </c>
      <c r="AF711" s="40">
        <v>0</v>
      </c>
      <c r="AG711" s="40">
        <v>0</v>
      </c>
      <c r="AH711" s="40">
        <v>0</v>
      </c>
      <c r="AI711" s="40">
        <v>0</v>
      </c>
      <c r="AJ711" s="40">
        <v>0</v>
      </c>
      <c r="AK711" s="40">
        <v>0</v>
      </c>
      <c r="AL711" s="40">
        <v>0</v>
      </c>
      <c r="AM711" s="40">
        <v>0</v>
      </c>
      <c r="AN711" s="40">
        <v>0</v>
      </c>
      <c r="AO711" s="40">
        <v>0</v>
      </c>
      <c r="AP711" s="40">
        <v>0</v>
      </c>
      <c r="AQ711" s="40">
        <v>0</v>
      </c>
      <c r="AR711" s="40">
        <v>0</v>
      </c>
      <c r="AS711" s="40">
        <v>0</v>
      </c>
      <c r="AT711" s="40">
        <v>0</v>
      </c>
      <c r="AU711" s="40">
        <v>0</v>
      </c>
      <c r="AV711" s="40">
        <v>0</v>
      </c>
      <c r="AW711" s="40">
        <v>62.081821120000001</v>
      </c>
      <c r="AX711" s="40">
        <v>63.679588930000001</v>
      </c>
      <c r="AY711" s="40">
        <v>65.307503310000001</v>
      </c>
      <c r="AZ711" s="40">
        <v>161.58021579999999</v>
      </c>
      <c r="BA711" s="40">
        <v>73.112280870000006</v>
      </c>
      <c r="BB711" s="40">
        <v>94.614149119999993</v>
      </c>
      <c r="BC711" s="40">
        <v>122.8100302</v>
      </c>
      <c r="BD711" s="40">
        <v>67.19051503</v>
      </c>
      <c r="BE711" s="40">
        <v>71.628663259999996</v>
      </c>
      <c r="BF711" s="40">
        <v>93.658479159999999</v>
      </c>
      <c r="BG711" s="40">
        <v>87.029968359999998</v>
      </c>
      <c r="BH711" s="40">
        <v>85.001716900000005</v>
      </c>
      <c r="BI711" s="40">
        <v>165.3047622</v>
      </c>
      <c r="BJ711" s="40">
        <v>103.3094206</v>
      </c>
      <c r="BK711" s="40">
        <v>153.40747229999999</v>
      </c>
      <c r="BL711" s="40">
        <v>0</v>
      </c>
    </row>
    <row r="712" spans="1:64" x14ac:dyDescent="0.3">
      <c r="A712" s="40" t="s">
        <v>277</v>
      </c>
      <c r="B712" s="40" t="s">
        <v>278</v>
      </c>
      <c r="C712" s="40" t="s">
        <v>329</v>
      </c>
      <c r="D712" s="40" t="s">
        <v>266</v>
      </c>
      <c r="E712" s="40" t="s">
        <v>287</v>
      </c>
      <c r="F712" s="40" t="e">
        <v>#VALUE!</v>
      </c>
      <c r="G712" s="40" t="s">
        <v>267</v>
      </c>
      <c r="H712" s="40">
        <v>0</v>
      </c>
      <c r="I712" s="40">
        <v>0</v>
      </c>
      <c r="J712" s="40">
        <v>0</v>
      </c>
      <c r="K712" s="40">
        <v>0</v>
      </c>
      <c r="L712" s="40">
        <v>0</v>
      </c>
      <c r="M712" s="40">
        <v>0</v>
      </c>
      <c r="N712" s="40">
        <v>0</v>
      </c>
      <c r="O712" s="40">
        <v>0</v>
      </c>
      <c r="P712" s="40">
        <v>0</v>
      </c>
      <c r="Q712" s="40">
        <v>0</v>
      </c>
      <c r="R712" s="40">
        <v>0</v>
      </c>
      <c r="S712" s="40">
        <v>0</v>
      </c>
      <c r="T712" s="40">
        <v>0</v>
      </c>
      <c r="U712" s="40">
        <v>0</v>
      </c>
      <c r="V712" s="40">
        <v>0</v>
      </c>
      <c r="W712" s="40">
        <v>0</v>
      </c>
      <c r="X712" s="40">
        <v>0</v>
      </c>
      <c r="Y712" s="40">
        <v>0</v>
      </c>
      <c r="Z712" s="40">
        <v>0</v>
      </c>
      <c r="AA712" s="40">
        <v>0</v>
      </c>
      <c r="AB712" s="40">
        <v>0</v>
      </c>
      <c r="AC712" s="40">
        <v>0</v>
      </c>
      <c r="AD712" s="40">
        <v>0</v>
      </c>
      <c r="AE712" s="40">
        <v>0</v>
      </c>
      <c r="AF712" s="40">
        <v>0</v>
      </c>
      <c r="AG712" s="40">
        <v>0</v>
      </c>
      <c r="AH712" s="40">
        <v>0</v>
      </c>
      <c r="AI712" s="40">
        <v>0</v>
      </c>
      <c r="AJ712" s="40">
        <v>0</v>
      </c>
      <c r="AK712" s="40">
        <v>0</v>
      </c>
      <c r="AL712" s="40">
        <v>0</v>
      </c>
      <c r="AM712" s="40">
        <v>0</v>
      </c>
      <c r="AN712" s="40">
        <v>0</v>
      </c>
      <c r="AO712" s="40">
        <v>0</v>
      </c>
      <c r="AP712" s="40">
        <v>0</v>
      </c>
      <c r="AQ712" s="40">
        <v>0</v>
      </c>
      <c r="AR712" s="40">
        <v>0</v>
      </c>
      <c r="AS712" s="40">
        <v>0</v>
      </c>
      <c r="AT712" s="40">
        <v>0</v>
      </c>
      <c r="AU712" s="40">
        <v>0</v>
      </c>
      <c r="AV712" s="40">
        <v>0</v>
      </c>
      <c r="AW712" s="40">
        <v>87.631666879999997</v>
      </c>
      <c r="AX712" s="40">
        <v>91.653344050000001</v>
      </c>
      <c r="AY712" s="40">
        <v>101.4702556</v>
      </c>
      <c r="AZ712" s="40">
        <v>89.926708970000007</v>
      </c>
      <c r="BA712" s="40">
        <v>108.6030355</v>
      </c>
      <c r="BB712" s="40">
        <v>123.0367892</v>
      </c>
      <c r="BC712" s="40">
        <v>102.8399677</v>
      </c>
      <c r="BD712" s="40">
        <v>90.970252619999997</v>
      </c>
      <c r="BE712" s="40">
        <v>104.3324166</v>
      </c>
      <c r="BF712" s="40">
        <v>87.068645180000004</v>
      </c>
      <c r="BG712" s="40">
        <v>72.660582390000002</v>
      </c>
      <c r="BH712" s="40">
        <v>80.497375739999995</v>
      </c>
      <c r="BI712" s="40">
        <v>111.1335179</v>
      </c>
      <c r="BJ712" s="40">
        <v>89.515239460000004</v>
      </c>
      <c r="BK712" s="40">
        <v>63.720157800000003</v>
      </c>
      <c r="BL712" s="40">
        <v>0</v>
      </c>
    </row>
    <row r="713" spans="1:64" x14ac:dyDescent="0.3">
      <c r="A713" s="40" t="s">
        <v>165</v>
      </c>
      <c r="B713" s="40" t="s">
        <v>166</v>
      </c>
      <c r="C713" s="40" t="s">
        <v>329</v>
      </c>
      <c r="D713" s="40" t="s">
        <v>266</v>
      </c>
      <c r="E713" s="40" t="s">
        <v>287</v>
      </c>
      <c r="F713" s="40" t="e">
        <v>#VALUE!</v>
      </c>
      <c r="G713" s="40" t="s">
        <v>267</v>
      </c>
      <c r="H713" s="40">
        <v>0</v>
      </c>
      <c r="I713" s="40">
        <v>0</v>
      </c>
      <c r="J713" s="40">
        <v>0</v>
      </c>
      <c r="K713" s="40">
        <v>0</v>
      </c>
      <c r="L713" s="40">
        <v>0</v>
      </c>
      <c r="M713" s="40">
        <v>0</v>
      </c>
      <c r="N713" s="40">
        <v>0</v>
      </c>
      <c r="O713" s="40">
        <v>0</v>
      </c>
      <c r="P713" s="40">
        <v>0</v>
      </c>
      <c r="Q713" s="40">
        <v>0</v>
      </c>
      <c r="R713" s="40">
        <v>0</v>
      </c>
      <c r="S713" s="40">
        <v>0</v>
      </c>
      <c r="T713" s="40">
        <v>0</v>
      </c>
      <c r="U713" s="40">
        <v>0</v>
      </c>
      <c r="V713" s="40">
        <v>0</v>
      </c>
      <c r="W713" s="40">
        <v>0</v>
      </c>
      <c r="X713" s="40">
        <v>0</v>
      </c>
      <c r="Y713" s="40">
        <v>0</v>
      </c>
      <c r="Z713" s="40">
        <v>0</v>
      </c>
      <c r="AA713" s="40">
        <v>0</v>
      </c>
      <c r="AB713" s="40">
        <v>0</v>
      </c>
      <c r="AC713" s="40">
        <v>0</v>
      </c>
      <c r="AD713" s="40">
        <v>0</v>
      </c>
      <c r="AE713" s="40">
        <v>0</v>
      </c>
      <c r="AF713" s="40">
        <v>0</v>
      </c>
      <c r="AG713" s="40">
        <v>0</v>
      </c>
      <c r="AH713" s="40">
        <v>0</v>
      </c>
      <c r="AI713" s="40">
        <v>0</v>
      </c>
      <c r="AJ713" s="40">
        <v>0</v>
      </c>
      <c r="AK713" s="40">
        <v>0</v>
      </c>
      <c r="AL713" s="40">
        <v>0</v>
      </c>
      <c r="AM713" s="40">
        <v>0</v>
      </c>
      <c r="AN713" s="40">
        <v>0</v>
      </c>
      <c r="AO713" s="40">
        <v>0</v>
      </c>
      <c r="AP713" s="40">
        <v>0</v>
      </c>
      <c r="AQ713" s="40">
        <v>0</v>
      </c>
      <c r="AR713" s="40">
        <v>0</v>
      </c>
      <c r="AS713" s="40">
        <v>0</v>
      </c>
      <c r="AT713" s="40">
        <v>0</v>
      </c>
      <c r="AU713" s="40">
        <v>0</v>
      </c>
      <c r="AV713" s="40">
        <v>0</v>
      </c>
      <c r="AW713" s="40">
        <v>215.2708207</v>
      </c>
      <c r="AX713" s="40">
        <v>26.513829739999998</v>
      </c>
      <c r="AY713" s="40">
        <v>81.382345610000002</v>
      </c>
      <c r="AZ713" s="40">
        <v>51.405458060000001</v>
      </c>
      <c r="BA713" s="40">
        <v>167.21219629999999</v>
      </c>
      <c r="BB713" s="40">
        <v>95.823217810000003</v>
      </c>
      <c r="BC713" s="40">
        <v>411.17243810000002</v>
      </c>
      <c r="BD713" s="40">
        <v>145.25821669999999</v>
      </c>
      <c r="BE713" s="40">
        <v>295.2903609</v>
      </c>
      <c r="BF713" s="40">
        <v>264.91166470000002</v>
      </c>
      <c r="BG713" s="40">
        <v>202.3778294</v>
      </c>
      <c r="BH713" s="40">
        <v>212.87504509999999</v>
      </c>
      <c r="BI713" s="40">
        <v>271.3276525</v>
      </c>
      <c r="BJ713" s="40">
        <v>149.51812870000001</v>
      </c>
      <c r="BK713" s="40">
        <v>134.0673841</v>
      </c>
      <c r="BL713" s="40">
        <v>0</v>
      </c>
    </row>
    <row r="714" spans="1:64" x14ac:dyDescent="0.3">
      <c r="A714" s="40" t="s">
        <v>171</v>
      </c>
      <c r="B714" s="40" t="s">
        <v>172</v>
      </c>
      <c r="C714" s="40" t="s">
        <v>329</v>
      </c>
      <c r="D714" s="40" t="s">
        <v>266</v>
      </c>
      <c r="E714" s="40" t="s">
        <v>287</v>
      </c>
      <c r="F714" s="40" t="e">
        <v>#VALUE!</v>
      </c>
      <c r="G714" s="40" t="s">
        <v>267</v>
      </c>
      <c r="H714" s="40">
        <v>0</v>
      </c>
      <c r="I714" s="40">
        <v>0</v>
      </c>
      <c r="J714" s="40">
        <v>0</v>
      </c>
      <c r="K714" s="40">
        <v>0</v>
      </c>
      <c r="L714" s="40">
        <v>0</v>
      </c>
      <c r="M714" s="40">
        <v>0</v>
      </c>
      <c r="N714" s="40">
        <v>0</v>
      </c>
      <c r="O714" s="40">
        <v>0</v>
      </c>
      <c r="P714" s="40">
        <v>0</v>
      </c>
      <c r="Q714" s="40">
        <v>0</v>
      </c>
      <c r="R714" s="40">
        <v>0</v>
      </c>
      <c r="S714" s="40">
        <v>0</v>
      </c>
      <c r="T714" s="40">
        <v>0</v>
      </c>
      <c r="U714" s="40">
        <v>0</v>
      </c>
      <c r="V714" s="40">
        <v>0</v>
      </c>
      <c r="W714" s="40">
        <v>0</v>
      </c>
      <c r="X714" s="40">
        <v>0</v>
      </c>
      <c r="Y714" s="40">
        <v>0</v>
      </c>
      <c r="Z714" s="40">
        <v>0</v>
      </c>
      <c r="AA714" s="40">
        <v>0</v>
      </c>
      <c r="AB714" s="40">
        <v>0</v>
      </c>
      <c r="AC714" s="40">
        <v>0</v>
      </c>
      <c r="AD714" s="40">
        <v>0</v>
      </c>
      <c r="AE714" s="40">
        <v>0</v>
      </c>
      <c r="AF714" s="40">
        <v>0</v>
      </c>
      <c r="AG714" s="40">
        <v>0</v>
      </c>
      <c r="AH714" s="40">
        <v>0</v>
      </c>
      <c r="AI714" s="40">
        <v>0</v>
      </c>
      <c r="AJ714" s="40">
        <v>0</v>
      </c>
      <c r="AK714" s="40">
        <v>0</v>
      </c>
      <c r="AL714" s="40">
        <v>0</v>
      </c>
      <c r="AM714" s="40">
        <v>0</v>
      </c>
      <c r="AN714" s="40">
        <v>0</v>
      </c>
      <c r="AO714" s="40">
        <v>0</v>
      </c>
      <c r="AP714" s="40">
        <v>0</v>
      </c>
      <c r="AQ714" s="40">
        <v>0</v>
      </c>
      <c r="AR714" s="40">
        <v>0</v>
      </c>
      <c r="AS714" s="40">
        <v>0</v>
      </c>
      <c r="AT714" s="40">
        <v>0</v>
      </c>
      <c r="AU714" s="40">
        <v>0</v>
      </c>
      <c r="AV714" s="40">
        <v>0</v>
      </c>
      <c r="AW714" s="40">
        <v>0</v>
      </c>
      <c r="AX714" s="40">
        <v>79.05614301</v>
      </c>
      <c r="AY714" s="40">
        <v>64.693615460000004</v>
      </c>
      <c r="AZ714" s="40">
        <v>110.88038179999999</v>
      </c>
      <c r="BA714" s="40">
        <v>124.42600280000001</v>
      </c>
      <c r="BB714" s="40">
        <v>279.51269129999997</v>
      </c>
      <c r="BC714" s="40">
        <v>339.8361807</v>
      </c>
      <c r="BD714" s="40">
        <v>45.577628560000001</v>
      </c>
      <c r="BE714" s="40">
        <v>2.9536334389999999</v>
      </c>
      <c r="BF714" s="40">
        <v>3.527085155</v>
      </c>
      <c r="BG714" s="40">
        <v>179.05151169999999</v>
      </c>
      <c r="BH714" s="40">
        <v>394.55562270000001</v>
      </c>
      <c r="BI714" s="40">
        <v>445.47638289999998</v>
      </c>
      <c r="BJ714" s="40">
        <v>695.9851251</v>
      </c>
      <c r="BK714" s="40">
        <v>383.43691200000001</v>
      </c>
      <c r="BL714" s="40">
        <v>0</v>
      </c>
    </row>
    <row r="715" spans="1:64" x14ac:dyDescent="0.3">
      <c r="A715" s="40" t="s">
        <v>175</v>
      </c>
      <c r="B715" s="40" t="s">
        <v>176</v>
      </c>
      <c r="C715" s="40" t="s">
        <v>329</v>
      </c>
      <c r="D715" s="40" t="s">
        <v>266</v>
      </c>
      <c r="E715" s="40" t="s">
        <v>287</v>
      </c>
      <c r="F715" s="40" t="e">
        <v>#VALUE!</v>
      </c>
      <c r="G715" s="40" t="s">
        <v>267</v>
      </c>
      <c r="H715" s="40">
        <v>0</v>
      </c>
      <c r="I715" s="40">
        <v>0</v>
      </c>
      <c r="J715" s="40">
        <v>0</v>
      </c>
      <c r="K715" s="40">
        <v>0</v>
      </c>
      <c r="L715" s="40">
        <v>0</v>
      </c>
      <c r="M715" s="40">
        <v>0</v>
      </c>
      <c r="N715" s="40">
        <v>0</v>
      </c>
      <c r="O715" s="40">
        <v>0</v>
      </c>
      <c r="P715" s="40">
        <v>0</v>
      </c>
      <c r="Q715" s="40">
        <v>0</v>
      </c>
      <c r="R715" s="40">
        <v>0</v>
      </c>
      <c r="S715" s="40">
        <v>0</v>
      </c>
      <c r="T715" s="40">
        <v>0</v>
      </c>
      <c r="U715" s="40">
        <v>0</v>
      </c>
      <c r="V715" s="40">
        <v>0</v>
      </c>
      <c r="W715" s="40">
        <v>0</v>
      </c>
      <c r="X715" s="40">
        <v>0</v>
      </c>
      <c r="Y715" s="40">
        <v>0</v>
      </c>
      <c r="Z715" s="40">
        <v>0</v>
      </c>
      <c r="AA715" s="40">
        <v>0</v>
      </c>
      <c r="AB715" s="40">
        <v>0</v>
      </c>
      <c r="AC715" s="40">
        <v>0</v>
      </c>
      <c r="AD715" s="40">
        <v>0</v>
      </c>
      <c r="AE715" s="40">
        <v>0</v>
      </c>
      <c r="AF715" s="40">
        <v>0</v>
      </c>
      <c r="AG715" s="40">
        <v>0</v>
      </c>
      <c r="AH715" s="40">
        <v>0</v>
      </c>
      <c r="AI715" s="40">
        <v>0</v>
      </c>
      <c r="AJ715" s="40">
        <v>0</v>
      </c>
      <c r="AK715" s="40">
        <v>0</v>
      </c>
      <c r="AL715" s="40">
        <v>0</v>
      </c>
      <c r="AM715" s="40">
        <v>0</v>
      </c>
      <c r="AN715" s="40">
        <v>0</v>
      </c>
      <c r="AO715" s="40">
        <v>0</v>
      </c>
      <c r="AP715" s="40">
        <v>0</v>
      </c>
      <c r="AQ715" s="40">
        <v>0</v>
      </c>
      <c r="AR715" s="40">
        <v>0</v>
      </c>
      <c r="AS715" s="40">
        <v>0</v>
      </c>
      <c r="AT715" s="40">
        <v>0</v>
      </c>
      <c r="AU715" s="40">
        <v>0</v>
      </c>
      <c r="AV715" s="40">
        <v>0</v>
      </c>
      <c r="AW715" s="40">
        <v>108.03721040000001</v>
      </c>
      <c r="AX715" s="40">
        <v>97.349411950000004</v>
      </c>
      <c r="AY715" s="40">
        <v>106.4180235</v>
      </c>
      <c r="AZ715" s="40">
        <v>83.547405769999997</v>
      </c>
      <c r="BA715" s="40">
        <v>110.0345707</v>
      </c>
      <c r="BB715" s="40">
        <v>107.71392880000001</v>
      </c>
      <c r="BC715" s="40">
        <v>99.36723327</v>
      </c>
      <c r="BD715" s="40">
        <v>106.3472019</v>
      </c>
      <c r="BE715" s="40">
        <v>94.932722089999999</v>
      </c>
      <c r="BF715" s="40">
        <v>106.50594940000001</v>
      </c>
      <c r="BG715" s="40">
        <v>105.0690185</v>
      </c>
      <c r="BH715" s="40">
        <v>101.8830933</v>
      </c>
      <c r="BI715" s="40">
        <v>114.7592525</v>
      </c>
      <c r="BJ715" s="40">
        <v>103.2830872</v>
      </c>
      <c r="BK715" s="40">
        <v>103.2830872</v>
      </c>
      <c r="BL715" s="40">
        <v>0</v>
      </c>
    </row>
    <row r="716" spans="1:64" x14ac:dyDescent="0.3">
      <c r="A716" s="40" t="s">
        <v>177</v>
      </c>
      <c r="B716" s="40" t="s">
        <v>178</v>
      </c>
      <c r="C716" s="40" t="s">
        <v>329</v>
      </c>
      <c r="D716" s="40" t="s">
        <v>266</v>
      </c>
      <c r="E716" s="40" t="s">
        <v>287</v>
      </c>
      <c r="F716" s="40" t="e">
        <v>#VALUE!</v>
      </c>
      <c r="G716" s="40" t="s">
        <v>267</v>
      </c>
      <c r="H716" s="40">
        <v>0</v>
      </c>
      <c r="I716" s="40">
        <v>0</v>
      </c>
      <c r="J716" s="40">
        <v>0</v>
      </c>
      <c r="K716" s="40">
        <v>0</v>
      </c>
      <c r="L716" s="40">
        <v>0</v>
      </c>
      <c r="M716" s="40">
        <v>0</v>
      </c>
      <c r="N716" s="40">
        <v>0</v>
      </c>
      <c r="O716" s="40">
        <v>0</v>
      </c>
      <c r="P716" s="40">
        <v>0</v>
      </c>
      <c r="Q716" s="40">
        <v>0</v>
      </c>
      <c r="R716" s="40">
        <v>0</v>
      </c>
      <c r="S716" s="40">
        <v>0</v>
      </c>
      <c r="T716" s="40">
        <v>0</v>
      </c>
      <c r="U716" s="40">
        <v>0</v>
      </c>
      <c r="V716" s="40">
        <v>0</v>
      </c>
      <c r="W716" s="40">
        <v>0</v>
      </c>
      <c r="X716" s="40">
        <v>0</v>
      </c>
      <c r="Y716" s="40">
        <v>0</v>
      </c>
      <c r="Z716" s="40">
        <v>0</v>
      </c>
      <c r="AA716" s="40">
        <v>0</v>
      </c>
      <c r="AB716" s="40">
        <v>0</v>
      </c>
      <c r="AC716" s="40">
        <v>0</v>
      </c>
      <c r="AD716" s="40">
        <v>0</v>
      </c>
      <c r="AE716" s="40">
        <v>0</v>
      </c>
      <c r="AF716" s="40">
        <v>0</v>
      </c>
      <c r="AG716" s="40">
        <v>0</v>
      </c>
      <c r="AH716" s="40">
        <v>0</v>
      </c>
      <c r="AI716" s="40">
        <v>0</v>
      </c>
      <c r="AJ716" s="40">
        <v>0</v>
      </c>
      <c r="AK716" s="40">
        <v>0</v>
      </c>
      <c r="AL716" s="40">
        <v>0</v>
      </c>
      <c r="AM716" s="40">
        <v>0</v>
      </c>
      <c r="AN716" s="40">
        <v>0</v>
      </c>
      <c r="AO716" s="40">
        <v>0</v>
      </c>
      <c r="AP716" s="40">
        <v>0</v>
      </c>
      <c r="AQ716" s="40">
        <v>0</v>
      </c>
      <c r="AR716" s="40">
        <v>0</v>
      </c>
      <c r="AS716" s="40">
        <v>0</v>
      </c>
      <c r="AT716" s="40">
        <v>0</v>
      </c>
      <c r="AU716" s="40">
        <v>0</v>
      </c>
      <c r="AV716" s="40">
        <v>0</v>
      </c>
      <c r="AW716" s="40">
        <v>67.508995650000003</v>
      </c>
      <c r="AX716" s="40">
        <v>81.298776739999994</v>
      </c>
      <c r="AY716" s="40">
        <v>96.510319339999995</v>
      </c>
      <c r="AZ716" s="40">
        <v>105.0001109</v>
      </c>
      <c r="BA716" s="40">
        <v>98.489569779999997</v>
      </c>
      <c r="BB716" s="40">
        <v>92.540579289999997</v>
      </c>
      <c r="BC716" s="40">
        <v>85.333456150000004</v>
      </c>
      <c r="BD716" s="40">
        <v>137.3001908</v>
      </c>
      <c r="BE716" s="40">
        <v>160.32821279999999</v>
      </c>
      <c r="BF716" s="40">
        <v>157.0487598</v>
      </c>
      <c r="BG716" s="40">
        <v>140.48979120000001</v>
      </c>
      <c r="BH716" s="40">
        <v>204.6904175</v>
      </c>
      <c r="BI716" s="40">
        <v>162.4673282</v>
      </c>
      <c r="BJ716" s="40">
        <v>162.71299769999999</v>
      </c>
      <c r="BK716" s="40">
        <v>229.9919696</v>
      </c>
      <c r="BL716" s="40">
        <v>0</v>
      </c>
    </row>
    <row r="717" spans="1:64" x14ac:dyDescent="0.3">
      <c r="A717" s="40" t="s">
        <v>179</v>
      </c>
      <c r="B717" s="40" t="s">
        <v>180</v>
      </c>
      <c r="C717" s="40" t="s">
        <v>329</v>
      </c>
      <c r="D717" s="40" t="s">
        <v>266</v>
      </c>
      <c r="E717" s="40" t="s">
        <v>287</v>
      </c>
      <c r="F717" s="40" t="e">
        <v>#VALUE!</v>
      </c>
      <c r="G717" s="40" t="s">
        <v>267</v>
      </c>
      <c r="H717" s="40">
        <v>0</v>
      </c>
      <c r="I717" s="40">
        <v>0</v>
      </c>
      <c r="J717" s="40">
        <v>0</v>
      </c>
      <c r="K717" s="40">
        <v>0</v>
      </c>
      <c r="L717" s="40">
        <v>0</v>
      </c>
      <c r="M717" s="40">
        <v>0</v>
      </c>
      <c r="N717" s="40">
        <v>0</v>
      </c>
      <c r="O717" s="40">
        <v>0</v>
      </c>
      <c r="P717" s="40">
        <v>0</v>
      </c>
      <c r="Q717" s="40">
        <v>0</v>
      </c>
      <c r="R717" s="40">
        <v>0</v>
      </c>
      <c r="S717" s="40">
        <v>0</v>
      </c>
      <c r="T717" s="40">
        <v>0</v>
      </c>
      <c r="U717" s="40">
        <v>0</v>
      </c>
      <c r="V717" s="40">
        <v>0</v>
      </c>
      <c r="W717" s="40">
        <v>0</v>
      </c>
      <c r="X717" s="40">
        <v>0</v>
      </c>
      <c r="Y717" s="40">
        <v>0</v>
      </c>
      <c r="Z717" s="40">
        <v>0</v>
      </c>
      <c r="AA717" s="40">
        <v>0</v>
      </c>
      <c r="AB717" s="40">
        <v>0</v>
      </c>
      <c r="AC717" s="40">
        <v>0</v>
      </c>
      <c r="AD717" s="40">
        <v>0</v>
      </c>
      <c r="AE717" s="40">
        <v>0</v>
      </c>
      <c r="AF717" s="40">
        <v>0</v>
      </c>
      <c r="AG717" s="40">
        <v>0</v>
      </c>
      <c r="AH717" s="40">
        <v>0</v>
      </c>
      <c r="AI717" s="40">
        <v>0</v>
      </c>
      <c r="AJ717" s="40">
        <v>0</v>
      </c>
      <c r="AK717" s="40">
        <v>0</v>
      </c>
      <c r="AL717" s="40">
        <v>0</v>
      </c>
      <c r="AM717" s="40">
        <v>0</v>
      </c>
      <c r="AN717" s="40">
        <v>0</v>
      </c>
      <c r="AO717" s="40">
        <v>0</v>
      </c>
      <c r="AP717" s="40">
        <v>0</v>
      </c>
      <c r="AQ717" s="40">
        <v>0</v>
      </c>
      <c r="AR717" s="40">
        <v>0</v>
      </c>
      <c r="AS717" s="40">
        <v>0</v>
      </c>
      <c r="AT717" s="40">
        <v>0</v>
      </c>
      <c r="AU717" s="40">
        <v>0</v>
      </c>
      <c r="AV717" s="40">
        <v>0</v>
      </c>
      <c r="AW717" s="40">
        <v>108.23773749999999</v>
      </c>
      <c r="AX717" s="40">
        <v>129.54647919999999</v>
      </c>
      <c r="AY717" s="40">
        <v>119.5477113</v>
      </c>
      <c r="AZ717" s="40">
        <v>78.570064630000005</v>
      </c>
      <c r="BA717" s="40">
        <v>101.8822241</v>
      </c>
      <c r="BB717" s="40">
        <v>97.422839699999997</v>
      </c>
      <c r="BC717" s="40">
        <v>238.94516540000001</v>
      </c>
      <c r="BD717" s="40">
        <v>169.1553332</v>
      </c>
      <c r="BE717" s="40">
        <v>139.64715240000001</v>
      </c>
      <c r="BF717" s="40">
        <v>143.08628920000001</v>
      </c>
      <c r="BG717" s="40">
        <v>172.60430059999999</v>
      </c>
      <c r="BH717" s="40">
        <v>198.31044700000001</v>
      </c>
      <c r="BI717" s="40">
        <v>147.8167498</v>
      </c>
      <c r="BJ717" s="40">
        <v>193.38309430000001</v>
      </c>
      <c r="BK717" s="40">
        <v>155.1955973</v>
      </c>
      <c r="BL717" s="40">
        <v>0</v>
      </c>
    </row>
    <row r="718" spans="1:64" x14ac:dyDescent="0.3">
      <c r="A718" s="40" t="s">
        <v>279</v>
      </c>
      <c r="B718" s="40" t="s">
        <v>280</v>
      </c>
      <c r="C718" s="40" t="s">
        <v>329</v>
      </c>
      <c r="D718" s="40" t="s">
        <v>266</v>
      </c>
      <c r="E718" s="40" t="s">
        <v>287</v>
      </c>
      <c r="F718" s="40" t="e">
        <v>#VALUE!</v>
      </c>
      <c r="G718" s="40" t="s">
        <v>267</v>
      </c>
      <c r="H718" s="40">
        <v>0</v>
      </c>
      <c r="I718" s="40">
        <v>0</v>
      </c>
      <c r="J718" s="40">
        <v>0</v>
      </c>
      <c r="K718" s="40">
        <v>0</v>
      </c>
      <c r="L718" s="40">
        <v>0</v>
      </c>
      <c r="M718" s="40">
        <v>0</v>
      </c>
      <c r="N718" s="40">
        <v>0</v>
      </c>
      <c r="O718" s="40">
        <v>0</v>
      </c>
      <c r="P718" s="40">
        <v>0</v>
      </c>
      <c r="Q718" s="40">
        <v>0</v>
      </c>
      <c r="R718" s="40">
        <v>0</v>
      </c>
      <c r="S718" s="40">
        <v>0</v>
      </c>
      <c r="T718" s="40">
        <v>0</v>
      </c>
      <c r="U718" s="40">
        <v>0</v>
      </c>
      <c r="V718" s="40">
        <v>0</v>
      </c>
      <c r="W718" s="40">
        <v>0</v>
      </c>
      <c r="X718" s="40">
        <v>0</v>
      </c>
      <c r="Y718" s="40">
        <v>0</v>
      </c>
      <c r="Z718" s="40">
        <v>0</v>
      </c>
      <c r="AA718" s="40">
        <v>0</v>
      </c>
      <c r="AB718" s="40">
        <v>0</v>
      </c>
      <c r="AC718" s="40">
        <v>0</v>
      </c>
      <c r="AD718" s="40">
        <v>0</v>
      </c>
      <c r="AE718" s="40">
        <v>0</v>
      </c>
      <c r="AF718" s="40">
        <v>0</v>
      </c>
      <c r="AG718" s="40">
        <v>0</v>
      </c>
      <c r="AH718" s="40">
        <v>0</v>
      </c>
      <c r="AI718" s="40">
        <v>0</v>
      </c>
      <c r="AJ718" s="40">
        <v>0</v>
      </c>
      <c r="AK718" s="40">
        <v>0</v>
      </c>
      <c r="AL718" s="40">
        <v>0</v>
      </c>
      <c r="AM718" s="40">
        <v>0</v>
      </c>
      <c r="AN718" s="40">
        <v>0</v>
      </c>
      <c r="AO718" s="40">
        <v>0</v>
      </c>
      <c r="AP718" s="40">
        <v>0</v>
      </c>
      <c r="AQ718" s="40">
        <v>0</v>
      </c>
      <c r="AR718" s="40">
        <v>0</v>
      </c>
      <c r="AS718" s="40">
        <v>0</v>
      </c>
      <c r="AT718" s="40">
        <v>0</v>
      </c>
      <c r="AU718" s="40">
        <v>0</v>
      </c>
      <c r="AV718" s="40">
        <v>0</v>
      </c>
      <c r="AW718" s="40">
        <v>93.608252539999995</v>
      </c>
      <c r="AX718" s="40">
        <v>93.960723619999996</v>
      </c>
      <c r="AY718" s="40">
        <v>107.3574502</v>
      </c>
      <c r="AZ718" s="40">
        <v>100.461975</v>
      </c>
      <c r="BA718" s="40">
        <v>92.180574840000006</v>
      </c>
      <c r="BB718" s="40">
        <v>116.08020260000001</v>
      </c>
      <c r="BC718" s="40">
        <v>138.7771219</v>
      </c>
      <c r="BD718" s="40">
        <v>92.542017220000005</v>
      </c>
      <c r="BE718" s="40">
        <v>104.7328657</v>
      </c>
      <c r="BF718" s="40">
        <v>165.66836190000001</v>
      </c>
      <c r="BG718" s="40">
        <v>135.07754869999999</v>
      </c>
      <c r="BH718" s="40">
        <v>175.80979619999999</v>
      </c>
      <c r="BI718" s="40">
        <v>181.1758418</v>
      </c>
      <c r="BJ718" s="40">
        <v>200.74612519999999</v>
      </c>
      <c r="BK718" s="40">
        <v>321.64238820000003</v>
      </c>
      <c r="BL718" s="40">
        <v>0</v>
      </c>
    </row>
    <row r="719" spans="1:64" x14ac:dyDescent="0.3">
      <c r="A719" s="40" t="s">
        <v>281</v>
      </c>
      <c r="B719" s="40" t="s">
        <v>282</v>
      </c>
      <c r="C719" s="40" t="s">
        <v>329</v>
      </c>
      <c r="D719" s="40" t="s">
        <v>266</v>
      </c>
      <c r="E719" s="40" t="s">
        <v>287</v>
      </c>
      <c r="F719" s="40" t="e">
        <v>#VALUE!</v>
      </c>
      <c r="G719" s="40" t="s">
        <v>267</v>
      </c>
      <c r="H719" s="40">
        <v>0</v>
      </c>
      <c r="I719" s="40">
        <v>0</v>
      </c>
      <c r="J719" s="40">
        <v>0</v>
      </c>
      <c r="K719" s="40">
        <v>0</v>
      </c>
      <c r="L719" s="40">
        <v>0</v>
      </c>
      <c r="M719" s="40">
        <v>0</v>
      </c>
      <c r="N719" s="40">
        <v>0</v>
      </c>
      <c r="O719" s="40">
        <v>0</v>
      </c>
      <c r="P719" s="40">
        <v>0</v>
      </c>
      <c r="Q719" s="40">
        <v>0</v>
      </c>
      <c r="R719" s="40">
        <v>0</v>
      </c>
      <c r="S719" s="40">
        <v>0</v>
      </c>
      <c r="T719" s="40">
        <v>0</v>
      </c>
      <c r="U719" s="40">
        <v>0</v>
      </c>
      <c r="V719" s="40">
        <v>0</v>
      </c>
      <c r="W719" s="40">
        <v>0</v>
      </c>
      <c r="X719" s="40">
        <v>0</v>
      </c>
      <c r="Y719" s="40">
        <v>0</v>
      </c>
      <c r="Z719" s="40">
        <v>0</v>
      </c>
      <c r="AA719" s="40">
        <v>0</v>
      </c>
      <c r="AB719" s="40">
        <v>0</v>
      </c>
      <c r="AC719" s="40">
        <v>0</v>
      </c>
      <c r="AD719" s="40">
        <v>0</v>
      </c>
      <c r="AE719" s="40">
        <v>0</v>
      </c>
      <c r="AF719" s="40">
        <v>0</v>
      </c>
      <c r="AG719" s="40">
        <v>0</v>
      </c>
      <c r="AH719" s="40">
        <v>0</v>
      </c>
      <c r="AI719" s="40">
        <v>0</v>
      </c>
      <c r="AJ719" s="40">
        <v>0</v>
      </c>
      <c r="AK719" s="40">
        <v>0</v>
      </c>
      <c r="AL719" s="40">
        <v>0</v>
      </c>
      <c r="AM719" s="40">
        <v>0</v>
      </c>
      <c r="AN719" s="40">
        <v>0</v>
      </c>
      <c r="AO719" s="40">
        <v>0</v>
      </c>
      <c r="AP719" s="40">
        <v>0</v>
      </c>
      <c r="AQ719" s="40">
        <v>0</v>
      </c>
      <c r="AR719" s="40">
        <v>0</v>
      </c>
      <c r="AS719" s="40">
        <v>0</v>
      </c>
      <c r="AT719" s="40">
        <v>0</v>
      </c>
      <c r="AU719" s="40">
        <v>0</v>
      </c>
      <c r="AV719" s="40">
        <v>0</v>
      </c>
      <c r="AW719" s="40">
        <v>139.313287</v>
      </c>
      <c r="AX719" s="40">
        <v>156.12154029999999</v>
      </c>
      <c r="AY719" s="40">
        <v>88.674033359999996</v>
      </c>
      <c r="AZ719" s="40">
        <v>85.065593419999999</v>
      </c>
      <c r="BA719" s="40">
        <v>126.2603732</v>
      </c>
      <c r="BB719" s="40">
        <v>105.4964993</v>
      </c>
      <c r="BC719" s="40">
        <v>85.825077160000006</v>
      </c>
      <c r="BD719" s="40">
        <v>112.2972195</v>
      </c>
      <c r="BE719" s="40">
        <v>132.99811120000001</v>
      </c>
      <c r="BF719" s="40">
        <v>103.5964613</v>
      </c>
      <c r="BG719" s="40">
        <v>71.214844049999996</v>
      </c>
      <c r="BH719" s="40">
        <v>74.043926900000002</v>
      </c>
      <c r="BI719" s="40">
        <v>99.310563349999995</v>
      </c>
      <c r="BJ719" s="40">
        <v>89.359996100000004</v>
      </c>
      <c r="BK719" s="40">
        <v>89.359996100000004</v>
      </c>
      <c r="BL719" s="40">
        <v>0</v>
      </c>
    </row>
    <row r="720" spans="1:64" x14ac:dyDescent="0.3">
      <c r="A720" s="40" t="s">
        <v>147</v>
      </c>
      <c r="B720" s="40" t="s">
        <v>148</v>
      </c>
      <c r="C720" s="40" t="s">
        <v>330</v>
      </c>
      <c r="D720" s="40" t="s">
        <v>266</v>
      </c>
      <c r="E720" s="40" t="s">
        <v>287</v>
      </c>
      <c r="F720" s="40" t="e">
        <v>#VALUE!</v>
      </c>
      <c r="G720" s="40" t="s">
        <v>267</v>
      </c>
      <c r="H720" s="40">
        <v>0</v>
      </c>
      <c r="I720" s="40">
        <v>0</v>
      </c>
      <c r="J720" s="40">
        <v>0</v>
      </c>
      <c r="K720" s="40">
        <v>0</v>
      </c>
      <c r="L720" s="40">
        <v>0</v>
      </c>
      <c r="M720" s="40">
        <v>0</v>
      </c>
      <c r="N720" s="40">
        <v>0</v>
      </c>
      <c r="O720" s="40">
        <v>0</v>
      </c>
      <c r="P720" s="40">
        <v>0</v>
      </c>
      <c r="Q720" s="40">
        <v>0</v>
      </c>
      <c r="R720" s="40">
        <v>0</v>
      </c>
      <c r="S720" s="40">
        <v>0</v>
      </c>
      <c r="T720" s="40">
        <v>0</v>
      </c>
      <c r="U720" s="40">
        <v>0</v>
      </c>
      <c r="V720" s="40">
        <v>0</v>
      </c>
      <c r="W720" s="40">
        <v>0</v>
      </c>
      <c r="X720" s="40">
        <v>0</v>
      </c>
      <c r="Y720" s="40">
        <v>0</v>
      </c>
      <c r="Z720" s="40">
        <v>0</v>
      </c>
      <c r="AA720" s="40">
        <v>0</v>
      </c>
      <c r="AB720" s="40">
        <v>0</v>
      </c>
      <c r="AC720" s="40">
        <v>0</v>
      </c>
      <c r="AD720" s="40">
        <v>0</v>
      </c>
      <c r="AE720" s="40">
        <v>0</v>
      </c>
      <c r="AF720" s="40">
        <v>0</v>
      </c>
      <c r="AG720" s="40">
        <v>0</v>
      </c>
      <c r="AH720" s="40">
        <v>0</v>
      </c>
      <c r="AI720" s="40">
        <v>0</v>
      </c>
      <c r="AJ720" s="40">
        <v>0</v>
      </c>
      <c r="AK720" s="40">
        <v>0</v>
      </c>
      <c r="AL720" s="40">
        <v>0</v>
      </c>
      <c r="AM720" s="40">
        <v>0</v>
      </c>
      <c r="AN720" s="40">
        <v>0</v>
      </c>
      <c r="AO720" s="40">
        <v>0</v>
      </c>
      <c r="AP720" s="40">
        <v>0</v>
      </c>
      <c r="AQ720" s="40">
        <v>0</v>
      </c>
      <c r="AR720" s="40">
        <v>0</v>
      </c>
      <c r="AS720" s="40">
        <v>0</v>
      </c>
      <c r="AT720" s="40">
        <v>0</v>
      </c>
      <c r="AU720" s="40">
        <v>0</v>
      </c>
      <c r="AV720" s="40">
        <v>0</v>
      </c>
      <c r="AW720" s="40">
        <v>3.1148893540000002</v>
      </c>
      <c r="AX720" s="40">
        <v>75.686311399999994</v>
      </c>
      <c r="AY720" s="40">
        <v>91.340744549999997</v>
      </c>
      <c r="AZ720" s="40">
        <v>111.0283951</v>
      </c>
      <c r="BA720" s="40">
        <v>97.630860339999998</v>
      </c>
      <c r="BB720" s="40">
        <v>73.57151064</v>
      </c>
      <c r="BC720" s="40">
        <v>69.445218389999994</v>
      </c>
      <c r="BD720" s="40">
        <v>68.843812560000003</v>
      </c>
      <c r="BE720" s="40">
        <v>68.673159740000003</v>
      </c>
      <c r="BF720" s="40">
        <v>77.952111169999995</v>
      </c>
      <c r="BG720" s="40">
        <v>98.816016689999998</v>
      </c>
      <c r="BH720" s="40">
        <v>112.6098277</v>
      </c>
      <c r="BI720" s="40">
        <v>115.668633</v>
      </c>
      <c r="BJ720" s="40">
        <v>118.6398871</v>
      </c>
      <c r="BK720" s="40">
        <v>158.5889785</v>
      </c>
      <c r="BL720" s="40">
        <v>0</v>
      </c>
    </row>
    <row r="721" spans="1:64" x14ac:dyDescent="0.3">
      <c r="A721" s="40" t="s">
        <v>153</v>
      </c>
      <c r="B721" s="40" t="s">
        <v>154</v>
      </c>
      <c r="C721" s="40" t="s">
        <v>330</v>
      </c>
      <c r="D721" s="40" t="s">
        <v>266</v>
      </c>
      <c r="E721" s="40" t="s">
        <v>287</v>
      </c>
      <c r="F721" s="40" t="e">
        <v>#VALUE!</v>
      </c>
      <c r="G721" s="40" t="s">
        <v>267</v>
      </c>
      <c r="H721" s="40">
        <v>0</v>
      </c>
      <c r="I721" s="40">
        <v>0</v>
      </c>
      <c r="J721" s="40">
        <v>0</v>
      </c>
      <c r="K721" s="40">
        <v>0</v>
      </c>
      <c r="L721" s="40">
        <v>0</v>
      </c>
      <c r="M721" s="40">
        <v>0</v>
      </c>
      <c r="N721" s="40">
        <v>0</v>
      </c>
      <c r="O721" s="40">
        <v>0</v>
      </c>
      <c r="P721" s="40">
        <v>0</v>
      </c>
      <c r="Q721" s="40">
        <v>0</v>
      </c>
      <c r="R721" s="40">
        <v>0</v>
      </c>
      <c r="S721" s="40">
        <v>0</v>
      </c>
      <c r="T721" s="40">
        <v>0</v>
      </c>
      <c r="U721" s="40">
        <v>0</v>
      </c>
      <c r="V721" s="40">
        <v>0</v>
      </c>
      <c r="W721" s="40">
        <v>0</v>
      </c>
      <c r="X721" s="40">
        <v>0</v>
      </c>
      <c r="Y721" s="40">
        <v>0</v>
      </c>
      <c r="Z721" s="40">
        <v>0</v>
      </c>
      <c r="AA721" s="40">
        <v>0</v>
      </c>
      <c r="AB721" s="40">
        <v>0</v>
      </c>
      <c r="AC721" s="40">
        <v>0</v>
      </c>
      <c r="AD721" s="40">
        <v>0</v>
      </c>
      <c r="AE721" s="40">
        <v>0</v>
      </c>
      <c r="AF721" s="40">
        <v>0</v>
      </c>
      <c r="AG721" s="40">
        <v>0</v>
      </c>
      <c r="AH721" s="40">
        <v>0</v>
      </c>
      <c r="AI721" s="40">
        <v>0</v>
      </c>
      <c r="AJ721" s="40">
        <v>0</v>
      </c>
      <c r="AK721" s="40">
        <v>0</v>
      </c>
      <c r="AL721" s="40">
        <v>0</v>
      </c>
      <c r="AM721" s="40">
        <v>0</v>
      </c>
      <c r="AN721" s="40">
        <v>0</v>
      </c>
      <c r="AO721" s="40">
        <v>0</v>
      </c>
      <c r="AP721" s="40">
        <v>0</v>
      </c>
      <c r="AQ721" s="40">
        <v>0</v>
      </c>
      <c r="AR721" s="40">
        <v>0</v>
      </c>
      <c r="AS721" s="40">
        <v>0</v>
      </c>
      <c r="AT721" s="40">
        <v>0</v>
      </c>
      <c r="AU721" s="40">
        <v>0</v>
      </c>
      <c r="AV721" s="40">
        <v>0</v>
      </c>
      <c r="AW721" s="40">
        <v>104.3138423</v>
      </c>
      <c r="AX721" s="40">
        <v>87.084974610000003</v>
      </c>
      <c r="AY721" s="40">
        <v>118.13312860000001</v>
      </c>
      <c r="AZ721" s="40">
        <v>85.416918890000005</v>
      </c>
      <c r="BA721" s="40">
        <v>96.449952499999995</v>
      </c>
      <c r="BB721" s="40">
        <v>92.078643450000001</v>
      </c>
      <c r="BC721" s="40">
        <v>70.023320940000005</v>
      </c>
      <c r="BD721" s="40">
        <v>74.779649019999994</v>
      </c>
      <c r="BE721" s="40">
        <v>98.658617469999996</v>
      </c>
      <c r="BF721" s="40">
        <v>117.8471175</v>
      </c>
      <c r="BG721" s="40">
        <v>110.3697009</v>
      </c>
      <c r="BH721" s="40">
        <v>107.407549</v>
      </c>
      <c r="BI721" s="40">
        <v>102.7378227</v>
      </c>
      <c r="BJ721" s="40">
        <v>145.55216540000001</v>
      </c>
      <c r="BK721" s="40">
        <v>103.2343034</v>
      </c>
      <c r="BL721" s="40">
        <v>0</v>
      </c>
    </row>
    <row r="722" spans="1:64" x14ac:dyDescent="0.3">
      <c r="A722" s="40" t="s">
        <v>155</v>
      </c>
      <c r="B722" s="40" t="s">
        <v>156</v>
      </c>
      <c r="C722" s="40" t="s">
        <v>330</v>
      </c>
      <c r="D722" s="40" t="s">
        <v>266</v>
      </c>
      <c r="E722" s="40" t="s">
        <v>287</v>
      </c>
      <c r="F722" s="40">
        <v>0</v>
      </c>
      <c r="G722" s="40" t="s">
        <v>267</v>
      </c>
      <c r="H722" s="40">
        <v>0</v>
      </c>
      <c r="I722" s="40">
        <v>0</v>
      </c>
      <c r="J722" s="40">
        <v>0</v>
      </c>
      <c r="K722" s="40">
        <v>0</v>
      </c>
      <c r="L722" s="40">
        <v>0</v>
      </c>
      <c r="M722" s="40">
        <v>0</v>
      </c>
      <c r="N722" s="40">
        <v>0</v>
      </c>
      <c r="O722" s="40">
        <v>0</v>
      </c>
      <c r="P722" s="40">
        <v>0</v>
      </c>
      <c r="Q722" s="40">
        <v>0</v>
      </c>
      <c r="R722" s="40">
        <v>0</v>
      </c>
      <c r="S722" s="40">
        <v>0</v>
      </c>
      <c r="T722" s="40">
        <v>0</v>
      </c>
      <c r="U722" s="40">
        <v>0</v>
      </c>
      <c r="V722" s="40">
        <v>0</v>
      </c>
      <c r="W722" s="40">
        <v>0</v>
      </c>
      <c r="X722" s="40">
        <v>0</v>
      </c>
      <c r="Y722" s="40">
        <v>0</v>
      </c>
      <c r="Z722" s="40">
        <v>0</v>
      </c>
      <c r="AA722" s="40">
        <v>0</v>
      </c>
      <c r="AB722" s="40">
        <v>0</v>
      </c>
      <c r="AC722" s="40">
        <v>0</v>
      </c>
      <c r="AD722" s="40">
        <v>0</v>
      </c>
      <c r="AE722" s="40">
        <v>0</v>
      </c>
      <c r="AF722" s="40">
        <v>0</v>
      </c>
      <c r="AG722" s="40">
        <v>0</v>
      </c>
      <c r="AH722" s="40">
        <v>0</v>
      </c>
      <c r="AI722" s="40">
        <v>0</v>
      </c>
      <c r="AJ722" s="40">
        <v>0</v>
      </c>
      <c r="AK722" s="40">
        <v>0</v>
      </c>
      <c r="AL722" s="40">
        <v>0</v>
      </c>
      <c r="AM722" s="40">
        <v>0</v>
      </c>
      <c r="AN722" s="40">
        <v>0</v>
      </c>
      <c r="AO722" s="40">
        <v>0</v>
      </c>
      <c r="AP722" s="40">
        <v>0</v>
      </c>
      <c r="AQ722" s="40">
        <v>0</v>
      </c>
      <c r="AR722" s="40">
        <v>0</v>
      </c>
      <c r="AS722" s="40">
        <v>0</v>
      </c>
      <c r="AT722" s="40">
        <v>0</v>
      </c>
      <c r="AU722" s="40">
        <v>0</v>
      </c>
      <c r="AV722" s="40">
        <v>0</v>
      </c>
      <c r="AW722" s="40">
        <v>0</v>
      </c>
      <c r="AX722" s="40">
        <v>0</v>
      </c>
      <c r="AY722" s="40">
        <v>0</v>
      </c>
      <c r="AZ722" s="40">
        <v>0</v>
      </c>
      <c r="BA722" s="40">
        <v>0</v>
      </c>
      <c r="BB722" s="40">
        <v>0</v>
      </c>
      <c r="BC722" s="40">
        <v>0</v>
      </c>
      <c r="BD722" s="40">
        <v>0</v>
      </c>
      <c r="BE722" s="40">
        <v>0</v>
      </c>
      <c r="BF722" s="40">
        <v>0</v>
      </c>
      <c r="BG722" s="40">
        <v>0</v>
      </c>
      <c r="BH722" s="40">
        <v>0</v>
      </c>
      <c r="BI722" s="40">
        <v>0</v>
      </c>
      <c r="BJ722" s="40">
        <v>0</v>
      </c>
      <c r="BK722" s="40">
        <v>0</v>
      </c>
      <c r="BL722" s="40">
        <v>0</v>
      </c>
    </row>
    <row r="723" spans="1:64" x14ac:dyDescent="0.3">
      <c r="A723" s="40" t="s">
        <v>284</v>
      </c>
      <c r="B723" s="40" t="s">
        <v>272</v>
      </c>
      <c r="C723" s="40" t="s">
        <v>330</v>
      </c>
      <c r="D723" s="40" t="s">
        <v>266</v>
      </c>
      <c r="E723" s="40" t="s">
        <v>287</v>
      </c>
      <c r="F723" s="40" t="e">
        <v>#VALUE!</v>
      </c>
      <c r="G723" s="40" t="s">
        <v>267</v>
      </c>
      <c r="H723" s="40">
        <v>0</v>
      </c>
      <c r="I723" s="40">
        <v>0</v>
      </c>
      <c r="J723" s="40">
        <v>0</v>
      </c>
      <c r="K723" s="40">
        <v>0</v>
      </c>
      <c r="L723" s="40">
        <v>0</v>
      </c>
      <c r="M723" s="40">
        <v>0</v>
      </c>
      <c r="N723" s="40">
        <v>0</v>
      </c>
      <c r="O723" s="40">
        <v>0</v>
      </c>
      <c r="P723" s="40">
        <v>0</v>
      </c>
      <c r="Q723" s="40">
        <v>0</v>
      </c>
      <c r="R723" s="40">
        <v>0</v>
      </c>
      <c r="S723" s="40">
        <v>0</v>
      </c>
      <c r="T723" s="40">
        <v>0</v>
      </c>
      <c r="U723" s="40">
        <v>0</v>
      </c>
      <c r="V723" s="40">
        <v>0</v>
      </c>
      <c r="W723" s="40">
        <v>0</v>
      </c>
      <c r="X723" s="40">
        <v>0</v>
      </c>
      <c r="Y723" s="40">
        <v>0</v>
      </c>
      <c r="Z723" s="40">
        <v>0</v>
      </c>
      <c r="AA723" s="40">
        <v>0</v>
      </c>
      <c r="AB723" s="40">
        <v>0</v>
      </c>
      <c r="AC723" s="40">
        <v>0</v>
      </c>
      <c r="AD723" s="40">
        <v>0</v>
      </c>
      <c r="AE723" s="40">
        <v>0</v>
      </c>
      <c r="AF723" s="40">
        <v>0</v>
      </c>
      <c r="AG723" s="40">
        <v>0</v>
      </c>
      <c r="AH723" s="40">
        <v>0</v>
      </c>
      <c r="AI723" s="40">
        <v>0</v>
      </c>
      <c r="AJ723" s="40">
        <v>0</v>
      </c>
      <c r="AK723" s="40">
        <v>0</v>
      </c>
      <c r="AL723" s="40">
        <v>0</v>
      </c>
      <c r="AM723" s="40">
        <v>0</v>
      </c>
      <c r="AN723" s="40">
        <v>0</v>
      </c>
      <c r="AO723" s="40">
        <v>0</v>
      </c>
      <c r="AP723" s="40">
        <v>0</v>
      </c>
      <c r="AQ723" s="40">
        <v>0</v>
      </c>
      <c r="AR723" s="40">
        <v>0</v>
      </c>
      <c r="AS723" s="40">
        <v>0</v>
      </c>
      <c r="AT723" s="40">
        <v>0</v>
      </c>
      <c r="AU723" s="40">
        <v>0</v>
      </c>
      <c r="AV723" s="40">
        <v>0</v>
      </c>
      <c r="AW723" s="40">
        <v>137.30903609999999</v>
      </c>
      <c r="AX723" s="40">
        <v>129.9007699</v>
      </c>
      <c r="AY723" s="40">
        <v>120.4878769</v>
      </c>
      <c r="AZ723" s="40">
        <v>78.706899730000004</v>
      </c>
      <c r="BA723" s="40">
        <v>100.8052234</v>
      </c>
      <c r="BB723" s="40">
        <v>106.1946343</v>
      </c>
      <c r="BC723" s="40">
        <v>80.61639787</v>
      </c>
      <c r="BD723" s="40">
        <v>67.76088034</v>
      </c>
      <c r="BE723" s="40">
        <v>142.03194619999999</v>
      </c>
      <c r="BF723" s="40">
        <v>85.88865595</v>
      </c>
      <c r="BG723" s="40">
        <v>119.157535</v>
      </c>
      <c r="BH723" s="40">
        <v>166.35543469999999</v>
      </c>
      <c r="BI723" s="40">
        <v>187.6311197</v>
      </c>
      <c r="BJ723" s="40">
        <v>224.14052190000001</v>
      </c>
      <c r="BK723" s="40">
        <v>228.78254100000001</v>
      </c>
      <c r="BL723" s="40">
        <v>0</v>
      </c>
    </row>
    <row r="724" spans="1:64" x14ac:dyDescent="0.3">
      <c r="A724" s="40" t="s">
        <v>273</v>
      </c>
      <c r="B724" s="40" t="s">
        <v>274</v>
      </c>
      <c r="C724" s="40" t="s">
        <v>330</v>
      </c>
      <c r="D724" s="40" t="s">
        <v>266</v>
      </c>
      <c r="E724" s="40" t="s">
        <v>287</v>
      </c>
      <c r="F724" s="40" t="e">
        <v>#VALUE!</v>
      </c>
      <c r="G724" s="40" t="s">
        <v>267</v>
      </c>
      <c r="H724" s="40">
        <v>0</v>
      </c>
      <c r="I724" s="40">
        <v>0</v>
      </c>
      <c r="J724" s="40">
        <v>0</v>
      </c>
      <c r="K724" s="40">
        <v>0</v>
      </c>
      <c r="L724" s="40">
        <v>0</v>
      </c>
      <c r="M724" s="40">
        <v>0</v>
      </c>
      <c r="N724" s="40">
        <v>0</v>
      </c>
      <c r="O724" s="40">
        <v>0</v>
      </c>
      <c r="P724" s="40">
        <v>0</v>
      </c>
      <c r="Q724" s="40">
        <v>0</v>
      </c>
      <c r="R724" s="40">
        <v>0</v>
      </c>
      <c r="S724" s="40">
        <v>0</v>
      </c>
      <c r="T724" s="40">
        <v>0</v>
      </c>
      <c r="U724" s="40">
        <v>0</v>
      </c>
      <c r="V724" s="40">
        <v>0</v>
      </c>
      <c r="W724" s="40">
        <v>0</v>
      </c>
      <c r="X724" s="40">
        <v>0</v>
      </c>
      <c r="Y724" s="40">
        <v>0</v>
      </c>
      <c r="Z724" s="40">
        <v>0</v>
      </c>
      <c r="AA724" s="40">
        <v>0</v>
      </c>
      <c r="AB724" s="40">
        <v>0</v>
      </c>
      <c r="AC724" s="40">
        <v>0</v>
      </c>
      <c r="AD724" s="40">
        <v>0</v>
      </c>
      <c r="AE724" s="40">
        <v>0</v>
      </c>
      <c r="AF724" s="40">
        <v>0</v>
      </c>
      <c r="AG724" s="40">
        <v>0</v>
      </c>
      <c r="AH724" s="40">
        <v>0</v>
      </c>
      <c r="AI724" s="40">
        <v>0</v>
      </c>
      <c r="AJ724" s="40">
        <v>0</v>
      </c>
      <c r="AK724" s="40">
        <v>0</v>
      </c>
      <c r="AL724" s="40">
        <v>0</v>
      </c>
      <c r="AM724" s="40">
        <v>0</v>
      </c>
      <c r="AN724" s="40">
        <v>0</v>
      </c>
      <c r="AO724" s="40">
        <v>0</v>
      </c>
      <c r="AP724" s="40">
        <v>0</v>
      </c>
      <c r="AQ724" s="40">
        <v>0</v>
      </c>
      <c r="AR724" s="40">
        <v>0</v>
      </c>
      <c r="AS724" s="40">
        <v>0</v>
      </c>
      <c r="AT724" s="40">
        <v>0</v>
      </c>
      <c r="AU724" s="40">
        <v>0</v>
      </c>
      <c r="AV724" s="40">
        <v>0</v>
      </c>
      <c r="AW724" s="40">
        <v>28.621571800000002</v>
      </c>
      <c r="AX724" s="40">
        <v>52.260219710000001</v>
      </c>
      <c r="AY724" s="40">
        <v>100.8723808</v>
      </c>
      <c r="AZ724" s="40">
        <v>45.839793530000001</v>
      </c>
      <c r="BA724" s="40">
        <v>153.28782559999999</v>
      </c>
      <c r="BB724" s="40">
        <v>135.71406260000001</v>
      </c>
      <c r="BC724" s="40">
        <v>111.18126650000001</v>
      </c>
      <c r="BD724" s="40">
        <v>145.03344050000001</v>
      </c>
      <c r="BE724" s="40">
        <v>142.8987808</v>
      </c>
      <c r="BF724" s="40">
        <v>101.1016923</v>
      </c>
      <c r="BG724" s="40">
        <v>265.60265700000002</v>
      </c>
      <c r="BH724" s="40">
        <v>193.01924099999999</v>
      </c>
      <c r="BI724" s="40">
        <v>119.9887126</v>
      </c>
      <c r="BJ724" s="40">
        <v>179.6179324</v>
      </c>
      <c r="BK724" s="40">
        <v>159.5297085</v>
      </c>
      <c r="BL724" s="40">
        <v>0</v>
      </c>
    </row>
    <row r="725" spans="1:64" x14ac:dyDescent="0.3">
      <c r="A725" s="40" t="s">
        <v>161</v>
      </c>
      <c r="B725" s="40" t="s">
        <v>162</v>
      </c>
      <c r="C725" s="40" t="s">
        <v>330</v>
      </c>
      <c r="D725" s="40" t="s">
        <v>266</v>
      </c>
      <c r="E725" s="40" t="s">
        <v>287</v>
      </c>
      <c r="F725" s="40" t="e">
        <v>#VALUE!</v>
      </c>
      <c r="G725" s="40" t="s">
        <v>267</v>
      </c>
      <c r="H725" s="40">
        <v>0</v>
      </c>
      <c r="I725" s="40">
        <v>0</v>
      </c>
      <c r="J725" s="40">
        <v>0</v>
      </c>
      <c r="K725" s="40">
        <v>0</v>
      </c>
      <c r="L725" s="40">
        <v>0</v>
      </c>
      <c r="M725" s="40">
        <v>0</v>
      </c>
      <c r="N725" s="40">
        <v>0</v>
      </c>
      <c r="O725" s="40">
        <v>0</v>
      </c>
      <c r="P725" s="40">
        <v>0</v>
      </c>
      <c r="Q725" s="40">
        <v>0</v>
      </c>
      <c r="R725" s="40">
        <v>0</v>
      </c>
      <c r="S725" s="40">
        <v>0</v>
      </c>
      <c r="T725" s="40">
        <v>0</v>
      </c>
      <c r="U725" s="40">
        <v>0</v>
      </c>
      <c r="V725" s="40">
        <v>0</v>
      </c>
      <c r="W725" s="40">
        <v>0</v>
      </c>
      <c r="X725" s="40">
        <v>0</v>
      </c>
      <c r="Y725" s="40">
        <v>0</v>
      </c>
      <c r="Z725" s="40">
        <v>0</v>
      </c>
      <c r="AA725" s="40">
        <v>0</v>
      </c>
      <c r="AB725" s="40">
        <v>0</v>
      </c>
      <c r="AC725" s="40">
        <v>0</v>
      </c>
      <c r="AD725" s="40">
        <v>0</v>
      </c>
      <c r="AE725" s="40">
        <v>0</v>
      </c>
      <c r="AF725" s="40">
        <v>0</v>
      </c>
      <c r="AG725" s="40">
        <v>0</v>
      </c>
      <c r="AH725" s="40">
        <v>0</v>
      </c>
      <c r="AI725" s="40">
        <v>0</v>
      </c>
      <c r="AJ725" s="40">
        <v>0</v>
      </c>
      <c r="AK725" s="40">
        <v>0</v>
      </c>
      <c r="AL725" s="40">
        <v>0</v>
      </c>
      <c r="AM725" s="40">
        <v>0</v>
      </c>
      <c r="AN725" s="40">
        <v>0</v>
      </c>
      <c r="AO725" s="40">
        <v>0</v>
      </c>
      <c r="AP725" s="40">
        <v>0</v>
      </c>
      <c r="AQ725" s="40">
        <v>0</v>
      </c>
      <c r="AR725" s="40">
        <v>0</v>
      </c>
      <c r="AS725" s="40">
        <v>0</v>
      </c>
      <c r="AT725" s="40">
        <v>0</v>
      </c>
      <c r="AU725" s="40">
        <v>0</v>
      </c>
      <c r="AV725" s="40">
        <v>0</v>
      </c>
      <c r="AW725" s="40">
        <v>0</v>
      </c>
      <c r="AX725" s="40">
        <v>0</v>
      </c>
      <c r="AY725" s="40">
        <v>183.1689265</v>
      </c>
      <c r="AZ725" s="40">
        <v>55.232290419999998</v>
      </c>
      <c r="BA725" s="40">
        <v>61.598783040000001</v>
      </c>
      <c r="BB725" s="40">
        <v>109.2865601</v>
      </c>
      <c r="BC725" s="40">
        <v>79.128001999999995</v>
      </c>
      <c r="BD725" s="40">
        <v>21.43116552</v>
      </c>
      <c r="BE725" s="40">
        <v>68.986778290000004</v>
      </c>
      <c r="BF725" s="40">
        <v>77.458274309999993</v>
      </c>
      <c r="BG725" s="40">
        <v>72.805479300000002</v>
      </c>
      <c r="BH725" s="40">
        <v>91.057806740000004</v>
      </c>
      <c r="BI725" s="40">
        <v>102.3176984</v>
      </c>
      <c r="BJ725" s="40">
        <v>95.198900609999995</v>
      </c>
      <c r="BK725" s="40">
        <v>155.69244800000001</v>
      </c>
      <c r="BL725" s="40">
        <v>0</v>
      </c>
    </row>
    <row r="726" spans="1:64" x14ac:dyDescent="0.3">
      <c r="A726" s="40" t="s">
        <v>163</v>
      </c>
      <c r="B726" s="40" t="s">
        <v>164</v>
      </c>
      <c r="C726" s="40" t="s">
        <v>330</v>
      </c>
      <c r="D726" s="40" t="s">
        <v>266</v>
      </c>
      <c r="E726" s="40" t="s">
        <v>287</v>
      </c>
      <c r="F726" s="40">
        <v>0</v>
      </c>
      <c r="G726" s="40" t="s">
        <v>267</v>
      </c>
      <c r="H726" s="40">
        <v>0</v>
      </c>
      <c r="I726" s="40">
        <v>0</v>
      </c>
      <c r="J726" s="40">
        <v>0</v>
      </c>
      <c r="K726" s="40">
        <v>0</v>
      </c>
      <c r="L726" s="40">
        <v>0</v>
      </c>
      <c r="M726" s="40">
        <v>0</v>
      </c>
      <c r="N726" s="40">
        <v>0</v>
      </c>
      <c r="O726" s="40">
        <v>0</v>
      </c>
      <c r="P726" s="40">
        <v>0</v>
      </c>
      <c r="Q726" s="40">
        <v>0</v>
      </c>
      <c r="R726" s="40">
        <v>0</v>
      </c>
      <c r="S726" s="40">
        <v>0</v>
      </c>
      <c r="T726" s="40">
        <v>0</v>
      </c>
      <c r="U726" s="40">
        <v>0</v>
      </c>
      <c r="V726" s="40">
        <v>0</v>
      </c>
      <c r="W726" s="40">
        <v>0</v>
      </c>
      <c r="X726" s="40">
        <v>0</v>
      </c>
      <c r="Y726" s="40">
        <v>0</v>
      </c>
      <c r="Z726" s="40">
        <v>0</v>
      </c>
      <c r="AA726" s="40">
        <v>0</v>
      </c>
      <c r="AB726" s="40">
        <v>0</v>
      </c>
      <c r="AC726" s="40">
        <v>0</v>
      </c>
      <c r="AD726" s="40">
        <v>0</v>
      </c>
      <c r="AE726" s="40">
        <v>0</v>
      </c>
      <c r="AF726" s="40">
        <v>0</v>
      </c>
      <c r="AG726" s="40">
        <v>0</v>
      </c>
      <c r="AH726" s="40">
        <v>0</v>
      </c>
      <c r="AI726" s="40">
        <v>0</v>
      </c>
      <c r="AJ726" s="40">
        <v>0</v>
      </c>
      <c r="AK726" s="40">
        <v>0</v>
      </c>
      <c r="AL726" s="40">
        <v>0</v>
      </c>
      <c r="AM726" s="40">
        <v>0</v>
      </c>
      <c r="AN726" s="40">
        <v>0</v>
      </c>
      <c r="AO726" s="40">
        <v>0</v>
      </c>
      <c r="AP726" s="40">
        <v>0</v>
      </c>
      <c r="AQ726" s="40">
        <v>0</v>
      </c>
      <c r="AR726" s="40">
        <v>0</v>
      </c>
      <c r="AS726" s="40">
        <v>0</v>
      </c>
      <c r="AT726" s="40">
        <v>0</v>
      </c>
      <c r="AU726" s="40">
        <v>0</v>
      </c>
      <c r="AV726" s="40">
        <v>0</v>
      </c>
      <c r="AW726" s="40">
        <v>0</v>
      </c>
      <c r="AX726" s="40">
        <v>0</v>
      </c>
      <c r="AY726" s="40">
        <v>0</v>
      </c>
      <c r="AZ726" s="40">
        <v>0</v>
      </c>
      <c r="BA726" s="40">
        <v>0</v>
      </c>
      <c r="BB726" s="40">
        <v>0</v>
      </c>
      <c r="BC726" s="40">
        <v>0</v>
      </c>
      <c r="BD726" s="40">
        <v>0</v>
      </c>
      <c r="BE726" s="40">
        <v>0</v>
      </c>
      <c r="BF726" s="40">
        <v>0</v>
      </c>
      <c r="BG726" s="40">
        <v>0</v>
      </c>
      <c r="BH726" s="40">
        <v>0</v>
      </c>
      <c r="BI726" s="40">
        <v>0</v>
      </c>
      <c r="BJ726" s="40">
        <v>0</v>
      </c>
      <c r="BK726" s="40">
        <v>0</v>
      </c>
      <c r="BL726" s="40">
        <v>0</v>
      </c>
    </row>
    <row r="727" spans="1:64" x14ac:dyDescent="0.3">
      <c r="A727" s="40" t="s">
        <v>167</v>
      </c>
      <c r="B727" s="40" t="s">
        <v>168</v>
      </c>
      <c r="C727" s="40" t="s">
        <v>330</v>
      </c>
      <c r="D727" s="40" t="s">
        <v>266</v>
      </c>
      <c r="E727" s="40" t="s">
        <v>287</v>
      </c>
      <c r="F727" s="40" t="e">
        <v>#VALUE!</v>
      </c>
      <c r="G727" s="40" t="s">
        <v>267</v>
      </c>
      <c r="H727" s="40">
        <v>0</v>
      </c>
      <c r="I727" s="40">
        <v>0</v>
      </c>
      <c r="J727" s="40">
        <v>0</v>
      </c>
      <c r="K727" s="40">
        <v>0</v>
      </c>
      <c r="L727" s="40">
        <v>0</v>
      </c>
      <c r="M727" s="40">
        <v>0</v>
      </c>
      <c r="N727" s="40">
        <v>0</v>
      </c>
      <c r="O727" s="40">
        <v>0</v>
      </c>
      <c r="P727" s="40">
        <v>0</v>
      </c>
      <c r="Q727" s="40">
        <v>0</v>
      </c>
      <c r="R727" s="40">
        <v>0</v>
      </c>
      <c r="S727" s="40">
        <v>0</v>
      </c>
      <c r="T727" s="40">
        <v>0</v>
      </c>
      <c r="U727" s="40">
        <v>0</v>
      </c>
      <c r="V727" s="40">
        <v>0</v>
      </c>
      <c r="W727" s="40">
        <v>0</v>
      </c>
      <c r="X727" s="40">
        <v>0</v>
      </c>
      <c r="Y727" s="40">
        <v>0</v>
      </c>
      <c r="Z727" s="40">
        <v>0</v>
      </c>
      <c r="AA727" s="40">
        <v>0</v>
      </c>
      <c r="AB727" s="40">
        <v>0</v>
      </c>
      <c r="AC727" s="40">
        <v>0</v>
      </c>
      <c r="AD727" s="40">
        <v>0</v>
      </c>
      <c r="AE727" s="40">
        <v>0</v>
      </c>
      <c r="AF727" s="40">
        <v>0</v>
      </c>
      <c r="AG727" s="40">
        <v>0</v>
      </c>
      <c r="AH727" s="40">
        <v>0</v>
      </c>
      <c r="AI727" s="40">
        <v>0</v>
      </c>
      <c r="AJ727" s="40">
        <v>0</v>
      </c>
      <c r="AK727" s="40">
        <v>0</v>
      </c>
      <c r="AL727" s="40">
        <v>0</v>
      </c>
      <c r="AM727" s="40">
        <v>0</v>
      </c>
      <c r="AN727" s="40">
        <v>0</v>
      </c>
      <c r="AO727" s="40">
        <v>0</v>
      </c>
      <c r="AP727" s="40">
        <v>0</v>
      </c>
      <c r="AQ727" s="40">
        <v>0</v>
      </c>
      <c r="AR727" s="40">
        <v>0</v>
      </c>
      <c r="AS727" s="40">
        <v>0</v>
      </c>
      <c r="AT727" s="40">
        <v>0</v>
      </c>
      <c r="AU727" s="40">
        <v>0</v>
      </c>
      <c r="AV727" s="40">
        <v>0</v>
      </c>
      <c r="AW727" s="40">
        <v>158.8764779</v>
      </c>
      <c r="AX727" s="40">
        <v>76.258665179999994</v>
      </c>
      <c r="AY727" s="40">
        <v>62.319201829999997</v>
      </c>
      <c r="AZ727" s="40">
        <v>100.6684691</v>
      </c>
      <c r="BA727" s="40">
        <v>137.01232909999999</v>
      </c>
      <c r="BB727" s="40">
        <v>92.162008950000001</v>
      </c>
      <c r="BC727" s="40">
        <v>39.839444049999997</v>
      </c>
      <c r="BD727" s="40">
        <v>91.793800210000001</v>
      </c>
      <c r="BE727" s="40">
        <v>128.80750560000001</v>
      </c>
      <c r="BF727" s="40">
        <v>126.1106219</v>
      </c>
      <c r="BG727" s="40">
        <v>239.76001550000001</v>
      </c>
      <c r="BH727" s="40">
        <v>165.45442750000001</v>
      </c>
      <c r="BI727" s="40">
        <v>259.48222049999998</v>
      </c>
      <c r="BJ727" s="40">
        <v>104.8406317</v>
      </c>
      <c r="BK727" s="40">
        <v>104.4143231</v>
      </c>
      <c r="BL727" s="40">
        <v>0</v>
      </c>
    </row>
    <row r="728" spans="1:64" x14ac:dyDescent="0.3">
      <c r="A728" s="40" t="s">
        <v>169</v>
      </c>
      <c r="B728" s="40" t="s">
        <v>170</v>
      </c>
      <c r="C728" s="40" t="s">
        <v>330</v>
      </c>
      <c r="D728" s="40" t="s">
        <v>266</v>
      </c>
      <c r="E728" s="40" t="s">
        <v>287</v>
      </c>
      <c r="F728" s="40" t="e">
        <v>#VALUE!</v>
      </c>
      <c r="G728" s="40" t="s">
        <v>267</v>
      </c>
      <c r="H728" s="40">
        <v>0</v>
      </c>
      <c r="I728" s="40">
        <v>0</v>
      </c>
      <c r="J728" s="40">
        <v>0</v>
      </c>
      <c r="K728" s="40">
        <v>0</v>
      </c>
      <c r="L728" s="40">
        <v>0</v>
      </c>
      <c r="M728" s="40">
        <v>0</v>
      </c>
      <c r="N728" s="40">
        <v>0</v>
      </c>
      <c r="O728" s="40">
        <v>0</v>
      </c>
      <c r="P728" s="40">
        <v>0</v>
      </c>
      <c r="Q728" s="40">
        <v>0</v>
      </c>
      <c r="R728" s="40">
        <v>0</v>
      </c>
      <c r="S728" s="40">
        <v>0</v>
      </c>
      <c r="T728" s="40">
        <v>0</v>
      </c>
      <c r="U728" s="40">
        <v>0</v>
      </c>
      <c r="V728" s="40">
        <v>0</v>
      </c>
      <c r="W728" s="40">
        <v>0</v>
      </c>
      <c r="X728" s="40">
        <v>0</v>
      </c>
      <c r="Y728" s="40">
        <v>0</v>
      </c>
      <c r="Z728" s="40">
        <v>0</v>
      </c>
      <c r="AA728" s="40">
        <v>0</v>
      </c>
      <c r="AB728" s="40">
        <v>0</v>
      </c>
      <c r="AC728" s="40">
        <v>0</v>
      </c>
      <c r="AD728" s="40">
        <v>0</v>
      </c>
      <c r="AE728" s="40">
        <v>0</v>
      </c>
      <c r="AF728" s="40">
        <v>0</v>
      </c>
      <c r="AG728" s="40">
        <v>0</v>
      </c>
      <c r="AH728" s="40">
        <v>0</v>
      </c>
      <c r="AI728" s="40">
        <v>0</v>
      </c>
      <c r="AJ728" s="40">
        <v>0</v>
      </c>
      <c r="AK728" s="40">
        <v>0</v>
      </c>
      <c r="AL728" s="40">
        <v>0</v>
      </c>
      <c r="AM728" s="40">
        <v>0</v>
      </c>
      <c r="AN728" s="40">
        <v>0</v>
      </c>
      <c r="AO728" s="40">
        <v>0</v>
      </c>
      <c r="AP728" s="40">
        <v>0</v>
      </c>
      <c r="AQ728" s="40">
        <v>0</v>
      </c>
      <c r="AR728" s="40">
        <v>0</v>
      </c>
      <c r="AS728" s="40">
        <v>0</v>
      </c>
      <c r="AT728" s="40">
        <v>0</v>
      </c>
      <c r="AU728" s="40">
        <v>0</v>
      </c>
      <c r="AV728" s="40">
        <v>0</v>
      </c>
      <c r="AW728" s="40">
        <v>62.377480540000001</v>
      </c>
      <c r="AX728" s="40">
        <v>84.581598319999998</v>
      </c>
      <c r="AY728" s="40">
        <v>62.601047199999996</v>
      </c>
      <c r="AZ728" s="40">
        <v>99.130753459999994</v>
      </c>
      <c r="BA728" s="40">
        <v>138.26819929999999</v>
      </c>
      <c r="BB728" s="40">
        <v>57.917308730000002</v>
      </c>
      <c r="BC728" s="40">
        <v>80.943161759999995</v>
      </c>
      <c r="BD728" s="40">
        <v>72.461558690000004</v>
      </c>
      <c r="BE728" s="40">
        <v>168.22202379999999</v>
      </c>
      <c r="BF728" s="40">
        <v>90.370419069999997</v>
      </c>
      <c r="BG728" s="40">
        <v>119.39623280000001</v>
      </c>
      <c r="BH728" s="40">
        <v>124.2096592</v>
      </c>
      <c r="BI728" s="40">
        <v>129.8965082</v>
      </c>
      <c r="BJ728" s="40">
        <v>106.2675921</v>
      </c>
      <c r="BK728" s="40">
        <v>75.344798870000005</v>
      </c>
      <c r="BL728" s="40">
        <v>0</v>
      </c>
    </row>
    <row r="729" spans="1:64" x14ac:dyDescent="0.3">
      <c r="A729" s="40" t="s">
        <v>173</v>
      </c>
      <c r="B729" s="40" t="s">
        <v>174</v>
      </c>
      <c r="C729" s="40" t="s">
        <v>330</v>
      </c>
      <c r="D729" s="40" t="s">
        <v>266</v>
      </c>
      <c r="E729" s="40" t="s">
        <v>287</v>
      </c>
      <c r="F729" s="40" t="e">
        <v>#VALUE!</v>
      </c>
      <c r="G729" s="40" t="s">
        <v>267</v>
      </c>
      <c r="H729" s="40">
        <v>0</v>
      </c>
      <c r="I729" s="40">
        <v>0</v>
      </c>
      <c r="J729" s="40">
        <v>0</v>
      </c>
      <c r="K729" s="40">
        <v>0</v>
      </c>
      <c r="L729" s="40">
        <v>0</v>
      </c>
      <c r="M729" s="40">
        <v>0</v>
      </c>
      <c r="N729" s="40">
        <v>0</v>
      </c>
      <c r="O729" s="40">
        <v>0</v>
      </c>
      <c r="P729" s="40">
        <v>0</v>
      </c>
      <c r="Q729" s="40">
        <v>0</v>
      </c>
      <c r="R729" s="40">
        <v>0</v>
      </c>
      <c r="S729" s="40">
        <v>0</v>
      </c>
      <c r="T729" s="40">
        <v>0</v>
      </c>
      <c r="U729" s="40">
        <v>0</v>
      </c>
      <c r="V729" s="40">
        <v>0</v>
      </c>
      <c r="W729" s="40">
        <v>0</v>
      </c>
      <c r="X729" s="40">
        <v>0</v>
      </c>
      <c r="Y729" s="40">
        <v>0</v>
      </c>
      <c r="Z729" s="40">
        <v>0</v>
      </c>
      <c r="AA729" s="40">
        <v>0</v>
      </c>
      <c r="AB729" s="40">
        <v>0</v>
      </c>
      <c r="AC729" s="40">
        <v>0</v>
      </c>
      <c r="AD729" s="40">
        <v>0</v>
      </c>
      <c r="AE729" s="40">
        <v>0</v>
      </c>
      <c r="AF729" s="40">
        <v>0</v>
      </c>
      <c r="AG729" s="40">
        <v>0</v>
      </c>
      <c r="AH729" s="40">
        <v>0</v>
      </c>
      <c r="AI729" s="40">
        <v>0</v>
      </c>
      <c r="AJ729" s="40">
        <v>0</v>
      </c>
      <c r="AK729" s="40">
        <v>0</v>
      </c>
      <c r="AL729" s="40">
        <v>0</v>
      </c>
      <c r="AM729" s="40">
        <v>0</v>
      </c>
      <c r="AN729" s="40">
        <v>0</v>
      </c>
      <c r="AO729" s="40">
        <v>0</v>
      </c>
      <c r="AP729" s="40">
        <v>0</v>
      </c>
      <c r="AQ729" s="40">
        <v>0</v>
      </c>
      <c r="AR729" s="40">
        <v>0</v>
      </c>
      <c r="AS729" s="40">
        <v>0</v>
      </c>
      <c r="AT729" s="40">
        <v>0</v>
      </c>
      <c r="AU729" s="40">
        <v>0</v>
      </c>
      <c r="AV729" s="40">
        <v>0</v>
      </c>
      <c r="AW729" s="40">
        <v>142.17620919999999</v>
      </c>
      <c r="AX729" s="40">
        <v>131.85973229999999</v>
      </c>
      <c r="AY729" s="40">
        <v>153.23412289999999</v>
      </c>
      <c r="AZ729" s="40">
        <v>118.9333554</v>
      </c>
      <c r="BA729" s="40">
        <v>27.832521710000002</v>
      </c>
      <c r="BB729" s="40">
        <v>25.868588299999999</v>
      </c>
      <c r="BC729" s="40">
        <v>27.762037930000002</v>
      </c>
      <c r="BD729" s="40">
        <v>76.809043110000005</v>
      </c>
      <c r="BE729" s="40">
        <v>98.875657540000006</v>
      </c>
      <c r="BF729" s="40">
        <v>82.303184619999996</v>
      </c>
      <c r="BG729" s="40">
        <v>126.8647464</v>
      </c>
      <c r="BH729" s="40">
        <v>149.25009120000001</v>
      </c>
      <c r="BI729" s="40">
        <v>141.5276609</v>
      </c>
      <c r="BJ729" s="40">
        <v>196.67711410000001</v>
      </c>
      <c r="BK729" s="40">
        <v>197.80722589999999</v>
      </c>
      <c r="BL729" s="40">
        <v>0</v>
      </c>
    </row>
    <row r="730" spans="1:64" x14ac:dyDescent="0.3">
      <c r="A730" s="40" t="s">
        <v>5</v>
      </c>
      <c r="B730" s="40" t="s">
        <v>6</v>
      </c>
      <c r="C730" s="40" t="s">
        <v>329</v>
      </c>
      <c r="D730" s="40" t="s">
        <v>62</v>
      </c>
      <c r="E730" s="40" t="s">
        <v>293</v>
      </c>
      <c r="F730" s="40" t="s">
        <v>324</v>
      </c>
      <c r="G730" s="40" t="s">
        <v>63</v>
      </c>
    </row>
    <row r="731" spans="1:64" x14ac:dyDescent="0.3">
      <c r="A731" s="40" t="s">
        <v>151</v>
      </c>
      <c r="B731" s="40" t="s">
        <v>152</v>
      </c>
      <c r="C731" s="40" t="s">
        <v>329</v>
      </c>
      <c r="D731" s="40" t="s">
        <v>62</v>
      </c>
      <c r="E731" s="40" t="s">
        <v>293</v>
      </c>
      <c r="F731" s="40" t="s">
        <v>324</v>
      </c>
      <c r="G731" s="40" t="s">
        <v>63</v>
      </c>
    </row>
    <row r="732" spans="1:64" x14ac:dyDescent="0.3">
      <c r="A732" s="40" t="s">
        <v>157</v>
      </c>
      <c r="B732" s="40" t="s">
        <v>158</v>
      </c>
      <c r="C732" s="40" t="s">
        <v>329</v>
      </c>
      <c r="D732" s="40" t="s">
        <v>62</v>
      </c>
      <c r="E732" s="40" t="s">
        <v>293</v>
      </c>
      <c r="F732" s="40" t="s">
        <v>324</v>
      </c>
      <c r="G732" s="40" t="s">
        <v>63</v>
      </c>
    </row>
    <row r="733" spans="1:64" x14ac:dyDescent="0.3">
      <c r="A733" s="40" t="s">
        <v>159</v>
      </c>
      <c r="B733" s="40" t="s">
        <v>160</v>
      </c>
      <c r="C733" s="40" t="s">
        <v>329</v>
      </c>
      <c r="D733" s="40" t="s">
        <v>62</v>
      </c>
      <c r="E733" s="40" t="s">
        <v>293</v>
      </c>
      <c r="F733" s="40" t="s">
        <v>324</v>
      </c>
      <c r="G733" s="40" t="s">
        <v>63</v>
      </c>
    </row>
    <row r="734" spans="1:64" x14ac:dyDescent="0.3">
      <c r="A734" s="40" t="s">
        <v>275</v>
      </c>
      <c r="B734" s="40" t="s">
        <v>276</v>
      </c>
      <c r="C734" s="40" t="s">
        <v>329</v>
      </c>
      <c r="D734" s="40" t="s">
        <v>62</v>
      </c>
      <c r="E734" s="40" t="s">
        <v>293</v>
      </c>
      <c r="F734" s="40" t="s">
        <v>324</v>
      </c>
      <c r="G734" s="40" t="s">
        <v>63</v>
      </c>
    </row>
    <row r="735" spans="1:64" x14ac:dyDescent="0.3">
      <c r="A735" s="40" t="s">
        <v>277</v>
      </c>
      <c r="B735" s="40" t="s">
        <v>278</v>
      </c>
      <c r="C735" s="40" t="s">
        <v>329</v>
      </c>
      <c r="D735" s="40" t="s">
        <v>62</v>
      </c>
      <c r="E735" s="40" t="s">
        <v>293</v>
      </c>
      <c r="F735" s="40" t="s">
        <v>324</v>
      </c>
      <c r="G735" s="40" t="s">
        <v>63</v>
      </c>
      <c r="BA735" s="40">
        <v>83233.56164</v>
      </c>
      <c r="BB735" s="40">
        <v>96273.846149999998</v>
      </c>
      <c r="BC735" s="40">
        <v>66100.549450000006</v>
      </c>
      <c r="BD735" s="40">
        <v>59977.777779999997</v>
      </c>
    </row>
    <row r="736" spans="1:64" x14ac:dyDescent="0.3">
      <c r="A736" s="40" t="s">
        <v>165</v>
      </c>
      <c r="B736" s="40" t="s">
        <v>166</v>
      </c>
      <c r="C736" s="40" t="s">
        <v>329</v>
      </c>
      <c r="D736" s="40" t="s">
        <v>62</v>
      </c>
      <c r="E736" s="40" t="s">
        <v>293</v>
      </c>
      <c r="F736" s="40" t="s">
        <v>324</v>
      </c>
      <c r="G736" s="40" t="s">
        <v>63</v>
      </c>
    </row>
    <row r="737" spans="1:63" x14ac:dyDescent="0.3">
      <c r="A737" s="40" t="s">
        <v>171</v>
      </c>
      <c r="B737" s="40" t="s">
        <v>172</v>
      </c>
      <c r="C737" s="40" t="s">
        <v>329</v>
      </c>
      <c r="D737" s="40" t="s">
        <v>62</v>
      </c>
      <c r="E737" s="40" t="s">
        <v>293</v>
      </c>
      <c r="F737" s="40" t="s">
        <v>324</v>
      </c>
      <c r="G737" s="40" t="s">
        <v>63</v>
      </c>
    </row>
    <row r="738" spans="1:63" x14ac:dyDescent="0.3">
      <c r="A738" s="40" t="s">
        <v>175</v>
      </c>
      <c r="B738" s="40" t="s">
        <v>176</v>
      </c>
      <c r="C738" s="40" t="s">
        <v>329</v>
      </c>
      <c r="D738" s="40" t="s">
        <v>62</v>
      </c>
      <c r="E738" s="40" t="s">
        <v>293</v>
      </c>
      <c r="F738" s="40" t="s">
        <v>324</v>
      </c>
      <c r="G738" s="40" t="s">
        <v>63</v>
      </c>
      <c r="AW738" s="40">
        <v>144.9700899</v>
      </c>
      <c r="AX738" s="40">
        <v>111.2757738</v>
      </c>
      <c r="AY738" s="40">
        <v>134.7235967</v>
      </c>
      <c r="AZ738" s="40">
        <v>104.81423460000001</v>
      </c>
      <c r="BA738" s="40">
        <v>264.10188299999999</v>
      </c>
      <c r="BB738" s="40">
        <v>242.57072460000001</v>
      </c>
      <c r="BC738" s="40">
        <v>262.36846129999998</v>
      </c>
      <c r="BD738" s="40">
        <v>163.63622710000001</v>
      </c>
      <c r="BE738" s="40">
        <v>230.02399080000001</v>
      </c>
      <c r="BF738" s="40">
        <v>361.55569939999998</v>
      </c>
      <c r="BG738" s="40">
        <v>324.34263299999998</v>
      </c>
      <c r="BH738" s="40">
        <v>143.0942086</v>
      </c>
      <c r="BI738" s="40">
        <v>153.5354241</v>
      </c>
      <c r="BJ738" s="40">
        <v>182.52932369999999</v>
      </c>
      <c r="BK738" s="40">
        <v>182.52932369999999</v>
      </c>
    </row>
    <row r="739" spans="1:63" x14ac:dyDescent="0.3">
      <c r="A739" s="40" t="s">
        <v>177</v>
      </c>
      <c r="B739" s="40" t="s">
        <v>178</v>
      </c>
      <c r="C739" s="40" t="s">
        <v>329</v>
      </c>
      <c r="D739" s="40" t="s">
        <v>62</v>
      </c>
      <c r="E739" s="40" t="s">
        <v>293</v>
      </c>
      <c r="F739" s="40" t="s">
        <v>324</v>
      </c>
      <c r="G739" s="40" t="s">
        <v>63</v>
      </c>
    </row>
    <row r="740" spans="1:63" x14ac:dyDescent="0.3">
      <c r="A740" s="40" t="s">
        <v>179</v>
      </c>
      <c r="B740" s="40" t="s">
        <v>180</v>
      </c>
      <c r="C740" s="40" t="s">
        <v>329</v>
      </c>
      <c r="D740" s="40" t="s">
        <v>62</v>
      </c>
      <c r="E740" s="40" t="s">
        <v>293</v>
      </c>
      <c r="F740" s="40" t="s">
        <v>324</v>
      </c>
      <c r="G740" s="40" t="s">
        <v>63</v>
      </c>
    </row>
    <row r="741" spans="1:63" x14ac:dyDescent="0.3">
      <c r="A741" s="40" t="s">
        <v>279</v>
      </c>
      <c r="B741" s="40" t="s">
        <v>280</v>
      </c>
      <c r="C741" s="40" t="s">
        <v>329</v>
      </c>
      <c r="D741" s="40" t="s">
        <v>62</v>
      </c>
      <c r="E741" s="40" t="s">
        <v>293</v>
      </c>
      <c r="F741" s="40" t="s">
        <v>324</v>
      </c>
      <c r="G741" s="40" t="s">
        <v>63</v>
      </c>
    </row>
    <row r="742" spans="1:63" x14ac:dyDescent="0.3">
      <c r="A742" s="40" t="s">
        <v>281</v>
      </c>
      <c r="B742" s="40" t="s">
        <v>282</v>
      </c>
      <c r="C742" s="40" t="s">
        <v>329</v>
      </c>
      <c r="D742" s="40" t="s">
        <v>62</v>
      </c>
      <c r="E742" s="40" t="s">
        <v>293</v>
      </c>
      <c r="F742" s="40" t="s">
        <v>324</v>
      </c>
      <c r="G742" s="40" t="s">
        <v>63</v>
      </c>
      <c r="AW742" s="40">
        <v>131.16255659999999</v>
      </c>
      <c r="AX742" s="40">
        <v>176.7663685</v>
      </c>
      <c r="AY742" s="40">
        <v>135.2991868</v>
      </c>
      <c r="AZ742" s="40">
        <v>145.10419690000001</v>
      </c>
      <c r="BA742" s="40">
        <v>210.44274179999999</v>
      </c>
      <c r="BB742" s="40">
        <v>171.1091772</v>
      </c>
      <c r="BC742" s="40">
        <v>147.903481</v>
      </c>
      <c r="BD742" s="40">
        <v>186.693038</v>
      </c>
      <c r="BE742" s="40">
        <v>215.71518990000001</v>
      </c>
      <c r="BF742" s="40">
        <v>218.6333333</v>
      </c>
      <c r="BG742" s="40">
        <v>208.57142859999999</v>
      </c>
      <c r="BH742" s="40">
        <v>121.2460064</v>
      </c>
      <c r="BI742" s="40">
        <v>130.68035939999999</v>
      </c>
      <c r="BJ742" s="40">
        <v>144.7077409</v>
      </c>
      <c r="BK742" s="40">
        <v>144.7077409</v>
      </c>
    </row>
    <row r="743" spans="1:63" x14ac:dyDescent="0.3">
      <c r="A743" s="40" t="s">
        <v>147</v>
      </c>
      <c r="B743" s="40" t="s">
        <v>148</v>
      </c>
      <c r="C743" s="40" t="s">
        <v>330</v>
      </c>
      <c r="D743" s="40" t="s">
        <v>62</v>
      </c>
      <c r="E743" s="40" t="s">
        <v>293</v>
      </c>
      <c r="F743" s="40" t="s">
        <v>324</v>
      </c>
      <c r="G743" s="40" t="s">
        <v>63</v>
      </c>
    </row>
    <row r="744" spans="1:63" x14ac:dyDescent="0.3">
      <c r="A744" s="40" t="s">
        <v>153</v>
      </c>
      <c r="B744" s="40" t="s">
        <v>154</v>
      </c>
      <c r="C744" s="40" t="s">
        <v>330</v>
      </c>
      <c r="D744" s="40" t="s">
        <v>62</v>
      </c>
      <c r="E744" s="40" t="s">
        <v>293</v>
      </c>
      <c r="F744" s="40" t="s">
        <v>324</v>
      </c>
      <c r="G744" s="40" t="s">
        <v>63</v>
      </c>
    </row>
    <row r="745" spans="1:63" x14ac:dyDescent="0.3">
      <c r="A745" s="40" t="s">
        <v>155</v>
      </c>
      <c r="B745" s="40" t="s">
        <v>156</v>
      </c>
      <c r="C745" s="40" t="s">
        <v>330</v>
      </c>
      <c r="D745" s="40" t="s">
        <v>62</v>
      </c>
      <c r="E745" s="40" t="s">
        <v>293</v>
      </c>
      <c r="F745" s="40" t="s">
        <v>324</v>
      </c>
      <c r="G745" s="40" t="s">
        <v>63</v>
      </c>
    </row>
    <row r="746" spans="1:63" x14ac:dyDescent="0.3">
      <c r="A746" s="40" t="s">
        <v>284</v>
      </c>
      <c r="B746" s="40" t="s">
        <v>272</v>
      </c>
      <c r="C746" s="40" t="s">
        <v>330</v>
      </c>
      <c r="D746" s="40" t="s">
        <v>62</v>
      </c>
      <c r="E746" s="40" t="s">
        <v>293</v>
      </c>
      <c r="F746" s="40" t="s">
        <v>324</v>
      </c>
      <c r="G746" s="40" t="s">
        <v>63</v>
      </c>
    </row>
    <row r="747" spans="1:63" x14ac:dyDescent="0.3">
      <c r="A747" s="40" t="s">
        <v>273</v>
      </c>
      <c r="B747" s="40" t="s">
        <v>274</v>
      </c>
      <c r="C747" s="40" t="s">
        <v>330</v>
      </c>
      <c r="D747" s="40" t="s">
        <v>62</v>
      </c>
      <c r="E747" s="40" t="s">
        <v>293</v>
      </c>
      <c r="F747" s="40" t="s">
        <v>324</v>
      </c>
      <c r="G747" s="40" t="s">
        <v>63</v>
      </c>
    </row>
    <row r="748" spans="1:63" x14ac:dyDescent="0.3">
      <c r="A748" s="40" t="s">
        <v>161</v>
      </c>
      <c r="B748" s="40" t="s">
        <v>162</v>
      </c>
      <c r="C748" s="40" t="s">
        <v>330</v>
      </c>
      <c r="D748" s="40" t="s">
        <v>62</v>
      </c>
      <c r="E748" s="40" t="s">
        <v>293</v>
      </c>
      <c r="F748" s="40" t="s">
        <v>324</v>
      </c>
      <c r="G748" s="40" t="s">
        <v>63</v>
      </c>
      <c r="AY748" s="40">
        <v>289.24841099999998</v>
      </c>
      <c r="AZ748" s="40">
        <v>348.79800060000002</v>
      </c>
      <c r="BA748" s="40">
        <v>384.60496260000002</v>
      </c>
      <c r="BB748" s="40">
        <v>135.6970331</v>
      </c>
      <c r="BC748" s="40">
        <v>479.65706239999997</v>
      </c>
      <c r="BD748" s="40">
        <v>120.8139055</v>
      </c>
      <c r="BE748" s="40">
        <v>501.60637650000001</v>
      </c>
      <c r="BF748" s="40">
        <v>253.7126342</v>
      </c>
      <c r="BG748" s="40">
        <v>220.45816980000001</v>
      </c>
      <c r="BH748" s="40">
        <v>257.6426745</v>
      </c>
      <c r="BI748" s="40">
        <v>289.50187160000002</v>
      </c>
      <c r="BJ748" s="40">
        <v>269.35965449999998</v>
      </c>
      <c r="BK748" s="40">
        <v>440.52256620000003</v>
      </c>
    </row>
    <row r="749" spans="1:63" x14ac:dyDescent="0.3">
      <c r="A749" s="40" t="s">
        <v>163</v>
      </c>
      <c r="B749" s="40" t="s">
        <v>164</v>
      </c>
      <c r="C749" s="40" t="s">
        <v>330</v>
      </c>
      <c r="D749" s="40" t="s">
        <v>62</v>
      </c>
      <c r="E749" s="40" t="s">
        <v>293</v>
      </c>
      <c r="F749" s="40" t="s">
        <v>324</v>
      </c>
      <c r="G749" s="40" t="s">
        <v>63</v>
      </c>
    </row>
    <row r="750" spans="1:63" x14ac:dyDescent="0.3">
      <c r="A750" s="40" t="s">
        <v>167</v>
      </c>
      <c r="B750" s="40" t="s">
        <v>168</v>
      </c>
      <c r="C750" s="40" t="s">
        <v>330</v>
      </c>
      <c r="D750" s="40" t="s">
        <v>62</v>
      </c>
      <c r="E750" s="40" t="s">
        <v>293</v>
      </c>
      <c r="F750" s="40" t="s">
        <v>324</v>
      </c>
      <c r="G750" s="40" t="s">
        <v>63</v>
      </c>
    </row>
    <row r="751" spans="1:63" x14ac:dyDescent="0.3">
      <c r="A751" s="40" t="s">
        <v>169</v>
      </c>
      <c r="B751" s="40" t="s">
        <v>170</v>
      </c>
      <c r="C751" s="40" t="s">
        <v>330</v>
      </c>
      <c r="D751" s="40" t="s">
        <v>62</v>
      </c>
      <c r="E751" s="40" t="s">
        <v>293</v>
      </c>
      <c r="F751" s="40" t="s">
        <v>324</v>
      </c>
      <c r="G751" s="40" t="s">
        <v>63</v>
      </c>
      <c r="BD751" s="40">
        <v>213.5077551</v>
      </c>
      <c r="BE751" s="40">
        <v>1086.449404</v>
      </c>
      <c r="BF751" s="40">
        <v>311.2307821</v>
      </c>
      <c r="BG751" s="40">
        <v>171.8664301</v>
      </c>
      <c r="BH751" s="40">
        <v>283.90545789999999</v>
      </c>
      <c r="BI751" s="40">
        <v>409.0002192</v>
      </c>
      <c r="BJ751" s="40">
        <v>224.2110978</v>
      </c>
      <c r="BK751" s="40">
        <v>158.96793869999999</v>
      </c>
    </row>
    <row r="752" spans="1:63" x14ac:dyDescent="0.3">
      <c r="A752" s="40" t="s">
        <v>173</v>
      </c>
      <c r="B752" s="40" t="s">
        <v>174</v>
      </c>
      <c r="C752" s="40" t="s">
        <v>330</v>
      </c>
      <c r="D752" s="40" t="s">
        <v>62</v>
      </c>
      <c r="E752" s="40" t="s">
        <v>293</v>
      </c>
      <c r="F752" s="40" t="s">
        <v>324</v>
      </c>
      <c r="G752" s="40" t="s">
        <v>63</v>
      </c>
      <c r="AW752" s="40">
        <v>7.736129032</v>
      </c>
      <c r="AX752" s="40">
        <v>6.7801483210000004</v>
      </c>
      <c r="AY752" s="40">
        <v>7.5204053139999996</v>
      </c>
      <c r="AZ752" s="40">
        <v>6.5363161639999996</v>
      </c>
      <c r="BA752" s="40">
        <v>3.5859999230000001</v>
      </c>
      <c r="BB752" s="40">
        <v>3.2898877369999999</v>
      </c>
      <c r="BC752" s="40">
        <v>3.881068097</v>
      </c>
      <c r="BD752" s="40">
        <v>12.42123479</v>
      </c>
      <c r="BE752" s="40">
        <v>10.87923211</v>
      </c>
      <c r="BF752" s="40">
        <v>7.6376271190000002</v>
      </c>
      <c r="BG752" s="40">
        <v>8.3686746989999996</v>
      </c>
      <c r="BH752" s="40">
        <v>16.508333329999999</v>
      </c>
      <c r="BI752" s="40">
        <v>13.914814809999999</v>
      </c>
      <c r="BJ752" s="40">
        <v>14.03494624</v>
      </c>
      <c r="BK752" s="40">
        <v>7.9560606060000003</v>
      </c>
    </row>
    <row r="753" spans="1:63" x14ac:dyDescent="0.3">
      <c r="A753" s="40" t="s">
        <v>5</v>
      </c>
      <c r="B753" s="40" t="s">
        <v>6</v>
      </c>
      <c r="C753" s="40" t="s">
        <v>329</v>
      </c>
      <c r="D753" s="40" t="s">
        <v>64</v>
      </c>
      <c r="E753" s="40" t="s">
        <v>293</v>
      </c>
      <c r="F753" s="40" t="s">
        <v>324</v>
      </c>
      <c r="G753" s="40" t="s">
        <v>65</v>
      </c>
      <c r="AW753" s="40">
        <v>1.6590322580000001</v>
      </c>
      <c r="AX753" s="40">
        <v>1.788787879</v>
      </c>
      <c r="AY753" s="40">
        <v>4.5015151519999996</v>
      </c>
      <c r="AZ753" s="40">
        <v>2.2606060609999998</v>
      </c>
      <c r="BA753" s="40">
        <v>3.66</v>
      </c>
      <c r="BB753" s="40">
        <v>3.3050000000000002</v>
      </c>
      <c r="BC753" s="40">
        <v>8.2588235290000007</v>
      </c>
      <c r="BD753" s="40">
        <v>5.4722499999999998</v>
      </c>
      <c r="BE753" s="40">
        <v>8.43</v>
      </c>
      <c r="BF753" s="40">
        <v>11.98382979</v>
      </c>
      <c r="BG753" s="40">
        <v>8.8760489739999997</v>
      </c>
      <c r="BH753" s="40">
        <v>9.2639572700000006</v>
      </c>
      <c r="BI753" s="40">
        <v>9.2716325529999999</v>
      </c>
      <c r="BJ753" s="40">
        <v>8.0526140979999994</v>
      </c>
      <c r="BK753" s="40">
        <v>7.982742945</v>
      </c>
    </row>
    <row r="754" spans="1:63" x14ac:dyDescent="0.3">
      <c r="A754" s="40" t="s">
        <v>151</v>
      </c>
      <c r="B754" s="40" t="s">
        <v>152</v>
      </c>
      <c r="C754" s="40" t="s">
        <v>329</v>
      </c>
      <c r="D754" s="40" t="s">
        <v>64</v>
      </c>
      <c r="E754" s="40" t="s">
        <v>293</v>
      </c>
      <c r="F754" s="40" t="s">
        <v>324</v>
      </c>
      <c r="G754" s="40" t="s">
        <v>65</v>
      </c>
      <c r="AW754" s="40">
        <v>1.343813387</v>
      </c>
      <c r="AX754" s="40">
        <v>0.30404040399999999</v>
      </c>
      <c r="AY754" s="40">
        <v>1.111675127</v>
      </c>
      <c r="AZ754" s="40">
        <v>3.546025105</v>
      </c>
      <c r="BA754" s="40">
        <v>3.3433333329999999</v>
      </c>
      <c r="BB754" s="40">
        <v>2.0188235290000001</v>
      </c>
      <c r="BC754" s="40">
        <v>2.1711111110000001</v>
      </c>
      <c r="BD754" s="40">
        <v>1.861052632</v>
      </c>
      <c r="BE754" s="40">
        <v>3.6273684209999999</v>
      </c>
      <c r="BF754" s="40">
        <v>5.6349999999999998</v>
      </c>
      <c r="BG754" s="40">
        <v>5.7955999199999999</v>
      </c>
      <c r="BH754" s="40">
        <v>9.3014584599999992</v>
      </c>
      <c r="BI754" s="40">
        <v>10.25155846</v>
      </c>
      <c r="BJ754" s="40">
        <v>15.1299248</v>
      </c>
      <c r="BK754" s="40">
        <v>5.4242583719999997</v>
      </c>
    </row>
    <row r="755" spans="1:63" x14ac:dyDescent="0.3">
      <c r="A755" s="40" t="s">
        <v>157</v>
      </c>
      <c r="B755" s="40" t="s">
        <v>158</v>
      </c>
      <c r="C755" s="40" t="s">
        <v>329</v>
      </c>
      <c r="D755" s="40" t="s">
        <v>64</v>
      </c>
      <c r="E755" s="40" t="s">
        <v>293</v>
      </c>
      <c r="F755" s="40" t="s">
        <v>324</v>
      </c>
      <c r="G755" s="40" t="s">
        <v>65</v>
      </c>
      <c r="AW755" s="40">
        <v>17.012483509999999</v>
      </c>
      <c r="AX755" s="40">
        <v>5.7023243050000003</v>
      </c>
      <c r="AY755" s="40">
        <v>10.309285020000001</v>
      </c>
      <c r="AZ755" s="40">
        <v>10.90251891</v>
      </c>
      <c r="BA755" s="40">
        <v>11.131009260000001</v>
      </c>
      <c r="BB755" s="40">
        <v>16.03989172</v>
      </c>
      <c r="BC755" s="40">
        <v>17.200205789999998</v>
      </c>
      <c r="BD755" s="40">
        <v>17.662317179999999</v>
      </c>
      <c r="BE755" s="40">
        <v>21.84709921</v>
      </c>
      <c r="BF755" s="40">
        <v>20.819050359999999</v>
      </c>
      <c r="BG755" s="40">
        <v>30.586349089999999</v>
      </c>
      <c r="BH755" s="40">
        <v>18.684266109999999</v>
      </c>
      <c r="BI755" s="40">
        <v>26.15961969</v>
      </c>
      <c r="BJ755" s="40">
        <v>18.466945070000001</v>
      </c>
      <c r="BK755" s="40">
        <v>14.43371211</v>
      </c>
    </row>
    <row r="756" spans="1:63" x14ac:dyDescent="0.3">
      <c r="A756" s="40" t="s">
        <v>159</v>
      </c>
      <c r="B756" s="40" t="s">
        <v>160</v>
      </c>
      <c r="C756" s="40" t="s">
        <v>329</v>
      </c>
      <c r="D756" s="40" t="s">
        <v>64</v>
      </c>
      <c r="E756" s="40" t="s">
        <v>293</v>
      </c>
      <c r="F756" s="40" t="s">
        <v>324</v>
      </c>
      <c r="G756" s="40" t="s">
        <v>65</v>
      </c>
      <c r="AW756" s="40">
        <v>27.313101549999999</v>
      </c>
      <c r="AX756" s="40">
        <v>33.096774189999998</v>
      </c>
      <c r="AY756" s="40">
        <v>27.680867249999999</v>
      </c>
      <c r="AZ756" s="40">
        <v>34.326557749999999</v>
      </c>
      <c r="BA756" s="40">
        <v>33.154802259999997</v>
      </c>
      <c r="BB756" s="40">
        <v>36.395283020000001</v>
      </c>
      <c r="BC756" s="40">
        <v>33.287547170000003</v>
      </c>
      <c r="BD756" s="40">
        <v>31.85709091</v>
      </c>
      <c r="BE756" s="40">
        <v>30.347090909999999</v>
      </c>
      <c r="BF756" s="40">
        <v>43.582068970000002</v>
      </c>
      <c r="BG756" s="40">
        <v>34.392707559999998</v>
      </c>
      <c r="BH756" s="40">
        <v>38.766200159999997</v>
      </c>
      <c r="BI756" s="40">
        <v>42.850692430000002</v>
      </c>
      <c r="BJ756" s="40">
        <v>28.57901098</v>
      </c>
      <c r="BK756" s="40">
        <v>38.180219309999998</v>
      </c>
    </row>
    <row r="757" spans="1:63" x14ac:dyDescent="0.3">
      <c r="A757" s="40" t="s">
        <v>275</v>
      </c>
      <c r="B757" s="40" t="s">
        <v>276</v>
      </c>
      <c r="C757" s="40" t="s">
        <v>329</v>
      </c>
      <c r="D757" s="40" t="s">
        <v>64</v>
      </c>
      <c r="E757" s="40" t="s">
        <v>293</v>
      </c>
      <c r="F757" s="40" t="s">
        <v>324</v>
      </c>
      <c r="G757" s="40" t="s">
        <v>65</v>
      </c>
      <c r="AW757" s="40">
        <v>2.094237288</v>
      </c>
      <c r="AX757" s="40">
        <v>2.1481355930000001</v>
      </c>
      <c r="AY757" s="40">
        <v>2.2030508470000001</v>
      </c>
      <c r="AZ757" s="40">
        <v>5.4506666670000001</v>
      </c>
      <c r="BA757" s="40">
        <v>2.4663333330000001</v>
      </c>
      <c r="BB757" s="40">
        <v>3.1916666669999998</v>
      </c>
      <c r="BC757" s="40">
        <v>4.1428124999999998</v>
      </c>
      <c r="BD757" s="40">
        <v>2.2665714289999999</v>
      </c>
      <c r="BE757" s="40">
        <v>2.4162857139999998</v>
      </c>
      <c r="BF757" s="40">
        <v>3.1594285709999999</v>
      </c>
      <c r="BG757" s="40">
        <v>2.9358256840000001</v>
      </c>
      <c r="BH757" s="40">
        <v>2.8674056569999999</v>
      </c>
      <c r="BI757" s="40">
        <v>5.5763086639999999</v>
      </c>
      <c r="BJ757" s="40">
        <v>3.4849886300000001</v>
      </c>
      <c r="BK757" s="40">
        <v>5.1749714009999996</v>
      </c>
    </row>
    <row r="758" spans="1:63" x14ac:dyDescent="0.3">
      <c r="A758" s="40" t="s">
        <v>277</v>
      </c>
      <c r="B758" s="40" t="s">
        <v>278</v>
      </c>
      <c r="C758" s="40" t="s">
        <v>329</v>
      </c>
      <c r="D758" s="40" t="s">
        <v>64</v>
      </c>
      <c r="E758" s="40" t="s">
        <v>293</v>
      </c>
      <c r="F758" s="40" t="s">
        <v>324</v>
      </c>
      <c r="G758" s="40" t="s">
        <v>65</v>
      </c>
      <c r="AW758" s="40">
        <v>29.71368421</v>
      </c>
      <c r="AX758" s="40">
        <v>31.077333329999998</v>
      </c>
      <c r="AY758" s="40">
        <v>34.405999999999999</v>
      </c>
      <c r="AZ758" s="40">
        <v>30.491875</v>
      </c>
      <c r="BA758" s="40">
        <v>36.824545450000002</v>
      </c>
      <c r="BB758" s="40">
        <v>41.718666669999998</v>
      </c>
      <c r="BC758" s="40">
        <v>34.870434779999997</v>
      </c>
      <c r="BD758" s="40">
        <v>30.84571429</v>
      </c>
      <c r="BE758" s="40">
        <v>35.376486489999998</v>
      </c>
      <c r="BF758" s="40">
        <v>29.522777779999998</v>
      </c>
      <c r="BG758" s="40">
        <v>24.637367709999999</v>
      </c>
      <c r="BH758" s="40">
        <v>27.294626340000001</v>
      </c>
      <c r="BI758" s="40">
        <v>37.682568099999997</v>
      </c>
      <c r="BJ758" s="40">
        <v>30.352356090000001</v>
      </c>
      <c r="BK758" s="40">
        <v>21.605895610000001</v>
      </c>
    </row>
    <row r="759" spans="1:63" x14ac:dyDescent="0.3">
      <c r="A759" s="40" t="s">
        <v>165</v>
      </c>
      <c r="B759" s="40" t="s">
        <v>166</v>
      </c>
      <c r="C759" s="40" t="s">
        <v>329</v>
      </c>
      <c r="D759" s="40" t="s">
        <v>64</v>
      </c>
      <c r="E759" s="40" t="s">
        <v>293</v>
      </c>
      <c r="F759" s="40" t="s">
        <v>324</v>
      </c>
      <c r="G759" s="40" t="s">
        <v>65</v>
      </c>
      <c r="AW759" s="40">
        <v>5.9775280899999998</v>
      </c>
      <c r="AX759" s="40">
        <v>0.73622222199999998</v>
      </c>
      <c r="AY759" s="40">
        <v>2.2597826090000002</v>
      </c>
      <c r="AZ759" s="40">
        <v>1.4274</v>
      </c>
      <c r="BA759" s="40">
        <v>4.6430612240000002</v>
      </c>
      <c r="BB759" s="40">
        <v>2.6607692310000002</v>
      </c>
      <c r="BC759" s="40">
        <v>11.417222219999999</v>
      </c>
      <c r="BD759" s="40">
        <v>4.0334545449999997</v>
      </c>
      <c r="BE759" s="40">
        <v>8.1994690269999992</v>
      </c>
      <c r="BF759" s="40">
        <v>7.3559292039999997</v>
      </c>
      <c r="BG759" s="40">
        <v>5.6195222190000003</v>
      </c>
      <c r="BH759" s="40">
        <v>5.91100344</v>
      </c>
      <c r="BI759" s="40">
        <v>7.5340850130000003</v>
      </c>
      <c r="BJ759" s="40">
        <v>4.151741565</v>
      </c>
      <c r="BK759" s="40">
        <v>3.722713331</v>
      </c>
    </row>
    <row r="760" spans="1:63" x14ac:dyDescent="0.3">
      <c r="A760" s="40" t="s">
        <v>171</v>
      </c>
      <c r="B760" s="40" t="s">
        <v>172</v>
      </c>
      <c r="C760" s="40" t="s">
        <v>329</v>
      </c>
      <c r="D760" s="40" t="s">
        <v>64</v>
      </c>
      <c r="E760" s="40" t="s">
        <v>293</v>
      </c>
      <c r="F760" s="40" t="s">
        <v>324</v>
      </c>
      <c r="G760" s="40" t="s">
        <v>65</v>
      </c>
      <c r="AX760" s="40">
        <v>2.23857404</v>
      </c>
      <c r="AY760" s="40">
        <v>1.831881023</v>
      </c>
      <c r="AZ760" s="40">
        <v>3.1397173550000002</v>
      </c>
      <c r="BA760" s="40">
        <v>3.5232786360000001</v>
      </c>
      <c r="BB760" s="40">
        <v>7.9147531229999997</v>
      </c>
      <c r="BC760" s="40">
        <v>9.6228885339999994</v>
      </c>
      <c r="BD760" s="40">
        <v>1.2905878310000001</v>
      </c>
      <c r="BE760" s="40">
        <v>8.3635843000000001E-2</v>
      </c>
      <c r="BF760" s="40">
        <v>9.9873849000000001E-2</v>
      </c>
      <c r="BG760" s="40">
        <v>5.0700685710000002</v>
      </c>
      <c r="BH760" s="40">
        <v>11.1723383</v>
      </c>
      <c r="BI760" s="40">
        <v>12.614223620000001</v>
      </c>
      <c r="BJ760" s="40">
        <v>19.707693469999999</v>
      </c>
      <c r="BK760" s="40">
        <v>10.85749803</v>
      </c>
    </row>
    <row r="761" spans="1:63" x14ac:dyDescent="0.3">
      <c r="A761" s="40" t="s">
        <v>175</v>
      </c>
      <c r="B761" s="40" t="s">
        <v>176</v>
      </c>
      <c r="C761" s="40" t="s">
        <v>329</v>
      </c>
      <c r="D761" s="40" t="s">
        <v>64</v>
      </c>
      <c r="E761" s="40" t="s">
        <v>293</v>
      </c>
      <c r="F761" s="40" t="s">
        <v>324</v>
      </c>
      <c r="G761" s="40" t="s">
        <v>65</v>
      </c>
      <c r="AW761" s="40">
        <v>61.204890509999998</v>
      </c>
      <c r="AX761" s="40">
        <v>55.15007353</v>
      </c>
      <c r="AY761" s="40">
        <v>60.287593979999997</v>
      </c>
      <c r="AZ761" s="40">
        <v>47.331005689999998</v>
      </c>
      <c r="BA761" s="40">
        <v>62.336428570000002</v>
      </c>
      <c r="BB761" s="40">
        <v>61.021746030000003</v>
      </c>
      <c r="BC761" s="40">
        <v>56.293203130000002</v>
      </c>
      <c r="BD761" s="40">
        <v>60.247472350000002</v>
      </c>
      <c r="BE761" s="40">
        <v>53.780978220000001</v>
      </c>
      <c r="BF761" s="40">
        <v>60.33740547</v>
      </c>
      <c r="BG761" s="40">
        <v>59.523359999999997</v>
      </c>
      <c r="BH761" s="40">
        <v>57.71848</v>
      </c>
      <c r="BI761" s="40">
        <v>65.013040000000004</v>
      </c>
      <c r="BJ761" s="40">
        <v>58.511600000000001</v>
      </c>
      <c r="BK761" s="40">
        <v>58.511600000000001</v>
      </c>
    </row>
    <row r="762" spans="1:63" x14ac:dyDescent="0.3">
      <c r="A762" s="40" t="s">
        <v>177</v>
      </c>
      <c r="B762" s="40" t="s">
        <v>178</v>
      </c>
      <c r="C762" s="40" t="s">
        <v>329</v>
      </c>
      <c r="D762" s="40" t="s">
        <v>64</v>
      </c>
      <c r="E762" s="40" t="s">
        <v>293</v>
      </c>
      <c r="F762" s="40" t="s">
        <v>324</v>
      </c>
      <c r="G762" s="40" t="s">
        <v>65</v>
      </c>
      <c r="AW762" s="40">
        <v>3.6997674420000002</v>
      </c>
      <c r="AX762" s="40">
        <v>4.455503513</v>
      </c>
      <c r="AY762" s="40">
        <v>5.2891578949999998</v>
      </c>
      <c r="AZ762" s="40">
        <v>5.7544329899999997</v>
      </c>
      <c r="BA762" s="40">
        <v>5.3976288659999998</v>
      </c>
      <c r="BB762" s="40">
        <v>5.0716000000000001</v>
      </c>
      <c r="BC762" s="40">
        <v>4.6766203490000002</v>
      </c>
      <c r="BD762" s="40">
        <v>7.5246086959999996</v>
      </c>
      <c r="BE762" s="40">
        <v>8.7866379309999996</v>
      </c>
      <c r="BF762" s="40">
        <v>8.6069105690000001</v>
      </c>
      <c r="BG762" s="40">
        <v>7.6994117649999998</v>
      </c>
      <c r="BH762" s="40">
        <v>11.217867119999999</v>
      </c>
      <c r="BI762" s="40">
        <v>8.9038701529999997</v>
      </c>
      <c r="BJ762" s="40">
        <v>8.9173338399999995</v>
      </c>
      <c r="BK762" s="40">
        <v>12.60449504</v>
      </c>
    </row>
    <row r="763" spans="1:63" x14ac:dyDescent="0.3">
      <c r="A763" s="40" t="s">
        <v>179</v>
      </c>
      <c r="B763" s="40" t="s">
        <v>180</v>
      </c>
      <c r="C763" s="40" t="s">
        <v>329</v>
      </c>
      <c r="D763" s="40" t="s">
        <v>64</v>
      </c>
      <c r="E763" s="40" t="s">
        <v>293</v>
      </c>
      <c r="F763" s="40" t="s">
        <v>324</v>
      </c>
      <c r="G763" s="40" t="s">
        <v>65</v>
      </c>
      <c r="AW763" s="40">
        <v>1.332678571</v>
      </c>
      <c r="AX763" s="40">
        <v>1.595042735</v>
      </c>
      <c r="AY763" s="40">
        <v>1.471932773</v>
      </c>
      <c r="AZ763" s="40">
        <v>0.96739495799999997</v>
      </c>
      <c r="BA763" s="40">
        <v>1.25442623</v>
      </c>
      <c r="BB763" s="40">
        <v>1.1995199999999999</v>
      </c>
      <c r="BC763" s="40">
        <v>2.942015504</v>
      </c>
      <c r="BD763" s="40">
        <v>2.0827272730000002</v>
      </c>
      <c r="BE763" s="40">
        <v>1.7194074070000001</v>
      </c>
      <c r="BF763" s="40">
        <v>1.7617518249999999</v>
      </c>
      <c r="BG763" s="40">
        <v>2.1251927300000002</v>
      </c>
      <c r="BH763" s="40">
        <v>2.4416999970000002</v>
      </c>
      <c r="BI763" s="40">
        <v>1.8199956829999999</v>
      </c>
      <c r="BJ763" s="40">
        <v>2.3810319010000001</v>
      </c>
      <c r="BK763" s="40">
        <v>1.91084784</v>
      </c>
    </row>
    <row r="764" spans="1:63" x14ac:dyDescent="0.3">
      <c r="A764" s="40" t="s">
        <v>279</v>
      </c>
      <c r="B764" s="40" t="s">
        <v>280</v>
      </c>
      <c r="C764" s="40" t="s">
        <v>329</v>
      </c>
      <c r="D764" s="40" t="s">
        <v>64</v>
      </c>
      <c r="E764" s="40" t="s">
        <v>293</v>
      </c>
      <c r="F764" s="40" t="s">
        <v>324</v>
      </c>
      <c r="G764" s="40" t="s">
        <v>65</v>
      </c>
      <c r="AW764" s="40">
        <v>26.07474826</v>
      </c>
      <c r="AX764" s="40">
        <v>26.172929709999998</v>
      </c>
      <c r="AY764" s="40">
        <v>29.904612159999999</v>
      </c>
      <c r="AZ764" s="40">
        <v>27.983865049999999</v>
      </c>
      <c r="BA764" s="40">
        <v>25.677066050000001</v>
      </c>
      <c r="BB764" s="40">
        <v>32.334350630000003</v>
      </c>
      <c r="BC764" s="40">
        <v>38.656618610000002</v>
      </c>
      <c r="BD764" s="40">
        <v>25.777746480000001</v>
      </c>
      <c r="BE764" s="40">
        <v>29.17352941</v>
      </c>
      <c r="BF764" s="40">
        <v>46.147222220000003</v>
      </c>
      <c r="BG764" s="40">
        <v>37.626095810000002</v>
      </c>
      <c r="BH764" s="40">
        <v>48.972137089999997</v>
      </c>
      <c r="BI764" s="40">
        <v>50.466858809999998</v>
      </c>
      <c r="BJ764" s="40">
        <v>55.918196700000003</v>
      </c>
      <c r="BK764" s="40">
        <v>89.594069700000006</v>
      </c>
    </row>
    <row r="765" spans="1:63" x14ac:dyDescent="0.3">
      <c r="A765" s="40" t="s">
        <v>281</v>
      </c>
      <c r="B765" s="40" t="s">
        <v>282</v>
      </c>
      <c r="C765" s="40" t="s">
        <v>329</v>
      </c>
      <c r="D765" s="40" t="s">
        <v>64</v>
      </c>
      <c r="E765" s="40" t="s">
        <v>293</v>
      </c>
      <c r="F765" s="40" t="s">
        <v>324</v>
      </c>
      <c r="G765" s="40" t="s">
        <v>65</v>
      </c>
      <c r="AW765" s="40">
        <v>35.70136986</v>
      </c>
      <c r="AX765" s="40">
        <v>40.008767120000002</v>
      </c>
      <c r="AY765" s="40">
        <v>22.724210530000001</v>
      </c>
      <c r="AZ765" s="40">
        <v>21.79948718</v>
      </c>
      <c r="BA765" s="40">
        <v>32.356341460000003</v>
      </c>
      <c r="BB765" s="40">
        <v>27.035250000000001</v>
      </c>
      <c r="BC765" s="40">
        <v>21.99411765</v>
      </c>
      <c r="BD765" s="40">
        <v>28.778048779999999</v>
      </c>
      <c r="BE765" s="40">
        <v>34.082999999999998</v>
      </c>
      <c r="BF765" s="40">
        <v>26.548333329999998</v>
      </c>
      <c r="BG765" s="40">
        <v>18.25</v>
      </c>
      <c r="BH765" s="40">
        <v>18.975000000000001</v>
      </c>
      <c r="BI765" s="40">
        <v>25.45</v>
      </c>
      <c r="BJ765" s="40">
        <v>22.9</v>
      </c>
      <c r="BK765" s="40">
        <v>22.9</v>
      </c>
    </row>
    <row r="766" spans="1:63" x14ac:dyDescent="0.3">
      <c r="A766" s="40" t="s">
        <v>147</v>
      </c>
      <c r="B766" s="40" t="s">
        <v>148</v>
      </c>
      <c r="C766" s="40" t="s">
        <v>330</v>
      </c>
      <c r="D766" s="40" t="s">
        <v>64</v>
      </c>
      <c r="E766" s="40" t="s">
        <v>293</v>
      </c>
      <c r="F766" s="40" t="s">
        <v>324</v>
      </c>
      <c r="G766" s="40" t="s">
        <v>65</v>
      </c>
      <c r="AW766" s="40">
        <v>0.42765957399999999</v>
      </c>
      <c r="AX766" s="40">
        <v>10.39137255</v>
      </c>
      <c r="AY766" s="40">
        <v>12.54065217</v>
      </c>
      <c r="AZ766" s="40">
        <v>15.243673469999999</v>
      </c>
      <c r="BA766" s="40">
        <v>13.404255320000001</v>
      </c>
      <c r="BB766" s="40">
        <v>10.10102041</v>
      </c>
      <c r="BC766" s="40">
        <v>9.5344999999999995</v>
      </c>
      <c r="BD766" s="40">
        <v>9.4519298250000006</v>
      </c>
      <c r="BE766" s="40">
        <v>9.4284999999999997</v>
      </c>
      <c r="BF766" s="40">
        <v>10.702456140000001</v>
      </c>
      <c r="BG766" s="40">
        <v>13.56697168</v>
      </c>
      <c r="BH766" s="40">
        <v>15.46079669</v>
      </c>
      <c r="BI766" s="40">
        <v>15.880756180000001</v>
      </c>
      <c r="BJ766" s="40">
        <v>16.288695310000001</v>
      </c>
      <c r="BK766" s="40">
        <v>21.773516600000001</v>
      </c>
    </row>
    <row r="767" spans="1:63" x14ac:dyDescent="0.3">
      <c r="A767" s="40" t="s">
        <v>153</v>
      </c>
      <c r="B767" s="40" t="s">
        <v>154</v>
      </c>
      <c r="C767" s="40" t="s">
        <v>330</v>
      </c>
      <c r="D767" s="40" t="s">
        <v>64</v>
      </c>
      <c r="E767" s="40" t="s">
        <v>293</v>
      </c>
      <c r="F767" s="40" t="s">
        <v>324</v>
      </c>
      <c r="G767" s="40" t="s">
        <v>65</v>
      </c>
      <c r="AW767" s="40">
        <v>9.768624161</v>
      </c>
      <c r="AX767" s="40">
        <v>8.1552013419999998</v>
      </c>
      <c r="AY767" s="40">
        <v>11.06275168</v>
      </c>
      <c r="AZ767" s="40">
        <v>7.9989937949999996</v>
      </c>
      <c r="BA767" s="40">
        <v>9.0321985579999993</v>
      </c>
      <c r="BB767" s="40">
        <v>8.6228408519999995</v>
      </c>
      <c r="BC767" s="40">
        <v>6.5574375309999997</v>
      </c>
      <c r="BD767" s="40">
        <v>7.0028509139999997</v>
      </c>
      <c r="BE767" s="40">
        <v>9.2390322579999999</v>
      </c>
      <c r="BF767" s="40">
        <v>11.03596774</v>
      </c>
      <c r="BG767" s="40">
        <v>10.335734</v>
      </c>
      <c r="BH767" s="40">
        <v>10.058338900000001</v>
      </c>
      <c r="BI767" s="40">
        <v>9.6210354710000008</v>
      </c>
      <c r="BJ767" s="40">
        <v>13.63044796</v>
      </c>
      <c r="BK767" s="40">
        <v>9.6675291390000009</v>
      </c>
    </row>
    <row r="768" spans="1:63" x14ac:dyDescent="0.3">
      <c r="A768" s="40" t="s">
        <v>155</v>
      </c>
      <c r="B768" s="40" t="s">
        <v>156</v>
      </c>
      <c r="C768" s="40" t="s">
        <v>330</v>
      </c>
      <c r="D768" s="40" t="s">
        <v>64</v>
      </c>
      <c r="E768" s="40" t="s">
        <v>293</v>
      </c>
      <c r="F768" s="40" t="s">
        <v>324</v>
      </c>
      <c r="G768" s="40" t="s">
        <v>65</v>
      </c>
    </row>
    <row r="769" spans="1:64" x14ac:dyDescent="0.3">
      <c r="A769" s="40" t="s">
        <v>284</v>
      </c>
      <c r="B769" s="40" t="s">
        <v>272</v>
      </c>
      <c r="C769" s="40" t="s">
        <v>330</v>
      </c>
      <c r="D769" s="40" t="s">
        <v>64</v>
      </c>
      <c r="E769" s="40" t="s">
        <v>293</v>
      </c>
      <c r="F769" s="40" t="s">
        <v>324</v>
      </c>
      <c r="G769" s="40" t="s">
        <v>65</v>
      </c>
      <c r="AW769" s="40">
        <v>31.01892857</v>
      </c>
      <c r="AX769" s="40">
        <v>29.345357140000001</v>
      </c>
      <c r="AY769" s="40">
        <v>27.218928569999999</v>
      </c>
      <c r="AZ769" s="40">
        <v>17.78035714</v>
      </c>
      <c r="BA769" s="40">
        <v>22.772500000000001</v>
      </c>
      <c r="BB769" s="40">
        <v>23.99</v>
      </c>
      <c r="BC769" s="40">
        <v>18.211724140000001</v>
      </c>
      <c r="BD769" s="40">
        <v>15.30758621</v>
      </c>
      <c r="BE769" s="40">
        <v>32.085862069999997</v>
      </c>
      <c r="BF769" s="40">
        <v>19.40275862</v>
      </c>
      <c r="BG769" s="40">
        <v>26.918396420000001</v>
      </c>
      <c r="BH769" s="40">
        <v>37.580682920000001</v>
      </c>
      <c r="BI769" s="40">
        <v>42.386986800000003</v>
      </c>
      <c r="BJ769" s="40">
        <v>50.63467807</v>
      </c>
      <c r="BK769" s="40">
        <v>51.683337819999998</v>
      </c>
    </row>
    <row r="770" spans="1:64" x14ac:dyDescent="0.3">
      <c r="A770" s="40" t="s">
        <v>273</v>
      </c>
      <c r="B770" s="40" t="s">
        <v>274</v>
      </c>
      <c r="C770" s="40" t="s">
        <v>330</v>
      </c>
      <c r="D770" s="40" t="s">
        <v>64</v>
      </c>
      <c r="E770" s="40" t="s">
        <v>293</v>
      </c>
      <c r="F770" s="40" t="s">
        <v>324</v>
      </c>
      <c r="G770" s="40" t="s">
        <v>65</v>
      </c>
      <c r="AW770" s="40">
        <v>3.745515427</v>
      </c>
      <c r="AX770" s="40">
        <v>6.8389486259999996</v>
      </c>
      <c r="AY770" s="40">
        <v>13.2005</v>
      </c>
      <c r="AZ770" s="40">
        <v>5.9987500000000002</v>
      </c>
      <c r="BA770" s="40">
        <v>20.059761900000002</v>
      </c>
      <c r="BB770" s="40">
        <v>17.760000000000002</v>
      </c>
      <c r="BC770" s="40">
        <v>14.54955556</v>
      </c>
      <c r="BD770" s="40">
        <v>18.979565220000001</v>
      </c>
      <c r="BE770" s="40">
        <v>18.700216449999999</v>
      </c>
      <c r="BF770" s="40">
        <v>13.23050847</v>
      </c>
      <c r="BG770" s="40">
        <v>34.757659570000001</v>
      </c>
      <c r="BH770" s="40">
        <v>25.259148939999999</v>
      </c>
      <c r="BI770" s="40">
        <v>15.70212766</v>
      </c>
      <c r="BJ770" s="40">
        <v>23.505408490000001</v>
      </c>
      <c r="BK770" s="40">
        <v>20.876595739999999</v>
      </c>
    </row>
    <row r="771" spans="1:64" x14ac:dyDescent="0.3">
      <c r="A771" s="40" t="s">
        <v>161</v>
      </c>
      <c r="B771" s="40" t="s">
        <v>162</v>
      </c>
      <c r="C771" s="40" t="s">
        <v>330</v>
      </c>
      <c r="D771" s="40" t="s">
        <v>64</v>
      </c>
      <c r="E771" s="40" t="s">
        <v>293</v>
      </c>
      <c r="F771" s="40" t="s">
        <v>324</v>
      </c>
      <c r="G771" s="40" t="s">
        <v>65</v>
      </c>
      <c r="AY771" s="40">
        <v>52.041583369999998</v>
      </c>
      <c r="AZ771" s="40">
        <v>15.69248617</v>
      </c>
      <c r="BA771" s="40">
        <v>17.50132112</v>
      </c>
      <c r="BB771" s="40">
        <v>31.05027548</v>
      </c>
      <c r="BC771" s="40">
        <v>22.48168721</v>
      </c>
      <c r="BD771" s="40">
        <v>6.0889792170000003</v>
      </c>
      <c r="BE771" s="40">
        <v>19.60038333</v>
      </c>
      <c r="BF771" s="40">
        <v>22.007287569999999</v>
      </c>
      <c r="BG771" s="40">
        <v>20.6853449</v>
      </c>
      <c r="BH771" s="40">
        <v>25.8711591</v>
      </c>
      <c r="BI771" s="40">
        <v>29.07029666</v>
      </c>
      <c r="BJ771" s="40">
        <v>27.047718280000002</v>
      </c>
      <c r="BK771" s="40">
        <v>44.23502208</v>
      </c>
    </row>
    <row r="772" spans="1:64" x14ac:dyDescent="0.3">
      <c r="A772" s="40" t="s">
        <v>163</v>
      </c>
      <c r="B772" s="40" t="s">
        <v>164</v>
      </c>
      <c r="C772" s="40" t="s">
        <v>330</v>
      </c>
      <c r="D772" s="40" t="s">
        <v>64</v>
      </c>
      <c r="E772" s="40" t="s">
        <v>293</v>
      </c>
      <c r="F772" s="40" t="s">
        <v>324</v>
      </c>
      <c r="G772" s="40" t="s">
        <v>65</v>
      </c>
    </row>
    <row r="773" spans="1:64" x14ac:dyDescent="0.3">
      <c r="A773" s="40" t="s">
        <v>167</v>
      </c>
      <c r="B773" s="40" t="s">
        <v>168</v>
      </c>
      <c r="C773" s="40" t="s">
        <v>330</v>
      </c>
      <c r="D773" s="40" t="s">
        <v>64</v>
      </c>
      <c r="E773" s="40" t="s">
        <v>293</v>
      </c>
      <c r="F773" s="40" t="s">
        <v>324</v>
      </c>
      <c r="G773" s="40" t="s">
        <v>65</v>
      </c>
      <c r="AW773" s="40">
        <v>0.61181948399999997</v>
      </c>
      <c r="AX773" s="40">
        <v>0.29366547999999998</v>
      </c>
      <c r="AY773" s="40">
        <v>0.23998582099999999</v>
      </c>
      <c r="AZ773" s="40">
        <v>0.38766550999999999</v>
      </c>
      <c r="BA773" s="40">
        <v>0.527622551</v>
      </c>
      <c r="BB773" s="40">
        <v>0.35490787299999998</v>
      </c>
      <c r="BC773" s="40">
        <v>0.15341823099999999</v>
      </c>
      <c r="BD773" s="40">
        <v>0.35348993299999998</v>
      </c>
      <c r="BE773" s="40">
        <v>0.49602648999999999</v>
      </c>
      <c r="BF773" s="40">
        <v>0.48564102599999998</v>
      </c>
      <c r="BG773" s="40">
        <v>0.92329494599999995</v>
      </c>
      <c r="BH773" s="40">
        <v>0.63715059600000001</v>
      </c>
      <c r="BI773" s="40">
        <v>0.99924343999999998</v>
      </c>
      <c r="BJ773" s="40">
        <v>0.40373214499999999</v>
      </c>
      <c r="BK773" s="40">
        <v>0.40209046799999998</v>
      </c>
    </row>
    <row r="774" spans="1:64" x14ac:dyDescent="0.3">
      <c r="A774" s="40" t="s">
        <v>169</v>
      </c>
      <c r="B774" s="40" t="s">
        <v>170</v>
      </c>
      <c r="C774" s="40" t="s">
        <v>330</v>
      </c>
      <c r="D774" s="40" t="s">
        <v>64</v>
      </c>
      <c r="E774" s="40" t="s">
        <v>293</v>
      </c>
      <c r="F774" s="40" t="s">
        <v>324</v>
      </c>
      <c r="G774" s="40" t="s">
        <v>65</v>
      </c>
      <c r="AW774" s="40">
        <v>4.5288823530000002</v>
      </c>
      <c r="AX774" s="40">
        <v>6.141</v>
      </c>
      <c r="AY774" s="40">
        <v>4.5451142859999996</v>
      </c>
      <c r="AZ774" s="40">
        <v>7.1973333329999996</v>
      </c>
      <c r="BA774" s="40">
        <v>10.03888587</v>
      </c>
      <c r="BB774" s="40">
        <v>4.2050540539999997</v>
      </c>
      <c r="BC774" s="40">
        <v>5.8768333330000004</v>
      </c>
      <c r="BD774" s="40">
        <v>5.2610312500000003</v>
      </c>
      <c r="BE774" s="40">
        <v>12.21366667</v>
      </c>
      <c r="BF774" s="40">
        <v>6.5612941180000002</v>
      </c>
      <c r="BG774" s="40">
        <v>8.6686972099999995</v>
      </c>
      <c r="BH774" s="40">
        <v>9.0181733689999994</v>
      </c>
      <c r="BI774" s="40">
        <v>9.4310638789999999</v>
      </c>
      <c r="BJ774" s="40">
        <v>7.7154995399999997</v>
      </c>
      <c r="BK774" s="40">
        <v>5.4703673019999997</v>
      </c>
    </row>
    <row r="775" spans="1:64" x14ac:dyDescent="0.3">
      <c r="A775" s="40" t="s">
        <v>173</v>
      </c>
      <c r="B775" s="40" t="s">
        <v>174</v>
      </c>
      <c r="C775" s="40" t="s">
        <v>330</v>
      </c>
      <c r="D775" s="40" t="s">
        <v>64</v>
      </c>
      <c r="E775" s="40" t="s">
        <v>293</v>
      </c>
      <c r="F775" s="40" t="s">
        <v>324</v>
      </c>
      <c r="G775" s="40" t="s">
        <v>65</v>
      </c>
      <c r="AW775" s="40">
        <v>11.794426229999999</v>
      </c>
      <c r="AX775" s="40">
        <v>10.938608459999999</v>
      </c>
      <c r="AY775" s="40">
        <v>12.71175092</v>
      </c>
      <c r="AZ775" s="40">
        <v>9.8662827899999996</v>
      </c>
      <c r="BA775" s="40">
        <v>2.3088857549999999</v>
      </c>
      <c r="BB775" s="40">
        <v>2.1459649120000002</v>
      </c>
      <c r="BC775" s="40">
        <v>2.3030386740000002</v>
      </c>
      <c r="BD775" s="40">
        <v>6.3718015670000003</v>
      </c>
      <c r="BE775" s="40">
        <v>8.2023684209999992</v>
      </c>
      <c r="BF775" s="40">
        <v>6.8275757580000001</v>
      </c>
      <c r="BG775" s="40">
        <v>10.52424242</v>
      </c>
      <c r="BH775" s="40">
        <v>12.38125</v>
      </c>
      <c r="BI775" s="40">
        <v>11.740625</v>
      </c>
      <c r="BJ775" s="40">
        <v>16.315625000000001</v>
      </c>
      <c r="BK775" s="40">
        <v>16.409375000000001</v>
      </c>
    </row>
    <row r="776" spans="1:64" x14ac:dyDescent="0.3">
      <c r="A776" s="40" t="s">
        <v>5</v>
      </c>
      <c r="B776" s="40" t="s">
        <v>6</v>
      </c>
      <c r="C776" s="40" t="s">
        <v>329</v>
      </c>
      <c r="D776" s="40" t="s">
        <v>66</v>
      </c>
      <c r="E776" s="40" t="s">
        <v>293</v>
      </c>
      <c r="F776" s="40" t="s">
        <v>324</v>
      </c>
      <c r="G776" s="40" t="s">
        <v>67</v>
      </c>
      <c r="I776" s="40">
        <v>65.494825030000001</v>
      </c>
      <c r="P776" s="40">
        <v>49.687936579999999</v>
      </c>
      <c r="Q776" s="40">
        <v>44.691417379999997</v>
      </c>
      <c r="R776" s="40">
        <v>45.421540640000003</v>
      </c>
      <c r="S776" s="40">
        <v>42.072839760000001</v>
      </c>
      <c r="T776" s="40">
        <v>40.597911619999998</v>
      </c>
      <c r="U776" s="40">
        <v>27.629100999999999</v>
      </c>
      <c r="Y776" s="40">
        <v>23.276576710000001</v>
      </c>
      <c r="Z776" s="40">
        <v>14.342247009999999</v>
      </c>
      <c r="AA776" s="40">
        <v>8.6930038799999991</v>
      </c>
      <c r="AB776" s="40">
        <v>5.2399234669999997</v>
      </c>
      <c r="AK776" s="40">
        <v>0.23486520399999999</v>
      </c>
      <c r="AL776" s="40">
        <v>0.30592203299999998</v>
      </c>
      <c r="BB776" s="40">
        <v>9.7308252999999997E-2</v>
      </c>
      <c r="BD776" s="40">
        <v>8.1153768000000001E-2</v>
      </c>
      <c r="BE776" s="40">
        <v>5.4445159999999999E-2</v>
      </c>
      <c r="BF776" s="40">
        <v>3.870436E-2</v>
      </c>
      <c r="BG776" s="40">
        <v>6.3119923999999994E-2</v>
      </c>
      <c r="BH776" s="40">
        <v>7.3454090999999999E-2</v>
      </c>
      <c r="BI776" s="40">
        <v>8.5170952999999994E-2</v>
      </c>
      <c r="BJ776" s="40">
        <v>0.14349843000000001</v>
      </c>
    </row>
    <row r="777" spans="1:64" x14ac:dyDescent="0.3">
      <c r="A777" s="40" t="s">
        <v>151</v>
      </c>
      <c r="B777" s="40" t="s">
        <v>152</v>
      </c>
      <c r="C777" s="40" t="s">
        <v>329</v>
      </c>
      <c r="D777" s="40" t="s">
        <v>66</v>
      </c>
      <c r="E777" s="40" t="s">
        <v>293</v>
      </c>
      <c r="F777" s="40" t="s">
        <v>324</v>
      </c>
      <c r="G777" s="40" t="s">
        <v>67</v>
      </c>
      <c r="L777" s="40">
        <v>75.27383648</v>
      </c>
      <c r="U777" s="40">
        <v>88.37486638</v>
      </c>
      <c r="V777" s="40">
        <v>91.641413979999996</v>
      </c>
      <c r="W777" s="40">
        <v>93.254353039999998</v>
      </c>
      <c r="AN777" s="40">
        <v>77.172736580000006</v>
      </c>
      <c r="AO777" s="40">
        <v>91.427752819999995</v>
      </c>
      <c r="AP777" s="40">
        <v>91.315253819999995</v>
      </c>
      <c r="AQ777" s="40">
        <v>95.085974609999994</v>
      </c>
      <c r="AR777" s="40">
        <v>98.289505809999994</v>
      </c>
      <c r="AS777" s="40">
        <v>99.112779630000006</v>
      </c>
      <c r="AT777" s="40">
        <v>97.866283839999994</v>
      </c>
      <c r="AU777" s="40">
        <v>91.001065109999999</v>
      </c>
      <c r="AV777" s="40">
        <v>87.830552710000006</v>
      </c>
      <c r="AW777" s="40">
        <v>93.102116499999994</v>
      </c>
      <c r="AX777" s="40">
        <v>91.026670609999996</v>
      </c>
      <c r="AY777" s="40">
        <v>92.159701240000004</v>
      </c>
      <c r="AZ777" s="40">
        <v>86.782493389999999</v>
      </c>
      <c r="BA777" s="40">
        <v>86.276922580000004</v>
      </c>
      <c r="BB777" s="40">
        <v>53.083835880000002</v>
      </c>
      <c r="BC777" s="40">
        <v>64.825892330000002</v>
      </c>
      <c r="BD777" s="40">
        <v>67.498525560000004</v>
      </c>
      <c r="BE777" s="40">
        <v>81.405482370000001</v>
      </c>
      <c r="BF777" s="40">
        <v>73.865085210000004</v>
      </c>
      <c r="BG777" s="40">
        <v>68.792712949999995</v>
      </c>
      <c r="BH777" s="40">
        <v>63.690503569999997</v>
      </c>
      <c r="BI777" s="40">
        <v>72.072312569999994</v>
      </c>
      <c r="BJ777" s="40">
        <v>72.456361400000006</v>
      </c>
      <c r="BK777" s="40">
        <v>76.183020630000001</v>
      </c>
      <c r="BL777" s="40">
        <v>78.830511740000006</v>
      </c>
    </row>
    <row r="778" spans="1:64" x14ac:dyDescent="0.3">
      <c r="A778" s="40" t="s">
        <v>157</v>
      </c>
      <c r="B778" s="40" t="s">
        <v>158</v>
      </c>
      <c r="C778" s="40" t="s">
        <v>329</v>
      </c>
      <c r="D778" s="40" t="s">
        <v>66</v>
      </c>
      <c r="E778" s="40" t="s">
        <v>293</v>
      </c>
      <c r="F778" s="40" t="s">
        <v>324</v>
      </c>
      <c r="G778" s="40" t="s">
        <v>67</v>
      </c>
      <c r="AN778" s="40">
        <v>69.267087910000001</v>
      </c>
      <c r="AP778" s="40">
        <v>72.529511130000003</v>
      </c>
      <c r="AR778" s="40">
        <v>78.536415880000007</v>
      </c>
      <c r="AS778" s="40">
        <v>80.567008389999998</v>
      </c>
      <c r="AT778" s="40">
        <v>74.370710079999995</v>
      </c>
      <c r="AU778" s="40">
        <v>70.592781000000002</v>
      </c>
      <c r="AV778" s="40">
        <v>60.68069414</v>
      </c>
      <c r="AW778" s="40">
        <v>69.28322541</v>
      </c>
      <c r="AX778" s="40">
        <v>61.975553990000002</v>
      </c>
      <c r="AY778" s="40">
        <v>75.394043120000006</v>
      </c>
      <c r="AZ778" s="40">
        <v>78.726605579999998</v>
      </c>
      <c r="BA778" s="40">
        <v>76.520083069999998</v>
      </c>
      <c r="BB778" s="40">
        <v>62.145987130000002</v>
      </c>
      <c r="BC778" s="40">
        <v>75.280237360000001</v>
      </c>
      <c r="BD778" s="40">
        <v>77.491111910000001</v>
      </c>
      <c r="BE778" s="40">
        <v>78.541844909999995</v>
      </c>
      <c r="BF778" s="40">
        <v>78.377238829999996</v>
      </c>
      <c r="BG778" s="40">
        <v>80.348796770000007</v>
      </c>
      <c r="BH778" s="40">
        <v>66.916430879999993</v>
      </c>
      <c r="BI778" s="40">
        <v>74.007734859999999</v>
      </c>
      <c r="BJ778" s="40">
        <v>71.728516859999999</v>
      </c>
      <c r="BK778" s="40">
        <v>83.822688479999997</v>
      </c>
    </row>
    <row r="779" spans="1:64" x14ac:dyDescent="0.3">
      <c r="A779" s="40" t="s">
        <v>159</v>
      </c>
      <c r="B779" s="40" t="s">
        <v>160</v>
      </c>
      <c r="C779" s="40" t="s">
        <v>329</v>
      </c>
      <c r="D779" s="40" t="s">
        <v>66</v>
      </c>
      <c r="E779" s="40" t="s">
        <v>293</v>
      </c>
      <c r="F779" s="40" t="s">
        <v>324</v>
      </c>
      <c r="G779" s="40" t="s">
        <v>67</v>
      </c>
      <c r="W779" s="40">
        <v>52.381625110000002</v>
      </c>
      <c r="X779" s="40">
        <v>66.15272607</v>
      </c>
      <c r="Y779" s="40">
        <v>59.551750910000003</v>
      </c>
      <c r="Z779" s="40">
        <v>56.530574039999998</v>
      </c>
      <c r="AA779" s="40">
        <v>43.846954420000003</v>
      </c>
      <c r="AB779" s="40">
        <v>45.939210410000001</v>
      </c>
      <c r="AC779" s="40">
        <v>51.395401300000003</v>
      </c>
      <c r="AD779" s="40">
        <v>59.434658300000002</v>
      </c>
      <c r="AE779" s="40">
        <v>63.238262489999997</v>
      </c>
      <c r="AF779" s="40">
        <v>63.575444939999997</v>
      </c>
      <c r="AG779" s="40">
        <v>70.315363939999997</v>
      </c>
      <c r="AH779" s="40">
        <v>63.312877329999999</v>
      </c>
      <c r="AI779" s="40">
        <v>62.512173220000001</v>
      </c>
      <c r="AK779" s="40">
        <v>49.12917144</v>
      </c>
      <c r="AL779" s="40">
        <v>53.227043620000003</v>
      </c>
      <c r="AM779" s="40">
        <v>44.15659187</v>
      </c>
      <c r="AN779" s="40">
        <v>53.252809450000001</v>
      </c>
      <c r="AO779" s="40">
        <v>56.455325979999998</v>
      </c>
      <c r="AP779" s="40">
        <v>56.087715289999998</v>
      </c>
      <c r="AQ779" s="40">
        <v>56.710226159999998</v>
      </c>
      <c r="AR779" s="40">
        <v>55.638424669999999</v>
      </c>
      <c r="AS779" s="40">
        <v>58.546558660000002</v>
      </c>
      <c r="AT779" s="40">
        <v>58.422023660000001</v>
      </c>
      <c r="AU779" s="40">
        <v>59.276448899999998</v>
      </c>
      <c r="AV779" s="40">
        <v>59.982113470000002</v>
      </c>
      <c r="AW779" s="40">
        <v>31.815250020000001</v>
      </c>
      <c r="AX779" s="40">
        <v>42.681493080000003</v>
      </c>
      <c r="AY779" s="40">
        <v>52.02403039</v>
      </c>
      <c r="AZ779" s="40">
        <v>37.719522910000002</v>
      </c>
      <c r="BA779" s="40">
        <v>42.660536329999999</v>
      </c>
      <c r="BB779" s="40">
        <v>43.319511980000001</v>
      </c>
      <c r="BC779" s="40">
        <v>44.209968480000001</v>
      </c>
      <c r="BD779" s="40">
        <v>43.976123209999997</v>
      </c>
      <c r="BE779" s="40">
        <v>47.919514499999998</v>
      </c>
      <c r="BH779" s="40">
        <v>46.222219410000001</v>
      </c>
      <c r="BL779" s="40">
        <v>51.321528049999998</v>
      </c>
    </row>
    <row r="780" spans="1:64" x14ac:dyDescent="0.3">
      <c r="A780" s="40" t="s">
        <v>275</v>
      </c>
      <c r="B780" s="40" t="s">
        <v>276</v>
      </c>
      <c r="C780" s="40" t="s">
        <v>329</v>
      </c>
      <c r="D780" s="40" t="s">
        <v>66</v>
      </c>
      <c r="E780" s="40" t="s">
        <v>293</v>
      </c>
      <c r="F780" s="40" t="s">
        <v>324</v>
      </c>
      <c r="G780" s="40" t="s">
        <v>67</v>
      </c>
      <c r="I780" s="40">
        <v>81.896163569999999</v>
      </c>
      <c r="J780" s="40">
        <v>76.915128629999998</v>
      </c>
      <c r="K780" s="40">
        <v>77.611232220000005</v>
      </c>
      <c r="L780" s="40">
        <v>79.444903440000004</v>
      </c>
      <c r="M780" s="40">
        <v>79.274070269999996</v>
      </c>
      <c r="N780" s="40">
        <v>77.457034289999996</v>
      </c>
      <c r="O780" s="40">
        <v>81.104702290000006</v>
      </c>
      <c r="P780" s="40">
        <v>76.283350990000002</v>
      </c>
      <c r="Q780" s="40">
        <v>78.882826589999993</v>
      </c>
      <c r="R780" s="40">
        <v>78.500510050000003</v>
      </c>
      <c r="S780" s="40">
        <v>80.776288629999996</v>
      </c>
      <c r="T780" s="40">
        <v>75.994084470000004</v>
      </c>
      <c r="U780" s="40">
        <v>69.236991500000002</v>
      </c>
      <c r="V780" s="40">
        <v>75.365079559999998</v>
      </c>
      <c r="W780" s="40">
        <v>73.874498149999994</v>
      </c>
      <c r="X780" s="40">
        <v>81.229806839999995</v>
      </c>
      <c r="Y780" s="40">
        <v>83.071909829999996</v>
      </c>
      <c r="Z780" s="40">
        <v>80.382671709999997</v>
      </c>
      <c r="AA780" s="40">
        <v>79.885293309999994</v>
      </c>
      <c r="AB780" s="40">
        <v>74.892560029999999</v>
      </c>
      <c r="AC780" s="40">
        <v>76.364411759999996</v>
      </c>
      <c r="AD780" s="40">
        <v>79.476775869999997</v>
      </c>
      <c r="AE780" s="40">
        <v>82.894516379999999</v>
      </c>
      <c r="AF780" s="40">
        <v>79.224996439999998</v>
      </c>
      <c r="AK780" s="40">
        <v>72.80193448</v>
      </c>
      <c r="AL780" s="40">
        <v>66.123144879999998</v>
      </c>
      <c r="AM780" s="40">
        <v>68.026902329999999</v>
      </c>
      <c r="AN780" s="40">
        <v>66.29393202</v>
      </c>
      <c r="AO780" s="40">
        <v>78.121117119999994</v>
      </c>
      <c r="AP780" s="40">
        <v>69.130014000000003</v>
      </c>
      <c r="AQ780" s="40">
        <v>57.532915760000002</v>
      </c>
      <c r="AR780" s="40">
        <v>54.380706170000003</v>
      </c>
      <c r="AS780" s="40">
        <v>42.079977489999997</v>
      </c>
      <c r="AT780" s="40">
        <v>35.935468020000002</v>
      </c>
      <c r="AU780" s="40">
        <v>38.272231040000001</v>
      </c>
      <c r="AV780" s="40">
        <v>47.906357040000003</v>
      </c>
      <c r="AW780" s="40">
        <v>61.429676149999999</v>
      </c>
      <c r="AX780" s="40">
        <v>53.266168819999997</v>
      </c>
      <c r="AY780" s="40">
        <v>37.284735980000001</v>
      </c>
      <c r="AZ780" s="40">
        <v>31.975415340000001</v>
      </c>
      <c r="BA780" s="40">
        <v>34.666801290000002</v>
      </c>
      <c r="BB780" s="40">
        <v>31.465880089999999</v>
      </c>
      <c r="BC780" s="40">
        <v>21.04111116</v>
      </c>
      <c r="BD780" s="40">
        <v>28.844794960000002</v>
      </c>
      <c r="BE780" s="40">
        <v>26.68544095</v>
      </c>
      <c r="BF780" s="40">
        <v>33.206611780000003</v>
      </c>
      <c r="BG780" s="40">
        <v>32.847321280000003</v>
      </c>
      <c r="BH780" s="40">
        <v>25.672118820000001</v>
      </c>
      <c r="BI780" s="40">
        <v>25.069459590000001</v>
      </c>
      <c r="BJ780" s="40">
        <v>30.098904560000001</v>
      </c>
      <c r="BK780" s="40">
        <v>39.173628549999997</v>
      </c>
      <c r="BL780" s="40">
        <v>46.214989250000002</v>
      </c>
    </row>
    <row r="781" spans="1:64" x14ac:dyDescent="0.3">
      <c r="A781" s="40" t="s">
        <v>277</v>
      </c>
      <c r="B781" s="40" t="s">
        <v>278</v>
      </c>
      <c r="C781" s="40" t="s">
        <v>329</v>
      </c>
      <c r="D781" s="40" t="s">
        <v>66</v>
      </c>
      <c r="E781" s="40" t="s">
        <v>293</v>
      </c>
      <c r="F781" s="40" t="s">
        <v>324</v>
      </c>
      <c r="G781" s="40" t="s">
        <v>67</v>
      </c>
      <c r="M781" s="40">
        <v>89.809889170000005</v>
      </c>
      <c r="N781" s="40">
        <v>93.623752569999994</v>
      </c>
      <c r="O781" s="40">
        <v>92.77111506</v>
      </c>
      <c r="P781" s="40">
        <v>91.225733239999997</v>
      </c>
      <c r="Q781" s="40">
        <v>88.209856270000003</v>
      </c>
      <c r="R781" s="40">
        <v>91.334555350000002</v>
      </c>
      <c r="S781" s="40">
        <v>91.895678439999998</v>
      </c>
      <c r="T781" s="40">
        <v>92.694759980000001</v>
      </c>
      <c r="U781" s="40">
        <v>91.371439330000001</v>
      </c>
      <c r="V781" s="40">
        <v>92.423781020000007</v>
      </c>
      <c r="W781" s="40">
        <v>94.214872560000003</v>
      </c>
      <c r="X781" s="40">
        <v>94.348509109999995</v>
      </c>
      <c r="Y781" s="40">
        <v>94.891187149999993</v>
      </c>
      <c r="Z781" s="40">
        <v>94.570341670000005</v>
      </c>
      <c r="AA781" s="40">
        <v>90.862258510000004</v>
      </c>
      <c r="AB781" s="40">
        <v>91.055591829999997</v>
      </c>
      <c r="AC781" s="40">
        <v>93.873616870000006</v>
      </c>
      <c r="AD781" s="40">
        <v>95.530234530000001</v>
      </c>
      <c r="AE781" s="40">
        <v>96.023690689999995</v>
      </c>
      <c r="AF781" s="40">
        <v>91.158191849999994</v>
      </c>
      <c r="AG781" s="40">
        <v>94.320814839999997</v>
      </c>
      <c r="AH781" s="40">
        <v>93.495006520000004</v>
      </c>
      <c r="AI781" s="40">
        <v>94.319397499999994</v>
      </c>
      <c r="AK781" s="40">
        <v>92.852882530000002</v>
      </c>
      <c r="AL781" s="40">
        <v>93.496257850000006</v>
      </c>
      <c r="AO781" s="40">
        <v>85.971176630000002</v>
      </c>
      <c r="AP781" s="40">
        <v>90.370396619999994</v>
      </c>
      <c r="AQ781" s="40">
        <v>86.803185080000006</v>
      </c>
      <c r="AR781" s="40">
        <v>86.852073829999995</v>
      </c>
      <c r="AS781" s="40">
        <v>91.544878740000001</v>
      </c>
      <c r="AT781" s="40">
        <v>88.913824750000003</v>
      </c>
      <c r="AU781" s="40">
        <v>89.235124429999999</v>
      </c>
      <c r="AV781" s="40">
        <v>86.904448040000005</v>
      </c>
      <c r="AW781" s="40">
        <v>85.106363189999996</v>
      </c>
      <c r="AX781" s="40">
        <v>86.268476530000001</v>
      </c>
      <c r="AY781" s="40">
        <v>78.317293629999995</v>
      </c>
      <c r="AZ781" s="40">
        <v>79.538718279999998</v>
      </c>
      <c r="BA781" s="40">
        <v>82.895084319999995</v>
      </c>
      <c r="BB781" s="40">
        <v>85.572146329999995</v>
      </c>
      <c r="BC781" s="40">
        <v>85.786330309999997</v>
      </c>
      <c r="BD781" s="40">
        <v>86.685998929999997</v>
      </c>
      <c r="BE781" s="40">
        <v>76.419721449999997</v>
      </c>
      <c r="BF781" s="40">
        <v>75.730581000000001</v>
      </c>
      <c r="BG781" s="40">
        <v>74.993279619999996</v>
      </c>
      <c r="BH781" s="40">
        <v>75.958859590000003</v>
      </c>
      <c r="BI781" s="40">
        <v>69.215762769999998</v>
      </c>
      <c r="BJ781" s="40">
        <v>77.23973307</v>
      </c>
    </row>
    <row r="782" spans="1:64" x14ac:dyDescent="0.3">
      <c r="A782" s="40" t="s">
        <v>165</v>
      </c>
      <c r="B782" s="40" t="s">
        <v>166</v>
      </c>
      <c r="C782" s="40" t="s">
        <v>329</v>
      </c>
      <c r="D782" s="40" t="s">
        <v>66</v>
      </c>
      <c r="E782" s="40" t="s">
        <v>293</v>
      </c>
      <c r="F782" s="40" t="s">
        <v>324</v>
      </c>
      <c r="G782" s="40" t="s">
        <v>67</v>
      </c>
      <c r="AO782" s="40">
        <v>66.576844449999996</v>
      </c>
      <c r="AP782" s="40">
        <v>66.222704129999997</v>
      </c>
      <c r="AQ782" s="40">
        <v>68.892731260000005</v>
      </c>
      <c r="AR782" s="40">
        <v>71.693910209999999</v>
      </c>
      <c r="AT782" s="40">
        <v>52.021815400000001</v>
      </c>
      <c r="AU782" s="40">
        <v>41.722762269999997</v>
      </c>
      <c r="AV782" s="40">
        <v>22.734843470000001</v>
      </c>
      <c r="AW782" s="40">
        <v>26.692014050000001</v>
      </c>
      <c r="AX782" s="40">
        <v>17.02200139</v>
      </c>
      <c r="AY782" s="40">
        <v>16.02661728</v>
      </c>
      <c r="AZ782" s="40">
        <v>14.00579076</v>
      </c>
      <c r="BA782" s="40">
        <v>15.307203060000001</v>
      </c>
      <c r="BB782" s="40">
        <v>11.06913516</v>
      </c>
      <c r="BC782" s="40">
        <v>14.67069454</v>
      </c>
      <c r="BD782" s="40">
        <v>23.266971349999999</v>
      </c>
      <c r="BE782" s="40">
        <v>15.741766030000001</v>
      </c>
      <c r="BF782" s="40">
        <v>20.490915350000002</v>
      </c>
      <c r="BG782" s="40">
        <v>16.486097430000001</v>
      </c>
      <c r="BH782" s="40">
        <v>16.708123709999999</v>
      </c>
      <c r="BI782" s="40">
        <v>15.03738892</v>
      </c>
      <c r="BJ782" s="40">
        <v>20.00827735</v>
      </c>
      <c r="BK782" s="40">
        <v>15.49839502</v>
      </c>
      <c r="BL782" s="40">
        <v>9.9002855669999992</v>
      </c>
    </row>
    <row r="783" spans="1:64" x14ac:dyDescent="0.3">
      <c r="A783" s="40" t="s">
        <v>171</v>
      </c>
      <c r="B783" s="40" t="s">
        <v>172</v>
      </c>
      <c r="C783" s="40" t="s">
        <v>329</v>
      </c>
      <c r="D783" s="40" t="s">
        <v>66</v>
      </c>
      <c r="E783" s="40" t="s">
        <v>293</v>
      </c>
      <c r="F783" s="40" t="s">
        <v>324</v>
      </c>
      <c r="G783" s="40" t="s">
        <v>67</v>
      </c>
      <c r="AQ783" s="40">
        <v>57.294759970000001</v>
      </c>
      <c r="AR783" s="40">
        <v>54.491909849999999</v>
      </c>
      <c r="AS783" s="40">
        <v>70.968969310000006</v>
      </c>
      <c r="AT783" s="40">
        <v>83.006681020000002</v>
      </c>
      <c r="AV783" s="40">
        <v>56.655375820000003</v>
      </c>
      <c r="AW783" s="40">
        <v>0.10846312700000001</v>
      </c>
      <c r="AX783" s="40">
        <v>61.428392860000002</v>
      </c>
      <c r="AY783" s="40">
        <v>58.864768849999997</v>
      </c>
      <c r="AZ783" s="40">
        <v>56.606408340000002</v>
      </c>
      <c r="BA783" s="40">
        <v>61.319885939999999</v>
      </c>
      <c r="BB783" s="40">
        <v>44.518111390000001</v>
      </c>
      <c r="BC783" s="40">
        <v>66.31717716</v>
      </c>
      <c r="BD783" s="40">
        <v>49.788158559999999</v>
      </c>
      <c r="BE783" s="40">
        <v>52.55085734</v>
      </c>
      <c r="BF783" s="40">
        <v>43.671872120000003</v>
      </c>
      <c r="BG783" s="40">
        <v>51.172348790000001</v>
      </c>
      <c r="BH783" s="40">
        <v>37.964094709999998</v>
      </c>
      <c r="BI783" s="40">
        <v>36.866749120000001</v>
      </c>
      <c r="BJ783" s="40">
        <v>48.05315933</v>
      </c>
      <c r="BK783" s="40">
        <v>56.201500889999998</v>
      </c>
    </row>
    <row r="784" spans="1:64" x14ac:dyDescent="0.3">
      <c r="A784" s="40" t="s">
        <v>175</v>
      </c>
      <c r="B784" s="40" t="s">
        <v>176</v>
      </c>
      <c r="C784" s="40" t="s">
        <v>329</v>
      </c>
      <c r="D784" s="40" t="s">
        <v>66</v>
      </c>
      <c r="E784" s="40" t="s">
        <v>293</v>
      </c>
      <c r="F784" s="40" t="s">
        <v>324</v>
      </c>
      <c r="G784" s="40" t="s">
        <v>67</v>
      </c>
      <c r="U784" s="40">
        <v>27.256212080000001</v>
      </c>
      <c r="V784" s="40">
        <v>28.682214980000001</v>
      </c>
      <c r="W784" s="40">
        <v>23.132909510000001</v>
      </c>
      <c r="X784" s="40">
        <v>18.924083299999999</v>
      </c>
      <c r="Y784" s="40">
        <v>17.17135919</v>
      </c>
      <c r="Z784" s="40">
        <v>14.65691011</v>
      </c>
      <c r="AA784" s="40">
        <v>8.7391242790000003</v>
      </c>
      <c r="AB784" s="40">
        <v>9.8091648300000003</v>
      </c>
      <c r="AC784" s="40">
        <v>9.403443115</v>
      </c>
      <c r="AD784" s="40">
        <v>6.4465848589999997</v>
      </c>
      <c r="AE784" s="40">
        <v>5.7320139829999999</v>
      </c>
      <c r="AM784" s="40">
        <v>8.1806767669999996</v>
      </c>
      <c r="AN784" s="40">
        <v>6.4646622410000001</v>
      </c>
      <c r="AO784" s="40">
        <v>8.5620826480000005</v>
      </c>
      <c r="AP784" s="40">
        <v>7.9606090759999999</v>
      </c>
      <c r="AQ784" s="40">
        <v>11.11455159</v>
      </c>
      <c r="AR784" s="40">
        <v>10.791373719999999</v>
      </c>
      <c r="AS784" s="40">
        <v>12.069643729999999</v>
      </c>
      <c r="AT784" s="40">
        <v>10.17098041</v>
      </c>
      <c r="AU784" s="40">
        <v>8.4736994869999993</v>
      </c>
      <c r="AV784" s="40">
        <v>8.9975170030000005</v>
      </c>
      <c r="AW784" s="40">
        <v>10.60854303</v>
      </c>
      <c r="AX784" s="40">
        <v>9.9142148649999999</v>
      </c>
      <c r="AY784" s="40">
        <v>8.7746593770000008</v>
      </c>
      <c r="AZ784" s="40">
        <v>8.5384837240000007</v>
      </c>
      <c r="BA784" s="40">
        <v>7.1141565519999999</v>
      </c>
      <c r="BB784" s="40">
        <v>6.6114449549999996</v>
      </c>
      <c r="BC784" s="40">
        <v>7.3430517829999999</v>
      </c>
      <c r="BD784" s="40">
        <v>10.15839789</v>
      </c>
      <c r="BE784" s="40">
        <v>9.9667917910000003</v>
      </c>
      <c r="BF784" s="40">
        <v>9.2457215829999999</v>
      </c>
      <c r="BG784" s="40">
        <v>9.6986171330000008</v>
      </c>
      <c r="BH784" s="40">
        <v>10.50415233</v>
      </c>
      <c r="BI784" s="40">
        <v>10.995899570000001</v>
      </c>
      <c r="BJ784" s="40">
        <v>11.29260154</v>
      </c>
      <c r="BK784" s="40">
        <v>11.93004212</v>
      </c>
      <c r="BL784" s="40">
        <v>11.46825215</v>
      </c>
    </row>
    <row r="785" spans="1:64" x14ac:dyDescent="0.3">
      <c r="A785" s="40" t="s">
        <v>177</v>
      </c>
      <c r="B785" s="40" t="s">
        <v>178</v>
      </c>
      <c r="C785" s="40" t="s">
        <v>329</v>
      </c>
      <c r="D785" s="40" t="s">
        <v>66</v>
      </c>
      <c r="E785" s="40" t="s">
        <v>293</v>
      </c>
      <c r="F785" s="40" t="s">
        <v>324</v>
      </c>
      <c r="G785" s="40" t="s">
        <v>67</v>
      </c>
      <c r="W785" s="40">
        <v>60.062500780000001</v>
      </c>
      <c r="X785" s="40">
        <v>68.596548639999995</v>
      </c>
      <c r="Y785" s="40">
        <v>65.236413499999998</v>
      </c>
      <c r="Z785" s="40">
        <v>61.028471619999998</v>
      </c>
      <c r="AA785" s="40">
        <v>58.126200470000001</v>
      </c>
      <c r="AB785" s="40">
        <v>63.052897379999997</v>
      </c>
      <c r="AH785" s="40">
        <v>68.448909400000005</v>
      </c>
      <c r="AR785" s="40">
        <v>65.242000939999997</v>
      </c>
      <c r="AS785" s="40">
        <v>64.845246639999999</v>
      </c>
      <c r="AT785" s="40">
        <v>70.112876380000003</v>
      </c>
      <c r="AU785" s="40">
        <v>66.158754930000001</v>
      </c>
      <c r="AV785" s="40">
        <v>61.119962970000003</v>
      </c>
      <c r="AW785" s="40">
        <v>61.342776970000003</v>
      </c>
      <c r="AX785" s="40">
        <v>60.974049700000002</v>
      </c>
      <c r="AY785" s="40">
        <v>54.57065798</v>
      </c>
      <c r="AZ785" s="40">
        <v>57.746276649999999</v>
      </c>
      <c r="BA785" s="40">
        <v>53.103843689999998</v>
      </c>
      <c r="BB785" s="40">
        <v>48.778933700000003</v>
      </c>
      <c r="BC785" s="40">
        <v>37.36649182</v>
      </c>
      <c r="BD785" s="40">
        <v>35.461313250000003</v>
      </c>
      <c r="BE785" s="40">
        <v>31.873023119999999</v>
      </c>
      <c r="BF785" s="40">
        <v>32.22550983</v>
      </c>
      <c r="BG785" s="40">
        <v>38.345650849999998</v>
      </c>
      <c r="BH785" s="40">
        <v>45.220891999999999</v>
      </c>
      <c r="BI785" s="40">
        <v>57.775619050000003</v>
      </c>
      <c r="BJ785" s="40">
        <v>53.653589330000003</v>
      </c>
      <c r="BK785" s="40">
        <v>56.722331820000001</v>
      </c>
      <c r="BL785" s="40">
        <v>63.157913229999998</v>
      </c>
    </row>
    <row r="786" spans="1:64" x14ac:dyDescent="0.3">
      <c r="A786" s="40" t="s">
        <v>179</v>
      </c>
      <c r="B786" s="40" t="s">
        <v>180</v>
      </c>
      <c r="C786" s="40" t="s">
        <v>329</v>
      </c>
      <c r="D786" s="40" t="s">
        <v>66</v>
      </c>
      <c r="E786" s="40" t="s">
        <v>293</v>
      </c>
      <c r="F786" s="40" t="s">
        <v>324</v>
      </c>
      <c r="G786" s="40" t="s">
        <v>67</v>
      </c>
      <c r="W786" s="40">
        <v>89.851574720000002</v>
      </c>
      <c r="AO786" s="40">
        <v>93.254884300000001</v>
      </c>
      <c r="AP786" s="40">
        <v>90.272548270000001</v>
      </c>
      <c r="AQ786" s="40">
        <v>77.684494369999996</v>
      </c>
      <c r="AR786" s="40">
        <v>74.172213029999995</v>
      </c>
      <c r="AS786" s="40">
        <v>86.637026759999998</v>
      </c>
      <c r="AT786" s="40">
        <v>77.991803619999999</v>
      </c>
      <c r="AU786" s="40">
        <v>71.179473979999997</v>
      </c>
      <c r="AV786" s="40">
        <v>71.263162820000005</v>
      </c>
      <c r="AW786" s="40">
        <v>76.062176410000006</v>
      </c>
      <c r="AX786" s="40">
        <v>71.782746340000003</v>
      </c>
      <c r="AY786" s="40">
        <v>68.752099279999996</v>
      </c>
      <c r="AZ786" s="40">
        <v>70.640298349999995</v>
      </c>
      <c r="BA786" s="40">
        <v>62.30822963</v>
      </c>
      <c r="BB786" s="40">
        <v>66.130395390000004</v>
      </c>
      <c r="BC786" s="40">
        <v>62.97765527</v>
      </c>
      <c r="BD786" s="40">
        <v>62.528478929999999</v>
      </c>
      <c r="BE786" s="40">
        <v>66.75585925</v>
      </c>
      <c r="BF786" s="40">
        <v>54.040568</v>
      </c>
      <c r="BG786" s="40">
        <v>46.493971649999999</v>
      </c>
      <c r="BH786" s="40">
        <v>66.142827999999994</v>
      </c>
      <c r="BI786" s="40">
        <v>65.535277239999999</v>
      </c>
      <c r="BJ786" s="40">
        <v>67.708014480000003</v>
      </c>
      <c r="BK786" s="40">
        <v>65.652412569999996</v>
      </c>
      <c r="BL786" s="40">
        <v>70.962948879999999</v>
      </c>
    </row>
    <row r="787" spans="1:64" x14ac:dyDescent="0.3">
      <c r="A787" s="40" t="s">
        <v>279</v>
      </c>
      <c r="B787" s="40" t="s">
        <v>280</v>
      </c>
      <c r="C787" s="40" t="s">
        <v>329</v>
      </c>
      <c r="D787" s="40" t="s">
        <v>66</v>
      </c>
      <c r="E787" s="40" t="s">
        <v>293</v>
      </c>
      <c r="F787" s="40" t="s">
        <v>324</v>
      </c>
      <c r="G787" s="40" t="s">
        <v>67</v>
      </c>
      <c r="M787" s="40">
        <v>1.563116865</v>
      </c>
      <c r="N787" s="40">
        <v>2.881232598</v>
      </c>
      <c r="Q787" s="40">
        <v>0.59601394600000002</v>
      </c>
      <c r="R787" s="40">
        <v>0.97519232700000003</v>
      </c>
      <c r="S787" s="40">
        <v>0.76390742199999995</v>
      </c>
      <c r="T787" s="40">
        <v>1.199683136</v>
      </c>
      <c r="U787" s="40">
        <v>1.6009447269999999</v>
      </c>
      <c r="V787" s="40">
        <v>1.417373193</v>
      </c>
      <c r="W787" s="40">
        <v>0.91881762099999997</v>
      </c>
      <c r="X787" s="40">
        <v>1.531791117</v>
      </c>
      <c r="Y787" s="40">
        <v>1.8118836439999999</v>
      </c>
      <c r="Z787" s="40">
        <v>0.35613652400000001</v>
      </c>
      <c r="AN787" s="40">
        <v>3.9106804500000001</v>
      </c>
      <c r="AP787" s="40">
        <v>2.6777377150000001</v>
      </c>
      <c r="AQ787" s="40">
        <v>6.3729984210000001</v>
      </c>
      <c r="AR787" s="40">
        <v>4.7567927360000004</v>
      </c>
      <c r="AS787" s="40">
        <v>7.1264301100000003</v>
      </c>
      <c r="AT787" s="40">
        <v>8.0110471489999995</v>
      </c>
      <c r="AU787" s="40">
        <v>9.3937534649999996</v>
      </c>
      <c r="AV787" s="40">
        <v>9.4690718900000004</v>
      </c>
      <c r="AW787" s="40">
        <v>9.4815980900000003</v>
      </c>
      <c r="AX787" s="40">
        <v>10.51563354</v>
      </c>
      <c r="AY787" s="40">
        <v>15.56312076</v>
      </c>
      <c r="AZ787" s="40">
        <v>13.20647071</v>
      </c>
      <c r="BA787" s="40">
        <v>5.9956067519999996</v>
      </c>
      <c r="BB787" s="40">
        <v>7.3605856059999999</v>
      </c>
      <c r="BC787" s="40">
        <v>5.5884968490000002</v>
      </c>
      <c r="BD787" s="40">
        <v>7.5345143019999998</v>
      </c>
      <c r="BE787" s="40">
        <v>5.903144717</v>
      </c>
      <c r="BF787" s="40">
        <v>6.8925696260000002</v>
      </c>
      <c r="BG787" s="40">
        <v>11.149715130000001</v>
      </c>
      <c r="BH787" s="40">
        <v>10.35636921</v>
      </c>
      <c r="BI787" s="40">
        <v>7.356621155</v>
      </c>
      <c r="BJ787" s="40">
        <v>8.8925159069999999</v>
      </c>
      <c r="BL787" s="40">
        <v>7.4556704260000002</v>
      </c>
    </row>
    <row r="788" spans="1:64" x14ac:dyDescent="0.3">
      <c r="A788" s="40" t="s">
        <v>281</v>
      </c>
      <c r="B788" s="40" t="s">
        <v>282</v>
      </c>
      <c r="C788" s="40" t="s">
        <v>329</v>
      </c>
      <c r="D788" s="40" t="s">
        <v>66</v>
      </c>
      <c r="E788" s="40" t="s">
        <v>293</v>
      </c>
      <c r="F788" s="40" t="s">
        <v>324</v>
      </c>
      <c r="G788" s="40" t="s">
        <v>67</v>
      </c>
      <c r="AE788" s="40">
        <v>36.186407060000001</v>
      </c>
      <c r="AF788" s="40">
        <v>40.4163736</v>
      </c>
      <c r="AG788" s="40">
        <v>44.432346219999999</v>
      </c>
      <c r="AK788" s="40">
        <v>44.076843009999997</v>
      </c>
      <c r="AL788" s="40">
        <v>48.178713850000001</v>
      </c>
      <c r="AM788" s="40">
        <v>42.913616959999999</v>
      </c>
      <c r="AN788" s="40">
        <v>42.39256331</v>
      </c>
      <c r="AO788" s="40">
        <v>54.926511230000003</v>
      </c>
      <c r="AP788" s="40">
        <v>43.241608210000003</v>
      </c>
      <c r="AQ788" s="40">
        <v>51.240872879999998</v>
      </c>
      <c r="AR788" s="40">
        <v>46.090421669999998</v>
      </c>
      <c r="AT788" s="40">
        <v>50.735839310000003</v>
      </c>
      <c r="AU788" s="40">
        <v>47.208592969999998</v>
      </c>
      <c r="AV788" s="40">
        <v>56.619683770000002</v>
      </c>
      <c r="AW788" s="40">
        <v>25.813664060000001</v>
      </c>
      <c r="AY788" s="40">
        <v>30.899809940000001</v>
      </c>
      <c r="AZ788" s="40">
        <v>30.12021798</v>
      </c>
      <c r="BA788" s="40">
        <v>14.88409463</v>
      </c>
      <c r="BB788" s="40">
        <v>16.9375693</v>
      </c>
      <c r="BC788" s="40">
        <v>18.082803380000001</v>
      </c>
      <c r="BD788" s="40">
        <v>19.345537920000002</v>
      </c>
      <c r="BE788" s="40">
        <v>20.099149749999999</v>
      </c>
      <c r="BF788" s="40">
        <v>26.306699080000001</v>
      </c>
      <c r="BG788" s="40">
        <v>31.291548420000002</v>
      </c>
      <c r="BH788" s="40">
        <v>37.062201090000002</v>
      </c>
      <c r="BI788" s="40">
        <v>42.723413370000003</v>
      </c>
      <c r="BJ788" s="40">
        <v>52.303359589999999</v>
      </c>
      <c r="BK788" s="40">
        <v>53.387241760000002</v>
      </c>
    </row>
    <row r="789" spans="1:64" x14ac:dyDescent="0.3">
      <c r="A789" s="40" t="s">
        <v>147</v>
      </c>
      <c r="B789" s="40" t="s">
        <v>148</v>
      </c>
      <c r="C789" s="40" t="s">
        <v>330</v>
      </c>
      <c r="D789" s="40" t="s">
        <v>66</v>
      </c>
      <c r="E789" s="40" t="s">
        <v>293</v>
      </c>
      <c r="F789" s="40" t="s">
        <v>324</v>
      </c>
      <c r="G789" s="40" t="s">
        <v>67</v>
      </c>
      <c r="I789" s="40">
        <v>84.401235409999998</v>
      </c>
      <c r="J789" s="40">
        <v>75.712264849999997</v>
      </c>
      <c r="K789" s="40">
        <v>76.101880109999996</v>
      </c>
      <c r="L789" s="40">
        <v>83.320475020000003</v>
      </c>
      <c r="M789" s="40">
        <v>81.487239919999993</v>
      </c>
      <c r="N789" s="40">
        <v>74.855871149999999</v>
      </c>
      <c r="O789" s="40">
        <v>76.596947549999996</v>
      </c>
      <c r="P789" s="40">
        <v>65.392292900000001</v>
      </c>
      <c r="Q789" s="40">
        <v>67.885550420000001</v>
      </c>
      <c r="R789" s="40">
        <v>72.638190480000006</v>
      </c>
      <c r="S789" s="40">
        <v>67.898657760000006</v>
      </c>
      <c r="T789" s="40">
        <v>67.879775589999994</v>
      </c>
      <c r="U789" s="40">
        <v>71.855210450000001</v>
      </c>
      <c r="V789" s="40">
        <v>74.824261390000004</v>
      </c>
      <c r="W789" s="40">
        <v>45.248850449999999</v>
      </c>
      <c r="X789" s="40">
        <v>51.098749040000001</v>
      </c>
      <c r="Y789" s="40">
        <v>55.530475750000001</v>
      </c>
      <c r="Z789" s="40">
        <v>49.089707019999999</v>
      </c>
      <c r="AA789" s="40">
        <v>41.327411140000002</v>
      </c>
      <c r="AB789" s="40">
        <v>39.882527879999998</v>
      </c>
      <c r="AC789" s="40">
        <v>40.853792769999998</v>
      </c>
      <c r="AD789" s="40">
        <v>33.497416059999999</v>
      </c>
      <c r="AP789" s="40">
        <v>24.721326789999999</v>
      </c>
      <c r="AQ789" s="40">
        <v>20.426837849999998</v>
      </c>
      <c r="AR789" s="40">
        <v>16.073413290000001</v>
      </c>
      <c r="AS789" s="40">
        <v>16.36638598</v>
      </c>
      <c r="AT789" s="40">
        <v>16.20478786</v>
      </c>
      <c r="AU789" s="40">
        <v>19.138557689999999</v>
      </c>
      <c r="AV789" s="40">
        <v>21.50376073</v>
      </c>
      <c r="AW789" s="40">
        <v>19.580985219999999</v>
      </c>
      <c r="AX789" s="40">
        <v>18.70013719</v>
      </c>
      <c r="AY789" s="40">
        <v>18.512687</v>
      </c>
      <c r="AZ789" s="40">
        <v>16.518074890000001</v>
      </c>
      <c r="BB789" s="40">
        <v>24.07317342</v>
      </c>
      <c r="BC789" s="40">
        <v>33.224271119999997</v>
      </c>
      <c r="BD789" s="40">
        <v>26.775013789999999</v>
      </c>
      <c r="BE789" s="40">
        <v>33.347189149999998</v>
      </c>
      <c r="BF789" s="40">
        <v>38.489652640000003</v>
      </c>
      <c r="BG789" s="40">
        <v>27.044435490000001</v>
      </c>
      <c r="BH789" s="40">
        <v>31.167304290000001</v>
      </c>
      <c r="BI789" s="40">
        <v>26.452566780000002</v>
      </c>
      <c r="BJ789" s="40">
        <v>44.015996540000003</v>
      </c>
      <c r="BK789" s="40">
        <v>33.372658520000002</v>
      </c>
    </row>
    <row r="790" spans="1:64" x14ac:dyDescent="0.3">
      <c r="A790" s="40" t="s">
        <v>153</v>
      </c>
      <c r="B790" s="40" t="s">
        <v>154</v>
      </c>
      <c r="C790" s="40" t="s">
        <v>330</v>
      </c>
      <c r="D790" s="40" t="s">
        <v>66</v>
      </c>
      <c r="E790" s="40" t="s">
        <v>293</v>
      </c>
      <c r="F790" s="40" t="s">
        <v>324</v>
      </c>
      <c r="G790" s="40" t="s">
        <v>67</v>
      </c>
      <c r="I790" s="40">
        <v>58.984966020000002</v>
      </c>
      <c r="J790" s="40">
        <v>62.00019923</v>
      </c>
      <c r="K790" s="40">
        <v>63.849488880000003</v>
      </c>
      <c r="L790" s="40">
        <v>59.653230659999998</v>
      </c>
      <c r="M790" s="40">
        <v>62.108958739999998</v>
      </c>
      <c r="N790" s="40">
        <v>65.749956470000001</v>
      </c>
      <c r="O790" s="40">
        <v>69.349945849999997</v>
      </c>
      <c r="P790" s="40">
        <v>65.686829489999994</v>
      </c>
      <c r="Q790" s="40">
        <v>74.954446180000005</v>
      </c>
      <c r="R790" s="40">
        <v>64.346902889999996</v>
      </c>
      <c r="S790" s="40">
        <v>63.196627980000002</v>
      </c>
      <c r="T790" s="40">
        <v>62.387027140000001</v>
      </c>
      <c r="U790" s="40">
        <v>69.630061810000001</v>
      </c>
      <c r="V790" s="40">
        <v>66.868569140000005</v>
      </c>
      <c r="W790" s="40">
        <v>64.703784089999999</v>
      </c>
      <c r="X790" s="40">
        <v>72.849160119999993</v>
      </c>
      <c r="Y790" s="40">
        <v>74.247225979999996</v>
      </c>
      <c r="Z790" s="40">
        <v>52.767483200000001</v>
      </c>
      <c r="AA790" s="40">
        <v>47.955004099999996</v>
      </c>
      <c r="AC790" s="40">
        <v>32.865589249999999</v>
      </c>
      <c r="AG790" s="40">
        <v>52.48140746</v>
      </c>
      <c r="AH790" s="40">
        <v>40.135958119999998</v>
      </c>
      <c r="AJ790" s="40">
        <v>35.506861800000003</v>
      </c>
      <c r="AK790" s="40">
        <v>20.422460139999998</v>
      </c>
      <c r="AP790" s="40">
        <v>27.03738117</v>
      </c>
      <c r="AQ790" s="40">
        <v>24.28665191</v>
      </c>
      <c r="AR790" s="40">
        <v>22.368530010000001</v>
      </c>
      <c r="AU790" s="40">
        <v>14.94085377</v>
      </c>
      <c r="AV790" s="40">
        <v>16.797430110000001</v>
      </c>
      <c r="AW790" s="40">
        <v>20.596681310000001</v>
      </c>
      <c r="AX790" s="40">
        <v>19.684962939999998</v>
      </c>
      <c r="AY790" s="40">
        <v>18.761965320000002</v>
      </c>
      <c r="AZ790" s="40">
        <v>14.66435869</v>
      </c>
      <c r="BA790" s="40">
        <v>12.01748819</v>
      </c>
      <c r="BB790" s="40">
        <v>11.544203830000001</v>
      </c>
      <c r="BC790" s="40">
        <v>32.285483159999998</v>
      </c>
      <c r="BD790" s="40">
        <v>47.826037110000001</v>
      </c>
      <c r="BE790" s="40">
        <v>24.43145556</v>
      </c>
      <c r="BF790" s="40">
        <v>40.083211970000001</v>
      </c>
      <c r="BG790" s="40">
        <v>17.156118960000001</v>
      </c>
      <c r="BH790" s="40">
        <v>16.59813149</v>
      </c>
      <c r="BI790" s="40">
        <v>17.49241576</v>
      </c>
      <c r="BJ790" s="40">
        <v>26.023111</v>
      </c>
      <c r="BK790" s="40">
        <v>45.126287589999997</v>
      </c>
      <c r="BL790" s="40">
        <v>21.8376169</v>
      </c>
    </row>
    <row r="791" spans="1:64" x14ac:dyDescent="0.3">
      <c r="A791" s="40" t="s">
        <v>155</v>
      </c>
      <c r="B791" s="40" t="s">
        <v>156</v>
      </c>
      <c r="C791" s="40" t="s">
        <v>330</v>
      </c>
      <c r="D791" s="40" t="s">
        <v>66</v>
      </c>
      <c r="E791" s="40" t="s">
        <v>293</v>
      </c>
      <c r="F791" s="40" t="s">
        <v>324</v>
      </c>
      <c r="G791" s="40" t="s">
        <v>67</v>
      </c>
      <c r="I791" s="40">
        <v>16.76081001</v>
      </c>
      <c r="J791" s="40">
        <v>16.11648409</v>
      </c>
      <c r="K791" s="40">
        <v>11.25805956</v>
      </c>
      <c r="L791" s="40">
        <v>11.95781287</v>
      </c>
      <c r="M791" s="40">
        <v>15.34814426</v>
      </c>
      <c r="N791" s="40">
        <v>11.15286751</v>
      </c>
      <c r="O791" s="40">
        <v>8.6379672060000008</v>
      </c>
      <c r="P791" s="40">
        <v>11.023141539999999</v>
      </c>
      <c r="Q791" s="40">
        <v>22.64577675</v>
      </c>
      <c r="R791" s="40">
        <v>23.85415038</v>
      </c>
      <c r="S791" s="40">
        <v>18.428759159999998</v>
      </c>
      <c r="T791" s="40">
        <v>16.91968614</v>
      </c>
      <c r="U791" s="40">
        <v>19.18577028</v>
      </c>
      <c r="V791" s="40">
        <v>16.154857610000001</v>
      </c>
    </row>
    <row r="792" spans="1:64" x14ac:dyDescent="0.3">
      <c r="A792" s="40" t="s">
        <v>284</v>
      </c>
      <c r="B792" s="40" t="s">
        <v>272</v>
      </c>
      <c r="C792" s="40" t="s">
        <v>330</v>
      </c>
      <c r="D792" s="40" t="s">
        <v>66</v>
      </c>
      <c r="E792" s="40" t="s">
        <v>293</v>
      </c>
      <c r="F792" s="40" t="s">
        <v>324</v>
      </c>
      <c r="G792" s="40" t="s">
        <v>67</v>
      </c>
      <c r="I792" s="40">
        <v>75.441437239999999</v>
      </c>
      <c r="J792" s="40">
        <v>73.098559230000006</v>
      </c>
      <c r="K792" s="40">
        <v>70.479151130000005</v>
      </c>
      <c r="L792" s="40">
        <v>64.248897420000006</v>
      </c>
      <c r="M792" s="40">
        <v>67.300879199999997</v>
      </c>
      <c r="N792" s="40">
        <v>62.060252269999999</v>
      </c>
      <c r="O792" s="40">
        <v>65.58021952</v>
      </c>
      <c r="P792" s="40">
        <v>60.790050770000001</v>
      </c>
      <c r="Q792" s="40">
        <v>67.734909180000002</v>
      </c>
      <c r="R792" s="40">
        <v>65.964897010000001</v>
      </c>
      <c r="S792" s="40">
        <v>58.169309890000001</v>
      </c>
      <c r="T792" s="40">
        <v>51.911798400000002</v>
      </c>
      <c r="U792" s="40">
        <v>63.045070070000001</v>
      </c>
      <c r="V792" s="40">
        <v>62.489148059999998</v>
      </c>
      <c r="W792" s="40">
        <v>66.767524510000001</v>
      </c>
      <c r="X792" s="40">
        <v>71.209937670000002</v>
      </c>
      <c r="Y792" s="40">
        <v>74.088855229999993</v>
      </c>
      <c r="Z792" s="40">
        <v>68.398824219999995</v>
      </c>
      <c r="AB792" s="40">
        <v>64.728591629999997</v>
      </c>
      <c r="AC792" s="40">
        <v>60.267490520000003</v>
      </c>
      <c r="AD792" s="40">
        <v>58.487582099999997</v>
      </c>
      <c r="AF792" s="40">
        <v>67.992525400000005</v>
      </c>
      <c r="AP792" s="40">
        <v>63.261809169999999</v>
      </c>
      <c r="AQ792" s="40">
        <v>62.75636746</v>
      </c>
      <c r="AR792" s="40">
        <v>58.472010529999999</v>
      </c>
      <c r="AS792" s="40">
        <v>59.402302329999998</v>
      </c>
      <c r="AT792" s="40">
        <v>55.342150619999998</v>
      </c>
      <c r="AU792" s="40">
        <v>50.329270059999999</v>
      </c>
      <c r="AV792" s="40">
        <v>53.630028080000002</v>
      </c>
      <c r="AW792" s="40">
        <v>58.817609300000001</v>
      </c>
      <c r="AX792" s="40">
        <v>55.010856529999998</v>
      </c>
      <c r="AY792" s="40">
        <v>45.384219299999998</v>
      </c>
      <c r="AZ792" s="40">
        <v>38.33417506</v>
      </c>
      <c r="BA792" s="40">
        <v>35.163166570000001</v>
      </c>
      <c r="BB792" s="40">
        <v>39.625698739999997</v>
      </c>
      <c r="BC792" s="40">
        <v>40.559958430000002</v>
      </c>
      <c r="BD792" s="40">
        <v>48.172420529999997</v>
      </c>
      <c r="BE792" s="40">
        <v>49.516819300000002</v>
      </c>
      <c r="BF792" s="40">
        <v>50.65687578</v>
      </c>
      <c r="BG792" s="40">
        <v>46.755257350000001</v>
      </c>
      <c r="BH792" s="40">
        <v>38.451507659999997</v>
      </c>
      <c r="BI792" s="40">
        <v>51.9848815</v>
      </c>
      <c r="BJ792" s="40">
        <v>68.764940999999993</v>
      </c>
    </row>
    <row r="793" spans="1:64" x14ac:dyDescent="0.3">
      <c r="A793" s="40" t="s">
        <v>273</v>
      </c>
      <c r="B793" s="40" t="s">
        <v>274</v>
      </c>
      <c r="C793" s="40" t="s">
        <v>330</v>
      </c>
      <c r="D793" s="40" t="s">
        <v>66</v>
      </c>
      <c r="E793" s="40" t="s">
        <v>293</v>
      </c>
      <c r="F793" s="40" t="s">
        <v>324</v>
      </c>
      <c r="G793" s="40" t="s">
        <v>67</v>
      </c>
      <c r="I793" s="40">
        <v>72.91468974</v>
      </c>
      <c r="J793" s="40">
        <v>76.727621970000001</v>
      </c>
      <c r="K793" s="40">
        <v>72.475762649999993</v>
      </c>
      <c r="L793" s="40">
        <v>73.829160450000003</v>
      </c>
      <c r="M793" s="40">
        <v>70.516450520000006</v>
      </c>
      <c r="N793" s="40">
        <v>75.068564030000005</v>
      </c>
      <c r="O793" s="40">
        <v>71.271491580000003</v>
      </c>
      <c r="P793" s="40">
        <v>63.123680829999998</v>
      </c>
      <c r="Q793" s="40">
        <v>77.747114319999994</v>
      </c>
      <c r="R793" s="40">
        <v>73.136721899999998</v>
      </c>
      <c r="S793" s="40">
        <v>67.177512620000002</v>
      </c>
      <c r="T793" s="40">
        <v>64.614673909999993</v>
      </c>
      <c r="U793" s="40">
        <v>74.225604930000003</v>
      </c>
      <c r="V793" s="40">
        <v>77.774535040000004</v>
      </c>
      <c r="W793" s="40">
        <v>70.252432900000002</v>
      </c>
      <c r="X793" s="40">
        <v>75.532425889999999</v>
      </c>
      <c r="Y793" s="40">
        <v>76.665056100000001</v>
      </c>
      <c r="Z793" s="40">
        <v>81.923583859999994</v>
      </c>
      <c r="AA793" s="40">
        <v>78.422993099999999</v>
      </c>
      <c r="AB793" s="40">
        <v>51.331559059999996</v>
      </c>
      <c r="AC793" s="40">
        <v>61.617712760000003</v>
      </c>
      <c r="AD793" s="40">
        <v>63.238516570000002</v>
      </c>
      <c r="AE793" s="40">
        <v>89.598224029999997</v>
      </c>
      <c r="AM793" s="40">
        <v>50.9415622</v>
      </c>
      <c r="AQ793" s="40">
        <v>58.435200960000003</v>
      </c>
      <c r="AR793" s="40">
        <v>56.170570259999998</v>
      </c>
      <c r="AS793" s="40">
        <v>63.143498970000003</v>
      </c>
      <c r="AT793" s="40">
        <v>55.402057759999998</v>
      </c>
      <c r="AU793" s="40">
        <v>47.576591299999997</v>
      </c>
      <c r="AV793" s="40">
        <v>48.499641670000003</v>
      </c>
      <c r="AX793" s="40">
        <v>40.070129559999998</v>
      </c>
      <c r="AZ793" s="40">
        <v>51.740043489999998</v>
      </c>
      <c r="BA793" s="40">
        <v>61.037000820000003</v>
      </c>
      <c r="BB793" s="40">
        <v>62.533889389999999</v>
      </c>
      <c r="BC793" s="40">
        <v>63.461009050000001</v>
      </c>
      <c r="BD793" s="40">
        <v>61.036467909999999</v>
      </c>
      <c r="BE793" s="40">
        <v>60.668281380000003</v>
      </c>
      <c r="BF793" s="40">
        <v>27.5430426</v>
      </c>
      <c r="BG793" s="40">
        <v>30.322556259999999</v>
      </c>
      <c r="BH793" s="40">
        <v>32.04745673</v>
      </c>
      <c r="BK793" s="40">
        <v>51.289317439999998</v>
      </c>
      <c r="BL793" s="40">
        <v>40.290471080000003</v>
      </c>
    </row>
    <row r="794" spans="1:64" x14ac:dyDescent="0.3">
      <c r="A794" s="40" t="s">
        <v>161</v>
      </c>
      <c r="B794" s="40" t="s">
        <v>162</v>
      </c>
      <c r="C794" s="40" t="s">
        <v>330</v>
      </c>
      <c r="D794" s="40" t="s">
        <v>66</v>
      </c>
      <c r="E794" s="40" t="s">
        <v>293</v>
      </c>
      <c r="F794" s="40" t="s">
        <v>324</v>
      </c>
      <c r="G794" s="40" t="s">
        <v>67</v>
      </c>
      <c r="I794" s="40">
        <v>81.179809120000002</v>
      </c>
      <c r="J794" s="40">
        <v>79.698545569999993</v>
      </c>
      <c r="K794" s="40">
        <v>84.220302450000005</v>
      </c>
      <c r="L794" s="40">
        <v>77.023378460000004</v>
      </c>
      <c r="M794" s="40">
        <v>68.023419450000006</v>
      </c>
      <c r="N794" s="40">
        <v>64.322255130000002</v>
      </c>
      <c r="O794" s="40">
        <v>54.35922352</v>
      </c>
      <c r="P794" s="40">
        <v>83.7587738</v>
      </c>
      <c r="Q794" s="40">
        <v>64.817250290000004</v>
      </c>
      <c r="R794" s="40">
        <v>63.086473480000002</v>
      </c>
      <c r="S794" s="40">
        <v>51.389020680000002</v>
      </c>
      <c r="U794" s="40">
        <v>37.128239280000003</v>
      </c>
      <c r="V794" s="40">
        <v>41.011185580000003</v>
      </c>
      <c r="W794" s="40">
        <v>46.464511680000001</v>
      </c>
      <c r="X794" s="40">
        <v>40.574195250000002</v>
      </c>
      <c r="Y794" s="40">
        <v>38.0018344</v>
      </c>
      <c r="Z794" s="40">
        <v>24.496039400000001</v>
      </c>
      <c r="AA794" s="40">
        <v>30.06638036</v>
      </c>
      <c r="AC794" s="40">
        <v>40.436626850000003</v>
      </c>
      <c r="AH794" s="40">
        <v>12.86255822</v>
      </c>
      <c r="AJ794" s="40">
        <v>37.884833540000002</v>
      </c>
      <c r="AK794" s="40">
        <v>36.062039720000001</v>
      </c>
      <c r="AQ794" s="40">
        <v>23.209881729999999</v>
      </c>
      <c r="AR794" s="40">
        <v>5.4211257340000003</v>
      </c>
      <c r="AS794" s="40">
        <v>5.0770986689999997</v>
      </c>
      <c r="AT794" s="40">
        <v>2.915833986</v>
      </c>
      <c r="AU794" s="40">
        <v>4.1057085019999997</v>
      </c>
      <c r="AV794" s="40">
        <v>29.266321730000001</v>
      </c>
      <c r="AW794" s="40">
        <v>18.248389410000001</v>
      </c>
      <c r="AX794" s="40">
        <v>11.400644639999999</v>
      </c>
      <c r="AY794" s="40">
        <v>13.89844284</v>
      </c>
      <c r="AZ794" s="40">
        <v>12.01838268</v>
      </c>
      <c r="BA794" s="40">
        <v>22.638648069999999</v>
      </c>
      <c r="BB794" s="40">
        <v>28.01949703</v>
      </c>
      <c r="BC794" s="40">
        <v>28.05815376</v>
      </c>
      <c r="BE794" s="40">
        <v>29.776728120000001</v>
      </c>
      <c r="BF794" s="40">
        <v>23.939203880000001</v>
      </c>
      <c r="BG794" s="40">
        <v>20.32337132</v>
      </c>
      <c r="BK794" s="40">
        <v>38.322200440000003</v>
      </c>
      <c r="BL794" s="40">
        <v>38.39580291</v>
      </c>
    </row>
    <row r="795" spans="1:64" x14ac:dyDescent="0.3">
      <c r="A795" s="40" t="s">
        <v>163</v>
      </c>
      <c r="B795" s="40" t="s">
        <v>164</v>
      </c>
      <c r="C795" s="40" t="s">
        <v>330</v>
      </c>
      <c r="D795" s="40" t="s">
        <v>66</v>
      </c>
      <c r="E795" s="40" t="s">
        <v>293</v>
      </c>
      <c r="F795" s="40" t="s">
        <v>324</v>
      </c>
      <c r="G795" s="40" t="s">
        <v>67</v>
      </c>
      <c r="I795" s="40">
        <v>31.783827819999999</v>
      </c>
      <c r="J795" s="40">
        <v>8.0071623360000004</v>
      </c>
      <c r="K795" s="40">
        <v>3.171991309</v>
      </c>
      <c r="L795" s="40">
        <v>4.1837154109999997</v>
      </c>
      <c r="M795" s="40">
        <v>4.6191752309999998</v>
      </c>
      <c r="N795" s="40">
        <v>5.8108784529999999</v>
      </c>
      <c r="O795" s="40">
        <v>5.5631510830000002</v>
      </c>
      <c r="Q795" s="40">
        <v>8.2850376669999992</v>
      </c>
      <c r="R795" s="40">
        <v>8.1929950209999998</v>
      </c>
      <c r="S795" s="40">
        <v>11.73367968</v>
      </c>
      <c r="AP795" s="40">
        <v>57.398327770000002</v>
      </c>
      <c r="AQ795" s="40">
        <v>55.080090460000001</v>
      </c>
      <c r="AU795" s="40">
        <v>20.772949199999999</v>
      </c>
      <c r="AV795" s="40">
        <v>23.77381711</v>
      </c>
      <c r="AW795" s="40">
        <v>23.221560159999999</v>
      </c>
      <c r="AX795" s="40">
        <v>29.78680211</v>
      </c>
      <c r="AY795" s="40">
        <v>32.868246020000001</v>
      </c>
      <c r="AZ795" s="40">
        <v>24.75063887</v>
      </c>
      <c r="BB795" s="40">
        <v>13.30406932</v>
      </c>
      <c r="BC795" s="40">
        <v>12.45131932</v>
      </c>
      <c r="BD795" s="40">
        <v>19.410386299999999</v>
      </c>
      <c r="BE795" s="40">
        <v>16.754704390000001</v>
      </c>
      <c r="BF795" s="40">
        <v>20.381183109999998</v>
      </c>
      <c r="BG795" s="40">
        <v>26.72080974</v>
      </c>
      <c r="BH795" s="40">
        <v>21.979678939999999</v>
      </c>
      <c r="BI795" s="40">
        <v>37.169634160000001</v>
      </c>
      <c r="BK795" s="40">
        <v>45.06045529</v>
      </c>
      <c r="BL795" s="40">
        <v>50.718441110000001</v>
      </c>
    </row>
    <row r="796" spans="1:64" x14ac:dyDescent="0.3">
      <c r="A796" s="40" t="s">
        <v>167</v>
      </c>
      <c r="B796" s="40" t="s">
        <v>168</v>
      </c>
      <c r="C796" s="40" t="s">
        <v>330</v>
      </c>
      <c r="D796" s="40" t="s">
        <v>66</v>
      </c>
      <c r="E796" s="40" t="s">
        <v>293</v>
      </c>
      <c r="F796" s="40" t="s">
        <v>324</v>
      </c>
      <c r="G796" s="40" t="s">
        <v>67</v>
      </c>
      <c r="I796" s="40">
        <v>92.005367559999996</v>
      </c>
      <c r="J796" s="40">
        <v>93.960745650000007</v>
      </c>
      <c r="K796" s="40">
        <v>87.722375720000002</v>
      </c>
      <c r="L796" s="40">
        <v>88.236981319999998</v>
      </c>
      <c r="M796" s="40">
        <v>87.873644400000003</v>
      </c>
      <c r="N796" s="40">
        <v>89.541747209999997</v>
      </c>
      <c r="O796" s="40">
        <v>89.215240690000002</v>
      </c>
      <c r="P796" s="40">
        <v>85.31444759</v>
      </c>
      <c r="Q796" s="40">
        <v>91.260560179999999</v>
      </c>
      <c r="R796" s="40">
        <v>67.494006659999997</v>
      </c>
      <c r="S796" s="40">
        <v>72.167368120000006</v>
      </c>
      <c r="T796" s="40">
        <v>48.725288550000002</v>
      </c>
      <c r="U796" s="40">
        <v>34.008088379999997</v>
      </c>
      <c r="V796" s="40">
        <v>30.156187989999999</v>
      </c>
      <c r="W796" s="40">
        <v>30.6876189</v>
      </c>
      <c r="X796" s="40">
        <v>20.279394589999999</v>
      </c>
      <c r="Y796" s="40">
        <v>12.261735379999999</v>
      </c>
      <c r="Z796" s="40">
        <v>8.6253477800000002</v>
      </c>
      <c r="AB796" s="40">
        <v>16.338233089999999</v>
      </c>
      <c r="AP796" s="40">
        <v>17.44072332</v>
      </c>
      <c r="AQ796" s="40">
        <v>31.895880529999999</v>
      </c>
      <c r="AR796" s="40">
        <v>25.35727769</v>
      </c>
      <c r="AS796" s="40">
        <v>28.75639984</v>
      </c>
      <c r="AT796" s="40">
        <v>36.481302220000003</v>
      </c>
      <c r="AU796" s="40">
        <v>43.530736840000003</v>
      </c>
      <c r="AV796" s="40">
        <v>44.991508150000001</v>
      </c>
      <c r="AW796" s="40">
        <v>37.434276220000001</v>
      </c>
      <c r="AX796" s="40">
        <v>35.163005980000001</v>
      </c>
      <c r="AY796" s="40">
        <v>44.867750659999999</v>
      </c>
      <c r="AZ796" s="40">
        <v>34.276118590000003</v>
      </c>
      <c r="BA796" s="40">
        <v>35.970130359999999</v>
      </c>
      <c r="BB796" s="40">
        <v>28.579699940000001</v>
      </c>
      <c r="BC796" s="40">
        <v>43.017394230000001</v>
      </c>
      <c r="BD796" s="40">
        <v>30.81267725</v>
      </c>
      <c r="BE796" s="40">
        <v>21.137322019999999</v>
      </c>
      <c r="BF796" s="40">
        <v>12.309336800000001</v>
      </c>
      <c r="BG796" s="40">
        <v>15.738873419999999</v>
      </c>
      <c r="BH796" s="40">
        <v>8.0344462189999994</v>
      </c>
      <c r="BI796" s="40">
        <v>11.38394459</v>
      </c>
      <c r="BJ796" s="40">
        <v>14.80915916</v>
      </c>
      <c r="BK796" s="40">
        <v>38.791015680000001</v>
      </c>
    </row>
    <row r="797" spans="1:64" x14ac:dyDescent="0.3">
      <c r="A797" s="40" t="s">
        <v>169</v>
      </c>
      <c r="B797" s="40" t="s">
        <v>170</v>
      </c>
      <c r="C797" s="40" t="s">
        <v>330</v>
      </c>
      <c r="D797" s="40" t="s">
        <v>66</v>
      </c>
      <c r="E797" s="40" t="s">
        <v>293</v>
      </c>
      <c r="F797" s="40" t="s">
        <v>324</v>
      </c>
      <c r="G797" s="40" t="s">
        <v>67</v>
      </c>
      <c r="I797" s="40">
        <v>64.523594009999997</v>
      </c>
      <c r="J797" s="40">
        <v>62.312145049999998</v>
      </c>
      <c r="K797" s="40">
        <v>61.003785780000001</v>
      </c>
      <c r="L797" s="40">
        <v>54.375027959999997</v>
      </c>
      <c r="M797" s="40">
        <v>46.872779229999999</v>
      </c>
      <c r="N797" s="40">
        <v>51.121904620000002</v>
      </c>
      <c r="O797" s="40">
        <v>63.285084310000002</v>
      </c>
      <c r="P797" s="40">
        <v>42.096873019999997</v>
      </c>
      <c r="Q797" s="40">
        <v>31.348220380000001</v>
      </c>
      <c r="R797" s="40">
        <v>19.446263930000001</v>
      </c>
      <c r="S797" s="40">
        <v>12.7975551</v>
      </c>
      <c r="T797" s="40">
        <v>11.764226320000001</v>
      </c>
      <c r="U797" s="40">
        <v>5.0656766830000004</v>
      </c>
      <c r="V797" s="40">
        <v>5.1661754420000001</v>
      </c>
      <c r="W797" s="40">
        <v>4.4737705649999997</v>
      </c>
      <c r="X797" s="40">
        <v>5.6644947820000002</v>
      </c>
      <c r="Y797" s="40">
        <v>7.5323177499999998</v>
      </c>
      <c r="Z797" s="40">
        <v>3.5844690190000001</v>
      </c>
      <c r="AB797" s="40">
        <v>2.1800914179999999</v>
      </c>
      <c r="AD797" s="40">
        <v>3.7736347289999999</v>
      </c>
      <c r="AE797" s="40">
        <v>2.7337513279999999</v>
      </c>
      <c r="AF797" s="40">
        <v>2.1781076530000001</v>
      </c>
      <c r="AG797" s="40">
        <v>5.1169289579999999</v>
      </c>
      <c r="AH797" s="40">
        <v>3.1378225209999999</v>
      </c>
      <c r="AL797" s="40">
        <v>1.460457122</v>
      </c>
      <c r="AQ797" s="40">
        <v>1.6522106009999999</v>
      </c>
      <c r="AR797" s="40">
        <v>0.15221219699999999</v>
      </c>
      <c r="AS797" s="40">
        <v>0.41510580200000002</v>
      </c>
      <c r="AT797" s="40">
        <v>0.30226148200000003</v>
      </c>
      <c r="AU797" s="40">
        <v>0.13849360999999999</v>
      </c>
      <c r="AV797" s="40">
        <v>1.5658325000000001E-2</v>
      </c>
      <c r="AW797" s="40">
        <v>0.63800445500000003</v>
      </c>
      <c r="AX797" s="40">
        <v>2.3576844999999999E-2</v>
      </c>
      <c r="BA797" s="40">
        <v>5.5380978999999997E-2</v>
      </c>
      <c r="BB797" s="40">
        <v>1.623111016</v>
      </c>
      <c r="BC797" s="40">
        <v>1.2880990219999999</v>
      </c>
      <c r="BD797" s="40">
        <v>4.5338453599999999</v>
      </c>
      <c r="BE797" s="40">
        <v>3.3390662369999999</v>
      </c>
      <c r="BF797" s="40">
        <v>1.795874516</v>
      </c>
      <c r="BG797" s="40">
        <v>5.3386756650000002</v>
      </c>
      <c r="BH797" s="40">
        <v>5.051333412</v>
      </c>
      <c r="BI797" s="40">
        <v>1.8724554369999999</v>
      </c>
      <c r="BK797" s="40">
        <v>1.9652751470000001</v>
      </c>
      <c r="BL797" s="40">
        <v>1.649029163</v>
      </c>
    </row>
    <row r="798" spans="1:64" x14ac:dyDescent="0.3">
      <c r="A798" s="40" t="s">
        <v>173</v>
      </c>
      <c r="B798" s="40" t="s">
        <v>174</v>
      </c>
      <c r="C798" s="40" t="s">
        <v>330</v>
      </c>
      <c r="D798" s="40" t="s">
        <v>66</v>
      </c>
      <c r="E798" s="40" t="s">
        <v>293</v>
      </c>
      <c r="F798" s="40" t="s">
        <v>324</v>
      </c>
      <c r="G798" s="40" t="s">
        <v>67</v>
      </c>
      <c r="I798" s="40">
        <v>89.438369179999995</v>
      </c>
      <c r="J798" s="40">
        <v>85.299479030000001</v>
      </c>
      <c r="K798" s="40">
        <v>86.343358620000004</v>
      </c>
      <c r="L798" s="40">
        <v>86.852989789999995</v>
      </c>
      <c r="M798" s="40">
        <v>86.043002920000006</v>
      </c>
      <c r="N798" s="40">
        <v>85.584442289999998</v>
      </c>
      <c r="O798" s="40">
        <v>81.703463979999995</v>
      </c>
      <c r="P798" s="40">
        <v>67.091458779999996</v>
      </c>
      <c r="Q798" s="40">
        <v>64.757994690000004</v>
      </c>
      <c r="R798" s="40">
        <v>52.991584330000002</v>
      </c>
      <c r="S798" s="40">
        <v>64.956699939999993</v>
      </c>
      <c r="T798" s="40">
        <v>53.658938310000003</v>
      </c>
      <c r="U798" s="40">
        <v>48.215985699999997</v>
      </c>
      <c r="V798" s="40">
        <v>52.042146080000002</v>
      </c>
      <c r="X798" s="40">
        <v>64.385625559999994</v>
      </c>
      <c r="Y798" s="40">
        <v>48.710533009999999</v>
      </c>
      <c r="Z798" s="40">
        <v>59.983451160000001</v>
      </c>
      <c r="AA798" s="40">
        <v>43.047364190000003</v>
      </c>
      <c r="AB798" s="40">
        <v>26.68222308</v>
      </c>
      <c r="AG798" s="40">
        <v>41.113325160000002</v>
      </c>
      <c r="AH798" s="40">
        <v>45.297238200000002</v>
      </c>
      <c r="AJ798" s="40">
        <v>52.103267350000003</v>
      </c>
      <c r="AK798" s="40">
        <v>53.171328420000002</v>
      </c>
      <c r="AL798" s="40">
        <v>49.686046140000002</v>
      </c>
      <c r="AM798" s="40">
        <v>41.02832575</v>
      </c>
      <c r="AN798" s="40">
        <v>35.583005270000001</v>
      </c>
      <c r="AO798" s="40">
        <v>32.177882940000003</v>
      </c>
      <c r="AQ798" s="40">
        <v>9.4922139249999997</v>
      </c>
      <c r="AR798" s="40">
        <v>6.2113662180000002</v>
      </c>
      <c r="AS798" s="40">
        <v>15.32138687</v>
      </c>
      <c r="AT798" s="40">
        <v>13.442835860000001</v>
      </c>
      <c r="AU798" s="40">
        <v>52.347253760000001</v>
      </c>
      <c r="AV798" s="40">
        <v>46.140458289999998</v>
      </c>
      <c r="AW798" s="40">
        <v>16.198323970000001</v>
      </c>
      <c r="AX798" s="40">
        <v>37.145010249999999</v>
      </c>
      <c r="AY798" s="40">
        <v>35.01056861</v>
      </c>
      <c r="AZ798" s="40">
        <v>28.79729596</v>
      </c>
      <c r="BA798" s="40">
        <v>43.759806740000002</v>
      </c>
      <c r="BB798" s="40">
        <v>37.08741869</v>
      </c>
      <c r="BC798" s="40">
        <v>20.586395809999999</v>
      </c>
      <c r="BD798" s="40">
        <v>29.519268239999999</v>
      </c>
      <c r="BE798" s="40">
        <v>29.66752194</v>
      </c>
      <c r="BF798" s="40">
        <v>33.836136590000002</v>
      </c>
      <c r="BG798" s="40">
        <v>31.167593270000001</v>
      </c>
      <c r="BH798" s="40">
        <v>39.290097179999997</v>
      </c>
      <c r="BI798" s="40">
        <v>39.765619090000001</v>
      </c>
      <c r="BJ798" s="40">
        <v>34.738734389999998</v>
      </c>
      <c r="BK798" s="40">
        <v>36.802832799999997</v>
      </c>
      <c r="BL798" s="40">
        <v>38.480044370000002</v>
      </c>
    </row>
    <row r="799" spans="1:64" x14ac:dyDescent="0.3">
      <c r="A799" s="40" t="s">
        <v>5</v>
      </c>
      <c r="B799" s="40" t="s">
        <v>6</v>
      </c>
      <c r="C799" s="40" t="s">
        <v>329</v>
      </c>
      <c r="D799" s="40" t="s">
        <v>68</v>
      </c>
      <c r="E799" s="40" t="s">
        <v>293</v>
      </c>
      <c r="F799" s="40" t="s">
        <v>324</v>
      </c>
      <c r="G799" s="40" t="s">
        <v>69</v>
      </c>
      <c r="I799" s="40">
        <v>19.341475760000002</v>
      </c>
      <c r="P799" s="40">
        <v>15.131087279999999</v>
      </c>
      <c r="Q799" s="40">
        <v>15.679621450000001</v>
      </c>
      <c r="R799" s="40">
        <v>13.392122820000001</v>
      </c>
      <c r="S799" s="40">
        <v>11.830882900000001</v>
      </c>
      <c r="T799" s="40">
        <v>13.086305899999999</v>
      </c>
      <c r="U799" s="40">
        <v>14.37385396</v>
      </c>
      <c r="AF799" s="40">
        <v>32.4960491</v>
      </c>
      <c r="BB799" s="40">
        <v>16.014221320000001</v>
      </c>
      <c r="BD799" s="40">
        <v>13.503161690000001</v>
      </c>
      <c r="BE799" s="40">
        <v>15.23143638</v>
      </c>
      <c r="BF799" s="40">
        <v>18.595134760000001</v>
      </c>
      <c r="BG799" s="40">
        <v>20.066536970000001</v>
      </c>
      <c r="BH799" s="40">
        <v>17.75272262</v>
      </c>
      <c r="BI799" s="40">
        <v>16.977496930000001</v>
      </c>
      <c r="BJ799" s="40">
        <v>15.68219871</v>
      </c>
    </row>
    <row r="800" spans="1:64" x14ac:dyDescent="0.3">
      <c r="A800" s="40" t="s">
        <v>151</v>
      </c>
      <c r="B800" s="40" t="s">
        <v>152</v>
      </c>
      <c r="C800" s="40" t="s">
        <v>329</v>
      </c>
      <c r="D800" s="40" t="s">
        <v>68</v>
      </c>
      <c r="E800" s="40" t="s">
        <v>293</v>
      </c>
      <c r="F800" s="40" t="s">
        <v>324</v>
      </c>
      <c r="G800" s="40" t="s">
        <v>69</v>
      </c>
      <c r="L800" s="40">
        <v>17.519234340000001</v>
      </c>
      <c r="U800" s="40">
        <v>21.56824641</v>
      </c>
      <c r="V800" s="40">
        <v>16.18672342</v>
      </c>
      <c r="W800" s="40">
        <v>19.03751505</v>
      </c>
      <c r="AN800" s="40">
        <v>15.03888077</v>
      </c>
      <c r="AO800" s="40">
        <v>22.171135769999999</v>
      </c>
      <c r="AP800" s="40">
        <v>20.910362030000002</v>
      </c>
      <c r="AQ800" s="40">
        <v>15.85946802</v>
      </c>
      <c r="AR800" s="40">
        <v>18.3876198</v>
      </c>
      <c r="AS800" s="40">
        <v>19.602519260000001</v>
      </c>
      <c r="AT800" s="40">
        <v>11.160039790000001</v>
      </c>
      <c r="AU800" s="40">
        <v>22.982781169999999</v>
      </c>
      <c r="AV800" s="40">
        <v>13.09978128</v>
      </c>
      <c r="AW800" s="40">
        <v>11.15026494</v>
      </c>
      <c r="AX800" s="40">
        <v>15.61728199</v>
      </c>
      <c r="AY800" s="40">
        <v>9.0041943050000004</v>
      </c>
      <c r="AZ800" s="40">
        <v>6.488021464</v>
      </c>
      <c r="BA800" s="40">
        <v>22.17025039</v>
      </c>
      <c r="BB800" s="40">
        <v>12.430925739999999</v>
      </c>
      <c r="BC800" s="40">
        <v>11.201712329999999</v>
      </c>
      <c r="BD800" s="40">
        <v>12.54269133</v>
      </c>
      <c r="BE800" s="40">
        <v>13.681064859999999</v>
      </c>
      <c r="BF800" s="40">
        <v>24.676217449999999</v>
      </c>
      <c r="BG800" s="40">
        <v>30.133993239999999</v>
      </c>
      <c r="BH800" s="40">
        <v>13.98723187</v>
      </c>
      <c r="BI800" s="40">
        <v>13.06191166</v>
      </c>
      <c r="BJ800" s="40">
        <v>12.62100437</v>
      </c>
      <c r="BK800" s="40">
        <v>16.550162369999999</v>
      </c>
      <c r="BL800" s="40">
        <v>19.395494110000001</v>
      </c>
    </row>
    <row r="801" spans="1:64" x14ac:dyDescent="0.3">
      <c r="A801" s="40" t="s">
        <v>157</v>
      </c>
      <c r="B801" s="40" t="s">
        <v>158</v>
      </c>
      <c r="C801" s="40" t="s">
        <v>329</v>
      </c>
      <c r="D801" s="40" t="s">
        <v>68</v>
      </c>
      <c r="E801" s="40" t="s">
        <v>293</v>
      </c>
      <c r="F801" s="40" t="s">
        <v>324</v>
      </c>
      <c r="G801" s="40" t="s">
        <v>69</v>
      </c>
      <c r="AN801" s="40">
        <v>16.038294069999999</v>
      </c>
      <c r="AP801" s="40">
        <v>13.835009640000001</v>
      </c>
      <c r="AR801" s="40">
        <v>2.4333659600000002</v>
      </c>
      <c r="AS801" s="40">
        <v>6.0540578319999998</v>
      </c>
      <c r="AT801" s="40">
        <v>9.3764015460000003</v>
      </c>
      <c r="AU801" s="40">
        <v>6.9890117140000001</v>
      </c>
      <c r="AV801" s="40">
        <v>14.546320919999999</v>
      </c>
      <c r="AW801" s="40">
        <v>11.30278966</v>
      </c>
      <c r="AX801" s="40">
        <v>21.474083190000002</v>
      </c>
      <c r="AY801" s="40">
        <v>12.29735252</v>
      </c>
      <c r="AZ801" s="40">
        <v>10.64494811</v>
      </c>
      <c r="BA801" s="40">
        <v>8.4892407250000002</v>
      </c>
      <c r="BB801" s="40">
        <v>7.0125247689999997</v>
      </c>
      <c r="BC801" s="40">
        <v>14.318515039999999</v>
      </c>
      <c r="BD801" s="40">
        <v>10.86041415</v>
      </c>
      <c r="BE801" s="40">
        <v>10.9705195</v>
      </c>
      <c r="BF801" s="40">
        <v>14.79024203</v>
      </c>
      <c r="BG801" s="40">
        <v>10.263135309999999</v>
      </c>
      <c r="BH801" s="40">
        <v>12.07121942</v>
      </c>
      <c r="BI801" s="40">
        <v>8.172264298</v>
      </c>
      <c r="BJ801" s="40">
        <v>10.581026469999999</v>
      </c>
      <c r="BK801" s="40">
        <v>8.4081436259999993</v>
      </c>
    </row>
    <row r="802" spans="1:64" x14ac:dyDescent="0.3">
      <c r="A802" s="40" t="s">
        <v>159</v>
      </c>
      <c r="B802" s="40" t="s">
        <v>160</v>
      </c>
      <c r="C802" s="40" t="s">
        <v>329</v>
      </c>
      <c r="D802" s="40" t="s">
        <v>68</v>
      </c>
      <c r="E802" s="40" t="s">
        <v>293</v>
      </c>
      <c r="F802" s="40" t="s">
        <v>324</v>
      </c>
      <c r="G802" s="40" t="s">
        <v>69</v>
      </c>
      <c r="W802" s="40">
        <v>7.8718574290000003</v>
      </c>
      <c r="X802" s="40">
        <v>5.8399050770000001</v>
      </c>
      <c r="Y802" s="40">
        <v>6.8632553559999998</v>
      </c>
      <c r="Z802" s="40">
        <v>6.3159392849999998</v>
      </c>
      <c r="AA802" s="40">
        <v>7.734961502</v>
      </c>
      <c r="AB802" s="40">
        <v>6.126762501</v>
      </c>
      <c r="AC802" s="40">
        <v>7.707026892</v>
      </c>
      <c r="AD802" s="40">
        <v>9.4466168479999997</v>
      </c>
      <c r="AE802" s="40">
        <v>12.202635040000001</v>
      </c>
      <c r="AF802" s="40">
        <v>9.6976019069999992</v>
      </c>
      <c r="AG802" s="40">
        <v>9.2744474219999997</v>
      </c>
      <c r="AH802" s="40">
        <v>7.1929198420000002</v>
      </c>
      <c r="AI802" s="40">
        <v>6.2419842880000003</v>
      </c>
      <c r="AK802" s="40">
        <v>9.3326325969999999</v>
      </c>
      <c r="AL802" s="40">
        <v>9.7723981870000003</v>
      </c>
      <c r="AM802" s="40">
        <v>16.981966809999999</v>
      </c>
      <c r="AN802" s="40">
        <v>13.60896133</v>
      </c>
      <c r="AO802" s="40">
        <v>19.780634209999999</v>
      </c>
      <c r="AP802" s="40">
        <v>10.087875439999999</v>
      </c>
      <c r="AQ802" s="40">
        <v>12.02926454</v>
      </c>
      <c r="AR802" s="40">
        <v>16.685288020000002</v>
      </c>
      <c r="AS802" s="40">
        <v>14.42282745</v>
      </c>
      <c r="AT802" s="40">
        <v>11.883895450000001</v>
      </c>
      <c r="AU802" s="40">
        <v>13.947314840000001</v>
      </c>
      <c r="AV802" s="40">
        <v>13.36528156</v>
      </c>
      <c r="AW802" s="40">
        <v>11.26745244</v>
      </c>
      <c r="AX802" s="40">
        <v>12.188733020000001</v>
      </c>
      <c r="AY802" s="40">
        <v>10.39059415</v>
      </c>
      <c r="AZ802" s="40">
        <v>9.4744311759999995</v>
      </c>
      <c r="BA802" s="40">
        <v>9.2299505429999993</v>
      </c>
      <c r="BB802" s="40">
        <v>11.01220307</v>
      </c>
      <c r="BC802" s="40">
        <v>11.634955769999999</v>
      </c>
      <c r="BD802" s="40">
        <v>15.39277478</v>
      </c>
      <c r="BE802" s="40">
        <v>12.046583890000001</v>
      </c>
      <c r="BH802" s="40">
        <v>10.721006020000001</v>
      </c>
      <c r="BL802" s="40">
        <v>18.793179680000001</v>
      </c>
    </row>
    <row r="803" spans="1:64" x14ac:dyDescent="0.3">
      <c r="A803" s="40" t="s">
        <v>275</v>
      </c>
      <c r="B803" s="40" t="s">
        <v>276</v>
      </c>
      <c r="C803" s="40" t="s">
        <v>329</v>
      </c>
      <c r="D803" s="40" t="s">
        <v>68</v>
      </c>
      <c r="E803" s="40" t="s">
        <v>293</v>
      </c>
      <c r="F803" s="40" t="s">
        <v>324</v>
      </c>
      <c r="G803" s="40" t="s">
        <v>69</v>
      </c>
      <c r="I803" s="40">
        <v>13.977391409999999</v>
      </c>
      <c r="J803" s="40">
        <v>13.522132750000001</v>
      </c>
      <c r="K803" s="40">
        <v>13.3990037</v>
      </c>
      <c r="L803" s="40">
        <v>19.662164449999999</v>
      </c>
      <c r="M803" s="40">
        <v>14.641042690000001</v>
      </c>
      <c r="N803" s="40">
        <v>11.43195903</v>
      </c>
      <c r="O803" s="40">
        <v>11.23700082</v>
      </c>
      <c r="P803" s="40">
        <v>13.467222400000001</v>
      </c>
      <c r="Q803" s="40">
        <v>12.42228298</v>
      </c>
      <c r="R803" s="40">
        <v>15.10678294</v>
      </c>
      <c r="S803" s="40">
        <v>13.75236175</v>
      </c>
      <c r="T803" s="40">
        <v>18.42223817</v>
      </c>
      <c r="U803" s="40">
        <v>21.812791019999999</v>
      </c>
      <c r="V803" s="40">
        <v>14.211426599999999</v>
      </c>
      <c r="W803" s="40">
        <v>14.04254671</v>
      </c>
      <c r="X803" s="40">
        <v>14.54509848</v>
      </c>
      <c r="Y803" s="40">
        <v>16.915658029999999</v>
      </c>
      <c r="Z803" s="40">
        <v>15.10054371</v>
      </c>
      <c r="AA803" s="40">
        <v>8.5442687460000002</v>
      </c>
      <c r="AB803" s="40">
        <v>14.086171009999999</v>
      </c>
      <c r="AC803" s="40">
        <v>16.201049699999999</v>
      </c>
      <c r="AD803" s="40">
        <v>20.00968649</v>
      </c>
      <c r="AE803" s="40">
        <v>12.08054763</v>
      </c>
      <c r="AF803" s="40">
        <v>12.58187092</v>
      </c>
      <c r="AK803" s="40">
        <v>11.180048960000001</v>
      </c>
      <c r="AL803" s="40">
        <v>11.23476599</v>
      </c>
      <c r="AM803" s="40">
        <v>13.392297749999999</v>
      </c>
      <c r="AN803" s="40">
        <v>13.97849838</v>
      </c>
      <c r="AO803" s="40">
        <v>15.314139859999999</v>
      </c>
      <c r="AP803" s="40">
        <v>16.259324060000001</v>
      </c>
      <c r="AQ803" s="40">
        <v>11.41362696</v>
      </c>
      <c r="AR803" s="40">
        <v>15.18394838</v>
      </c>
      <c r="AS803" s="40">
        <v>14.409975040000001</v>
      </c>
      <c r="AT803" s="40">
        <v>13.672837489999999</v>
      </c>
      <c r="AU803" s="40">
        <v>13.1745112</v>
      </c>
      <c r="AV803" s="40">
        <v>14.38569165</v>
      </c>
      <c r="AW803" s="40">
        <v>15.947518260000001</v>
      </c>
      <c r="AX803" s="40">
        <v>18.318324130000001</v>
      </c>
      <c r="AY803" s="40">
        <v>14.58510978</v>
      </c>
      <c r="AZ803" s="40">
        <v>15.363501619999999</v>
      </c>
      <c r="BA803" s="40">
        <v>14.50956817</v>
      </c>
      <c r="BB803" s="40">
        <v>14.613397129999999</v>
      </c>
      <c r="BC803" s="40">
        <v>10.59822452</v>
      </c>
      <c r="BD803" s="40">
        <v>10.681895040000001</v>
      </c>
      <c r="BE803" s="40">
        <v>13.635716820000001</v>
      </c>
      <c r="BF803" s="40">
        <v>17.79537414</v>
      </c>
      <c r="BG803" s="40">
        <v>15.64541811</v>
      </c>
      <c r="BH803" s="40">
        <v>17.19638943</v>
      </c>
      <c r="BI803" s="40">
        <v>15.95246326</v>
      </c>
      <c r="BJ803" s="40">
        <v>14.019870409999999</v>
      </c>
      <c r="BK803" s="40">
        <v>15.442323549999999</v>
      </c>
      <c r="BL803" s="40">
        <v>20.155163510000001</v>
      </c>
    </row>
    <row r="804" spans="1:64" x14ac:dyDescent="0.3">
      <c r="A804" s="40" t="s">
        <v>277</v>
      </c>
      <c r="B804" s="40" t="s">
        <v>278</v>
      </c>
      <c r="C804" s="40" t="s">
        <v>329</v>
      </c>
      <c r="D804" s="40" t="s">
        <v>68</v>
      </c>
      <c r="E804" s="40" t="s">
        <v>293</v>
      </c>
      <c r="F804" s="40" t="s">
        <v>324</v>
      </c>
      <c r="G804" s="40" t="s">
        <v>69</v>
      </c>
      <c r="M804" s="40">
        <v>19.423528640000001</v>
      </c>
      <c r="N804" s="40">
        <v>16.912401540000001</v>
      </c>
      <c r="O804" s="40">
        <v>13.601035299999999</v>
      </c>
      <c r="P804" s="40">
        <v>12.2939407</v>
      </c>
      <c r="Q804" s="40">
        <v>18.11366688</v>
      </c>
      <c r="R804" s="40">
        <v>12.30421378</v>
      </c>
      <c r="S804" s="40">
        <v>12.04520941</v>
      </c>
      <c r="T804" s="40">
        <v>14.32732728</v>
      </c>
      <c r="U804" s="40">
        <v>12.25152027</v>
      </c>
      <c r="V804" s="40">
        <v>9.4052615030000002</v>
      </c>
      <c r="W804" s="40">
        <v>10.389978559999999</v>
      </c>
      <c r="X804" s="40">
        <v>8.1176512400000007</v>
      </c>
      <c r="Y804" s="40">
        <v>5.1048475199999999</v>
      </c>
      <c r="Z804" s="40">
        <v>6.3657089840000003</v>
      </c>
      <c r="AA804" s="40">
        <v>7.5116695519999999</v>
      </c>
      <c r="AB804" s="40">
        <v>10.950258180000001</v>
      </c>
      <c r="AC804" s="40">
        <v>7.5946618460000002</v>
      </c>
      <c r="AD804" s="40">
        <v>8.1933930050000008</v>
      </c>
      <c r="AE804" s="40">
        <v>7.5619951079999996</v>
      </c>
      <c r="AF804" s="40">
        <v>7.6448935069999999</v>
      </c>
      <c r="AG804" s="40">
        <v>6.6031607250000004</v>
      </c>
      <c r="AH804" s="40">
        <v>7.6322621149999996</v>
      </c>
      <c r="AI804" s="40">
        <v>9.2347545619999991</v>
      </c>
      <c r="AK804" s="40">
        <v>8.6778978890000005</v>
      </c>
      <c r="AL804" s="40">
        <v>8.158123561</v>
      </c>
      <c r="AO804" s="40">
        <v>16.69457959</v>
      </c>
      <c r="AP804" s="40">
        <v>13.91977219</v>
      </c>
      <c r="AT804" s="40">
        <v>12.15356296</v>
      </c>
      <c r="AU804" s="40">
        <v>9.8334512400000005</v>
      </c>
      <c r="AV804" s="40">
        <v>11.627775720000001</v>
      </c>
      <c r="AW804" s="40">
        <v>23.510984969999999</v>
      </c>
      <c r="AX804" s="40">
        <v>17.33764652</v>
      </c>
      <c r="AY804" s="40">
        <v>17.363507599999998</v>
      </c>
      <c r="AZ804" s="40">
        <v>18.222117310000002</v>
      </c>
      <c r="BA804" s="40">
        <v>15.144107269999999</v>
      </c>
      <c r="BB804" s="40">
        <v>10.61357724</v>
      </c>
      <c r="BC804" s="40">
        <v>12.032709629999999</v>
      </c>
      <c r="BD804" s="40">
        <v>13.12444973</v>
      </c>
      <c r="BE804" s="40">
        <v>13.61035375</v>
      </c>
      <c r="BF804" s="40">
        <v>13.1789562</v>
      </c>
      <c r="BG804" s="40">
        <v>7.5356241449999999</v>
      </c>
      <c r="BH804" s="40">
        <v>11.351066250000001</v>
      </c>
      <c r="BI804" s="40">
        <v>9.7425874950000004</v>
      </c>
      <c r="BJ804" s="40">
        <v>11.40616786</v>
      </c>
    </row>
    <row r="805" spans="1:64" x14ac:dyDescent="0.3">
      <c r="A805" s="40" t="s">
        <v>165</v>
      </c>
      <c r="B805" s="40" t="s">
        <v>166</v>
      </c>
      <c r="C805" s="40" t="s">
        <v>329</v>
      </c>
      <c r="D805" s="40" t="s">
        <v>68</v>
      </c>
      <c r="E805" s="40" t="s">
        <v>293</v>
      </c>
      <c r="F805" s="40" t="s">
        <v>324</v>
      </c>
      <c r="G805" s="40" t="s">
        <v>69</v>
      </c>
      <c r="AO805" s="40">
        <v>17.934615770000001</v>
      </c>
      <c r="AP805" s="40">
        <v>22.311142780000001</v>
      </c>
      <c r="AQ805" s="40">
        <v>22.033062430000001</v>
      </c>
      <c r="AR805" s="40">
        <v>23.813796629999999</v>
      </c>
      <c r="AU805" s="40">
        <v>14.002221909999999</v>
      </c>
      <c r="AV805" s="40">
        <v>13.256492420000001</v>
      </c>
      <c r="AW805" s="40">
        <v>11.81216337</v>
      </c>
      <c r="AX805" s="40">
        <v>13.572041410000001</v>
      </c>
      <c r="AY805" s="40">
        <v>14.74005704</v>
      </c>
      <c r="AZ805" s="40">
        <v>14.96367141</v>
      </c>
      <c r="BA805" s="40">
        <v>13.760745849999999</v>
      </c>
      <c r="BB805" s="40">
        <v>17.760976920000001</v>
      </c>
      <c r="BC805" s="40">
        <v>14.208101149999999</v>
      </c>
      <c r="BD805" s="40">
        <v>15.422121519999999</v>
      </c>
      <c r="BE805" s="40">
        <v>11.60611948</v>
      </c>
      <c r="BF805" s="40">
        <v>12.333246689999999</v>
      </c>
      <c r="BG805" s="40">
        <v>12.95708422</v>
      </c>
      <c r="BH805" s="40">
        <v>10.66270508</v>
      </c>
      <c r="BI805" s="40">
        <v>12.536260029999999</v>
      </c>
      <c r="BJ805" s="40">
        <v>11.9041245</v>
      </c>
      <c r="BK805" s="40">
        <v>14.9933569</v>
      </c>
      <c r="BL805" s="40">
        <v>13.13505745</v>
      </c>
    </row>
    <row r="806" spans="1:64" x14ac:dyDescent="0.3">
      <c r="A806" s="40" t="s">
        <v>171</v>
      </c>
      <c r="B806" s="40" t="s">
        <v>172</v>
      </c>
      <c r="C806" s="40" t="s">
        <v>329</v>
      </c>
      <c r="D806" s="40" t="s">
        <v>68</v>
      </c>
      <c r="E806" s="40" t="s">
        <v>293</v>
      </c>
      <c r="F806" s="40" t="s">
        <v>324</v>
      </c>
      <c r="G806" s="40" t="s">
        <v>69</v>
      </c>
      <c r="AQ806" s="40">
        <v>18.880530069999999</v>
      </c>
      <c r="AR806" s="40">
        <v>18.585102160000002</v>
      </c>
      <c r="AS806" s="40">
        <v>25.302856210000002</v>
      </c>
      <c r="AT806" s="40">
        <v>20.652198139999999</v>
      </c>
      <c r="AV806" s="40">
        <v>20.692987899999999</v>
      </c>
      <c r="AW806" s="40">
        <v>16.34057863</v>
      </c>
      <c r="AX806" s="40">
        <v>11.692875109999999</v>
      </c>
      <c r="AY806" s="40">
        <v>15.84012304</v>
      </c>
      <c r="AZ806" s="40">
        <v>13.977032579999999</v>
      </c>
      <c r="BA806" s="40">
        <v>13.093212100000001</v>
      </c>
      <c r="BB806" s="40">
        <v>16.572455649999998</v>
      </c>
      <c r="BC806" s="40">
        <v>11.740830109999999</v>
      </c>
      <c r="BD806" s="40">
        <v>13.175676620000001</v>
      </c>
      <c r="BE806" s="40">
        <v>15.513530380000001</v>
      </c>
      <c r="BF806" s="40">
        <v>17.895540870000001</v>
      </c>
      <c r="BG806" s="40">
        <v>17.85915855</v>
      </c>
      <c r="BH806" s="40">
        <v>17.82240861</v>
      </c>
      <c r="BI806" s="40">
        <v>18.753747749999999</v>
      </c>
      <c r="BJ806" s="40">
        <v>18.253311950000001</v>
      </c>
      <c r="BK806" s="40">
        <v>19.384330869999999</v>
      </c>
    </row>
    <row r="807" spans="1:64" x14ac:dyDescent="0.3">
      <c r="A807" s="40" t="s">
        <v>175</v>
      </c>
      <c r="B807" s="40" t="s">
        <v>176</v>
      </c>
      <c r="C807" s="40" t="s">
        <v>329</v>
      </c>
      <c r="D807" s="40" t="s">
        <v>68</v>
      </c>
      <c r="E807" s="40" t="s">
        <v>293</v>
      </c>
      <c r="F807" s="40" t="s">
        <v>324</v>
      </c>
      <c r="G807" s="40" t="s">
        <v>69</v>
      </c>
      <c r="U807" s="40">
        <v>5.3957257680000001</v>
      </c>
      <c r="V807" s="40">
        <v>4.9282453530000003</v>
      </c>
      <c r="W807" s="40">
        <v>4.8472765869999996</v>
      </c>
      <c r="X807" s="40">
        <v>6.3392255280000001</v>
      </c>
      <c r="Y807" s="40">
        <v>4.7472867909999996</v>
      </c>
      <c r="Z807" s="40">
        <v>4.9396812480000003</v>
      </c>
      <c r="AA807" s="40">
        <v>2.9154259439999999</v>
      </c>
      <c r="AB807" s="40">
        <v>3.5250304730000002</v>
      </c>
      <c r="AC807" s="40">
        <v>3.4810143309999999</v>
      </c>
      <c r="AD807" s="40">
        <v>6.523835687</v>
      </c>
      <c r="AE807" s="40">
        <v>8.0374799410000008</v>
      </c>
      <c r="AF807" s="40">
        <v>6.1089524649999998</v>
      </c>
      <c r="AM807" s="40">
        <v>8.3949789880000001</v>
      </c>
      <c r="AN807" s="40">
        <v>6.1597353879999996</v>
      </c>
      <c r="AO807" s="40">
        <v>6.3354542819999997</v>
      </c>
      <c r="AP807" s="40">
        <v>6.6762074370000004</v>
      </c>
      <c r="AQ807" s="40">
        <v>6.3896508570000004</v>
      </c>
      <c r="AR807" s="40">
        <v>5.5444914289999998</v>
      </c>
      <c r="AS807" s="40">
        <v>5.2377251889999998</v>
      </c>
      <c r="AT807" s="40">
        <v>5.4169758960000003</v>
      </c>
      <c r="AU807" s="40">
        <v>4.6792502159999998</v>
      </c>
      <c r="AV807" s="40">
        <v>4.3509366429999998</v>
      </c>
      <c r="AW807" s="40">
        <v>4.9658192259999998</v>
      </c>
      <c r="AX807" s="40">
        <v>4.968874199</v>
      </c>
      <c r="AY807" s="40">
        <v>4.9544462200000003</v>
      </c>
      <c r="AZ807" s="40">
        <v>4.4414727630000002</v>
      </c>
      <c r="BA807" s="40">
        <v>4.3553527330000001</v>
      </c>
      <c r="BB807" s="40">
        <v>5.154988328</v>
      </c>
      <c r="BC807" s="40">
        <v>5.250116512</v>
      </c>
      <c r="BD807" s="40">
        <v>6.5193047760000002</v>
      </c>
      <c r="BE807" s="40">
        <v>6.614976779</v>
      </c>
      <c r="BF807" s="40">
        <v>6.8343875809999997</v>
      </c>
      <c r="BG807" s="40">
        <v>7.1486908920000003</v>
      </c>
      <c r="BH807" s="40">
        <v>6.5433051569999998</v>
      </c>
      <c r="BI807" s="40">
        <v>6.283889608</v>
      </c>
      <c r="BJ807" s="40">
        <v>6.9679737880000001</v>
      </c>
      <c r="BK807" s="40">
        <v>8.3524864440000002</v>
      </c>
      <c r="BL807" s="40">
        <v>7.9005882520000004</v>
      </c>
    </row>
    <row r="808" spans="1:64" x14ac:dyDescent="0.3">
      <c r="A808" s="40" t="s">
        <v>177</v>
      </c>
      <c r="B808" s="40" t="s">
        <v>178</v>
      </c>
      <c r="C808" s="40" t="s">
        <v>329</v>
      </c>
      <c r="D808" s="40" t="s">
        <v>68</v>
      </c>
      <c r="E808" s="40" t="s">
        <v>293</v>
      </c>
      <c r="F808" s="40" t="s">
        <v>324</v>
      </c>
      <c r="G808" s="40" t="s">
        <v>69</v>
      </c>
      <c r="W808" s="40">
        <v>11.382031189999999</v>
      </c>
      <c r="X808" s="40">
        <v>11.22775966</v>
      </c>
      <c r="Y808" s="40">
        <v>7.5635629370000004</v>
      </c>
      <c r="Z808" s="40">
        <v>4.9312355439999997</v>
      </c>
      <c r="AA808" s="40">
        <v>13.33154603</v>
      </c>
      <c r="AB808" s="40">
        <v>6.6565365270000001</v>
      </c>
      <c r="AH808" s="40">
        <v>14.772984599999999</v>
      </c>
      <c r="AP808" s="40">
        <v>10.03868769</v>
      </c>
      <c r="AQ808" s="40">
        <v>15.570034890000001</v>
      </c>
      <c r="AR808" s="40">
        <v>16.83047049</v>
      </c>
      <c r="AS808" s="40">
        <v>19.937424010000001</v>
      </c>
      <c r="AT808" s="40">
        <v>16.237462860000001</v>
      </c>
      <c r="AU808" s="40">
        <v>15.55786954</v>
      </c>
      <c r="AV808" s="40">
        <v>15.182052349999999</v>
      </c>
      <c r="AW808" s="40">
        <v>13.80151598</v>
      </c>
      <c r="AX808" s="40">
        <v>13.52724098</v>
      </c>
      <c r="AY808" s="40">
        <v>14.965809350000001</v>
      </c>
      <c r="AZ808" s="40">
        <v>9.5924673499999997</v>
      </c>
      <c r="BA808" s="40">
        <v>12.064097970000001</v>
      </c>
      <c r="BB808" s="40">
        <v>11.7270944</v>
      </c>
      <c r="BC808" s="40">
        <v>7.7907172290000002</v>
      </c>
      <c r="BD808" s="40">
        <v>8.9289874460000007</v>
      </c>
      <c r="BE808" s="40">
        <v>9.9610852820000009</v>
      </c>
      <c r="BF808" s="40">
        <v>9.9097936739999994</v>
      </c>
      <c r="BG808" s="40">
        <v>8.836646752</v>
      </c>
      <c r="BH808" s="40">
        <v>7.8538081870000003</v>
      </c>
      <c r="BI808" s="40">
        <v>9.4663859240000008</v>
      </c>
      <c r="BJ808" s="40">
        <v>5.6263964980000001</v>
      </c>
      <c r="BK808" s="40">
        <v>10.76026631</v>
      </c>
      <c r="BL808" s="40">
        <v>10.31836006</v>
      </c>
    </row>
    <row r="809" spans="1:64" x14ac:dyDescent="0.3">
      <c r="A809" s="40" t="s">
        <v>179</v>
      </c>
      <c r="B809" s="40" t="s">
        <v>180</v>
      </c>
      <c r="C809" s="40" t="s">
        <v>329</v>
      </c>
      <c r="D809" s="40" t="s">
        <v>68</v>
      </c>
      <c r="E809" s="40" t="s">
        <v>293</v>
      </c>
      <c r="F809" s="40" t="s">
        <v>324</v>
      </c>
      <c r="G809" s="40" t="s">
        <v>69</v>
      </c>
      <c r="W809" s="40">
        <v>7.8762326839999997</v>
      </c>
      <c r="AO809" s="40">
        <v>15.88051789</v>
      </c>
      <c r="AP809" s="40">
        <v>15.78311834</v>
      </c>
      <c r="AQ809" s="40">
        <v>14.39597891</v>
      </c>
      <c r="AR809" s="40">
        <v>21.14358399</v>
      </c>
      <c r="AS809" s="40">
        <v>17.35713952</v>
      </c>
      <c r="AT809" s="40">
        <v>14.01539129</v>
      </c>
      <c r="AU809" s="40">
        <v>14.057695219999999</v>
      </c>
      <c r="AV809" s="40">
        <v>12.223359909999999</v>
      </c>
      <c r="AW809" s="40">
        <v>14.02214751</v>
      </c>
      <c r="AX809" s="40">
        <v>16.209814779999999</v>
      </c>
      <c r="AY809" s="40">
        <v>16.27696555</v>
      </c>
      <c r="AZ809" s="40">
        <v>15.93142596</v>
      </c>
      <c r="BA809" s="40">
        <v>13.60607175</v>
      </c>
      <c r="BB809" s="40">
        <v>12.49181935</v>
      </c>
      <c r="BC809" s="40">
        <v>12.97114418</v>
      </c>
      <c r="BD809" s="40">
        <v>12.44217675</v>
      </c>
      <c r="BE809" s="40">
        <v>12.40911947</v>
      </c>
      <c r="BF809" s="40">
        <v>13.462503010000001</v>
      </c>
      <c r="BG809" s="40">
        <v>10.79090817</v>
      </c>
      <c r="BH809" s="40">
        <v>11.454372660000001</v>
      </c>
      <c r="BI809" s="40">
        <v>13.56480313</v>
      </c>
      <c r="BJ809" s="40">
        <v>12.135256249999999</v>
      </c>
      <c r="BK809" s="40">
        <v>13.333851749999999</v>
      </c>
      <c r="BL809" s="40">
        <v>14.896892129999999</v>
      </c>
    </row>
    <row r="810" spans="1:64" x14ac:dyDescent="0.3">
      <c r="A810" s="40" t="s">
        <v>279</v>
      </c>
      <c r="B810" s="40" t="s">
        <v>280</v>
      </c>
      <c r="C810" s="40" t="s">
        <v>329</v>
      </c>
      <c r="D810" s="40" t="s">
        <v>68</v>
      </c>
      <c r="E810" s="40" t="s">
        <v>293</v>
      </c>
      <c r="F810" s="40" t="s">
        <v>324</v>
      </c>
      <c r="G810" s="40" t="s">
        <v>69</v>
      </c>
      <c r="M810" s="40">
        <v>10.317078609999999</v>
      </c>
      <c r="N810" s="40">
        <v>8.4096883980000001</v>
      </c>
      <c r="Q810" s="40">
        <v>10.59714634</v>
      </c>
      <c r="R810" s="40">
        <v>13.57251452</v>
      </c>
      <c r="S810" s="40">
        <v>10.52333207</v>
      </c>
      <c r="T810" s="40">
        <v>8.5501076200000004</v>
      </c>
      <c r="U810" s="40">
        <v>10.208862890000001</v>
      </c>
      <c r="V810" s="40">
        <v>7.7616628329999999</v>
      </c>
      <c r="W810" s="40">
        <v>8.1642872279999992</v>
      </c>
      <c r="X810" s="40">
        <v>7.5926845160000003</v>
      </c>
      <c r="Y810" s="40">
        <v>8.1190504580000002</v>
      </c>
      <c r="Z810" s="40">
        <v>8.5748741969999998</v>
      </c>
      <c r="AP810" s="40">
        <v>9.8499657759999995</v>
      </c>
      <c r="AQ810" s="40">
        <v>10.961557669999999</v>
      </c>
      <c r="AR810" s="40">
        <v>8.5027147410000001</v>
      </c>
      <c r="AS810" s="40">
        <v>11.75180613</v>
      </c>
      <c r="AT810" s="40">
        <v>10.031995589999999</v>
      </c>
      <c r="AU810" s="40">
        <v>8.0799129809999997</v>
      </c>
      <c r="AV810" s="40">
        <v>9.1436751320000003</v>
      </c>
      <c r="AW810" s="40">
        <v>13.09349061</v>
      </c>
      <c r="AX810" s="40">
        <v>12.74465571</v>
      </c>
      <c r="AY810" s="40">
        <v>6.6275695399999996</v>
      </c>
      <c r="AZ810" s="40">
        <v>6.2132317800000001</v>
      </c>
      <c r="BA810" s="40">
        <v>7.5917328739999999</v>
      </c>
      <c r="BB810" s="40">
        <v>5.2225741079999999</v>
      </c>
      <c r="BC810" s="40">
        <v>5.6041101050000002</v>
      </c>
      <c r="BD810" s="40">
        <v>6.4700989460000002</v>
      </c>
      <c r="BE810" s="40">
        <v>4.7080038340000003</v>
      </c>
      <c r="BF810" s="40">
        <v>5.0904583270000003</v>
      </c>
      <c r="BG810" s="40">
        <v>5.552858573</v>
      </c>
      <c r="BH810" s="40">
        <v>4.3664961570000003</v>
      </c>
      <c r="BI810" s="40">
        <v>4.8441868039999996</v>
      </c>
      <c r="BJ810" s="40">
        <v>5.6435313010000003</v>
      </c>
      <c r="BL810" s="40">
        <v>5.5722709300000002</v>
      </c>
    </row>
    <row r="811" spans="1:64" x14ac:dyDescent="0.3">
      <c r="A811" s="40" t="s">
        <v>281</v>
      </c>
      <c r="B811" s="40" t="s">
        <v>282</v>
      </c>
      <c r="C811" s="40" t="s">
        <v>329</v>
      </c>
      <c r="D811" s="40" t="s">
        <v>68</v>
      </c>
      <c r="E811" s="40" t="s">
        <v>293</v>
      </c>
      <c r="F811" s="40" t="s">
        <v>324</v>
      </c>
      <c r="G811" s="40" t="s">
        <v>69</v>
      </c>
      <c r="AE811" s="40">
        <v>8.1193692160000008</v>
      </c>
      <c r="AF811" s="40">
        <v>4.9590446090000002</v>
      </c>
      <c r="AG811" s="40">
        <v>3.27457653</v>
      </c>
      <c r="AK811" s="40">
        <v>3.678250249</v>
      </c>
      <c r="AL811" s="40">
        <v>2.2346042970000002</v>
      </c>
      <c r="AM811" s="40">
        <v>17.82434232</v>
      </c>
      <c r="AN811" s="40">
        <v>11.174775889999999</v>
      </c>
      <c r="AO811" s="40">
        <v>4.8341330259999999</v>
      </c>
      <c r="AP811" s="40">
        <v>6.0012557449999999</v>
      </c>
      <c r="AQ811" s="40">
        <v>10.35606799</v>
      </c>
      <c r="AR811" s="40">
        <v>7.1462669429999996</v>
      </c>
      <c r="AT811" s="40">
        <v>8.7880566850000008</v>
      </c>
      <c r="AV811" s="40">
        <v>3.8785341369999999</v>
      </c>
      <c r="AW811" s="40">
        <v>11.11064786</v>
      </c>
      <c r="AY811" s="40">
        <v>18.74869232</v>
      </c>
      <c r="AZ811" s="40">
        <v>9.5884721000000006</v>
      </c>
      <c r="BA811" s="40">
        <v>17.671852829999999</v>
      </c>
      <c r="BB811" s="40">
        <v>10.970411</v>
      </c>
      <c r="BC811" s="40">
        <v>16.853809590000001</v>
      </c>
      <c r="BD811" s="40">
        <v>22.382000510000001</v>
      </c>
      <c r="BE811" s="40">
        <v>18.13213571</v>
      </c>
      <c r="BF811" s="40">
        <v>14.98262364</v>
      </c>
      <c r="BG811" s="40">
        <v>19.072520780000001</v>
      </c>
      <c r="BH811" s="40">
        <v>14.264697480000001</v>
      </c>
      <c r="BI811" s="40">
        <v>15.13923146</v>
      </c>
      <c r="BJ811" s="40">
        <v>16.742427280000001</v>
      </c>
      <c r="BK811" s="40">
        <v>20.126078509999999</v>
      </c>
    </row>
    <row r="812" spans="1:64" x14ac:dyDescent="0.3">
      <c r="A812" s="40" t="s">
        <v>147</v>
      </c>
      <c r="B812" s="40" t="s">
        <v>148</v>
      </c>
      <c r="C812" s="40" t="s">
        <v>330</v>
      </c>
      <c r="D812" s="40" t="s">
        <v>68</v>
      </c>
      <c r="E812" s="40" t="s">
        <v>293</v>
      </c>
      <c r="F812" s="40" t="s">
        <v>324</v>
      </c>
      <c r="G812" s="40" t="s">
        <v>69</v>
      </c>
      <c r="I812" s="40">
        <v>20.720592109999998</v>
      </c>
      <c r="J812" s="40">
        <v>24.9128905</v>
      </c>
      <c r="K812" s="40">
        <v>27.091736990000001</v>
      </c>
      <c r="L812" s="40">
        <v>24.846550799999999</v>
      </c>
      <c r="M812" s="40">
        <v>28.345766170000001</v>
      </c>
      <c r="N812" s="40">
        <v>26.982493569999999</v>
      </c>
      <c r="O812" s="40">
        <v>21.52583929</v>
      </c>
      <c r="P812" s="40">
        <v>19.35323481</v>
      </c>
      <c r="Q812" s="40">
        <v>20.437578550000001</v>
      </c>
      <c r="R812" s="40">
        <v>22.00545112</v>
      </c>
      <c r="S812" s="40">
        <v>25.792532420000001</v>
      </c>
      <c r="T812" s="40">
        <v>26.020323019999999</v>
      </c>
      <c r="U812" s="40">
        <v>34.525466520000002</v>
      </c>
      <c r="V812" s="40">
        <v>21.169511</v>
      </c>
      <c r="W812" s="40">
        <v>18.929105289999999</v>
      </c>
      <c r="X812" s="40">
        <v>20.396289679999999</v>
      </c>
      <c r="Y812" s="40">
        <v>28.4499019</v>
      </c>
      <c r="Z812" s="40">
        <v>21.846020450000001</v>
      </c>
      <c r="AA812" s="40">
        <v>20.494103240000001</v>
      </c>
      <c r="AB812" s="40">
        <v>24.715566859999999</v>
      </c>
      <c r="AC812" s="40">
        <v>25.243464370000002</v>
      </c>
      <c r="AD812" s="40">
        <v>25.511405199999999</v>
      </c>
      <c r="AP812" s="40">
        <v>21.232475650000001</v>
      </c>
      <c r="AQ812" s="40">
        <v>22.328796919999998</v>
      </c>
      <c r="AR812" s="40">
        <v>16.546864800000002</v>
      </c>
      <c r="AS812" s="40">
        <v>20.616148339999999</v>
      </c>
      <c r="AT812" s="40">
        <v>17.724504060000001</v>
      </c>
      <c r="AU812" s="40">
        <v>12.572043280000001</v>
      </c>
      <c r="AV812" s="40">
        <v>14.982619290000001</v>
      </c>
      <c r="AW812" s="40">
        <v>21.287970609999999</v>
      </c>
      <c r="AX812" s="40">
        <v>19.074843909999998</v>
      </c>
      <c r="AY812" s="40">
        <v>17.552474289999999</v>
      </c>
      <c r="AZ812" s="40">
        <v>18.284983789999998</v>
      </c>
      <c r="BB812" s="40">
        <v>15.95381074</v>
      </c>
      <c r="BC812" s="40">
        <v>16.745702189999999</v>
      </c>
      <c r="BD812" s="40">
        <v>15.716423839999999</v>
      </c>
      <c r="BE812" s="40">
        <v>15.11240441</v>
      </c>
      <c r="BF812" s="40">
        <v>16.59506498</v>
      </c>
      <c r="BG812" s="40">
        <v>13.1397294</v>
      </c>
      <c r="BH812" s="40">
        <v>12.051548500000001</v>
      </c>
      <c r="BI812" s="40">
        <v>12.65406207</v>
      </c>
      <c r="BJ812" s="40">
        <v>13.958149069999999</v>
      </c>
      <c r="BK812" s="40">
        <v>13.682640259999999</v>
      </c>
    </row>
    <row r="813" spans="1:64" x14ac:dyDescent="0.3">
      <c r="A813" s="40" t="s">
        <v>153</v>
      </c>
      <c r="B813" s="40" t="s">
        <v>154</v>
      </c>
      <c r="C813" s="40" t="s">
        <v>330</v>
      </c>
      <c r="D813" s="40" t="s">
        <v>68</v>
      </c>
      <c r="E813" s="40" t="s">
        <v>293</v>
      </c>
      <c r="F813" s="40" t="s">
        <v>324</v>
      </c>
      <c r="G813" s="40" t="s">
        <v>69</v>
      </c>
      <c r="I813" s="40">
        <v>18.54370217</v>
      </c>
      <c r="J813" s="40">
        <v>14.26175705</v>
      </c>
      <c r="K813" s="40">
        <v>14.83544524</v>
      </c>
      <c r="L813" s="40">
        <v>12.494076720000001</v>
      </c>
      <c r="M813" s="40">
        <v>11.91119911</v>
      </c>
      <c r="N813" s="40">
        <v>12.177589060000001</v>
      </c>
      <c r="O813" s="40">
        <v>14.56301069</v>
      </c>
      <c r="P813" s="40">
        <v>11.905782240000001</v>
      </c>
      <c r="Q813" s="40">
        <v>19.697690980000001</v>
      </c>
      <c r="R813" s="40">
        <v>13.54139734</v>
      </c>
      <c r="S813" s="40">
        <v>12.054010910000001</v>
      </c>
      <c r="T813" s="40">
        <v>12.913726540000001</v>
      </c>
      <c r="U813" s="40">
        <v>14.05124313</v>
      </c>
      <c r="V813" s="40">
        <v>10.95146149</v>
      </c>
      <c r="W813" s="40">
        <v>9.8078145140000004</v>
      </c>
      <c r="X813" s="40">
        <v>12.12276353</v>
      </c>
      <c r="Y813" s="40">
        <v>9.5558308010000008</v>
      </c>
      <c r="Z813" s="40">
        <v>9.9401968709999995</v>
      </c>
      <c r="AA813" s="40">
        <v>8.6130023490000003</v>
      </c>
      <c r="AC813" s="40">
        <v>9.706836161</v>
      </c>
      <c r="AG813" s="40">
        <v>15.418589300000001</v>
      </c>
      <c r="AH813" s="40">
        <v>14.673771520000001</v>
      </c>
      <c r="AJ813" s="40">
        <v>16.252790659999999</v>
      </c>
      <c r="AK813" s="40">
        <v>18.536920460000001</v>
      </c>
      <c r="AP813" s="40">
        <v>17.440921719999999</v>
      </c>
      <c r="AQ813" s="40">
        <v>13.73072526</v>
      </c>
      <c r="AR813" s="40">
        <v>15.677311039999999</v>
      </c>
      <c r="AS813" s="40">
        <v>15.42213684</v>
      </c>
      <c r="AT813" s="40">
        <v>18.931184989999998</v>
      </c>
      <c r="AU813" s="40">
        <v>18.158823940000001</v>
      </c>
      <c r="AV813" s="40">
        <v>15.464561460000001</v>
      </c>
      <c r="AW813" s="40">
        <v>18.056631599999999</v>
      </c>
      <c r="AX813" s="40">
        <v>17.607340019999999</v>
      </c>
      <c r="AY813" s="40">
        <v>18.31556398</v>
      </c>
      <c r="AZ813" s="40">
        <v>17.347499089999999</v>
      </c>
      <c r="BA813" s="40">
        <v>17.955866660000002</v>
      </c>
      <c r="BB813" s="40">
        <v>21.347101420000001</v>
      </c>
      <c r="BC813" s="40">
        <v>23.785511159999999</v>
      </c>
      <c r="BD813" s="40">
        <v>26.82716739</v>
      </c>
      <c r="BE813" s="40">
        <v>17.699950690000001</v>
      </c>
      <c r="BF813" s="40">
        <v>25.096995499999998</v>
      </c>
      <c r="BG813" s="40">
        <v>19.381249589999999</v>
      </c>
      <c r="BH813" s="40">
        <v>22.274640529999999</v>
      </c>
      <c r="BI813" s="40">
        <v>17.394134569999999</v>
      </c>
      <c r="BJ813" s="40">
        <v>19.872684799999998</v>
      </c>
      <c r="BK813" s="40">
        <v>21.94839137</v>
      </c>
      <c r="BL813" s="40">
        <v>22.8145408</v>
      </c>
    </row>
    <row r="814" spans="1:64" x14ac:dyDescent="0.3">
      <c r="A814" s="40" t="s">
        <v>155</v>
      </c>
      <c r="B814" s="40" t="s">
        <v>156</v>
      </c>
      <c r="C814" s="40" t="s">
        <v>330</v>
      </c>
      <c r="D814" s="40" t="s">
        <v>68</v>
      </c>
      <c r="E814" s="40" t="s">
        <v>293</v>
      </c>
      <c r="F814" s="40" t="s">
        <v>324</v>
      </c>
      <c r="G814" s="40" t="s">
        <v>69</v>
      </c>
      <c r="I814" s="40">
        <v>16.367769880000001</v>
      </c>
      <c r="J814" s="40">
        <v>16.240945159999999</v>
      </c>
      <c r="K814" s="40">
        <v>14.85340566</v>
      </c>
      <c r="L814" s="40">
        <v>13.24819102</v>
      </c>
      <c r="M814" s="40">
        <v>12.92067099</v>
      </c>
      <c r="N814" s="40">
        <v>15.55400663</v>
      </c>
      <c r="O814" s="40">
        <v>13.28581262</v>
      </c>
      <c r="P814" s="40">
        <v>20.872658999999999</v>
      </c>
      <c r="Q814" s="40">
        <v>20.625057420000001</v>
      </c>
      <c r="R814" s="40">
        <v>19.58739404</v>
      </c>
      <c r="S814" s="40">
        <v>24.241726620000001</v>
      </c>
      <c r="T814" s="40">
        <v>27.891170769999999</v>
      </c>
      <c r="U814" s="40">
        <v>23.30010274</v>
      </c>
      <c r="V814" s="40">
        <v>14.51522705</v>
      </c>
      <c r="AP814" s="40">
        <v>24.272995869999999</v>
      </c>
    </row>
    <row r="815" spans="1:64" x14ac:dyDescent="0.3">
      <c r="A815" s="40" t="s">
        <v>284</v>
      </c>
      <c r="B815" s="40" t="s">
        <v>272</v>
      </c>
      <c r="C815" s="40" t="s">
        <v>330</v>
      </c>
      <c r="D815" s="40" t="s">
        <v>68</v>
      </c>
      <c r="E815" s="40" t="s">
        <v>293</v>
      </c>
      <c r="F815" s="40" t="s">
        <v>324</v>
      </c>
      <c r="G815" s="40" t="s">
        <v>69</v>
      </c>
      <c r="I815" s="40">
        <v>18.859743430000002</v>
      </c>
      <c r="J815" s="40">
        <v>17.683606730000001</v>
      </c>
      <c r="K815" s="40">
        <v>17.71338536</v>
      </c>
      <c r="L815" s="40">
        <v>18.344238520000001</v>
      </c>
      <c r="M815" s="40">
        <v>20.699993899999999</v>
      </c>
      <c r="N815" s="40">
        <v>15.837202</v>
      </c>
      <c r="O815" s="40">
        <v>16.626457510000002</v>
      </c>
      <c r="P815" s="40">
        <v>14.829220550000001</v>
      </c>
      <c r="Q815" s="40">
        <v>15.900929250000001</v>
      </c>
      <c r="R815" s="40">
        <v>16.070609269999999</v>
      </c>
      <c r="S815" s="40">
        <v>17.341550810000001</v>
      </c>
      <c r="T815" s="40">
        <v>20.086812299999998</v>
      </c>
      <c r="U815" s="40">
        <v>17.251013589999999</v>
      </c>
      <c r="V815" s="40">
        <v>14.704815979999999</v>
      </c>
      <c r="W815" s="40">
        <v>13.36552264</v>
      </c>
      <c r="X815" s="40">
        <v>14.006684160000001</v>
      </c>
      <c r="Y815" s="40">
        <v>13.327140590000001</v>
      </c>
      <c r="Z815" s="40">
        <v>15.010089710000001</v>
      </c>
      <c r="AB815" s="40">
        <v>20.299866059999999</v>
      </c>
      <c r="AC815" s="40">
        <v>19.317028489999998</v>
      </c>
      <c r="AD815" s="40">
        <v>20.589079259999998</v>
      </c>
      <c r="AF815" s="40">
        <v>17.156466290000001</v>
      </c>
      <c r="AP815" s="40">
        <v>20.883742999999999</v>
      </c>
      <c r="AQ815" s="40">
        <v>18.592242720000002</v>
      </c>
      <c r="AR815" s="40">
        <v>19.201473620000002</v>
      </c>
      <c r="AS815" s="40">
        <v>20.753752909999999</v>
      </c>
      <c r="AT815" s="40">
        <v>19.19629535</v>
      </c>
      <c r="AU815" s="40">
        <v>17.18453285</v>
      </c>
      <c r="AV815" s="40">
        <v>21.085003400000002</v>
      </c>
      <c r="AW815" s="40">
        <v>22.582395309999999</v>
      </c>
      <c r="AX815" s="40">
        <v>22.490581819999999</v>
      </c>
      <c r="AY815" s="40">
        <v>17.197659130000002</v>
      </c>
      <c r="AZ815" s="40">
        <v>14.620574420000001</v>
      </c>
      <c r="BA815" s="40">
        <v>17.283224480000001</v>
      </c>
      <c r="BB815" s="40">
        <v>17.405836610000001</v>
      </c>
      <c r="BC815" s="40">
        <v>19.610866720000001</v>
      </c>
      <c r="BD815" s="40">
        <v>23.173990750000002</v>
      </c>
      <c r="BE815" s="40">
        <v>19.24463252</v>
      </c>
      <c r="BF815" s="40">
        <v>25.12736584</v>
      </c>
      <c r="BG815" s="40">
        <v>20.01047788</v>
      </c>
      <c r="BH815" s="40">
        <v>14.580925560000001</v>
      </c>
      <c r="BI815" s="40">
        <v>16.841644089999999</v>
      </c>
      <c r="BJ815" s="40">
        <v>19.83433853</v>
      </c>
    </row>
    <row r="816" spans="1:64" x14ac:dyDescent="0.3">
      <c r="A816" s="40" t="s">
        <v>273</v>
      </c>
      <c r="B816" s="40" t="s">
        <v>274</v>
      </c>
      <c r="C816" s="40" t="s">
        <v>330</v>
      </c>
      <c r="D816" s="40" t="s">
        <v>68</v>
      </c>
      <c r="E816" s="40" t="s">
        <v>293</v>
      </c>
      <c r="F816" s="40" t="s">
        <v>324</v>
      </c>
      <c r="G816" s="40" t="s">
        <v>69</v>
      </c>
      <c r="I816" s="40">
        <v>20.827324260000001</v>
      </c>
      <c r="J816" s="40">
        <v>15.73150489</v>
      </c>
      <c r="K816" s="40">
        <v>18.296640379999999</v>
      </c>
      <c r="L816" s="40">
        <v>12.784996380000001</v>
      </c>
      <c r="M816" s="40">
        <v>17.673866780000001</v>
      </c>
      <c r="N816" s="40">
        <v>19.34177609</v>
      </c>
      <c r="O816" s="40">
        <v>19.120677730000001</v>
      </c>
      <c r="P816" s="40">
        <v>17.678557059999999</v>
      </c>
      <c r="Q816" s="40">
        <v>20.85379391</v>
      </c>
      <c r="R816" s="40">
        <v>16.375752389999999</v>
      </c>
      <c r="S816" s="40">
        <v>20.322964330000001</v>
      </c>
      <c r="T816" s="40">
        <v>23.441874479999999</v>
      </c>
      <c r="U816" s="40">
        <v>17.291961520000001</v>
      </c>
      <c r="V816" s="40">
        <v>13.424449299999999</v>
      </c>
      <c r="W816" s="40">
        <v>14.37143762</v>
      </c>
      <c r="X816" s="40">
        <v>9.0825370830000001</v>
      </c>
      <c r="Y816" s="40">
        <v>11.65883841</v>
      </c>
      <c r="Z816" s="40">
        <v>9.7627161250000007</v>
      </c>
      <c r="AA816" s="40">
        <v>10.092930150000001</v>
      </c>
      <c r="AB816" s="40">
        <v>8.8158458960000008</v>
      </c>
      <c r="AC816" s="40">
        <v>11.16276719</v>
      </c>
      <c r="AD816" s="40">
        <v>14.6637074</v>
      </c>
      <c r="AE816" s="40">
        <v>7.7172608040000004</v>
      </c>
      <c r="AM816" s="40">
        <v>11.18900277</v>
      </c>
      <c r="AQ816" s="40">
        <v>7.9057535120000004</v>
      </c>
      <c r="AR816" s="40">
        <v>5.8452830980000003</v>
      </c>
      <c r="AS816" s="40">
        <v>10.23004839</v>
      </c>
      <c r="AT816" s="40">
        <v>11.72735825</v>
      </c>
      <c r="AU816" s="40">
        <v>12.759171139999999</v>
      </c>
      <c r="AV816" s="40">
        <v>18.199526219999999</v>
      </c>
      <c r="AW816" s="40">
        <v>19.563697909999998</v>
      </c>
      <c r="AX816" s="40">
        <v>16.10203301</v>
      </c>
      <c r="AZ816" s="40">
        <v>13.89610014</v>
      </c>
      <c r="BA816" s="40">
        <v>13.44754914</v>
      </c>
      <c r="BB816" s="40">
        <v>14.39833829</v>
      </c>
      <c r="BC816" s="40">
        <v>14.756253600000001</v>
      </c>
      <c r="BD816" s="40">
        <v>16.334723629999999</v>
      </c>
      <c r="BE816" s="40">
        <v>15.32681393</v>
      </c>
      <c r="BF816" s="40">
        <v>15.388274620000001</v>
      </c>
      <c r="BG816" s="40">
        <v>13.83298888</v>
      </c>
      <c r="BH816" s="40">
        <v>16.79025158</v>
      </c>
      <c r="BK816" s="40">
        <v>14.60307281</v>
      </c>
      <c r="BL816" s="40">
        <v>18.29036863</v>
      </c>
    </row>
    <row r="817" spans="1:64" x14ac:dyDescent="0.3">
      <c r="A817" s="40" t="s">
        <v>161</v>
      </c>
      <c r="B817" s="40" t="s">
        <v>162</v>
      </c>
      <c r="C817" s="40" t="s">
        <v>330</v>
      </c>
      <c r="D817" s="40" t="s">
        <v>68</v>
      </c>
      <c r="E817" s="40" t="s">
        <v>293</v>
      </c>
      <c r="F817" s="40" t="s">
        <v>324</v>
      </c>
      <c r="G817" s="40" t="s">
        <v>69</v>
      </c>
      <c r="I817" s="40">
        <v>19.53473661</v>
      </c>
      <c r="J817" s="40">
        <v>21.27158331</v>
      </c>
      <c r="K817" s="40">
        <v>17.399331310000001</v>
      </c>
      <c r="L817" s="40">
        <v>20.732227200000001</v>
      </c>
      <c r="M817" s="40">
        <v>21.477313370000001</v>
      </c>
      <c r="N817" s="40">
        <v>18.386115350000001</v>
      </c>
      <c r="O817" s="40">
        <v>22.242963360000001</v>
      </c>
      <c r="P817" s="40">
        <v>15.68717801</v>
      </c>
      <c r="Q817" s="40">
        <v>28.78733416</v>
      </c>
      <c r="R817" s="40">
        <v>29.151276360000001</v>
      </c>
      <c r="S817" s="40">
        <v>22.627720230000001</v>
      </c>
      <c r="U817" s="40">
        <v>56.083826889999997</v>
      </c>
      <c r="V817" s="40">
        <v>27.218965109999999</v>
      </c>
      <c r="W817" s="40">
        <v>19.11941337</v>
      </c>
      <c r="X817" s="40">
        <v>12.937521370000001</v>
      </c>
      <c r="Y817" s="40">
        <v>22.693436349999999</v>
      </c>
      <c r="Z817" s="40">
        <v>16.14146122</v>
      </c>
      <c r="AA817" s="40">
        <v>19.112822040000001</v>
      </c>
      <c r="AC817" s="40">
        <v>20.798628069999999</v>
      </c>
      <c r="AH817" s="40">
        <v>20.961150069999999</v>
      </c>
      <c r="AJ817" s="40">
        <v>23.921431559999998</v>
      </c>
      <c r="AK817" s="40">
        <v>25.515925500000002</v>
      </c>
      <c r="AQ817" s="40">
        <v>19.93611314</v>
      </c>
      <c r="AR817" s="40">
        <v>19.023530109999999</v>
      </c>
      <c r="AS817" s="40">
        <v>23.14588758</v>
      </c>
      <c r="AT817" s="40">
        <v>19.487060629999998</v>
      </c>
      <c r="AU817" s="40">
        <v>14.030737390000001</v>
      </c>
      <c r="AV817" s="40">
        <v>14.32090966</v>
      </c>
      <c r="AW817" s="40">
        <v>17.739459419999999</v>
      </c>
      <c r="AX817" s="40">
        <v>17.965566469999999</v>
      </c>
      <c r="AY817" s="40">
        <v>13.690409259999999</v>
      </c>
      <c r="AZ817" s="40">
        <v>16.49286648</v>
      </c>
      <c r="BA817" s="40">
        <v>17.25490551</v>
      </c>
      <c r="BB817" s="40">
        <v>14.806368150000001</v>
      </c>
      <c r="BC817" s="40">
        <v>12.448502400000001</v>
      </c>
      <c r="BE817" s="40">
        <v>11.631837279999999</v>
      </c>
      <c r="BF817" s="40">
        <v>13.73002331</v>
      </c>
      <c r="BG817" s="40">
        <v>13.684426930000001</v>
      </c>
      <c r="BK817" s="40">
        <v>16.120637160000001</v>
      </c>
      <c r="BL817" s="40">
        <v>16.867780450000001</v>
      </c>
    </row>
    <row r="818" spans="1:64" x14ac:dyDescent="0.3">
      <c r="A818" s="40" t="s">
        <v>163</v>
      </c>
      <c r="B818" s="40" t="s">
        <v>164</v>
      </c>
      <c r="C818" s="40" t="s">
        <v>330</v>
      </c>
      <c r="D818" s="40" t="s">
        <v>68</v>
      </c>
      <c r="E818" s="40" t="s">
        <v>293</v>
      </c>
      <c r="F818" s="40" t="s">
        <v>324</v>
      </c>
      <c r="G818" s="40" t="s">
        <v>69</v>
      </c>
      <c r="I818" s="40">
        <v>5.981326503</v>
      </c>
      <c r="J818" s="40">
        <v>4.9743700979999996</v>
      </c>
      <c r="K818" s="40">
        <v>8.2677877360000007</v>
      </c>
      <c r="L818" s="40">
        <v>8.6981458709999995</v>
      </c>
      <c r="M818" s="40">
        <v>14.284466569999999</v>
      </c>
      <c r="N818" s="40">
        <v>17.144293099999999</v>
      </c>
      <c r="O818" s="40">
        <v>25.698109290000001</v>
      </c>
      <c r="Q818" s="40">
        <v>23.413152400000001</v>
      </c>
      <c r="R818" s="40">
        <v>24.01169466</v>
      </c>
      <c r="S818" s="40">
        <v>22.62821696</v>
      </c>
      <c r="AP818" s="40">
        <v>23.638805049999998</v>
      </c>
      <c r="AQ818" s="40">
        <v>26.211026660000002</v>
      </c>
      <c r="AU818" s="40">
        <v>18.683013809999999</v>
      </c>
      <c r="AV818" s="40">
        <v>18.367069369999999</v>
      </c>
      <c r="AW818" s="40">
        <v>21.848775580000002</v>
      </c>
      <c r="AX818" s="40">
        <v>24.439636119999999</v>
      </c>
      <c r="AY818" s="40">
        <v>10.77713142</v>
      </c>
      <c r="AZ818" s="40">
        <v>10.225433669999999</v>
      </c>
      <c r="BA818" s="40">
        <v>25.029328920000001</v>
      </c>
      <c r="BB818" s="40">
        <v>25.4755623</v>
      </c>
      <c r="BC818" s="40">
        <v>28.229771800000002</v>
      </c>
      <c r="BD818" s="40">
        <v>29.070360839999999</v>
      </c>
      <c r="BE818" s="40">
        <v>19.39785247</v>
      </c>
      <c r="BF818" s="40">
        <v>14.473680549999999</v>
      </c>
      <c r="BG818" s="40">
        <v>15.23171718</v>
      </c>
      <c r="BH818" s="40">
        <v>11.01687409</v>
      </c>
      <c r="BI818" s="40">
        <v>12.04756542</v>
      </c>
      <c r="BK818" s="40">
        <v>18.155721509999999</v>
      </c>
      <c r="BL818" s="40">
        <v>13.78484255</v>
      </c>
    </row>
    <row r="819" spans="1:64" x14ac:dyDescent="0.3">
      <c r="A819" s="40" t="s">
        <v>167</v>
      </c>
      <c r="B819" s="40" t="s">
        <v>168</v>
      </c>
      <c r="C819" s="40" t="s">
        <v>330</v>
      </c>
      <c r="D819" s="40" t="s">
        <v>68</v>
      </c>
      <c r="E819" s="40" t="s">
        <v>293</v>
      </c>
      <c r="F819" s="40" t="s">
        <v>324</v>
      </c>
      <c r="G819" s="40" t="s">
        <v>69</v>
      </c>
      <c r="I819" s="40">
        <v>24.252569520000002</v>
      </c>
      <c r="J819" s="40">
        <v>20.052635309999999</v>
      </c>
      <c r="K819" s="40">
        <v>15.000486329999999</v>
      </c>
      <c r="L819" s="40">
        <v>13.36963033</v>
      </c>
      <c r="M819" s="40">
        <v>14.17678761</v>
      </c>
      <c r="N819" s="40">
        <v>16.212747180000001</v>
      </c>
      <c r="O819" s="40">
        <v>13.631872420000001</v>
      </c>
      <c r="P819" s="40">
        <v>13.4447432</v>
      </c>
      <c r="Q819" s="40">
        <v>14.17980023</v>
      </c>
      <c r="R819" s="40">
        <v>13.00111175</v>
      </c>
      <c r="S819" s="40">
        <v>15.90580888</v>
      </c>
      <c r="T819" s="40">
        <v>20.000089209999999</v>
      </c>
      <c r="U819" s="40">
        <v>22.28379516</v>
      </c>
      <c r="V819" s="40">
        <v>21.605119940000002</v>
      </c>
      <c r="W819" s="40">
        <v>9.9348448929999993</v>
      </c>
      <c r="X819" s="40">
        <v>12.081832929999999</v>
      </c>
      <c r="Y819" s="40">
        <v>17.13475257</v>
      </c>
      <c r="Z819" s="40">
        <v>11.810176179999999</v>
      </c>
      <c r="AB819" s="40">
        <v>23.522015400000001</v>
      </c>
      <c r="AP819" s="40">
        <v>32.357925710000004</v>
      </c>
      <c r="AQ819" s="40">
        <v>43.446538709999999</v>
      </c>
      <c r="AR819" s="40">
        <v>38.396881829999998</v>
      </c>
      <c r="AS819" s="40">
        <v>38.614214099999998</v>
      </c>
      <c r="AT819" s="40">
        <v>34.518169270000001</v>
      </c>
      <c r="AU819" s="40">
        <v>38.545325679999998</v>
      </c>
      <c r="AV819" s="40">
        <v>45.434973630000002</v>
      </c>
      <c r="AW819" s="40">
        <v>37.872940120000003</v>
      </c>
      <c r="AX819" s="40">
        <v>33.337020510000002</v>
      </c>
      <c r="AY819" s="40">
        <v>30.985848560000001</v>
      </c>
      <c r="AZ819" s="40">
        <v>34.199848690000003</v>
      </c>
      <c r="BA819" s="40">
        <v>27.84864512</v>
      </c>
      <c r="BB819" s="40">
        <v>23.629057410000001</v>
      </c>
      <c r="BC819" s="40">
        <v>24.880340069999999</v>
      </c>
      <c r="BD819" s="40">
        <v>15.54869137</v>
      </c>
      <c r="BE819" s="40">
        <v>15.11587364</v>
      </c>
      <c r="BF819" s="40">
        <v>15.833348129999999</v>
      </c>
      <c r="BG819" s="40">
        <v>31.717099139999998</v>
      </c>
      <c r="BH819" s="40">
        <v>32.857498440000001</v>
      </c>
      <c r="BI819" s="40">
        <v>24.79261546</v>
      </c>
      <c r="BJ819" s="40">
        <v>20.986401010000002</v>
      </c>
      <c r="BK819" s="40">
        <v>25.12300312</v>
      </c>
    </row>
    <row r="820" spans="1:64" x14ac:dyDescent="0.3">
      <c r="A820" s="40" t="s">
        <v>169</v>
      </c>
      <c r="B820" s="40" t="s">
        <v>170</v>
      </c>
      <c r="C820" s="40" t="s">
        <v>330</v>
      </c>
      <c r="D820" s="40" t="s">
        <v>68</v>
      </c>
      <c r="E820" s="40" t="s">
        <v>293</v>
      </c>
      <c r="F820" s="40" t="s">
        <v>324</v>
      </c>
      <c r="G820" s="40" t="s">
        <v>69</v>
      </c>
      <c r="I820" s="40">
        <v>14.129950539999999</v>
      </c>
      <c r="J820" s="40">
        <v>12.13926421</v>
      </c>
      <c r="K820" s="40">
        <v>9.2374426570000008</v>
      </c>
      <c r="L820" s="40">
        <v>9.1420008280000005</v>
      </c>
      <c r="M820" s="40">
        <v>11.017468239999999</v>
      </c>
      <c r="N820" s="40">
        <v>10.47026896</v>
      </c>
      <c r="O820" s="40">
        <v>8.1025681289999998</v>
      </c>
      <c r="P820" s="40">
        <v>8.7844845219999996</v>
      </c>
      <c r="Q820" s="40">
        <v>8.2446363280000003</v>
      </c>
      <c r="R820" s="40">
        <v>8.6253738319999993</v>
      </c>
      <c r="S820" s="40">
        <v>10.14052197</v>
      </c>
      <c r="T820" s="40">
        <v>10.8162252</v>
      </c>
      <c r="U820" s="40">
        <v>9.5332296359999997</v>
      </c>
      <c r="V820" s="40">
        <v>9.3800653119999993</v>
      </c>
      <c r="W820" s="40">
        <v>10.108035859999999</v>
      </c>
      <c r="X820" s="40">
        <v>12.869752460000001</v>
      </c>
      <c r="Y820" s="40">
        <v>14.129781789999999</v>
      </c>
      <c r="Z820" s="40">
        <v>16.847210059999998</v>
      </c>
      <c r="AB820" s="40">
        <v>15.544330739999999</v>
      </c>
      <c r="AD820" s="40">
        <v>21.554876100000001</v>
      </c>
      <c r="AE820" s="40">
        <v>21.287814749999999</v>
      </c>
      <c r="AF820" s="40">
        <v>17.95692129</v>
      </c>
      <c r="AG820" s="40">
        <v>15.7696387</v>
      </c>
      <c r="AH820" s="40">
        <v>10.859843980000001</v>
      </c>
      <c r="AL820" s="40">
        <v>6.3633579320000004</v>
      </c>
      <c r="AQ820" s="40">
        <v>17.50753293</v>
      </c>
      <c r="AR820" s="40">
        <v>18.386621269999999</v>
      </c>
      <c r="AS820" s="40">
        <v>19.597101640000002</v>
      </c>
      <c r="AT820" s="40">
        <v>27.021391650000002</v>
      </c>
      <c r="AU820" s="40">
        <v>19.91683068</v>
      </c>
      <c r="AV820" s="40">
        <v>21.703815370000001</v>
      </c>
      <c r="AW820" s="40">
        <v>19.5757972</v>
      </c>
      <c r="AX820" s="40">
        <v>15.49596511</v>
      </c>
      <c r="BA820" s="40">
        <v>17.954644869999999</v>
      </c>
      <c r="BB820" s="40">
        <v>20.057927580000001</v>
      </c>
      <c r="BC820" s="40">
        <v>9.776941935</v>
      </c>
      <c r="BD820" s="40">
        <v>11.827651060000001</v>
      </c>
      <c r="BE820" s="40">
        <v>10.24824607</v>
      </c>
      <c r="BF820" s="40">
        <v>30.56137871</v>
      </c>
      <c r="BG820" s="40">
        <v>22.709643839999998</v>
      </c>
      <c r="BH820" s="40">
        <v>17.828807659999999</v>
      </c>
      <c r="BI820" s="40">
        <v>17.02717118</v>
      </c>
      <c r="BK820" s="40">
        <v>12.849723989999999</v>
      </c>
      <c r="BL820" s="40">
        <v>16.295979469999999</v>
      </c>
    </row>
    <row r="821" spans="1:64" x14ac:dyDescent="0.3">
      <c r="A821" s="40" t="s">
        <v>173</v>
      </c>
      <c r="B821" s="40" t="s">
        <v>174</v>
      </c>
      <c r="C821" s="40" t="s">
        <v>330</v>
      </c>
      <c r="D821" s="40" t="s">
        <v>68</v>
      </c>
      <c r="E821" s="40" t="s">
        <v>293</v>
      </c>
      <c r="F821" s="40" t="s">
        <v>324</v>
      </c>
      <c r="G821" s="40" t="s">
        <v>69</v>
      </c>
      <c r="I821" s="40">
        <v>32.335830729999998</v>
      </c>
      <c r="J821" s="40">
        <v>34.262026689999999</v>
      </c>
      <c r="K821" s="40">
        <v>37.594226669999998</v>
      </c>
      <c r="L821" s="40">
        <v>36.891976759999999</v>
      </c>
      <c r="M821" s="40">
        <v>36.027332459999997</v>
      </c>
      <c r="N821" s="40">
        <v>38.422395010000002</v>
      </c>
      <c r="O821" s="40">
        <v>37.208069170000002</v>
      </c>
      <c r="P821" s="40">
        <v>34.802146579999999</v>
      </c>
      <c r="Q821" s="40">
        <v>28.941060350000001</v>
      </c>
      <c r="R821" s="40">
        <v>32.245892869999999</v>
      </c>
      <c r="S821" s="40">
        <v>28.529548470000002</v>
      </c>
      <c r="T821" s="40">
        <v>37.90307078</v>
      </c>
      <c r="U821" s="40">
        <v>34.810908419999997</v>
      </c>
      <c r="V821" s="40">
        <v>24.69599264</v>
      </c>
      <c r="X821" s="40">
        <v>23.751092060000001</v>
      </c>
      <c r="Y821" s="40">
        <v>25.29695589</v>
      </c>
      <c r="Z821" s="40">
        <v>24.00107568</v>
      </c>
      <c r="AA821" s="40">
        <v>24.56459396</v>
      </c>
      <c r="AB821" s="40">
        <v>27.463085299999999</v>
      </c>
      <c r="AG821" s="40">
        <v>22.95118664</v>
      </c>
      <c r="AH821" s="40">
        <v>21.36072738</v>
      </c>
      <c r="AJ821" s="40">
        <v>25.54838307</v>
      </c>
      <c r="AK821" s="40">
        <v>28.73392758</v>
      </c>
      <c r="AL821" s="40">
        <v>29.409398289999999</v>
      </c>
      <c r="AM821" s="40">
        <v>29.804867389999998</v>
      </c>
      <c r="AN821" s="40">
        <v>32.772546220000002</v>
      </c>
      <c r="AO821" s="40">
        <v>25.176165810000001</v>
      </c>
      <c r="AQ821" s="40">
        <v>24.709208010000001</v>
      </c>
      <c r="AR821" s="40">
        <v>26.787420820000001</v>
      </c>
      <c r="AS821" s="40">
        <v>29.972494279999999</v>
      </c>
      <c r="AT821" s="40">
        <v>28.582778699999999</v>
      </c>
      <c r="AU821" s="40">
        <v>23.304842220000001</v>
      </c>
      <c r="AV821" s="40">
        <v>26.771242090000001</v>
      </c>
      <c r="AW821" s="40">
        <v>26.070949379999998</v>
      </c>
      <c r="AX821" s="40">
        <v>29.602984129999999</v>
      </c>
      <c r="AY821" s="40">
        <v>28.263761599999999</v>
      </c>
      <c r="AZ821" s="40">
        <v>28.132053819999999</v>
      </c>
      <c r="BA821" s="40">
        <v>23.391926699999999</v>
      </c>
      <c r="BB821" s="40">
        <v>25.063746850000001</v>
      </c>
      <c r="BC821" s="40">
        <v>25.94453103</v>
      </c>
      <c r="BD821" s="40">
        <v>24.20322212</v>
      </c>
      <c r="BE821" s="40">
        <v>22.416589829999999</v>
      </c>
      <c r="BF821" s="40">
        <v>22.95206967</v>
      </c>
      <c r="BG821" s="40">
        <v>24.149667239999999</v>
      </c>
      <c r="BH821" s="40">
        <v>24.230877289999999</v>
      </c>
      <c r="BI821" s="40">
        <v>22.780701069999999</v>
      </c>
      <c r="BJ821" s="40">
        <v>21.688859650000001</v>
      </c>
      <c r="BK821" s="40">
        <v>23.353124600000001</v>
      </c>
      <c r="BL821" s="40">
        <v>23.98324474</v>
      </c>
    </row>
    <row r="822" spans="1:64" x14ac:dyDescent="0.3">
      <c r="A822" s="40" t="s">
        <v>5</v>
      </c>
      <c r="B822" s="40" t="s">
        <v>6</v>
      </c>
      <c r="C822" s="40" t="s">
        <v>329</v>
      </c>
      <c r="D822" s="40" t="s">
        <v>70</v>
      </c>
      <c r="E822" s="40" t="s">
        <v>293</v>
      </c>
      <c r="F822" s="40" t="s">
        <v>324</v>
      </c>
      <c r="G822" s="40" t="s">
        <v>71</v>
      </c>
      <c r="H822" s="40">
        <v>28.87</v>
      </c>
      <c r="I822" s="40">
        <v>29.9</v>
      </c>
      <c r="J822" s="40">
        <v>30.32</v>
      </c>
      <c r="K822" s="40">
        <v>31.7</v>
      </c>
      <c r="L822" s="40">
        <v>32.520000000000003</v>
      </c>
      <c r="M822" s="40">
        <v>33.130000000000003</v>
      </c>
      <c r="N822" s="40">
        <v>34.03</v>
      </c>
      <c r="O822" s="40">
        <v>34.31</v>
      </c>
      <c r="P822" s="40">
        <v>36.49</v>
      </c>
      <c r="Q822" s="40">
        <v>38.29</v>
      </c>
      <c r="R822" s="40">
        <v>38.35</v>
      </c>
      <c r="S822" s="40">
        <v>36.86</v>
      </c>
      <c r="T822" s="40">
        <v>39.06</v>
      </c>
      <c r="U822" s="40">
        <v>38.21</v>
      </c>
      <c r="V822" s="40">
        <v>36.840000000000003</v>
      </c>
      <c r="W822" s="40">
        <v>36.47</v>
      </c>
      <c r="X822" s="40">
        <v>35.51</v>
      </c>
      <c r="Y822" s="40">
        <v>35.61</v>
      </c>
      <c r="Z822" s="40">
        <v>34.729999999999997</v>
      </c>
      <c r="AA822" s="40">
        <v>34.74</v>
      </c>
      <c r="AB822" s="40">
        <v>33.99</v>
      </c>
      <c r="AC822" s="40">
        <v>34.53</v>
      </c>
      <c r="AD822" s="40">
        <v>35.159999999999997</v>
      </c>
      <c r="AE822" s="40">
        <v>35.57</v>
      </c>
      <c r="AF822" s="40">
        <v>36.06</v>
      </c>
      <c r="AG822" s="40">
        <v>37.380000000000003</v>
      </c>
      <c r="AH822" s="40">
        <v>37.93</v>
      </c>
      <c r="AI822" s="40">
        <v>37.78</v>
      </c>
      <c r="AJ822" s="40">
        <v>37.81</v>
      </c>
      <c r="AK822" s="40">
        <v>37.909999999999997</v>
      </c>
      <c r="AL822" s="40">
        <v>39.520000000000003</v>
      </c>
      <c r="AM822" s="40">
        <v>42.21</v>
      </c>
      <c r="AN822" s="40">
        <v>41.79</v>
      </c>
      <c r="AO822" s="40">
        <v>47.53</v>
      </c>
      <c r="AP822" s="40">
        <v>45.97</v>
      </c>
      <c r="AQ822" s="40">
        <v>49</v>
      </c>
      <c r="AR822" s="40">
        <v>48.8</v>
      </c>
      <c r="AS822" s="40">
        <v>56.71</v>
      </c>
      <c r="AT822" s="40">
        <v>53.89</v>
      </c>
      <c r="AU822" s="40">
        <v>62.63</v>
      </c>
      <c r="AV822" s="40">
        <v>71.14</v>
      </c>
      <c r="AW822" s="40">
        <v>80.819999999999993</v>
      </c>
      <c r="AX822" s="40">
        <v>86.75</v>
      </c>
      <c r="AY822" s="40">
        <v>93.45</v>
      </c>
      <c r="AZ822" s="40">
        <v>101.73</v>
      </c>
      <c r="BA822" s="40">
        <v>104.82</v>
      </c>
      <c r="BB822" s="40">
        <v>117.75</v>
      </c>
      <c r="BC822" s="40">
        <v>127.41</v>
      </c>
      <c r="BD822" s="40">
        <v>159.41</v>
      </c>
      <c r="BE822" s="40">
        <v>168.65</v>
      </c>
      <c r="BF822" s="40">
        <v>184.53</v>
      </c>
      <c r="BG822" s="40">
        <v>152.82</v>
      </c>
      <c r="BH822" s="40">
        <v>206.96</v>
      </c>
      <c r="BI822" s="40">
        <v>176.78</v>
      </c>
      <c r="BJ822" s="40">
        <v>181.06</v>
      </c>
      <c r="BK822" s="40">
        <v>192.85</v>
      </c>
    </row>
    <row r="823" spans="1:64" x14ac:dyDescent="0.3">
      <c r="A823" s="40" t="s">
        <v>151</v>
      </c>
      <c r="B823" s="40" t="s">
        <v>152</v>
      </c>
      <c r="C823" s="40" t="s">
        <v>329</v>
      </c>
      <c r="D823" s="40" t="s">
        <v>70</v>
      </c>
      <c r="E823" s="40" t="s">
        <v>293</v>
      </c>
      <c r="F823" s="40" t="s">
        <v>324</v>
      </c>
      <c r="G823" s="40" t="s">
        <v>71</v>
      </c>
      <c r="H823" s="40">
        <v>63.16</v>
      </c>
      <c r="I823" s="40">
        <v>63.4</v>
      </c>
      <c r="J823" s="40">
        <v>64.23</v>
      </c>
      <c r="K823" s="40">
        <v>69.37</v>
      </c>
      <c r="L823" s="40">
        <v>69.739999999999995</v>
      </c>
      <c r="M823" s="40">
        <v>70.010000000000005</v>
      </c>
      <c r="N823" s="40">
        <v>72.709999999999994</v>
      </c>
      <c r="O823" s="40">
        <v>74.89</v>
      </c>
      <c r="P823" s="40">
        <v>74.66</v>
      </c>
      <c r="Q823" s="40">
        <v>75.41</v>
      </c>
      <c r="R823" s="40">
        <v>77.34</v>
      </c>
      <c r="S823" s="40">
        <v>70.680000000000007</v>
      </c>
      <c r="T823" s="40">
        <v>79.680000000000007</v>
      </c>
      <c r="U823" s="40">
        <v>73.89</v>
      </c>
      <c r="V823" s="40">
        <v>81.12</v>
      </c>
      <c r="W823" s="40">
        <v>82.79</v>
      </c>
      <c r="X823" s="40">
        <v>84.92</v>
      </c>
      <c r="Y823" s="40">
        <v>78.66</v>
      </c>
      <c r="Z823" s="40">
        <v>79.209999999999994</v>
      </c>
      <c r="AA823" s="40">
        <v>77.989999999999995</v>
      </c>
      <c r="AB823" s="40">
        <v>82.76</v>
      </c>
      <c r="AC823" s="40">
        <v>81.5</v>
      </c>
      <c r="AD823" s="40">
        <v>80.11</v>
      </c>
      <c r="AE823" s="40">
        <v>79.8</v>
      </c>
      <c r="AF823" s="40">
        <v>90.46</v>
      </c>
      <c r="AG823" s="40">
        <v>95.34</v>
      </c>
      <c r="AH823" s="40">
        <v>97.86</v>
      </c>
      <c r="AI823" s="40">
        <v>100.9</v>
      </c>
      <c r="AJ823" s="40">
        <v>95.15</v>
      </c>
      <c r="AK823" s="40">
        <v>101.8</v>
      </c>
      <c r="AL823" s="40">
        <v>105.24</v>
      </c>
      <c r="AM823" s="40">
        <v>107.39</v>
      </c>
      <c r="AN823" s="40">
        <v>105.4</v>
      </c>
      <c r="AO823" s="40">
        <v>90.54</v>
      </c>
      <c r="AP823" s="40">
        <v>95.01</v>
      </c>
      <c r="AQ823" s="40">
        <v>96.75</v>
      </c>
      <c r="AR823" s="40">
        <v>97.61</v>
      </c>
      <c r="AS823" s="40">
        <v>91.43</v>
      </c>
      <c r="AT823" s="40">
        <v>94.51</v>
      </c>
      <c r="AU823" s="40">
        <v>90.79</v>
      </c>
      <c r="AV823" s="40">
        <v>97.97</v>
      </c>
      <c r="AW823" s="40">
        <v>100.55</v>
      </c>
      <c r="AX823" s="40">
        <v>104.19</v>
      </c>
      <c r="AY823" s="40">
        <v>98.33</v>
      </c>
      <c r="AZ823" s="40">
        <v>100.39</v>
      </c>
      <c r="BA823" s="40">
        <v>101.28</v>
      </c>
      <c r="BB823" s="40">
        <v>104.59</v>
      </c>
      <c r="BC823" s="40">
        <v>105.72</v>
      </c>
      <c r="BD823" s="40">
        <v>112.57</v>
      </c>
      <c r="BE823" s="40">
        <v>113.93</v>
      </c>
      <c r="BF823" s="40">
        <v>111.92</v>
      </c>
      <c r="BG823" s="40">
        <v>98.47</v>
      </c>
      <c r="BH823" s="40">
        <v>144.69999999999999</v>
      </c>
      <c r="BI823" s="40">
        <v>121.01</v>
      </c>
      <c r="BJ823" s="40">
        <v>110.95</v>
      </c>
      <c r="BK823" s="40">
        <v>119.85</v>
      </c>
    </row>
    <row r="824" spans="1:64" x14ac:dyDescent="0.3">
      <c r="A824" s="40" t="s">
        <v>157</v>
      </c>
      <c r="B824" s="40" t="s">
        <v>158</v>
      </c>
      <c r="C824" s="40" t="s">
        <v>329</v>
      </c>
      <c r="D824" s="40" t="s">
        <v>70</v>
      </c>
      <c r="E824" s="40" t="s">
        <v>293</v>
      </c>
      <c r="F824" s="40" t="s">
        <v>324</v>
      </c>
      <c r="G824" s="40" t="s">
        <v>71</v>
      </c>
      <c r="AN824" s="40">
        <v>51.82</v>
      </c>
      <c r="AO824" s="40">
        <v>51.79</v>
      </c>
      <c r="AP824" s="40">
        <v>57.54</v>
      </c>
      <c r="AQ824" s="40">
        <v>67.069999999999993</v>
      </c>
      <c r="AR824" s="40">
        <v>67.98</v>
      </c>
      <c r="AS824" s="40">
        <v>62.92</v>
      </c>
      <c r="AT824" s="40">
        <v>67.760000000000005</v>
      </c>
      <c r="AU824" s="40">
        <v>69.87</v>
      </c>
      <c r="AV824" s="40">
        <v>75.25</v>
      </c>
      <c r="AW824" s="40">
        <v>84.84</v>
      </c>
      <c r="AX824" s="40">
        <v>87.48</v>
      </c>
      <c r="AY824" s="40">
        <v>92.61</v>
      </c>
      <c r="AZ824" s="40">
        <v>102.65</v>
      </c>
      <c r="BA824" s="40">
        <v>104.74</v>
      </c>
      <c r="BB824" s="40">
        <v>107.06</v>
      </c>
      <c r="BC824" s="40">
        <v>114.99</v>
      </c>
      <c r="BD824" s="40">
        <v>122</v>
      </c>
      <c r="BE824" s="40">
        <v>137.53</v>
      </c>
      <c r="BF824" s="40">
        <v>138.58000000000001</v>
      </c>
      <c r="BG824" s="40">
        <v>147.09</v>
      </c>
      <c r="BH824" s="40">
        <v>150.28</v>
      </c>
      <c r="BI824" s="40">
        <v>157.56</v>
      </c>
      <c r="BJ824" s="40">
        <v>168.7</v>
      </c>
      <c r="BK824" s="40">
        <v>161.88999999999999</v>
      </c>
    </row>
    <row r="825" spans="1:64" x14ac:dyDescent="0.3">
      <c r="A825" s="40" t="s">
        <v>159</v>
      </c>
      <c r="B825" s="40" t="s">
        <v>160</v>
      </c>
      <c r="C825" s="40" t="s">
        <v>329</v>
      </c>
      <c r="D825" s="40" t="s">
        <v>70</v>
      </c>
      <c r="E825" s="40" t="s">
        <v>293</v>
      </c>
      <c r="F825" s="40" t="s">
        <v>324</v>
      </c>
      <c r="G825" s="40" t="s">
        <v>71</v>
      </c>
      <c r="H825" s="40">
        <v>23.87</v>
      </c>
      <c r="I825" s="40">
        <v>24.39</v>
      </c>
      <c r="J825" s="40">
        <v>24.39</v>
      </c>
      <c r="K825" s="40">
        <v>25.57</v>
      </c>
      <c r="L825" s="40">
        <v>26.1</v>
      </c>
      <c r="M825" s="40">
        <v>25.79</v>
      </c>
      <c r="N825" s="40">
        <v>26.97</v>
      </c>
      <c r="O825" s="40">
        <v>29.09</v>
      </c>
      <c r="P825" s="40">
        <v>29.83</v>
      </c>
      <c r="Q825" s="40">
        <v>31.17</v>
      </c>
      <c r="R825" s="40">
        <v>31.88</v>
      </c>
      <c r="S825" s="40">
        <v>33.200000000000003</v>
      </c>
      <c r="T825" s="40">
        <v>34.479999999999997</v>
      </c>
      <c r="U825" s="40">
        <v>35.17</v>
      </c>
      <c r="V825" s="40">
        <v>35.58</v>
      </c>
      <c r="W825" s="40">
        <v>38.299999999999997</v>
      </c>
      <c r="X825" s="40">
        <v>41.64</v>
      </c>
      <c r="Y825" s="40">
        <v>42.21</v>
      </c>
      <c r="Z825" s="40">
        <v>45.19</v>
      </c>
      <c r="AA825" s="40">
        <v>42.88</v>
      </c>
      <c r="AB825" s="40">
        <v>42.95</v>
      </c>
      <c r="AC825" s="40">
        <v>48.5</v>
      </c>
      <c r="AD825" s="40">
        <v>49.88</v>
      </c>
      <c r="AE825" s="40">
        <v>44.93</v>
      </c>
      <c r="AF825" s="40">
        <v>51.24</v>
      </c>
      <c r="AG825" s="40">
        <v>56.92</v>
      </c>
      <c r="AH825" s="40">
        <v>57.04</v>
      </c>
      <c r="AI825" s="40">
        <v>61.76</v>
      </c>
      <c r="AJ825" s="40">
        <v>65.38</v>
      </c>
      <c r="AK825" s="40">
        <v>63.96</v>
      </c>
      <c r="AL825" s="40">
        <v>67.31</v>
      </c>
      <c r="AM825" s="40">
        <v>70.12</v>
      </c>
      <c r="AN825" s="40">
        <v>67.260000000000005</v>
      </c>
      <c r="AO825" s="40">
        <v>68.709999999999994</v>
      </c>
      <c r="AP825" s="40">
        <v>68.78</v>
      </c>
      <c r="AQ825" s="40">
        <v>64.19</v>
      </c>
      <c r="AR825" s="40">
        <v>67.48</v>
      </c>
      <c r="AS825" s="40">
        <v>71.39</v>
      </c>
      <c r="AT825" s="40">
        <v>77.92</v>
      </c>
      <c r="AU825" s="40">
        <v>72.010000000000005</v>
      </c>
      <c r="AV825" s="40">
        <v>80.48</v>
      </c>
      <c r="AW825" s="40">
        <v>84.49</v>
      </c>
      <c r="AX825" s="40">
        <v>86.46</v>
      </c>
      <c r="AY825" s="40">
        <v>88.87</v>
      </c>
      <c r="AZ825" s="40">
        <v>103.32</v>
      </c>
      <c r="BA825" s="40">
        <v>107.81</v>
      </c>
      <c r="BB825" s="40">
        <v>108.46</v>
      </c>
      <c r="BC825" s="40">
        <v>111.68</v>
      </c>
      <c r="BD825" s="40">
        <v>117.82</v>
      </c>
      <c r="BE825" s="40">
        <v>123.63</v>
      </c>
      <c r="BF825" s="40">
        <v>117.21</v>
      </c>
      <c r="BG825" s="40">
        <v>122.7</v>
      </c>
      <c r="BH825" s="40">
        <v>126.12</v>
      </c>
      <c r="BI825" s="40">
        <v>125.11</v>
      </c>
      <c r="BJ825" s="40">
        <v>128.22999999999999</v>
      </c>
      <c r="BK825" s="40">
        <v>125.56</v>
      </c>
    </row>
    <row r="826" spans="1:64" x14ac:dyDescent="0.3">
      <c r="A826" s="40" t="s">
        <v>275</v>
      </c>
      <c r="B826" s="40" t="s">
        <v>276</v>
      </c>
      <c r="C826" s="40" t="s">
        <v>329</v>
      </c>
      <c r="D826" s="40" t="s">
        <v>70</v>
      </c>
      <c r="E826" s="40" t="s">
        <v>293</v>
      </c>
      <c r="F826" s="40" t="s">
        <v>324</v>
      </c>
      <c r="G826" s="40" t="s">
        <v>71</v>
      </c>
      <c r="H826" s="40">
        <v>46.02</v>
      </c>
      <c r="I826" s="40">
        <v>47.2</v>
      </c>
      <c r="J826" s="40">
        <v>48.72</v>
      </c>
      <c r="K826" s="40">
        <v>50.77</v>
      </c>
      <c r="L826" s="40">
        <v>49.69</v>
      </c>
      <c r="M826" s="40">
        <v>53.1</v>
      </c>
      <c r="N826" s="40">
        <v>55.34</v>
      </c>
      <c r="O826" s="40">
        <v>56.39</v>
      </c>
      <c r="P826" s="40">
        <v>58.68</v>
      </c>
      <c r="Q826" s="40">
        <v>59.86</v>
      </c>
      <c r="R826" s="40">
        <v>59.31</v>
      </c>
      <c r="S826" s="40">
        <v>60.93</v>
      </c>
      <c r="T826" s="40">
        <v>61.28</v>
      </c>
      <c r="U826" s="40">
        <v>68.72</v>
      </c>
      <c r="V826" s="40">
        <v>67.510000000000005</v>
      </c>
      <c r="W826" s="40">
        <v>68.81</v>
      </c>
      <c r="X826" s="40">
        <v>63.21</v>
      </c>
      <c r="Y826" s="40">
        <v>69.73</v>
      </c>
      <c r="Z826" s="40">
        <v>65.78</v>
      </c>
      <c r="AA826" s="40">
        <v>69.27</v>
      </c>
      <c r="AB826" s="40">
        <v>69.34</v>
      </c>
      <c r="AC826" s="40">
        <v>70.13</v>
      </c>
      <c r="AD826" s="40">
        <v>73.83</v>
      </c>
      <c r="AE826" s="40">
        <v>76.23</v>
      </c>
      <c r="AF826" s="40">
        <v>76.47</v>
      </c>
      <c r="AG826" s="40">
        <v>78.02</v>
      </c>
      <c r="AH826" s="40">
        <v>77.540000000000006</v>
      </c>
      <c r="AI826" s="40">
        <v>78.75</v>
      </c>
      <c r="AJ826" s="40">
        <v>80.930000000000007</v>
      </c>
      <c r="AK826" s="40">
        <v>81.42</v>
      </c>
      <c r="AL826" s="40">
        <v>82.77</v>
      </c>
      <c r="AM826" s="40">
        <v>84.11</v>
      </c>
      <c r="AN826" s="40">
        <v>87.63</v>
      </c>
      <c r="AO826" s="40">
        <v>84.28</v>
      </c>
      <c r="AP826" s="40">
        <v>87.35</v>
      </c>
      <c r="AQ826" s="40">
        <v>89.04</v>
      </c>
      <c r="AR826" s="40">
        <v>90.89</v>
      </c>
      <c r="AS826" s="40">
        <v>89.23</v>
      </c>
      <c r="AT826" s="40">
        <v>90.88</v>
      </c>
      <c r="AU826" s="40">
        <v>88.86</v>
      </c>
      <c r="AV826" s="40">
        <v>87.84</v>
      </c>
      <c r="AW826" s="40">
        <v>86.06</v>
      </c>
      <c r="AX826" s="40">
        <v>88.48</v>
      </c>
      <c r="AY826" s="40">
        <v>91.96</v>
      </c>
      <c r="AZ826" s="40">
        <v>102.8</v>
      </c>
      <c r="BA826" s="40">
        <v>105.24</v>
      </c>
      <c r="BB826" s="40">
        <v>107.55</v>
      </c>
      <c r="BC826" s="40">
        <v>110.87</v>
      </c>
      <c r="BD826" s="40">
        <v>116.44</v>
      </c>
      <c r="BE826" s="40">
        <v>118.98</v>
      </c>
      <c r="BF826" s="40">
        <v>120.57</v>
      </c>
      <c r="BG826" s="40">
        <v>126.8</v>
      </c>
      <c r="BH826" s="40">
        <v>119.99</v>
      </c>
      <c r="BI826" s="40">
        <v>123.75</v>
      </c>
      <c r="BJ826" s="40">
        <v>120.05</v>
      </c>
      <c r="BK826" s="40">
        <v>121.29</v>
      </c>
    </row>
    <row r="827" spans="1:64" x14ac:dyDescent="0.3">
      <c r="A827" s="40" t="s">
        <v>277</v>
      </c>
      <c r="B827" s="40" t="s">
        <v>278</v>
      </c>
      <c r="C827" s="40" t="s">
        <v>329</v>
      </c>
      <c r="D827" s="40" t="s">
        <v>70</v>
      </c>
      <c r="E827" s="40" t="s">
        <v>293</v>
      </c>
      <c r="F827" s="40" t="s">
        <v>324</v>
      </c>
      <c r="G827" s="40" t="s">
        <v>71</v>
      </c>
      <c r="H827" s="40">
        <v>22.8</v>
      </c>
      <c r="I827" s="40">
        <v>23.98</v>
      </c>
      <c r="J827" s="40">
        <v>23.67</v>
      </c>
      <c r="K827" s="40">
        <v>25.36</v>
      </c>
      <c r="L827" s="40">
        <v>26.15</v>
      </c>
      <c r="M827" s="40">
        <v>27.05</v>
      </c>
      <c r="N827" s="40">
        <v>31.6</v>
      </c>
      <c r="O827" s="40">
        <v>29.99</v>
      </c>
      <c r="P827" s="40">
        <v>31.1</v>
      </c>
      <c r="Q827" s="40">
        <v>29</v>
      </c>
      <c r="R827" s="40">
        <v>34.51</v>
      </c>
      <c r="S827" s="40">
        <v>36</v>
      </c>
      <c r="T827" s="40">
        <v>38.42</v>
      </c>
      <c r="U827" s="40">
        <v>38.64</v>
      </c>
      <c r="V827" s="40">
        <v>37.51</v>
      </c>
      <c r="W827" s="40">
        <v>40.21</v>
      </c>
      <c r="X827" s="40">
        <v>43.2</v>
      </c>
      <c r="Y827" s="40">
        <v>44.18</v>
      </c>
      <c r="Z827" s="40">
        <v>43.33</v>
      </c>
      <c r="AA827" s="40">
        <v>43.09</v>
      </c>
      <c r="AB827" s="40">
        <v>45.9</v>
      </c>
      <c r="AC827" s="40">
        <v>48.27</v>
      </c>
      <c r="AD827" s="40">
        <v>44.67</v>
      </c>
      <c r="AE827" s="40">
        <v>45.9</v>
      </c>
      <c r="AF827" s="40">
        <v>45.44</v>
      </c>
      <c r="AG827" s="40">
        <v>48.04</v>
      </c>
      <c r="AH827" s="40">
        <v>47.42</v>
      </c>
      <c r="AI827" s="40">
        <v>49.18</v>
      </c>
      <c r="AJ827" s="40">
        <v>48.05</v>
      </c>
      <c r="AK827" s="40">
        <v>46.21</v>
      </c>
      <c r="AL827" s="40">
        <v>50.53</v>
      </c>
      <c r="AM827" s="40">
        <v>39</v>
      </c>
      <c r="AN827" s="40">
        <v>51.77</v>
      </c>
      <c r="AO827" s="40">
        <v>43.62</v>
      </c>
      <c r="AP827" s="40">
        <v>51.55</v>
      </c>
      <c r="AQ827" s="40">
        <v>61.28</v>
      </c>
      <c r="AR827" s="40">
        <v>58.62</v>
      </c>
      <c r="AS827" s="40">
        <v>70.81</v>
      </c>
      <c r="AT827" s="40">
        <v>83.49</v>
      </c>
      <c r="AU827" s="40">
        <v>99.74</v>
      </c>
      <c r="AV827" s="40">
        <v>110.63</v>
      </c>
      <c r="AW827" s="40">
        <v>82.69</v>
      </c>
      <c r="AX827" s="40">
        <v>95.15</v>
      </c>
      <c r="AY827" s="40">
        <v>98.41</v>
      </c>
      <c r="AZ827" s="40">
        <v>85.86</v>
      </c>
      <c r="BA827" s="40">
        <v>115.73</v>
      </c>
      <c r="BB827" s="40">
        <v>135.05000000000001</v>
      </c>
      <c r="BC827" s="40">
        <v>135.69999999999999</v>
      </c>
      <c r="BD827" s="40">
        <v>154.86000000000001</v>
      </c>
      <c r="BE827" s="40">
        <v>156.22</v>
      </c>
      <c r="BF827" s="40">
        <v>164.99</v>
      </c>
      <c r="BG827" s="40">
        <v>180.33</v>
      </c>
      <c r="BH827" s="40">
        <v>192.35</v>
      </c>
      <c r="BI827" s="40">
        <v>163.59</v>
      </c>
      <c r="BJ827" s="40">
        <v>150.41</v>
      </c>
      <c r="BK827" s="40">
        <v>147.18</v>
      </c>
    </row>
    <row r="828" spans="1:64" x14ac:dyDescent="0.3">
      <c r="A828" s="40" t="s">
        <v>165</v>
      </c>
      <c r="B828" s="40" t="s">
        <v>166</v>
      </c>
      <c r="C828" s="40" t="s">
        <v>329</v>
      </c>
      <c r="D828" s="40" t="s">
        <v>70</v>
      </c>
      <c r="E828" s="40" t="s">
        <v>293</v>
      </c>
      <c r="F828" s="40" t="s">
        <v>324</v>
      </c>
      <c r="G828" s="40" t="s">
        <v>71</v>
      </c>
      <c r="H828" s="40">
        <v>45.97</v>
      </c>
      <c r="I828" s="40">
        <v>47.17</v>
      </c>
      <c r="J828" s="40">
        <v>48.69</v>
      </c>
      <c r="K828" s="40">
        <v>50.61</v>
      </c>
      <c r="L828" s="40">
        <v>49.71</v>
      </c>
      <c r="M828" s="40">
        <v>49.69</v>
      </c>
      <c r="N828" s="40">
        <v>51.71</v>
      </c>
      <c r="O828" s="40">
        <v>57.22</v>
      </c>
      <c r="P828" s="40">
        <v>56.88</v>
      </c>
      <c r="Q828" s="40">
        <v>59.74</v>
      </c>
      <c r="R828" s="40">
        <v>63.03</v>
      </c>
      <c r="S828" s="40">
        <v>64.63</v>
      </c>
      <c r="T828" s="40">
        <v>68.400000000000006</v>
      </c>
      <c r="U828" s="40">
        <v>66.209999999999994</v>
      </c>
      <c r="V828" s="40">
        <v>61.14</v>
      </c>
      <c r="W828" s="40">
        <v>57.92</v>
      </c>
      <c r="X828" s="40">
        <v>57.04</v>
      </c>
      <c r="Y828" s="40">
        <v>55.47</v>
      </c>
      <c r="Z828" s="40">
        <v>56.2</v>
      </c>
      <c r="AA828" s="40">
        <v>57.67</v>
      </c>
      <c r="AB828" s="40">
        <v>58.07</v>
      </c>
      <c r="AC828" s="40">
        <v>56.36</v>
      </c>
      <c r="AD828" s="40">
        <v>53.88</v>
      </c>
      <c r="AE828" s="40">
        <v>52.81</v>
      </c>
      <c r="AF828" s="40">
        <v>52.97</v>
      </c>
      <c r="AG828" s="40">
        <v>54.03</v>
      </c>
      <c r="AH828" s="40">
        <v>52.99</v>
      </c>
      <c r="AI828" s="40">
        <v>53.41</v>
      </c>
      <c r="AJ828" s="40">
        <v>54.88</v>
      </c>
      <c r="AK828" s="40">
        <v>57.57</v>
      </c>
      <c r="AL828" s="40">
        <v>58.57</v>
      </c>
      <c r="AM828" s="40">
        <v>51.03</v>
      </c>
      <c r="AN828" s="40">
        <v>57.25</v>
      </c>
      <c r="AO828" s="40">
        <v>56.54</v>
      </c>
      <c r="AP828" s="40">
        <v>75.010000000000005</v>
      </c>
      <c r="AQ828" s="40">
        <v>83.42</v>
      </c>
      <c r="AR828" s="40">
        <v>88.25</v>
      </c>
      <c r="AS828" s="40">
        <v>92.78</v>
      </c>
      <c r="AT828" s="40">
        <v>94.16</v>
      </c>
      <c r="AU828" s="40">
        <v>88.24</v>
      </c>
      <c r="AV828" s="40">
        <v>92.16</v>
      </c>
      <c r="AW828" s="40">
        <v>81.39</v>
      </c>
      <c r="AX828" s="40">
        <v>99.6</v>
      </c>
      <c r="AY828" s="40">
        <v>100.94</v>
      </c>
      <c r="AZ828" s="40">
        <v>95.98</v>
      </c>
      <c r="BA828" s="40">
        <v>103.09</v>
      </c>
      <c r="BB828" s="40">
        <v>103.48</v>
      </c>
      <c r="BC828" s="40">
        <v>100.44</v>
      </c>
      <c r="BD828" s="40">
        <v>116.31</v>
      </c>
      <c r="BE828" s="40">
        <v>149.53</v>
      </c>
      <c r="BF828" s="40">
        <v>157.55000000000001</v>
      </c>
      <c r="BG828" s="40">
        <v>158.62</v>
      </c>
      <c r="BH828" s="40">
        <v>124.27</v>
      </c>
      <c r="BI828" s="40">
        <v>143.47</v>
      </c>
      <c r="BJ828" s="40">
        <v>141.25</v>
      </c>
      <c r="BK828" s="40">
        <v>149.72999999999999</v>
      </c>
    </row>
    <row r="829" spans="1:64" x14ac:dyDescent="0.3">
      <c r="A829" s="40" t="s">
        <v>171</v>
      </c>
      <c r="B829" s="40" t="s">
        <v>172</v>
      </c>
      <c r="C829" s="40" t="s">
        <v>329</v>
      </c>
      <c r="D829" s="40" t="s">
        <v>70</v>
      </c>
      <c r="E829" s="40" t="s">
        <v>293</v>
      </c>
      <c r="F829" s="40" t="s">
        <v>324</v>
      </c>
      <c r="G829" s="40" t="s">
        <v>71</v>
      </c>
      <c r="H829" s="40">
        <v>24.48</v>
      </c>
      <c r="I829" s="40">
        <v>32.71</v>
      </c>
      <c r="J829" s="40">
        <v>23.99</v>
      </c>
      <c r="K829" s="40">
        <v>23.84</v>
      </c>
      <c r="L829" s="40">
        <v>26.79</v>
      </c>
      <c r="M829" s="40">
        <v>29.35</v>
      </c>
      <c r="N829" s="40">
        <v>35.549999999999997</v>
      </c>
      <c r="O829" s="40">
        <v>34.81</v>
      </c>
      <c r="P829" s="40">
        <v>37.49</v>
      </c>
      <c r="Q829" s="40">
        <v>39.14</v>
      </c>
      <c r="R829" s="40">
        <v>39.99</v>
      </c>
      <c r="S829" s="40">
        <v>39.35</v>
      </c>
      <c r="T829" s="40">
        <v>41.02</v>
      </c>
      <c r="U829" s="40">
        <v>39.24</v>
      </c>
      <c r="V829" s="40">
        <v>44.02</v>
      </c>
      <c r="W829" s="40">
        <v>46.59</v>
      </c>
      <c r="X829" s="40">
        <v>48.59</v>
      </c>
      <c r="Y829" s="40">
        <v>49.27</v>
      </c>
      <c r="Z829" s="40">
        <v>52.94</v>
      </c>
      <c r="AA829" s="40">
        <v>53.41</v>
      </c>
      <c r="AB829" s="40">
        <v>58.37</v>
      </c>
      <c r="AC829" s="40">
        <v>61.28</v>
      </c>
      <c r="AD829" s="40">
        <v>60.98</v>
      </c>
      <c r="AE829" s="40">
        <v>55.57</v>
      </c>
      <c r="AF829" s="40">
        <v>66.260000000000005</v>
      </c>
      <c r="AG829" s="40">
        <v>60.69</v>
      </c>
      <c r="AH829" s="40">
        <v>60.54</v>
      </c>
      <c r="AI829" s="40">
        <v>58.5</v>
      </c>
      <c r="AJ829" s="40">
        <v>66.34</v>
      </c>
      <c r="AK829" s="40">
        <v>76.02</v>
      </c>
      <c r="AL829" s="40">
        <v>86.39</v>
      </c>
      <c r="AM829" s="40">
        <v>91.7</v>
      </c>
      <c r="AN829" s="40">
        <v>64.290000000000006</v>
      </c>
      <c r="AO829" s="40">
        <v>45.24</v>
      </c>
      <c r="AP829" s="40">
        <v>54.34</v>
      </c>
      <c r="AQ829" s="40">
        <v>60.65</v>
      </c>
      <c r="AR829" s="40">
        <v>63.39</v>
      </c>
      <c r="AS829" s="40">
        <v>71.44</v>
      </c>
      <c r="AT829" s="40">
        <v>77.8</v>
      </c>
      <c r="AU829" s="40">
        <v>83.16</v>
      </c>
      <c r="AV829" s="40">
        <v>79.16</v>
      </c>
      <c r="AW829" s="40">
        <v>100.18</v>
      </c>
      <c r="AX829" s="40">
        <v>93.84</v>
      </c>
      <c r="AY829" s="40">
        <v>93.75</v>
      </c>
      <c r="AZ829" s="40">
        <v>100.61</v>
      </c>
      <c r="BA829" s="40">
        <v>105.63</v>
      </c>
      <c r="BB829" s="40">
        <v>106.87</v>
      </c>
      <c r="BC829" s="40">
        <v>115.92</v>
      </c>
      <c r="BD829" s="40">
        <v>135.38999999999999</v>
      </c>
      <c r="BE829" s="40">
        <v>140.38</v>
      </c>
      <c r="BF829" s="40">
        <v>150.5</v>
      </c>
      <c r="BG829" s="40">
        <v>162.16</v>
      </c>
      <c r="BH829" s="40">
        <v>165.22</v>
      </c>
      <c r="BI829" s="40">
        <v>155.01</v>
      </c>
      <c r="BJ829" s="40">
        <v>150.30000000000001</v>
      </c>
      <c r="BK829" s="40">
        <v>140.61000000000001</v>
      </c>
    </row>
    <row r="830" spans="1:64" x14ac:dyDescent="0.3">
      <c r="A830" s="40" t="s">
        <v>175</v>
      </c>
      <c r="B830" s="40" t="s">
        <v>176</v>
      </c>
      <c r="C830" s="40" t="s">
        <v>329</v>
      </c>
      <c r="D830" s="40" t="s">
        <v>70</v>
      </c>
      <c r="E830" s="40" t="s">
        <v>293</v>
      </c>
      <c r="F830" s="40" t="s">
        <v>324</v>
      </c>
      <c r="G830" s="40" t="s">
        <v>71</v>
      </c>
      <c r="H830" s="40">
        <v>41.44</v>
      </c>
      <c r="I830" s="40">
        <v>42.29</v>
      </c>
      <c r="J830" s="40">
        <v>43.64</v>
      </c>
      <c r="K830" s="40">
        <v>43.54</v>
      </c>
      <c r="L830" s="40">
        <v>45.65</v>
      </c>
      <c r="M830" s="40">
        <v>47.1</v>
      </c>
      <c r="N830" s="40">
        <v>57.17</v>
      </c>
      <c r="O830" s="40">
        <v>49.4</v>
      </c>
      <c r="P830" s="40">
        <v>52.02</v>
      </c>
      <c r="Q830" s="40">
        <v>49.71</v>
      </c>
      <c r="R830" s="40">
        <v>57.95</v>
      </c>
      <c r="S830" s="40">
        <v>61.89</v>
      </c>
      <c r="T830" s="40">
        <v>52.22</v>
      </c>
      <c r="U830" s="40">
        <v>63.8</v>
      </c>
      <c r="V830" s="40">
        <v>62.25</v>
      </c>
      <c r="W830" s="40">
        <v>62</v>
      </c>
      <c r="X830" s="40">
        <v>65.34</v>
      </c>
      <c r="Y830" s="40">
        <v>69.069999999999993</v>
      </c>
      <c r="Z830" s="40">
        <v>67.97</v>
      </c>
      <c r="AA830" s="40">
        <v>70.86</v>
      </c>
      <c r="AB830" s="40">
        <v>77.599999999999994</v>
      </c>
      <c r="AC830" s="40">
        <v>70.88</v>
      </c>
      <c r="AD830" s="40">
        <v>60.85</v>
      </c>
      <c r="AE830" s="40">
        <v>66.47</v>
      </c>
      <c r="AF830" s="40">
        <v>70.69</v>
      </c>
      <c r="AG830" s="40">
        <v>70.44</v>
      </c>
      <c r="AH830" s="40">
        <v>74.5</v>
      </c>
      <c r="AI830" s="40">
        <v>75.66</v>
      </c>
      <c r="AJ830" s="40">
        <v>79.86</v>
      </c>
      <c r="AK830" s="40">
        <v>79.569999999999993</v>
      </c>
      <c r="AL830" s="40">
        <v>81.709999999999994</v>
      </c>
      <c r="AM830" s="40">
        <v>69.38</v>
      </c>
      <c r="AN830" s="40">
        <v>78.569999999999993</v>
      </c>
      <c r="AO830" s="40">
        <v>82.96</v>
      </c>
      <c r="AP830" s="40">
        <v>70.91</v>
      </c>
      <c r="AQ830" s="40">
        <v>85.26</v>
      </c>
      <c r="AR830" s="40">
        <v>85.88</v>
      </c>
      <c r="AS830" s="40">
        <v>80.66</v>
      </c>
      <c r="AT830" s="40">
        <v>86.95</v>
      </c>
      <c r="AU830" s="40">
        <v>95.47</v>
      </c>
      <c r="AV830" s="40">
        <v>88.71</v>
      </c>
      <c r="AW830" s="40">
        <v>96.45</v>
      </c>
      <c r="AX830" s="40">
        <v>96.9</v>
      </c>
      <c r="AY830" s="40">
        <v>98.19</v>
      </c>
      <c r="AZ830" s="40">
        <v>102.85</v>
      </c>
      <c r="BA830" s="40">
        <v>98.96</v>
      </c>
      <c r="BB830" s="40">
        <v>101.74</v>
      </c>
      <c r="BC830" s="40">
        <v>118.24</v>
      </c>
      <c r="BD830" s="40">
        <v>116.5</v>
      </c>
      <c r="BE830" s="40">
        <v>117.58</v>
      </c>
      <c r="BF830" s="40">
        <v>116.13</v>
      </c>
      <c r="BG830" s="40">
        <v>119.47</v>
      </c>
      <c r="BH830" s="40">
        <v>123.17</v>
      </c>
      <c r="BI830" s="40">
        <v>126.7</v>
      </c>
      <c r="BJ830" s="40">
        <v>122.05</v>
      </c>
      <c r="BK830" s="40">
        <v>116.66</v>
      </c>
    </row>
    <row r="831" spans="1:64" x14ac:dyDescent="0.3">
      <c r="A831" s="40" t="s">
        <v>177</v>
      </c>
      <c r="B831" s="40" t="s">
        <v>178</v>
      </c>
      <c r="C831" s="40" t="s">
        <v>329</v>
      </c>
      <c r="D831" s="40" t="s">
        <v>70</v>
      </c>
      <c r="E831" s="40" t="s">
        <v>293</v>
      </c>
      <c r="F831" s="40" t="s">
        <v>324</v>
      </c>
      <c r="G831" s="40" t="s">
        <v>71</v>
      </c>
      <c r="H831" s="40">
        <v>25.01</v>
      </c>
      <c r="I831" s="40">
        <v>25.84</v>
      </c>
      <c r="J831" s="40">
        <v>28.18</v>
      </c>
      <c r="K831" s="40">
        <v>28.2</v>
      </c>
      <c r="L831" s="40">
        <v>28.58</v>
      </c>
      <c r="M831" s="40">
        <v>31.89</v>
      </c>
      <c r="N831" s="40">
        <v>31.81</v>
      </c>
      <c r="O831" s="40">
        <v>31.36</v>
      </c>
      <c r="P831" s="40">
        <v>32.28</v>
      </c>
      <c r="Q831" s="40">
        <v>34</v>
      </c>
      <c r="R831" s="40">
        <v>34.25</v>
      </c>
      <c r="S831" s="40">
        <v>34.42</v>
      </c>
      <c r="T831" s="40">
        <v>36.369999999999997</v>
      </c>
      <c r="U831" s="40">
        <v>36.44</v>
      </c>
      <c r="V831" s="40">
        <v>41.34</v>
      </c>
      <c r="W831" s="40">
        <v>42.82</v>
      </c>
      <c r="X831" s="40">
        <v>45.88</v>
      </c>
      <c r="Y831" s="40">
        <v>46.64</v>
      </c>
      <c r="Z831" s="40">
        <v>49.27</v>
      </c>
      <c r="AA831" s="40">
        <v>46.42</v>
      </c>
      <c r="AB831" s="40">
        <v>48.76</v>
      </c>
      <c r="AC831" s="40">
        <v>51.27</v>
      </c>
      <c r="AD831" s="40">
        <v>54.1</v>
      </c>
      <c r="AE831" s="40">
        <v>55.4</v>
      </c>
      <c r="AF831" s="40">
        <v>58.29</v>
      </c>
      <c r="AG831" s="40">
        <v>59.56</v>
      </c>
      <c r="AH831" s="40">
        <v>59.31</v>
      </c>
      <c r="AI831" s="40">
        <v>59.16</v>
      </c>
      <c r="AJ831" s="40">
        <v>63.05</v>
      </c>
      <c r="AK831" s="40">
        <v>64.260000000000005</v>
      </c>
      <c r="AL831" s="40">
        <v>66.040000000000006</v>
      </c>
      <c r="AM831" s="40">
        <v>64.28</v>
      </c>
      <c r="AN831" s="40">
        <v>65.709999999999994</v>
      </c>
      <c r="AO831" s="40">
        <v>64.430000000000007</v>
      </c>
      <c r="AP831" s="40">
        <v>69.47</v>
      </c>
      <c r="AQ831" s="40">
        <v>69.36</v>
      </c>
      <c r="AR831" s="40">
        <v>66.569999999999993</v>
      </c>
      <c r="AS831" s="40">
        <v>72.64</v>
      </c>
      <c r="AT831" s="40">
        <v>75.25</v>
      </c>
      <c r="AU831" s="40">
        <v>73.88</v>
      </c>
      <c r="AV831" s="40">
        <v>76.89</v>
      </c>
      <c r="AW831" s="40">
        <v>94.02</v>
      </c>
      <c r="AX831" s="40">
        <v>82.82</v>
      </c>
      <c r="AY831" s="40">
        <v>95.2</v>
      </c>
      <c r="AZ831" s="40">
        <v>96.79</v>
      </c>
      <c r="BA831" s="40">
        <v>108.01</v>
      </c>
      <c r="BB831" s="40">
        <v>107.78</v>
      </c>
      <c r="BC831" s="40">
        <v>108.05</v>
      </c>
      <c r="BD831" s="40">
        <v>111.78</v>
      </c>
      <c r="BE831" s="40">
        <v>129.16999999999999</v>
      </c>
      <c r="BF831" s="40">
        <v>138.25</v>
      </c>
      <c r="BG831" s="40">
        <v>147.41999999999999</v>
      </c>
      <c r="BH831" s="40">
        <v>172.63</v>
      </c>
      <c r="BI831" s="40">
        <v>187.45</v>
      </c>
      <c r="BJ831" s="40">
        <v>194.28</v>
      </c>
      <c r="BK831" s="40">
        <v>168.95</v>
      </c>
    </row>
    <row r="832" spans="1:64" x14ac:dyDescent="0.3">
      <c r="A832" s="40" t="s">
        <v>179</v>
      </c>
      <c r="B832" s="40" t="s">
        <v>180</v>
      </c>
      <c r="C832" s="40" t="s">
        <v>329</v>
      </c>
      <c r="D832" s="40" t="s">
        <v>70</v>
      </c>
      <c r="E832" s="40" t="s">
        <v>293</v>
      </c>
      <c r="F832" s="40" t="s">
        <v>324</v>
      </c>
      <c r="G832" s="40" t="s">
        <v>71</v>
      </c>
      <c r="H832" s="40">
        <v>30.99</v>
      </c>
      <c r="I832" s="40">
        <v>30.99</v>
      </c>
      <c r="J832" s="40">
        <v>33.33</v>
      </c>
      <c r="K832" s="40">
        <v>33.94</v>
      </c>
      <c r="L832" s="40">
        <v>30.76</v>
      </c>
      <c r="M832" s="40">
        <v>31.7</v>
      </c>
      <c r="N832" s="40">
        <v>36.81</v>
      </c>
      <c r="O832" s="40">
        <v>39.78</v>
      </c>
      <c r="P832" s="40">
        <v>43.36</v>
      </c>
      <c r="Q832" s="40">
        <v>55.41</v>
      </c>
      <c r="R832" s="40">
        <v>54.38</v>
      </c>
      <c r="S832" s="40">
        <v>55.71</v>
      </c>
      <c r="T832" s="40">
        <v>54.96</v>
      </c>
      <c r="U832" s="40">
        <v>58.53</v>
      </c>
      <c r="V832" s="40">
        <v>63.35</v>
      </c>
      <c r="W832" s="40">
        <v>60.44</v>
      </c>
      <c r="X832" s="40">
        <v>60.34</v>
      </c>
      <c r="Y832" s="40">
        <v>61.27</v>
      </c>
      <c r="Z832" s="40">
        <v>45.68</v>
      </c>
      <c r="AA832" s="40">
        <v>44.37</v>
      </c>
      <c r="AB832" s="40">
        <v>49.17</v>
      </c>
      <c r="AC832" s="40">
        <v>52.3</v>
      </c>
      <c r="AD832" s="40">
        <v>55.46</v>
      </c>
      <c r="AE832" s="40">
        <v>52.04</v>
      </c>
      <c r="AF832" s="40">
        <v>53.17</v>
      </c>
      <c r="AG832" s="40">
        <v>52.57</v>
      </c>
      <c r="AH832" s="40">
        <v>55.33</v>
      </c>
      <c r="AI832" s="40">
        <v>58.65</v>
      </c>
      <c r="AJ832" s="40">
        <v>63.04</v>
      </c>
      <c r="AK832" s="40">
        <v>66.53</v>
      </c>
      <c r="AL832" s="40">
        <v>68.62</v>
      </c>
      <c r="AM832" s="40">
        <v>68.45</v>
      </c>
      <c r="AN832" s="40">
        <v>72.209999999999994</v>
      </c>
      <c r="AO832" s="40">
        <v>70.37</v>
      </c>
      <c r="AP832" s="40">
        <v>73.58</v>
      </c>
      <c r="AQ832" s="40">
        <v>69.69</v>
      </c>
      <c r="AR832" s="40">
        <v>71.400000000000006</v>
      </c>
      <c r="AS832" s="40">
        <v>78.41</v>
      </c>
      <c r="AT832" s="40">
        <v>82.87</v>
      </c>
      <c r="AU832" s="40">
        <v>85.72</v>
      </c>
      <c r="AV832" s="40">
        <v>90.37</v>
      </c>
      <c r="AW832" s="40">
        <v>94.79</v>
      </c>
      <c r="AX832" s="40">
        <v>99.36</v>
      </c>
      <c r="AY832" s="40">
        <v>99.41</v>
      </c>
      <c r="AZ832" s="40">
        <v>100.53</v>
      </c>
      <c r="BA832" s="40">
        <v>100.06</v>
      </c>
      <c r="BB832" s="40">
        <v>103.37</v>
      </c>
      <c r="BC832" s="40">
        <v>89.25</v>
      </c>
      <c r="BD832" s="40">
        <v>93.91</v>
      </c>
      <c r="BE832" s="40">
        <v>96.89</v>
      </c>
      <c r="BF832" s="40">
        <v>98.08</v>
      </c>
      <c r="BG832" s="40">
        <v>96.49</v>
      </c>
      <c r="BH832" s="40">
        <v>98.36</v>
      </c>
      <c r="BI832" s="40">
        <v>101.04</v>
      </c>
      <c r="BJ832" s="40">
        <v>100.73</v>
      </c>
      <c r="BK832" s="40">
        <v>98.31</v>
      </c>
    </row>
    <row r="833" spans="1:64" x14ac:dyDescent="0.3">
      <c r="A833" s="40" t="s">
        <v>279</v>
      </c>
      <c r="B833" s="40" t="s">
        <v>280</v>
      </c>
      <c r="C833" s="40" t="s">
        <v>329</v>
      </c>
      <c r="D833" s="40" t="s">
        <v>70</v>
      </c>
      <c r="E833" s="40" t="s">
        <v>293</v>
      </c>
      <c r="F833" s="40" t="s">
        <v>324</v>
      </c>
      <c r="G833" s="40" t="s">
        <v>71</v>
      </c>
      <c r="H833" s="40">
        <v>28.15</v>
      </c>
      <c r="I833" s="40">
        <v>27.85</v>
      </c>
      <c r="J833" s="40">
        <v>27.59</v>
      </c>
      <c r="K833" s="40">
        <v>29.21</v>
      </c>
      <c r="L833" s="40">
        <v>30.5</v>
      </c>
      <c r="M833" s="40">
        <v>33.61</v>
      </c>
      <c r="N833" s="40">
        <v>34.409999999999997</v>
      </c>
      <c r="O833" s="40">
        <v>35.08</v>
      </c>
      <c r="P833" s="40">
        <v>35.83</v>
      </c>
      <c r="Q833" s="40">
        <v>34.97</v>
      </c>
      <c r="R833" s="40">
        <v>40.200000000000003</v>
      </c>
      <c r="S833" s="40">
        <v>46.57</v>
      </c>
      <c r="T833" s="40">
        <v>42.07</v>
      </c>
      <c r="U833" s="40">
        <v>44.83</v>
      </c>
      <c r="V833" s="40">
        <v>52.9</v>
      </c>
      <c r="W833" s="40">
        <v>59.98</v>
      </c>
      <c r="X833" s="40">
        <v>57.36</v>
      </c>
      <c r="Y833" s="40">
        <v>53.35</v>
      </c>
      <c r="Z833" s="40">
        <v>46.7</v>
      </c>
      <c r="AA833" s="40">
        <v>48.86</v>
      </c>
      <c r="AB833" s="40">
        <v>49.61</v>
      </c>
      <c r="AC833" s="40">
        <v>47.8</v>
      </c>
      <c r="AD833" s="40">
        <v>50.12</v>
      </c>
      <c r="AE833" s="40">
        <v>49.6</v>
      </c>
      <c r="AF833" s="40">
        <v>55.08</v>
      </c>
      <c r="AG833" s="40">
        <v>57.43</v>
      </c>
      <c r="AH833" s="40">
        <v>57.54</v>
      </c>
      <c r="AI833" s="40">
        <v>71.180000000000007</v>
      </c>
      <c r="AJ833" s="40">
        <v>72</v>
      </c>
      <c r="AK833" s="40">
        <v>67.75</v>
      </c>
      <c r="AL833" s="40">
        <v>79.069999999999993</v>
      </c>
      <c r="AM833" s="40">
        <v>69</v>
      </c>
      <c r="AN833" s="40">
        <v>88.18</v>
      </c>
      <c r="AO833" s="40">
        <v>78.12</v>
      </c>
      <c r="AP833" s="40">
        <v>72.59</v>
      </c>
      <c r="AQ833" s="40">
        <v>83.55</v>
      </c>
      <c r="AR833" s="40">
        <v>77.430000000000007</v>
      </c>
      <c r="AS833" s="40">
        <v>75.09</v>
      </c>
      <c r="AT833" s="40">
        <v>84.3</v>
      </c>
      <c r="AU833" s="40">
        <v>85.61</v>
      </c>
      <c r="AV833" s="40">
        <v>85.66</v>
      </c>
      <c r="AW833" s="40">
        <v>87.21</v>
      </c>
      <c r="AX833" s="40">
        <v>96.63</v>
      </c>
      <c r="AY833" s="40">
        <v>97.01</v>
      </c>
      <c r="AZ833" s="40">
        <v>98.09</v>
      </c>
      <c r="BA833" s="40">
        <v>104.91</v>
      </c>
      <c r="BB833" s="40">
        <v>105.39</v>
      </c>
      <c r="BC833" s="40">
        <v>110.56</v>
      </c>
      <c r="BD833" s="40">
        <v>141.88999999999999</v>
      </c>
      <c r="BE833" s="40">
        <v>165.17</v>
      </c>
      <c r="BF833" s="40">
        <v>174.44</v>
      </c>
      <c r="BG833" s="40">
        <v>176.25</v>
      </c>
      <c r="BH833" s="40">
        <v>179.29</v>
      </c>
      <c r="BI833" s="40">
        <v>186.77</v>
      </c>
      <c r="BJ833" s="40">
        <v>180.4</v>
      </c>
      <c r="BK833" s="40">
        <v>179.77</v>
      </c>
    </row>
    <row r="834" spans="1:64" x14ac:dyDescent="0.3">
      <c r="A834" s="40" t="s">
        <v>281</v>
      </c>
      <c r="B834" s="40" t="s">
        <v>282</v>
      </c>
      <c r="C834" s="40" t="s">
        <v>329</v>
      </c>
      <c r="D834" s="40" t="s">
        <v>70</v>
      </c>
      <c r="E834" s="40" t="s">
        <v>293</v>
      </c>
      <c r="F834" s="40" t="s">
        <v>324</v>
      </c>
      <c r="G834" s="40" t="s">
        <v>71</v>
      </c>
      <c r="H834" s="40">
        <v>39.58</v>
      </c>
      <c r="I834" s="40">
        <v>42.59</v>
      </c>
      <c r="J834" s="40">
        <v>40.659999999999997</v>
      </c>
      <c r="K834" s="40">
        <v>39.61</v>
      </c>
      <c r="L834" s="40">
        <v>39.880000000000003</v>
      </c>
      <c r="M834" s="40">
        <v>46.98</v>
      </c>
      <c r="N834" s="40">
        <v>51.82</v>
      </c>
      <c r="O834" s="40">
        <v>44.43</v>
      </c>
      <c r="P834" s="40">
        <v>56.38</v>
      </c>
      <c r="Q834" s="40">
        <v>53.82</v>
      </c>
      <c r="R834" s="40">
        <v>68.459999999999994</v>
      </c>
      <c r="S834" s="40">
        <v>78.53</v>
      </c>
      <c r="T834" s="40">
        <v>63.91</v>
      </c>
      <c r="U834" s="40">
        <v>77.260000000000005</v>
      </c>
      <c r="V834" s="40">
        <v>71.39</v>
      </c>
      <c r="W834" s="40">
        <v>77.819999999999993</v>
      </c>
      <c r="X834" s="40">
        <v>79.33</v>
      </c>
      <c r="Y834" s="40">
        <v>78.61</v>
      </c>
      <c r="Z834" s="40">
        <v>66.88</v>
      </c>
      <c r="AA834" s="40">
        <v>67.040000000000006</v>
      </c>
      <c r="AB834" s="40">
        <v>82.04</v>
      </c>
      <c r="AC834" s="40">
        <v>74.33</v>
      </c>
      <c r="AD834" s="40">
        <v>61.61</v>
      </c>
      <c r="AE834" s="40">
        <v>67.569999999999993</v>
      </c>
      <c r="AF834" s="40">
        <v>91.27</v>
      </c>
      <c r="AG834" s="40">
        <v>87.47</v>
      </c>
      <c r="AH834" s="40">
        <v>73.37</v>
      </c>
      <c r="AI834" s="40">
        <v>94.66</v>
      </c>
      <c r="AJ834" s="40">
        <v>87.41</v>
      </c>
      <c r="AK834" s="40">
        <v>88.83</v>
      </c>
      <c r="AL834" s="40">
        <v>83.63</v>
      </c>
      <c r="AM834" s="40">
        <v>56.97</v>
      </c>
      <c r="AN834" s="40">
        <v>77.94</v>
      </c>
      <c r="AO834" s="40">
        <v>85.83</v>
      </c>
      <c r="AP834" s="40">
        <v>66.92</v>
      </c>
      <c r="AQ834" s="40">
        <v>84.09</v>
      </c>
      <c r="AR834" s="40">
        <v>84.48</v>
      </c>
      <c r="AS834" s="40">
        <v>82.36</v>
      </c>
      <c r="AT834" s="40">
        <v>90.18</v>
      </c>
      <c r="AU834" s="40">
        <v>94.53</v>
      </c>
      <c r="AV834" s="40">
        <v>99.91</v>
      </c>
      <c r="AW834" s="40">
        <v>77.81</v>
      </c>
      <c r="AX834" s="40">
        <v>88.49</v>
      </c>
      <c r="AY834" s="40">
        <v>109.29</v>
      </c>
      <c r="AZ834" s="40">
        <v>89.34</v>
      </c>
      <c r="BA834" s="40">
        <v>101.37</v>
      </c>
      <c r="BB834" s="40">
        <v>99.22</v>
      </c>
      <c r="BC834" s="40">
        <v>84.22</v>
      </c>
      <c r="BD834" s="40">
        <v>84.03</v>
      </c>
      <c r="BE834" s="40">
        <v>91.92</v>
      </c>
      <c r="BF834" s="40">
        <v>88.43</v>
      </c>
      <c r="BG834" s="40">
        <v>94.08</v>
      </c>
      <c r="BH834" s="40">
        <v>92.05</v>
      </c>
      <c r="BI834" s="40">
        <v>91.23</v>
      </c>
      <c r="BJ834" s="40">
        <v>83.42</v>
      </c>
      <c r="BK834" s="40">
        <v>88.75</v>
      </c>
    </row>
    <row r="835" spans="1:64" x14ac:dyDescent="0.3">
      <c r="A835" s="40" t="s">
        <v>147</v>
      </c>
      <c r="B835" s="40" t="s">
        <v>148</v>
      </c>
      <c r="C835" s="40" t="s">
        <v>330</v>
      </c>
      <c r="D835" s="40" t="s">
        <v>70</v>
      </c>
      <c r="E835" s="40" t="s">
        <v>293</v>
      </c>
      <c r="F835" s="40" t="s">
        <v>324</v>
      </c>
      <c r="G835" s="40" t="s">
        <v>71</v>
      </c>
      <c r="H835" s="40">
        <v>21.71</v>
      </c>
      <c r="I835" s="40">
        <v>23.86</v>
      </c>
      <c r="J835" s="40">
        <v>24.02</v>
      </c>
      <c r="K835" s="40">
        <v>26.39</v>
      </c>
      <c r="L835" s="40">
        <v>27.07</v>
      </c>
      <c r="M835" s="40">
        <v>27.13</v>
      </c>
      <c r="N835" s="40">
        <v>27.94</v>
      </c>
      <c r="O835" s="40">
        <v>29.33</v>
      </c>
      <c r="P835" s="40">
        <v>28.89</v>
      </c>
      <c r="Q835" s="40">
        <v>29.47</v>
      </c>
      <c r="R835" s="40">
        <v>28.09</v>
      </c>
      <c r="S835" s="40">
        <v>26.68</v>
      </c>
      <c r="T835" s="40">
        <v>23.92</v>
      </c>
      <c r="U835" s="40">
        <v>27.17</v>
      </c>
      <c r="V835" s="40">
        <v>30.73</v>
      </c>
      <c r="W835" s="40">
        <v>27.68</v>
      </c>
      <c r="X835" s="40">
        <v>28.52</v>
      </c>
      <c r="Y835" s="40">
        <v>30.98</v>
      </c>
      <c r="Z835" s="40">
        <v>32.71</v>
      </c>
      <c r="AA835" s="40">
        <v>30.59</v>
      </c>
      <c r="AB835" s="40">
        <v>34.07</v>
      </c>
      <c r="AC835" s="40">
        <v>34.159999999999997</v>
      </c>
      <c r="AD835" s="40">
        <v>34.96</v>
      </c>
      <c r="AE835" s="40">
        <v>35.17</v>
      </c>
      <c r="AF835" s="40">
        <v>43.7</v>
      </c>
      <c r="AG835" s="40">
        <v>49.17</v>
      </c>
      <c r="AH835" s="40">
        <v>45.37</v>
      </c>
      <c r="AI835" s="40">
        <v>52.44</v>
      </c>
      <c r="AJ835" s="40">
        <v>50.71</v>
      </c>
      <c r="AK835" s="40">
        <v>52.24</v>
      </c>
      <c r="AL835" s="40">
        <v>62.75</v>
      </c>
      <c r="AM835" s="40">
        <v>64.03</v>
      </c>
      <c r="AN835" s="40">
        <v>66.66</v>
      </c>
      <c r="AO835" s="40">
        <v>65.33</v>
      </c>
      <c r="AP835" s="40">
        <v>65.739999999999995</v>
      </c>
      <c r="AQ835" s="40">
        <v>70.819999999999993</v>
      </c>
      <c r="AR835" s="40">
        <v>64.8</v>
      </c>
      <c r="AS835" s="40">
        <v>76.53</v>
      </c>
      <c r="AT835" s="40">
        <v>78.010000000000005</v>
      </c>
      <c r="AU835" s="40">
        <v>68.05</v>
      </c>
      <c r="AV835" s="40">
        <v>89.42</v>
      </c>
      <c r="AW835" s="40">
        <v>87.99</v>
      </c>
      <c r="AX835" s="40">
        <v>101.54</v>
      </c>
      <c r="AY835" s="40">
        <v>92.13</v>
      </c>
      <c r="AZ835" s="40">
        <v>103.86</v>
      </c>
      <c r="BA835" s="40">
        <v>104.01</v>
      </c>
      <c r="BB835" s="40">
        <v>92.31</v>
      </c>
      <c r="BC835" s="40">
        <v>117.47</v>
      </c>
      <c r="BD835" s="40">
        <v>109.06</v>
      </c>
      <c r="BE835" s="40">
        <v>125.89</v>
      </c>
      <c r="BF835" s="40">
        <v>115.37</v>
      </c>
      <c r="BG835" s="40">
        <v>132.26</v>
      </c>
      <c r="BH835" s="40">
        <v>127.99</v>
      </c>
      <c r="BI835" s="40">
        <v>127.14</v>
      </c>
      <c r="BJ835" s="40">
        <v>122.18</v>
      </c>
      <c r="BK835" s="40">
        <v>127.42</v>
      </c>
    </row>
    <row r="836" spans="1:64" x14ac:dyDescent="0.3">
      <c r="A836" s="40" t="s">
        <v>153</v>
      </c>
      <c r="B836" s="40" t="s">
        <v>154</v>
      </c>
      <c r="C836" s="40" t="s">
        <v>330</v>
      </c>
      <c r="D836" s="40" t="s">
        <v>70</v>
      </c>
      <c r="E836" s="40" t="s">
        <v>293</v>
      </c>
      <c r="F836" s="40" t="s">
        <v>324</v>
      </c>
      <c r="G836" s="40" t="s">
        <v>71</v>
      </c>
      <c r="H836" s="40">
        <v>25.99</v>
      </c>
      <c r="I836" s="40">
        <v>27.5</v>
      </c>
      <c r="J836" s="40">
        <v>29.65</v>
      </c>
      <c r="K836" s="40">
        <v>30.56</v>
      </c>
      <c r="L836" s="40">
        <v>28.15</v>
      </c>
      <c r="M836" s="40">
        <v>29.71</v>
      </c>
      <c r="N836" s="40">
        <v>32.72</v>
      </c>
      <c r="O836" s="40">
        <v>34.130000000000003</v>
      </c>
      <c r="P836" s="40">
        <v>33.67</v>
      </c>
      <c r="Q836" s="40">
        <v>37</v>
      </c>
      <c r="R836" s="40">
        <v>38.6</v>
      </c>
      <c r="S836" s="40">
        <v>40.4</v>
      </c>
      <c r="T836" s="40">
        <v>41.53</v>
      </c>
      <c r="U836" s="40">
        <v>44.75</v>
      </c>
      <c r="V836" s="40">
        <v>44.89</v>
      </c>
      <c r="W836" s="40">
        <v>43.36</v>
      </c>
      <c r="X836" s="40">
        <v>44.52</v>
      </c>
      <c r="Y836" s="40">
        <v>43.61</v>
      </c>
      <c r="Z836" s="40">
        <v>44.77</v>
      </c>
      <c r="AA836" s="40">
        <v>45.55</v>
      </c>
      <c r="AB836" s="40">
        <v>46.39</v>
      </c>
      <c r="AC836" s="40">
        <v>48</v>
      </c>
      <c r="AD836" s="40">
        <v>49.34</v>
      </c>
      <c r="AE836" s="40">
        <v>48.39</v>
      </c>
      <c r="AF836" s="40">
        <v>52.5</v>
      </c>
      <c r="AG836" s="40">
        <v>55.94</v>
      </c>
      <c r="AH836" s="40">
        <v>50.79</v>
      </c>
      <c r="AI836" s="40">
        <v>52.47</v>
      </c>
      <c r="AJ836" s="40">
        <v>54.61</v>
      </c>
      <c r="AK836" s="40">
        <v>57.14</v>
      </c>
      <c r="AL836" s="40">
        <v>58.34</v>
      </c>
      <c r="AM836" s="40">
        <v>59.21</v>
      </c>
      <c r="AN836" s="40">
        <v>62.47</v>
      </c>
      <c r="AO836" s="40">
        <v>64.459999999999994</v>
      </c>
      <c r="AP836" s="40">
        <v>68.290000000000006</v>
      </c>
      <c r="AQ836" s="40">
        <v>71.34</v>
      </c>
      <c r="AR836" s="40">
        <v>69.25</v>
      </c>
      <c r="AS836" s="40">
        <v>72.599999999999994</v>
      </c>
      <c r="AT836" s="40">
        <v>76.27</v>
      </c>
      <c r="AU836" s="40">
        <v>77.78</v>
      </c>
      <c r="AV836" s="40">
        <v>79.739999999999995</v>
      </c>
      <c r="AW836" s="40">
        <v>81.94</v>
      </c>
      <c r="AX836" s="40">
        <v>85</v>
      </c>
      <c r="AY836" s="40">
        <v>88.99</v>
      </c>
      <c r="AZ836" s="40">
        <v>101.91</v>
      </c>
      <c r="BA836" s="40">
        <v>109.1</v>
      </c>
      <c r="BB836" s="40">
        <v>116.25</v>
      </c>
      <c r="BC836" s="40">
        <v>121.63</v>
      </c>
      <c r="BD836" s="40">
        <v>131.21</v>
      </c>
      <c r="BE836" s="40">
        <v>142.88</v>
      </c>
      <c r="BF836" s="40">
        <v>148.37</v>
      </c>
      <c r="BG836" s="40">
        <v>155.87</v>
      </c>
      <c r="BH836" s="40">
        <v>159.66</v>
      </c>
      <c r="BI836" s="40">
        <v>160.74</v>
      </c>
      <c r="BJ836" s="40">
        <v>168.99</v>
      </c>
      <c r="BK836" s="40">
        <v>181.65</v>
      </c>
    </row>
    <row r="837" spans="1:64" x14ac:dyDescent="0.3">
      <c r="A837" s="40" t="s">
        <v>155</v>
      </c>
      <c r="B837" s="40" t="s">
        <v>156</v>
      </c>
      <c r="C837" s="40" t="s">
        <v>330</v>
      </c>
      <c r="D837" s="40" t="s">
        <v>70</v>
      </c>
      <c r="E837" s="40" t="s">
        <v>293</v>
      </c>
      <c r="F837" s="40" t="s">
        <v>324</v>
      </c>
      <c r="G837" s="40" t="s">
        <v>71</v>
      </c>
      <c r="H837" s="40">
        <v>35.450000000000003</v>
      </c>
      <c r="I837" s="40">
        <v>37.39</v>
      </c>
      <c r="J837" s="40">
        <v>39.82</v>
      </c>
      <c r="K837" s="40">
        <v>38.909999999999997</v>
      </c>
      <c r="L837" s="40">
        <v>38.32</v>
      </c>
      <c r="M837" s="40">
        <v>38.82</v>
      </c>
      <c r="N837" s="40">
        <v>38.26</v>
      </c>
      <c r="O837" s="40">
        <v>40.119999999999997</v>
      </c>
      <c r="P837" s="40">
        <v>39.51</v>
      </c>
      <c r="Q837" s="40">
        <v>38.19</v>
      </c>
      <c r="R837" s="40">
        <v>37.840000000000003</v>
      </c>
      <c r="S837" s="40">
        <v>36.020000000000003</v>
      </c>
      <c r="T837" s="40">
        <v>33.340000000000003</v>
      </c>
      <c r="U837" s="40">
        <v>34.08</v>
      </c>
      <c r="V837" s="40">
        <v>36.39</v>
      </c>
      <c r="W837" s="40">
        <v>37.659999999999997</v>
      </c>
      <c r="X837" s="40">
        <v>38.68</v>
      </c>
      <c r="Y837" s="40">
        <v>40.869999999999997</v>
      </c>
      <c r="Z837" s="40">
        <v>41.2</v>
      </c>
      <c r="AA837" s="40">
        <v>42.65</v>
      </c>
      <c r="AB837" s="40">
        <v>41.29</v>
      </c>
      <c r="AC837" s="40">
        <v>42.12</v>
      </c>
      <c r="AD837" s="40">
        <v>43.51</v>
      </c>
      <c r="AE837" s="40">
        <v>36.619999999999997</v>
      </c>
      <c r="AF837" s="40">
        <v>43.9</v>
      </c>
      <c r="AG837" s="40">
        <v>44.86</v>
      </c>
      <c r="AH837" s="40">
        <v>44.92</v>
      </c>
      <c r="AI837" s="40">
        <v>50.79</v>
      </c>
      <c r="AJ837" s="40">
        <v>50.42</v>
      </c>
      <c r="AK837" s="40">
        <v>49.45</v>
      </c>
      <c r="AL837" s="40">
        <v>67.52</v>
      </c>
      <c r="AM837" s="40">
        <v>68.86</v>
      </c>
      <c r="AN837" s="40">
        <v>61.73</v>
      </c>
      <c r="AO837" s="40">
        <v>70.16</v>
      </c>
      <c r="AP837" s="40">
        <v>71.84</v>
      </c>
      <c r="AQ837" s="40">
        <v>73.3</v>
      </c>
      <c r="AR837" s="40">
        <v>81.8</v>
      </c>
      <c r="AS837" s="40">
        <v>91.72</v>
      </c>
      <c r="AT837" s="40">
        <v>86.81</v>
      </c>
      <c r="AU837" s="40">
        <v>84.02</v>
      </c>
      <c r="AV837" s="40">
        <v>96.02</v>
      </c>
      <c r="AW837" s="40">
        <v>90.55</v>
      </c>
      <c r="AX837" s="40">
        <v>99.27</v>
      </c>
      <c r="AY837" s="40">
        <v>89.44</v>
      </c>
      <c r="AZ837" s="40">
        <v>105.67</v>
      </c>
      <c r="BA837" s="40">
        <v>104.89</v>
      </c>
      <c r="BB837" s="40">
        <v>109.27</v>
      </c>
      <c r="BC837" s="40">
        <v>111.07</v>
      </c>
      <c r="BD837" s="40">
        <v>104.62</v>
      </c>
      <c r="BE837" s="40">
        <v>155.81</v>
      </c>
      <c r="BF837" s="40">
        <v>113.97</v>
      </c>
      <c r="BG837" s="40">
        <v>161.94999999999999</v>
      </c>
      <c r="BH837" s="40">
        <v>146.33000000000001</v>
      </c>
      <c r="BI837" s="40">
        <v>146.9</v>
      </c>
      <c r="BJ837" s="40">
        <v>145.38999999999999</v>
      </c>
      <c r="BK837" s="40">
        <v>155.19999999999999</v>
      </c>
    </row>
    <row r="838" spans="1:64" x14ac:dyDescent="0.3">
      <c r="A838" s="40" t="s">
        <v>284</v>
      </c>
      <c r="B838" s="40" t="s">
        <v>272</v>
      </c>
      <c r="C838" s="40" t="s">
        <v>330</v>
      </c>
      <c r="D838" s="40" t="s">
        <v>70</v>
      </c>
      <c r="E838" s="40" t="s">
        <v>293</v>
      </c>
      <c r="F838" s="40" t="s">
        <v>324</v>
      </c>
      <c r="G838" s="40" t="s">
        <v>71</v>
      </c>
      <c r="H838" s="40">
        <v>16.89</v>
      </c>
      <c r="I838" s="40">
        <v>19.59</v>
      </c>
      <c r="J838" s="40">
        <v>19.61</v>
      </c>
      <c r="K838" s="40">
        <v>21.19</v>
      </c>
      <c r="L838" s="40">
        <v>21.3</v>
      </c>
      <c r="M838" s="40">
        <v>22.64</v>
      </c>
      <c r="N838" s="40">
        <v>23.87</v>
      </c>
      <c r="O838" s="40">
        <v>24.61</v>
      </c>
      <c r="P838" s="40">
        <v>26.24</v>
      </c>
      <c r="Q838" s="40">
        <v>26.79</v>
      </c>
      <c r="R838" s="40">
        <v>29.27</v>
      </c>
      <c r="S838" s="40">
        <v>28.4</v>
      </c>
      <c r="T838" s="40">
        <v>30.42</v>
      </c>
      <c r="U838" s="40">
        <v>34.21</v>
      </c>
      <c r="V838" s="40">
        <v>38.26</v>
      </c>
      <c r="W838" s="40">
        <v>37.57</v>
      </c>
      <c r="X838" s="40">
        <v>38.56</v>
      </c>
      <c r="Y838" s="40">
        <v>41.04</v>
      </c>
      <c r="Z838" s="40">
        <v>43.68</v>
      </c>
      <c r="AA838" s="40">
        <v>45.86</v>
      </c>
      <c r="AB838" s="40">
        <v>47.84</v>
      </c>
      <c r="AC838" s="40">
        <v>47.15</v>
      </c>
      <c r="AD838" s="40">
        <v>46.35</v>
      </c>
      <c r="AE838" s="40">
        <v>53.87</v>
      </c>
      <c r="AF838" s="40">
        <v>53.38</v>
      </c>
      <c r="AG838" s="40">
        <v>55.63</v>
      </c>
      <c r="AH838" s="40">
        <v>57.51</v>
      </c>
      <c r="AI838" s="40">
        <v>61.71</v>
      </c>
      <c r="AJ838" s="40">
        <v>61.99</v>
      </c>
      <c r="AK838" s="40">
        <v>65.989999999999995</v>
      </c>
      <c r="AL838" s="40">
        <v>65.91</v>
      </c>
      <c r="AM838" s="40">
        <v>68.37</v>
      </c>
      <c r="AN838" s="40">
        <v>68.84</v>
      </c>
      <c r="AO838" s="40">
        <v>70.34</v>
      </c>
      <c r="AP838" s="40">
        <v>78.069999999999993</v>
      </c>
      <c r="AQ838" s="40">
        <v>81.45</v>
      </c>
      <c r="AR838" s="40">
        <v>82.47</v>
      </c>
      <c r="AS838" s="40">
        <v>85.67</v>
      </c>
      <c r="AT838" s="40">
        <v>86.92</v>
      </c>
      <c r="AU838" s="40">
        <v>92.69</v>
      </c>
      <c r="AV838" s="40">
        <v>90.47</v>
      </c>
      <c r="AW838" s="40">
        <v>93.29</v>
      </c>
      <c r="AX838" s="40">
        <v>93.96</v>
      </c>
      <c r="AY838" s="40">
        <v>98.02</v>
      </c>
      <c r="AZ838" s="40">
        <v>97.89</v>
      </c>
      <c r="BA838" s="40">
        <v>104.09</v>
      </c>
      <c r="BB838" s="40">
        <v>100.86</v>
      </c>
      <c r="BC838" s="40">
        <v>107.81</v>
      </c>
      <c r="BD838" s="40">
        <v>101.84</v>
      </c>
      <c r="BE838" s="40">
        <v>109.23</v>
      </c>
      <c r="BF838" s="40">
        <v>114.42</v>
      </c>
      <c r="BG838" s="40">
        <v>122.07</v>
      </c>
      <c r="BH838" s="40">
        <v>125.16</v>
      </c>
      <c r="BI838" s="40">
        <v>130.79</v>
      </c>
      <c r="BJ838" s="40">
        <v>131.65</v>
      </c>
      <c r="BK838" s="40">
        <v>129.74</v>
      </c>
    </row>
    <row r="839" spans="1:64" x14ac:dyDescent="0.3">
      <c r="A839" s="40" t="s">
        <v>273</v>
      </c>
      <c r="B839" s="40" t="s">
        <v>274</v>
      </c>
      <c r="C839" s="40" t="s">
        <v>330</v>
      </c>
      <c r="D839" s="40" t="s">
        <v>70</v>
      </c>
      <c r="E839" s="40" t="s">
        <v>293</v>
      </c>
      <c r="F839" s="40" t="s">
        <v>324</v>
      </c>
      <c r="G839" s="40" t="s">
        <v>71</v>
      </c>
      <c r="H839" s="40">
        <v>27.64</v>
      </c>
      <c r="I839" s="40">
        <v>28.01</v>
      </c>
      <c r="J839" s="40">
        <v>28.62</v>
      </c>
      <c r="K839" s="40">
        <v>32.44</v>
      </c>
      <c r="L839" s="40">
        <v>29.32</v>
      </c>
      <c r="M839" s="40">
        <v>29.47</v>
      </c>
      <c r="N839" s="40">
        <v>32.159999999999997</v>
      </c>
      <c r="O839" s="40">
        <v>31.19</v>
      </c>
      <c r="P839" s="40">
        <v>33.81</v>
      </c>
      <c r="Q839" s="40">
        <v>34.75</v>
      </c>
      <c r="R839" s="40">
        <v>36.11</v>
      </c>
      <c r="S839" s="40">
        <v>35.31</v>
      </c>
      <c r="T839" s="40">
        <v>35.65</v>
      </c>
      <c r="U839" s="40">
        <v>40.29</v>
      </c>
      <c r="V839" s="40">
        <v>37.53</v>
      </c>
      <c r="W839" s="40">
        <v>33.090000000000003</v>
      </c>
      <c r="X839" s="40">
        <v>29.45</v>
      </c>
      <c r="Y839" s="40">
        <v>29.14</v>
      </c>
      <c r="Z839" s="40">
        <v>30.36</v>
      </c>
      <c r="AA839" s="40">
        <v>30.55</v>
      </c>
      <c r="AB839" s="40">
        <v>30.09</v>
      </c>
      <c r="AC839" s="40">
        <v>28.13</v>
      </c>
      <c r="AD839" s="40">
        <v>28.61</v>
      </c>
      <c r="AE839" s="40">
        <v>35.93</v>
      </c>
      <c r="AF839" s="40">
        <v>35.53</v>
      </c>
      <c r="AG839" s="40">
        <v>38.700000000000003</v>
      </c>
      <c r="AH839" s="40">
        <v>39.54</v>
      </c>
      <c r="AI839" s="40">
        <v>40.44</v>
      </c>
      <c r="AJ839" s="40">
        <v>44.85</v>
      </c>
      <c r="AK839" s="40">
        <v>37.03</v>
      </c>
      <c r="AL839" s="40">
        <v>54.84</v>
      </c>
      <c r="AM839" s="40">
        <v>54.04</v>
      </c>
      <c r="AN839" s="40">
        <v>58.08</v>
      </c>
      <c r="AO839" s="40">
        <v>55.15</v>
      </c>
      <c r="AP839" s="40">
        <v>63.27</v>
      </c>
      <c r="AQ839" s="40">
        <v>68.44</v>
      </c>
      <c r="AR839" s="40">
        <v>66.91</v>
      </c>
      <c r="AS839" s="40">
        <v>72.81</v>
      </c>
      <c r="AT839" s="40">
        <v>77.760000000000005</v>
      </c>
      <c r="AU839" s="40">
        <v>78.739999999999995</v>
      </c>
      <c r="AV839" s="40">
        <v>82.04</v>
      </c>
      <c r="AW839" s="40">
        <v>90.16</v>
      </c>
      <c r="AX839" s="40">
        <v>93.94</v>
      </c>
      <c r="AY839" s="40">
        <v>97.45</v>
      </c>
      <c r="AZ839" s="40">
        <v>99.71</v>
      </c>
      <c r="BA839" s="40">
        <v>102.84</v>
      </c>
      <c r="BB839" s="40">
        <v>100.56</v>
      </c>
      <c r="BC839" s="40">
        <v>112.74</v>
      </c>
      <c r="BD839" s="40">
        <v>124.09</v>
      </c>
      <c r="BE839" s="40">
        <v>127.03</v>
      </c>
      <c r="BF839" s="40">
        <v>132.09</v>
      </c>
      <c r="BG839" s="40">
        <v>139.18</v>
      </c>
      <c r="BH839" s="40">
        <v>144.05000000000001</v>
      </c>
      <c r="BI839" s="40">
        <v>150.5</v>
      </c>
      <c r="BJ839" s="40">
        <v>151.03</v>
      </c>
      <c r="BK839" s="40">
        <v>153.13999999999999</v>
      </c>
    </row>
    <row r="840" spans="1:64" x14ac:dyDescent="0.3">
      <c r="A840" s="40" t="s">
        <v>161</v>
      </c>
      <c r="B840" s="40" t="s">
        <v>162</v>
      </c>
      <c r="C840" s="40" t="s">
        <v>330</v>
      </c>
      <c r="D840" s="40" t="s">
        <v>70</v>
      </c>
      <c r="E840" s="40" t="s">
        <v>293</v>
      </c>
      <c r="F840" s="40" t="s">
        <v>324</v>
      </c>
      <c r="G840" s="40" t="s">
        <v>71</v>
      </c>
      <c r="H840" s="40">
        <v>23.17</v>
      </c>
      <c r="I840" s="40">
        <v>24.87</v>
      </c>
      <c r="J840" s="40">
        <v>25.69</v>
      </c>
      <c r="K840" s="40">
        <v>25.78</v>
      </c>
      <c r="L840" s="40">
        <v>27.55</v>
      </c>
      <c r="M840" s="40">
        <v>27.73</v>
      </c>
      <c r="N840" s="40">
        <v>29.37</v>
      </c>
      <c r="O840" s="40">
        <v>28.7</v>
      </c>
      <c r="P840" s="40">
        <v>31.49</v>
      </c>
      <c r="Q840" s="40">
        <v>31.62</v>
      </c>
      <c r="R840" s="40">
        <v>31.07</v>
      </c>
      <c r="S840" s="40">
        <v>27.42</v>
      </c>
      <c r="T840" s="40">
        <v>25.11</v>
      </c>
      <c r="U840" s="40">
        <v>28.59</v>
      </c>
      <c r="V840" s="40">
        <v>32.47</v>
      </c>
      <c r="W840" s="40">
        <v>33.520000000000003</v>
      </c>
      <c r="X840" s="40">
        <v>33.82</v>
      </c>
      <c r="Y840" s="40">
        <v>35.380000000000003</v>
      </c>
      <c r="Z840" s="40">
        <v>35.97</v>
      </c>
      <c r="AA840" s="40">
        <v>36.81</v>
      </c>
      <c r="AB840" s="40">
        <v>40.840000000000003</v>
      </c>
      <c r="AC840" s="40">
        <v>42.33</v>
      </c>
      <c r="AD840" s="40">
        <v>41.66</v>
      </c>
      <c r="AE840" s="40">
        <v>37.26</v>
      </c>
      <c r="AF840" s="40">
        <v>39.53</v>
      </c>
      <c r="AG840" s="40">
        <v>42.55</v>
      </c>
      <c r="AH840" s="40">
        <v>41.01</v>
      </c>
      <c r="AI840" s="40">
        <v>47.89</v>
      </c>
      <c r="AJ840" s="40">
        <v>47.31</v>
      </c>
      <c r="AK840" s="40">
        <v>47.29</v>
      </c>
      <c r="AL840" s="40">
        <v>69.010000000000005</v>
      </c>
      <c r="AM840" s="40">
        <v>62.78</v>
      </c>
      <c r="AN840" s="40">
        <v>65.13</v>
      </c>
      <c r="AO840" s="40">
        <v>68.88</v>
      </c>
      <c r="AP840" s="40">
        <v>68.55</v>
      </c>
      <c r="AQ840" s="40">
        <v>70.900000000000006</v>
      </c>
      <c r="AR840" s="40">
        <v>71.709999999999994</v>
      </c>
      <c r="AS840" s="40">
        <v>76.69</v>
      </c>
      <c r="AT840" s="40">
        <v>81.86</v>
      </c>
      <c r="AU840" s="40">
        <v>77.66</v>
      </c>
      <c r="AV840" s="40">
        <v>83.35</v>
      </c>
      <c r="AW840" s="40">
        <v>82.3</v>
      </c>
      <c r="AX840" s="40">
        <v>95.02</v>
      </c>
      <c r="AY840" s="40">
        <v>93.15</v>
      </c>
      <c r="AZ840" s="40">
        <v>102.28</v>
      </c>
      <c r="BA840" s="40">
        <v>104.58</v>
      </c>
      <c r="BB840" s="40">
        <v>116.85</v>
      </c>
      <c r="BC840" s="40">
        <v>129.34</v>
      </c>
      <c r="BD840" s="40">
        <v>139.6</v>
      </c>
      <c r="BE840" s="40">
        <v>132.25</v>
      </c>
      <c r="BF840" s="40">
        <v>146.54</v>
      </c>
      <c r="BG840" s="40">
        <v>151.22999999999999</v>
      </c>
      <c r="BH840" s="40">
        <v>149.86000000000001</v>
      </c>
      <c r="BI840" s="40">
        <v>151.59</v>
      </c>
      <c r="BJ840" s="40">
        <v>159.53</v>
      </c>
      <c r="BK840" s="40">
        <v>175.83</v>
      </c>
    </row>
    <row r="841" spans="1:64" x14ac:dyDescent="0.3">
      <c r="A841" s="40" t="s">
        <v>163</v>
      </c>
      <c r="B841" s="40" t="s">
        <v>164</v>
      </c>
      <c r="C841" s="40" t="s">
        <v>330</v>
      </c>
      <c r="D841" s="40" t="s">
        <v>70</v>
      </c>
      <c r="E841" s="40" t="s">
        <v>293</v>
      </c>
      <c r="F841" s="40" t="s">
        <v>324</v>
      </c>
      <c r="G841" s="40" t="s">
        <v>71</v>
      </c>
      <c r="H841" s="40">
        <v>44.08</v>
      </c>
      <c r="I841" s="40">
        <v>44.97</v>
      </c>
      <c r="J841" s="40">
        <v>46.27</v>
      </c>
      <c r="K841" s="40">
        <v>47.81</v>
      </c>
      <c r="L841" s="40">
        <v>49.46</v>
      </c>
      <c r="M841" s="40">
        <v>50.15</v>
      </c>
      <c r="N841" s="40">
        <v>50.89</v>
      </c>
      <c r="O841" s="40">
        <v>52.88</v>
      </c>
      <c r="P841" s="40">
        <v>51.34</v>
      </c>
      <c r="Q841" s="40">
        <v>51.24</v>
      </c>
      <c r="R841" s="40">
        <v>50.07</v>
      </c>
      <c r="S841" s="40">
        <v>47.65</v>
      </c>
      <c r="T841" s="40">
        <v>41.97</v>
      </c>
      <c r="U841" s="40">
        <v>40.08</v>
      </c>
      <c r="V841" s="40">
        <v>41.25</v>
      </c>
      <c r="W841" s="40">
        <v>45.12</v>
      </c>
      <c r="X841" s="40">
        <v>48.02</v>
      </c>
      <c r="Y841" s="40">
        <v>50.58</v>
      </c>
      <c r="Z841" s="40">
        <v>51.37</v>
      </c>
      <c r="AA841" s="40">
        <v>54.13</v>
      </c>
      <c r="AB841" s="40">
        <v>55.99</v>
      </c>
      <c r="AC841" s="40">
        <v>54.43</v>
      </c>
      <c r="AD841" s="40">
        <v>51.91</v>
      </c>
      <c r="AE841" s="40">
        <v>50.28</v>
      </c>
      <c r="AF841" s="40">
        <v>54.23</v>
      </c>
      <c r="AG841" s="40">
        <v>54.55</v>
      </c>
      <c r="AH841" s="40">
        <v>55.89</v>
      </c>
      <c r="AI841" s="40">
        <v>57.35</v>
      </c>
      <c r="AJ841" s="40">
        <v>60.91</v>
      </c>
      <c r="AK841" s="40">
        <v>63.2</v>
      </c>
      <c r="AL841" s="40">
        <v>78.48</v>
      </c>
      <c r="AM841" s="40">
        <v>76.48</v>
      </c>
      <c r="AN841" s="40">
        <v>76.930000000000007</v>
      </c>
      <c r="AO841" s="40">
        <v>76.52</v>
      </c>
      <c r="AP841" s="40">
        <v>80.16</v>
      </c>
      <c r="AQ841" s="40">
        <v>83.61</v>
      </c>
      <c r="AR841" s="40">
        <v>83.15</v>
      </c>
      <c r="AS841" s="40">
        <v>84.83</v>
      </c>
      <c r="AT841" s="40">
        <v>87.48</v>
      </c>
      <c r="AU841" s="40">
        <v>90.29</v>
      </c>
      <c r="AV841" s="40">
        <v>90.67</v>
      </c>
      <c r="AW841" s="40">
        <v>94.85</v>
      </c>
      <c r="AX841" s="40">
        <v>97.2</v>
      </c>
      <c r="AY841" s="40">
        <v>97.89</v>
      </c>
      <c r="AZ841" s="40">
        <v>100.25</v>
      </c>
      <c r="BA841" s="40">
        <v>101.85</v>
      </c>
      <c r="BB841" s="40">
        <v>99.41</v>
      </c>
      <c r="BC841" s="40">
        <v>95.57</v>
      </c>
      <c r="BD841" s="40">
        <v>99.92</v>
      </c>
      <c r="BE841" s="40">
        <v>108.34</v>
      </c>
      <c r="BF841" s="40">
        <v>108.13</v>
      </c>
      <c r="BG841" s="40">
        <v>115.3</v>
      </c>
      <c r="BH841" s="40">
        <v>116.07</v>
      </c>
      <c r="BI841" s="40">
        <v>119.56</v>
      </c>
      <c r="BJ841" s="40">
        <v>125.25</v>
      </c>
      <c r="BK841" s="40">
        <v>120.03</v>
      </c>
    </row>
    <row r="842" spans="1:64" x14ac:dyDescent="0.3">
      <c r="A842" s="40" t="s">
        <v>167</v>
      </c>
      <c r="B842" s="40" t="s">
        <v>168</v>
      </c>
      <c r="C842" s="40" t="s">
        <v>330</v>
      </c>
      <c r="D842" s="40" t="s">
        <v>70</v>
      </c>
      <c r="E842" s="40" t="s">
        <v>293</v>
      </c>
      <c r="F842" s="40" t="s">
        <v>324</v>
      </c>
      <c r="G842" s="40" t="s">
        <v>71</v>
      </c>
      <c r="H842" s="40">
        <v>24.84</v>
      </c>
      <c r="I842" s="40">
        <v>28.05</v>
      </c>
      <c r="J842" s="40">
        <v>29.55</v>
      </c>
      <c r="K842" s="40">
        <v>29.46</v>
      </c>
      <c r="L842" s="40">
        <v>29.75</v>
      </c>
      <c r="M842" s="40">
        <v>31.65</v>
      </c>
      <c r="N842" s="40">
        <v>34.42</v>
      </c>
      <c r="O842" s="40">
        <v>32.049999999999997</v>
      </c>
      <c r="P842" s="40">
        <v>34.69</v>
      </c>
      <c r="Q842" s="40">
        <v>33.03</v>
      </c>
      <c r="R842" s="40">
        <v>33.57</v>
      </c>
      <c r="S842" s="40">
        <v>33.5</v>
      </c>
      <c r="T842" s="40">
        <v>24.63</v>
      </c>
      <c r="U842" s="40">
        <v>28.98</v>
      </c>
      <c r="V842" s="40">
        <v>27.58</v>
      </c>
      <c r="W842" s="40">
        <v>32.67</v>
      </c>
      <c r="X842" s="40">
        <v>38.99</v>
      </c>
      <c r="Y842" s="40">
        <v>40.47</v>
      </c>
      <c r="Z842" s="40">
        <v>40.53</v>
      </c>
      <c r="AA842" s="40">
        <v>43.69</v>
      </c>
      <c r="AB842" s="40">
        <v>43.02</v>
      </c>
      <c r="AC842" s="40">
        <v>43.04</v>
      </c>
      <c r="AD842" s="40">
        <v>42.92</v>
      </c>
      <c r="AE842" s="40">
        <v>32.97</v>
      </c>
      <c r="AF842" s="40">
        <v>33.78</v>
      </c>
      <c r="AG842" s="40">
        <v>37.56</v>
      </c>
      <c r="AH842" s="40">
        <v>34.520000000000003</v>
      </c>
      <c r="AI842" s="40">
        <v>44</v>
      </c>
      <c r="AJ842" s="40">
        <v>41.74</v>
      </c>
      <c r="AK842" s="40">
        <v>45.75</v>
      </c>
      <c r="AL842" s="40">
        <v>49.4</v>
      </c>
      <c r="AM842" s="40">
        <v>52.76</v>
      </c>
      <c r="AN842" s="40">
        <v>50.24</v>
      </c>
      <c r="AO842" s="40">
        <v>51.99</v>
      </c>
      <c r="AP842" s="40">
        <v>53.24</v>
      </c>
      <c r="AQ842" s="40">
        <v>61.73</v>
      </c>
      <c r="AR842" s="40">
        <v>57.41</v>
      </c>
      <c r="AS842" s="40">
        <v>76.63</v>
      </c>
      <c r="AT842" s="40">
        <v>74.930000000000007</v>
      </c>
      <c r="AU842" s="40">
        <v>68.91</v>
      </c>
      <c r="AV842" s="40">
        <v>83.43</v>
      </c>
      <c r="AW842" s="40">
        <v>92.02</v>
      </c>
      <c r="AX842" s="40">
        <v>93.58</v>
      </c>
      <c r="AY842" s="40">
        <v>87.98</v>
      </c>
      <c r="AZ842" s="40">
        <v>102.42</v>
      </c>
      <c r="BA842" s="40">
        <v>109.6</v>
      </c>
      <c r="BB842" s="40">
        <v>115.76</v>
      </c>
      <c r="BC842" s="40">
        <v>139.28</v>
      </c>
      <c r="BD842" s="40">
        <v>113.47</v>
      </c>
      <c r="BE842" s="40">
        <v>145.66</v>
      </c>
      <c r="BF842" s="40">
        <v>128.03</v>
      </c>
      <c r="BG842" s="40">
        <v>140.05000000000001</v>
      </c>
      <c r="BH842" s="40">
        <v>146.18</v>
      </c>
      <c r="BI842" s="40">
        <v>153.24</v>
      </c>
      <c r="BJ842" s="40">
        <v>163.26</v>
      </c>
      <c r="BK842" s="40">
        <v>176.35</v>
      </c>
    </row>
    <row r="843" spans="1:64" x14ac:dyDescent="0.3">
      <c r="A843" s="40" t="s">
        <v>169</v>
      </c>
      <c r="B843" s="40" t="s">
        <v>170</v>
      </c>
      <c r="C843" s="40" t="s">
        <v>330</v>
      </c>
      <c r="D843" s="40" t="s">
        <v>70</v>
      </c>
      <c r="E843" s="40" t="s">
        <v>293</v>
      </c>
      <c r="F843" s="40" t="s">
        <v>324</v>
      </c>
      <c r="G843" s="40" t="s">
        <v>71</v>
      </c>
      <c r="H843" s="40">
        <v>22.91</v>
      </c>
      <c r="I843" s="40">
        <v>23.76</v>
      </c>
      <c r="J843" s="40">
        <v>24.95</v>
      </c>
      <c r="K843" s="40">
        <v>25.71</v>
      </c>
      <c r="L843" s="40">
        <v>26.87</v>
      </c>
      <c r="M843" s="40">
        <v>26.11</v>
      </c>
      <c r="N843" s="40">
        <v>27.36</v>
      </c>
      <c r="O843" s="40">
        <v>27.81</v>
      </c>
      <c r="P843" s="40">
        <v>30.82</v>
      </c>
      <c r="Q843" s="40">
        <v>33.450000000000003</v>
      </c>
      <c r="R843" s="40">
        <v>30.42</v>
      </c>
      <c r="S843" s="40">
        <v>26.96</v>
      </c>
      <c r="T843" s="40">
        <v>28.13</v>
      </c>
      <c r="U843" s="40">
        <v>30.97</v>
      </c>
      <c r="V843" s="40">
        <v>29.84</v>
      </c>
      <c r="W843" s="40">
        <v>28.45</v>
      </c>
      <c r="X843" s="40">
        <v>28.1</v>
      </c>
      <c r="Y843" s="40">
        <v>27.76</v>
      </c>
      <c r="Z843" s="40">
        <v>28.45</v>
      </c>
      <c r="AA843" s="40">
        <v>30.1</v>
      </c>
      <c r="AB843" s="40">
        <v>29.97</v>
      </c>
      <c r="AC843" s="40">
        <v>30.85</v>
      </c>
      <c r="AD843" s="40">
        <v>31.47</v>
      </c>
      <c r="AE843" s="40">
        <v>32.99</v>
      </c>
      <c r="AF843" s="40">
        <v>35.29</v>
      </c>
      <c r="AG843" s="40">
        <v>36.78</v>
      </c>
      <c r="AH843" s="40">
        <v>37.53</v>
      </c>
      <c r="AI843" s="40">
        <v>42.69</v>
      </c>
      <c r="AJ843" s="40">
        <v>46.72</v>
      </c>
      <c r="AK843" s="40">
        <v>49.19</v>
      </c>
      <c r="AL843" s="40">
        <v>55.71</v>
      </c>
      <c r="AM843" s="40">
        <v>60.05</v>
      </c>
      <c r="AN843" s="40">
        <v>63.71</v>
      </c>
      <c r="AO843" s="40">
        <v>65.540000000000006</v>
      </c>
      <c r="AP843" s="40">
        <v>67.53</v>
      </c>
      <c r="AQ843" s="40">
        <v>70.42</v>
      </c>
      <c r="AR843" s="40">
        <v>73.17</v>
      </c>
      <c r="AS843" s="40">
        <v>77.36</v>
      </c>
      <c r="AT843" s="40">
        <v>80.77</v>
      </c>
      <c r="AU843" s="40">
        <v>81.81</v>
      </c>
      <c r="AV843" s="40">
        <v>81.44</v>
      </c>
      <c r="AW843" s="40">
        <v>85.36</v>
      </c>
      <c r="AX843" s="40">
        <v>88.89</v>
      </c>
      <c r="AY843" s="40">
        <v>94.43</v>
      </c>
      <c r="AZ843" s="40">
        <v>99.59</v>
      </c>
      <c r="BA843" s="40">
        <v>105.97</v>
      </c>
      <c r="BB843" s="40">
        <v>99.23</v>
      </c>
      <c r="BC843" s="40">
        <v>105.45</v>
      </c>
      <c r="BD843" s="40">
        <v>93.29</v>
      </c>
      <c r="BE843" s="40">
        <v>105.9</v>
      </c>
      <c r="BF843" s="40">
        <v>100.13</v>
      </c>
      <c r="BG843" s="40">
        <v>112.61</v>
      </c>
      <c r="BH843" s="40">
        <v>111.1</v>
      </c>
      <c r="BI843" s="40">
        <v>123.92</v>
      </c>
      <c r="BJ843" s="40">
        <v>125.77</v>
      </c>
      <c r="BK843" s="40">
        <v>124.55</v>
      </c>
    </row>
    <row r="844" spans="1:64" x14ac:dyDescent="0.3">
      <c r="A844" s="40" t="s">
        <v>173</v>
      </c>
      <c r="B844" s="40" t="s">
        <v>174</v>
      </c>
      <c r="C844" s="40" t="s">
        <v>330</v>
      </c>
      <c r="D844" s="40" t="s">
        <v>70</v>
      </c>
      <c r="E844" s="40" t="s">
        <v>293</v>
      </c>
      <c r="F844" s="40" t="s">
        <v>324</v>
      </c>
      <c r="G844" s="40" t="s">
        <v>71</v>
      </c>
      <c r="H844" s="40">
        <v>63.82</v>
      </c>
      <c r="I844" s="40">
        <v>65.069999999999993</v>
      </c>
      <c r="J844" s="40">
        <v>70.3</v>
      </c>
      <c r="K844" s="40">
        <v>68.86</v>
      </c>
      <c r="L844" s="40">
        <v>74.209999999999994</v>
      </c>
      <c r="M844" s="40">
        <v>68.66</v>
      </c>
      <c r="N844" s="40">
        <v>75.78</v>
      </c>
      <c r="O844" s="40">
        <v>62.11</v>
      </c>
      <c r="P844" s="40">
        <v>67.290000000000006</v>
      </c>
      <c r="Q844" s="40">
        <v>50.93</v>
      </c>
      <c r="R844" s="40">
        <v>72.66</v>
      </c>
      <c r="S844" s="40">
        <v>47.66</v>
      </c>
      <c r="T844" s="40">
        <v>55.82</v>
      </c>
      <c r="U844" s="40">
        <v>72.52</v>
      </c>
      <c r="V844" s="40">
        <v>90.57</v>
      </c>
      <c r="W844" s="40">
        <v>80.87</v>
      </c>
      <c r="X844" s="40">
        <v>47.2</v>
      </c>
      <c r="Y844" s="40">
        <v>79.52</v>
      </c>
      <c r="Z844" s="40">
        <v>56.38</v>
      </c>
      <c r="AA844" s="40">
        <v>49.43</v>
      </c>
      <c r="AB844" s="40">
        <v>76.66</v>
      </c>
      <c r="AC844" s="40">
        <v>75.86</v>
      </c>
      <c r="AD844" s="40">
        <v>51.54</v>
      </c>
      <c r="AE844" s="40">
        <v>52.85</v>
      </c>
      <c r="AF844" s="40">
        <v>70.819999999999993</v>
      </c>
      <c r="AG844" s="40">
        <v>79.349999999999994</v>
      </c>
      <c r="AH844" s="40">
        <v>86.78</v>
      </c>
      <c r="AI844" s="40">
        <v>74.650000000000006</v>
      </c>
      <c r="AJ844" s="40">
        <v>85.33</v>
      </c>
      <c r="AK844" s="40">
        <v>77.010000000000005</v>
      </c>
      <c r="AL844" s="40">
        <v>79.900000000000006</v>
      </c>
      <c r="AM844" s="40">
        <v>73.739999999999995</v>
      </c>
      <c r="AN844" s="40">
        <v>80.44</v>
      </c>
      <c r="AO844" s="40">
        <v>81.150000000000006</v>
      </c>
      <c r="AP844" s="40">
        <v>89.44</v>
      </c>
      <c r="AQ844" s="40">
        <v>80.260000000000005</v>
      </c>
      <c r="AR844" s="40">
        <v>75.930000000000007</v>
      </c>
      <c r="AS844" s="40">
        <v>74.64</v>
      </c>
      <c r="AT844" s="40">
        <v>107.72</v>
      </c>
      <c r="AU844" s="40">
        <v>106.27</v>
      </c>
      <c r="AV844" s="40">
        <v>100.87</v>
      </c>
      <c r="AW844" s="40">
        <v>67.180000000000007</v>
      </c>
      <c r="AX844" s="40">
        <v>93.6</v>
      </c>
      <c r="AY844" s="40">
        <v>94.48</v>
      </c>
      <c r="AZ844" s="40">
        <v>110.91</v>
      </c>
      <c r="BA844" s="40">
        <v>94.61</v>
      </c>
      <c r="BB844" s="40">
        <v>85.61</v>
      </c>
      <c r="BC844" s="40">
        <v>129.59</v>
      </c>
      <c r="BD844" s="40">
        <v>142.15</v>
      </c>
      <c r="BE844" s="40">
        <v>155.26</v>
      </c>
      <c r="BF844" s="40">
        <v>110.36</v>
      </c>
      <c r="BG844" s="40">
        <v>127</v>
      </c>
      <c r="BH844" s="40">
        <v>123.27</v>
      </c>
      <c r="BI844" s="40">
        <v>127.11</v>
      </c>
      <c r="BJ844" s="40">
        <v>163.80000000000001</v>
      </c>
      <c r="BK844" s="40">
        <v>148.46</v>
      </c>
    </row>
    <row r="845" spans="1:64" x14ac:dyDescent="0.3">
      <c r="A845" s="40" t="s">
        <v>5</v>
      </c>
      <c r="B845" s="40" t="s">
        <v>6</v>
      </c>
      <c r="C845" s="40" t="s">
        <v>329</v>
      </c>
      <c r="D845" s="40" t="s">
        <v>255</v>
      </c>
      <c r="E845" s="40" t="s">
        <v>287</v>
      </c>
      <c r="F845" s="40">
        <v>0</v>
      </c>
      <c r="G845" s="40" t="s">
        <v>257</v>
      </c>
      <c r="H845" s="40">
        <v>98.157685860000001</v>
      </c>
      <c r="I845" s="40">
        <v>99.700727299999997</v>
      </c>
      <c r="J845" s="40">
        <v>99.167974419999993</v>
      </c>
      <c r="K845" s="40">
        <v>101.76042630000001</v>
      </c>
      <c r="L845" s="40">
        <v>102.5419413</v>
      </c>
      <c r="M845" s="40">
        <v>102.70264299999999</v>
      </c>
      <c r="N845" s="40">
        <v>103.7622403</v>
      </c>
      <c r="O845" s="40">
        <v>102.8713387</v>
      </c>
      <c r="P845" s="40">
        <v>107.4502383</v>
      </c>
      <c r="Q845" s="40">
        <v>110.5251882</v>
      </c>
      <c r="R845" s="40">
        <v>108.2871762</v>
      </c>
      <c r="S845" s="40">
        <v>101.62178179999999</v>
      </c>
      <c r="T845" s="40">
        <v>104.9775149</v>
      </c>
      <c r="U845" s="40">
        <v>99.994938410000003</v>
      </c>
      <c r="V845" s="40">
        <v>93.797648899999999</v>
      </c>
      <c r="W845" s="40">
        <v>90.287489910000005</v>
      </c>
      <c r="X845" s="40">
        <v>85.424228479999996</v>
      </c>
      <c r="Y845" s="40">
        <v>83.157494560000004</v>
      </c>
      <c r="Z845" s="40">
        <v>78.611902450000002</v>
      </c>
      <c r="AA845" s="40">
        <v>76.095141949999999</v>
      </c>
      <c r="AB845" s="40">
        <v>71.918582979999996</v>
      </c>
      <c r="AC845" s="40">
        <v>70.48667983</v>
      </c>
      <c r="AD845" s="40">
        <v>69.247647049999998</v>
      </c>
      <c r="AE845" s="40">
        <v>67.698283419999996</v>
      </c>
      <c r="AF845" s="40">
        <v>66.484937770000002</v>
      </c>
      <c r="AG845" s="40">
        <v>66.949776490000005</v>
      </c>
      <c r="AH845" s="40">
        <v>66.134906619999995</v>
      </c>
      <c r="AI845" s="40">
        <v>64.181616090000006</v>
      </c>
      <c r="AJ845" s="40">
        <v>62.531247190000002</v>
      </c>
      <c r="AK845" s="40">
        <v>60.923591729999998</v>
      </c>
      <c r="AL845" s="40">
        <v>61.578299289999997</v>
      </c>
      <c r="AM845" s="40">
        <v>63.665552079999998</v>
      </c>
      <c r="AN845" s="40">
        <v>60.98461459</v>
      </c>
      <c r="AO845" s="40">
        <v>67.16833982</v>
      </c>
      <c r="AP845" s="40">
        <v>63.016584590000001</v>
      </c>
      <c r="AQ845" s="40">
        <v>65.279402779999998</v>
      </c>
      <c r="AR845" s="40">
        <v>63.260646110000003</v>
      </c>
      <c r="AS845" s="40">
        <v>71.545231430000001</v>
      </c>
      <c r="AT845" s="40">
        <v>66.088756529999998</v>
      </c>
      <c r="AU845" s="40">
        <v>74.512631769999999</v>
      </c>
      <c r="AV845" s="40">
        <v>81.934415889999997</v>
      </c>
      <c r="AW845" s="40">
        <v>89.961217550000001</v>
      </c>
      <c r="AX845" s="40">
        <v>93.216206200000002</v>
      </c>
      <c r="AY845" s="40">
        <v>96.890171859999995</v>
      </c>
      <c r="AZ845" s="40">
        <v>101.7699427</v>
      </c>
      <c r="BA845" s="40">
        <v>101.18753239999999</v>
      </c>
      <c r="BB845" s="40">
        <v>109.68902370000001</v>
      </c>
      <c r="BC845" s="40">
        <v>114.5328094</v>
      </c>
      <c r="BD845" s="40">
        <v>138.277479</v>
      </c>
      <c r="BE845" s="40">
        <v>141.1619</v>
      </c>
      <c r="BF845" s="40">
        <v>149.0363782</v>
      </c>
      <c r="BG845" s="40">
        <v>119.1096111</v>
      </c>
      <c r="BH845" s="40">
        <v>155.70928470000001</v>
      </c>
      <c r="BI845" s="40">
        <v>128.44708979999999</v>
      </c>
      <c r="BJ845" s="40">
        <v>127.12353210000001</v>
      </c>
      <c r="BK845" s="40">
        <v>130.9175587</v>
      </c>
      <c r="BL845" s="40">
        <v>0</v>
      </c>
    </row>
    <row r="846" spans="1:64" x14ac:dyDescent="0.3">
      <c r="A846" s="40" t="s">
        <v>151</v>
      </c>
      <c r="B846" s="40" t="s">
        <v>152</v>
      </c>
      <c r="C846" s="40" t="s">
        <v>329</v>
      </c>
      <c r="D846" s="40" t="s">
        <v>255</v>
      </c>
      <c r="E846" s="40" t="s">
        <v>287</v>
      </c>
      <c r="F846" s="40">
        <v>0</v>
      </c>
      <c r="G846" s="40" t="s">
        <v>257</v>
      </c>
      <c r="H846" s="40">
        <v>165.19230150000001</v>
      </c>
      <c r="I846" s="40">
        <v>162.72540100000001</v>
      </c>
      <c r="J846" s="40">
        <v>161.71181240000001</v>
      </c>
      <c r="K846" s="40">
        <v>171.11820700000001</v>
      </c>
      <c r="L846" s="40">
        <v>168.28513989999999</v>
      </c>
      <c r="M846" s="40">
        <v>164.92603070000001</v>
      </c>
      <c r="N846" s="40">
        <v>166.98058750000001</v>
      </c>
      <c r="O846" s="40">
        <v>167.7234311</v>
      </c>
      <c r="P846" s="40">
        <v>163.4853013</v>
      </c>
      <c r="Q846" s="40">
        <v>162.07635669999999</v>
      </c>
      <c r="R846" s="40">
        <v>163.8636577</v>
      </c>
      <c r="S846" s="40">
        <v>148.11942329999999</v>
      </c>
      <c r="T846" s="40">
        <v>165.37294549999999</v>
      </c>
      <c r="U846" s="40">
        <v>151.6567805</v>
      </c>
      <c r="V846" s="40">
        <v>164.09678160000001</v>
      </c>
      <c r="W846" s="40">
        <v>164.42233970000001</v>
      </c>
      <c r="X846" s="40">
        <v>165.05391979999999</v>
      </c>
      <c r="Y846" s="40">
        <v>149.27043839999999</v>
      </c>
      <c r="Z846" s="40">
        <v>146.58591770000001</v>
      </c>
      <c r="AA846" s="40">
        <v>140.69941840000001</v>
      </c>
      <c r="AB846" s="40">
        <v>145.543995</v>
      </c>
      <c r="AC846" s="40">
        <v>139.6835221</v>
      </c>
      <c r="AD846" s="40">
        <v>133.74138690000001</v>
      </c>
      <c r="AE846" s="40">
        <v>129.65189599999999</v>
      </c>
      <c r="AF846" s="40">
        <v>142.88373920000001</v>
      </c>
      <c r="AG846" s="40">
        <v>146.25284569999999</v>
      </c>
      <c r="AH846" s="40">
        <v>145.71917289999999</v>
      </c>
      <c r="AI846" s="40">
        <v>145.90991890000001</v>
      </c>
      <c r="AJ846" s="40">
        <v>133.8405893</v>
      </c>
      <c r="AK846" s="40">
        <v>139.61464570000001</v>
      </c>
      <c r="AL846" s="40">
        <v>141.0345447</v>
      </c>
      <c r="AM846" s="40">
        <v>140.88831279999999</v>
      </c>
      <c r="AN846" s="40">
        <v>135.6358616</v>
      </c>
      <c r="AO846" s="40">
        <v>114.5245133</v>
      </c>
      <c r="AP846" s="40">
        <v>118.35539679999999</v>
      </c>
      <c r="AQ846" s="40">
        <v>118.9457778</v>
      </c>
      <c r="AR846" s="40">
        <v>118.6093755</v>
      </c>
      <c r="AS846" s="40">
        <v>109.7663029</v>
      </c>
      <c r="AT846" s="40">
        <v>111.79087989999999</v>
      </c>
      <c r="AU846" s="40">
        <v>105.3477055</v>
      </c>
      <c r="AV846" s="40">
        <v>110.989127</v>
      </c>
      <c r="AW846" s="40">
        <v>110.7735402</v>
      </c>
      <c r="AX846" s="40">
        <v>111.29142280000001</v>
      </c>
      <c r="AY846" s="40">
        <v>101.6783082</v>
      </c>
      <c r="AZ846" s="40">
        <v>100.4405379</v>
      </c>
      <c r="BA846" s="40">
        <v>98.003396499999994</v>
      </c>
      <c r="BB846" s="40">
        <v>97.838088940000006</v>
      </c>
      <c r="BC846" s="40">
        <v>95.611294119999997</v>
      </c>
      <c r="BD846" s="40">
        <v>98.487132020000004</v>
      </c>
      <c r="BE846" s="40">
        <v>96.517375200000004</v>
      </c>
      <c r="BF846" s="40">
        <v>91.914857589999997</v>
      </c>
      <c r="BG846" s="40">
        <v>78.472318369999996</v>
      </c>
      <c r="BH846" s="40">
        <v>111.94477500000001</v>
      </c>
      <c r="BI846" s="40">
        <v>90.857611840000004</v>
      </c>
      <c r="BJ846" s="40">
        <v>80.792893480000004</v>
      </c>
      <c r="BK846" s="40">
        <v>84.579928760000001</v>
      </c>
      <c r="BL846" s="40">
        <v>0</v>
      </c>
    </row>
    <row r="847" spans="1:64" x14ac:dyDescent="0.3">
      <c r="A847" s="40" t="s">
        <v>157</v>
      </c>
      <c r="B847" s="40" t="s">
        <v>158</v>
      </c>
      <c r="C847" s="40" t="s">
        <v>329</v>
      </c>
      <c r="D847" s="40" t="s">
        <v>255</v>
      </c>
      <c r="E847" s="40" t="s">
        <v>287</v>
      </c>
      <c r="F847" s="40">
        <v>0</v>
      </c>
      <c r="G847" s="40" t="s">
        <v>257</v>
      </c>
      <c r="H847" s="40">
        <v>0</v>
      </c>
      <c r="I847" s="40">
        <v>0</v>
      </c>
      <c r="J847" s="40">
        <v>0</v>
      </c>
      <c r="K847" s="40">
        <v>0</v>
      </c>
      <c r="L847" s="40">
        <v>0</v>
      </c>
      <c r="M847" s="40">
        <v>0</v>
      </c>
      <c r="N847" s="40">
        <v>0</v>
      </c>
      <c r="O847" s="40">
        <v>0</v>
      </c>
      <c r="P847" s="40">
        <v>0</v>
      </c>
      <c r="Q847" s="40">
        <v>0</v>
      </c>
      <c r="R847" s="40">
        <v>0</v>
      </c>
      <c r="S847" s="40">
        <v>0</v>
      </c>
      <c r="T847" s="40">
        <v>0</v>
      </c>
      <c r="U847" s="40">
        <v>0</v>
      </c>
      <c r="V847" s="40">
        <v>0</v>
      </c>
      <c r="W847" s="40">
        <v>0</v>
      </c>
      <c r="X847" s="40">
        <v>0</v>
      </c>
      <c r="Y847" s="40">
        <v>0</v>
      </c>
      <c r="Z847" s="40">
        <v>0</v>
      </c>
      <c r="AA847" s="40">
        <v>0</v>
      </c>
      <c r="AB847" s="40">
        <v>0</v>
      </c>
      <c r="AC847" s="40">
        <v>0</v>
      </c>
      <c r="AD847" s="40">
        <v>0</v>
      </c>
      <c r="AE847" s="40">
        <v>0</v>
      </c>
      <c r="AF847" s="40">
        <v>0</v>
      </c>
      <c r="AG847" s="40">
        <v>0</v>
      </c>
      <c r="AH847" s="40">
        <v>0</v>
      </c>
      <c r="AI847" s="40">
        <v>0</v>
      </c>
      <c r="AJ847" s="40">
        <v>0</v>
      </c>
      <c r="AK847" s="40">
        <v>0</v>
      </c>
      <c r="AL847" s="40">
        <v>0</v>
      </c>
      <c r="AM847" s="40">
        <v>0</v>
      </c>
      <c r="AN847" s="40">
        <v>74.278710430000004</v>
      </c>
      <c r="AO847" s="40">
        <v>71.693602810000002</v>
      </c>
      <c r="AP847" s="40">
        <v>77.04217414</v>
      </c>
      <c r="AQ847" s="40">
        <v>87.000937550000003</v>
      </c>
      <c r="AR847" s="40">
        <v>85.547474980000004</v>
      </c>
      <c r="AS847" s="40">
        <v>76.887845690000006</v>
      </c>
      <c r="AT847" s="40">
        <v>80.437739699999995</v>
      </c>
      <c r="AU847" s="40">
        <v>80.57745362</v>
      </c>
      <c r="AV847" s="40">
        <v>84.304973910000001</v>
      </c>
      <c r="AW847" s="40">
        <v>92.345771240000005</v>
      </c>
      <c r="AX847" s="40">
        <v>92.531286190000003</v>
      </c>
      <c r="AY847" s="40">
        <v>95.228112089999996</v>
      </c>
      <c r="AZ847" s="40">
        <v>102.6593329</v>
      </c>
      <c r="BA847" s="40">
        <v>101.9284098</v>
      </c>
      <c r="BB847" s="40">
        <v>101.42107249999999</v>
      </c>
      <c r="BC847" s="40">
        <v>106.07274030000001</v>
      </c>
      <c r="BD847" s="40">
        <v>109.5992258</v>
      </c>
      <c r="BE847" s="40">
        <v>120.3296905</v>
      </c>
      <c r="BF847" s="40">
        <v>118.09204870000001</v>
      </c>
      <c r="BG847" s="40">
        <v>122.09327159999999</v>
      </c>
      <c r="BH847" s="40">
        <v>121.52883319999999</v>
      </c>
      <c r="BI847" s="40">
        <v>124.1719104</v>
      </c>
      <c r="BJ847" s="40">
        <v>129.61492569999999</v>
      </c>
      <c r="BK847" s="40">
        <v>121.3094639</v>
      </c>
      <c r="BL847" s="40">
        <v>0</v>
      </c>
    </row>
    <row r="848" spans="1:64" x14ac:dyDescent="0.3">
      <c r="A848" s="40" t="s">
        <v>159</v>
      </c>
      <c r="B848" s="40" t="s">
        <v>160</v>
      </c>
      <c r="C848" s="40" t="s">
        <v>329</v>
      </c>
      <c r="D848" s="40" t="s">
        <v>255</v>
      </c>
      <c r="E848" s="40" t="s">
        <v>287</v>
      </c>
      <c r="F848" s="40">
        <v>0</v>
      </c>
      <c r="G848" s="40" t="s">
        <v>257</v>
      </c>
      <c r="H848" s="40">
        <v>102.9385434</v>
      </c>
      <c r="I848" s="40">
        <v>101.92001279999999</v>
      </c>
      <c r="J848" s="40">
        <v>98.722864380000004</v>
      </c>
      <c r="K848" s="40">
        <v>100.2171893</v>
      </c>
      <c r="L848" s="40">
        <v>99.016754160000005</v>
      </c>
      <c r="M848" s="40">
        <v>94.675166590000003</v>
      </c>
      <c r="N848" s="40">
        <v>95.770072440000007</v>
      </c>
      <c r="O848" s="40">
        <v>99.877647600000003</v>
      </c>
      <c r="P848" s="40">
        <v>98.974132019999999</v>
      </c>
      <c r="Q848" s="40">
        <v>99.883745300000001</v>
      </c>
      <c r="R848" s="40">
        <v>98.60957707</v>
      </c>
      <c r="S848" s="40">
        <v>99.07481731</v>
      </c>
      <c r="T848" s="40">
        <v>99.226585040000003</v>
      </c>
      <c r="U848" s="40">
        <v>97.569953279999993</v>
      </c>
      <c r="V848" s="40">
        <v>95.128196259999996</v>
      </c>
      <c r="W848" s="40">
        <v>98.668772369999999</v>
      </c>
      <c r="X848" s="40">
        <v>103.3481864</v>
      </c>
      <c r="Y848" s="40">
        <v>100.9100736</v>
      </c>
      <c r="Z848" s="40">
        <v>104.0347017</v>
      </c>
      <c r="AA848" s="40">
        <v>95.038793330000004</v>
      </c>
      <c r="AB848" s="40">
        <v>91.630509079999996</v>
      </c>
      <c r="AC848" s="40">
        <v>99.595118720000002</v>
      </c>
      <c r="AD848" s="40">
        <v>98.610356960000004</v>
      </c>
      <c r="AE848" s="40">
        <v>85.549020979999995</v>
      </c>
      <c r="AF848" s="40">
        <v>94.021293560000004</v>
      </c>
      <c r="AG848" s="40">
        <v>100.7155947</v>
      </c>
      <c r="AH848" s="40">
        <v>97.388203910000001</v>
      </c>
      <c r="AI848" s="40">
        <v>101.8208221</v>
      </c>
      <c r="AJ848" s="40">
        <v>104.1619496</v>
      </c>
      <c r="AK848" s="40">
        <v>98.549131299999999</v>
      </c>
      <c r="AL848" s="40">
        <v>100.37770070000001</v>
      </c>
      <c r="AM848" s="40">
        <v>101.2827023</v>
      </c>
      <c r="AN848" s="40">
        <v>94.170955789999994</v>
      </c>
      <c r="AO848" s="40">
        <v>93.322619009999997</v>
      </c>
      <c r="AP848" s="40">
        <v>90.69176401</v>
      </c>
      <c r="AQ848" s="40">
        <v>82.230071249999995</v>
      </c>
      <c r="AR848" s="40">
        <v>84.037190159999994</v>
      </c>
      <c r="AS848" s="40">
        <v>86.470535859999998</v>
      </c>
      <c r="AT848" s="40">
        <v>91.818165629999996</v>
      </c>
      <c r="AU848" s="40">
        <v>82.560482149999999</v>
      </c>
      <c r="AV848" s="40">
        <v>89.784926420000005</v>
      </c>
      <c r="AW848" s="40">
        <v>91.725637800000001</v>
      </c>
      <c r="AX848" s="40">
        <v>91.342907370000006</v>
      </c>
      <c r="AY848" s="40">
        <v>91.361891830000005</v>
      </c>
      <c r="AZ848" s="40">
        <v>103.34904849999999</v>
      </c>
      <c r="BA848" s="40">
        <v>104.9188529</v>
      </c>
      <c r="BB848" s="40">
        <v>102.6861814</v>
      </c>
      <c r="BC848" s="40">
        <v>102.86507330000001</v>
      </c>
      <c r="BD848" s="40">
        <v>105.5839615</v>
      </c>
      <c r="BE848" s="40">
        <v>107.8086203</v>
      </c>
      <c r="BF848" s="40">
        <v>99.475693160000006</v>
      </c>
      <c r="BG848" s="40">
        <v>101.36793160000001</v>
      </c>
      <c r="BH848" s="40">
        <v>101.4500999</v>
      </c>
      <c r="BI848" s="40">
        <v>98.019398499999994</v>
      </c>
      <c r="BJ848" s="40">
        <v>97.886066319999998</v>
      </c>
      <c r="BK848" s="40">
        <v>93.424457200000006</v>
      </c>
      <c r="BL848" s="40">
        <v>0</v>
      </c>
    </row>
    <row r="849" spans="1:64" x14ac:dyDescent="0.3">
      <c r="A849" s="40" t="s">
        <v>275</v>
      </c>
      <c r="B849" s="40" t="s">
        <v>276</v>
      </c>
      <c r="C849" s="40" t="s">
        <v>329</v>
      </c>
      <c r="D849" s="40" t="s">
        <v>255</v>
      </c>
      <c r="E849" s="40" t="s">
        <v>287</v>
      </c>
      <c r="F849" s="40">
        <v>0</v>
      </c>
      <c r="G849" s="40" t="s">
        <v>257</v>
      </c>
      <c r="H849" s="40">
        <v>228.0344015</v>
      </c>
      <c r="I849" s="40">
        <v>228.39984129999999</v>
      </c>
      <c r="J849" s="40">
        <v>232.12808899999999</v>
      </c>
      <c r="K849" s="40">
        <v>228.53488250000001</v>
      </c>
      <c r="L849" s="40">
        <v>212.25833990000001</v>
      </c>
      <c r="M849" s="40">
        <v>216.37879699999999</v>
      </c>
      <c r="N849" s="40">
        <v>214.2313087</v>
      </c>
      <c r="O849" s="40">
        <v>205.1049812</v>
      </c>
      <c r="P849" s="40">
        <v>204.8803269</v>
      </c>
      <c r="Q849" s="40">
        <v>199.4296779</v>
      </c>
      <c r="R849" s="40">
        <v>185.16121630000001</v>
      </c>
      <c r="S849" s="40">
        <v>174.71942659999999</v>
      </c>
      <c r="T849" s="40">
        <v>166.91373100000001</v>
      </c>
      <c r="U849" s="40">
        <v>178.09388939999999</v>
      </c>
      <c r="V849" s="40">
        <v>167.2599136</v>
      </c>
      <c r="W849" s="40">
        <v>163.2957265</v>
      </c>
      <c r="X849" s="40">
        <v>143.93972049999999</v>
      </c>
      <c r="Y849" s="40">
        <v>152.61492179999999</v>
      </c>
      <c r="Z849" s="40">
        <v>138.58311130000001</v>
      </c>
      <c r="AA849" s="40">
        <v>143.49533020000001</v>
      </c>
      <c r="AB849" s="40">
        <v>140.35444770000001</v>
      </c>
      <c r="AC849" s="40">
        <v>138.77884539999999</v>
      </c>
      <c r="AD849" s="40">
        <v>143.80352009999999</v>
      </c>
      <c r="AE849" s="40">
        <v>145.28016600000001</v>
      </c>
      <c r="AF849" s="40">
        <v>143.5294164</v>
      </c>
      <c r="AG849" s="40">
        <v>144.2530179</v>
      </c>
      <c r="AH849" s="40">
        <v>141.2572179</v>
      </c>
      <c r="AI849" s="40">
        <v>139.36261500000001</v>
      </c>
      <c r="AJ849" s="40">
        <v>140.02006739999999</v>
      </c>
      <c r="AK849" s="40">
        <v>144.91576130000001</v>
      </c>
      <c r="AL849" s="40">
        <v>147.3185651</v>
      </c>
      <c r="AM849" s="40">
        <v>144.71345120000001</v>
      </c>
      <c r="AN849" s="40">
        <v>155.52175679999999</v>
      </c>
      <c r="AO849" s="40">
        <v>154.4441971</v>
      </c>
      <c r="AP849" s="40">
        <v>159.12842380000001</v>
      </c>
      <c r="AQ849" s="40">
        <v>149.05522210000001</v>
      </c>
      <c r="AR849" s="40">
        <v>140.74075640000001</v>
      </c>
      <c r="AS849" s="40">
        <v>127.58106220000001</v>
      </c>
      <c r="AT849" s="40">
        <v>120.4839655</v>
      </c>
      <c r="AU849" s="40">
        <v>110.0778842</v>
      </c>
      <c r="AV849" s="40">
        <v>92.215533719999996</v>
      </c>
      <c r="AW849" s="40">
        <v>80.764623880000002</v>
      </c>
      <c r="AX849" s="40">
        <v>75.07338919</v>
      </c>
      <c r="AY849" s="40">
        <v>73.972791200000003</v>
      </c>
      <c r="AZ849" s="40">
        <v>75.612882540000001</v>
      </c>
      <c r="BA849" s="40">
        <v>75.317570579999995</v>
      </c>
      <c r="BB849" s="40">
        <v>74.892577459999998</v>
      </c>
      <c r="BC849" s="40">
        <v>75.119938169999998</v>
      </c>
      <c r="BD849" s="40">
        <v>76.763759820000004</v>
      </c>
      <c r="BE849" s="40">
        <v>76.320434829999996</v>
      </c>
      <c r="BF849" s="40">
        <v>75.307072809999994</v>
      </c>
      <c r="BG849" s="40">
        <v>77.116137910000006</v>
      </c>
      <c r="BH849" s="40">
        <v>71.055980759999997</v>
      </c>
      <c r="BI849" s="40">
        <v>71.355568610000006</v>
      </c>
      <c r="BJ849" s="40">
        <v>67.547700430000006</v>
      </c>
      <c r="BK849" s="40">
        <v>67.577787970000003</v>
      </c>
      <c r="BL849" s="40">
        <v>0</v>
      </c>
    </row>
    <row r="850" spans="1:64" x14ac:dyDescent="0.3">
      <c r="A850" s="40" t="s">
        <v>277</v>
      </c>
      <c r="B850" s="40" t="s">
        <v>278</v>
      </c>
      <c r="C850" s="40" t="s">
        <v>329</v>
      </c>
      <c r="D850" s="40" t="s">
        <v>255</v>
      </c>
      <c r="E850" s="40" t="s">
        <v>287</v>
      </c>
      <c r="F850" s="40">
        <v>0</v>
      </c>
      <c r="G850" s="40" t="s">
        <v>257</v>
      </c>
      <c r="H850" s="40">
        <v>41.061705240000002</v>
      </c>
      <c r="I850" s="40">
        <v>46.90983104</v>
      </c>
      <c r="J850" s="40">
        <v>50.671652989999998</v>
      </c>
      <c r="K850" s="40">
        <v>60.282772680000001</v>
      </c>
      <c r="L850" s="40">
        <v>55.33342682</v>
      </c>
      <c r="M850" s="40">
        <v>51.711749349999998</v>
      </c>
      <c r="N850" s="40">
        <v>59.11049431</v>
      </c>
      <c r="O850" s="40">
        <v>53.163312449999999</v>
      </c>
      <c r="P850" s="40">
        <v>51.341745590000002</v>
      </c>
      <c r="Q850" s="40">
        <v>47.04584388</v>
      </c>
      <c r="R850" s="40">
        <v>53.698533349999998</v>
      </c>
      <c r="S850" s="40">
        <v>48.72123199</v>
      </c>
      <c r="T850" s="40">
        <v>49.242322029999997</v>
      </c>
      <c r="U850" s="40">
        <v>46.973050370000003</v>
      </c>
      <c r="V850" s="40">
        <v>43.9407286</v>
      </c>
      <c r="W850" s="40">
        <v>47.325991649999999</v>
      </c>
      <c r="X850" s="40">
        <v>55.952864380000001</v>
      </c>
      <c r="Y850" s="40">
        <v>60.176010750000003</v>
      </c>
      <c r="Z850" s="40">
        <v>55.300570489999998</v>
      </c>
      <c r="AA850" s="40">
        <v>50.246560359999997</v>
      </c>
      <c r="AB850" s="40">
        <v>50.022215469999999</v>
      </c>
      <c r="AC850" s="40">
        <v>54.576113540000001</v>
      </c>
      <c r="AD850" s="40">
        <v>44.477903320000003</v>
      </c>
      <c r="AE850" s="40">
        <v>44.629469980000003</v>
      </c>
      <c r="AF850" s="40">
        <v>48.523676930000001</v>
      </c>
      <c r="AG850" s="40">
        <v>51.799099259999998</v>
      </c>
      <c r="AH850" s="40">
        <v>50.068557089999999</v>
      </c>
      <c r="AI850" s="40">
        <v>49.46739359</v>
      </c>
      <c r="AJ850" s="40">
        <v>48.220968569999997</v>
      </c>
      <c r="AK850" s="40">
        <v>41.106237100000001</v>
      </c>
      <c r="AL850" s="40">
        <v>43.8076431</v>
      </c>
      <c r="AM850" s="40">
        <v>34.011149850000002</v>
      </c>
      <c r="AN850" s="40">
        <v>45.642876889999997</v>
      </c>
      <c r="AO850" s="40">
        <v>41.60029007</v>
      </c>
      <c r="AP850" s="40">
        <v>47.760118429999999</v>
      </c>
      <c r="AQ850" s="40">
        <v>57.722660900000001</v>
      </c>
      <c r="AR850" s="40">
        <v>54.347220669999999</v>
      </c>
      <c r="AS850" s="40">
        <v>96.011644939999996</v>
      </c>
      <c r="AT850" s="40">
        <v>95.956941549999996</v>
      </c>
      <c r="AU850" s="40">
        <v>103.5643561</v>
      </c>
      <c r="AV850" s="40">
        <v>101.8729099</v>
      </c>
      <c r="AW850" s="40">
        <v>77.888504870000006</v>
      </c>
      <c r="AX850" s="40">
        <v>89.979826700000004</v>
      </c>
      <c r="AY850" s="40">
        <v>83.042565800000006</v>
      </c>
      <c r="AZ850" s="40">
        <v>65.44127623</v>
      </c>
      <c r="BA850" s="40">
        <v>77.002966220000005</v>
      </c>
      <c r="BB850" s="40">
        <v>92.13954588</v>
      </c>
      <c r="BC850" s="40">
        <v>75.975949689999993</v>
      </c>
      <c r="BD850" s="40">
        <v>84.417369140000005</v>
      </c>
      <c r="BE850" s="40">
        <v>72.04267634</v>
      </c>
      <c r="BF850" s="40">
        <v>71.499765960000005</v>
      </c>
      <c r="BG850" s="40">
        <v>69.83659686</v>
      </c>
      <c r="BH850" s="40">
        <v>60.531682410000002</v>
      </c>
      <c r="BI850" s="40">
        <v>66.598650329999998</v>
      </c>
      <c r="BJ850" s="40">
        <v>61.898250689999998</v>
      </c>
      <c r="BK850" s="40">
        <v>81.423060140000004</v>
      </c>
      <c r="BL850" s="40">
        <v>0</v>
      </c>
    </row>
    <row r="851" spans="1:64" x14ac:dyDescent="0.3">
      <c r="A851" s="40" t="s">
        <v>165</v>
      </c>
      <c r="B851" s="40" t="s">
        <v>166</v>
      </c>
      <c r="C851" s="40" t="s">
        <v>329</v>
      </c>
      <c r="D851" s="40" t="s">
        <v>255</v>
      </c>
      <c r="E851" s="40" t="s">
        <v>287</v>
      </c>
      <c r="F851" s="40">
        <v>0</v>
      </c>
      <c r="G851" s="40" t="s">
        <v>257</v>
      </c>
      <c r="H851" s="40">
        <v>127.5702192</v>
      </c>
      <c r="I851" s="40">
        <v>128.2171654</v>
      </c>
      <c r="J851" s="40">
        <v>129.60603169999999</v>
      </c>
      <c r="K851" s="40">
        <v>131.8991193</v>
      </c>
      <c r="L851" s="40">
        <v>126.8205066</v>
      </c>
      <c r="M851" s="40">
        <v>124.07150059999999</v>
      </c>
      <c r="N851" s="40">
        <v>126.3384231</v>
      </c>
      <c r="O851" s="40">
        <v>136.75420819999999</v>
      </c>
      <c r="P851" s="40">
        <v>132.93082999999999</v>
      </c>
      <c r="Q851" s="40">
        <v>136.46443339999999</v>
      </c>
      <c r="R851" s="40">
        <v>140.69926079999999</v>
      </c>
      <c r="S851" s="40">
        <v>140.95391530000001</v>
      </c>
      <c r="T851" s="40">
        <v>145.6572042</v>
      </c>
      <c r="U851" s="40">
        <v>137.51512600000001</v>
      </c>
      <c r="V851" s="40">
        <v>123.691153</v>
      </c>
      <c r="W851" s="40">
        <v>113.99819429999999</v>
      </c>
      <c r="X851" s="40">
        <v>109.14561740000001</v>
      </c>
      <c r="Y851" s="40">
        <v>103.20566530000001</v>
      </c>
      <c r="Z851" s="40">
        <v>101.7863663</v>
      </c>
      <c r="AA851" s="40">
        <v>101.8627106</v>
      </c>
      <c r="AB851" s="40">
        <v>100.1621032</v>
      </c>
      <c r="AC851" s="40">
        <v>95.049131079999995</v>
      </c>
      <c r="AD851" s="40">
        <v>89.083027869999995</v>
      </c>
      <c r="AE851" s="40">
        <v>85.98204312</v>
      </c>
      <c r="AF851" s="40">
        <v>85.374932900000005</v>
      </c>
      <c r="AG851" s="40">
        <v>86.749479660000006</v>
      </c>
      <c r="AH851" s="40">
        <v>85.168043839999996</v>
      </c>
      <c r="AI851" s="40">
        <v>85.963957530000002</v>
      </c>
      <c r="AJ851" s="40">
        <v>87.944007260000006</v>
      </c>
      <c r="AK851" s="40">
        <v>90.945218819999994</v>
      </c>
      <c r="AL851" s="40">
        <v>90.181046839999993</v>
      </c>
      <c r="AM851" s="40">
        <v>75.895483369999994</v>
      </c>
      <c r="AN851" s="40">
        <v>81.855152540000006</v>
      </c>
      <c r="AO851" s="40">
        <v>77.758515970000005</v>
      </c>
      <c r="AP851" s="40">
        <v>99.611465109999997</v>
      </c>
      <c r="AQ851" s="40">
        <v>107.44507900000001</v>
      </c>
      <c r="AR851" s="40">
        <v>110.5822867</v>
      </c>
      <c r="AS851" s="40">
        <v>113.30461579999999</v>
      </c>
      <c r="AT851" s="40">
        <v>112.0597807</v>
      </c>
      <c r="AU851" s="40">
        <v>102.2081192</v>
      </c>
      <c r="AV851" s="40">
        <v>103.7563172</v>
      </c>
      <c r="AW851" s="40">
        <v>88.993713830000004</v>
      </c>
      <c r="AX851" s="40">
        <v>105.7182127</v>
      </c>
      <c r="AY851" s="40">
        <v>103.9963255</v>
      </c>
      <c r="AZ851" s="40">
        <v>96.001450129999995</v>
      </c>
      <c r="BA851" s="40">
        <v>100.1250744</v>
      </c>
      <c r="BB851" s="40">
        <v>97.600747459999994</v>
      </c>
      <c r="BC851" s="40">
        <v>92.003548519999995</v>
      </c>
      <c r="BD851" s="40">
        <v>103.4730326</v>
      </c>
      <c r="BE851" s="40">
        <v>129.1967109</v>
      </c>
      <c r="BF851" s="40">
        <v>132.2092193</v>
      </c>
      <c r="BG851" s="40">
        <v>129.2834057</v>
      </c>
      <c r="BH851" s="40">
        <v>98.382930959999996</v>
      </c>
      <c r="BI851" s="40">
        <v>110.3359389</v>
      </c>
      <c r="BJ851" s="40">
        <v>105.5327097</v>
      </c>
      <c r="BK851" s="40">
        <v>108.691237</v>
      </c>
      <c r="BL851" s="40">
        <v>0</v>
      </c>
    </row>
    <row r="852" spans="1:64" x14ac:dyDescent="0.3">
      <c r="A852" s="40" t="s">
        <v>171</v>
      </c>
      <c r="B852" s="40" t="s">
        <v>172</v>
      </c>
      <c r="C852" s="40" t="s">
        <v>329</v>
      </c>
      <c r="D852" s="40" t="s">
        <v>255</v>
      </c>
      <c r="E852" s="40" t="s">
        <v>287</v>
      </c>
      <c r="F852" s="40">
        <v>0</v>
      </c>
      <c r="G852" s="40" t="s">
        <v>257</v>
      </c>
      <c r="H852" s="40">
        <v>73.581321990000006</v>
      </c>
      <c r="I852" s="40">
        <v>96.562078700000001</v>
      </c>
      <c r="J852" s="40">
        <v>69.624852610000005</v>
      </c>
      <c r="K852" s="40">
        <v>67.90381782</v>
      </c>
      <c r="L852" s="40">
        <v>74.625589110000007</v>
      </c>
      <c r="M852" s="40">
        <v>79.634639989999997</v>
      </c>
      <c r="N852" s="40">
        <v>93.656768240000005</v>
      </c>
      <c r="O852" s="40">
        <v>88.874685740000004</v>
      </c>
      <c r="P852" s="40">
        <v>92.737513399999997</v>
      </c>
      <c r="Q852" s="40">
        <v>93.880602400000001</v>
      </c>
      <c r="R852" s="40">
        <v>93.097710329999998</v>
      </c>
      <c r="S852" s="40">
        <v>88.954927209999994</v>
      </c>
      <c r="T852" s="40">
        <v>90.048796609999997</v>
      </c>
      <c r="U852" s="40">
        <v>83.604431919999996</v>
      </c>
      <c r="V852" s="40">
        <v>90.942293109999994</v>
      </c>
      <c r="W852" s="40">
        <v>93.247990860000002</v>
      </c>
      <c r="X852" s="40">
        <v>94.151805339999996</v>
      </c>
      <c r="Y852" s="40">
        <v>92.366890299999994</v>
      </c>
      <c r="Z852" s="40">
        <v>95.963875459999997</v>
      </c>
      <c r="AA852" s="40">
        <v>93.564448850000005</v>
      </c>
      <c r="AB852" s="40">
        <v>98.899866930000002</v>
      </c>
      <c r="AC852" s="40">
        <v>100.533765</v>
      </c>
      <c r="AD852" s="40">
        <v>96.792015219999996</v>
      </c>
      <c r="AE852" s="40">
        <v>85.081319120000003</v>
      </c>
      <c r="AF852" s="40">
        <v>97.499932259999994</v>
      </c>
      <c r="AG852" s="40">
        <v>85.296019079999994</v>
      </c>
      <c r="AH852" s="40">
        <v>80.984472159999996</v>
      </c>
      <c r="AI852" s="40">
        <v>74.937876189999997</v>
      </c>
      <c r="AJ852" s="40">
        <v>82.792148900000001</v>
      </c>
      <c r="AK852" s="40">
        <v>94.613547949999997</v>
      </c>
      <c r="AL852" s="40">
        <v>110.3260095</v>
      </c>
      <c r="AM852" s="40">
        <v>123.2214926</v>
      </c>
      <c r="AN852" s="40">
        <v>91.901171399999996</v>
      </c>
      <c r="AO852" s="40">
        <v>67.844494589999996</v>
      </c>
      <c r="AP852" s="40">
        <v>82.550103539999995</v>
      </c>
      <c r="AQ852" s="40">
        <v>89.317037540000001</v>
      </c>
      <c r="AR852" s="40">
        <v>87.523851089999994</v>
      </c>
      <c r="AS852" s="40">
        <v>91.129743059999996</v>
      </c>
      <c r="AT852" s="40">
        <v>92.270829500000005</v>
      </c>
      <c r="AU852" s="40">
        <v>93.313245350000003</v>
      </c>
      <c r="AV852" s="40">
        <v>85.586181749999994</v>
      </c>
      <c r="AW852" s="40">
        <v>105.6885863</v>
      </c>
      <c r="AX852" s="40">
        <v>97.356030950000005</v>
      </c>
      <c r="AY852" s="40">
        <v>95.739577830000002</v>
      </c>
      <c r="AZ852" s="40">
        <v>100.7649625</v>
      </c>
      <c r="BA852" s="40">
        <v>103.32391320000001</v>
      </c>
      <c r="BB852" s="40">
        <v>101.8721123</v>
      </c>
      <c r="BC852" s="40">
        <v>107.5308162</v>
      </c>
      <c r="BD852" s="40">
        <v>122.2022212</v>
      </c>
      <c r="BE852" s="40">
        <v>123.3749802</v>
      </c>
      <c r="BF852" s="40">
        <v>128.88277780000001</v>
      </c>
      <c r="BG852" s="40">
        <v>135.35688690000001</v>
      </c>
      <c r="BH852" s="40">
        <v>134.46745039999999</v>
      </c>
      <c r="BI852" s="40">
        <v>123.04201860000001</v>
      </c>
      <c r="BJ852" s="40">
        <v>116.3879063</v>
      </c>
      <c r="BK852" s="40">
        <v>106.2533554</v>
      </c>
      <c r="BL852" s="40">
        <v>0</v>
      </c>
    </row>
    <row r="853" spans="1:64" x14ac:dyDescent="0.3">
      <c r="A853" s="40" t="s">
        <v>175</v>
      </c>
      <c r="B853" s="40" t="s">
        <v>176</v>
      </c>
      <c r="C853" s="40" t="s">
        <v>329</v>
      </c>
      <c r="D853" s="40" t="s">
        <v>255</v>
      </c>
      <c r="E853" s="40" t="s">
        <v>287</v>
      </c>
      <c r="F853" s="40">
        <v>0</v>
      </c>
      <c r="G853" s="40" t="s">
        <v>257</v>
      </c>
      <c r="H853" s="40">
        <v>112.87086170000001</v>
      </c>
      <c r="I853" s="40">
        <v>112.1755789</v>
      </c>
      <c r="J853" s="40">
        <v>112.7083279</v>
      </c>
      <c r="K853" s="40">
        <v>109.47444160000001</v>
      </c>
      <c r="L853" s="40">
        <v>111.7331083</v>
      </c>
      <c r="M853" s="40">
        <v>112.2201491</v>
      </c>
      <c r="N853" s="40">
        <v>132.5926565</v>
      </c>
      <c r="O853" s="40">
        <v>111.5156049</v>
      </c>
      <c r="P853" s="40">
        <v>114.2732859</v>
      </c>
      <c r="Q853" s="40">
        <v>106.2366853</v>
      </c>
      <c r="R853" s="40">
        <v>120.4535849</v>
      </c>
      <c r="S853" s="40">
        <v>125.0988337</v>
      </c>
      <c r="T853" s="40">
        <v>102.6554301</v>
      </c>
      <c r="U853" s="40">
        <v>122.0290294</v>
      </c>
      <c r="V853" s="40">
        <v>115.91747049999999</v>
      </c>
      <c r="W853" s="40">
        <v>112.4826685</v>
      </c>
      <c r="X853" s="40">
        <v>115.56571</v>
      </c>
      <c r="Y853" s="40">
        <v>119.13731850000001</v>
      </c>
      <c r="Z853" s="40">
        <v>114.3353264</v>
      </c>
      <c r="AA853" s="40">
        <v>116.21916659999999</v>
      </c>
      <c r="AB853" s="40">
        <v>124.05358150000001</v>
      </c>
      <c r="AC853" s="40">
        <v>110.4272185</v>
      </c>
      <c r="AD853" s="40">
        <v>92.413424730000003</v>
      </c>
      <c r="AE853" s="40">
        <v>98.48526158</v>
      </c>
      <c r="AF853" s="40">
        <v>102.29540919999999</v>
      </c>
      <c r="AG853" s="40">
        <v>99.686715289999995</v>
      </c>
      <c r="AH853" s="40">
        <v>103.2183635</v>
      </c>
      <c r="AI853" s="40">
        <v>102.66817090000001</v>
      </c>
      <c r="AJ853" s="40">
        <v>106.0952952</v>
      </c>
      <c r="AK853" s="40">
        <v>103.403232</v>
      </c>
      <c r="AL853" s="40">
        <v>103.76060029999999</v>
      </c>
      <c r="AM853" s="40">
        <v>86.038559829999997</v>
      </c>
      <c r="AN853" s="40">
        <v>95.162617960000006</v>
      </c>
      <c r="AO853" s="40">
        <v>98.24008834</v>
      </c>
      <c r="AP853" s="40">
        <v>82.236364559999998</v>
      </c>
      <c r="AQ853" s="40">
        <v>97.010653059999996</v>
      </c>
      <c r="AR853" s="40">
        <v>96.018367400000002</v>
      </c>
      <c r="AS853" s="40">
        <v>88.728783309999997</v>
      </c>
      <c r="AT853" s="40">
        <v>94.190394310000002</v>
      </c>
      <c r="AU853" s="40">
        <v>101.90561940000001</v>
      </c>
      <c r="AV853" s="40">
        <v>93.349365700000007</v>
      </c>
      <c r="AW853" s="40">
        <v>100.11035560000001</v>
      </c>
      <c r="AX853" s="40">
        <v>99.263339920000007</v>
      </c>
      <c r="AY853" s="40">
        <v>99.336716249999995</v>
      </c>
      <c r="AZ853" s="40">
        <v>102.82949840000001</v>
      </c>
      <c r="BA853" s="40">
        <v>97.849955359999996</v>
      </c>
      <c r="BB853" s="40">
        <v>99.544937599999997</v>
      </c>
      <c r="BC853" s="40">
        <v>114.48426259999999</v>
      </c>
      <c r="BD853" s="40">
        <v>111.5631405</v>
      </c>
      <c r="BE853" s="40">
        <v>111.2574924</v>
      </c>
      <c r="BF853" s="40">
        <v>108.4581549</v>
      </c>
      <c r="BG853" s="40">
        <v>110.0307432</v>
      </c>
      <c r="BH853" s="40">
        <v>111.8155867</v>
      </c>
      <c r="BI853" s="40">
        <v>113.3917105</v>
      </c>
      <c r="BJ853" s="40">
        <v>107.7452122</v>
      </c>
      <c r="BK853" s="40">
        <v>101.6553813</v>
      </c>
      <c r="BL853" s="40">
        <v>0</v>
      </c>
    </row>
    <row r="854" spans="1:64" x14ac:dyDescent="0.3">
      <c r="A854" s="40" t="s">
        <v>177</v>
      </c>
      <c r="B854" s="40" t="s">
        <v>178</v>
      </c>
      <c r="C854" s="40" t="s">
        <v>329</v>
      </c>
      <c r="D854" s="40" t="s">
        <v>255</v>
      </c>
      <c r="E854" s="40" t="s">
        <v>287</v>
      </c>
      <c r="F854" s="40">
        <v>0</v>
      </c>
      <c r="G854" s="40" t="s">
        <v>257</v>
      </c>
      <c r="H854" s="40">
        <v>95.069133559999997</v>
      </c>
      <c r="I854" s="40">
        <v>95.369462740000003</v>
      </c>
      <c r="J854" s="40">
        <v>100.9629692</v>
      </c>
      <c r="K854" s="40">
        <v>98.06578811</v>
      </c>
      <c r="L854" s="40">
        <v>96.457301040000004</v>
      </c>
      <c r="M854" s="40">
        <v>104.4514538</v>
      </c>
      <c r="N854" s="40">
        <v>101.1061043</v>
      </c>
      <c r="O854" s="40">
        <v>96.70249201</v>
      </c>
      <c r="P854" s="40">
        <v>96.527041330000003</v>
      </c>
      <c r="Q854" s="40">
        <v>98.539503510000003</v>
      </c>
      <c r="R854" s="40">
        <v>96.152424310000001</v>
      </c>
      <c r="S854" s="40">
        <v>93.560300060000003</v>
      </c>
      <c r="T854" s="40">
        <v>95.703901389999999</v>
      </c>
      <c r="U854" s="40">
        <v>92.838950229999995</v>
      </c>
      <c r="V854" s="40">
        <v>102.00757</v>
      </c>
      <c r="W854" s="40">
        <v>102.3731008</v>
      </c>
      <c r="X854" s="40">
        <v>106.30904</v>
      </c>
      <c r="Y854" s="40">
        <v>104.759248</v>
      </c>
      <c r="Z854" s="40">
        <v>107.2787684</v>
      </c>
      <c r="AA854" s="40">
        <v>97.971951279999999</v>
      </c>
      <c r="AB854" s="40">
        <v>99.739847879999999</v>
      </c>
      <c r="AC854" s="40">
        <v>101.6346089</v>
      </c>
      <c r="AD854" s="40">
        <v>103.9364913</v>
      </c>
      <c r="AE854" s="40">
        <v>103.17200819999999</v>
      </c>
      <c r="AF854" s="40">
        <v>105.25627249999999</v>
      </c>
      <c r="AG854" s="40">
        <v>104.32829220000001</v>
      </c>
      <c r="AH854" s="40">
        <v>100.8124772</v>
      </c>
      <c r="AI854" s="40">
        <v>97.565507920000002</v>
      </c>
      <c r="AJ854" s="40">
        <v>100.81584100000001</v>
      </c>
      <c r="AK854" s="40">
        <v>99.525865260000003</v>
      </c>
      <c r="AL854" s="40">
        <v>98.957875000000001</v>
      </c>
      <c r="AM854" s="40">
        <v>93.119516250000004</v>
      </c>
      <c r="AN854" s="40">
        <v>92.047144590000002</v>
      </c>
      <c r="AO854" s="40">
        <v>87.393834900000002</v>
      </c>
      <c r="AP854" s="40">
        <v>91.430506640000004</v>
      </c>
      <c r="AQ854" s="40">
        <v>88.764260280000002</v>
      </c>
      <c r="AR854" s="40">
        <v>82.976317609999995</v>
      </c>
      <c r="AS854" s="40">
        <v>88.264302610000001</v>
      </c>
      <c r="AT854" s="40">
        <v>89.129096500000003</v>
      </c>
      <c r="AU854" s="40">
        <v>85.236693200000005</v>
      </c>
      <c r="AV854" s="40">
        <v>86.337427320000003</v>
      </c>
      <c r="AW854" s="40">
        <v>102.6809938</v>
      </c>
      <c r="AX854" s="40">
        <v>87.909162350000003</v>
      </c>
      <c r="AY854" s="40">
        <v>98.141473820000002</v>
      </c>
      <c r="AZ854" s="40">
        <v>96.842264080000007</v>
      </c>
      <c r="BA854" s="40">
        <v>104.8120325</v>
      </c>
      <c r="BB854" s="40">
        <v>101.3737015</v>
      </c>
      <c r="BC854" s="40">
        <v>98.465324339999995</v>
      </c>
      <c r="BD854" s="40">
        <v>98.684996350000006</v>
      </c>
      <c r="BE854" s="40">
        <v>110.4894707</v>
      </c>
      <c r="BF854" s="40">
        <v>114.5963114</v>
      </c>
      <c r="BG854" s="40">
        <v>118.4328606</v>
      </c>
      <c r="BH854" s="40">
        <v>134.4307623</v>
      </c>
      <c r="BI854" s="40">
        <v>141.50501120000001</v>
      </c>
      <c r="BJ854" s="40">
        <v>142.18302159999999</v>
      </c>
      <c r="BK854" s="40">
        <v>119.8802068</v>
      </c>
      <c r="BL854" s="40">
        <v>0</v>
      </c>
    </row>
    <row r="855" spans="1:64" x14ac:dyDescent="0.3">
      <c r="A855" s="40" t="s">
        <v>179</v>
      </c>
      <c r="B855" s="40" t="s">
        <v>180</v>
      </c>
      <c r="C855" s="40" t="s">
        <v>329</v>
      </c>
      <c r="D855" s="40" t="s">
        <v>255</v>
      </c>
      <c r="E855" s="40" t="s">
        <v>287</v>
      </c>
      <c r="F855" s="40">
        <v>0</v>
      </c>
      <c r="G855" s="40" t="s">
        <v>257</v>
      </c>
      <c r="H855" s="40">
        <v>126.2944959</v>
      </c>
      <c r="I855" s="40">
        <v>122.2207066</v>
      </c>
      <c r="J855" s="40">
        <v>127.1085645</v>
      </c>
      <c r="K855" s="40">
        <v>125.11099040000001</v>
      </c>
      <c r="L855" s="40">
        <v>109.5941772</v>
      </c>
      <c r="M855" s="40">
        <v>109.1519617</v>
      </c>
      <c r="N855" s="40">
        <v>122.4944837</v>
      </c>
      <c r="O855" s="40">
        <v>128.017821</v>
      </c>
      <c r="P855" s="40">
        <v>135.12375950000001</v>
      </c>
      <c r="Q855" s="40">
        <v>167.49794539999999</v>
      </c>
      <c r="R855" s="40">
        <v>159.74502029999999</v>
      </c>
      <c r="S855" s="40">
        <v>159.26132319999999</v>
      </c>
      <c r="T855" s="40">
        <v>153.01103879999999</v>
      </c>
      <c r="U855" s="40">
        <v>158.66061619999999</v>
      </c>
      <c r="V855" s="40">
        <v>167.07243550000001</v>
      </c>
      <c r="W855" s="40">
        <v>154.9237473</v>
      </c>
      <c r="X855" s="40">
        <v>150.20392419999999</v>
      </c>
      <c r="Y855" s="40">
        <v>148.0351441</v>
      </c>
      <c r="Z855" s="40">
        <v>107.1033225</v>
      </c>
      <c r="AA855" s="40">
        <v>100.9563962</v>
      </c>
      <c r="AB855" s="40">
        <v>108.58426129999999</v>
      </c>
      <c r="AC855" s="40">
        <v>112.08849979999999</v>
      </c>
      <c r="AD855" s="40">
        <v>115.2961619</v>
      </c>
      <c r="AE855" s="40">
        <v>104.8341254</v>
      </c>
      <c r="AF855" s="40">
        <v>103.65764679999999</v>
      </c>
      <c r="AG855" s="40">
        <v>99.053079220000001</v>
      </c>
      <c r="AH855" s="40">
        <v>100.6607577</v>
      </c>
      <c r="AI855" s="40">
        <v>102.9797998</v>
      </c>
      <c r="AJ855" s="40">
        <v>106.8536362</v>
      </c>
      <c r="AK855" s="40">
        <v>108.93576299999999</v>
      </c>
      <c r="AL855" s="40">
        <v>108.6115106</v>
      </c>
      <c r="AM855" s="40">
        <v>104.7851077</v>
      </c>
      <c r="AN855" s="40">
        <v>106.97090439999999</v>
      </c>
      <c r="AO855" s="40">
        <v>100.9346127</v>
      </c>
      <c r="AP855" s="40">
        <v>102.2383955</v>
      </c>
      <c r="AQ855" s="40">
        <v>93.856301180000003</v>
      </c>
      <c r="AR855" s="40">
        <v>93.240041070000004</v>
      </c>
      <c r="AS855" s="40">
        <v>99.280206539999995</v>
      </c>
      <c r="AT855" s="40">
        <v>101.67572560000001</v>
      </c>
      <c r="AU855" s="40">
        <v>101.81998590000001</v>
      </c>
      <c r="AV855" s="40">
        <v>103.8208594</v>
      </c>
      <c r="AW855" s="40">
        <v>105.2438528</v>
      </c>
      <c r="AX855" s="40">
        <v>106.5607136</v>
      </c>
      <c r="AY855" s="40">
        <v>102.9651278</v>
      </c>
      <c r="AZ855" s="40">
        <v>100.56664929999999</v>
      </c>
      <c r="BA855" s="40">
        <v>96.686424849999995</v>
      </c>
      <c r="BB855" s="40">
        <v>96.489563770000004</v>
      </c>
      <c r="BC855" s="40">
        <v>80.485211939999999</v>
      </c>
      <c r="BD855" s="40">
        <v>81.824338589999996</v>
      </c>
      <c r="BE855" s="40">
        <v>81.575106430000005</v>
      </c>
      <c r="BF855" s="40">
        <v>79.803907980000005</v>
      </c>
      <c r="BG855" s="40">
        <v>75.886862769999993</v>
      </c>
      <c r="BH855" s="40">
        <v>74.788996240000003</v>
      </c>
      <c r="BI855" s="40">
        <v>74.295213039999993</v>
      </c>
      <c r="BJ855" s="40">
        <v>71.647492510000006</v>
      </c>
      <c r="BK855" s="40">
        <v>67.662459589999997</v>
      </c>
      <c r="BL855" s="40">
        <v>0</v>
      </c>
    </row>
    <row r="856" spans="1:64" x14ac:dyDescent="0.3">
      <c r="A856" s="40" t="s">
        <v>279</v>
      </c>
      <c r="B856" s="40" t="s">
        <v>280</v>
      </c>
      <c r="C856" s="40" t="s">
        <v>329</v>
      </c>
      <c r="D856" s="40" t="s">
        <v>255</v>
      </c>
      <c r="E856" s="40" t="s">
        <v>287</v>
      </c>
      <c r="F856" s="40">
        <v>0</v>
      </c>
      <c r="G856" s="40" t="s">
        <v>257</v>
      </c>
      <c r="H856" s="40">
        <v>58.818693099999997</v>
      </c>
      <c r="I856" s="40">
        <v>58.50387155</v>
      </c>
      <c r="J856" s="40">
        <v>65.017204129999996</v>
      </c>
      <c r="K856" s="40">
        <v>74.600964239999996</v>
      </c>
      <c r="L856" s="40">
        <v>81.731733500000004</v>
      </c>
      <c r="M856" s="40">
        <v>102.4716262</v>
      </c>
      <c r="N856" s="40">
        <v>84.520533319999998</v>
      </c>
      <c r="O856" s="40">
        <v>94.295130259999993</v>
      </c>
      <c r="P856" s="40">
        <v>95.330034069999996</v>
      </c>
      <c r="Q856" s="40">
        <v>82.020638239999997</v>
      </c>
      <c r="R856" s="40">
        <v>90.114551469999995</v>
      </c>
      <c r="S856" s="40">
        <v>103.1631711</v>
      </c>
      <c r="T856" s="40">
        <v>75.665264239999999</v>
      </c>
      <c r="U856" s="40">
        <v>91.559154910000004</v>
      </c>
      <c r="V856" s="40">
        <v>93.641814409999995</v>
      </c>
      <c r="W856" s="40">
        <v>101.0447812</v>
      </c>
      <c r="X856" s="40">
        <v>90.488932120000001</v>
      </c>
      <c r="Y856" s="40">
        <v>80.23458402</v>
      </c>
      <c r="Z856" s="40">
        <v>66.369353480000001</v>
      </c>
      <c r="AA856" s="40">
        <v>64.838789349999999</v>
      </c>
      <c r="AB856" s="40">
        <v>60.80070937</v>
      </c>
      <c r="AC856" s="40">
        <v>57.106819190000003</v>
      </c>
      <c r="AD856" s="40">
        <v>60.961344400000002</v>
      </c>
      <c r="AE856" s="40">
        <v>61.111918750000001</v>
      </c>
      <c r="AF856" s="40">
        <v>62.769234249999997</v>
      </c>
      <c r="AG856" s="40">
        <v>67.080585560000003</v>
      </c>
      <c r="AH856" s="40">
        <v>65.138518000000005</v>
      </c>
      <c r="AI856" s="40">
        <v>79.10509528</v>
      </c>
      <c r="AJ856" s="40">
        <v>76.736559900000003</v>
      </c>
      <c r="AK856" s="40">
        <v>72.520009930000001</v>
      </c>
      <c r="AL856" s="40">
        <v>80.723799270000001</v>
      </c>
      <c r="AM856" s="40">
        <v>68.654145709999995</v>
      </c>
      <c r="AN856" s="40">
        <v>85.56493064</v>
      </c>
      <c r="AO856" s="40">
        <v>73.971167170000001</v>
      </c>
      <c r="AP856" s="40">
        <v>159.37819719999999</v>
      </c>
      <c r="AQ856" s="40">
        <v>150.66934929999999</v>
      </c>
      <c r="AR856" s="40">
        <v>153.74154909999999</v>
      </c>
      <c r="AS856" s="40">
        <v>143.2684266</v>
      </c>
      <c r="AT856" s="40">
        <v>134.5197397</v>
      </c>
      <c r="AU856" s="40">
        <v>132.70768169999999</v>
      </c>
      <c r="AV856" s="40">
        <v>129.74906910000001</v>
      </c>
      <c r="AW856" s="40">
        <v>111.9833424</v>
      </c>
      <c r="AX856" s="40">
        <v>115.34016029999999</v>
      </c>
      <c r="AY856" s="40">
        <v>87.676039669999994</v>
      </c>
      <c r="AZ856" s="40">
        <v>71.468632209999996</v>
      </c>
      <c r="BA856" s="40">
        <v>68.97208646</v>
      </c>
      <c r="BB856" s="40">
        <v>58.118762099999998</v>
      </c>
      <c r="BC856" s="40">
        <v>53.508400479999999</v>
      </c>
      <c r="BD856" s="40">
        <v>65.88966465</v>
      </c>
      <c r="BE856" s="40">
        <v>75.430796049999998</v>
      </c>
      <c r="BF856" s="40">
        <v>71.945660669999995</v>
      </c>
      <c r="BG856" s="40">
        <v>79.365228490000007</v>
      </c>
      <c r="BH856" s="40">
        <v>80.244276009999993</v>
      </c>
      <c r="BI856" s="40">
        <v>92.535028209999993</v>
      </c>
      <c r="BJ856" s="40">
        <v>87.859380709999996</v>
      </c>
      <c r="BK856" s="40">
        <v>84.420981449999999</v>
      </c>
      <c r="BL856" s="40">
        <v>0</v>
      </c>
    </row>
    <row r="857" spans="1:64" x14ac:dyDescent="0.3">
      <c r="A857" s="40" t="s">
        <v>281</v>
      </c>
      <c r="B857" s="40" t="s">
        <v>282</v>
      </c>
      <c r="C857" s="40" t="s">
        <v>329</v>
      </c>
      <c r="D857" s="40" t="s">
        <v>255</v>
      </c>
      <c r="E857" s="40" t="s">
        <v>287</v>
      </c>
      <c r="F857" s="40">
        <v>0</v>
      </c>
      <c r="G857" s="40" t="s">
        <v>257</v>
      </c>
      <c r="H857" s="40">
        <v>21.80092647</v>
      </c>
      <c r="I857" s="40">
        <v>23.375201319999999</v>
      </c>
      <c r="J857" s="40">
        <v>22.289095920000001</v>
      </c>
      <c r="K857" s="40">
        <v>22.37220641</v>
      </c>
      <c r="L857" s="40">
        <v>22.32362023</v>
      </c>
      <c r="M857" s="40">
        <v>24.308196349999999</v>
      </c>
      <c r="N857" s="40">
        <v>27.62307032</v>
      </c>
      <c r="O857" s="40">
        <v>23.345204370000001</v>
      </c>
      <c r="P857" s="40">
        <v>29.663158129999999</v>
      </c>
      <c r="Q857" s="40">
        <v>31.921106179999999</v>
      </c>
      <c r="R857" s="40">
        <v>42.159399360000002</v>
      </c>
      <c r="S857" s="40">
        <v>52.304507440000002</v>
      </c>
      <c r="T857" s="40">
        <v>42.083251949999998</v>
      </c>
      <c r="U857" s="40">
        <v>51.376393530000001</v>
      </c>
      <c r="V857" s="40">
        <v>46.664064600000003</v>
      </c>
      <c r="W857" s="40">
        <v>50.774322740000002</v>
      </c>
      <c r="X857" s="40">
        <v>50.528154010000002</v>
      </c>
      <c r="Y857" s="40">
        <v>49.814906180000001</v>
      </c>
      <c r="Z857" s="40">
        <v>42.570913930000003</v>
      </c>
      <c r="AA857" s="40">
        <v>42.445012159999997</v>
      </c>
      <c r="AB857" s="40">
        <v>51.939193209999999</v>
      </c>
      <c r="AC857" s="40">
        <v>43.976806449999998</v>
      </c>
      <c r="AD857" s="40">
        <v>37.38145506</v>
      </c>
      <c r="AE857" s="40">
        <v>43.265991270000001</v>
      </c>
      <c r="AF857" s="40">
        <v>60.029131399999997</v>
      </c>
      <c r="AG857" s="40">
        <v>58.760939219999997</v>
      </c>
      <c r="AH857" s="40">
        <v>48.843009360000003</v>
      </c>
      <c r="AI857" s="40">
        <v>63.12765598</v>
      </c>
      <c r="AJ857" s="40">
        <v>56.09104224</v>
      </c>
      <c r="AK857" s="40">
        <v>54.311321630000002</v>
      </c>
      <c r="AL857" s="40">
        <v>51.112235839999997</v>
      </c>
      <c r="AM857" s="40">
        <v>36.128825939999999</v>
      </c>
      <c r="AN857" s="40">
        <v>52.753970590000002</v>
      </c>
      <c r="AO857" s="40">
        <v>57.24579653</v>
      </c>
      <c r="AP857" s="40">
        <v>45.00666974</v>
      </c>
      <c r="AQ857" s="40">
        <v>55.972139460000001</v>
      </c>
      <c r="AR857" s="40">
        <v>55.882019980000003</v>
      </c>
      <c r="AS857" s="40">
        <v>54.369013899999999</v>
      </c>
      <c r="AT857" s="40">
        <v>60.829183409999999</v>
      </c>
      <c r="AU857" s="40">
        <v>63.54730052</v>
      </c>
      <c r="AV857" s="40">
        <v>66.986938210000005</v>
      </c>
      <c r="AW857" s="40">
        <v>56.828283059999997</v>
      </c>
      <c r="AX857" s="40">
        <v>65.178706099999999</v>
      </c>
      <c r="AY857" s="40">
        <v>81.630708769999998</v>
      </c>
      <c r="AZ857" s="40">
        <v>66.818126739999997</v>
      </c>
      <c r="BA857" s="40">
        <v>76.557471840000005</v>
      </c>
      <c r="BB857" s="40">
        <v>75.018292639999999</v>
      </c>
      <c r="BC857" s="40">
        <v>63.12184431</v>
      </c>
      <c r="BD857" s="40">
        <v>63.534668420000003</v>
      </c>
      <c r="BE857" s="40">
        <v>70.789685300000002</v>
      </c>
      <c r="BF857" s="40">
        <v>68.790541970000007</v>
      </c>
      <c r="BG857" s="40">
        <v>73.029685090000001</v>
      </c>
      <c r="BH857" s="40">
        <v>71.400793429999993</v>
      </c>
      <c r="BI857" s="40">
        <v>71.850833210000005</v>
      </c>
      <c r="BJ857" s="40">
        <v>66.324531780000001</v>
      </c>
      <c r="BK857" s="40">
        <v>72.770466200000001</v>
      </c>
      <c r="BL857" s="40">
        <v>0</v>
      </c>
    </row>
    <row r="858" spans="1:64" x14ac:dyDescent="0.3">
      <c r="A858" s="40" t="s">
        <v>147</v>
      </c>
      <c r="B858" s="40" t="s">
        <v>148</v>
      </c>
      <c r="C858" s="40" t="s">
        <v>330</v>
      </c>
      <c r="D858" s="40" t="s">
        <v>255</v>
      </c>
      <c r="E858" s="40" t="s">
        <v>287</v>
      </c>
      <c r="F858" s="40">
        <v>0</v>
      </c>
      <c r="G858" s="40" t="s">
        <v>257</v>
      </c>
      <c r="H858" s="40">
        <v>59.556705989999998</v>
      </c>
      <c r="I858" s="40">
        <v>64.587205850000004</v>
      </c>
      <c r="J858" s="40">
        <v>64.147461199999995</v>
      </c>
      <c r="K858" s="40">
        <v>69.494434389999995</v>
      </c>
      <c r="L858" s="40">
        <v>70.238477439999997</v>
      </c>
      <c r="M858" s="40">
        <v>69.30279041</v>
      </c>
      <c r="N858" s="40">
        <v>70.214363039999995</v>
      </c>
      <c r="O858" s="40">
        <v>72.472864860000001</v>
      </c>
      <c r="P858" s="40">
        <v>70.170103159999996</v>
      </c>
      <c r="Q858" s="40">
        <v>70.351728219999998</v>
      </c>
      <c r="R858" s="40">
        <v>65.899991560000004</v>
      </c>
      <c r="S858" s="40">
        <v>61.498323210000002</v>
      </c>
      <c r="T858" s="40">
        <v>54.157347719999997</v>
      </c>
      <c r="U858" s="40">
        <v>60.399873499999998</v>
      </c>
      <c r="V858" s="40">
        <v>67.042914539999998</v>
      </c>
      <c r="W858" s="40">
        <v>59.23866838</v>
      </c>
      <c r="X858" s="40">
        <v>59.845031480000003</v>
      </c>
      <c r="Y858" s="40">
        <v>63.694222860000004</v>
      </c>
      <c r="Z858" s="40">
        <v>65.831412869999994</v>
      </c>
      <c r="AA858" s="40">
        <v>60.200538539999997</v>
      </c>
      <c r="AB858" s="40">
        <v>65.491064929999993</v>
      </c>
      <c r="AC858" s="40">
        <v>64.076233299999998</v>
      </c>
      <c r="AD858" s="40">
        <v>63.945221689999997</v>
      </c>
      <c r="AE858" s="40">
        <v>62.703537470000001</v>
      </c>
      <c r="AF858" s="40">
        <v>75.928676039999999</v>
      </c>
      <c r="AG858" s="40">
        <v>83.248284400000003</v>
      </c>
      <c r="AH858" s="40">
        <v>74.838789939999998</v>
      </c>
      <c r="AI858" s="40">
        <v>84.262565390000006</v>
      </c>
      <c r="AJ858" s="40">
        <v>79.359981739999995</v>
      </c>
      <c r="AK858" s="40">
        <v>79.609073280000004</v>
      </c>
      <c r="AL858" s="40">
        <v>93.099510420000001</v>
      </c>
      <c r="AM858" s="40">
        <v>92.474431370000005</v>
      </c>
      <c r="AN858" s="40">
        <v>93.699145720000004</v>
      </c>
      <c r="AO858" s="40">
        <v>89.35901466</v>
      </c>
      <c r="AP858" s="40">
        <v>87.484288059999997</v>
      </c>
      <c r="AQ858" s="40">
        <v>91.674489070000007</v>
      </c>
      <c r="AR858" s="40">
        <v>81.578964790000001</v>
      </c>
      <c r="AS858" s="40">
        <v>93.683235600000003</v>
      </c>
      <c r="AT858" s="40">
        <v>92.837508349999993</v>
      </c>
      <c r="AU858" s="40">
        <v>78.71530405</v>
      </c>
      <c r="AV858" s="40">
        <v>100.51938079999999</v>
      </c>
      <c r="AW858" s="40">
        <v>96.107699199999999</v>
      </c>
      <c r="AX858" s="40">
        <v>107.7393357</v>
      </c>
      <c r="AY858" s="40">
        <v>94.934478299999995</v>
      </c>
      <c r="AZ858" s="40">
        <v>103.9009757</v>
      </c>
      <c r="BA858" s="40">
        <v>100.9868994</v>
      </c>
      <c r="BB858" s="40">
        <v>86.967818140000006</v>
      </c>
      <c r="BC858" s="40">
        <v>107.3741035</v>
      </c>
      <c r="BD858" s="40">
        <v>96.715119220000005</v>
      </c>
      <c r="BE858" s="40">
        <v>108.3197624</v>
      </c>
      <c r="BF858" s="40">
        <v>96.325595939999999</v>
      </c>
      <c r="BG858" s="40">
        <v>107.16683810000001</v>
      </c>
      <c r="BH858" s="40">
        <v>100.6606017</v>
      </c>
      <c r="BI858" s="40">
        <v>97.073789469999994</v>
      </c>
      <c r="BJ858" s="40">
        <v>90.584310689999995</v>
      </c>
      <c r="BK858" s="40">
        <v>91.754656339999997</v>
      </c>
      <c r="BL858" s="40">
        <v>0</v>
      </c>
    </row>
    <row r="859" spans="1:64" x14ac:dyDescent="0.3">
      <c r="A859" s="40" t="s">
        <v>153</v>
      </c>
      <c r="B859" s="40" t="s">
        <v>154</v>
      </c>
      <c r="C859" s="40" t="s">
        <v>330</v>
      </c>
      <c r="D859" s="40" t="s">
        <v>255</v>
      </c>
      <c r="E859" s="40" t="s">
        <v>287</v>
      </c>
      <c r="F859" s="40">
        <v>0</v>
      </c>
      <c r="G859" s="40" t="s">
        <v>257</v>
      </c>
      <c r="H859" s="40">
        <v>85.694305110000002</v>
      </c>
      <c r="I859" s="40">
        <v>88.747241470000006</v>
      </c>
      <c r="J859" s="40">
        <v>93.59855752</v>
      </c>
      <c r="K859" s="40">
        <v>94.318704170000004</v>
      </c>
      <c r="L859" s="40">
        <v>84.902991889999996</v>
      </c>
      <c r="M859" s="40">
        <v>87.528306850000007</v>
      </c>
      <c r="N859" s="40">
        <v>94.114175680000002</v>
      </c>
      <c r="O859" s="40">
        <v>95.801985099999996</v>
      </c>
      <c r="P859" s="40">
        <v>92.189991050000003</v>
      </c>
      <c r="Q859" s="40">
        <v>98.77692845</v>
      </c>
      <c r="R859" s="40">
        <v>100.43113049999999</v>
      </c>
      <c r="S859" s="40">
        <v>102.40093349999999</v>
      </c>
      <c r="T859" s="40">
        <v>102.50139919999999</v>
      </c>
      <c r="U859" s="40">
        <v>107.49719349999999</v>
      </c>
      <c r="V859" s="40">
        <v>104.8996491</v>
      </c>
      <c r="W859" s="40">
        <v>98.522402060000005</v>
      </c>
      <c r="X859" s="40">
        <v>98.318325659999999</v>
      </c>
      <c r="Y859" s="40">
        <v>93.56307176</v>
      </c>
      <c r="Z859" s="40">
        <v>93.269440430000003</v>
      </c>
      <c r="AA859" s="40">
        <v>92.102985520000004</v>
      </c>
      <c r="AB859" s="40">
        <v>91.00674549</v>
      </c>
      <c r="AC859" s="40">
        <v>91.332093689999994</v>
      </c>
      <c r="AD859" s="40">
        <v>91.034644490000005</v>
      </c>
      <c r="AE859" s="40">
        <v>86.557644249999996</v>
      </c>
      <c r="AF859" s="40">
        <v>91.033638929999995</v>
      </c>
      <c r="AG859" s="40">
        <v>94.02093438</v>
      </c>
      <c r="AH859" s="40">
        <v>82.747589050000002</v>
      </c>
      <c r="AI859" s="40">
        <v>82.884566579999998</v>
      </c>
      <c r="AJ859" s="40">
        <v>83.683314019999997</v>
      </c>
      <c r="AK859" s="40">
        <v>84.996201450000001</v>
      </c>
      <c r="AL859" s="40">
        <v>84.295137080000003</v>
      </c>
      <c r="AM859" s="40">
        <v>83.151549579999994</v>
      </c>
      <c r="AN859" s="40">
        <v>85.323482830000003</v>
      </c>
      <c r="AO859" s="40">
        <v>85.685735390000005</v>
      </c>
      <c r="AP859" s="40">
        <v>88.407607470000002</v>
      </c>
      <c r="AQ859" s="40">
        <v>90.005976889999999</v>
      </c>
      <c r="AR859" s="40">
        <v>85.192210200000005</v>
      </c>
      <c r="AS859" s="40">
        <v>87.110978880000005</v>
      </c>
      <c r="AT859" s="40">
        <v>89.251095030000002</v>
      </c>
      <c r="AU859" s="40">
        <v>88.739740569999995</v>
      </c>
      <c r="AV859" s="40">
        <v>88.667300580000003</v>
      </c>
      <c r="AW859" s="40">
        <v>88.774375930000005</v>
      </c>
      <c r="AX859" s="40">
        <v>89.697632889999994</v>
      </c>
      <c r="AY859" s="40">
        <v>91.442596199999997</v>
      </c>
      <c r="AZ859" s="40">
        <v>101.9432528</v>
      </c>
      <c r="BA859" s="40">
        <v>106.2165038</v>
      </c>
      <c r="BB859" s="40">
        <v>110.1269575</v>
      </c>
      <c r="BC859" s="40">
        <v>112.10566369999999</v>
      </c>
      <c r="BD859" s="40">
        <v>117.6649185</v>
      </c>
      <c r="BE859" s="40">
        <v>124.6787006</v>
      </c>
      <c r="BF859" s="40">
        <v>125.999533</v>
      </c>
      <c r="BG859" s="40">
        <v>128.84052689999999</v>
      </c>
      <c r="BH859" s="40">
        <v>128.47932710000001</v>
      </c>
      <c r="BI859" s="40">
        <v>125.9507365</v>
      </c>
      <c r="BJ859" s="40">
        <v>128.96704130000001</v>
      </c>
      <c r="BK859" s="40">
        <v>135.05245300000001</v>
      </c>
      <c r="BL859" s="40">
        <v>0</v>
      </c>
    </row>
    <row r="860" spans="1:64" x14ac:dyDescent="0.3">
      <c r="A860" s="40" t="s">
        <v>155</v>
      </c>
      <c r="B860" s="40" t="s">
        <v>156</v>
      </c>
      <c r="C860" s="40" t="s">
        <v>330</v>
      </c>
      <c r="D860" s="40" t="s">
        <v>255</v>
      </c>
      <c r="E860" s="40" t="s">
        <v>287</v>
      </c>
      <c r="F860" s="40">
        <v>0</v>
      </c>
      <c r="G860" s="40" t="s">
        <v>257</v>
      </c>
      <c r="H860" s="40">
        <v>116.6032598</v>
      </c>
      <c r="I860" s="40">
        <v>120.5862807</v>
      </c>
      <c r="J860" s="40">
        <v>125.90868949999999</v>
      </c>
      <c r="K860" s="40">
        <v>120.6455796</v>
      </c>
      <c r="L860" s="40">
        <v>116.5520174</v>
      </c>
      <c r="M860" s="40">
        <v>115.8810256</v>
      </c>
      <c r="N860" s="40">
        <v>112.1265295</v>
      </c>
      <c r="O860" s="40">
        <v>115.4089669</v>
      </c>
      <c r="P860" s="40">
        <v>111.4558016</v>
      </c>
      <c r="Q860" s="40">
        <v>105.50943650000001</v>
      </c>
      <c r="R860" s="40">
        <v>102.2266032</v>
      </c>
      <c r="S860" s="40">
        <v>95.039403219999997</v>
      </c>
      <c r="T860" s="40">
        <v>85.885173570000006</v>
      </c>
      <c r="U860" s="40">
        <v>85.774627659999993</v>
      </c>
      <c r="V860" s="40">
        <v>89.60720938</v>
      </c>
      <c r="W860" s="40">
        <v>90.861171870000007</v>
      </c>
      <c r="X860" s="40">
        <v>91.528503659999998</v>
      </c>
      <c r="Y860" s="40">
        <v>94.889286729999995</v>
      </c>
      <c r="Z860" s="40">
        <v>93.814692669999999</v>
      </c>
      <c r="AA860" s="40">
        <v>95.150738099999998</v>
      </c>
      <c r="AB860" s="40">
        <v>90.15596884</v>
      </c>
      <c r="AC860" s="40">
        <v>89.919685639999997</v>
      </c>
      <c r="AD860" s="40">
        <v>90.696323710000001</v>
      </c>
      <c r="AE860" s="40">
        <v>74.408845240000005</v>
      </c>
      <c r="AF860" s="40">
        <v>86.792469659999995</v>
      </c>
      <c r="AG860" s="40">
        <v>86.128160969999996</v>
      </c>
      <c r="AH860" s="40">
        <v>83.610792079999996</v>
      </c>
      <c r="AI860" s="40">
        <v>91.553024910000005</v>
      </c>
      <c r="AJ860" s="40">
        <v>87.990821830000002</v>
      </c>
      <c r="AK860" s="40">
        <v>83.563233190000005</v>
      </c>
      <c r="AL860" s="40">
        <v>110.5141423</v>
      </c>
      <c r="AM860" s="40">
        <v>109.1746638</v>
      </c>
      <c r="AN860" s="40">
        <v>94.787242950000007</v>
      </c>
      <c r="AO860" s="40">
        <v>104.2870449</v>
      </c>
      <c r="AP860" s="40">
        <v>103.2974858</v>
      </c>
      <c r="AQ860" s="40">
        <v>101.8975284</v>
      </c>
      <c r="AR860" s="40">
        <v>109.8877505</v>
      </c>
      <c r="AS860" s="40">
        <v>118.9899037</v>
      </c>
      <c r="AT860" s="40">
        <v>108.66264289999999</v>
      </c>
      <c r="AU860" s="40">
        <v>101.3793845</v>
      </c>
      <c r="AV860" s="40">
        <v>111.5729832</v>
      </c>
      <c r="AW860" s="40">
        <v>101.25831820000001</v>
      </c>
      <c r="AX860" s="40">
        <v>106.8375731</v>
      </c>
      <c r="AY860" s="40">
        <v>92.720741700000005</v>
      </c>
      <c r="AZ860" s="40">
        <v>105.6616796</v>
      </c>
      <c r="BA860" s="40">
        <v>101.3132086</v>
      </c>
      <c r="BB860" s="40">
        <v>102.07547</v>
      </c>
      <c r="BC860" s="40">
        <v>100.41931080000001</v>
      </c>
      <c r="BD860" s="40">
        <v>91.55412896</v>
      </c>
      <c r="BE860" s="40">
        <v>131.9416602</v>
      </c>
      <c r="BF860" s="40">
        <v>93.358227479999996</v>
      </c>
      <c r="BG860" s="40">
        <v>128.3121931</v>
      </c>
      <c r="BH860" s="40">
        <v>112.1543727</v>
      </c>
      <c r="BI860" s="40">
        <v>108.9748285</v>
      </c>
      <c r="BJ860" s="40">
        <v>104.4674172</v>
      </c>
      <c r="BK860" s="40">
        <v>108.0970162</v>
      </c>
      <c r="BL860" s="40">
        <v>0</v>
      </c>
    </row>
    <row r="861" spans="1:64" x14ac:dyDescent="0.3">
      <c r="A861" s="40" t="s">
        <v>284</v>
      </c>
      <c r="B861" s="40" t="s">
        <v>272</v>
      </c>
      <c r="C861" s="40" t="s">
        <v>330</v>
      </c>
      <c r="D861" s="40" t="s">
        <v>255</v>
      </c>
      <c r="E861" s="40" t="s">
        <v>287</v>
      </c>
      <c r="F861" s="40">
        <v>0</v>
      </c>
      <c r="G861" s="40" t="s">
        <v>257</v>
      </c>
      <c r="H861" s="40">
        <v>61.339613239999998</v>
      </c>
      <c r="I861" s="40">
        <v>65.393333580000004</v>
      </c>
      <c r="J861" s="40">
        <v>60.670657839999997</v>
      </c>
      <c r="K861" s="40">
        <v>58.486540400000003</v>
      </c>
      <c r="L861" s="40">
        <v>52.791156460000003</v>
      </c>
      <c r="M861" s="40">
        <v>48.82814905</v>
      </c>
      <c r="N861" s="40">
        <v>46.424781269999997</v>
      </c>
      <c r="O861" s="40">
        <v>40.083655110000002</v>
      </c>
      <c r="P861" s="40">
        <v>34.233320630000001</v>
      </c>
      <c r="Q861" s="40">
        <v>30.616342530000001</v>
      </c>
      <c r="R861" s="40">
        <v>31.157099729999999</v>
      </c>
      <c r="S861" s="40">
        <v>29.383945480000001</v>
      </c>
      <c r="T861" s="40">
        <v>30.459014289999999</v>
      </c>
      <c r="U861" s="40">
        <v>34.029423010000002</v>
      </c>
      <c r="V861" s="40">
        <v>38.56342678</v>
      </c>
      <c r="W861" s="40">
        <v>41.680887130000002</v>
      </c>
      <c r="X861" s="40">
        <v>41.878060410000003</v>
      </c>
      <c r="Y861" s="40">
        <v>42.33363533</v>
      </c>
      <c r="Z861" s="40">
        <v>61.68248062</v>
      </c>
      <c r="AA861" s="40">
        <v>91.535756030000002</v>
      </c>
      <c r="AB861" s="40">
        <v>76.3567757</v>
      </c>
      <c r="AC861" s="40">
        <v>97.604071970000007</v>
      </c>
      <c r="AD861" s="40">
        <v>85.575253380000007</v>
      </c>
      <c r="AE861" s="40">
        <v>75.954476260000007</v>
      </c>
      <c r="AF861" s="40">
        <v>66.512015500000004</v>
      </c>
      <c r="AG861" s="40">
        <v>60.849835880000001</v>
      </c>
      <c r="AH861" s="40">
        <v>57.58375779</v>
      </c>
      <c r="AI861" s="40">
        <v>56.433258029999998</v>
      </c>
      <c r="AJ861" s="40">
        <v>58.26889405</v>
      </c>
      <c r="AK861" s="40">
        <v>57.44430551</v>
      </c>
      <c r="AL861" s="40">
        <v>59.282118169999997</v>
      </c>
      <c r="AM861" s="40">
        <v>61.575815749999997</v>
      </c>
      <c r="AN861" s="40">
        <v>64.419623290000004</v>
      </c>
      <c r="AO861" s="40">
        <v>63.433679869999999</v>
      </c>
      <c r="AP861" s="40">
        <v>68.770559320000004</v>
      </c>
      <c r="AQ861" s="40">
        <v>68.780048100000002</v>
      </c>
      <c r="AR861" s="40">
        <v>70.202266359999996</v>
      </c>
      <c r="AS861" s="40">
        <v>71.58815749</v>
      </c>
      <c r="AT861" s="40">
        <v>66.903067429999993</v>
      </c>
      <c r="AU861" s="40">
        <v>65.10936375</v>
      </c>
      <c r="AV861" s="40">
        <v>58.098537020000002</v>
      </c>
      <c r="AW861" s="40">
        <v>64.470137840000007</v>
      </c>
      <c r="AX861" s="40">
        <v>68.084248209999998</v>
      </c>
      <c r="AY861" s="40">
        <v>74.752902599999999</v>
      </c>
      <c r="AZ861" s="40">
        <v>72.92377999</v>
      </c>
      <c r="BA861" s="40">
        <v>77.310661859999996</v>
      </c>
      <c r="BB861" s="40">
        <v>74.285700809999994</v>
      </c>
      <c r="BC861" s="40">
        <v>82.402267339999995</v>
      </c>
      <c r="BD861" s="40">
        <v>61.538655460000001</v>
      </c>
      <c r="BE861" s="40">
        <v>59.991995260000003</v>
      </c>
      <c r="BF861" s="40">
        <v>62.17356668</v>
      </c>
      <c r="BG861" s="40">
        <v>63.997750379999999</v>
      </c>
      <c r="BH861" s="40">
        <v>64.285657889999996</v>
      </c>
      <c r="BI861" s="40">
        <v>78.445263049999994</v>
      </c>
      <c r="BJ861" s="40">
        <v>81.018112400000007</v>
      </c>
      <c r="BK861" s="40">
        <v>69.379719879999996</v>
      </c>
      <c r="BL861" s="40">
        <v>0</v>
      </c>
    </row>
    <row r="862" spans="1:64" x14ac:dyDescent="0.3">
      <c r="A862" s="40" t="s">
        <v>273</v>
      </c>
      <c r="B862" s="40" t="s">
        <v>274</v>
      </c>
      <c r="C862" s="40" t="s">
        <v>330</v>
      </c>
      <c r="D862" s="40" t="s">
        <v>255</v>
      </c>
      <c r="E862" s="40" t="s">
        <v>287</v>
      </c>
      <c r="F862" s="40">
        <v>0</v>
      </c>
      <c r="G862" s="40" t="s">
        <v>257</v>
      </c>
      <c r="H862" s="40">
        <v>136.3786264</v>
      </c>
      <c r="I862" s="40">
        <v>133.26837889999999</v>
      </c>
      <c r="J862" s="40">
        <v>127.0926432</v>
      </c>
      <c r="K862" s="40">
        <v>135.05258599999999</v>
      </c>
      <c r="L862" s="40">
        <v>108.5009404</v>
      </c>
      <c r="M862" s="40">
        <v>107.5621089</v>
      </c>
      <c r="N862" s="40">
        <v>115.7940791</v>
      </c>
      <c r="O862" s="40">
        <v>109.3462303</v>
      </c>
      <c r="P862" s="40">
        <v>112.60488119999999</v>
      </c>
      <c r="Q862" s="40">
        <v>112.3646311</v>
      </c>
      <c r="R862" s="40">
        <v>113.3774001</v>
      </c>
      <c r="S862" s="40">
        <v>110.6829752</v>
      </c>
      <c r="T862" s="40">
        <v>124.9821453</v>
      </c>
      <c r="U862" s="40">
        <v>137.62733420000001</v>
      </c>
      <c r="V862" s="40">
        <v>119.0423006</v>
      </c>
      <c r="W862" s="40">
        <v>98.575050809999993</v>
      </c>
      <c r="X862" s="40">
        <v>80.793915979999994</v>
      </c>
      <c r="Y862" s="40">
        <v>71.889890960000002</v>
      </c>
      <c r="Z862" s="40">
        <v>66.304647340000002</v>
      </c>
      <c r="AA862" s="40">
        <v>61.665082419999997</v>
      </c>
      <c r="AB862" s="40">
        <v>54.91251879</v>
      </c>
      <c r="AC862" s="40">
        <v>47.436722840000002</v>
      </c>
      <c r="AD862" s="40">
        <v>44.840553980000003</v>
      </c>
      <c r="AE862" s="40">
        <v>52.600256530000003</v>
      </c>
      <c r="AF862" s="40">
        <v>48.304265989999998</v>
      </c>
      <c r="AG862" s="40">
        <v>50.809549230000002</v>
      </c>
      <c r="AH862" s="40">
        <v>50.12895348</v>
      </c>
      <c r="AI862" s="40">
        <v>49.507895169999998</v>
      </c>
      <c r="AJ862" s="40">
        <v>53.01644082</v>
      </c>
      <c r="AK862" s="40">
        <v>43.772548569999998</v>
      </c>
      <c r="AL862" s="40">
        <v>61.439985470000003</v>
      </c>
      <c r="AM862" s="40">
        <v>58.932008580000002</v>
      </c>
      <c r="AN862" s="40">
        <v>61.671773639999998</v>
      </c>
      <c r="AO862" s="40">
        <v>56.97346495</v>
      </c>
      <c r="AP862" s="40">
        <v>63.32599578</v>
      </c>
      <c r="AQ862" s="40">
        <v>66.769910229999994</v>
      </c>
      <c r="AR862" s="40">
        <v>63.12579212</v>
      </c>
      <c r="AS862" s="40">
        <v>66.690798090000001</v>
      </c>
      <c r="AT862" s="40">
        <v>69.152681479999998</v>
      </c>
      <c r="AU862" s="40">
        <v>67.984425329999993</v>
      </c>
      <c r="AV862" s="40">
        <v>68.770509880000006</v>
      </c>
      <c r="AW862" s="40">
        <v>73.379621229999998</v>
      </c>
      <c r="AX862" s="40">
        <v>74.767101589999996</v>
      </c>
      <c r="AY862" s="40">
        <v>75.301861389999999</v>
      </c>
      <c r="AZ862" s="40">
        <v>74.804290649999999</v>
      </c>
      <c r="BA862" s="40">
        <v>74.905474819999995</v>
      </c>
      <c r="BB862" s="40">
        <v>71.111618350000001</v>
      </c>
      <c r="BC862" s="40">
        <v>77.402880539999998</v>
      </c>
      <c r="BD862" s="40">
        <v>82.714120750000006</v>
      </c>
      <c r="BE862" s="40">
        <v>82.207769470000002</v>
      </c>
      <c r="BF862" s="40">
        <v>82.992758330000001</v>
      </c>
      <c r="BG862" s="40">
        <v>84.900610189999995</v>
      </c>
      <c r="BH862" s="40">
        <v>85.311793370000004</v>
      </c>
      <c r="BI862" s="40">
        <v>86.538003430000003</v>
      </c>
      <c r="BJ862" s="40">
        <v>84.311704629999994</v>
      </c>
      <c r="BK862" s="40">
        <v>82.999780970000003</v>
      </c>
      <c r="BL862" s="40">
        <v>0</v>
      </c>
    </row>
    <row r="863" spans="1:64" x14ac:dyDescent="0.3">
      <c r="A863" s="40" t="s">
        <v>161</v>
      </c>
      <c r="B863" s="40" t="s">
        <v>162</v>
      </c>
      <c r="C863" s="40" t="s">
        <v>330</v>
      </c>
      <c r="D863" s="40" t="s">
        <v>255</v>
      </c>
      <c r="E863" s="40" t="s">
        <v>287</v>
      </c>
      <c r="F863" s="40">
        <v>0</v>
      </c>
      <c r="G863" s="40" t="s">
        <v>257</v>
      </c>
      <c r="H863" s="40">
        <v>55.749366500000001</v>
      </c>
      <c r="I863" s="40">
        <v>59.182536220000003</v>
      </c>
      <c r="J863" s="40">
        <v>60.457047129999999</v>
      </c>
      <c r="K863" s="40">
        <v>59.983877470000003</v>
      </c>
      <c r="L863" s="40">
        <v>63.357073139999997</v>
      </c>
      <c r="M863" s="40">
        <v>63.008657960000001</v>
      </c>
      <c r="N863" s="40">
        <v>65.912458729999997</v>
      </c>
      <c r="O863" s="40">
        <v>63.577259290000001</v>
      </c>
      <c r="P863" s="40">
        <v>68.798804349999997</v>
      </c>
      <c r="Q863" s="40">
        <v>68.065194640000001</v>
      </c>
      <c r="R863" s="40">
        <v>65.824746469999994</v>
      </c>
      <c r="S863" s="40">
        <v>57.119231980000002</v>
      </c>
      <c r="T863" s="40">
        <v>51.398147979999997</v>
      </c>
      <c r="U863" s="40">
        <v>57.490733149999997</v>
      </c>
      <c r="V863" s="40">
        <v>64.145340599999997</v>
      </c>
      <c r="W863" s="40">
        <v>65.070321010000001</v>
      </c>
      <c r="X863" s="40">
        <v>64.521757570000005</v>
      </c>
      <c r="Y863" s="40">
        <v>66.323168769999995</v>
      </c>
      <c r="Z863" s="40">
        <v>66.214818899999997</v>
      </c>
      <c r="AA863" s="40">
        <v>66.484796450000005</v>
      </c>
      <c r="AB863" s="40">
        <v>72.293544409999996</v>
      </c>
      <c r="AC863" s="40">
        <v>73.375670529999994</v>
      </c>
      <c r="AD863" s="40">
        <v>70.720099059999995</v>
      </c>
      <c r="AE863" s="40">
        <v>62.018312450000003</v>
      </c>
      <c r="AF863" s="40">
        <v>64.635448969999999</v>
      </c>
      <c r="AG863" s="40">
        <v>68.495321160000003</v>
      </c>
      <c r="AH863" s="40">
        <v>65.094963199999995</v>
      </c>
      <c r="AI863" s="40">
        <v>74.965831620000003</v>
      </c>
      <c r="AJ863" s="40">
        <v>72.909969219999994</v>
      </c>
      <c r="AK863" s="40">
        <v>71.53905279</v>
      </c>
      <c r="AL863" s="40">
        <v>102.1363176</v>
      </c>
      <c r="AM863" s="40">
        <v>90.655305619999993</v>
      </c>
      <c r="AN863" s="40">
        <v>91.598654460000006</v>
      </c>
      <c r="AO863" s="40">
        <v>94.305018950000004</v>
      </c>
      <c r="AP863" s="40">
        <v>91.399840600000005</v>
      </c>
      <c r="AQ863" s="40">
        <v>92.112873219999997</v>
      </c>
      <c r="AR863" s="40">
        <v>90.795268250000007</v>
      </c>
      <c r="AS863" s="40">
        <v>94.605618390000004</v>
      </c>
      <c r="AT863" s="40">
        <v>98.304492199999999</v>
      </c>
      <c r="AU863" s="40">
        <v>90.676072009999999</v>
      </c>
      <c r="AV863" s="40">
        <v>94.514150110000003</v>
      </c>
      <c r="AW863" s="40">
        <v>90.551843329999997</v>
      </c>
      <c r="AX863" s="40">
        <v>101.35815820000001</v>
      </c>
      <c r="AY863" s="40">
        <v>96.262077009999999</v>
      </c>
      <c r="AZ863" s="40">
        <v>102.33712250000001</v>
      </c>
      <c r="BA863" s="40">
        <v>101.2501468</v>
      </c>
      <c r="BB863" s="40">
        <v>109.4189684</v>
      </c>
      <c r="BC863" s="40">
        <v>117.1517346</v>
      </c>
      <c r="BD863" s="40">
        <v>122.390258</v>
      </c>
      <c r="BE863" s="40">
        <v>112.3430966</v>
      </c>
      <c r="BF863" s="40">
        <v>120.750243</v>
      </c>
      <c r="BG863" s="40">
        <v>120.9894326</v>
      </c>
      <c r="BH863" s="40">
        <v>116.4652882</v>
      </c>
      <c r="BI863" s="40">
        <v>114.4411762</v>
      </c>
      <c r="BJ863" s="40">
        <v>116.95317679999999</v>
      </c>
      <c r="BK863" s="40">
        <v>125.1282983</v>
      </c>
      <c r="BL863" s="40">
        <v>0</v>
      </c>
    </row>
    <row r="864" spans="1:64" x14ac:dyDescent="0.3">
      <c r="A864" s="40" t="s">
        <v>163</v>
      </c>
      <c r="B864" s="40" t="s">
        <v>164</v>
      </c>
      <c r="C864" s="40" t="s">
        <v>330</v>
      </c>
      <c r="D864" s="40" t="s">
        <v>255</v>
      </c>
      <c r="E864" s="40" t="s">
        <v>287</v>
      </c>
      <c r="F864" s="40">
        <v>0</v>
      </c>
      <c r="G864" s="40" t="s">
        <v>257</v>
      </c>
      <c r="H864" s="40">
        <v>156.28257619999999</v>
      </c>
      <c r="I864" s="40">
        <v>154.88674119999999</v>
      </c>
      <c r="J864" s="40">
        <v>154.79416620000001</v>
      </c>
      <c r="K864" s="40">
        <v>155.34385090000001</v>
      </c>
      <c r="L864" s="40">
        <v>156.07026239999999</v>
      </c>
      <c r="M864" s="40">
        <v>153.6768855</v>
      </c>
      <c r="N864" s="40">
        <v>151.43875159999999</v>
      </c>
      <c r="O864" s="40">
        <v>152.81557710000001</v>
      </c>
      <c r="P864" s="40">
        <v>144.0829329</v>
      </c>
      <c r="Q864" s="40">
        <v>139.656846</v>
      </c>
      <c r="R864" s="40">
        <v>132.540345</v>
      </c>
      <c r="S864" s="40">
        <v>122.5109808</v>
      </c>
      <c r="T864" s="40">
        <v>104.814999</v>
      </c>
      <c r="U864" s="40">
        <v>97.232282990000002</v>
      </c>
      <c r="V864" s="40">
        <v>97.216494339999997</v>
      </c>
      <c r="W864" s="40">
        <v>103.3142223</v>
      </c>
      <c r="X864" s="40">
        <v>106.8395039</v>
      </c>
      <c r="Y864" s="40">
        <v>109.35143170000001</v>
      </c>
      <c r="Z864" s="40">
        <v>107.9160243</v>
      </c>
      <c r="AA864" s="40">
        <v>110.49101570000001</v>
      </c>
      <c r="AB864" s="40">
        <v>111.04109939999999</v>
      </c>
      <c r="AC864" s="40">
        <v>104.8793996</v>
      </c>
      <c r="AD864" s="40">
        <v>97.190608999999995</v>
      </c>
      <c r="AE864" s="40">
        <v>91.495599150000004</v>
      </c>
      <c r="AF864" s="40">
        <v>95.944245460000005</v>
      </c>
      <c r="AG864" s="40">
        <v>93.858304810000007</v>
      </c>
      <c r="AH864" s="40">
        <v>93.541383960000005</v>
      </c>
      <c r="AI864" s="40">
        <v>93.388209439999997</v>
      </c>
      <c r="AJ864" s="40">
        <v>96.523581519999993</v>
      </c>
      <c r="AK864" s="40">
        <v>97.483127139999993</v>
      </c>
      <c r="AL864" s="40">
        <v>117.8553288</v>
      </c>
      <c r="AM864" s="40">
        <v>111.83540549999999</v>
      </c>
      <c r="AN864" s="40">
        <v>109.5097213</v>
      </c>
      <c r="AO864" s="40">
        <v>105.95839220000001</v>
      </c>
      <c r="AP864" s="40">
        <v>107.8662772</v>
      </c>
      <c r="AQ864" s="40">
        <v>109.2154713</v>
      </c>
      <c r="AR864" s="40">
        <v>105.34714750000001</v>
      </c>
      <c r="AS864" s="40">
        <v>104.2029469</v>
      </c>
      <c r="AT864" s="40">
        <v>104.20512890000001</v>
      </c>
      <c r="AU864" s="40">
        <v>104.3545671</v>
      </c>
      <c r="AV864" s="40">
        <v>101.7382616</v>
      </c>
      <c r="AW864" s="40">
        <v>103.3726399</v>
      </c>
      <c r="AX864" s="40">
        <v>102.9286127</v>
      </c>
      <c r="AY864" s="40">
        <v>100.73954860000001</v>
      </c>
      <c r="AZ864" s="40">
        <v>100.2717318</v>
      </c>
      <c r="BA864" s="40">
        <v>99.027419039999998</v>
      </c>
      <c r="BB864" s="40">
        <v>93.970365689999994</v>
      </c>
      <c r="BC864" s="40">
        <v>87.825141520000003</v>
      </c>
      <c r="BD864" s="40">
        <v>89.236638510000006</v>
      </c>
      <c r="BE864" s="40">
        <v>93.988555210000001</v>
      </c>
      <c r="BF864" s="40">
        <v>91.078001990000004</v>
      </c>
      <c r="BG864" s="40">
        <v>94.26311681</v>
      </c>
      <c r="BH864" s="40">
        <v>92.104861990000003</v>
      </c>
      <c r="BI864" s="40">
        <v>92.12534316</v>
      </c>
      <c r="BJ864" s="40">
        <v>93.777069589999996</v>
      </c>
      <c r="BK864" s="40">
        <v>87.389027889999994</v>
      </c>
      <c r="BL864" s="40">
        <v>0</v>
      </c>
    </row>
    <row r="865" spans="1:64" x14ac:dyDescent="0.3">
      <c r="A865" s="40" t="s">
        <v>167</v>
      </c>
      <c r="B865" s="40" t="s">
        <v>168</v>
      </c>
      <c r="C865" s="40" t="s">
        <v>330</v>
      </c>
      <c r="D865" s="40" t="s">
        <v>255</v>
      </c>
      <c r="E865" s="40" t="s">
        <v>287</v>
      </c>
      <c r="F865" s="40">
        <v>0</v>
      </c>
      <c r="G865" s="40" t="s">
        <v>257</v>
      </c>
      <c r="H865" s="40">
        <v>97.084700810000001</v>
      </c>
      <c r="I865" s="40">
        <v>106.51846209999999</v>
      </c>
      <c r="J865" s="40">
        <v>109.00331009999999</v>
      </c>
      <c r="K865" s="40">
        <v>105.562792</v>
      </c>
      <c r="L865" s="40">
        <v>103.5706758</v>
      </c>
      <c r="M865" s="40">
        <v>107.0714499</v>
      </c>
      <c r="N865" s="40">
        <v>113.1652437</v>
      </c>
      <c r="O865" s="40">
        <v>102.4236265</v>
      </c>
      <c r="P865" s="40">
        <v>107.77622650000001</v>
      </c>
      <c r="Q865" s="40">
        <v>99.781320399999998</v>
      </c>
      <c r="R865" s="40">
        <v>98.627936640000001</v>
      </c>
      <c r="S865" s="40">
        <v>95.733688889999996</v>
      </c>
      <c r="T865" s="40">
        <v>68.462682470000004</v>
      </c>
      <c r="U865" s="40">
        <v>78.338393159999995</v>
      </c>
      <c r="V865" s="40">
        <v>72.481082369999996</v>
      </c>
      <c r="W865" s="40">
        <v>83.442003650000004</v>
      </c>
      <c r="X865" s="40">
        <v>96.754545660000005</v>
      </c>
      <c r="Y865" s="40">
        <v>97.558948839999999</v>
      </c>
      <c r="Z865" s="40">
        <v>94.913602010000005</v>
      </c>
      <c r="AA865" s="40">
        <v>99.402665729999995</v>
      </c>
      <c r="AB865" s="40">
        <v>95.097848459999994</v>
      </c>
      <c r="AC865" s="40">
        <v>92.437092430000007</v>
      </c>
      <c r="AD865" s="40">
        <v>89.560584649999996</v>
      </c>
      <c r="AE865" s="40">
        <v>66.848363680000006</v>
      </c>
      <c r="AF865" s="40">
        <v>66.553757939999997</v>
      </c>
      <c r="AG865" s="40">
        <v>71.913028350000005</v>
      </c>
      <c r="AH865" s="40">
        <v>64.222562159999995</v>
      </c>
      <c r="AI865" s="40">
        <v>79.511527439999995</v>
      </c>
      <c r="AJ865" s="40">
        <v>73.206718649999999</v>
      </c>
      <c r="AK865" s="40">
        <v>77.797712480000001</v>
      </c>
      <c r="AL865" s="40">
        <v>81.363293970000001</v>
      </c>
      <c r="AM865" s="40">
        <v>84.087466750000004</v>
      </c>
      <c r="AN865" s="40">
        <v>77.418022719999996</v>
      </c>
      <c r="AO865" s="40">
        <v>77.406671070000002</v>
      </c>
      <c r="AP865" s="40">
        <v>76.544720999999996</v>
      </c>
      <c r="AQ865" s="40">
        <v>85.654408309999994</v>
      </c>
      <c r="AR865" s="40">
        <v>76.842326400000005</v>
      </c>
      <c r="AS865" s="40">
        <v>98.909998610000002</v>
      </c>
      <c r="AT865" s="40">
        <v>93.259066809999993</v>
      </c>
      <c r="AU865" s="40">
        <v>82.705803070000002</v>
      </c>
      <c r="AV865" s="40">
        <v>96.568661899999995</v>
      </c>
      <c r="AW865" s="40">
        <v>102.7240492</v>
      </c>
      <c r="AX865" s="40">
        <v>100.7442016</v>
      </c>
      <c r="AY865" s="40">
        <v>91.323261520000003</v>
      </c>
      <c r="AZ865" s="40">
        <v>102.4755979</v>
      </c>
      <c r="BA865" s="40">
        <v>105.6740365</v>
      </c>
      <c r="BB865" s="40">
        <v>107.5327983</v>
      </c>
      <c r="BC865" s="40">
        <v>124.6218677</v>
      </c>
      <c r="BD865" s="40">
        <v>97.76987226</v>
      </c>
      <c r="BE865" s="40">
        <v>120.8322835</v>
      </c>
      <c r="BF865" s="40">
        <v>102.22992790000001</v>
      </c>
      <c r="BG865" s="40">
        <v>107.621166</v>
      </c>
      <c r="BH865" s="40">
        <v>108.0964573</v>
      </c>
      <c r="BI865" s="40">
        <v>109.0453361</v>
      </c>
      <c r="BJ865" s="40">
        <v>111.80373040000001</v>
      </c>
      <c r="BK865" s="40">
        <v>116.23463889999999</v>
      </c>
      <c r="BL865" s="40">
        <v>0</v>
      </c>
    </row>
    <row r="866" spans="1:64" x14ac:dyDescent="0.3">
      <c r="A866" s="40" t="s">
        <v>169</v>
      </c>
      <c r="B866" s="40" t="s">
        <v>170</v>
      </c>
      <c r="C866" s="40" t="s">
        <v>330</v>
      </c>
      <c r="D866" s="40" t="s">
        <v>255</v>
      </c>
      <c r="E866" s="40" t="s">
        <v>287</v>
      </c>
      <c r="F866" s="40">
        <v>0</v>
      </c>
      <c r="G866" s="40" t="s">
        <v>257</v>
      </c>
      <c r="H866" s="40">
        <v>69.124747830000004</v>
      </c>
      <c r="I866" s="40">
        <v>70.216502550000001</v>
      </c>
      <c r="J866" s="40">
        <v>72.193392329999995</v>
      </c>
      <c r="K866" s="40">
        <v>72.825033719999993</v>
      </c>
      <c r="L866" s="40">
        <v>74.499591789999997</v>
      </c>
      <c r="M866" s="40">
        <v>70.851571230000005</v>
      </c>
      <c r="N866" s="40">
        <v>72.648550189999995</v>
      </c>
      <c r="O866" s="40">
        <v>72.236796279999993</v>
      </c>
      <c r="P866" s="40">
        <v>78.283864059999999</v>
      </c>
      <c r="Q866" s="40">
        <v>83.044746040000007</v>
      </c>
      <c r="R866" s="40">
        <v>73.790540019999995</v>
      </c>
      <c r="S866" s="40">
        <v>63.873152650000002</v>
      </c>
      <c r="T866" s="40">
        <v>65.039870859999994</v>
      </c>
      <c r="U866" s="40">
        <v>69.791412620000003</v>
      </c>
      <c r="V866" s="40">
        <v>65.441075290000001</v>
      </c>
      <c r="W866" s="40">
        <v>60.620539110000003</v>
      </c>
      <c r="X866" s="40">
        <v>58.102485379999997</v>
      </c>
      <c r="Y866" s="40">
        <v>55.678361299999999</v>
      </c>
      <c r="Z866" s="40">
        <v>55.385596280000001</v>
      </c>
      <c r="AA866" s="40">
        <v>56.947030900000001</v>
      </c>
      <c r="AB866" s="40">
        <v>55.182320920000002</v>
      </c>
      <c r="AC866" s="40">
        <v>55.343307520000003</v>
      </c>
      <c r="AD866" s="40">
        <v>55.042168019999998</v>
      </c>
      <c r="AE866" s="40">
        <v>56.259588309999998</v>
      </c>
      <c r="AF866" s="40">
        <v>58.659193629999997</v>
      </c>
      <c r="AG866" s="40">
        <v>59.564923710000002</v>
      </c>
      <c r="AH866" s="40">
        <v>59.204460130000001</v>
      </c>
      <c r="AI866" s="40">
        <v>65.595799369999995</v>
      </c>
      <c r="AJ866" s="40">
        <v>69.937021810000005</v>
      </c>
      <c r="AK866" s="40">
        <v>71.759682170000005</v>
      </c>
      <c r="AL866" s="40">
        <v>79.228492829999993</v>
      </c>
      <c r="AM866" s="40">
        <v>83.274423490000004</v>
      </c>
      <c r="AN866" s="40">
        <v>86.166006019999998</v>
      </c>
      <c r="AO866" s="40">
        <v>86.458531030000003</v>
      </c>
      <c r="AP866" s="40">
        <v>86.893379350000004</v>
      </c>
      <c r="AQ866" s="40">
        <v>88.385113840000002</v>
      </c>
      <c r="AR866" s="40">
        <v>89.579806219999995</v>
      </c>
      <c r="AS866" s="40">
        <v>92.379678389999995</v>
      </c>
      <c r="AT866" s="40">
        <v>94.074277050000006</v>
      </c>
      <c r="AU866" s="40">
        <v>92.92981709</v>
      </c>
      <c r="AV866" s="40">
        <v>90.215339799999995</v>
      </c>
      <c r="AW866" s="40">
        <v>92.203626889999995</v>
      </c>
      <c r="AX866" s="40">
        <v>93.611487929999996</v>
      </c>
      <c r="AY866" s="40">
        <v>96.932987260000004</v>
      </c>
      <c r="AZ866" s="40">
        <v>99.620763060000002</v>
      </c>
      <c r="BA866" s="40">
        <v>103.27145160000001</v>
      </c>
      <c r="BB866" s="40">
        <v>94.191390990000002</v>
      </c>
      <c r="BC866" s="40">
        <v>97.47886982</v>
      </c>
      <c r="BD866" s="40">
        <v>83.973345710000004</v>
      </c>
      <c r="BE866" s="40">
        <v>92.813703739999994</v>
      </c>
      <c r="BF866" s="40">
        <v>85.440552179999997</v>
      </c>
      <c r="BG866" s="40">
        <v>93.550876849999995</v>
      </c>
      <c r="BH866" s="40">
        <v>89.862112719999999</v>
      </c>
      <c r="BI866" s="40">
        <v>97.600869979999999</v>
      </c>
      <c r="BJ866" s="40">
        <v>96.476695489999997</v>
      </c>
      <c r="BK866" s="40">
        <v>93.071084080000006</v>
      </c>
      <c r="BL866" s="40">
        <v>0</v>
      </c>
    </row>
    <row r="867" spans="1:64" x14ac:dyDescent="0.3">
      <c r="A867" s="40" t="s">
        <v>173</v>
      </c>
      <c r="B867" s="40" t="s">
        <v>174</v>
      </c>
      <c r="C867" s="40" t="s">
        <v>330</v>
      </c>
      <c r="D867" s="40" t="s">
        <v>255</v>
      </c>
      <c r="E867" s="40" t="s">
        <v>287</v>
      </c>
      <c r="F867" s="40">
        <v>0</v>
      </c>
      <c r="G867" s="40" t="s">
        <v>257</v>
      </c>
      <c r="H867" s="40">
        <v>217.96916160000001</v>
      </c>
      <c r="I867" s="40">
        <v>216.22976019999999</v>
      </c>
      <c r="J867" s="40">
        <v>227.2430732</v>
      </c>
      <c r="K867" s="40">
        <v>216.46038859999999</v>
      </c>
      <c r="L867" s="40">
        <v>226.78150049999999</v>
      </c>
      <c r="M867" s="40">
        <v>203.93290200000001</v>
      </c>
      <c r="N867" s="40">
        <v>218.7294483</v>
      </c>
      <c r="O867" s="40">
        <v>174.16718449999999</v>
      </c>
      <c r="P867" s="40">
        <v>183.24570550000001</v>
      </c>
      <c r="Q867" s="40">
        <v>134.63277550000001</v>
      </c>
      <c r="R867" s="40">
        <v>186.3441387</v>
      </c>
      <c r="S867" s="40">
        <v>118.53778370000001</v>
      </c>
      <c r="T867" s="40">
        <v>134.68593279999999</v>
      </c>
      <c r="U867" s="40">
        <v>169.95598279999999</v>
      </c>
      <c r="V867" s="40">
        <v>206.5014558</v>
      </c>
      <c r="W867" s="40">
        <v>179.70834160000001</v>
      </c>
      <c r="X867" s="40">
        <v>102.36358989999999</v>
      </c>
      <c r="Y867" s="40">
        <v>168.37737680000001</v>
      </c>
      <c r="Z867" s="40">
        <v>116.46930759999999</v>
      </c>
      <c r="AA867" s="40">
        <v>99.473080980000006</v>
      </c>
      <c r="AB867" s="40">
        <v>150.04023359999999</v>
      </c>
      <c r="AC867" s="40">
        <v>144.2178753</v>
      </c>
      <c r="AD867" s="40">
        <v>95.084916250000006</v>
      </c>
      <c r="AE867" s="40">
        <v>94.574293510000004</v>
      </c>
      <c r="AF867" s="40">
        <v>122.9124224</v>
      </c>
      <c r="AG867" s="40">
        <v>133.56802999999999</v>
      </c>
      <c r="AH867" s="40">
        <v>141.6730383</v>
      </c>
      <c r="AI867" s="40">
        <v>118.19963869999999</v>
      </c>
      <c r="AJ867" s="40">
        <v>131.04275559999999</v>
      </c>
      <c r="AK867" s="40">
        <v>114.7121654</v>
      </c>
      <c r="AL867" s="40">
        <v>115.44123310000001</v>
      </c>
      <c r="AM867" s="40">
        <v>103.3557757</v>
      </c>
      <c r="AN867" s="40">
        <v>109.4422217</v>
      </c>
      <c r="AO867" s="40">
        <v>107.29521939999999</v>
      </c>
      <c r="AP867" s="40">
        <v>115.0865355</v>
      </c>
      <c r="AQ867" s="40">
        <v>100.6564602</v>
      </c>
      <c r="AR867" s="40">
        <v>92.922693940000002</v>
      </c>
      <c r="AS867" s="40">
        <v>89.192248430000006</v>
      </c>
      <c r="AT867" s="40">
        <v>125.68496039999999</v>
      </c>
      <c r="AU867" s="40">
        <v>121.0062908</v>
      </c>
      <c r="AV867" s="40">
        <v>112.0191085</v>
      </c>
      <c r="AW867" s="40">
        <v>72.722709480000006</v>
      </c>
      <c r="AX867" s="40">
        <v>98.719608730000004</v>
      </c>
      <c r="AY867" s="40">
        <v>97.055995940000003</v>
      </c>
      <c r="AZ867" s="40">
        <v>110.9434335</v>
      </c>
      <c r="BA867" s="40">
        <v>92.136800059999999</v>
      </c>
      <c r="BB867" s="40">
        <v>81.14764959</v>
      </c>
      <c r="BC867" s="40">
        <v>119.5096875</v>
      </c>
      <c r="BD867" s="40">
        <v>127.4687409</v>
      </c>
      <c r="BE867" s="40">
        <v>135.28702139999999</v>
      </c>
      <c r="BF867" s="40">
        <v>93.381882899999994</v>
      </c>
      <c r="BG867" s="40">
        <v>104.3047519</v>
      </c>
      <c r="BH867" s="40">
        <v>98.252847709999998</v>
      </c>
      <c r="BI867" s="40">
        <v>98.347904540000002</v>
      </c>
      <c r="BJ867" s="40">
        <v>123.0896484</v>
      </c>
      <c r="BK867" s="40">
        <v>108.41606059999999</v>
      </c>
      <c r="BL867" s="40">
        <v>0</v>
      </c>
    </row>
    <row r="868" spans="1:64" x14ac:dyDescent="0.3">
      <c r="A868" s="40" t="s">
        <v>5</v>
      </c>
      <c r="B868" s="40" t="s">
        <v>6</v>
      </c>
      <c r="C868" s="40" t="s">
        <v>329</v>
      </c>
      <c r="D868" s="40" t="s">
        <v>305</v>
      </c>
      <c r="E868" s="40" t="s">
        <v>287</v>
      </c>
      <c r="F868" s="40">
        <v>0</v>
      </c>
      <c r="G868" s="40" t="s">
        <v>258</v>
      </c>
      <c r="H868" s="40">
        <v>48.542192229999998</v>
      </c>
      <c r="I868" s="40">
        <v>49.530705189999999</v>
      </c>
      <c r="J868" s="40">
        <v>49.500177399999998</v>
      </c>
      <c r="K868" s="40">
        <v>51.044885600000001</v>
      </c>
      <c r="L868" s="40">
        <v>51.699102330000002</v>
      </c>
      <c r="M868" s="40">
        <v>52.054387220000002</v>
      </c>
      <c r="N868" s="40">
        <v>52.880639530000003</v>
      </c>
      <c r="O868" s="40">
        <v>52.725698420000001</v>
      </c>
      <c r="P868" s="40">
        <v>55.396956289999999</v>
      </c>
      <c r="Q868" s="40">
        <v>57.331366699999997</v>
      </c>
      <c r="R868" s="40">
        <v>56.6198774</v>
      </c>
      <c r="S868" s="40">
        <v>53.658184390000002</v>
      </c>
      <c r="T868" s="40">
        <v>56.003211380000003</v>
      </c>
      <c r="U868" s="40">
        <v>53.926838330000002</v>
      </c>
      <c r="V868" s="40">
        <v>51.16387452</v>
      </c>
      <c r="W868" s="40">
        <v>49.843315529999998</v>
      </c>
      <c r="X868" s="40">
        <v>47.75376945</v>
      </c>
      <c r="Y868" s="40">
        <v>47.103829599999997</v>
      </c>
      <c r="Z868" s="40">
        <v>45.149350400000003</v>
      </c>
      <c r="AA868" s="40">
        <v>44.342400310000002</v>
      </c>
      <c r="AB868" s="40">
        <v>42.54880429</v>
      </c>
      <c r="AC868" s="40">
        <v>42.369331029999998</v>
      </c>
      <c r="AD868" s="40">
        <v>42.321767350000002</v>
      </c>
      <c r="AE868" s="40">
        <v>42.100445329999999</v>
      </c>
      <c r="AF868" s="40">
        <v>42.101439489999997</v>
      </c>
      <c r="AG868" s="40">
        <v>43.205176049999999</v>
      </c>
      <c r="AH868" s="40">
        <v>43.529428350000003</v>
      </c>
      <c r="AI868" s="40">
        <v>43.122034079999999</v>
      </c>
      <c r="AJ868" s="40">
        <v>42.920539480000002</v>
      </c>
      <c r="AK868" s="40">
        <v>42.757113959999998</v>
      </c>
      <c r="AL868" s="40">
        <v>44.226999710000001</v>
      </c>
      <c r="AM868" s="40">
        <v>46.838749139999997</v>
      </c>
      <c r="AN868" s="40">
        <v>45.995539049999998</v>
      </c>
      <c r="AO868" s="40">
        <v>51.982763249999998</v>
      </c>
      <c r="AP868" s="40">
        <v>49.790797650000002</v>
      </c>
      <c r="AQ868" s="40">
        <v>52.68947532</v>
      </c>
      <c r="AR868" s="40">
        <v>52.18581073</v>
      </c>
      <c r="AS868" s="40">
        <v>60.357559559999999</v>
      </c>
      <c r="AT868" s="40">
        <v>57.049363990000003</v>
      </c>
      <c r="AU868" s="40">
        <v>65.854563720000002</v>
      </c>
      <c r="AV868" s="40">
        <v>74.178020219999993</v>
      </c>
      <c r="AW868" s="40">
        <v>83.478548520000004</v>
      </c>
      <c r="AX868" s="40">
        <v>88.708339449999997</v>
      </c>
      <c r="AY868" s="40">
        <v>94.617270149999996</v>
      </c>
      <c r="AZ868" s="40">
        <v>102.03202469999999</v>
      </c>
      <c r="BA868" s="40">
        <v>103.24074160000001</v>
      </c>
      <c r="BB868" s="40">
        <v>113.91716359999999</v>
      </c>
      <c r="BC868" s="40">
        <v>121.1088981</v>
      </c>
      <c r="BD868" s="40">
        <v>148.90097420000001</v>
      </c>
      <c r="BE868" s="40">
        <v>154.83797050000001</v>
      </c>
      <c r="BF868" s="40">
        <v>166.5607937</v>
      </c>
      <c r="BG868" s="40">
        <v>135.6583412</v>
      </c>
      <c r="BH868" s="40">
        <v>180.7687722</v>
      </c>
      <c r="BI868" s="40">
        <v>152.0359095</v>
      </c>
      <c r="BJ868" s="40">
        <v>153.41247809999999</v>
      </c>
      <c r="BK868" s="40">
        <v>161.0891297</v>
      </c>
      <c r="BL868" s="40">
        <v>0</v>
      </c>
    </row>
    <row r="869" spans="1:64" x14ac:dyDescent="0.3">
      <c r="A869" s="40" t="s">
        <v>151</v>
      </c>
      <c r="B869" s="40" t="s">
        <v>152</v>
      </c>
      <c r="C869" s="40" t="s">
        <v>329</v>
      </c>
      <c r="D869" s="40" t="s">
        <v>305</v>
      </c>
      <c r="E869" s="40" t="s">
        <v>287</v>
      </c>
      <c r="F869" s="40">
        <v>0</v>
      </c>
      <c r="G869" s="40" t="s">
        <v>258</v>
      </c>
      <c r="H869" s="40">
        <v>152.92791969999999</v>
      </c>
      <c r="I869" s="40">
        <v>150.70423020000001</v>
      </c>
      <c r="J869" s="40">
        <v>149.8252244</v>
      </c>
      <c r="K869" s="40">
        <v>158.60503610000001</v>
      </c>
      <c r="L869" s="40">
        <v>156.07652160000001</v>
      </c>
      <c r="M869" s="40">
        <v>153.11942629999999</v>
      </c>
      <c r="N869" s="40">
        <v>155.19543659999999</v>
      </c>
      <c r="O869" s="40">
        <v>156.0619269</v>
      </c>
      <c r="P869" s="40">
        <v>152.29828910000001</v>
      </c>
      <c r="Q869" s="40">
        <v>151.17069950000001</v>
      </c>
      <c r="R869" s="40">
        <v>153.03462759999999</v>
      </c>
      <c r="S869" s="40">
        <v>138.51788199999999</v>
      </c>
      <c r="T869" s="40">
        <v>154.8687414</v>
      </c>
      <c r="U869" s="40">
        <v>142.23106910000001</v>
      </c>
      <c r="V869" s="40">
        <v>154.13397130000001</v>
      </c>
      <c r="W869" s="40">
        <v>154.6851011</v>
      </c>
      <c r="X869" s="40">
        <v>155.5376085</v>
      </c>
      <c r="Y869" s="40">
        <v>140.9088467</v>
      </c>
      <c r="Z869" s="40">
        <v>138.6245409</v>
      </c>
      <c r="AA869" s="40">
        <v>133.28170259999999</v>
      </c>
      <c r="AB869" s="40">
        <v>138.10761460000001</v>
      </c>
      <c r="AC869" s="40">
        <v>132.78434350000001</v>
      </c>
      <c r="AD869" s="40">
        <v>127.37086859999999</v>
      </c>
      <c r="AE869" s="40">
        <v>123.71411500000001</v>
      </c>
      <c r="AF869" s="40">
        <v>136.61041470000001</v>
      </c>
      <c r="AG869" s="40">
        <v>140.12137559999999</v>
      </c>
      <c r="AH869" s="40">
        <v>139.91035489999999</v>
      </c>
      <c r="AI869" s="40">
        <v>140.40589320000001</v>
      </c>
      <c r="AJ869" s="40">
        <v>129.08931490000001</v>
      </c>
      <c r="AK869" s="40">
        <v>134.98022109999999</v>
      </c>
      <c r="AL869" s="40">
        <v>136.62117520000001</v>
      </c>
      <c r="AM869" s="40">
        <v>136.74558039999999</v>
      </c>
      <c r="AN869" s="40">
        <v>131.91035220000001</v>
      </c>
      <c r="AO869" s="40">
        <v>111.6076695</v>
      </c>
      <c r="AP869" s="40">
        <v>115.5858532</v>
      </c>
      <c r="AQ869" s="40">
        <v>116.4145925</v>
      </c>
      <c r="AR869" s="40">
        <v>116.3442182</v>
      </c>
      <c r="AS869" s="40">
        <v>107.9176634</v>
      </c>
      <c r="AT869" s="40">
        <v>110.1543526</v>
      </c>
      <c r="AU869" s="40">
        <v>104.0430729</v>
      </c>
      <c r="AV869" s="40">
        <v>109.8720951</v>
      </c>
      <c r="AW869" s="40">
        <v>109.9240585</v>
      </c>
      <c r="AX869" s="40">
        <v>110.7119623</v>
      </c>
      <c r="AY869" s="40">
        <v>101.4060575</v>
      </c>
      <c r="AZ869" s="40">
        <v>100.4324599</v>
      </c>
      <c r="BA869" s="40">
        <v>98.257898400000002</v>
      </c>
      <c r="BB869" s="40">
        <v>98.36096087</v>
      </c>
      <c r="BC869" s="40">
        <v>96.393908179999997</v>
      </c>
      <c r="BD869" s="40">
        <v>99.579120930000002</v>
      </c>
      <c r="BE869" s="40">
        <v>97.878023760000005</v>
      </c>
      <c r="BF869" s="40">
        <v>93.496262819999998</v>
      </c>
      <c r="BG869" s="40">
        <v>80.073215500000003</v>
      </c>
      <c r="BH869" s="40">
        <v>114.60018770000001</v>
      </c>
      <c r="BI869" s="40">
        <v>93.322781710000001</v>
      </c>
      <c r="BJ869" s="40">
        <v>83.270030489999996</v>
      </c>
      <c r="BK869" s="40">
        <v>87.481626840000004</v>
      </c>
      <c r="BL869" s="40">
        <v>0</v>
      </c>
    </row>
    <row r="870" spans="1:64" x14ac:dyDescent="0.3">
      <c r="A870" s="40" t="s">
        <v>157</v>
      </c>
      <c r="B870" s="40" t="s">
        <v>158</v>
      </c>
      <c r="C870" s="40" t="s">
        <v>329</v>
      </c>
      <c r="D870" s="40" t="s">
        <v>305</v>
      </c>
      <c r="E870" s="40" t="s">
        <v>287</v>
      </c>
      <c r="F870" s="40">
        <v>0</v>
      </c>
      <c r="G870" s="40" t="s">
        <v>258</v>
      </c>
      <c r="H870" s="40">
        <v>0</v>
      </c>
      <c r="I870" s="40">
        <v>0</v>
      </c>
      <c r="J870" s="40">
        <v>0</v>
      </c>
      <c r="K870" s="40">
        <v>0</v>
      </c>
      <c r="L870" s="40">
        <v>0</v>
      </c>
      <c r="M870" s="40">
        <v>0</v>
      </c>
      <c r="N870" s="40">
        <v>0</v>
      </c>
      <c r="O870" s="40">
        <v>0</v>
      </c>
      <c r="P870" s="40">
        <v>0</v>
      </c>
      <c r="Q870" s="40">
        <v>0</v>
      </c>
      <c r="R870" s="40">
        <v>0</v>
      </c>
      <c r="S870" s="40">
        <v>0</v>
      </c>
      <c r="T870" s="40">
        <v>0</v>
      </c>
      <c r="U870" s="40">
        <v>0</v>
      </c>
      <c r="V870" s="40">
        <v>0</v>
      </c>
      <c r="W870" s="40">
        <v>0</v>
      </c>
      <c r="X870" s="40">
        <v>0</v>
      </c>
      <c r="Y870" s="40">
        <v>0</v>
      </c>
      <c r="Z870" s="40">
        <v>0</v>
      </c>
      <c r="AA870" s="40">
        <v>0</v>
      </c>
      <c r="AB870" s="40">
        <v>0</v>
      </c>
      <c r="AC870" s="40">
        <v>0</v>
      </c>
      <c r="AD870" s="40">
        <v>0</v>
      </c>
      <c r="AE870" s="40">
        <v>0</v>
      </c>
      <c r="AF870" s="40">
        <v>0</v>
      </c>
      <c r="AG870" s="40">
        <v>0</v>
      </c>
      <c r="AH870" s="40">
        <v>0</v>
      </c>
      <c r="AI870" s="40">
        <v>0</v>
      </c>
      <c r="AJ870" s="40">
        <v>0</v>
      </c>
      <c r="AK870" s="40">
        <v>0</v>
      </c>
      <c r="AL870" s="40">
        <v>0</v>
      </c>
      <c r="AM870" s="40">
        <v>0</v>
      </c>
      <c r="AN870" s="40">
        <v>72.276943840000001</v>
      </c>
      <c r="AO870" s="40">
        <v>69.969076490000006</v>
      </c>
      <c r="AP870" s="40">
        <v>75.363499779999998</v>
      </c>
      <c r="AQ870" s="40">
        <v>85.282421600000006</v>
      </c>
      <c r="AR870" s="40">
        <v>84.033565260000003</v>
      </c>
      <c r="AS870" s="40">
        <v>75.688591279999997</v>
      </c>
      <c r="AT870" s="40">
        <v>79.353626719999994</v>
      </c>
      <c r="AU870" s="40">
        <v>79.665806189999998</v>
      </c>
      <c r="AV870" s="40">
        <v>83.534367889999999</v>
      </c>
      <c r="AW870" s="40">
        <v>91.707561769999998</v>
      </c>
      <c r="AX870" s="40">
        <v>92.100123170000003</v>
      </c>
      <c r="AY870" s="40">
        <v>95.00200427</v>
      </c>
      <c r="AZ870" s="40">
        <v>102.6536993</v>
      </c>
      <c r="BA870" s="40">
        <v>102.1639863</v>
      </c>
      <c r="BB870" s="40">
        <v>101.9184499</v>
      </c>
      <c r="BC870" s="40">
        <v>107.0959558</v>
      </c>
      <c r="BD870" s="40">
        <v>111.1891645</v>
      </c>
      <c r="BE870" s="40">
        <v>122.6791669</v>
      </c>
      <c r="BF870" s="40">
        <v>121.0066661</v>
      </c>
      <c r="BG870" s="40">
        <v>125.7563299</v>
      </c>
      <c r="BH870" s="40">
        <v>125.8129381</v>
      </c>
      <c r="BI870" s="40">
        <v>129.22048419999999</v>
      </c>
      <c r="BJ870" s="40">
        <v>135.6046599</v>
      </c>
      <c r="BK870" s="40">
        <v>127.6090878</v>
      </c>
      <c r="BL870" s="40">
        <v>0</v>
      </c>
    </row>
    <row r="871" spans="1:64" x14ac:dyDescent="0.3">
      <c r="A871" s="40" t="s">
        <v>159</v>
      </c>
      <c r="B871" s="40" t="s">
        <v>160</v>
      </c>
      <c r="C871" s="40" t="s">
        <v>329</v>
      </c>
      <c r="D871" s="40" t="s">
        <v>305</v>
      </c>
      <c r="E871" s="40" t="s">
        <v>287</v>
      </c>
      <c r="F871" s="40">
        <v>0</v>
      </c>
      <c r="G871" s="40" t="s">
        <v>258</v>
      </c>
      <c r="H871" s="40">
        <v>87.215864690000004</v>
      </c>
      <c r="I871" s="40">
        <v>86.548590579999995</v>
      </c>
      <c r="J871" s="40">
        <v>84.074300100000002</v>
      </c>
      <c r="K871" s="40">
        <v>85.607547499999995</v>
      </c>
      <c r="L871" s="40">
        <v>84.847721160000006</v>
      </c>
      <c r="M871" s="40">
        <v>81.391895180000006</v>
      </c>
      <c r="N871" s="40">
        <v>82.611577389999994</v>
      </c>
      <c r="O871" s="40">
        <v>86.455701550000001</v>
      </c>
      <c r="P871" s="40">
        <v>85.982464329999999</v>
      </c>
      <c r="Q871" s="40">
        <v>87.203132210000007</v>
      </c>
      <c r="R871" s="40">
        <v>86.556774950000005</v>
      </c>
      <c r="S871" s="40">
        <v>87.459188839999996</v>
      </c>
      <c r="T871" s="40">
        <v>88.112596249999996</v>
      </c>
      <c r="U871" s="40">
        <v>87.179252349999999</v>
      </c>
      <c r="V871" s="40">
        <v>85.548978379999994</v>
      </c>
      <c r="W871" s="40">
        <v>89.337254270000003</v>
      </c>
      <c r="X871" s="40">
        <v>94.237617760000006</v>
      </c>
      <c r="Y871" s="40">
        <v>92.697616449999998</v>
      </c>
      <c r="Z871" s="40">
        <v>96.309010470000004</v>
      </c>
      <c r="AA871" s="40">
        <v>88.170829609999998</v>
      </c>
      <c r="AB871" s="40">
        <v>85.107644669999999</v>
      </c>
      <c r="AC871" s="40">
        <v>92.614019580000004</v>
      </c>
      <c r="AD871" s="40">
        <v>91.806202589999998</v>
      </c>
      <c r="AE871" s="40">
        <v>79.740896160000005</v>
      </c>
      <c r="AF871" s="40">
        <v>87.742393669999998</v>
      </c>
      <c r="AG871" s="40">
        <v>94.10289659</v>
      </c>
      <c r="AH871" s="40">
        <v>91.103746889999996</v>
      </c>
      <c r="AI871" s="40">
        <v>95.366518360000001</v>
      </c>
      <c r="AJ871" s="40">
        <v>97.678400740000001</v>
      </c>
      <c r="AK871" s="40">
        <v>92.706897280000007</v>
      </c>
      <c r="AL871" s="40">
        <v>94.762852780000003</v>
      </c>
      <c r="AM871" s="40">
        <v>95.963109450000005</v>
      </c>
      <c r="AN871" s="40">
        <v>89.553160379999994</v>
      </c>
      <c r="AO871" s="40">
        <v>89.078487370000005</v>
      </c>
      <c r="AP871" s="40">
        <v>86.896657020000006</v>
      </c>
      <c r="AQ871" s="40">
        <v>79.094838519999996</v>
      </c>
      <c r="AR871" s="40">
        <v>81.150998700000002</v>
      </c>
      <c r="AS871" s="40">
        <v>83.835697359999998</v>
      </c>
      <c r="AT871" s="40">
        <v>89.383321499999994</v>
      </c>
      <c r="AU871" s="40">
        <v>80.714256140000003</v>
      </c>
      <c r="AV871" s="40">
        <v>88.159022019999995</v>
      </c>
      <c r="AW871" s="40">
        <v>90.463823320000003</v>
      </c>
      <c r="AX871" s="40">
        <v>90.493188219999993</v>
      </c>
      <c r="AY871" s="40">
        <v>90.928381430000002</v>
      </c>
      <c r="AZ871" s="40">
        <v>103.3379855</v>
      </c>
      <c r="BA871" s="40">
        <v>105.4055479</v>
      </c>
      <c r="BB871" s="40">
        <v>103.6611805</v>
      </c>
      <c r="BC871" s="40">
        <v>104.352909</v>
      </c>
      <c r="BD871" s="40">
        <v>107.6451653</v>
      </c>
      <c r="BE871" s="40">
        <v>110.471239</v>
      </c>
      <c r="BF871" s="40">
        <v>102.4660947</v>
      </c>
      <c r="BG871" s="40">
        <v>104.9771686</v>
      </c>
      <c r="BH871" s="40">
        <v>105.64620669999999</v>
      </c>
      <c r="BI871" s="40">
        <v>102.6564632</v>
      </c>
      <c r="BJ871" s="40">
        <v>103.11944099999999</v>
      </c>
      <c r="BK871" s="40">
        <v>99.014647940000003</v>
      </c>
      <c r="BL871" s="40">
        <v>0</v>
      </c>
    </row>
    <row r="872" spans="1:64" x14ac:dyDescent="0.3">
      <c r="A872" s="40" t="s">
        <v>275</v>
      </c>
      <c r="B872" s="40" t="s">
        <v>276</v>
      </c>
      <c r="C872" s="40" t="s">
        <v>329</v>
      </c>
      <c r="D872" s="40" t="s">
        <v>305</v>
      </c>
      <c r="E872" s="40" t="s">
        <v>287</v>
      </c>
      <c r="F872" s="40">
        <v>0</v>
      </c>
      <c r="G872" s="40" t="s">
        <v>258</v>
      </c>
      <c r="H872" s="40">
        <v>129.1674088</v>
      </c>
      <c r="I872" s="40">
        <v>129.7808503</v>
      </c>
      <c r="J872" s="40">
        <v>131.2076357</v>
      </c>
      <c r="K872" s="40">
        <v>133.89471349999999</v>
      </c>
      <c r="L872" s="40">
        <v>128.30655569999999</v>
      </c>
      <c r="M872" s="40">
        <v>134.2148444</v>
      </c>
      <c r="N872" s="40">
        <v>136.8212738</v>
      </c>
      <c r="O872" s="40">
        <v>136.34531860000001</v>
      </c>
      <c r="P872" s="40">
        <v>138.717343</v>
      </c>
      <c r="Q872" s="40">
        <v>138.31416179999999</v>
      </c>
      <c r="R872" s="40">
        <v>134.0264066</v>
      </c>
      <c r="S872" s="40">
        <v>134.6355796</v>
      </c>
      <c r="T872" s="40">
        <v>132.38900699999999</v>
      </c>
      <c r="U872" s="40">
        <v>145.1423806</v>
      </c>
      <c r="V872" s="40">
        <v>139.38970090000001</v>
      </c>
      <c r="W872" s="40">
        <v>138.7984668</v>
      </c>
      <c r="X872" s="40">
        <v>124.562213</v>
      </c>
      <c r="Y872" s="40">
        <v>134.2462396</v>
      </c>
      <c r="Z872" s="40">
        <v>123.731064</v>
      </c>
      <c r="AA872" s="40">
        <v>127.31387700000001</v>
      </c>
      <c r="AB872" s="40">
        <v>124.5322898</v>
      </c>
      <c r="AC872" s="40">
        <v>123.08545220000001</v>
      </c>
      <c r="AD872" s="40">
        <v>126.6541283</v>
      </c>
      <c r="AE872" s="40">
        <v>127.8573931</v>
      </c>
      <c r="AF872" s="40">
        <v>125.444614</v>
      </c>
      <c r="AG872" s="40">
        <v>125.2250751</v>
      </c>
      <c r="AH872" s="40">
        <v>121.80075890000001</v>
      </c>
      <c r="AI872" s="40">
        <v>121.0798747</v>
      </c>
      <c r="AJ872" s="40">
        <v>121.7783644</v>
      </c>
      <c r="AK872" s="40">
        <v>119.8789025</v>
      </c>
      <c r="AL872" s="40">
        <v>119.2169839</v>
      </c>
      <c r="AM872" s="40">
        <v>118.4938654</v>
      </c>
      <c r="AN872" s="40">
        <v>120.7226402</v>
      </c>
      <c r="AO872" s="40">
        <v>113.06351739999999</v>
      </c>
      <c r="AP872" s="40">
        <v>114.02470750000001</v>
      </c>
      <c r="AQ872" s="40">
        <v>113.05771679999999</v>
      </c>
      <c r="AR872" s="40">
        <v>112.22522739999999</v>
      </c>
      <c r="AS872" s="40">
        <v>107.1315633</v>
      </c>
      <c r="AT872" s="40">
        <v>106.11623470000001</v>
      </c>
      <c r="AU872" s="40">
        <v>100.940444</v>
      </c>
      <c r="AV872" s="40">
        <v>97.109448999999998</v>
      </c>
      <c r="AW872" s="40">
        <v>92.627362099999999</v>
      </c>
      <c r="AX872" s="40">
        <v>92.749089440000006</v>
      </c>
      <c r="AY872" s="40">
        <v>93.918894409999993</v>
      </c>
      <c r="AZ872" s="40">
        <v>102.7973302</v>
      </c>
      <c r="BA872" s="40">
        <v>103.09244750000001</v>
      </c>
      <c r="BB872" s="40">
        <v>103.2601464</v>
      </c>
      <c r="BC872" s="40">
        <v>104.38655850000001</v>
      </c>
      <c r="BD872" s="40">
        <v>107.5576016</v>
      </c>
      <c r="BE872" s="40">
        <v>107.8773491</v>
      </c>
      <c r="BF872" s="40">
        <v>107.3537333</v>
      </c>
      <c r="BG872" s="40">
        <v>110.9206708</v>
      </c>
      <c r="BH872" s="40">
        <v>103.1598159</v>
      </c>
      <c r="BI872" s="40">
        <v>104.5948197</v>
      </c>
      <c r="BJ872" s="40">
        <v>99.774285190000001</v>
      </c>
      <c r="BK872" s="40">
        <v>99.14474534</v>
      </c>
      <c r="BL872" s="40">
        <v>0</v>
      </c>
    </row>
    <row r="873" spans="1:64" x14ac:dyDescent="0.3">
      <c r="A873" s="40" t="s">
        <v>277</v>
      </c>
      <c r="B873" s="40" t="s">
        <v>278</v>
      </c>
      <c r="C873" s="40" t="s">
        <v>329</v>
      </c>
      <c r="D873" s="40" t="s">
        <v>305</v>
      </c>
      <c r="E873" s="40" t="s">
        <v>287</v>
      </c>
      <c r="F873" s="40">
        <v>0</v>
      </c>
      <c r="G873" s="40" t="s">
        <v>258</v>
      </c>
      <c r="H873" s="40">
        <v>71.509918389999996</v>
      </c>
      <c r="I873" s="40">
        <v>73.611057840000001</v>
      </c>
      <c r="J873" s="40">
        <v>71.091660989999994</v>
      </c>
      <c r="K873" s="40">
        <v>74.495799669999997</v>
      </c>
      <c r="L873" s="40">
        <v>75.098790309999998</v>
      </c>
      <c r="M873" s="40">
        <v>75.9132903</v>
      </c>
      <c r="N873" s="40">
        <v>86.731851849999998</v>
      </c>
      <c r="O873" s="40">
        <v>80.484237190000002</v>
      </c>
      <c r="P873" s="40">
        <v>81.576711430000003</v>
      </c>
      <c r="Q873" s="40">
        <v>74.318188730000003</v>
      </c>
      <c r="R873" s="40">
        <v>86.369655730000005</v>
      </c>
      <c r="S873" s="40">
        <v>87.959084709999999</v>
      </c>
      <c r="T873" s="40">
        <v>91.605064839999997</v>
      </c>
      <c r="U873" s="40">
        <v>89.867089250000006</v>
      </c>
      <c r="V873" s="40">
        <v>85.059478299999995</v>
      </c>
      <c r="W873" s="40">
        <v>88.824972500000001</v>
      </c>
      <c r="X873" s="40">
        <v>92.881885209999993</v>
      </c>
      <c r="Y873" s="40">
        <v>92.29955708</v>
      </c>
      <c r="Z873" s="40">
        <v>88.007082449999999</v>
      </c>
      <c r="AA873" s="40">
        <v>85.205035359999997</v>
      </c>
      <c r="AB873" s="40">
        <v>88.609575570000004</v>
      </c>
      <c r="AC873" s="40">
        <v>91.149341329999999</v>
      </c>
      <c r="AD873" s="40">
        <v>82.314038240000002</v>
      </c>
      <c r="AE873" s="40">
        <v>81.909430950000001</v>
      </c>
      <c r="AF873" s="40">
        <v>77.744655719999997</v>
      </c>
      <c r="AG873" s="40">
        <v>77.934013550000003</v>
      </c>
      <c r="AH873" s="40">
        <v>72.435505610000007</v>
      </c>
      <c r="AI873" s="40">
        <v>70.860816700000001</v>
      </c>
      <c r="AJ873" s="40">
        <v>65.977073379999993</v>
      </c>
      <c r="AK873" s="40">
        <v>61.364483020000002</v>
      </c>
      <c r="AL873" s="40">
        <v>65.926456189999996</v>
      </c>
      <c r="AM873" s="40">
        <v>50.611381420000001</v>
      </c>
      <c r="AN873" s="40">
        <v>67.263883280000002</v>
      </c>
      <c r="AO873" s="40">
        <v>56.663009549999998</v>
      </c>
      <c r="AP873" s="40">
        <v>66.478287809999998</v>
      </c>
      <c r="AQ873" s="40">
        <v>77.785377789999998</v>
      </c>
      <c r="AR873" s="40">
        <v>72.773196429999999</v>
      </c>
      <c r="AS873" s="40">
        <v>85.635258379999996</v>
      </c>
      <c r="AT873" s="40">
        <v>98.023216629999993</v>
      </c>
      <c r="AU873" s="40">
        <v>113.8034605</v>
      </c>
      <c r="AV873" s="40">
        <v>122.9053205</v>
      </c>
      <c r="AW873" s="40">
        <v>89.527014449999996</v>
      </c>
      <c r="AX873" s="40">
        <v>100.4251222</v>
      </c>
      <c r="AY873" s="40">
        <v>101.1910537</v>
      </c>
      <c r="AZ873" s="40">
        <v>85.91504784</v>
      </c>
      <c r="BA873" s="40">
        <v>112.56425179999999</v>
      </c>
      <c r="BB873" s="40">
        <v>127.58534589999999</v>
      </c>
      <c r="BC873" s="40">
        <v>124.46793599999999</v>
      </c>
      <c r="BD873" s="40">
        <v>137.92993340000001</v>
      </c>
      <c r="BE873" s="40">
        <v>135.17393759999999</v>
      </c>
      <c r="BF873" s="40">
        <v>138.765748</v>
      </c>
      <c r="BG873" s="40">
        <v>147.4870459</v>
      </c>
      <c r="BH873" s="40">
        <v>153.04410709999999</v>
      </c>
      <c r="BI873" s="40">
        <v>126.6618323</v>
      </c>
      <c r="BJ873" s="40">
        <v>113.35666790000001</v>
      </c>
      <c r="BK873" s="40">
        <v>107.99568379999999</v>
      </c>
      <c r="BL873" s="40">
        <v>0</v>
      </c>
    </row>
    <row r="874" spans="1:64" x14ac:dyDescent="0.3">
      <c r="A874" s="40" t="s">
        <v>165</v>
      </c>
      <c r="B874" s="40" t="s">
        <v>166</v>
      </c>
      <c r="C874" s="40" t="s">
        <v>329</v>
      </c>
      <c r="D874" s="40" t="s">
        <v>305</v>
      </c>
      <c r="E874" s="40" t="s">
        <v>287</v>
      </c>
      <c r="F874" s="40">
        <v>0</v>
      </c>
      <c r="G874" s="40" t="s">
        <v>258</v>
      </c>
      <c r="H874" s="40">
        <v>96.06882856</v>
      </c>
      <c r="I874" s="40">
        <v>96.759017889999996</v>
      </c>
      <c r="J874" s="40">
        <v>98.017408709999998</v>
      </c>
      <c r="K874" s="40">
        <v>99.973041519999995</v>
      </c>
      <c r="L874" s="40">
        <v>96.342784190000003</v>
      </c>
      <c r="M874" s="40">
        <v>94.474863389999996</v>
      </c>
      <c r="N874" s="40">
        <v>96.432862630000002</v>
      </c>
      <c r="O874" s="40">
        <v>104.6410107</v>
      </c>
      <c r="P874" s="40">
        <v>101.97295459999999</v>
      </c>
      <c r="Q874" s="40">
        <v>104.95624170000001</v>
      </c>
      <c r="R874" s="40">
        <v>108.5807562</v>
      </c>
      <c r="S874" s="40">
        <v>109.22645489999999</v>
      </c>
      <c r="T874" s="40">
        <v>113.3542099</v>
      </c>
      <c r="U874" s="40">
        <v>107.4959016</v>
      </c>
      <c r="V874" s="40">
        <v>97.137687549999995</v>
      </c>
      <c r="W874" s="40">
        <v>89.957536379999993</v>
      </c>
      <c r="X874" s="40">
        <v>86.559624909999997</v>
      </c>
      <c r="Y874" s="40">
        <v>82.275793500000006</v>
      </c>
      <c r="Z874" s="40">
        <v>81.582886880000004</v>
      </c>
      <c r="AA874" s="40">
        <v>82.103807829999994</v>
      </c>
      <c r="AB874" s="40">
        <v>81.571885649999999</v>
      </c>
      <c r="AC874" s="40">
        <v>78.304371180000004</v>
      </c>
      <c r="AD874" s="40">
        <v>74.297867710000006</v>
      </c>
      <c r="AE874" s="40">
        <v>72.662190449999997</v>
      </c>
      <c r="AF874" s="40">
        <v>73.168550440000004</v>
      </c>
      <c r="AG874" s="40">
        <v>75.469269249999996</v>
      </c>
      <c r="AH874" s="40">
        <v>75.28555326</v>
      </c>
      <c r="AI874" s="40">
        <v>77.294192629999998</v>
      </c>
      <c r="AJ874" s="40">
        <v>80.51527256</v>
      </c>
      <c r="AK874" s="40">
        <v>84.878266659999994</v>
      </c>
      <c r="AL874" s="40">
        <v>84.715155139999993</v>
      </c>
      <c r="AM874" s="40">
        <v>71.770300129999995</v>
      </c>
      <c r="AN874" s="40">
        <v>77.931408320000003</v>
      </c>
      <c r="AO874" s="40">
        <v>74.543164250000004</v>
      </c>
      <c r="AP874" s="40">
        <v>96.165492920000005</v>
      </c>
      <c r="AQ874" s="40">
        <v>104.47451169999999</v>
      </c>
      <c r="AR874" s="40">
        <v>108.31038270000001</v>
      </c>
      <c r="AS874" s="40">
        <v>111.2991549</v>
      </c>
      <c r="AT874" s="40">
        <v>110.3520103</v>
      </c>
      <c r="AU874" s="40">
        <v>100.90317450000001</v>
      </c>
      <c r="AV874" s="40">
        <v>102.6908593</v>
      </c>
      <c r="AW874" s="40">
        <v>88.304596020000005</v>
      </c>
      <c r="AX874" s="40">
        <v>105.16793920000001</v>
      </c>
      <c r="AY874" s="40">
        <v>103.7218244</v>
      </c>
      <c r="AZ874" s="40">
        <v>95.995629300000004</v>
      </c>
      <c r="BA874" s="40">
        <v>100.381422</v>
      </c>
      <c r="BB874" s="40">
        <v>98.106376580000003</v>
      </c>
      <c r="BC874" s="40">
        <v>93.105910679999994</v>
      </c>
      <c r="BD874" s="40">
        <v>105.46913240000001</v>
      </c>
      <c r="BE874" s="40">
        <v>132.6587993</v>
      </c>
      <c r="BF874" s="40">
        <v>136.76720950000001</v>
      </c>
      <c r="BG874" s="40">
        <v>134.75621430000001</v>
      </c>
      <c r="BH874" s="40">
        <v>103.3386206</v>
      </c>
      <c r="BI874" s="40">
        <v>116.8016353</v>
      </c>
      <c r="BJ874" s="40">
        <v>112.6059039</v>
      </c>
      <c r="BK874" s="40">
        <v>116.91357410000001</v>
      </c>
      <c r="BL874" s="40">
        <v>0</v>
      </c>
    </row>
    <row r="875" spans="1:64" x14ac:dyDescent="0.3">
      <c r="A875" s="40" t="s">
        <v>171</v>
      </c>
      <c r="B875" s="40" t="s">
        <v>172</v>
      </c>
      <c r="C875" s="40" t="s">
        <v>329</v>
      </c>
      <c r="D875" s="40" t="s">
        <v>305</v>
      </c>
      <c r="E875" s="40" t="s">
        <v>287</v>
      </c>
      <c r="F875" s="40">
        <v>0</v>
      </c>
      <c r="G875" s="40" t="s">
        <v>258</v>
      </c>
      <c r="H875" s="40">
        <v>62.803761829999999</v>
      </c>
      <c r="I875" s="40">
        <v>82.465935360000003</v>
      </c>
      <c r="J875" s="40">
        <v>59.495257350000003</v>
      </c>
      <c r="K875" s="40">
        <v>58.059247470000003</v>
      </c>
      <c r="L875" s="40">
        <v>63.844613299999999</v>
      </c>
      <c r="M875" s="40">
        <v>68.172131109999995</v>
      </c>
      <c r="N875" s="40">
        <v>80.226361850000004</v>
      </c>
      <c r="O875" s="40">
        <v>76.1795142</v>
      </c>
      <c r="P875" s="40">
        <v>79.542253869999996</v>
      </c>
      <c r="Q875" s="40">
        <v>80.57676506</v>
      </c>
      <c r="R875" s="40">
        <v>80.022204250000001</v>
      </c>
      <c r="S875" s="40">
        <v>76.584068970000004</v>
      </c>
      <c r="T875" s="40">
        <v>77.655366860000001</v>
      </c>
      <c r="U875" s="40">
        <v>72.224623129999998</v>
      </c>
      <c r="V875" s="40">
        <v>78.708531309999998</v>
      </c>
      <c r="W875" s="40">
        <v>80.85903888</v>
      </c>
      <c r="X875" s="40">
        <v>81.806711239999998</v>
      </c>
      <c r="Y875" s="40">
        <v>80.424867590000005</v>
      </c>
      <c r="Z875" s="40">
        <v>83.627804280000007</v>
      </c>
      <c r="AA875" s="40">
        <v>81.592435280000004</v>
      </c>
      <c r="AB875" s="40">
        <v>86.304034819999998</v>
      </c>
      <c r="AC875" s="40">
        <v>87.791628470000006</v>
      </c>
      <c r="AD875" s="40">
        <v>84.583687490000003</v>
      </c>
      <c r="AE875" s="40">
        <v>74.403258899999997</v>
      </c>
      <c r="AF875" s="40">
        <v>85.325259540000005</v>
      </c>
      <c r="AG875" s="40">
        <v>74.700299729999998</v>
      </c>
      <c r="AH875" s="40">
        <v>70.977465140000007</v>
      </c>
      <c r="AI875" s="40">
        <v>65.727945180000006</v>
      </c>
      <c r="AJ875" s="40">
        <v>72.672158120000006</v>
      </c>
      <c r="AK875" s="40">
        <v>83.113563619999994</v>
      </c>
      <c r="AL875" s="40">
        <v>96.993130539999996</v>
      </c>
      <c r="AM875" s="40">
        <v>109.2515159</v>
      </c>
      <c r="AN875" s="40">
        <v>82.38315806</v>
      </c>
      <c r="AO875" s="40">
        <v>61.600229589999998</v>
      </c>
      <c r="AP875" s="40">
        <v>76.072117700000007</v>
      </c>
      <c r="AQ875" s="40">
        <v>83.735455110000004</v>
      </c>
      <c r="AR875" s="40">
        <v>83.077969510000003</v>
      </c>
      <c r="AS875" s="40">
        <v>87.276413649999995</v>
      </c>
      <c r="AT875" s="40">
        <v>89.212461279999999</v>
      </c>
      <c r="AU875" s="40">
        <v>91.134466200000006</v>
      </c>
      <c r="AV875" s="40">
        <v>84.484575289999995</v>
      </c>
      <c r="AW875" s="40">
        <v>105.5166404</v>
      </c>
      <c r="AX875" s="40">
        <v>97.346199429999999</v>
      </c>
      <c r="AY875" s="40">
        <v>95.734507300000004</v>
      </c>
      <c r="AZ875" s="40">
        <v>100.7644803</v>
      </c>
      <c r="BA875" s="40">
        <v>103.32963820000001</v>
      </c>
      <c r="BB875" s="40">
        <v>101.88266520000001</v>
      </c>
      <c r="BC875" s="40">
        <v>107.5471371</v>
      </c>
      <c r="BD875" s="40">
        <v>122.22812519999999</v>
      </c>
      <c r="BE875" s="40">
        <v>123.407066</v>
      </c>
      <c r="BF875" s="40">
        <v>128.922506</v>
      </c>
      <c r="BG875" s="40">
        <v>135.4067579</v>
      </c>
      <c r="BH875" s="40">
        <v>134.52347570000001</v>
      </c>
      <c r="BI875" s="40">
        <v>123.1229383</v>
      </c>
      <c r="BJ875" s="40">
        <v>116.51636449999999</v>
      </c>
      <c r="BK875" s="40">
        <v>106.4373152</v>
      </c>
      <c r="BL875" s="40">
        <v>0</v>
      </c>
    </row>
    <row r="876" spans="1:64" x14ac:dyDescent="0.3">
      <c r="A876" s="40" t="s">
        <v>175</v>
      </c>
      <c r="B876" s="40" t="s">
        <v>176</v>
      </c>
      <c r="C876" s="40" t="s">
        <v>329</v>
      </c>
      <c r="D876" s="40" t="s">
        <v>305</v>
      </c>
      <c r="E876" s="40" t="s">
        <v>287</v>
      </c>
      <c r="F876" s="40">
        <v>0</v>
      </c>
      <c r="G876" s="40" t="s">
        <v>258</v>
      </c>
      <c r="H876" s="40">
        <v>85.83109863</v>
      </c>
      <c r="I876" s="40">
        <v>85.483922969999995</v>
      </c>
      <c r="J876" s="40">
        <v>86.074722170000001</v>
      </c>
      <c r="K876" s="40">
        <v>83.785310559999999</v>
      </c>
      <c r="L876" s="40">
        <v>85.698756209999999</v>
      </c>
      <c r="M876" s="40">
        <v>86.258724790000002</v>
      </c>
      <c r="N876" s="40">
        <v>102.1393913</v>
      </c>
      <c r="O876" s="40">
        <v>86.090074259999994</v>
      </c>
      <c r="P876" s="40">
        <v>88.411312440000003</v>
      </c>
      <c r="Q876" s="40">
        <v>82.358887289999998</v>
      </c>
      <c r="R876" s="40">
        <v>93.487869779999997</v>
      </c>
      <c r="S876" s="40">
        <v>97.205074719999999</v>
      </c>
      <c r="T876" s="40">
        <v>79.8579747</v>
      </c>
      <c r="U876" s="40">
        <v>95.038777710000005</v>
      </c>
      <c r="V876" s="40">
        <v>90.383351059999995</v>
      </c>
      <c r="W876" s="40">
        <v>87.806690430000003</v>
      </c>
      <c r="X876" s="40">
        <v>90.31793682</v>
      </c>
      <c r="Y876" s="40">
        <v>93.217290680000005</v>
      </c>
      <c r="Z876" s="40">
        <v>89.563959030000007</v>
      </c>
      <c r="AA876" s="40">
        <v>91.173809109999993</v>
      </c>
      <c r="AB876" s="40">
        <v>97.634148100000004</v>
      </c>
      <c r="AC876" s="40">
        <v>87.189600900000002</v>
      </c>
      <c r="AD876" s="40">
        <v>73.203654740000005</v>
      </c>
      <c r="AE876" s="40">
        <v>78.267719299999996</v>
      </c>
      <c r="AF876" s="40">
        <v>81.751732000000004</v>
      </c>
      <c r="AG876" s="40">
        <v>80.514573479999996</v>
      </c>
      <c r="AH876" s="40">
        <v>84.265244010000004</v>
      </c>
      <c r="AI876" s="40">
        <v>84.727272450000001</v>
      </c>
      <c r="AJ876" s="40">
        <v>88.517827879999999</v>
      </c>
      <c r="AK876" s="40">
        <v>87.22868905</v>
      </c>
      <c r="AL876" s="40">
        <v>88.483938429999995</v>
      </c>
      <c r="AM876" s="40">
        <v>74.127290540000004</v>
      </c>
      <c r="AN876" s="40">
        <v>82.840208450000006</v>
      </c>
      <c r="AO876" s="40">
        <v>86.417212539999994</v>
      </c>
      <c r="AP876" s="40">
        <v>73.105573579999998</v>
      </c>
      <c r="AQ876" s="40">
        <v>87.160581489999998</v>
      </c>
      <c r="AR876" s="40">
        <v>87.202399790000001</v>
      </c>
      <c r="AS876" s="40">
        <v>81.461621750000006</v>
      </c>
      <c r="AT876" s="40">
        <v>87.430165459999998</v>
      </c>
      <c r="AU876" s="40">
        <v>95.644890140000001</v>
      </c>
      <c r="AV876" s="40">
        <v>88.594597660000005</v>
      </c>
      <c r="AW876" s="40">
        <v>96.207264480000006</v>
      </c>
      <c r="AX876" s="40">
        <v>96.651284500000003</v>
      </c>
      <c r="AY876" s="40">
        <v>98.012933709999999</v>
      </c>
      <c r="AZ876" s="40">
        <v>102.8206831</v>
      </c>
      <c r="BA876" s="40">
        <v>99.167427219999993</v>
      </c>
      <c r="BB876" s="40">
        <v>102.2659237</v>
      </c>
      <c r="BC876" s="40">
        <v>119.24249620000001</v>
      </c>
      <c r="BD876" s="40">
        <v>117.8165068</v>
      </c>
      <c r="BE876" s="40">
        <v>119.14502520000001</v>
      </c>
      <c r="BF876" s="40">
        <v>117.79338129999999</v>
      </c>
      <c r="BG876" s="40">
        <v>121.21276020000001</v>
      </c>
      <c r="BH876" s="40">
        <v>124.9514752</v>
      </c>
      <c r="BI876" s="40">
        <v>128.55550539999999</v>
      </c>
      <c r="BJ876" s="40">
        <v>123.94599270000001</v>
      </c>
      <c r="BK876" s="40">
        <v>118.6713608</v>
      </c>
      <c r="BL876" s="40">
        <v>0</v>
      </c>
    </row>
    <row r="877" spans="1:64" x14ac:dyDescent="0.3">
      <c r="A877" s="40" t="s">
        <v>177</v>
      </c>
      <c r="B877" s="40" t="s">
        <v>178</v>
      </c>
      <c r="C877" s="40" t="s">
        <v>329</v>
      </c>
      <c r="D877" s="40" t="s">
        <v>305</v>
      </c>
      <c r="E877" s="40" t="s">
        <v>287</v>
      </c>
      <c r="F877" s="40">
        <v>0</v>
      </c>
      <c r="G877" s="40" t="s">
        <v>258</v>
      </c>
      <c r="H877" s="40">
        <v>75.506513620000007</v>
      </c>
      <c r="I877" s="40">
        <v>75.867737829999996</v>
      </c>
      <c r="J877" s="40">
        <v>80.451179859999996</v>
      </c>
      <c r="K877" s="40">
        <v>78.276240880000003</v>
      </c>
      <c r="L877" s="40">
        <v>77.127535789999996</v>
      </c>
      <c r="M877" s="40">
        <v>83.670160640000006</v>
      </c>
      <c r="N877" s="40">
        <v>81.140903350000002</v>
      </c>
      <c r="O877" s="40">
        <v>77.965769370000004</v>
      </c>
      <c r="P877" s="40">
        <v>78.250002159999994</v>
      </c>
      <c r="Q877" s="40">
        <v>80.350395349999999</v>
      </c>
      <c r="R877" s="40">
        <v>78.899694139999994</v>
      </c>
      <c r="S877" s="40">
        <v>77.293492060000005</v>
      </c>
      <c r="T877" s="40">
        <v>79.638797389999993</v>
      </c>
      <c r="U877" s="40">
        <v>77.857476370000001</v>
      </c>
      <c r="V877" s="40">
        <v>86.261891030000001</v>
      </c>
      <c r="W877" s="40">
        <v>87.348601009999996</v>
      </c>
      <c r="X877" s="40">
        <v>91.576244110000005</v>
      </c>
      <c r="Y877" s="40">
        <v>91.16725246</v>
      </c>
      <c r="Z877" s="40">
        <v>93.883987719999993</v>
      </c>
      <c r="AA877" s="40">
        <v>86.154642359999997</v>
      </c>
      <c r="AB877" s="40">
        <v>88.143591740000005</v>
      </c>
      <c r="AC877" s="40">
        <v>90.277814629999995</v>
      </c>
      <c r="AD877" s="40">
        <v>92.807412330000005</v>
      </c>
      <c r="AE877" s="40">
        <v>92.624512999999993</v>
      </c>
      <c r="AF877" s="40">
        <v>95.02021603</v>
      </c>
      <c r="AG877" s="40">
        <v>94.721904379999998</v>
      </c>
      <c r="AH877" s="40">
        <v>92.068265819999993</v>
      </c>
      <c r="AI877" s="40">
        <v>89.643351879999997</v>
      </c>
      <c r="AJ877" s="40">
        <v>93.021052409999996</v>
      </c>
      <c r="AK877" s="40">
        <v>92.191951900000007</v>
      </c>
      <c r="AL877" s="40">
        <v>92.033422860000002</v>
      </c>
      <c r="AM877" s="40">
        <v>86.956622749999994</v>
      </c>
      <c r="AN877" s="40">
        <v>86.310272029999993</v>
      </c>
      <c r="AO877" s="40">
        <v>82.292033230000001</v>
      </c>
      <c r="AP877" s="40">
        <v>86.461452140000006</v>
      </c>
      <c r="AQ877" s="40">
        <v>84.306166099999999</v>
      </c>
      <c r="AR877" s="40">
        <v>79.158119780000007</v>
      </c>
      <c r="AS877" s="40">
        <v>84.581855790000006</v>
      </c>
      <c r="AT877" s="40">
        <v>85.801220569999998</v>
      </c>
      <c r="AU877" s="40">
        <v>82.436480399999994</v>
      </c>
      <c r="AV877" s="40">
        <v>83.895202510000004</v>
      </c>
      <c r="AW877" s="40">
        <v>100.2561766</v>
      </c>
      <c r="AX877" s="40">
        <v>86.470282490000002</v>
      </c>
      <c r="AY877" s="40">
        <v>97.314765449999996</v>
      </c>
      <c r="AZ877" s="40">
        <v>96.821236150000004</v>
      </c>
      <c r="BA877" s="40">
        <v>105.6793679</v>
      </c>
      <c r="BB877" s="40">
        <v>103.1021848</v>
      </c>
      <c r="BC877" s="40">
        <v>101.04002300000001</v>
      </c>
      <c r="BD877" s="40">
        <v>102.1907136</v>
      </c>
      <c r="BE877" s="40">
        <v>115.4888729</v>
      </c>
      <c r="BF877" s="40">
        <v>120.9322152</v>
      </c>
      <c r="BG877" s="40">
        <v>126.2128419</v>
      </c>
      <c r="BH877" s="40">
        <v>144.70445939999999</v>
      </c>
      <c r="BI877" s="40">
        <v>153.88010750000001</v>
      </c>
      <c r="BJ877" s="40">
        <v>156.2295408</v>
      </c>
      <c r="BK877" s="40">
        <v>133.1171866</v>
      </c>
      <c r="BL877" s="40">
        <v>0</v>
      </c>
    </row>
    <row r="878" spans="1:64" x14ac:dyDescent="0.3">
      <c r="A878" s="40" t="s">
        <v>179</v>
      </c>
      <c r="B878" s="40" t="s">
        <v>180</v>
      </c>
      <c r="C878" s="40" t="s">
        <v>329</v>
      </c>
      <c r="D878" s="40" t="s">
        <v>305</v>
      </c>
      <c r="E878" s="40" t="s">
        <v>287</v>
      </c>
      <c r="F878" s="40">
        <v>0</v>
      </c>
      <c r="G878" s="40" t="s">
        <v>258</v>
      </c>
      <c r="H878" s="40">
        <v>109.9320409</v>
      </c>
      <c r="I878" s="40">
        <v>106.6196719</v>
      </c>
      <c r="J878" s="40">
        <v>111.13934930000001</v>
      </c>
      <c r="K878" s="40">
        <v>109.65603489999999</v>
      </c>
      <c r="L878" s="40">
        <v>96.295917590000002</v>
      </c>
      <c r="M878" s="40">
        <v>96.159743770000006</v>
      </c>
      <c r="N878" s="40">
        <v>108.20921180000001</v>
      </c>
      <c r="O878" s="40">
        <v>113.4130256</v>
      </c>
      <c r="P878" s="40">
        <v>120.0657234</v>
      </c>
      <c r="Q878" s="40">
        <v>148.99482159999999</v>
      </c>
      <c r="R878" s="40">
        <v>142.2095607</v>
      </c>
      <c r="S878" s="40">
        <v>141.8930647</v>
      </c>
      <c r="T878" s="40">
        <v>136.434214</v>
      </c>
      <c r="U878" s="40">
        <v>141.58730499999999</v>
      </c>
      <c r="V878" s="40">
        <v>149.21742560000001</v>
      </c>
      <c r="W878" s="40">
        <v>138.48326119999999</v>
      </c>
      <c r="X878" s="40">
        <v>134.37860000000001</v>
      </c>
      <c r="Y878" s="40">
        <v>132.55116000000001</v>
      </c>
      <c r="Z878" s="40">
        <v>95.983485810000005</v>
      </c>
      <c r="AA878" s="40">
        <v>90.648916279999995</v>
      </c>
      <c r="AB878" s="40">
        <v>97.815351100000001</v>
      </c>
      <c r="AC878" s="40">
        <v>101.3161264</v>
      </c>
      <c r="AD878" s="40">
        <v>104.583274</v>
      </c>
      <c r="AE878" s="40">
        <v>95.442653890000003</v>
      </c>
      <c r="AF878" s="40">
        <v>94.732027930000001</v>
      </c>
      <c r="AG878" s="40">
        <v>90.883080120000002</v>
      </c>
      <c r="AH878" s="40">
        <v>92.738384499999995</v>
      </c>
      <c r="AI878" s="40">
        <v>95.281965830000004</v>
      </c>
      <c r="AJ878" s="40">
        <v>99.306690849999995</v>
      </c>
      <c r="AK878" s="40">
        <v>101.70969239999999</v>
      </c>
      <c r="AL878" s="40">
        <v>101.8398554</v>
      </c>
      <c r="AM878" s="40">
        <v>98.626271070000001</v>
      </c>
      <c r="AN878" s="40">
        <v>101.0766248</v>
      </c>
      <c r="AO878" s="40">
        <v>95.75654815</v>
      </c>
      <c r="AP878" s="40">
        <v>97.395199739999995</v>
      </c>
      <c r="AQ878" s="40">
        <v>89.791377530000005</v>
      </c>
      <c r="AR878" s="40">
        <v>89.592039700000001</v>
      </c>
      <c r="AS878" s="40">
        <v>95.826182950000003</v>
      </c>
      <c r="AT878" s="40">
        <v>98.59340066</v>
      </c>
      <c r="AU878" s="40">
        <v>99.204858130000005</v>
      </c>
      <c r="AV878" s="40">
        <v>101.649383</v>
      </c>
      <c r="AW878" s="40">
        <v>103.561649</v>
      </c>
      <c r="AX878" s="40">
        <v>105.40086700000001</v>
      </c>
      <c r="AY878" s="40">
        <v>102.3884487</v>
      </c>
      <c r="AZ878" s="40">
        <v>100.54894</v>
      </c>
      <c r="BA878" s="40">
        <v>97.213769389999996</v>
      </c>
      <c r="BB878" s="40">
        <v>97.575941920000005</v>
      </c>
      <c r="BC878" s="40">
        <v>81.87506406</v>
      </c>
      <c r="BD878" s="40">
        <v>83.744194480000004</v>
      </c>
      <c r="BE878" s="40">
        <v>84.012106369999998</v>
      </c>
      <c r="BF878" s="40">
        <v>82.716406550000002</v>
      </c>
      <c r="BG878" s="40">
        <v>79.176327709999995</v>
      </c>
      <c r="BH878" s="40">
        <v>78.558041239999994</v>
      </c>
      <c r="BI878" s="40">
        <v>78.582197010000002</v>
      </c>
      <c r="BJ878" s="40">
        <v>76.322300209999995</v>
      </c>
      <c r="BK878" s="40">
        <v>72.602631830000007</v>
      </c>
      <c r="BL878" s="40">
        <v>0</v>
      </c>
    </row>
    <row r="879" spans="1:64" x14ac:dyDescent="0.3">
      <c r="A879" s="40" t="s">
        <v>279</v>
      </c>
      <c r="B879" s="40" t="s">
        <v>280</v>
      </c>
      <c r="C879" s="40" t="s">
        <v>329</v>
      </c>
      <c r="D879" s="40" t="s">
        <v>305</v>
      </c>
      <c r="E879" s="40" t="s">
        <v>287</v>
      </c>
      <c r="F879" s="40">
        <v>0</v>
      </c>
      <c r="G879" s="40" t="s">
        <v>258</v>
      </c>
      <c r="H879" s="40">
        <v>84.109842360000002</v>
      </c>
      <c r="I879" s="40">
        <v>81.475722009999998</v>
      </c>
      <c r="J879" s="40">
        <v>79.106384070000004</v>
      </c>
      <c r="K879" s="40">
        <v>82.492313269999997</v>
      </c>
      <c r="L879" s="40">
        <v>84.943305570000007</v>
      </c>
      <c r="M879" s="40">
        <v>92.442473100000001</v>
      </c>
      <c r="N879" s="40">
        <v>93.586733179999996</v>
      </c>
      <c r="O879" s="40">
        <v>94.437037900000007</v>
      </c>
      <c r="P879" s="40">
        <v>95.515618169999996</v>
      </c>
      <c r="Q879" s="40">
        <v>91.478308400000003</v>
      </c>
      <c r="R879" s="40">
        <v>102.9725754</v>
      </c>
      <c r="S879" s="40">
        <v>116.7658144</v>
      </c>
      <c r="T879" s="40">
        <v>103.24065899999999</v>
      </c>
      <c r="U879" s="40">
        <v>107.7179747</v>
      </c>
      <c r="V879" s="40">
        <v>124.53155169999999</v>
      </c>
      <c r="W879" s="40">
        <v>138.44646259999999</v>
      </c>
      <c r="X879" s="40">
        <v>129.90752370000001</v>
      </c>
      <c r="Y879" s="40">
        <v>118.6241486</v>
      </c>
      <c r="Z879" s="40">
        <v>101.98346650000001</v>
      </c>
      <c r="AA879" s="40">
        <v>104.8308255</v>
      </c>
      <c r="AB879" s="40">
        <v>102.9266121</v>
      </c>
      <c r="AC879" s="40">
        <v>95.766984829999998</v>
      </c>
      <c r="AD879" s="40">
        <v>97.011243210000004</v>
      </c>
      <c r="AE879" s="40">
        <v>92.833006999999995</v>
      </c>
      <c r="AF879" s="40">
        <v>99.798623090000007</v>
      </c>
      <c r="AG879" s="40">
        <v>100.8482685</v>
      </c>
      <c r="AH879" s="40">
        <v>98.018519800000007</v>
      </c>
      <c r="AI879" s="40">
        <v>117.7362632</v>
      </c>
      <c r="AJ879" s="40">
        <v>115.7393282</v>
      </c>
      <c r="AK879" s="40">
        <v>105.9259199</v>
      </c>
      <c r="AL879" s="40">
        <v>119.6114663</v>
      </c>
      <c r="AM879" s="40">
        <v>100.967483</v>
      </c>
      <c r="AN879" s="40">
        <v>124.8468555</v>
      </c>
      <c r="AO879" s="40">
        <v>106.9707464</v>
      </c>
      <c r="AP879" s="40">
        <v>96.05695068</v>
      </c>
      <c r="AQ879" s="40">
        <v>106.74198490000001</v>
      </c>
      <c r="AR879" s="40">
        <v>95.440955169999995</v>
      </c>
      <c r="AS879" s="40">
        <v>89.274755299999995</v>
      </c>
      <c r="AT879" s="40">
        <v>96.702104869999999</v>
      </c>
      <c r="AU879" s="40">
        <v>94.818665999999993</v>
      </c>
      <c r="AV879" s="40">
        <v>92.590744839999999</v>
      </c>
      <c r="AW879" s="40">
        <v>92.427205319999999</v>
      </c>
      <c r="AX879" s="40">
        <v>100.4477852</v>
      </c>
      <c r="AY879" s="40">
        <v>98.919964559999997</v>
      </c>
      <c r="AZ879" s="40">
        <v>98.104435649999999</v>
      </c>
      <c r="BA879" s="40">
        <v>102.9078933</v>
      </c>
      <c r="BB879" s="40">
        <v>101.38325260000001</v>
      </c>
      <c r="BC879" s="40">
        <v>104.2807</v>
      </c>
      <c r="BD879" s="40">
        <v>131.15544460000001</v>
      </c>
      <c r="BE879" s="40">
        <v>149.54353739999999</v>
      </c>
      <c r="BF879" s="40">
        <v>154.60930859999999</v>
      </c>
      <c r="BG879" s="40">
        <v>152.86732409999999</v>
      </c>
      <c r="BH879" s="40">
        <v>152.15601509999999</v>
      </c>
      <c r="BI879" s="40">
        <v>155.11375290000001</v>
      </c>
      <c r="BJ879" s="40">
        <v>146.6740667</v>
      </c>
      <c r="BK879" s="40">
        <v>143.14654880000001</v>
      </c>
      <c r="BL879" s="40">
        <v>0</v>
      </c>
    </row>
    <row r="880" spans="1:64" x14ac:dyDescent="0.3">
      <c r="A880" s="40" t="s">
        <v>281</v>
      </c>
      <c r="B880" s="40" t="s">
        <v>282</v>
      </c>
      <c r="C880" s="40" t="s">
        <v>329</v>
      </c>
      <c r="D880" s="40" t="s">
        <v>305</v>
      </c>
      <c r="E880" s="40" t="s">
        <v>287</v>
      </c>
      <c r="F880" s="40">
        <v>0</v>
      </c>
      <c r="G880" s="40" t="s">
        <v>258</v>
      </c>
      <c r="H880" s="40">
        <v>100.06373000000001</v>
      </c>
      <c r="I880" s="40">
        <v>104.52243989999999</v>
      </c>
      <c r="J880" s="40">
        <v>97.120715300000001</v>
      </c>
      <c r="K880" s="40">
        <v>92.122520179999995</v>
      </c>
      <c r="L880" s="40">
        <v>90.35414102</v>
      </c>
      <c r="M880" s="40">
        <v>103.7546365</v>
      </c>
      <c r="N880" s="40">
        <v>111.61325840000001</v>
      </c>
      <c r="O880" s="40">
        <v>93.351354049999998</v>
      </c>
      <c r="P880" s="40">
        <v>115.5134286</v>
      </c>
      <c r="Q880" s="40">
        <v>107.35202219999999</v>
      </c>
      <c r="R880" s="40">
        <v>132.86589739999999</v>
      </c>
      <c r="S880" s="40">
        <v>148.23640979999999</v>
      </c>
      <c r="T880" s="40">
        <v>117.3509842</v>
      </c>
      <c r="U880" s="40">
        <v>138.1138766</v>
      </c>
      <c r="V880" s="40">
        <v>124.29230630000001</v>
      </c>
      <c r="W880" s="40">
        <v>132.1400271</v>
      </c>
      <c r="X880" s="40">
        <v>131.50229440000001</v>
      </c>
      <c r="Y880" s="40">
        <v>127.1976131</v>
      </c>
      <c r="Z880" s="40">
        <v>105.4809619</v>
      </c>
      <c r="AA880" s="40">
        <v>102.8377449</v>
      </c>
      <c r="AB880" s="40">
        <v>122.1376246</v>
      </c>
      <c r="AC880" s="40">
        <v>107.2518188</v>
      </c>
      <c r="AD880" s="40">
        <v>86.229687839999997</v>
      </c>
      <c r="AE880" s="40">
        <v>91.8110152</v>
      </c>
      <c r="AF880" s="40">
        <v>120.56429199999999</v>
      </c>
      <c r="AG880" s="40">
        <v>112.50188989999999</v>
      </c>
      <c r="AH880" s="40">
        <v>92.023805460000005</v>
      </c>
      <c r="AI880" s="40">
        <v>116.0152284</v>
      </c>
      <c r="AJ880" s="40">
        <v>104.95452450000001</v>
      </c>
      <c r="AK880" s="40">
        <v>104.7987</v>
      </c>
      <c r="AL880" s="40">
        <v>97.23509516</v>
      </c>
      <c r="AM880" s="40">
        <v>65.45997534</v>
      </c>
      <c r="AN880" s="40">
        <v>88.284931499999999</v>
      </c>
      <c r="AO880" s="40">
        <v>95.923863370000007</v>
      </c>
      <c r="AP880" s="40">
        <v>73.873311749999999</v>
      </c>
      <c r="AQ880" s="40">
        <v>91.770031259999996</v>
      </c>
      <c r="AR880" s="40">
        <v>91.226426770000003</v>
      </c>
      <c r="AS880" s="40">
        <v>88.095453800000001</v>
      </c>
      <c r="AT880" s="40">
        <v>95.672779180000006</v>
      </c>
      <c r="AU880" s="40">
        <v>99.607840609999997</v>
      </c>
      <c r="AV880" s="40">
        <v>104.70287759999999</v>
      </c>
      <c r="AW880" s="40">
        <v>81.178003810000007</v>
      </c>
      <c r="AX880" s="40">
        <v>91.197903819999993</v>
      </c>
      <c r="AY880" s="40">
        <v>111.0548886</v>
      </c>
      <c r="AZ880" s="40">
        <v>89.392199430000005</v>
      </c>
      <c r="BA880" s="40">
        <v>99.726901920000003</v>
      </c>
      <c r="BB880" s="40">
        <v>95.840437820000005</v>
      </c>
      <c r="BC880" s="40">
        <v>79.759694100000004</v>
      </c>
      <c r="BD880" s="40">
        <v>77.913501589999996</v>
      </c>
      <c r="BE880" s="40">
        <v>83.333309299999996</v>
      </c>
      <c r="BF880" s="40">
        <v>78.283626479999995</v>
      </c>
      <c r="BG880" s="40">
        <v>81.230534410000004</v>
      </c>
      <c r="BH880" s="40">
        <v>77.455808110000007</v>
      </c>
      <c r="BI880" s="40">
        <v>74.820108149999996</v>
      </c>
      <c r="BJ880" s="40">
        <v>66.711213619999995</v>
      </c>
      <c r="BK880" s="40">
        <v>69.243706119999999</v>
      </c>
      <c r="BL880" s="40">
        <v>0</v>
      </c>
    </row>
    <row r="881" spans="1:64" x14ac:dyDescent="0.3">
      <c r="A881" s="40" t="s">
        <v>147</v>
      </c>
      <c r="B881" s="40" t="s">
        <v>148</v>
      </c>
      <c r="C881" s="40" t="s">
        <v>330</v>
      </c>
      <c r="D881" s="40" t="s">
        <v>305</v>
      </c>
      <c r="E881" s="40" t="s">
        <v>287</v>
      </c>
      <c r="F881" s="40">
        <v>0</v>
      </c>
      <c r="G881" s="40" t="s">
        <v>258</v>
      </c>
      <c r="H881" s="40">
        <v>49.069650189999997</v>
      </c>
      <c r="I881" s="40">
        <v>53.268630360000003</v>
      </c>
      <c r="J881" s="40">
        <v>52.961631130000001</v>
      </c>
      <c r="K881" s="40">
        <v>57.437877700000001</v>
      </c>
      <c r="L881" s="40">
        <v>58.115918440000002</v>
      </c>
      <c r="M881" s="40">
        <v>57.40530124</v>
      </c>
      <c r="N881" s="40">
        <v>58.22678896</v>
      </c>
      <c r="O881" s="40">
        <v>60.169033149999997</v>
      </c>
      <c r="P881" s="40">
        <v>58.326360489999999</v>
      </c>
      <c r="Q881" s="40">
        <v>58.548060599999999</v>
      </c>
      <c r="R881" s="40">
        <v>54.910227470000002</v>
      </c>
      <c r="S881" s="40">
        <v>51.307457479999997</v>
      </c>
      <c r="T881" s="40">
        <v>45.240693370000002</v>
      </c>
      <c r="U881" s="40">
        <v>50.521068749999998</v>
      </c>
      <c r="V881" s="40">
        <v>56.152447180000003</v>
      </c>
      <c r="W881" s="40">
        <v>49.786572</v>
      </c>
      <c r="X881" s="40">
        <v>50.557824050000001</v>
      </c>
      <c r="Y881" s="40">
        <v>54.110965020000002</v>
      </c>
      <c r="Z881" s="40">
        <v>56.261741950000001</v>
      </c>
      <c r="AA881" s="40">
        <v>51.780569120000003</v>
      </c>
      <c r="AB881" s="40">
        <v>56.718612210000003</v>
      </c>
      <c r="AC881" s="40">
        <v>55.902513229999997</v>
      </c>
      <c r="AD881" s="40">
        <v>56.229115890000003</v>
      </c>
      <c r="AE881" s="40">
        <v>55.60351764</v>
      </c>
      <c r="AF881" s="40">
        <v>67.937901249999996</v>
      </c>
      <c r="AG881" s="40">
        <v>74.912747569999993</v>
      </c>
      <c r="AH881" s="40">
        <v>67.53121161</v>
      </c>
      <c r="AI881" s="40">
        <v>76.248842069999995</v>
      </c>
      <c r="AJ881" s="40">
        <v>72.017716100000001</v>
      </c>
      <c r="AK881" s="40">
        <v>72.454999220000005</v>
      </c>
      <c r="AL881" s="40">
        <v>84.984571509999995</v>
      </c>
      <c r="AM881" s="40">
        <v>84.670159949999999</v>
      </c>
      <c r="AN881" s="40">
        <v>86.055705059999994</v>
      </c>
      <c r="AO881" s="40">
        <v>82.326986770000005</v>
      </c>
      <c r="AP881" s="40">
        <v>80.857153460000006</v>
      </c>
      <c r="AQ881" s="40">
        <v>85.006390049999993</v>
      </c>
      <c r="AR881" s="40">
        <v>76.066001139999997</v>
      </c>
      <c r="AS881" s="40">
        <v>88.016662909999994</v>
      </c>
      <c r="AT881" s="40">
        <v>87.912840950000003</v>
      </c>
      <c r="AU881" s="40">
        <v>75.15491308</v>
      </c>
      <c r="AV881" s="40">
        <v>96.792759910000001</v>
      </c>
      <c r="AW881" s="40">
        <v>93.367592920000007</v>
      </c>
      <c r="AX881" s="40">
        <v>105.6331146</v>
      </c>
      <c r="AY881" s="40">
        <v>93.972448799999995</v>
      </c>
      <c r="AZ881" s="40">
        <v>103.8704965</v>
      </c>
      <c r="BA881" s="40">
        <v>101.9998562</v>
      </c>
      <c r="BB881" s="40">
        <v>88.5896106</v>
      </c>
      <c r="BC881" s="40">
        <v>110.14598410000001</v>
      </c>
      <c r="BD881" s="40">
        <v>99.924028960000001</v>
      </c>
      <c r="BE881" s="40">
        <v>112.7363474</v>
      </c>
      <c r="BF881" s="40">
        <v>101.0076794</v>
      </c>
      <c r="BG881" s="40">
        <v>113.24026859999999</v>
      </c>
      <c r="BH881" s="40">
        <v>107.201458</v>
      </c>
      <c r="BI881" s="40">
        <v>104.2135387</v>
      </c>
      <c r="BJ881" s="40">
        <v>98.046528899999998</v>
      </c>
      <c r="BK881" s="40">
        <v>100.1479626</v>
      </c>
      <c r="BL881" s="40">
        <v>0</v>
      </c>
    </row>
    <row r="882" spans="1:64" x14ac:dyDescent="0.3">
      <c r="A882" s="40" t="s">
        <v>153</v>
      </c>
      <c r="B882" s="40" t="s">
        <v>154</v>
      </c>
      <c r="C882" s="40" t="s">
        <v>330</v>
      </c>
      <c r="D882" s="40" t="s">
        <v>305</v>
      </c>
      <c r="E882" s="40" t="s">
        <v>287</v>
      </c>
      <c r="F882" s="40">
        <v>0</v>
      </c>
      <c r="G882" s="40" t="s">
        <v>258</v>
      </c>
      <c r="H882" s="40">
        <v>51.557526340000003</v>
      </c>
      <c r="I882" s="40">
        <v>53.752610019999999</v>
      </c>
      <c r="J882" s="40">
        <v>57.08681206</v>
      </c>
      <c r="K882" s="40">
        <v>57.943692810000002</v>
      </c>
      <c r="L882" s="40">
        <v>52.551440650000004</v>
      </c>
      <c r="M882" s="40">
        <v>54.600092279999998</v>
      </c>
      <c r="N882" s="40">
        <v>59.185569280000003</v>
      </c>
      <c r="O882" s="40">
        <v>60.755693049999998</v>
      </c>
      <c r="P882" s="40">
        <v>58.975377799999997</v>
      </c>
      <c r="Q882" s="40">
        <v>63.762363149999999</v>
      </c>
      <c r="R882" s="40">
        <v>65.891719899999998</v>
      </c>
      <c r="S882" s="40">
        <v>68.354780250000005</v>
      </c>
      <c r="T882" s="40">
        <v>69.684922259999993</v>
      </c>
      <c r="U882" s="40">
        <v>74.514945569999995</v>
      </c>
      <c r="V882" s="40">
        <v>74.226506130000004</v>
      </c>
      <c r="W882" s="40">
        <v>71.068744719999998</v>
      </c>
      <c r="X882" s="40">
        <v>71.716925009999997</v>
      </c>
      <c r="Y882" s="40">
        <v>69.036201509999998</v>
      </c>
      <c r="Z882" s="40">
        <v>69.635489949999993</v>
      </c>
      <c r="AA882" s="40">
        <v>69.602967669999998</v>
      </c>
      <c r="AB882" s="40">
        <v>69.63371214</v>
      </c>
      <c r="AC882" s="40">
        <v>70.779515520000004</v>
      </c>
      <c r="AD882" s="40">
        <v>71.478179539999999</v>
      </c>
      <c r="AE882" s="40">
        <v>68.881738799999994</v>
      </c>
      <c r="AF882" s="40">
        <v>73.445684920000005</v>
      </c>
      <c r="AG882" s="40">
        <v>76.931974449999998</v>
      </c>
      <c r="AH882" s="40">
        <v>68.598995369999997</v>
      </c>
      <c r="AI882" s="40">
        <v>69.349516629999997</v>
      </c>
      <c r="AJ882" s="40">
        <v>70.674128479999993</v>
      </c>
      <c r="AK882" s="40">
        <v>72.466922780000004</v>
      </c>
      <c r="AL882" s="40">
        <v>72.564261400000007</v>
      </c>
      <c r="AM882" s="40">
        <v>72.283729170000001</v>
      </c>
      <c r="AN882" s="40">
        <v>74.908437739999997</v>
      </c>
      <c r="AO882" s="40">
        <v>75.986326020000007</v>
      </c>
      <c r="AP882" s="40">
        <v>79.202831950000004</v>
      </c>
      <c r="AQ882" s="40">
        <v>81.473246470000007</v>
      </c>
      <c r="AR882" s="40">
        <v>77.926141749999999</v>
      </c>
      <c r="AS882" s="40">
        <v>80.530301980000004</v>
      </c>
      <c r="AT882" s="40">
        <v>83.401924579999999</v>
      </c>
      <c r="AU882" s="40">
        <v>83.834675200000007</v>
      </c>
      <c r="AV882" s="40">
        <v>84.694704000000002</v>
      </c>
      <c r="AW882" s="40">
        <v>85.750637490000003</v>
      </c>
      <c r="AX882" s="40">
        <v>87.629600379999999</v>
      </c>
      <c r="AY882" s="40">
        <v>90.367353449999996</v>
      </c>
      <c r="AZ882" s="40">
        <v>101.9211559</v>
      </c>
      <c r="BA882" s="40">
        <v>107.4505089</v>
      </c>
      <c r="BB882" s="40">
        <v>112.7431582</v>
      </c>
      <c r="BC882" s="40">
        <v>116.16506080000001</v>
      </c>
      <c r="BD882" s="40">
        <v>123.42712349999999</v>
      </c>
      <c r="BE882" s="40">
        <v>132.41780660000001</v>
      </c>
      <c r="BF882" s="40">
        <v>135.51309989999999</v>
      </c>
      <c r="BG882" s="40">
        <v>140.3435849</v>
      </c>
      <c r="BH882" s="40">
        <v>141.76303100000001</v>
      </c>
      <c r="BI882" s="40">
        <v>140.79381230000001</v>
      </c>
      <c r="BJ882" s="40">
        <v>146.07626870000001</v>
      </c>
      <c r="BK882" s="40">
        <v>155.0201424</v>
      </c>
      <c r="BL882" s="40">
        <v>0</v>
      </c>
    </row>
    <row r="883" spans="1:64" x14ac:dyDescent="0.3">
      <c r="A883" s="40" t="s">
        <v>155</v>
      </c>
      <c r="B883" s="40" t="s">
        <v>156</v>
      </c>
      <c r="C883" s="40" t="s">
        <v>330</v>
      </c>
      <c r="D883" s="40" t="s">
        <v>305</v>
      </c>
      <c r="E883" s="40" t="s">
        <v>287</v>
      </c>
      <c r="F883" s="40">
        <v>0</v>
      </c>
      <c r="G883" s="40" t="s">
        <v>258</v>
      </c>
      <c r="H883" s="40">
        <v>98.004772500000001</v>
      </c>
      <c r="I883" s="40">
        <v>101.65515120000001</v>
      </c>
      <c r="J883" s="40">
        <v>106.4725511</v>
      </c>
      <c r="K883" s="40">
        <v>102.40948899999999</v>
      </c>
      <c r="L883" s="40">
        <v>99.506098370000004</v>
      </c>
      <c r="M883" s="40">
        <v>99.54400339</v>
      </c>
      <c r="N883" s="40">
        <v>96.953585790000005</v>
      </c>
      <c r="O883" s="40">
        <v>100.494147</v>
      </c>
      <c r="P883" s="40">
        <v>97.776993680000004</v>
      </c>
      <c r="Q883" s="40">
        <v>93.299384000000003</v>
      </c>
      <c r="R883" s="40">
        <v>91.164480089999998</v>
      </c>
      <c r="S883" s="40">
        <v>85.5225705</v>
      </c>
      <c r="T883" s="40">
        <v>77.98679765</v>
      </c>
      <c r="U883" s="40">
        <v>78.637017130000004</v>
      </c>
      <c r="V883" s="40">
        <v>82.989371629999994</v>
      </c>
      <c r="W883" s="40">
        <v>85.061434700000007</v>
      </c>
      <c r="X883" s="40">
        <v>86.664561750000004</v>
      </c>
      <c r="Y883" s="40">
        <v>90.933508700000004</v>
      </c>
      <c r="Z883" s="40">
        <v>90.115753659999996</v>
      </c>
      <c r="AA883" s="40">
        <v>91.618558609999994</v>
      </c>
      <c r="AB883" s="40">
        <v>87.018153729999995</v>
      </c>
      <c r="AC883" s="40">
        <v>87.001649830000005</v>
      </c>
      <c r="AD883" s="40">
        <v>87.968597180000003</v>
      </c>
      <c r="AE883" s="40">
        <v>72.351338150000004</v>
      </c>
      <c r="AF883" s="40">
        <v>84.603999150000007</v>
      </c>
      <c r="AG883" s="40">
        <v>84.170480620000006</v>
      </c>
      <c r="AH883" s="40">
        <v>81.919187579999999</v>
      </c>
      <c r="AI883" s="40">
        <v>89.933971540000002</v>
      </c>
      <c r="AJ883" s="40">
        <v>86.661198310000003</v>
      </c>
      <c r="AK883" s="40">
        <v>82.517729439999997</v>
      </c>
      <c r="AL883" s="40">
        <v>109.4243948</v>
      </c>
      <c r="AM883" s="40">
        <v>108.3890644</v>
      </c>
      <c r="AN883" s="40">
        <v>94.312312849999998</v>
      </c>
      <c r="AO883" s="40">
        <v>103.8067865</v>
      </c>
      <c r="AP883" s="40">
        <v>102.8649995</v>
      </c>
      <c r="AQ883" s="40">
        <v>101.51355890000001</v>
      </c>
      <c r="AR883" s="40">
        <v>109.5183181</v>
      </c>
      <c r="AS883" s="40">
        <v>118.63978590000001</v>
      </c>
      <c r="AT883" s="40">
        <v>108.3885028</v>
      </c>
      <c r="AU883" s="40">
        <v>101.1662029</v>
      </c>
      <c r="AV883" s="40">
        <v>111.3852859</v>
      </c>
      <c r="AW883" s="40">
        <v>101.1292893</v>
      </c>
      <c r="AX883" s="40">
        <v>106.7464145</v>
      </c>
      <c r="AY883" s="40">
        <v>92.680707600000005</v>
      </c>
      <c r="AZ883" s="40">
        <v>105.6606352</v>
      </c>
      <c r="BA883" s="40">
        <v>101.3549682</v>
      </c>
      <c r="BB883" s="40">
        <v>102.1619896</v>
      </c>
      <c r="BC883" s="40">
        <v>100.5468929</v>
      </c>
      <c r="BD883" s="40">
        <v>91.709196860000006</v>
      </c>
      <c r="BE883" s="40">
        <v>132.25152869999999</v>
      </c>
      <c r="BF883" s="40">
        <v>93.660321969999998</v>
      </c>
      <c r="BG883" s="40">
        <v>128.87289100000001</v>
      </c>
      <c r="BH883" s="40">
        <v>112.7980347</v>
      </c>
      <c r="BI883" s="40">
        <v>109.7753163</v>
      </c>
      <c r="BJ883" s="40">
        <v>105.4290014</v>
      </c>
      <c r="BK883" s="40">
        <v>109.3205707</v>
      </c>
      <c r="BL883" s="40">
        <v>0</v>
      </c>
    </row>
    <row r="884" spans="1:64" x14ac:dyDescent="0.3">
      <c r="A884" s="40" t="s">
        <v>284</v>
      </c>
      <c r="B884" s="40" t="s">
        <v>272</v>
      </c>
      <c r="C884" s="40" t="s">
        <v>330</v>
      </c>
      <c r="D884" s="40" t="s">
        <v>305</v>
      </c>
      <c r="E884" s="40" t="s">
        <v>287</v>
      </c>
      <c r="F884" s="40">
        <v>0</v>
      </c>
      <c r="G884" s="40" t="s">
        <v>258</v>
      </c>
      <c r="H884" s="40">
        <v>56.639388789999998</v>
      </c>
      <c r="I884" s="40">
        <v>64.210408520000001</v>
      </c>
      <c r="J884" s="40">
        <v>62.844487149999999</v>
      </c>
      <c r="K884" s="40">
        <v>66.492206499999995</v>
      </c>
      <c r="L884" s="40">
        <v>65.575374420000003</v>
      </c>
      <c r="M884" s="40">
        <v>67.765048820000004</v>
      </c>
      <c r="N884" s="40">
        <v>69.520450150000002</v>
      </c>
      <c r="O884" s="40">
        <v>69.727626490000006</v>
      </c>
      <c r="P884" s="40">
        <v>72.215465440000003</v>
      </c>
      <c r="Q884" s="40">
        <v>71.460603610000007</v>
      </c>
      <c r="R884" s="40">
        <v>75.510032730000006</v>
      </c>
      <c r="S884" s="40">
        <v>70.753217910000004</v>
      </c>
      <c r="T884" s="40">
        <v>73.126380870000006</v>
      </c>
      <c r="U884" s="40">
        <v>79.358987529999993</v>
      </c>
      <c r="V884" s="40">
        <v>85.814942180000003</v>
      </c>
      <c r="W884" s="40">
        <v>82.094218420000004</v>
      </c>
      <c r="X884" s="40">
        <v>82.189079860000007</v>
      </c>
      <c r="Y884" s="40">
        <v>85.450421550000002</v>
      </c>
      <c r="Z884" s="40">
        <v>87.247639050000004</v>
      </c>
      <c r="AA884" s="40">
        <v>87.930831960000006</v>
      </c>
      <c r="AB884" s="40">
        <v>88.10581689</v>
      </c>
      <c r="AC884" s="40">
        <v>83.469114129999994</v>
      </c>
      <c r="AD884" s="40">
        <v>78.947317010000006</v>
      </c>
      <c r="AE884" s="40">
        <v>88.389934220000001</v>
      </c>
      <c r="AF884" s="40">
        <v>84.482976179999994</v>
      </c>
      <c r="AG884" s="40">
        <v>85.044121290000007</v>
      </c>
      <c r="AH884" s="40">
        <v>85.032726780000004</v>
      </c>
      <c r="AI884" s="40">
        <v>88.386823879999994</v>
      </c>
      <c r="AJ884" s="40">
        <v>86.192379410000001</v>
      </c>
      <c r="AK884" s="40">
        <v>89.08782051</v>
      </c>
      <c r="AL884" s="40">
        <v>86.412247289999996</v>
      </c>
      <c r="AM884" s="40">
        <v>87.089964120000005</v>
      </c>
      <c r="AN884" s="40">
        <v>85.260327219999994</v>
      </c>
      <c r="AO884" s="40">
        <v>84.799903509999993</v>
      </c>
      <c r="AP884" s="40">
        <v>91.741045549999996</v>
      </c>
      <c r="AQ884" s="40">
        <v>93.411370950000006</v>
      </c>
      <c r="AR884" s="40">
        <v>92.417617289999995</v>
      </c>
      <c r="AS884" s="40">
        <v>93.964992330000001</v>
      </c>
      <c r="AT884" s="40">
        <v>93.552204560000007</v>
      </c>
      <c r="AU884" s="40">
        <v>98.162500629999997</v>
      </c>
      <c r="AV884" s="40">
        <v>94.509948190000003</v>
      </c>
      <c r="AW884" s="40">
        <v>96.332842189999994</v>
      </c>
      <c r="AX884" s="40">
        <v>96.020918809999998</v>
      </c>
      <c r="AY884" s="40">
        <v>99.143287580000006</v>
      </c>
      <c r="AZ884" s="40">
        <v>97.923601360000006</v>
      </c>
      <c r="BA884" s="40">
        <v>102.88896889999999</v>
      </c>
      <c r="BB884" s="40">
        <v>98.436210279999997</v>
      </c>
      <c r="BC884" s="40">
        <v>103.8040579</v>
      </c>
      <c r="BD884" s="40">
        <v>96.65660038</v>
      </c>
      <c r="BE884" s="40">
        <v>102.1155722</v>
      </c>
      <c r="BF884" s="40">
        <v>105.2802684</v>
      </c>
      <c r="BG884" s="40">
        <v>110.4651272</v>
      </c>
      <c r="BH884" s="40">
        <v>111.3417409</v>
      </c>
      <c r="BI884" s="40">
        <v>114.3689803</v>
      </c>
      <c r="BJ884" s="40">
        <v>113.20061680000001</v>
      </c>
      <c r="BK884" s="40">
        <v>109.7412209</v>
      </c>
      <c r="BL884" s="40">
        <v>0</v>
      </c>
    </row>
    <row r="885" spans="1:64" x14ac:dyDescent="0.3">
      <c r="A885" s="40" t="s">
        <v>273</v>
      </c>
      <c r="B885" s="40" t="s">
        <v>274</v>
      </c>
      <c r="C885" s="40" t="s">
        <v>330</v>
      </c>
      <c r="D885" s="40" t="s">
        <v>305</v>
      </c>
      <c r="E885" s="40" t="s">
        <v>287</v>
      </c>
      <c r="F885" s="40">
        <v>0</v>
      </c>
      <c r="G885" s="40" t="s">
        <v>258</v>
      </c>
      <c r="H885" s="40">
        <v>59.960189200000002</v>
      </c>
      <c r="I885" s="40">
        <v>59.317424580000001</v>
      </c>
      <c r="J885" s="40">
        <v>59.241273730000003</v>
      </c>
      <c r="K885" s="40">
        <v>65.774788869999995</v>
      </c>
      <c r="L885" s="40">
        <v>58.381505500000003</v>
      </c>
      <c r="M885" s="40">
        <v>57.798809599999998</v>
      </c>
      <c r="N885" s="40">
        <v>62.279423190000003</v>
      </c>
      <c r="O885" s="40">
        <v>59.69644366</v>
      </c>
      <c r="P885" s="40">
        <v>63.895169840000001</v>
      </c>
      <c r="Q885" s="40">
        <v>64.584526150000002</v>
      </c>
      <c r="R885" s="40">
        <v>65.56063949</v>
      </c>
      <c r="S885" s="40">
        <v>62.491658639999997</v>
      </c>
      <c r="T885" s="40">
        <v>61.484656489999999</v>
      </c>
      <c r="U885" s="40">
        <v>67.859378570000004</v>
      </c>
      <c r="V885" s="40">
        <v>61.94465958</v>
      </c>
      <c r="W885" s="40">
        <v>53.739529760000003</v>
      </c>
      <c r="X885" s="40">
        <v>47.19716742</v>
      </c>
      <c r="Y885" s="40">
        <v>46.105200830000001</v>
      </c>
      <c r="Z885" s="40">
        <v>47.294766850000002</v>
      </c>
      <c r="AA885" s="40">
        <v>46.635745290000003</v>
      </c>
      <c r="AB885" s="40">
        <v>44.776053930000003</v>
      </c>
      <c r="AC885" s="40">
        <v>40.643307720000003</v>
      </c>
      <c r="AD885" s="40">
        <v>40.055943450000001</v>
      </c>
      <c r="AE885" s="40">
        <v>48.867623360000003</v>
      </c>
      <c r="AF885" s="40">
        <v>47.263231709999999</v>
      </c>
      <c r="AG885" s="40">
        <v>50.478363469999998</v>
      </c>
      <c r="AH885" s="40">
        <v>50.666954410000002</v>
      </c>
      <c r="AI885" s="40">
        <v>50.977385959999999</v>
      </c>
      <c r="AJ885" s="40">
        <v>55.64057691</v>
      </c>
      <c r="AK885" s="40">
        <v>45.208376889999997</v>
      </c>
      <c r="AL885" s="40">
        <v>65.876650249999997</v>
      </c>
      <c r="AM885" s="40">
        <v>63.881619039999997</v>
      </c>
      <c r="AN885" s="40">
        <v>67.593485880000003</v>
      </c>
      <c r="AO885" s="40">
        <v>63.247793739999999</v>
      </c>
      <c r="AP885" s="40">
        <v>71.583005189999994</v>
      </c>
      <c r="AQ885" s="40">
        <v>76.482690129999995</v>
      </c>
      <c r="AR885" s="40">
        <v>73.923895490000007</v>
      </c>
      <c r="AS885" s="40">
        <v>79.576915819999996</v>
      </c>
      <c r="AT885" s="40">
        <v>84.076513669999997</v>
      </c>
      <c r="AU885" s="40">
        <v>84.166733429999994</v>
      </c>
      <c r="AV885" s="40">
        <v>86.551290399999999</v>
      </c>
      <c r="AW885" s="40">
        <v>93.858832570000004</v>
      </c>
      <c r="AX885" s="40">
        <v>96.487904349999994</v>
      </c>
      <c r="AY885" s="40">
        <v>98.759488090000005</v>
      </c>
      <c r="AZ885" s="40">
        <v>99.710934069999993</v>
      </c>
      <c r="BA885" s="40">
        <v>101.49331239999999</v>
      </c>
      <c r="BB885" s="40">
        <v>97.960402250000001</v>
      </c>
      <c r="BC885" s="40">
        <v>108.4454988</v>
      </c>
      <c r="BD885" s="40">
        <v>117.9243709</v>
      </c>
      <c r="BE885" s="40">
        <v>119.35160190000001</v>
      </c>
      <c r="BF885" s="40">
        <v>122.790373</v>
      </c>
      <c r="BG885" s="40">
        <v>128.09739379999999</v>
      </c>
      <c r="BH885" s="40">
        <v>131.34367560000001</v>
      </c>
      <c r="BI885" s="40">
        <v>136.01959439999999</v>
      </c>
      <c r="BJ885" s="40">
        <v>135.36748689999999</v>
      </c>
      <c r="BK885" s="40">
        <v>136.18921219999999</v>
      </c>
      <c r="BL885" s="40">
        <v>0</v>
      </c>
    </row>
    <row r="886" spans="1:64" x14ac:dyDescent="0.3">
      <c r="A886" s="40" t="s">
        <v>161</v>
      </c>
      <c r="B886" s="40" t="s">
        <v>162</v>
      </c>
      <c r="C886" s="40" t="s">
        <v>330</v>
      </c>
      <c r="D886" s="40" t="s">
        <v>305</v>
      </c>
      <c r="E886" s="40" t="s">
        <v>287</v>
      </c>
      <c r="F886" s="40">
        <v>0</v>
      </c>
      <c r="G886" s="40" t="s">
        <v>258</v>
      </c>
      <c r="H886" s="40">
        <v>42.71777436</v>
      </c>
      <c r="I886" s="40">
        <v>45.502943690000002</v>
      </c>
      <c r="J886" s="40">
        <v>46.645496270000002</v>
      </c>
      <c r="K886" s="40">
        <v>46.447154990000001</v>
      </c>
      <c r="L886" s="40">
        <v>49.239868209999997</v>
      </c>
      <c r="M886" s="40">
        <v>49.154699630000003</v>
      </c>
      <c r="N886" s="40">
        <v>51.619251669999997</v>
      </c>
      <c r="O886" s="40">
        <v>49.989302530000003</v>
      </c>
      <c r="P886" s="40">
        <v>54.316217979999998</v>
      </c>
      <c r="Q886" s="40">
        <v>53.9622198</v>
      </c>
      <c r="R886" s="40">
        <v>52.410514280000001</v>
      </c>
      <c r="S886" s="40">
        <v>45.679881510000001</v>
      </c>
      <c r="T886" s="40">
        <v>41.29028581</v>
      </c>
      <c r="U886" s="40">
        <v>46.399301119999997</v>
      </c>
      <c r="V886" s="40">
        <v>52.016684069999997</v>
      </c>
      <c r="W886" s="40">
        <v>53.024438330000002</v>
      </c>
      <c r="X886" s="40">
        <v>52.851347879999999</v>
      </c>
      <c r="Y886" s="40">
        <v>54.628015189999999</v>
      </c>
      <c r="Z886" s="40">
        <v>54.849402419999997</v>
      </c>
      <c r="AA886" s="40">
        <v>55.395308649999997</v>
      </c>
      <c r="AB886" s="40">
        <v>60.596446039999996</v>
      </c>
      <c r="AC886" s="40">
        <v>61.882278990000003</v>
      </c>
      <c r="AD886" s="40">
        <v>60.019775539999998</v>
      </c>
      <c r="AE886" s="40">
        <v>52.976190770000002</v>
      </c>
      <c r="AF886" s="40">
        <v>55.578734969999999</v>
      </c>
      <c r="AG886" s="40">
        <v>59.299413800000004</v>
      </c>
      <c r="AH886" s="40">
        <v>56.732335919999997</v>
      </c>
      <c r="AI886" s="40">
        <v>65.683196670000001</v>
      </c>
      <c r="AJ886" s="40">
        <v>64.227413510000005</v>
      </c>
      <c r="AK886" s="40">
        <v>63.367400949999997</v>
      </c>
      <c r="AL886" s="40">
        <v>90.978666149999995</v>
      </c>
      <c r="AM886" s="40">
        <v>81.215197549999999</v>
      </c>
      <c r="AN886" s="40">
        <v>82.537151339999994</v>
      </c>
      <c r="AO886" s="40">
        <v>85.480443780000002</v>
      </c>
      <c r="AP886" s="40">
        <v>83.347669190000005</v>
      </c>
      <c r="AQ886" s="40">
        <v>84.515309239999993</v>
      </c>
      <c r="AR886" s="40">
        <v>83.826163769999994</v>
      </c>
      <c r="AS886" s="40">
        <v>87.958596290000003</v>
      </c>
      <c r="AT886" s="40">
        <v>92.279306450000007</v>
      </c>
      <c r="AU886" s="40">
        <v>85.961969879999998</v>
      </c>
      <c r="AV886" s="40">
        <v>90.508839649999999</v>
      </c>
      <c r="AW886" s="40">
        <v>87.617486450000001</v>
      </c>
      <c r="AX886" s="40">
        <v>99.119972439999998</v>
      </c>
      <c r="AY886" s="40">
        <v>95.168233459999996</v>
      </c>
      <c r="AZ886" s="40">
        <v>102.3060067</v>
      </c>
      <c r="BA886" s="40">
        <v>102.3827422</v>
      </c>
      <c r="BB886" s="40">
        <v>111.94289670000001</v>
      </c>
      <c r="BC886" s="40">
        <v>121.29927910000001</v>
      </c>
      <c r="BD886" s="40">
        <v>128.28188510000001</v>
      </c>
      <c r="BE886" s="40">
        <v>119.2211022</v>
      </c>
      <c r="BF886" s="40">
        <v>129.76500239999999</v>
      </c>
      <c r="BG886" s="40">
        <v>131.6889674</v>
      </c>
      <c r="BH886" s="40">
        <v>128.4089243</v>
      </c>
      <c r="BI886" s="40">
        <v>127.8331977</v>
      </c>
      <c r="BJ886" s="40">
        <v>132.36986730000001</v>
      </c>
      <c r="BK886" s="40">
        <v>143.51675839999999</v>
      </c>
      <c r="BL886" s="40">
        <v>0</v>
      </c>
    </row>
    <row r="887" spans="1:64" x14ac:dyDescent="0.3">
      <c r="A887" s="40" t="s">
        <v>163</v>
      </c>
      <c r="B887" s="40" t="s">
        <v>164</v>
      </c>
      <c r="C887" s="40" t="s">
        <v>330</v>
      </c>
      <c r="D887" s="40" t="s">
        <v>305</v>
      </c>
      <c r="E887" s="40" t="s">
        <v>287</v>
      </c>
      <c r="F887" s="40">
        <v>0</v>
      </c>
      <c r="G887" s="40" t="s">
        <v>258</v>
      </c>
      <c r="H887" s="40">
        <v>97.706063959999994</v>
      </c>
      <c r="I887" s="40">
        <v>97.461012420000003</v>
      </c>
      <c r="J887" s="40">
        <v>98.085301529999995</v>
      </c>
      <c r="K887" s="40">
        <v>99.178585470000002</v>
      </c>
      <c r="L887" s="40">
        <v>100.4547005</v>
      </c>
      <c r="M887" s="40">
        <v>99.784236480000004</v>
      </c>
      <c r="N887" s="40">
        <v>99.264391140000001</v>
      </c>
      <c r="O887" s="40">
        <v>101.19144780000001</v>
      </c>
      <c r="P887" s="40">
        <v>96.455211599999998</v>
      </c>
      <c r="Q887" s="40">
        <v>94.597434379999996</v>
      </c>
      <c r="R887" s="40">
        <v>90.917835420000003</v>
      </c>
      <c r="S887" s="40">
        <v>85.186090969999995</v>
      </c>
      <c r="T887" s="40">
        <v>73.945910920000003</v>
      </c>
      <c r="U887" s="40">
        <v>69.671625750000004</v>
      </c>
      <c r="V887" s="40">
        <v>70.828455199999993</v>
      </c>
      <c r="W887" s="40">
        <v>76.623498839999996</v>
      </c>
      <c r="X887" s="40">
        <v>80.639455549999994</v>
      </c>
      <c r="Y887" s="40">
        <v>83.958896780000003</v>
      </c>
      <c r="Z887" s="40">
        <v>84.365617189999995</v>
      </c>
      <c r="AA887" s="40">
        <v>88.038931129999995</v>
      </c>
      <c r="AB887" s="40">
        <v>90.265701820000004</v>
      </c>
      <c r="AC887" s="40">
        <v>87.073130320000004</v>
      </c>
      <c r="AD887" s="40">
        <v>82.497005979999997</v>
      </c>
      <c r="AE887" s="40">
        <v>79.492321939999997</v>
      </c>
      <c r="AF887" s="40">
        <v>85.412944429999996</v>
      </c>
      <c r="AG887" s="40">
        <v>85.718477840000006</v>
      </c>
      <c r="AH887" s="40">
        <v>87.742861599999998</v>
      </c>
      <c r="AI887" s="40">
        <v>89.432941020000001</v>
      </c>
      <c r="AJ887" s="40">
        <v>92.247784240000001</v>
      </c>
      <c r="AK887" s="40">
        <v>92.974400540000005</v>
      </c>
      <c r="AL887" s="40">
        <v>112.17508460000001</v>
      </c>
      <c r="AM887" s="40">
        <v>106.2287128</v>
      </c>
      <c r="AN887" s="40">
        <v>103.810046</v>
      </c>
      <c r="AO887" s="40">
        <v>100.2415431</v>
      </c>
      <c r="AP887" s="40">
        <v>101.8400358</v>
      </c>
      <c r="AQ887" s="40">
        <v>102.90737319999999</v>
      </c>
      <c r="AR887" s="40">
        <v>99.064097050000001</v>
      </c>
      <c r="AS887" s="40">
        <v>97.794284500000003</v>
      </c>
      <c r="AT887" s="40">
        <v>97.601634790000006</v>
      </c>
      <c r="AU887" s="40">
        <v>97.547401750000006</v>
      </c>
      <c r="AV887" s="40">
        <v>95.915140649999998</v>
      </c>
      <c r="AW887" s="40">
        <v>98.847252519999998</v>
      </c>
      <c r="AX887" s="40">
        <v>99.859848029999995</v>
      </c>
      <c r="AY887" s="40">
        <v>99.196150270000004</v>
      </c>
      <c r="AZ887" s="40">
        <v>100.2398405</v>
      </c>
      <c r="BA887" s="40">
        <v>100.5363919</v>
      </c>
      <c r="BB887" s="40">
        <v>96.918959619999995</v>
      </c>
      <c r="BC887" s="40">
        <v>92.054132559999999</v>
      </c>
      <c r="BD887" s="40">
        <v>95.080069940000001</v>
      </c>
      <c r="BE887" s="40">
        <v>101.8343218</v>
      </c>
      <c r="BF887" s="40">
        <v>100.3816466</v>
      </c>
      <c r="BG887" s="40">
        <v>105.71830300000001</v>
      </c>
      <c r="BH887" s="40">
        <v>105.1439055</v>
      </c>
      <c r="BI887" s="40">
        <v>107.0616689</v>
      </c>
      <c r="BJ887" s="40">
        <v>110.9553102</v>
      </c>
      <c r="BK887" s="40">
        <v>105.2761548</v>
      </c>
      <c r="BL887" s="40">
        <v>0</v>
      </c>
    </row>
    <row r="888" spans="1:64" x14ac:dyDescent="0.3">
      <c r="A888" s="40" t="s">
        <v>167</v>
      </c>
      <c r="B888" s="40" t="s">
        <v>168</v>
      </c>
      <c r="C888" s="40" t="s">
        <v>330</v>
      </c>
      <c r="D888" s="40" t="s">
        <v>305</v>
      </c>
      <c r="E888" s="40" t="s">
        <v>287</v>
      </c>
      <c r="F888" s="40">
        <v>0</v>
      </c>
      <c r="G888" s="40" t="s">
        <v>258</v>
      </c>
      <c r="H888" s="40">
        <v>86.410766609999996</v>
      </c>
      <c r="I888" s="40">
        <v>94.912218920000001</v>
      </c>
      <c r="J888" s="40">
        <v>97.394679909999994</v>
      </c>
      <c r="K888" s="40">
        <v>94.593016280000001</v>
      </c>
      <c r="L888" s="40">
        <v>93.086779500000006</v>
      </c>
      <c r="M888" s="40">
        <v>96.534628589999997</v>
      </c>
      <c r="N888" s="40">
        <v>102.4621961</v>
      </c>
      <c r="O888" s="40">
        <v>93.152386800000002</v>
      </c>
      <c r="P888" s="40">
        <v>98.483501959999998</v>
      </c>
      <c r="Q888" s="40">
        <v>91.632814670000002</v>
      </c>
      <c r="R888" s="40">
        <v>91.049790239999993</v>
      </c>
      <c r="S888" s="40">
        <v>88.868662599999993</v>
      </c>
      <c r="T888" s="40">
        <v>63.924492280000003</v>
      </c>
      <c r="U888" s="40">
        <v>73.595977910000002</v>
      </c>
      <c r="V888" s="40">
        <v>68.534503599999994</v>
      </c>
      <c r="W888" s="40">
        <v>79.438456369999997</v>
      </c>
      <c r="X888" s="40">
        <v>92.773446870000001</v>
      </c>
      <c r="Y888" s="40">
        <v>93.950218210000003</v>
      </c>
      <c r="Z888" s="40">
        <v>91.62184259</v>
      </c>
      <c r="AA888" s="40">
        <v>96.188010989999995</v>
      </c>
      <c r="AB888" s="40">
        <v>92.249430649999994</v>
      </c>
      <c r="AC888" s="40">
        <v>89.892196580000004</v>
      </c>
      <c r="AD888" s="40">
        <v>87.316905360000007</v>
      </c>
      <c r="AE888" s="40">
        <v>65.342529369999994</v>
      </c>
      <c r="AF888" s="40">
        <v>65.225061289999999</v>
      </c>
      <c r="AG888" s="40">
        <v>70.665033179999995</v>
      </c>
      <c r="AH888" s="40">
        <v>63.278780410000003</v>
      </c>
      <c r="AI888" s="40">
        <v>78.542636099999996</v>
      </c>
      <c r="AJ888" s="40">
        <v>72.382952680000002</v>
      </c>
      <c r="AK888" s="40">
        <v>76.994079650000003</v>
      </c>
      <c r="AL888" s="40">
        <v>80.599975470000004</v>
      </c>
      <c r="AM888" s="40">
        <v>83.377480899999995</v>
      </c>
      <c r="AN888" s="40">
        <v>76.838031220000005</v>
      </c>
      <c r="AO888" s="40">
        <v>76.900574539999994</v>
      </c>
      <c r="AP888" s="40">
        <v>76.118297490000003</v>
      </c>
      <c r="AQ888" s="40">
        <v>85.260235640000005</v>
      </c>
      <c r="AR888" s="40">
        <v>76.563317429999998</v>
      </c>
      <c r="AS888" s="40">
        <v>98.648266379999995</v>
      </c>
      <c r="AT888" s="40">
        <v>93.104308250000003</v>
      </c>
      <c r="AU888" s="40">
        <v>82.650321079999998</v>
      </c>
      <c r="AV888" s="40">
        <v>96.589158699999999</v>
      </c>
      <c r="AW888" s="40">
        <v>102.7397249</v>
      </c>
      <c r="AX888" s="40">
        <v>100.7547596</v>
      </c>
      <c r="AY888" s="40">
        <v>91.328472669999996</v>
      </c>
      <c r="AZ888" s="40">
        <v>102.47532</v>
      </c>
      <c r="BA888" s="40">
        <v>105.668712</v>
      </c>
      <c r="BB888" s="40">
        <v>107.52224150000001</v>
      </c>
      <c r="BC888" s="40">
        <v>124.6021925</v>
      </c>
      <c r="BD888" s="40">
        <v>97.749768599999996</v>
      </c>
      <c r="BE888" s="40">
        <v>120.8016732</v>
      </c>
      <c r="BF888" s="40">
        <v>102.1979283</v>
      </c>
      <c r="BG888" s="40">
        <v>107.58234899999999</v>
      </c>
      <c r="BH888" s="40">
        <v>108.0523044</v>
      </c>
      <c r="BI888" s="40">
        <v>109.01511189999999</v>
      </c>
      <c r="BJ888" s="40">
        <v>111.8101072</v>
      </c>
      <c r="BK888" s="40">
        <v>116.3009811</v>
      </c>
      <c r="BL888" s="40">
        <v>0</v>
      </c>
    </row>
    <row r="889" spans="1:64" x14ac:dyDescent="0.3">
      <c r="A889" s="40" t="s">
        <v>169</v>
      </c>
      <c r="B889" s="40" t="s">
        <v>170</v>
      </c>
      <c r="C889" s="40" t="s">
        <v>330</v>
      </c>
      <c r="D889" s="40" t="s">
        <v>305</v>
      </c>
      <c r="E889" s="40" t="s">
        <v>287</v>
      </c>
      <c r="F889" s="40">
        <v>0</v>
      </c>
      <c r="G889" s="40" t="s">
        <v>258</v>
      </c>
      <c r="H889" s="40">
        <v>49.904547919999999</v>
      </c>
      <c r="I889" s="40">
        <v>50.828294100000001</v>
      </c>
      <c r="J889" s="40">
        <v>52.401940369999998</v>
      </c>
      <c r="K889" s="40">
        <v>53.006340219999998</v>
      </c>
      <c r="L889" s="40">
        <v>54.376584569999999</v>
      </c>
      <c r="M889" s="40">
        <v>51.861215870000002</v>
      </c>
      <c r="N889" s="40">
        <v>53.329723199999997</v>
      </c>
      <c r="O889" s="40">
        <v>53.182576189999999</v>
      </c>
      <c r="P889" s="40">
        <v>57.805068290000001</v>
      </c>
      <c r="Q889" s="40">
        <v>61.504690089999997</v>
      </c>
      <c r="R889" s="40">
        <v>54.91190194</v>
      </c>
      <c r="S889" s="40">
        <v>47.764045260000003</v>
      </c>
      <c r="T889" s="40">
        <v>48.878350009999998</v>
      </c>
      <c r="U889" s="40">
        <v>52.716527640000002</v>
      </c>
      <c r="V889" s="40">
        <v>49.687476940000003</v>
      </c>
      <c r="W889" s="40">
        <v>46.272534749999998</v>
      </c>
      <c r="X889" s="40">
        <v>44.591320860000003</v>
      </c>
      <c r="Y889" s="40">
        <v>42.968038180000001</v>
      </c>
      <c r="Z889" s="40">
        <v>42.983912840000002</v>
      </c>
      <c r="AA889" s="40">
        <v>44.451728160000002</v>
      </c>
      <c r="AB889" s="40">
        <v>43.464705090000002</v>
      </c>
      <c r="AC889" s="40">
        <v>44.000047899999998</v>
      </c>
      <c r="AD889" s="40">
        <v>44.18336867</v>
      </c>
      <c r="AE889" s="40">
        <v>45.61145183</v>
      </c>
      <c r="AF889" s="40">
        <v>48.04483149</v>
      </c>
      <c r="AG889" s="40">
        <v>49.303138300000001</v>
      </c>
      <c r="AH889" s="40">
        <v>49.539989609999999</v>
      </c>
      <c r="AI889" s="40">
        <v>55.50566662</v>
      </c>
      <c r="AJ889" s="40">
        <v>59.863564230000001</v>
      </c>
      <c r="AK889" s="40">
        <v>62.155678700000003</v>
      </c>
      <c r="AL889" s="40">
        <v>69.112378550000003</v>
      </c>
      <c r="AM889" s="40">
        <v>73.166698370000006</v>
      </c>
      <c r="AN889" s="40">
        <v>76.262860059999994</v>
      </c>
      <c r="AO889" s="40">
        <v>77.091961359999999</v>
      </c>
      <c r="AP889" s="40">
        <v>78.067126139999999</v>
      </c>
      <c r="AQ889" s="40">
        <v>80.021113729999996</v>
      </c>
      <c r="AR889" s="40">
        <v>81.736964130000004</v>
      </c>
      <c r="AS889" s="40">
        <v>84.961179479999998</v>
      </c>
      <c r="AT889" s="40">
        <v>87.219005929999994</v>
      </c>
      <c r="AU889" s="40">
        <v>86.866671030000006</v>
      </c>
      <c r="AV889" s="40">
        <v>85.416005319999996</v>
      </c>
      <c r="AW889" s="40">
        <v>88.452103600000001</v>
      </c>
      <c r="AX889" s="40">
        <v>91.018324500000006</v>
      </c>
      <c r="AY889" s="40">
        <v>95.553507370000005</v>
      </c>
      <c r="AZ889" s="40">
        <v>99.592439639999995</v>
      </c>
      <c r="BA889" s="40">
        <v>104.73596070000001</v>
      </c>
      <c r="BB889" s="40">
        <v>96.941131040000002</v>
      </c>
      <c r="BC889" s="40">
        <v>101.8441301</v>
      </c>
      <c r="BD889" s="40">
        <v>89.087742280000001</v>
      </c>
      <c r="BE889" s="40">
        <v>100.02052329999999</v>
      </c>
      <c r="BF889" s="40">
        <v>93.541199329999998</v>
      </c>
      <c r="BG889" s="40">
        <v>104.0665559</v>
      </c>
      <c r="BH889" s="40">
        <v>101.5809076</v>
      </c>
      <c r="BI889" s="40">
        <v>112.12682359999999</v>
      </c>
      <c r="BJ889" s="40">
        <v>112.6541922</v>
      </c>
      <c r="BK889" s="40">
        <v>110.46703119999999</v>
      </c>
      <c r="BL889" s="40">
        <v>0</v>
      </c>
    </row>
    <row r="890" spans="1:64" x14ac:dyDescent="0.3">
      <c r="A890" s="40" t="s">
        <v>173</v>
      </c>
      <c r="B890" s="40" t="s">
        <v>174</v>
      </c>
      <c r="C890" s="40" t="s">
        <v>330</v>
      </c>
      <c r="D890" s="40" t="s">
        <v>305</v>
      </c>
      <c r="E890" s="40" t="s">
        <v>287</v>
      </c>
      <c r="F890" s="40">
        <v>0</v>
      </c>
      <c r="G890" s="40" t="s">
        <v>258</v>
      </c>
      <c r="H890" s="40">
        <v>166.36525169999999</v>
      </c>
      <c r="I890" s="40">
        <v>166.47223099999999</v>
      </c>
      <c r="J890" s="40">
        <v>176.51356949999999</v>
      </c>
      <c r="K890" s="40">
        <v>169.68500399999999</v>
      </c>
      <c r="L890" s="40">
        <v>179.45099870000001</v>
      </c>
      <c r="M890" s="40">
        <v>162.93288999999999</v>
      </c>
      <c r="N890" s="40">
        <v>176.49433239999999</v>
      </c>
      <c r="O890" s="40">
        <v>141.97370979999999</v>
      </c>
      <c r="P890" s="40">
        <v>150.93641059999999</v>
      </c>
      <c r="Q890" s="40">
        <v>112.0876816</v>
      </c>
      <c r="R890" s="40">
        <v>156.7519202</v>
      </c>
      <c r="S890" s="40">
        <v>100.77685219999999</v>
      </c>
      <c r="T890" s="40">
        <v>115.751642</v>
      </c>
      <c r="U890" s="40">
        <v>147.69251489999999</v>
      </c>
      <c r="V890" s="40">
        <v>181.4967307</v>
      </c>
      <c r="W890" s="40">
        <v>159.58209220000001</v>
      </c>
      <c r="X890" s="40">
        <v>91.381249519999997</v>
      </c>
      <c r="Y890" s="40">
        <v>151.12048129999999</v>
      </c>
      <c r="Z890" s="40">
        <v>105.09893580000001</v>
      </c>
      <c r="AA890" s="40">
        <v>90.25390367</v>
      </c>
      <c r="AB890" s="40">
        <v>136.88676659999999</v>
      </c>
      <c r="AC890" s="40">
        <v>132.30807250000001</v>
      </c>
      <c r="AD890" s="40">
        <v>87.724220959999997</v>
      </c>
      <c r="AE890" s="40">
        <v>87.751858799999994</v>
      </c>
      <c r="AF890" s="40">
        <v>114.6994687</v>
      </c>
      <c r="AG890" s="40">
        <v>125.3657546</v>
      </c>
      <c r="AH890" s="40">
        <v>133.7528446</v>
      </c>
      <c r="AI890" s="40">
        <v>112.2134245</v>
      </c>
      <c r="AJ890" s="40">
        <v>124.6945405</v>
      </c>
      <c r="AK890" s="40">
        <v>109.40694999999999</v>
      </c>
      <c r="AL890" s="40">
        <v>110.3587642</v>
      </c>
      <c r="AM890" s="40">
        <v>99.036062869999995</v>
      </c>
      <c r="AN890" s="40">
        <v>105.11181689999999</v>
      </c>
      <c r="AO890" s="40">
        <v>103.2931947</v>
      </c>
      <c r="AP890" s="40">
        <v>111.0544063</v>
      </c>
      <c r="AQ890" s="40">
        <v>97.360424570000006</v>
      </c>
      <c r="AR890" s="40">
        <v>90.092231620000007</v>
      </c>
      <c r="AS890" s="40">
        <v>86.681626370000004</v>
      </c>
      <c r="AT890" s="40">
        <v>122.43911110000001</v>
      </c>
      <c r="AU890" s="40">
        <v>118.1637338</v>
      </c>
      <c r="AV890" s="40">
        <v>109.6522439</v>
      </c>
      <c r="AW890" s="40">
        <v>71.357531660000006</v>
      </c>
      <c r="AX890" s="40">
        <v>97.343345600000006</v>
      </c>
      <c r="AY890" s="40">
        <v>96.368189909999998</v>
      </c>
      <c r="AZ890" s="40">
        <v>110.92831049999999</v>
      </c>
      <c r="BA890" s="40">
        <v>92.776862460000004</v>
      </c>
      <c r="BB890" s="40">
        <v>82.295778630000001</v>
      </c>
      <c r="BC890" s="40">
        <v>122.075821</v>
      </c>
      <c r="BD890" s="40">
        <v>131.1528801</v>
      </c>
      <c r="BE890" s="40">
        <v>140.2220403</v>
      </c>
      <c r="BF890" s="40">
        <v>97.507964130000005</v>
      </c>
      <c r="BG890" s="40">
        <v>109.7293756</v>
      </c>
      <c r="BH890" s="40">
        <v>104.14479609999999</v>
      </c>
      <c r="BI890" s="40">
        <v>105.0422378</v>
      </c>
      <c r="BJ890" s="40">
        <v>132.50259339999999</v>
      </c>
      <c r="BK890" s="40">
        <v>117.65003280000001</v>
      </c>
      <c r="BL890" s="40">
        <v>0</v>
      </c>
    </row>
    <row r="891" spans="1:64" x14ac:dyDescent="0.3">
      <c r="A891" s="40" t="s">
        <v>5</v>
      </c>
      <c r="B891" s="40" t="s">
        <v>6</v>
      </c>
      <c r="C891" s="40" t="s">
        <v>329</v>
      </c>
      <c r="D891" s="40" t="s">
        <v>72</v>
      </c>
      <c r="E891" s="40" t="s">
        <v>293</v>
      </c>
      <c r="G891" s="40" t="s">
        <v>73</v>
      </c>
      <c r="AK891" s="40">
        <v>48.909922190000003</v>
      </c>
      <c r="AL891" s="40">
        <v>48.809817289999998</v>
      </c>
      <c r="AM891" s="40">
        <v>48.70971239</v>
      </c>
      <c r="AN891" s="40">
        <v>48.609610619999998</v>
      </c>
      <c r="AO891" s="40">
        <v>48.50950572</v>
      </c>
      <c r="AP891" s="40">
        <v>48.409400820000002</v>
      </c>
      <c r="AQ891" s="40">
        <v>48.309295919999997</v>
      </c>
      <c r="AR891" s="40">
        <v>48.209191009999998</v>
      </c>
      <c r="AS891" s="40">
        <v>48.109089249999997</v>
      </c>
      <c r="AT891" s="40">
        <v>48.008984339999998</v>
      </c>
      <c r="AU891" s="40">
        <v>47.90887944</v>
      </c>
      <c r="AV891" s="40">
        <v>47.808774540000002</v>
      </c>
      <c r="AW891" s="40">
        <v>47.708669639999997</v>
      </c>
      <c r="AX891" s="40">
        <v>47.608567870000002</v>
      </c>
      <c r="AY891" s="40">
        <v>47.508462969999997</v>
      </c>
      <c r="AZ891" s="40">
        <v>47.408358069999998</v>
      </c>
      <c r="BA891" s="40">
        <v>47.30825316</v>
      </c>
      <c r="BB891" s="40">
        <v>47.208148260000002</v>
      </c>
      <c r="BC891" s="40">
        <v>47.10804649</v>
      </c>
      <c r="BD891" s="40">
        <v>47.007941590000001</v>
      </c>
      <c r="BE891" s="40">
        <v>46.907836690000003</v>
      </c>
      <c r="BF891" s="40">
        <v>46.807731789999998</v>
      </c>
      <c r="BG891" s="40">
        <v>46.707626879999999</v>
      </c>
      <c r="BH891" s="40">
        <v>46.607525119999998</v>
      </c>
      <c r="BI891" s="40">
        <v>46.507420209999999</v>
      </c>
      <c r="BJ891" s="40">
        <v>46.407315310000001</v>
      </c>
      <c r="BK891" s="40">
        <v>46.307210410000003</v>
      </c>
    </row>
    <row r="892" spans="1:64" x14ac:dyDescent="0.3">
      <c r="A892" s="40" t="s">
        <v>151</v>
      </c>
      <c r="B892" s="40" t="s">
        <v>152</v>
      </c>
      <c r="C892" s="40" t="s">
        <v>329</v>
      </c>
      <c r="D892" s="40" t="s">
        <v>72</v>
      </c>
      <c r="E892" s="40" t="s">
        <v>293</v>
      </c>
      <c r="G892" s="40" t="s">
        <v>73</v>
      </c>
      <c r="AK892" s="40">
        <v>11.25389408</v>
      </c>
      <c r="AL892" s="40">
        <v>10.89953247</v>
      </c>
      <c r="AM892" s="40">
        <v>10.545170860000001</v>
      </c>
      <c r="AN892" s="40">
        <v>10.19081044</v>
      </c>
      <c r="AO892" s="40">
        <v>9.8364488360000006</v>
      </c>
      <c r="AP892" s="40">
        <v>9.4820872269999992</v>
      </c>
      <c r="AQ892" s="40">
        <v>9.1277256189999996</v>
      </c>
      <c r="AR892" s="40">
        <v>8.7733646049999994</v>
      </c>
      <c r="AS892" s="40">
        <v>8.4190029959999997</v>
      </c>
      <c r="AT892" s="40">
        <v>8.0646419819999995</v>
      </c>
      <c r="AU892" s="40">
        <v>7.7102803739999999</v>
      </c>
      <c r="AV892" s="40">
        <v>7.5778818579999996</v>
      </c>
      <c r="AW892" s="40">
        <v>7.4454827469999998</v>
      </c>
      <c r="AX892" s="40">
        <v>7.3130842310000004</v>
      </c>
      <c r="AY892" s="40">
        <v>7.1806851209999998</v>
      </c>
      <c r="AZ892" s="40">
        <v>7.0482866040000003</v>
      </c>
      <c r="BA892" s="40">
        <v>7.6090340300000001</v>
      </c>
      <c r="BB892" s="40">
        <v>8.1697820500000002</v>
      </c>
      <c r="BC892" s="40">
        <v>8.7305294759999992</v>
      </c>
      <c r="BD892" s="40">
        <v>9.2912774959999993</v>
      </c>
      <c r="BE892" s="40">
        <v>9.852024922</v>
      </c>
      <c r="BF892" s="40">
        <v>10.03115289</v>
      </c>
      <c r="BG892" s="40">
        <v>10.21028085</v>
      </c>
      <c r="BH892" s="40">
        <v>10.38940762</v>
      </c>
      <c r="BI892" s="40">
        <v>10.56853559</v>
      </c>
      <c r="BJ892" s="40">
        <v>10.74766355</v>
      </c>
      <c r="BK892" s="40">
        <v>10.926791509999999</v>
      </c>
    </row>
    <row r="893" spans="1:64" x14ac:dyDescent="0.3">
      <c r="A893" s="40" t="s">
        <v>157</v>
      </c>
      <c r="B893" s="40" t="s">
        <v>158</v>
      </c>
      <c r="C893" s="40" t="s">
        <v>329</v>
      </c>
      <c r="D893" s="40" t="s">
        <v>72</v>
      </c>
      <c r="E893" s="40" t="s">
        <v>293</v>
      </c>
      <c r="G893" s="40" t="s">
        <v>73</v>
      </c>
      <c r="AK893" s="40">
        <v>16735</v>
      </c>
      <c r="AL893" s="40">
        <v>16589.599999999999</v>
      </c>
      <c r="AM893" s="40">
        <v>16444.2</v>
      </c>
      <c r="AN893" s="40">
        <v>14.691299799999999</v>
      </c>
      <c r="AO893" s="40">
        <v>14.55040039</v>
      </c>
      <c r="AP893" s="40">
        <v>14.4095</v>
      </c>
      <c r="AQ893" s="40">
        <v>14.268599610000001</v>
      </c>
      <c r="AR893" s="40">
        <v>14.1277002</v>
      </c>
      <c r="AS893" s="40">
        <v>13.9867998</v>
      </c>
      <c r="AT893" s="40">
        <v>13.845900390000001</v>
      </c>
      <c r="AU893" s="40">
        <v>13.705</v>
      </c>
      <c r="AV893" s="40">
        <v>13.564</v>
      </c>
      <c r="AW893" s="40">
        <v>13.423</v>
      </c>
      <c r="AX893" s="40">
        <v>13.282</v>
      </c>
      <c r="AY893" s="40">
        <v>13.141</v>
      </c>
      <c r="AZ893" s="40">
        <v>13</v>
      </c>
      <c r="BA893" s="40">
        <v>12.8592002</v>
      </c>
      <c r="BB893" s="40">
        <v>12.718400389999999</v>
      </c>
      <c r="BC893" s="40">
        <v>12.57759961</v>
      </c>
      <c r="BD893" s="40">
        <v>12.436799799999999</v>
      </c>
      <c r="BE893" s="40">
        <v>12.295999999999999</v>
      </c>
      <c r="BF893" s="40">
        <v>12.33659961</v>
      </c>
      <c r="BG893" s="40">
        <v>12.377200200000001</v>
      </c>
      <c r="BH893" s="40">
        <v>12.417799799999999</v>
      </c>
      <c r="BI893" s="40">
        <v>12.45840039</v>
      </c>
      <c r="BJ893" s="40">
        <v>12.499000000000001</v>
      </c>
      <c r="BK893" s="40">
        <v>12.53959961</v>
      </c>
    </row>
    <row r="894" spans="1:64" x14ac:dyDescent="0.3">
      <c r="A894" s="40" t="s">
        <v>159</v>
      </c>
      <c r="B894" s="40" t="s">
        <v>160</v>
      </c>
      <c r="C894" s="40" t="s">
        <v>329</v>
      </c>
      <c r="D894" s="40" t="s">
        <v>72</v>
      </c>
      <c r="E894" s="40" t="s">
        <v>293</v>
      </c>
      <c r="G894" s="40" t="s">
        <v>73</v>
      </c>
      <c r="AK894" s="40">
        <v>8.3002424710000007</v>
      </c>
      <c r="AL894" s="40">
        <v>8.0951959179999999</v>
      </c>
      <c r="AM894" s="40">
        <v>7.890150223</v>
      </c>
      <c r="AN894" s="40">
        <v>7.6851036690000001</v>
      </c>
      <c r="AO894" s="40">
        <v>7.4800579740000002</v>
      </c>
      <c r="AP894" s="40">
        <v>7.2750114210000003</v>
      </c>
      <c r="AQ894" s="40">
        <v>7.0699652960000003</v>
      </c>
      <c r="AR894" s="40">
        <v>6.8649191719999996</v>
      </c>
      <c r="AS894" s="40">
        <v>6.6598726189999997</v>
      </c>
      <c r="AT894" s="40">
        <v>6.4548264949999998</v>
      </c>
      <c r="AU894" s="40">
        <v>6.2497803699999999</v>
      </c>
      <c r="AV894" s="40">
        <v>6.42196999</v>
      </c>
      <c r="AW894" s="40">
        <v>6.5941596090000001</v>
      </c>
      <c r="AX894" s="40">
        <v>6.7663492290000002</v>
      </c>
      <c r="AY894" s="40">
        <v>6.9385388480000003</v>
      </c>
      <c r="AZ894" s="40">
        <v>7.1107284679999996</v>
      </c>
      <c r="BA894" s="40">
        <v>7.1750361910000002</v>
      </c>
      <c r="BB894" s="40">
        <v>7.239343914</v>
      </c>
      <c r="BC894" s="40">
        <v>7.3036507799999999</v>
      </c>
      <c r="BD894" s="40">
        <v>7.3679585029999997</v>
      </c>
      <c r="BE894" s="40">
        <v>7.4322662260000003</v>
      </c>
      <c r="BF894" s="40">
        <v>7.4965739500000002</v>
      </c>
      <c r="BG894" s="40">
        <v>7.5608816729999999</v>
      </c>
      <c r="BH894" s="40">
        <v>7.6251885379999997</v>
      </c>
      <c r="BI894" s="40">
        <v>7.6894962619999996</v>
      </c>
      <c r="BJ894" s="40">
        <v>7.7538039850000002</v>
      </c>
      <c r="BK894" s="40">
        <v>7.818111708</v>
      </c>
    </row>
    <row r="895" spans="1:64" x14ac:dyDescent="0.3">
      <c r="A895" s="40" t="s">
        <v>275</v>
      </c>
      <c r="B895" s="40" t="s">
        <v>276</v>
      </c>
      <c r="C895" s="40" t="s">
        <v>329</v>
      </c>
      <c r="D895" s="40" t="s">
        <v>72</v>
      </c>
      <c r="E895" s="40" t="s">
        <v>293</v>
      </c>
      <c r="G895" s="40" t="s">
        <v>73</v>
      </c>
      <c r="AK895" s="40">
        <v>23.544382160000001</v>
      </c>
      <c r="AL895" s="40">
        <v>23.42934211</v>
      </c>
      <c r="AM895" s="40">
        <v>23.31430374</v>
      </c>
      <c r="AN895" s="40">
        <v>23.199263689999999</v>
      </c>
      <c r="AO895" s="40">
        <v>23.084225320000002</v>
      </c>
      <c r="AP895" s="40">
        <v>22.969185270000001</v>
      </c>
      <c r="AQ895" s="40">
        <v>22.854145219999999</v>
      </c>
      <c r="AR895" s="40">
        <v>22.739106849999999</v>
      </c>
      <c r="AS895" s="40">
        <v>22.624066800000001</v>
      </c>
      <c r="AT895" s="40">
        <v>22.509028430000001</v>
      </c>
      <c r="AU895" s="40">
        <v>22.39398838</v>
      </c>
      <c r="AV895" s="40">
        <v>22.330364209999999</v>
      </c>
      <c r="AW895" s="40">
        <v>22.266740039999998</v>
      </c>
      <c r="AX895" s="40">
        <v>22.20311586</v>
      </c>
      <c r="AY895" s="40">
        <v>22.13949169</v>
      </c>
      <c r="AZ895" s="40">
        <v>22.075867519999999</v>
      </c>
      <c r="BA895" s="40">
        <v>21.977851909999998</v>
      </c>
      <c r="BB895" s="40">
        <v>21.879836300000001</v>
      </c>
      <c r="BC895" s="40">
        <v>21.781820679999999</v>
      </c>
      <c r="BD895" s="40">
        <v>21.683805069999998</v>
      </c>
      <c r="BE895" s="40">
        <v>21.585789460000001</v>
      </c>
      <c r="BF895" s="40">
        <v>21.548827339999999</v>
      </c>
      <c r="BG895" s="40">
        <v>21.52132624</v>
      </c>
      <c r="BH895" s="40">
        <v>21.493640429999999</v>
      </c>
      <c r="BI895" s="40">
        <v>21.466139569999999</v>
      </c>
      <c r="BJ895" s="40">
        <v>21.438638709999999</v>
      </c>
      <c r="BK895" s="40">
        <v>21.411137849999999</v>
      </c>
    </row>
    <row r="896" spans="1:64" x14ac:dyDescent="0.3">
      <c r="A896" s="40" t="s">
        <v>277</v>
      </c>
      <c r="B896" s="40" t="s">
        <v>278</v>
      </c>
      <c r="C896" s="40" t="s">
        <v>329</v>
      </c>
      <c r="D896" s="40" t="s">
        <v>72</v>
      </c>
      <c r="E896" s="40" t="s">
        <v>293</v>
      </c>
      <c r="G896" s="40" t="s">
        <v>73</v>
      </c>
      <c r="AK896" s="40">
        <v>41.323716589999997</v>
      </c>
      <c r="AL896" s="40">
        <v>40.974757080000003</v>
      </c>
      <c r="AM896" s="40">
        <v>40.625794980000002</v>
      </c>
      <c r="AN896" s="40">
        <v>40.276835480000003</v>
      </c>
      <c r="AO896" s="40">
        <v>39.927873380000001</v>
      </c>
      <c r="AP896" s="40">
        <v>39.578913870000001</v>
      </c>
      <c r="AQ896" s="40">
        <v>39.229954370000002</v>
      </c>
      <c r="AR896" s="40">
        <v>38.88099227</v>
      </c>
      <c r="AS896" s="40">
        <v>38.53203276</v>
      </c>
      <c r="AT896" s="40">
        <v>38.183070669999999</v>
      </c>
      <c r="AU896" s="40">
        <v>37.834111159999999</v>
      </c>
      <c r="AV896" s="40">
        <v>37.484089939999997</v>
      </c>
      <c r="AW896" s="40">
        <v>37.134068730000003</v>
      </c>
      <c r="AX896" s="40">
        <v>36.784047520000001</v>
      </c>
      <c r="AY896" s="40">
        <v>36.434026299999999</v>
      </c>
      <c r="AZ896" s="40">
        <v>36.084005089999998</v>
      </c>
      <c r="BA896" s="40">
        <v>35.733983879999997</v>
      </c>
      <c r="BB896" s="40">
        <v>35.383962660000002</v>
      </c>
      <c r="BC896" s="40">
        <v>35.03394145</v>
      </c>
      <c r="BD896" s="40">
        <v>34.683920239999999</v>
      </c>
      <c r="BE896" s="40">
        <v>34.333899019999997</v>
      </c>
      <c r="BF896" s="40">
        <v>34.142978360000001</v>
      </c>
      <c r="BG896" s="40">
        <v>33.952057699999997</v>
      </c>
      <c r="BH896" s="40">
        <v>33.761137040000001</v>
      </c>
      <c r="BI896" s="40">
        <v>33.570216379999998</v>
      </c>
      <c r="BJ896" s="40">
        <v>33.379295710000001</v>
      </c>
      <c r="BK896" s="40">
        <v>33.188375049999998</v>
      </c>
    </row>
    <row r="897" spans="1:63" x14ac:dyDescent="0.3">
      <c r="A897" s="40" t="s">
        <v>165</v>
      </c>
      <c r="B897" s="40" t="s">
        <v>166</v>
      </c>
      <c r="C897" s="40" t="s">
        <v>329</v>
      </c>
      <c r="D897" s="40" t="s">
        <v>72</v>
      </c>
      <c r="E897" s="40" t="s">
        <v>293</v>
      </c>
      <c r="G897" s="40" t="s">
        <v>73</v>
      </c>
      <c r="AK897" s="40">
        <v>55.161626689999999</v>
      </c>
      <c r="AL897" s="40">
        <v>54.883135379999999</v>
      </c>
      <c r="AM897" s="40">
        <v>54.604644069999999</v>
      </c>
      <c r="AN897" s="40">
        <v>54.326152749999999</v>
      </c>
      <c r="AO897" s="40">
        <v>54.047661439999999</v>
      </c>
      <c r="AP897" s="40">
        <v>53.769170119999998</v>
      </c>
      <c r="AQ897" s="40">
        <v>53.490678809999999</v>
      </c>
      <c r="AR897" s="40">
        <v>53.212187489999998</v>
      </c>
      <c r="AS897" s="40">
        <v>52.933696179999998</v>
      </c>
      <c r="AT897" s="40">
        <v>52.655204859999998</v>
      </c>
      <c r="AU897" s="40">
        <v>52.376713549999998</v>
      </c>
      <c r="AV897" s="40">
        <v>52.094660619999999</v>
      </c>
      <c r="AW897" s="40">
        <v>51.81260769</v>
      </c>
      <c r="AX897" s="40">
        <v>51.53055973</v>
      </c>
      <c r="AY897" s="40">
        <v>51.248506800000001</v>
      </c>
      <c r="AZ897" s="40">
        <v>50.966453880000003</v>
      </c>
      <c r="BA897" s="40">
        <v>50.684912590000003</v>
      </c>
      <c r="BB897" s="40">
        <v>50.403366339999998</v>
      </c>
      <c r="BC897" s="40">
        <v>50.121825049999998</v>
      </c>
      <c r="BD897" s="40">
        <v>49.840278789999999</v>
      </c>
      <c r="BE897" s="40">
        <v>49.55873751</v>
      </c>
      <c r="BF897" s="40">
        <v>49.296270970000002</v>
      </c>
      <c r="BG897" s="40">
        <v>49.033799459999997</v>
      </c>
      <c r="BH897" s="40">
        <v>48.771332919999999</v>
      </c>
      <c r="BI897" s="40">
        <v>48.508861410000002</v>
      </c>
      <c r="BJ897" s="40">
        <v>48.246394870000003</v>
      </c>
      <c r="BK897" s="40">
        <v>47.983928329999998</v>
      </c>
    </row>
    <row r="898" spans="1:63" x14ac:dyDescent="0.3">
      <c r="A898" s="40" t="s">
        <v>171</v>
      </c>
      <c r="B898" s="40" t="s">
        <v>172</v>
      </c>
      <c r="C898" s="40" t="s">
        <v>329</v>
      </c>
      <c r="D898" s="40" t="s">
        <v>72</v>
      </c>
      <c r="E898" s="40" t="s">
        <v>293</v>
      </c>
      <c r="G898" s="40" t="s">
        <v>73</v>
      </c>
      <c r="AK898" s="40">
        <v>12.89014998</v>
      </c>
      <c r="AL898" s="40">
        <v>12.99554139</v>
      </c>
      <c r="AM898" s="40">
        <v>13.100932800000001</v>
      </c>
      <c r="AN898" s="40">
        <v>13.20632297</v>
      </c>
      <c r="AO898" s="40">
        <v>13.311714390000001</v>
      </c>
      <c r="AP898" s="40">
        <v>13.4171058</v>
      </c>
      <c r="AQ898" s="40">
        <v>13.522497209999999</v>
      </c>
      <c r="AR898" s="40">
        <v>13.62788862</v>
      </c>
      <c r="AS898" s="40">
        <v>13.73327879</v>
      </c>
      <c r="AT898" s="40">
        <v>13.838670199999999</v>
      </c>
      <c r="AU898" s="40">
        <v>13.94406161</v>
      </c>
      <c r="AV898" s="40">
        <v>14.276449619999999</v>
      </c>
      <c r="AW898" s="40">
        <v>14.6088364</v>
      </c>
      <c r="AX898" s="40">
        <v>14.94122441</v>
      </c>
      <c r="AY898" s="40">
        <v>15.27361118</v>
      </c>
      <c r="AZ898" s="40">
        <v>15.60599919</v>
      </c>
      <c r="BA898" s="40">
        <v>16.100527450000001</v>
      </c>
      <c r="BB898" s="40">
        <v>16.595054470000001</v>
      </c>
      <c r="BC898" s="40">
        <v>17.089582740000001</v>
      </c>
      <c r="BD898" s="40">
        <v>17.58410976</v>
      </c>
      <c r="BE898" s="40">
        <v>18.07863802</v>
      </c>
      <c r="BF898" s="40">
        <v>18.354275950000002</v>
      </c>
      <c r="BG898" s="40">
        <v>18.62991512</v>
      </c>
      <c r="BH898" s="40">
        <v>18.905553059999999</v>
      </c>
      <c r="BI898" s="40">
        <v>19.181192230000001</v>
      </c>
      <c r="BJ898" s="40">
        <v>19.456830159999999</v>
      </c>
      <c r="BK898" s="40">
        <v>19.732468090000001</v>
      </c>
    </row>
    <row r="899" spans="1:63" x14ac:dyDescent="0.3">
      <c r="A899" s="40" t="s">
        <v>175</v>
      </c>
      <c r="B899" s="40" t="s">
        <v>176</v>
      </c>
      <c r="C899" s="40" t="s">
        <v>329</v>
      </c>
      <c r="D899" s="40" t="s">
        <v>72</v>
      </c>
      <c r="E899" s="40" t="s">
        <v>293</v>
      </c>
      <c r="G899" s="40" t="s">
        <v>73</v>
      </c>
      <c r="AK899" s="40">
        <v>7.6177365239999997</v>
      </c>
      <c r="AL899" s="40">
        <v>7.6177365239999997</v>
      </c>
      <c r="AM899" s="40">
        <v>7.6177365239999997</v>
      </c>
      <c r="AN899" s="40">
        <v>7.6177365239999997</v>
      </c>
      <c r="AO899" s="40">
        <v>7.6177365239999997</v>
      </c>
      <c r="AP899" s="40">
        <v>7.6177365239999997</v>
      </c>
      <c r="AQ899" s="40">
        <v>7.6177365239999997</v>
      </c>
      <c r="AR899" s="40">
        <v>7.6177365239999997</v>
      </c>
      <c r="AS899" s="40">
        <v>7.6177365239999997</v>
      </c>
      <c r="AT899" s="40">
        <v>7.6177365239999997</v>
      </c>
      <c r="AU899" s="40">
        <v>7.6177365239999997</v>
      </c>
      <c r="AV899" s="40">
        <v>7.6177365239999997</v>
      </c>
      <c r="AW899" s="40">
        <v>7.6177365239999997</v>
      </c>
      <c r="AX899" s="40">
        <v>7.6177365239999997</v>
      </c>
      <c r="AY899" s="40">
        <v>7.6177365239999997</v>
      </c>
      <c r="AZ899" s="40">
        <v>7.6177365239999997</v>
      </c>
      <c r="BA899" s="40">
        <v>7.6177365239999997</v>
      </c>
      <c r="BB899" s="40">
        <v>7.6177365239999997</v>
      </c>
      <c r="BC899" s="40">
        <v>7.6177365239999997</v>
      </c>
      <c r="BD899" s="40">
        <v>7.6177365239999997</v>
      </c>
      <c r="BE899" s="40">
        <v>7.6177365239999997</v>
      </c>
      <c r="BF899" s="40">
        <v>7.6177365239999997</v>
      </c>
      <c r="BG899" s="40">
        <v>7.6177365239999997</v>
      </c>
      <c r="BH899" s="40">
        <v>7.6177365239999997</v>
      </c>
      <c r="BI899" s="40">
        <v>7.6177365239999997</v>
      </c>
      <c r="BJ899" s="40">
        <v>7.6177365239999997</v>
      </c>
      <c r="BK899" s="40">
        <v>7.6177365239999997</v>
      </c>
    </row>
    <row r="900" spans="1:63" x14ac:dyDescent="0.3">
      <c r="A900" s="40" t="s">
        <v>177</v>
      </c>
      <c r="B900" s="40" t="s">
        <v>178</v>
      </c>
      <c r="C900" s="40" t="s">
        <v>329</v>
      </c>
      <c r="D900" s="40" t="s">
        <v>72</v>
      </c>
      <c r="E900" s="40" t="s">
        <v>293</v>
      </c>
      <c r="G900" s="40" t="s">
        <v>73</v>
      </c>
      <c r="AK900" s="40">
        <v>63.129374579999997</v>
      </c>
      <c r="AL900" s="40">
        <v>62.677805370000002</v>
      </c>
      <c r="AM900" s="40">
        <v>62.22623617</v>
      </c>
      <c r="AN900" s="40">
        <v>61.774666969999998</v>
      </c>
      <c r="AO900" s="40">
        <v>61.323097760000003</v>
      </c>
      <c r="AP900" s="40">
        <v>60.871528560000002</v>
      </c>
      <c r="AQ900" s="40">
        <v>60.41995936</v>
      </c>
      <c r="AR900" s="40">
        <v>59.968390159999998</v>
      </c>
      <c r="AS900" s="40">
        <v>59.516820950000003</v>
      </c>
      <c r="AT900" s="40">
        <v>59.065251750000002</v>
      </c>
      <c r="AU900" s="40">
        <v>58.61368255</v>
      </c>
      <c r="AV900" s="40">
        <v>58.162113339999998</v>
      </c>
      <c r="AW900" s="40">
        <v>57.710544140000003</v>
      </c>
      <c r="AX900" s="40">
        <v>57.258974940000002</v>
      </c>
      <c r="AY900" s="40">
        <v>56.807405729999999</v>
      </c>
      <c r="AZ900" s="40">
        <v>56.355836529999998</v>
      </c>
      <c r="BA900" s="40">
        <v>55.904267330000003</v>
      </c>
      <c r="BB900" s="40">
        <v>55.452698130000002</v>
      </c>
      <c r="BC900" s="40">
        <v>55.001128919999999</v>
      </c>
      <c r="BD900" s="40">
        <v>54.549559719999998</v>
      </c>
      <c r="BE900" s="40">
        <v>54.097990520000003</v>
      </c>
      <c r="BF900" s="40">
        <v>53.678031160000003</v>
      </c>
      <c r="BG900" s="40">
        <v>53.258071800000003</v>
      </c>
      <c r="BH900" s="40">
        <v>52.838112440000003</v>
      </c>
      <c r="BI900" s="40">
        <v>52.418153080000003</v>
      </c>
      <c r="BJ900" s="40">
        <v>51.998193720000003</v>
      </c>
      <c r="BK900" s="40">
        <v>51.578234360000003</v>
      </c>
    </row>
    <row r="901" spans="1:63" x14ac:dyDescent="0.3">
      <c r="A901" s="40" t="s">
        <v>179</v>
      </c>
      <c r="B901" s="40" t="s">
        <v>180</v>
      </c>
      <c r="C901" s="40" t="s">
        <v>329</v>
      </c>
      <c r="D901" s="40" t="s">
        <v>72</v>
      </c>
      <c r="E901" s="40" t="s">
        <v>293</v>
      </c>
      <c r="G901" s="40" t="s">
        <v>73</v>
      </c>
      <c r="AK901" s="40">
        <v>23.77758871</v>
      </c>
      <c r="AL901" s="40">
        <v>23.33616838</v>
      </c>
      <c r="AM901" s="40">
        <v>22.894750500000001</v>
      </c>
      <c r="AN901" s="40">
        <v>22.453330179999998</v>
      </c>
      <c r="AO901" s="40">
        <v>22.011912290000001</v>
      </c>
      <c r="AP901" s="40">
        <v>21.570491969999999</v>
      </c>
      <c r="AQ901" s="40">
        <v>21.129071639999999</v>
      </c>
      <c r="AR901" s="40">
        <v>20.68765376</v>
      </c>
      <c r="AS901" s="40">
        <v>20.24623343</v>
      </c>
      <c r="AT901" s="40">
        <v>19.804814329999999</v>
      </c>
      <c r="AU901" s="40">
        <v>19.363395229999998</v>
      </c>
      <c r="AV901" s="40">
        <v>18.92297683</v>
      </c>
      <c r="AW901" s="40">
        <v>18.482558430000001</v>
      </c>
      <c r="AX901" s="40">
        <v>18.042140029999999</v>
      </c>
      <c r="AY901" s="40">
        <v>17.601721640000001</v>
      </c>
      <c r="AZ901" s="40">
        <v>17.161303239999999</v>
      </c>
      <c r="BA901" s="40">
        <v>16.48466067</v>
      </c>
      <c r="BB901" s="40">
        <v>15.808018110000001</v>
      </c>
      <c r="BC901" s="40">
        <v>15.131374320000001</v>
      </c>
      <c r="BD901" s="40">
        <v>14.454731750000001</v>
      </c>
      <c r="BE901" s="40">
        <v>13.729303809999999</v>
      </c>
      <c r="BF901" s="40">
        <v>13.055057100000001</v>
      </c>
      <c r="BG901" s="40">
        <v>12.38081038</v>
      </c>
      <c r="BH901" s="40">
        <v>11.70656245</v>
      </c>
      <c r="BI901" s="40">
        <v>11.032315730000001</v>
      </c>
      <c r="BJ901" s="40">
        <v>10.35806902</v>
      </c>
      <c r="BK901" s="40">
        <v>9.6838223059999997</v>
      </c>
    </row>
    <row r="902" spans="1:63" x14ac:dyDescent="0.3">
      <c r="A902" s="40" t="s">
        <v>279</v>
      </c>
      <c r="B902" s="40" t="s">
        <v>280</v>
      </c>
      <c r="C902" s="40" t="s">
        <v>329</v>
      </c>
      <c r="D902" s="40" t="s">
        <v>72</v>
      </c>
      <c r="E902" s="40" t="s">
        <v>293</v>
      </c>
      <c r="G902" s="40" t="s">
        <v>73</v>
      </c>
      <c r="AK902" s="40">
        <v>71.025975599999995</v>
      </c>
      <c r="AL902" s="40">
        <v>70.801865019999994</v>
      </c>
      <c r="AM902" s="40">
        <v>70.577759700000001</v>
      </c>
      <c r="AN902" s="40">
        <v>70.35364912</v>
      </c>
      <c r="AO902" s="40">
        <v>70.129543799999993</v>
      </c>
      <c r="AP902" s="40">
        <v>69.905433220000006</v>
      </c>
      <c r="AQ902" s="40">
        <v>69.681322640000005</v>
      </c>
      <c r="AR902" s="40">
        <v>69.457217319999998</v>
      </c>
      <c r="AS902" s="40">
        <v>69.233106739999997</v>
      </c>
      <c r="AT902" s="40">
        <v>69.009001420000004</v>
      </c>
      <c r="AU902" s="40">
        <v>68.784890840000003</v>
      </c>
      <c r="AV902" s="40">
        <v>68.560780260000001</v>
      </c>
      <c r="AW902" s="40">
        <v>68.336674939999995</v>
      </c>
      <c r="AX902" s="40">
        <v>68.112564359999993</v>
      </c>
      <c r="AY902" s="40">
        <v>67.888459040000001</v>
      </c>
      <c r="AZ902" s="40">
        <v>67.664348459999999</v>
      </c>
      <c r="BA902" s="40">
        <v>67.440237879999998</v>
      </c>
      <c r="BB902" s="40">
        <v>67.216132560000005</v>
      </c>
      <c r="BC902" s="40">
        <v>66.992021980000004</v>
      </c>
      <c r="BD902" s="40">
        <v>66.767916659999997</v>
      </c>
      <c r="BE902" s="40">
        <v>66.543806079999996</v>
      </c>
      <c r="BF902" s="40">
        <v>66.319695499999995</v>
      </c>
      <c r="BG902" s="40">
        <v>66.095590180000002</v>
      </c>
      <c r="BH902" s="40">
        <v>65.871479600000001</v>
      </c>
      <c r="BI902" s="40">
        <v>65.647374279999994</v>
      </c>
      <c r="BJ902" s="40">
        <v>65.423263700000007</v>
      </c>
      <c r="BK902" s="40">
        <v>65.199153120000005</v>
      </c>
    </row>
    <row r="903" spans="1:63" x14ac:dyDescent="0.3">
      <c r="A903" s="40" t="s">
        <v>281</v>
      </c>
      <c r="B903" s="40" t="s">
        <v>282</v>
      </c>
      <c r="C903" s="40" t="s">
        <v>329</v>
      </c>
      <c r="D903" s="40" t="s">
        <v>72</v>
      </c>
      <c r="E903" s="40" t="s">
        <v>293</v>
      </c>
      <c r="G903" s="40" t="s">
        <v>73</v>
      </c>
      <c r="AK903" s="40">
        <v>57.293524619999999</v>
      </c>
      <c r="AL903" s="40">
        <v>56.448235750000002</v>
      </c>
      <c r="AM903" s="40">
        <v>55.602946879999998</v>
      </c>
      <c r="AN903" s="40">
        <v>54.75765801</v>
      </c>
      <c r="AO903" s="40">
        <v>53.912369140000003</v>
      </c>
      <c r="AP903" s="40">
        <v>53.067080259999997</v>
      </c>
      <c r="AQ903" s="40">
        <v>52.22179139</v>
      </c>
      <c r="AR903" s="40">
        <v>51.376502520000003</v>
      </c>
      <c r="AS903" s="40">
        <v>50.531213649999998</v>
      </c>
      <c r="AT903" s="40">
        <v>49.685924780000001</v>
      </c>
      <c r="AU903" s="40">
        <v>48.840635910000003</v>
      </c>
      <c r="AV903" s="40">
        <v>47.995347029999998</v>
      </c>
      <c r="AW903" s="40">
        <v>47.15005816</v>
      </c>
      <c r="AX903" s="40">
        <v>46.304769290000003</v>
      </c>
      <c r="AY903" s="40">
        <v>45.459480419999998</v>
      </c>
      <c r="AZ903" s="40">
        <v>44.614191550000001</v>
      </c>
      <c r="BA903" s="40">
        <v>43.768902679999997</v>
      </c>
      <c r="BB903" s="40">
        <v>42.923613799999998</v>
      </c>
      <c r="BC903" s="40">
        <v>42.078324930000001</v>
      </c>
      <c r="BD903" s="40">
        <v>41.233036060000003</v>
      </c>
      <c r="BE903" s="40">
        <v>40.387747189999999</v>
      </c>
      <c r="BF903" s="40">
        <v>39.580198029999998</v>
      </c>
      <c r="BG903" s="40">
        <v>38.772651400000001</v>
      </c>
      <c r="BH903" s="40">
        <v>37.965102250000001</v>
      </c>
      <c r="BI903" s="40">
        <v>37.157555619999997</v>
      </c>
      <c r="BJ903" s="40">
        <v>36.350006460000003</v>
      </c>
      <c r="BK903" s="40">
        <v>35.542457310000003</v>
      </c>
    </row>
    <row r="904" spans="1:63" x14ac:dyDescent="0.3">
      <c r="A904" s="40" t="s">
        <v>147</v>
      </c>
      <c r="B904" s="40" t="s">
        <v>148</v>
      </c>
      <c r="C904" s="40" t="s">
        <v>330</v>
      </c>
      <c r="D904" s="40" t="s">
        <v>72</v>
      </c>
      <c r="E904" s="40" t="s">
        <v>293</v>
      </c>
      <c r="G904" s="40" t="s">
        <v>73</v>
      </c>
      <c r="AK904" s="40">
        <v>25.025584800000001</v>
      </c>
      <c r="AL904" s="40">
        <v>24.806652400000001</v>
      </c>
      <c r="AM904" s="40">
        <v>24.587720010000002</v>
      </c>
      <c r="AN904" s="40">
        <v>24.368785840000001</v>
      </c>
      <c r="AO904" s="40">
        <v>24.149853440000001</v>
      </c>
      <c r="AP904" s="40">
        <v>23.930921049999998</v>
      </c>
      <c r="AQ904" s="40">
        <v>23.711988659999999</v>
      </c>
      <c r="AR904" s="40">
        <v>23.49305627</v>
      </c>
      <c r="AS904" s="40">
        <v>23.274122089999999</v>
      </c>
      <c r="AT904" s="40">
        <v>23.0551897</v>
      </c>
      <c r="AU904" s="40">
        <v>22.836257310000001</v>
      </c>
      <c r="AV904" s="40">
        <v>22.617690769999999</v>
      </c>
      <c r="AW904" s="40">
        <v>22.39912245</v>
      </c>
      <c r="AX904" s="40">
        <v>22.180555909999999</v>
      </c>
      <c r="AY904" s="40">
        <v>21.96198759</v>
      </c>
      <c r="AZ904" s="40">
        <v>21.743421049999998</v>
      </c>
      <c r="BA904" s="40">
        <v>21.524122810000001</v>
      </c>
      <c r="BB904" s="40">
        <v>21.30482456</v>
      </c>
      <c r="BC904" s="40">
        <v>21.08552632</v>
      </c>
      <c r="BD904" s="40">
        <v>20.866228069999998</v>
      </c>
      <c r="BE904" s="40">
        <v>20.64692982</v>
      </c>
      <c r="BF904" s="40">
        <v>20.42836329</v>
      </c>
      <c r="BG904" s="40">
        <v>20.20979496</v>
      </c>
      <c r="BH904" s="40">
        <v>19.99122843</v>
      </c>
      <c r="BI904" s="40">
        <v>19.7726601</v>
      </c>
      <c r="BJ904" s="40">
        <v>19.554093569999999</v>
      </c>
      <c r="BK904" s="40">
        <v>19.335527030000002</v>
      </c>
    </row>
    <row r="905" spans="1:63" x14ac:dyDescent="0.3">
      <c r="A905" s="40" t="s">
        <v>153</v>
      </c>
      <c r="B905" s="40" t="s">
        <v>154</v>
      </c>
      <c r="C905" s="40" t="s">
        <v>330</v>
      </c>
      <c r="D905" s="40" t="s">
        <v>72</v>
      </c>
      <c r="E905" s="40" t="s">
        <v>293</v>
      </c>
      <c r="G905" s="40" t="s">
        <v>73</v>
      </c>
      <c r="AK905" s="40">
        <v>51.439571829999998</v>
      </c>
      <c r="AL905" s="40">
        <v>50.974170209999997</v>
      </c>
      <c r="AM905" s="40">
        <v>50.508768590000003</v>
      </c>
      <c r="AN905" s="40">
        <v>50.043366970000001</v>
      </c>
      <c r="AO905" s="40">
        <v>49.577965349999999</v>
      </c>
      <c r="AP905" s="40">
        <v>49.112563729999998</v>
      </c>
      <c r="AQ905" s="40">
        <v>48.647162109999996</v>
      </c>
      <c r="AR905" s="40">
        <v>48.181760490000002</v>
      </c>
      <c r="AS905" s="40">
        <v>47.716358870000001</v>
      </c>
      <c r="AT905" s="40">
        <v>47.250957249999999</v>
      </c>
      <c r="AU905" s="40">
        <v>46.785555629999998</v>
      </c>
      <c r="AV905" s="40">
        <v>46.320154010000003</v>
      </c>
      <c r="AW905" s="40">
        <v>45.854752390000002</v>
      </c>
      <c r="AX905" s="40">
        <v>45.389350759999999</v>
      </c>
      <c r="AY905" s="40">
        <v>44.923949139999998</v>
      </c>
      <c r="AZ905" s="40">
        <v>44.458547520000003</v>
      </c>
      <c r="BA905" s="40">
        <v>43.993145900000002</v>
      </c>
      <c r="BB905" s="40">
        <v>43.52774428</v>
      </c>
      <c r="BC905" s="40">
        <v>43.062342659999999</v>
      </c>
      <c r="BD905" s="40">
        <v>42.596941039999997</v>
      </c>
      <c r="BE905" s="40">
        <v>42.131539420000003</v>
      </c>
      <c r="BF905" s="40">
        <v>41.666137800000001</v>
      </c>
      <c r="BG905" s="40">
        <v>41.20073618</v>
      </c>
      <c r="BH905" s="40">
        <v>40.735334559999998</v>
      </c>
      <c r="BI905" s="40">
        <v>40.269932939999997</v>
      </c>
      <c r="BJ905" s="40">
        <v>39.804531320000002</v>
      </c>
      <c r="BK905" s="40">
        <v>39.339129700000001</v>
      </c>
    </row>
    <row r="906" spans="1:63" x14ac:dyDescent="0.3">
      <c r="A906" s="40" t="s">
        <v>155</v>
      </c>
      <c r="B906" s="40" t="s">
        <v>156</v>
      </c>
      <c r="C906" s="40" t="s">
        <v>330</v>
      </c>
      <c r="D906" s="40" t="s">
        <v>72</v>
      </c>
      <c r="E906" s="40" t="s">
        <v>293</v>
      </c>
      <c r="G906" s="40" t="s">
        <v>73</v>
      </c>
      <c r="AK906" s="40">
        <v>5.3248094029999997</v>
      </c>
      <c r="AL906" s="40">
        <v>5.2947110049999999</v>
      </c>
      <c r="AM906" s="40">
        <v>5.2646126070000001</v>
      </c>
      <c r="AN906" s="40">
        <v>5.2345138220000003</v>
      </c>
      <c r="AO906" s="40">
        <v>5.2044154239999996</v>
      </c>
      <c r="AP906" s="40">
        <v>5.1743170269999998</v>
      </c>
      <c r="AQ906" s="40">
        <v>5.144218629</v>
      </c>
      <c r="AR906" s="40">
        <v>5.1141202310000002</v>
      </c>
      <c r="AS906" s="40">
        <v>5.0840214460000004</v>
      </c>
      <c r="AT906" s="40">
        <v>5.0539230479999997</v>
      </c>
      <c r="AU906" s="40">
        <v>5.023824651</v>
      </c>
      <c r="AV906" s="40">
        <v>4.9944409150000002</v>
      </c>
      <c r="AW906" s="40">
        <v>4.9650571790000004</v>
      </c>
      <c r="AX906" s="40">
        <v>4.9356734429999998</v>
      </c>
      <c r="AY906" s="40">
        <v>4.9062897080000001</v>
      </c>
      <c r="AZ906" s="40">
        <v>4.8769059720000003</v>
      </c>
      <c r="BA906" s="40">
        <v>4.7763658690000002</v>
      </c>
      <c r="BB906" s="40">
        <v>4.675825766</v>
      </c>
      <c r="BC906" s="40">
        <v>4.575286051</v>
      </c>
      <c r="BD906" s="40">
        <v>4.4747459479999998</v>
      </c>
      <c r="BE906" s="40">
        <v>4.3742058449999996</v>
      </c>
      <c r="BF906" s="40">
        <v>4.2736657420000004</v>
      </c>
      <c r="BG906" s="40">
        <v>4.1731256390000002</v>
      </c>
      <c r="BH906" s="40">
        <v>4.0725859240000002</v>
      </c>
      <c r="BI906" s="40">
        <v>3.972045821</v>
      </c>
      <c r="BJ906" s="40">
        <v>3.8715057179999999</v>
      </c>
      <c r="BK906" s="40">
        <v>3.7709656150000002</v>
      </c>
    </row>
    <row r="907" spans="1:63" x14ac:dyDescent="0.3">
      <c r="A907" s="40" t="s">
        <v>284</v>
      </c>
      <c r="B907" s="40" t="s">
        <v>272</v>
      </c>
      <c r="C907" s="40" t="s">
        <v>330</v>
      </c>
      <c r="D907" s="40" t="s">
        <v>72</v>
      </c>
      <c r="E907" s="40" t="s">
        <v>293</v>
      </c>
      <c r="G907" s="40" t="s">
        <v>73</v>
      </c>
      <c r="AK907" s="40">
        <v>32.144654090000003</v>
      </c>
      <c r="AL907" s="40">
        <v>32.177986189999999</v>
      </c>
      <c r="AM907" s="40">
        <v>32.21132137</v>
      </c>
      <c r="AN907" s="40">
        <v>32.244653470000003</v>
      </c>
      <c r="AO907" s="40">
        <v>32.277988649999998</v>
      </c>
      <c r="AP907" s="40">
        <v>32.31132075</v>
      </c>
      <c r="AQ907" s="40">
        <v>32.344652859999997</v>
      </c>
      <c r="AR907" s="40">
        <v>32.377988039999998</v>
      </c>
      <c r="AS907" s="40">
        <v>32.411320140000001</v>
      </c>
      <c r="AT907" s="40">
        <v>32.444655320000003</v>
      </c>
      <c r="AU907" s="40">
        <v>32.477987419999998</v>
      </c>
      <c r="AV907" s="40">
        <v>32.526416320000003</v>
      </c>
      <c r="AW907" s="40">
        <v>32.574842150000002</v>
      </c>
      <c r="AX907" s="40">
        <v>32.62327105</v>
      </c>
      <c r="AY907" s="40">
        <v>32.671696879999999</v>
      </c>
      <c r="AZ907" s="40">
        <v>32.720125789999997</v>
      </c>
      <c r="BA907" s="40">
        <v>32.7188667</v>
      </c>
      <c r="BB907" s="40">
        <v>32.71761068</v>
      </c>
      <c r="BC907" s="40">
        <v>32.716351590000002</v>
      </c>
      <c r="BD907" s="40">
        <v>32.715095570000003</v>
      </c>
      <c r="BE907" s="40">
        <v>32.713836479999998</v>
      </c>
      <c r="BF907" s="40">
        <v>32.71257739</v>
      </c>
      <c r="BG907" s="40">
        <v>32.71132137</v>
      </c>
      <c r="BH907" s="40">
        <v>32.710062280000002</v>
      </c>
      <c r="BI907" s="40">
        <v>32.708806260000003</v>
      </c>
      <c r="BJ907" s="40">
        <v>32.707547169999998</v>
      </c>
      <c r="BK907" s="40">
        <v>32.70628808</v>
      </c>
    </row>
    <row r="908" spans="1:63" x14ac:dyDescent="0.3">
      <c r="A908" s="40" t="s">
        <v>273</v>
      </c>
      <c r="B908" s="40" t="s">
        <v>274</v>
      </c>
      <c r="C908" s="40" t="s">
        <v>330</v>
      </c>
      <c r="D908" s="40" t="s">
        <v>72</v>
      </c>
      <c r="E908" s="40" t="s">
        <v>293</v>
      </c>
      <c r="G908" s="40" t="s">
        <v>73</v>
      </c>
      <c r="AK908" s="40">
        <v>37.914212890000002</v>
      </c>
      <c r="AL908" s="40">
        <v>38.038148</v>
      </c>
      <c r="AM908" s="40">
        <v>38.162083109999998</v>
      </c>
      <c r="AN908" s="40">
        <v>38.286013930000003</v>
      </c>
      <c r="AO908" s="40">
        <v>38.409949040000001</v>
      </c>
      <c r="AP908" s="40">
        <v>38.533884149999999</v>
      </c>
      <c r="AQ908" s="40">
        <v>38.657819259999997</v>
      </c>
      <c r="AR908" s="40">
        <v>38.781754380000002</v>
      </c>
      <c r="AS908" s="40">
        <v>38.905685200000001</v>
      </c>
      <c r="AT908" s="40">
        <v>39.029620309999999</v>
      </c>
      <c r="AU908" s="40">
        <v>39.153555420000004</v>
      </c>
      <c r="AV908" s="40">
        <v>39.28012571</v>
      </c>
      <c r="AW908" s="40">
        <v>39.406696009999997</v>
      </c>
      <c r="AX908" s="40">
        <v>39.533270590000001</v>
      </c>
      <c r="AY908" s="40">
        <v>39.659840889999998</v>
      </c>
      <c r="AZ908" s="40">
        <v>39.786411180000002</v>
      </c>
      <c r="BA908" s="40">
        <v>39.911226120000002</v>
      </c>
      <c r="BB908" s="40">
        <v>40.036036760000002</v>
      </c>
      <c r="BC908" s="40">
        <v>40.160851700000002</v>
      </c>
      <c r="BD908" s="40">
        <v>40.285662340000002</v>
      </c>
      <c r="BE908" s="40">
        <v>40.410477280000002</v>
      </c>
      <c r="BF908" s="40">
        <v>40.535292220000002</v>
      </c>
      <c r="BG908" s="40">
        <v>40.660102860000002</v>
      </c>
      <c r="BH908" s="40">
        <v>40.784917800000002</v>
      </c>
      <c r="BI908" s="40">
        <v>40.909728440000002</v>
      </c>
      <c r="BJ908" s="40">
        <v>41.034543380000002</v>
      </c>
      <c r="BK908" s="40">
        <v>41.159358310000002</v>
      </c>
    </row>
    <row r="909" spans="1:63" x14ac:dyDescent="0.3">
      <c r="A909" s="40" t="s">
        <v>161</v>
      </c>
      <c r="B909" s="40" t="s">
        <v>162</v>
      </c>
      <c r="C909" s="40" t="s">
        <v>330</v>
      </c>
      <c r="D909" s="40" t="s">
        <v>72</v>
      </c>
      <c r="E909" s="40" t="s">
        <v>293</v>
      </c>
      <c r="G909" s="40" t="s">
        <v>73</v>
      </c>
      <c r="AK909" s="40">
        <v>5.4827526860000004</v>
      </c>
      <c r="AL909" s="40">
        <v>5.4180086709999999</v>
      </c>
      <c r="AM909" s="40">
        <v>5.3532646560000003</v>
      </c>
      <c r="AN909" s="40">
        <v>5.2885206399999998</v>
      </c>
      <c r="AO909" s="40">
        <v>5.2237766250000002</v>
      </c>
      <c r="AP909" s="40">
        <v>5.1590326099999997</v>
      </c>
      <c r="AQ909" s="40">
        <v>5.094288594</v>
      </c>
      <c r="AR909" s="40">
        <v>5.0295445790000004</v>
      </c>
      <c r="AS909" s="40">
        <v>4.9648005639999999</v>
      </c>
      <c r="AT909" s="40">
        <v>4.9000565490000003</v>
      </c>
      <c r="AU909" s="40">
        <v>4.8353125329999997</v>
      </c>
      <c r="AV909" s="40">
        <v>4.7705685180000001</v>
      </c>
      <c r="AW909" s="40">
        <v>4.7058245029999997</v>
      </c>
      <c r="AX909" s="40">
        <v>4.641080487</v>
      </c>
      <c r="AY909" s="40">
        <v>4.5763364720000004</v>
      </c>
      <c r="AZ909" s="40">
        <v>4.5115924569999999</v>
      </c>
      <c r="BA909" s="40">
        <v>4.4468484420000003</v>
      </c>
      <c r="BB909" s="40">
        <v>4.3821044259999997</v>
      </c>
      <c r="BC909" s="40">
        <v>4.3173604110000001</v>
      </c>
      <c r="BD909" s="40">
        <v>4.2526163959999996</v>
      </c>
      <c r="BE909" s="40">
        <v>4.187872381</v>
      </c>
      <c r="BF909" s="40">
        <v>4.1231283650000004</v>
      </c>
      <c r="BG909" s="40">
        <v>4.0583843499999999</v>
      </c>
      <c r="BH909" s="40">
        <v>3.9936403349999998</v>
      </c>
      <c r="BI909" s="40">
        <v>3.9288963190000001</v>
      </c>
      <c r="BJ909" s="40">
        <v>3.8641523040000001</v>
      </c>
      <c r="BK909" s="40">
        <v>3.799408289</v>
      </c>
    </row>
    <row r="910" spans="1:63" x14ac:dyDescent="0.3">
      <c r="A910" s="40" t="s">
        <v>163</v>
      </c>
      <c r="B910" s="40" t="s">
        <v>164</v>
      </c>
      <c r="C910" s="40" t="s">
        <v>330</v>
      </c>
      <c r="D910" s="40" t="s">
        <v>72</v>
      </c>
      <c r="E910" s="40" t="s">
        <v>293</v>
      </c>
      <c r="G910" s="40" t="s">
        <v>73</v>
      </c>
      <c r="AK910" s="40">
        <v>0.40263898300000001</v>
      </c>
      <c r="AL910" s="40">
        <v>0.39313089400000001</v>
      </c>
      <c r="AM910" s="40">
        <v>0.38362277500000003</v>
      </c>
      <c r="AN910" s="40">
        <v>0.374114685</v>
      </c>
      <c r="AO910" s="40">
        <v>0.36460656600000002</v>
      </c>
      <c r="AP910" s="40">
        <v>0.35509847700000002</v>
      </c>
      <c r="AQ910" s="40">
        <v>0.345590387</v>
      </c>
      <c r="AR910" s="40">
        <v>0.33608226800000002</v>
      </c>
      <c r="AS910" s="40">
        <v>0.32657417900000002</v>
      </c>
      <c r="AT910" s="40">
        <v>0.31706605999999998</v>
      </c>
      <c r="AU910" s="40">
        <v>0.30755797000000001</v>
      </c>
      <c r="AV910" s="40">
        <v>0.29785582599999999</v>
      </c>
      <c r="AW910" s="40">
        <v>0.28815368200000002</v>
      </c>
      <c r="AX910" s="40">
        <v>0.278451538</v>
      </c>
      <c r="AY910" s="40">
        <v>0.26874939399999997</v>
      </c>
      <c r="AZ910" s="40">
        <v>0.25904724899999998</v>
      </c>
      <c r="BA910" s="40">
        <v>0.25419617700000002</v>
      </c>
      <c r="BB910" s="40">
        <v>0.24934510500000001</v>
      </c>
      <c r="BC910" s="40">
        <v>0.244494033</v>
      </c>
      <c r="BD910" s="40">
        <v>0.23964296099999999</v>
      </c>
      <c r="BE910" s="40">
        <v>0.234791889</v>
      </c>
      <c r="BF910" s="40">
        <v>0.231396139</v>
      </c>
      <c r="BG910" s="40">
        <v>0.228000388</v>
      </c>
      <c r="BH910" s="40">
        <v>0.224604638</v>
      </c>
      <c r="BI910" s="40">
        <v>0.22120888699999999</v>
      </c>
      <c r="BJ910" s="40">
        <v>0.21781313699999999</v>
      </c>
      <c r="BK910" s="40">
        <v>0.21441738599999999</v>
      </c>
    </row>
    <row r="911" spans="1:63" x14ac:dyDescent="0.3">
      <c r="A911" s="40" t="s">
        <v>167</v>
      </c>
      <c r="B911" s="40" t="s">
        <v>168</v>
      </c>
      <c r="C911" s="40" t="s">
        <v>330</v>
      </c>
      <c r="D911" s="40" t="s">
        <v>72</v>
      </c>
      <c r="E911" s="40" t="s">
        <v>293</v>
      </c>
      <c r="G911" s="40" t="s">
        <v>73</v>
      </c>
      <c r="AK911" s="40">
        <v>1.5354859080000001</v>
      </c>
      <c r="AL911" s="40">
        <v>1.486776702</v>
      </c>
      <c r="AM911" s="40">
        <v>1.4380674</v>
      </c>
      <c r="AN911" s="40">
        <v>1.3893581939999999</v>
      </c>
      <c r="AO911" s="40">
        <v>1.3406488919999999</v>
      </c>
      <c r="AP911" s="40">
        <v>1.2919396860000001</v>
      </c>
      <c r="AQ911" s="40">
        <v>1.24323048</v>
      </c>
      <c r="AR911" s="40">
        <v>1.194521178</v>
      </c>
      <c r="AS911" s="40">
        <v>1.145811972</v>
      </c>
      <c r="AT911" s="40">
        <v>1.0971026690000001</v>
      </c>
      <c r="AU911" s="40">
        <v>1.048393463</v>
      </c>
      <c r="AV911" s="40">
        <v>1.0386042280000001</v>
      </c>
      <c r="AW911" s="40">
        <v>1.0288149929999999</v>
      </c>
      <c r="AX911" s="40">
        <v>1.0190258539999999</v>
      </c>
      <c r="AY911" s="40">
        <v>1.0092366180000001</v>
      </c>
      <c r="AZ911" s="40">
        <v>0.99944738300000002</v>
      </c>
      <c r="BA911" s="40">
        <v>0.98965814799999996</v>
      </c>
      <c r="BB911" s="40">
        <v>0.97986891200000004</v>
      </c>
      <c r="BC911" s="40">
        <v>0.97007977300000003</v>
      </c>
      <c r="BD911" s="40">
        <v>0.96029053799999997</v>
      </c>
      <c r="BE911" s="40">
        <v>0.95050130300000002</v>
      </c>
      <c r="BF911" s="40">
        <v>0.94071206699999999</v>
      </c>
      <c r="BG911" s="40">
        <v>0.93092283200000003</v>
      </c>
      <c r="BH911" s="40">
        <v>0.92113369300000003</v>
      </c>
      <c r="BI911" s="40">
        <v>0.91134445799999997</v>
      </c>
      <c r="BJ911" s="40">
        <v>0.90155522200000004</v>
      </c>
      <c r="BK911" s="40">
        <v>0.89176598699999998</v>
      </c>
    </row>
    <row r="912" spans="1:63" x14ac:dyDescent="0.3">
      <c r="A912" s="40" t="s">
        <v>169</v>
      </c>
      <c r="B912" s="40" t="s">
        <v>170</v>
      </c>
      <c r="C912" s="40" t="s">
        <v>330</v>
      </c>
      <c r="D912" s="40" t="s">
        <v>72</v>
      </c>
      <c r="E912" s="40" t="s">
        <v>293</v>
      </c>
      <c r="G912" s="40" t="s">
        <v>73</v>
      </c>
      <c r="AK912" s="40">
        <v>18.922450229999999</v>
      </c>
      <c r="AL912" s="40">
        <v>18.472611950000001</v>
      </c>
      <c r="AM912" s="40">
        <v>18.022771509999998</v>
      </c>
      <c r="AN912" s="40">
        <v>17.572933219999999</v>
      </c>
      <c r="AO912" s="40">
        <v>17.123093860000001</v>
      </c>
      <c r="AP912" s="40">
        <v>16.673254499999999</v>
      </c>
      <c r="AQ912" s="40">
        <v>16.22341514</v>
      </c>
      <c r="AR912" s="40">
        <v>15.77357578</v>
      </c>
      <c r="AS912" s="40">
        <v>15.323737489999999</v>
      </c>
      <c r="AT912" s="40">
        <v>14.873898130000001</v>
      </c>
      <c r="AU912" s="40">
        <v>14.424058759999999</v>
      </c>
      <c r="AV912" s="40">
        <v>13.974329839999999</v>
      </c>
      <c r="AW912" s="40">
        <v>13.52459985</v>
      </c>
      <c r="AX912" s="40">
        <v>13.074870929999999</v>
      </c>
      <c r="AY912" s="40">
        <v>12.62514094</v>
      </c>
      <c r="AZ912" s="40">
        <v>12.175412010000001</v>
      </c>
      <c r="BA912" s="40">
        <v>11.72568309</v>
      </c>
      <c r="BB912" s="40">
        <v>11.275953100000001</v>
      </c>
      <c r="BC912" s="40">
        <v>10.826224180000001</v>
      </c>
      <c r="BD912" s="40">
        <v>10.376494190000001</v>
      </c>
      <c r="BE912" s="40">
        <v>9.9267652650000002</v>
      </c>
      <c r="BF912" s="40">
        <v>9.4770363440000001</v>
      </c>
      <c r="BG912" s="40">
        <v>9.0273063499999999</v>
      </c>
      <c r="BH912" s="40">
        <v>8.5775774289999998</v>
      </c>
      <c r="BI912" s="40">
        <v>8.1278479719999996</v>
      </c>
      <c r="BJ912" s="40">
        <v>7.6781185150000004</v>
      </c>
      <c r="BK912" s="40">
        <v>7.2283890580000003</v>
      </c>
    </row>
    <row r="913" spans="1:63" x14ac:dyDescent="0.3">
      <c r="A913" s="40" t="s">
        <v>173</v>
      </c>
      <c r="B913" s="40" t="s">
        <v>174</v>
      </c>
      <c r="C913" s="40" t="s">
        <v>330</v>
      </c>
      <c r="D913" s="40" t="s">
        <v>72</v>
      </c>
      <c r="E913" s="40" t="s">
        <v>293</v>
      </c>
      <c r="G913" s="40" t="s">
        <v>73</v>
      </c>
      <c r="AK913" s="40">
        <v>48.553472190000001</v>
      </c>
      <c r="AL913" s="40">
        <v>48.319742380000001</v>
      </c>
      <c r="AM913" s="40">
        <v>48.086012570000001</v>
      </c>
      <c r="AN913" s="40">
        <v>47.852282760000001</v>
      </c>
      <c r="AO913" s="40">
        <v>47.618552950000002</v>
      </c>
      <c r="AP913" s="40">
        <v>47.384823140000002</v>
      </c>
      <c r="AQ913" s="40">
        <v>47.151093340000003</v>
      </c>
      <c r="AR913" s="40">
        <v>46.917363530000003</v>
      </c>
      <c r="AS913" s="40">
        <v>46.683633720000003</v>
      </c>
      <c r="AT913" s="40">
        <v>46.449903910000003</v>
      </c>
      <c r="AU913" s="40">
        <v>46.216174100000003</v>
      </c>
      <c r="AV913" s="40">
        <v>45.982444289999997</v>
      </c>
      <c r="AW913" s="40">
        <v>45.748714489999998</v>
      </c>
      <c r="AX913" s="40">
        <v>45.514984679999998</v>
      </c>
      <c r="AY913" s="40">
        <v>45.281254869999998</v>
      </c>
      <c r="AZ913" s="40">
        <v>45.047525059999998</v>
      </c>
      <c r="BA913" s="40">
        <v>44.839765229999998</v>
      </c>
      <c r="BB913" s="40">
        <v>44.632005399999997</v>
      </c>
      <c r="BC913" s="40">
        <v>44.424245569999997</v>
      </c>
      <c r="BD913" s="40">
        <v>44.216485740000003</v>
      </c>
      <c r="BE913" s="40">
        <v>44.008725910000003</v>
      </c>
      <c r="BF913" s="40">
        <v>43.800966080000002</v>
      </c>
      <c r="BG913" s="40">
        <v>43.593206250000001</v>
      </c>
      <c r="BH913" s="40">
        <v>43.385446420000001</v>
      </c>
      <c r="BI913" s="40">
        <v>43.17768659</v>
      </c>
      <c r="BJ913" s="40">
        <v>42.96992676</v>
      </c>
      <c r="BK913" s="40">
        <v>42.76216694</v>
      </c>
    </row>
    <row r="914" spans="1:63" x14ac:dyDescent="0.3">
      <c r="A914" s="40" t="s">
        <v>5</v>
      </c>
      <c r="B914" s="40" t="s">
        <v>6</v>
      </c>
      <c r="C914" s="40" t="s">
        <v>329</v>
      </c>
      <c r="D914" s="40" t="s">
        <v>74</v>
      </c>
      <c r="E914" s="40" t="s">
        <v>293</v>
      </c>
      <c r="G914" s="40" t="s">
        <v>75</v>
      </c>
      <c r="AK914" s="40">
        <v>609760</v>
      </c>
      <c r="AL914" s="40">
        <v>608511.99219999998</v>
      </c>
      <c r="AM914" s="40">
        <v>607263.98439999996</v>
      </c>
      <c r="AN914" s="40">
        <v>606016.01560000004</v>
      </c>
      <c r="AO914" s="40">
        <v>604768.00780000002</v>
      </c>
      <c r="AP914" s="40">
        <v>603520</v>
      </c>
      <c r="AQ914" s="40">
        <v>602271.99219999998</v>
      </c>
      <c r="AR914" s="40">
        <v>601023.98439999996</v>
      </c>
      <c r="AS914" s="40">
        <v>599776.01560000004</v>
      </c>
      <c r="AT914" s="40">
        <v>598528.00780000002</v>
      </c>
      <c r="AU914" s="40">
        <v>597280</v>
      </c>
      <c r="AV914" s="40">
        <v>596031.99219999998</v>
      </c>
      <c r="AW914" s="40">
        <v>594783.98439999996</v>
      </c>
      <c r="AX914" s="40">
        <v>593536.01560000004</v>
      </c>
      <c r="AY914" s="40">
        <v>592288.00780000002</v>
      </c>
      <c r="AZ914" s="40">
        <v>591040</v>
      </c>
      <c r="BA914" s="40">
        <v>589791.99219999998</v>
      </c>
      <c r="BB914" s="40">
        <v>588543.98439999996</v>
      </c>
      <c r="BC914" s="40">
        <v>587296.01560000004</v>
      </c>
      <c r="BD914" s="40">
        <v>586048.00780000002</v>
      </c>
      <c r="BE914" s="40">
        <v>584800</v>
      </c>
      <c r="BF914" s="40">
        <v>583551.99219999998</v>
      </c>
      <c r="BG914" s="40">
        <v>582303.98439999996</v>
      </c>
      <c r="BH914" s="40">
        <v>581056.01560000004</v>
      </c>
      <c r="BI914" s="40">
        <v>579808.00780000002</v>
      </c>
      <c r="BJ914" s="40">
        <v>578560</v>
      </c>
      <c r="BK914" s="40">
        <v>577311.99219999998</v>
      </c>
    </row>
    <row r="915" spans="1:63" x14ac:dyDescent="0.3">
      <c r="A915" s="40" t="s">
        <v>151</v>
      </c>
      <c r="B915" s="40" t="s">
        <v>152</v>
      </c>
      <c r="C915" s="40" t="s">
        <v>329</v>
      </c>
      <c r="D915" s="40" t="s">
        <v>74</v>
      </c>
      <c r="E915" s="40" t="s">
        <v>293</v>
      </c>
      <c r="G915" s="40" t="s">
        <v>75</v>
      </c>
      <c r="AK915" s="40">
        <v>2890</v>
      </c>
      <c r="AL915" s="40">
        <v>2798.9999389999998</v>
      </c>
      <c r="AM915" s="40">
        <v>2707.9998780000001</v>
      </c>
      <c r="AN915" s="40">
        <v>2617.0001219999999</v>
      </c>
      <c r="AO915" s="40">
        <v>2526.0000610000002</v>
      </c>
      <c r="AP915" s="40">
        <v>2435</v>
      </c>
      <c r="AQ915" s="40">
        <v>2343.9999389999998</v>
      </c>
      <c r="AR915" s="40">
        <v>2253.000031</v>
      </c>
      <c r="AS915" s="40">
        <v>2161.999969</v>
      </c>
      <c r="AT915" s="40">
        <v>2071.0000610000002</v>
      </c>
      <c r="AU915" s="40">
        <v>1980</v>
      </c>
      <c r="AV915" s="40">
        <v>1946.000061</v>
      </c>
      <c r="AW915" s="40">
        <v>1911.999969</v>
      </c>
      <c r="AX915" s="40">
        <v>1878.000031</v>
      </c>
      <c r="AY915" s="40">
        <v>1843.999939</v>
      </c>
      <c r="AZ915" s="40">
        <v>1810</v>
      </c>
      <c r="BA915" s="40">
        <v>1953.999939</v>
      </c>
      <c r="BB915" s="40">
        <v>2098.000031</v>
      </c>
      <c r="BC915" s="40">
        <v>2241.999969</v>
      </c>
      <c r="BD915" s="40">
        <v>2386.0000610000002</v>
      </c>
      <c r="BE915" s="40">
        <v>2530</v>
      </c>
      <c r="BF915" s="40">
        <v>2576.0000610000002</v>
      </c>
      <c r="BG915" s="40">
        <v>2622.0001219999999</v>
      </c>
      <c r="BH915" s="40">
        <v>2667.9998780000001</v>
      </c>
      <c r="BI915" s="40">
        <v>2713.9999389999998</v>
      </c>
      <c r="BJ915" s="40">
        <v>2760</v>
      </c>
      <c r="BK915" s="40">
        <v>2806.0000610000002</v>
      </c>
    </row>
    <row r="916" spans="1:63" x14ac:dyDescent="0.3">
      <c r="A916" s="40" t="s">
        <v>157</v>
      </c>
      <c r="B916" s="40" t="s">
        <v>158</v>
      </c>
      <c r="C916" s="40" t="s">
        <v>329</v>
      </c>
      <c r="D916" s="40" t="s">
        <v>74</v>
      </c>
      <c r="E916" s="40" t="s">
        <v>293</v>
      </c>
      <c r="G916" s="40" t="s">
        <v>75</v>
      </c>
      <c r="AK916" s="40">
        <v>167350000</v>
      </c>
      <c r="AL916" s="40">
        <v>165896000</v>
      </c>
      <c r="AM916" s="40">
        <v>164442000</v>
      </c>
      <c r="AN916" s="40">
        <v>146912.99799999999</v>
      </c>
      <c r="AO916" s="40">
        <v>145504.00390000001</v>
      </c>
      <c r="AP916" s="40">
        <v>144095</v>
      </c>
      <c r="AQ916" s="40">
        <v>142685.99609999999</v>
      </c>
      <c r="AR916" s="40">
        <v>141277.00200000001</v>
      </c>
      <c r="AS916" s="40">
        <v>139867.99799999999</v>
      </c>
      <c r="AT916" s="40">
        <v>138459.00390000001</v>
      </c>
      <c r="AU916" s="40">
        <v>137050</v>
      </c>
      <c r="AV916" s="40">
        <v>135640</v>
      </c>
      <c r="AW916" s="40">
        <v>134230</v>
      </c>
      <c r="AX916" s="40">
        <v>132820</v>
      </c>
      <c r="AY916" s="40">
        <v>131410</v>
      </c>
      <c r="AZ916" s="40">
        <v>130000</v>
      </c>
      <c r="BA916" s="40">
        <v>128592.00199999999</v>
      </c>
      <c r="BB916" s="40">
        <v>127184.0039</v>
      </c>
      <c r="BC916" s="40">
        <v>125775.9961</v>
      </c>
      <c r="BD916" s="40">
        <v>124367.99800000001</v>
      </c>
      <c r="BE916" s="40">
        <v>122960</v>
      </c>
      <c r="BF916" s="40">
        <v>123365.9961</v>
      </c>
      <c r="BG916" s="40">
        <v>123772.00199999999</v>
      </c>
      <c r="BH916" s="40">
        <v>124177.99800000001</v>
      </c>
      <c r="BI916" s="40">
        <v>124584.0039</v>
      </c>
      <c r="BJ916" s="40">
        <v>124990</v>
      </c>
      <c r="BK916" s="40">
        <v>125395.9961</v>
      </c>
    </row>
    <row r="917" spans="1:63" x14ac:dyDescent="0.3">
      <c r="A917" s="40" t="s">
        <v>159</v>
      </c>
      <c r="B917" s="40" t="s">
        <v>160</v>
      </c>
      <c r="C917" s="40" t="s">
        <v>329</v>
      </c>
      <c r="D917" s="40" t="s">
        <v>74</v>
      </c>
      <c r="E917" s="40" t="s">
        <v>293</v>
      </c>
      <c r="G917" s="40" t="s">
        <v>75</v>
      </c>
      <c r="AK917" s="40">
        <v>47240</v>
      </c>
      <c r="AL917" s="40">
        <v>46072.998050000002</v>
      </c>
      <c r="AM917" s="40">
        <v>44906.000979999997</v>
      </c>
      <c r="AN917" s="40">
        <v>43738.999020000003</v>
      </c>
      <c r="AO917" s="40">
        <v>42572.001949999998</v>
      </c>
      <c r="AP917" s="40">
        <v>41405</v>
      </c>
      <c r="AQ917" s="40">
        <v>40238.000489999999</v>
      </c>
      <c r="AR917" s="40">
        <v>39071.000979999997</v>
      </c>
      <c r="AS917" s="40">
        <v>37903.999020000003</v>
      </c>
      <c r="AT917" s="40">
        <v>36736.999510000001</v>
      </c>
      <c r="AU917" s="40">
        <v>35570</v>
      </c>
      <c r="AV917" s="40">
        <v>36550</v>
      </c>
      <c r="AW917" s="40">
        <v>37530</v>
      </c>
      <c r="AX917" s="40">
        <v>38510</v>
      </c>
      <c r="AY917" s="40">
        <v>39490</v>
      </c>
      <c r="AZ917" s="40">
        <v>40470</v>
      </c>
      <c r="BA917" s="40">
        <v>40836.000979999997</v>
      </c>
      <c r="BB917" s="40">
        <v>41202.001949999998</v>
      </c>
      <c r="BC917" s="40">
        <v>41567.998050000002</v>
      </c>
      <c r="BD917" s="40">
        <v>41933.999020000003</v>
      </c>
      <c r="BE917" s="40">
        <v>42300</v>
      </c>
      <c r="BF917" s="40">
        <v>42666.000979999997</v>
      </c>
      <c r="BG917" s="40">
        <v>43032.001949999998</v>
      </c>
      <c r="BH917" s="40">
        <v>43397.998050000002</v>
      </c>
      <c r="BI917" s="40">
        <v>43763.999020000003</v>
      </c>
      <c r="BJ917" s="40">
        <v>44130</v>
      </c>
      <c r="BK917" s="40">
        <v>44496.000979999997</v>
      </c>
    </row>
    <row r="918" spans="1:63" x14ac:dyDescent="0.3">
      <c r="A918" s="40" t="s">
        <v>275</v>
      </c>
      <c r="B918" s="40" t="s">
        <v>276</v>
      </c>
      <c r="C918" s="40" t="s">
        <v>329</v>
      </c>
      <c r="D918" s="40" t="s">
        <v>74</v>
      </c>
      <c r="E918" s="40" t="s">
        <v>293</v>
      </c>
      <c r="G918" s="40" t="s">
        <v>75</v>
      </c>
      <c r="AK918" s="40">
        <v>136920</v>
      </c>
      <c r="AL918" s="40">
        <v>136250.99609999999</v>
      </c>
      <c r="AM918" s="40">
        <v>135582.00200000001</v>
      </c>
      <c r="AN918" s="40">
        <v>134912.99799999999</v>
      </c>
      <c r="AO918" s="40">
        <v>134244.00390000001</v>
      </c>
      <c r="AP918" s="40">
        <v>133575</v>
      </c>
      <c r="AQ918" s="40">
        <v>132905.99609999999</v>
      </c>
      <c r="AR918" s="40">
        <v>132237.00200000001</v>
      </c>
      <c r="AS918" s="40">
        <v>131567.99799999999</v>
      </c>
      <c r="AT918" s="40">
        <v>130899.0039</v>
      </c>
      <c r="AU918" s="40">
        <v>130230</v>
      </c>
      <c r="AV918" s="40">
        <v>129860</v>
      </c>
      <c r="AW918" s="40">
        <v>129490</v>
      </c>
      <c r="AX918" s="40">
        <v>129120</v>
      </c>
      <c r="AY918" s="40">
        <v>128750</v>
      </c>
      <c r="AZ918" s="40">
        <v>128380</v>
      </c>
      <c r="BA918" s="40">
        <v>127810</v>
      </c>
      <c r="BB918" s="40">
        <v>127240</v>
      </c>
      <c r="BC918" s="40">
        <v>126670</v>
      </c>
      <c r="BD918" s="40">
        <v>126100</v>
      </c>
      <c r="BE918" s="40">
        <v>125530</v>
      </c>
      <c r="BF918" s="40">
        <v>125370</v>
      </c>
      <c r="BG918" s="40">
        <v>125210</v>
      </c>
      <c r="BH918" s="40">
        <v>125050</v>
      </c>
      <c r="BI918" s="40">
        <v>124890</v>
      </c>
      <c r="BJ918" s="40">
        <v>124730</v>
      </c>
      <c r="BK918" s="40">
        <v>124570</v>
      </c>
    </row>
    <row r="919" spans="1:63" x14ac:dyDescent="0.3">
      <c r="A919" s="40" t="s">
        <v>277</v>
      </c>
      <c r="B919" s="40" t="s">
        <v>278</v>
      </c>
      <c r="C919" s="40" t="s">
        <v>329</v>
      </c>
      <c r="D919" s="40" t="s">
        <v>74</v>
      </c>
      <c r="E919" s="40" t="s">
        <v>293</v>
      </c>
      <c r="G919" s="40" t="s">
        <v>75</v>
      </c>
      <c r="AK919" s="40">
        <v>38960</v>
      </c>
      <c r="AL919" s="40">
        <v>38631.000979999997</v>
      </c>
      <c r="AM919" s="40">
        <v>38301.999510000001</v>
      </c>
      <c r="AN919" s="40">
        <v>37973.000489999999</v>
      </c>
      <c r="AO919" s="40">
        <v>37643.999020000003</v>
      </c>
      <c r="AP919" s="40">
        <v>37315</v>
      </c>
      <c r="AQ919" s="40">
        <v>36986.000979999997</v>
      </c>
      <c r="AR919" s="40">
        <v>36656.999510000001</v>
      </c>
      <c r="AS919" s="40">
        <v>36328.000489999999</v>
      </c>
      <c r="AT919" s="40">
        <v>35998.999020000003</v>
      </c>
      <c r="AU919" s="40">
        <v>35670</v>
      </c>
      <c r="AV919" s="40">
        <v>35340</v>
      </c>
      <c r="AW919" s="40">
        <v>35010</v>
      </c>
      <c r="AX919" s="40">
        <v>34680</v>
      </c>
      <c r="AY919" s="40">
        <v>34350</v>
      </c>
      <c r="AZ919" s="40">
        <v>34020</v>
      </c>
      <c r="BA919" s="40">
        <v>33690</v>
      </c>
      <c r="BB919" s="40">
        <v>33360</v>
      </c>
      <c r="BC919" s="40">
        <v>33030</v>
      </c>
      <c r="BD919" s="40">
        <v>32700</v>
      </c>
      <c r="BE919" s="40">
        <v>32370</v>
      </c>
      <c r="BF919" s="40">
        <v>32190</v>
      </c>
      <c r="BG919" s="40">
        <v>32010</v>
      </c>
      <c r="BH919" s="40">
        <v>31830</v>
      </c>
      <c r="BI919" s="40">
        <v>31650</v>
      </c>
      <c r="BJ919" s="40">
        <v>31470</v>
      </c>
      <c r="BK919" s="40">
        <v>31290</v>
      </c>
    </row>
    <row r="920" spans="1:63" x14ac:dyDescent="0.3">
      <c r="A920" s="40" t="s">
        <v>165</v>
      </c>
      <c r="B920" s="40" t="s">
        <v>166</v>
      </c>
      <c r="C920" s="40" t="s">
        <v>329</v>
      </c>
      <c r="D920" s="40" t="s">
        <v>74</v>
      </c>
      <c r="E920" s="40" t="s">
        <v>293</v>
      </c>
      <c r="G920" s="40" t="s">
        <v>75</v>
      </c>
      <c r="AK920" s="40">
        <v>433780</v>
      </c>
      <c r="AL920" s="40">
        <v>431590</v>
      </c>
      <c r="AM920" s="40">
        <v>429400</v>
      </c>
      <c r="AN920" s="40">
        <v>427210</v>
      </c>
      <c r="AO920" s="40">
        <v>425020</v>
      </c>
      <c r="AP920" s="40">
        <v>422830</v>
      </c>
      <c r="AQ920" s="40">
        <v>420640</v>
      </c>
      <c r="AR920" s="40">
        <v>418450</v>
      </c>
      <c r="AS920" s="40">
        <v>416260</v>
      </c>
      <c r="AT920" s="40">
        <v>414070</v>
      </c>
      <c r="AU920" s="40">
        <v>411880</v>
      </c>
      <c r="AV920" s="40">
        <v>409661.99219999998</v>
      </c>
      <c r="AW920" s="40">
        <v>407443.98440000002</v>
      </c>
      <c r="AX920" s="40">
        <v>405226.01559999998</v>
      </c>
      <c r="AY920" s="40">
        <v>403008.00780000002</v>
      </c>
      <c r="AZ920" s="40">
        <v>400790</v>
      </c>
      <c r="BA920" s="40">
        <v>398576.01559999998</v>
      </c>
      <c r="BB920" s="40">
        <v>396361.99219999998</v>
      </c>
      <c r="BC920" s="40">
        <v>394148.00780000002</v>
      </c>
      <c r="BD920" s="40">
        <v>391933.98440000002</v>
      </c>
      <c r="BE920" s="40">
        <v>389720</v>
      </c>
      <c r="BF920" s="40">
        <v>387656.01559999998</v>
      </c>
      <c r="BG920" s="40">
        <v>385591.99219999998</v>
      </c>
      <c r="BH920" s="40">
        <v>383528.00780000002</v>
      </c>
      <c r="BI920" s="40">
        <v>381463.98440000002</v>
      </c>
      <c r="BJ920" s="40">
        <v>379400</v>
      </c>
      <c r="BK920" s="40">
        <v>377336.01559999998</v>
      </c>
    </row>
    <row r="921" spans="1:63" x14ac:dyDescent="0.3">
      <c r="A921" s="40" t="s">
        <v>171</v>
      </c>
      <c r="B921" s="40" t="s">
        <v>172</v>
      </c>
      <c r="C921" s="40" t="s">
        <v>329</v>
      </c>
      <c r="D921" s="40" t="s">
        <v>74</v>
      </c>
      <c r="E921" s="40" t="s">
        <v>293</v>
      </c>
      <c r="G921" s="40" t="s">
        <v>75</v>
      </c>
      <c r="AK921" s="40">
        <v>3180</v>
      </c>
      <c r="AL921" s="40">
        <v>3206.0000610000002</v>
      </c>
      <c r="AM921" s="40">
        <v>3232.0001219999999</v>
      </c>
      <c r="AN921" s="40">
        <v>3257.9998780000001</v>
      </c>
      <c r="AO921" s="40">
        <v>3283.9999389999998</v>
      </c>
      <c r="AP921" s="40">
        <v>3310</v>
      </c>
      <c r="AQ921" s="40">
        <v>3336.0000610000002</v>
      </c>
      <c r="AR921" s="40">
        <v>3362.0001219999999</v>
      </c>
      <c r="AS921" s="40">
        <v>3387.9998780000001</v>
      </c>
      <c r="AT921" s="40">
        <v>3413.9999389999998</v>
      </c>
      <c r="AU921" s="40">
        <v>3440</v>
      </c>
      <c r="AV921" s="40">
        <v>3522.0001219999999</v>
      </c>
      <c r="AW921" s="40">
        <v>3603.9999389999998</v>
      </c>
      <c r="AX921" s="40">
        <v>3686.0000610000002</v>
      </c>
      <c r="AY921" s="40">
        <v>3767.9998780000001</v>
      </c>
      <c r="AZ921" s="40">
        <v>3850</v>
      </c>
      <c r="BA921" s="40">
        <v>3972.0001219999999</v>
      </c>
      <c r="BB921" s="40">
        <v>4093.9999389999998</v>
      </c>
      <c r="BC921" s="40">
        <v>4216.0000609999997</v>
      </c>
      <c r="BD921" s="40">
        <v>4337.9998779999996</v>
      </c>
      <c r="BE921" s="40">
        <v>4460</v>
      </c>
      <c r="BF921" s="40">
        <v>4527.9998779999996</v>
      </c>
      <c r="BG921" s="40">
        <v>4596.0000609999997</v>
      </c>
      <c r="BH921" s="40">
        <v>4663.9999390000003</v>
      </c>
      <c r="BI921" s="40">
        <v>4732.0001220000004</v>
      </c>
      <c r="BJ921" s="40">
        <v>4800</v>
      </c>
      <c r="BK921" s="40">
        <v>4867.9998779999996</v>
      </c>
    </row>
    <row r="922" spans="1:63" x14ac:dyDescent="0.3">
      <c r="A922" s="40" t="s">
        <v>175</v>
      </c>
      <c r="B922" s="40" t="s">
        <v>176</v>
      </c>
      <c r="C922" s="40" t="s">
        <v>329</v>
      </c>
      <c r="D922" s="40" t="s">
        <v>74</v>
      </c>
      <c r="E922" s="40" t="s">
        <v>293</v>
      </c>
      <c r="G922" s="40" t="s">
        <v>75</v>
      </c>
      <c r="AK922" s="40">
        <v>92410</v>
      </c>
      <c r="AL922" s="40">
        <v>92410</v>
      </c>
      <c r="AM922" s="40">
        <v>92410</v>
      </c>
      <c r="AN922" s="40">
        <v>92410</v>
      </c>
      <c r="AO922" s="40">
        <v>92410</v>
      </c>
      <c r="AP922" s="40">
        <v>92410</v>
      </c>
      <c r="AQ922" s="40">
        <v>92410</v>
      </c>
      <c r="AR922" s="40">
        <v>92410</v>
      </c>
      <c r="AS922" s="40">
        <v>92410</v>
      </c>
      <c r="AT922" s="40">
        <v>92410</v>
      </c>
      <c r="AU922" s="40">
        <v>92410</v>
      </c>
      <c r="AV922" s="40">
        <v>92410</v>
      </c>
      <c r="AW922" s="40">
        <v>92410</v>
      </c>
      <c r="AX922" s="40">
        <v>92410</v>
      </c>
      <c r="AY922" s="40">
        <v>92410</v>
      </c>
      <c r="AZ922" s="40">
        <v>92410</v>
      </c>
      <c r="BA922" s="40">
        <v>92410</v>
      </c>
      <c r="BB922" s="40">
        <v>92410</v>
      </c>
      <c r="BC922" s="40">
        <v>92410</v>
      </c>
      <c r="BD922" s="40">
        <v>92410</v>
      </c>
      <c r="BE922" s="40">
        <v>92410</v>
      </c>
      <c r="BF922" s="40">
        <v>92410</v>
      </c>
      <c r="BG922" s="40">
        <v>92410</v>
      </c>
      <c r="BH922" s="40">
        <v>92410</v>
      </c>
      <c r="BI922" s="40">
        <v>92410</v>
      </c>
      <c r="BJ922" s="40">
        <v>92410</v>
      </c>
      <c r="BK922" s="40">
        <v>92410</v>
      </c>
    </row>
    <row r="923" spans="1:63" x14ac:dyDescent="0.3">
      <c r="A923" s="40" t="s">
        <v>177</v>
      </c>
      <c r="B923" s="40" t="s">
        <v>178</v>
      </c>
      <c r="C923" s="40" t="s">
        <v>329</v>
      </c>
      <c r="D923" s="40" t="s">
        <v>74</v>
      </c>
      <c r="E923" s="40" t="s">
        <v>293</v>
      </c>
      <c r="G923" s="40" t="s">
        <v>75</v>
      </c>
      <c r="AK923" s="40">
        <v>559200</v>
      </c>
      <c r="AL923" s="40">
        <v>555200</v>
      </c>
      <c r="AM923" s="40">
        <v>551200</v>
      </c>
      <c r="AN923" s="40">
        <v>547200</v>
      </c>
      <c r="AO923" s="40">
        <v>543200</v>
      </c>
      <c r="AP923" s="40">
        <v>539200</v>
      </c>
      <c r="AQ923" s="40">
        <v>535200</v>
      </c>
      <c r="AR923" s="40">
        <v>531200</v>
      </c>
      <c r="AS923" s="40">
        <v>527200</v>
      </c>
      <c r="AT923" s="40">
        <v>523200</v>
      </c>
      <c r="AU923" s="40">
        <v>519200</v>
      </c>
      <c r="AV923" s="40">
        <v>515200</v>
      </c>
      <c r="AW923" s="40">
        <v>511200</v>
      </c>
      <c r="AX923" s="40">
        <v>507200</v>
      </c>
      <c r="AY923" s="40">
        <v>503200</v>
      </c>
      <c r="AZ923" s="40">
        <v>499200</v>
      </c>
      <c r="BA923" s="40">
        <v>495200</v>
      </c>
      <c r="BB923" s="40">
        <v>491200</v>
      </c>
      <c r="BC923" s="40">
        <v>487200</v>
      </c>
      <c r="BD923" s="40">
        <v>483200</v>
      </c>
      <c r="BE923" s="40">
        <v>479200</v>
      </c>
      <c r="BF923" s="40">
        <v>475480</v>
      </c>
      <c r="BG923" s="40">
        <v>471760</v>
      </c>
      <c r="BH923" s="40">
        <v>468040</v>
      </c>
      <c r="BI923" s="40">
        <v>464320</v>
      </c>
      <c r="BJ923" s="40">
        <v>460600</v>
      </c>
      <c r="BK923" s="40">
        <v>456880</v>
      </c>
    </row>
    <row r="924" spans="1:63" x14ac:dyDescent="0.3">
      <c r="A924" s="40" t="s">
        <v>179</v>
      </c>
      <c r="B924" s="40" t="s">
        <v>180</v>
      </c>
      <c r="C924" s="40" t="s">
        <v>329</v>
      </c>
      <c r="D924" s="40" t="s">
        <v>74</v>
      </c>
      <c r="E924" s="40" t="s">
        <v>293</v>
      </c>
      <c r="G924" s="40" t="s">
        <v>75</v>
      </c>
      <c r="AK924" s="40">
        <v>47510</v>
      </c>
      <c r="AL924" s="40">
        <v>46627.998050000002</v>
      </c>
      <c r="AM924" s="40">
        <v>45746.000979999997</v>
      </c>
      <c r="AN924" s="40">
        <v>44863.999020000003</v>
      </c>
      <c r="AO924" s="40">
        <v>43982.001949999998</v>
      </c>
      <c r="AP924" s="40">
        <v>43100</v>
      </c>
      <c r="AQ924" s="40">
        <v>42217.998050000002</v>
      </c>
      <c r="AR924" s="40">
        <v>41336.000979999997</v>
      </c>
      <c r="AS924" s="40">
        <v>40453.999020000003</v>
      </c>
      <c r="AT924" s="40">
        <v>39571.999510000001</v>
      </c>
      <c r="AU924" s="40">
        <v>38690</v>
      </c>
      <c r="AV924" s="40">
        <v>37810</v>
      </c>
      <c r="AW924" s="40">
        <v>36930</v>
      </c>
      <c r="AX924" s="40">
        <v>36050</v>
      </c>
      <c r="AY924" s="40">
        <v>35170</v>
      </c>
      <c r="AZ924" s="40">
        <v>34290</v>
      </c>
      <c r="BA924" s="40">
        <v>32938.000489999999</v>
      </c>
      <c r="BB924" s="40">
        <v>31586.000980000001</v>
      </c>
      <c r="BC924" s="40">
        <v>30233.999019999999</v>
      </c>
      <c r="BD924" s="40">
        <v>28881.999510000001</v>
      </c>
      <c r="BE924" s="40">
        <v>27530</v>
      </c>
      <c r="BF924" s="40">
        <v>26178.000489999999</v>
      </c>
      <c r="BG924" s="40">
        <v>24826.000980000001</v>
      </c>
      <c r="BH924" s="40">
        <v>23473.999019999999</v>
      </c>
      <c r="BI924" s="40">
        <v>22121.999510000001</v>
      </c>
      <c r="BJ924" s="40">
        <v>20770</v>
      </c>
      <c r="BK924" s="40">
        <v>19418.000489999999</v>
      </c>
    </row>
    <row r="925" spans="1:63" x14ac:dyDescent="0.3">
      <c r="A925" s="40" t="s">
        <v>279</v>
      </c>
      <c r="B925" s="40" t="s">
        <v>280</v>
      </c>
      <c r="C925" s="40" t="s">
        <v>329</v>
      </c>
      <c r="D925" s="40" t="s">
        <v>74</v>
      </c>
      <c r="E925" s="40" t="s">
        <v>293</v>
      </c>
      <c r="G925" s="40" t="s">
        <v>75</v>
      </c>
      <c r="AK925" s="40">
        <v>528000</v>
      </c>
      <c r="AL925" s="40">
        <v>526333.98439999996</v>
      </c>
      <c r="AM925" s="40">
        <v>524668.00780000002</v>
      </c>
      <c r="AN925" s="40">
        <v>523001.99219999998</v>
      </c>
      <c r="AO925" s="40">
        <v>521336.01559999998</v>
      </c>
      <c r="AP925" s="40">
        <v>519670</v>
      </c>
      <c r="AQ925" s="40">
        <v>518003.98440000002</v>
      </c>
      <c r="AR925" s="40">
        <v>516338.00780000002</v>
      </c>
      <c r="AS925" s="40">
        <v>514671.99219999998</v>
      </c>
      <c r="AT925" s="40">
        <v>513006.01559999998</v>
      </c>
      <c r="AU925" s="40">
        <v>511340</v>
      </c>
      <c r="AV925" s="40">
        <v>509673.98440000002</v>
      </c>
      <c r="AW925" s="40">
        <v>508008.00780000002</v>
      </c>
      <c r="AX925" s="40">
        <v>506341.99219999998</v>
      </c>
      <c r="AY925" s="40">
        <v>504676.01559999998</v>
      </c>
      <c r="AZ925" s="40">
        <v>503010</v>
      </c>
      <c r="BA925" s="40">
        <v>501343.98440000002</v>
      </c>
      <c r="BB925" s="40">
        <v>499678.00780000002</v>
      </c>
      <c r="BC925" s="40">
        <v>498011.99219999998</v>
      </c>
      <c r="BD925" s="40">
        <v>496346.01559999998</v>
      </c>
      <c r="BE925" s="40">
        <v>494680</v>
      </c>
      <c r="BF925" s="40">
        <v>493013.98440000002</v>
      </c>
      <c r="BG925" s="40">
        <v>491348.00780000002</v>
      </c>
      <c r="BH925" s="40">
        <v>489681.99219999998</v>
      </c>
      <c r="BI925" s="40">
        <v>488016.01559999998</v>
      </c>
      <c r="BJ925" s="40">
        <v>486350</v>
      </c>
      <c r="BK925" s="40">
        <v>484683.98440000002</v>
      </c>
    </row>
    <row r="926" spans="1:63" x14ac:dyDescent="0.3">
      <c r="A926" s="40" t="s">
        <v>281</v>
      </c>
      <c r="B926" s="40" t="s">
        <v>282</v>
      </c>
      <c r="C926" s="40" t="s">
        <v>329</v>
      </c>
      <c r="D926" s="40" t="s">
        <v>74</v>
      </c>
      <c r="E926" s="40" t="s">
        <v>293</v>
      </c>
      <c r="G926" s="40" t="s">
        <v>75</v>
      </c>
      <c r="AK926" s="40">
        <v>221640</v>
      </c>
      <c r="AL926" s="40">
        <v>218370</v>
      </c>
      <c r="AM926" s="40">
        <v>215100</v>
      </c>
      <c r="AN926" s="40">
        <v>211830</v>
      </c>
      <c r="AO926" s="40">
        <v>208560</v>
      </c>
      <c r="AP926" s="40">
        <v>205290</v>
      </c>
      <c r="AQ926" s="40">
        <v>202020</v>
      </c>
      <c r="AR926" s="40">
        <v>198750</v>
      </c>
      <c r="AS926" s="40">
        <v>195480</v>
      </c>
      <c r="AT926" s="40">
        <v>192210</v>
      </c>
      <c r="AU926" s="40">
        <v>188940</v>
      </c>
      <c r="AV926" s="40">
        <v>185670</v>
      </c>
      <c r="AW926" s="40">
        <v>182400</v>
      </c>
      <c r="AX926" s="40">
        <v>179130</v>
      </c>
      <c r="AY926" s="40">
        <v>175860</v>
      </c>
      <c r="AZ926" s="40">
        <v>172590</v>
      </c>
      <c r="BA926" s="40">
        <v>169320</v>
      </c>
      <c r="BB926" s="40">
        <v>166050</v>
      </c>
      <c r="BC926" s="40">
        <v>162780</v>
      </c>
      <c r="BD926" s="40">
        <v>159510</v>
      </c>
      <c r="BE926" s="40">
        <v>156240</v>
      </c>
      <c r="BF926" s="40">
        <v>153115.99609999999</v>
      </c>
      <c r="BG926" s="40">
        <v>149992.00200000001</v>
      </c>
      <c r="BH926" s="40">
        <v>146867.99799999999</v>
      </c>
      <c r="BI926" s="40">
        <v>143744.00390000001</v>
      </c>
      <c r="BJ926" s="40">
        <v>140620</v>
      </c>
      <c r="BK926" s="40">
        <v>137495.99609999999</v>
      </c>
    </row>
    <row r="927" spans="1:63" x14ac:dyDescent="0.3">
      <c r="A927" s="40" t="s">
        <v>147</v>
      </c>
      <c r="B927" s="40" t="s">
        <v>148</v>
      </c>
      <c r="C927" s="40" t="s">
        <v>330</v>
      </c>
      <c r="D927" s="40" t="s">
        <v>74</v>
      </c>
      <c r="E927" s="40" t="s">
        <v>293</v>
      </c>
      <c r="G927" s="40" t="s">
        <v>75</v>
      </c>
      <c r="AK927" s="40">
        <v>68470</v>
      </c>
      <c r="AL927" s="40">
        <v>67871.000979999997</v>
      </c>
      <c r="AM927" s="40">
        <v>67272.001950000005</v>
      </c>
      <c r="AN927" s="40">
        <v>66672.998049999995</v>
      </c>
      <c r="AO927" s="40">
        <v>66073.999020000003</v>
      </c>
      <c r="AP927" s="40">
        <v>65475</v>
      </c>
      <c r="AQ927" s="40">
        <v>64876.000979999997</v>
      </c>
      <c r="AR927" s="40">
        <v>64277.001949999998</v>
      </c>
      <c r="AS927" s="40">
        <v>63677.998050000002</v>
      </c>
      <c r="AT927" s="40">
        <v>63078.999020000003</v>
      </c>
      <c r="AU927" s="40">
        <v>62480</v>
      </c>
      <c r="AV927" s="40">
        <v>61882.001949999998</v>
      </c>
      <c r="AW927" s="40">
        <v>61283.999020000003</v>
      </c>
      <c r="AX927" s="40">
        <v>60686.000979999997</v>
      </c>
      <c r="AY927" s="40">
        <v>60087.998050000002</v>
      </c>
      <c r="AZ927" s="40">
        <v>59490</v>
      </c>
      <c r="BA927" s="40">
        <v>58890</v>
      </c>
      <c r="BB927" s="40">
        <v>58290</v>
      </c>
      <c r="BC927" s="40">
        <v>57690</v>
      </c>
      <c r="BD927" s="40">
        <v>57090</v>
      </c>
      <c r="BE927" s="40">
        <v>56490</v>
      </c>
      <c r="BF927" s="40">
        <v>55892.001949999998</v>
      </c>
      <c r="BG927" s="40">
        <v>55293.999020000003</v>
      </c>
      <c r="BH927" s="40">
        <v>54696.000979999997</v>
      </c>
      <c r="BI927" s="40">
        <v>54097.998050000002</v>
      </c>
      <c r="BJ927" s="40">
        <v>53500</v>
      </c>
      <c r="BK927" s="40">
        <v>52902.001949999998</v>
      </c>
    </row>
    <row r="928" spans="1:63" x14ac:dyDescent="0.3">
      <c r="A928" s="40" t="s">
        <v>153</v>
      </c>
      <c r="B928" s="40" t="s">
        <v>154</v>
      </c>
      <c r="C928" s="40" t="s">
        <v>330</v>
      </c>
      <c r="D928" s="40" t="s">
        <v>74</v>
      </c>
      <c r="E928" s="40" t="s">
        <v>293</v>
      </c>
      <c r="G928" s="40" t="s">
        <v>75</v>
      </c>
      <c r="AK928" s="40">
        <v>243160</v>
      </c>
      <c r="AL928" s="40">
        <v>240960</v>
      </c>
      <c r="AM928" s="40">
        <v>238760</v>
      </c>
      <c r="AN928" s="40">
        <v>236560</v>
      </c>
      <c r="AO928" s="40">
        <v>234360</v>
      </c>
      <c r="AP928" s="40">
        <v>232160</v>
      </c>
      <c r="AQ928" s="40">
        <v>229960</v>
      </c>
      <c r="AR928" s="40">
        <v>227760</v>
      </c>
      <c r="AS928" s="40">
        <v>225560</v>
      </c>
      <c r="AT928" s="40">
        <v>223360</v>
      </c>
      <c r="AU928" s="40">
        <v>221160</v>
      </c>
      <c r="AV928" s="40">
        <v>218960</v>
      </c>
      <c r="AW928" s="40">
        <v>216760</v>
      </c>
      <c r="AX928" s="40">
        <v>214560</v>
      </c>
      <c r="AY928" s="40">
        <v>212360</v>
      </c>
      <c r="AZ928" s="40">
        <v>210160</v>
      </c>
      <c r="BA928" s="40">
        <v>207960</v>
      </c>
      <c r="BB928" s="40">
        <v>205760</v>
      </c>
      <c r="BC928" s="40">
        <v>203560</v>
      </c>
      <c r="BD928" s="40">
        <v>201360</v>
      </c>
      <c r="BE928" s="40">
        <v>199160</v>
      </c>
      <c r="BF928" s="40">
        <v>196960</v>
      </c>
      <c r="BG928" s="40">
        <v>194760</v>
      </c>
      <c r="BH928" s="40">
        <v>192560</v>
      </c>
      <c r="BI928" s="40">
        <v>190360</v>
      </c>
      <c r="BJ928" s="40">
        <v>188160</v>
      </c>
      <c r="BK928" s="40">
        <v>185960</v>
      </c>
    </row>
    <row r="929" spans="1:64" x14ac:dyDescent="0.3">
      <c r="A929" s="40" t="s">
        <v>155</v>
      </c>
      <c r="B929" s="40" t="s">
        <v>156</v>
      </c>
      <c r="C929" s="40" t="s">
        <v>330</v>
      </c>
      <c r="D929" s="40" t="s">
        <v>74</v>
      </c>
      <c r="E929" s="40" t="s">
        <v>293</v>
      </c>
      <c r="G929" s="40" t="s">
        <v>75</v>
      </c>
      <c r="AK929" s="40">
        <v>67050</v>
      </c>
      <c r="AL929" s="40">
        <v>66671.000979999997</v>
      </c>
      <c r="AM929" s="40">
        <v>66292.001950000005</v>
      </c>
      <c r="AN929" s="40">
        <v>65912.998049999995</v>
      </c>
      <c r="AO929" s="40">
        <v>65533.999020000003</v>
      </c>
      <c r="AP929" s="40">
        <v>65155</v>
      </c>
      <c r="AQ929" s="40">
        <v>64776.000979999997</v>
      </c>
      <c r="AR929" s="40">
        <v>64397.001949999998</v>
      </c>
      <c r="AS929" s="40">
        <v>64017.998050000002</v>
      </c>
      <c r="AT929" s="40">
        <v>63638.999020000003</v>
      </c>
      <c r="AU929" s="40">
        <v>63260</v>
      </c>
      <c r="AV929" s="40">
        <v>62890</v>
      </c>
      <c r="AW929" s="40">
        <v>62520</v>
      </c>
      <c r="AX929" s="40">
        <v>62150</v>
      </c>
      <c r="AY929" s="40">
        <v>61780</v>
      </c>
      <c r="AZ929" s="40">
        <v>61410</v>
      </c>
      <c r="BA929" s="40">
        <v>60143.999020000003</v>
      </c>
      <c r="BB929" s="40">
        <v>58877.998050000002</v>
      </c>
      <c r="BC929" s="40">
        <v>57612.001949999998</v>
      </c>
      <c r="BD929" s="40">
        <v>56346.000979999997</v>
      </c>
      <c r="BE929" s="40">
        <v>55080</v>
      </c>
      <c r="BF929" s="40">
        <v>53813.999020000003</v>
      </c>
      <c r="BG929" s="40">
        <v>52547.998050000002</v>
      </c>
      <c r="BH929" s="40">
        <v>51282.001949999998</v>
      </c>
      <c r="BI929" s="40">
        <v>50016.000979999997</v>
      </c>
      <c r="BJ929" s="40">
        <v>48750</v>
      </c>
      <c r="BK929" s="40">
        <v>47483.999020000003</v>
      </c>
    </row>
    <row r="930" spans="1:64" x14ac:dyDescent="0.3">
      <c r="A930" s="40" t="s">
        <v>284</v>
      </c>
      <c r="B930" s="40" t="s">
        <v>272</v>
      </c>
      <c r="C930" s="40" t="s">
        <v>330</v>
      </c>
      <c r="D930" s="40" t="s">
        <v>74</v>
      </c>
      <c r="E930" s="40" t="s">
        <v>293</v>
      </c>
      <c r="G930" s="40" t="s">
        <v>75</v>
      </c>
      <c r="AK930" s="40">
        <v>102220</v>
      </c>
      <c r="AL930" s="40">
        <v>102325.9961</v>
      </c>
      <c r="AM930" s="40">
        <v>102432.00199999999</v>
      </c>
      <c r="AN930" s="40">
        <v>102537.99800000001</v>
      </c>
      <c r="AO930" s="40">
        <v>102644.0039</v>
      </c>
      <c r="AP930" s="40">
        <v>102750</v>
      </c>
      <c r="AQ930" s="40">
        <v>102855.9961</v>
      </c>
      <c r="AR930" s="40">
        <v>102962.00199999999</v>
      </c>
      <c r="AS930" s="40">
        <v>103067.99800000001</v>
      </c>
      <c r="AT930" s="40">
        <v>103174.0039</v>
      </c>
      <c r="AU930" s="40">
        <v>103280</v>
      </c>
      <c r="AV930" s="40">
        <v>103434.0039</v>
      </c>
      <c r="AW930" s="40">
        <v>103587.99800000001</v>
      </c>
      <c r="AX930" s="40">
        <v>103742.00199999999</v>
      </c>
      <c r="AY930" s="40">
        <v>103895.9961</v>
      </c>
      <c r="AZ930" s="40">
        <v>104050</v>
      </c>
      <c r="BA930" s="40">
        <v>104045.9961</v>
      </c>
      <c r="BB930" s="40">
        <v>104042.00199999999</v>
      </c>
      <c r="BC930" s="40">
        <v>104037.99800000001</v>
      </c>
      <c r="BD930" s="40">
        <v>104034.0039</v>
      </c>
      <c r="BE930" s="40">
        <v>104030</v>
      </c>
      <c r="BF930" s="40">
        <v>104025.9961</v>
      </c>
      <c r="BG930" s="40">
        <v>104022.00199999999</v>
      </c>
      <c r="BH930" s="40">
        <v>104017.99800000001</v>
      </c>
      <c r="BI930" s="40">
        <v>104014.0039</v>
      </c>
      <c r="BJ930" s="40">
        <v>104010</v>
      </c>
      <c r="BK930" s="40">
        <v>104005.9961</v>
      </c>
    </row>
    <row r="931" spans="1:64" x14ac:dyDescent="0.3">
      <c r="A931" s="40" t="s">
        <v>273</v>
      </c>
      <c r="B931" s="40" t="s">
        <v>274</v>
      </c>
      <c r="C931" s="40" t="s">
        <v>330</v>
      </c>
      <c r="D931" s="40" t="s">
        <v>74</v>
      </c>
      <c r="E931" s="40" t="s">
        <v>293</v>
      </c>
      <c r="G931" s="40" t="s">
        <v>75</v>
      </c>
      <c r="AK931" s="40">
        <v>86270</v>
      </c>
      <c r="AL931" s="40">
        <v>86552.001950000005</v>
      </c>
      <c r="AM931" s="40">
        <v>86834.003909999999</v>
      </c>
      <c r="AN931" s="40">
        <v>87115.996090000001</v>
      </c>
      <c r="AO931" s="40">
        <v>87397.998049999995</v>
      </c>
      <c r="AP931" s="40">
        <v>87680</v>
      </c>
      <c r="AQ931" s="40">
        <v>87962.001950000005</v>
      </c>
      <c r="AR931" s="40">
        <v>88244.003909999999</v>
      </c>
      <c r="AS931" s="40">
        <v>88525.996090000001</v>
      </c>
      <c r="AT931" s="40">
        <v>88807.998049999995</v>
      </c>
      <c r="AU931" s="40">
        <v>89090</v>
      </c>
      <c r="AV931" s="40">
        <v>89377.998049999995</v>
      </c>
      <c r="AW931" s="40">
        <v>89665.996090000001</v>
      </c>
      <c r="AX931" s="40">
        <v>89954.003909999999</v>
      </c>
      <c r="AY931" s="40">
        <v>90242.001950000005</v>
      </c>
      <c r="AZ931" s="40">
        <v>90530</v>
      </c>
      <c r="BA931" s="40">
        <v>90814.003909999999</v>
      </c>
      <c r="BB931" s="40">
        <v>91097.998049999995</v>
      </c>
      <c r="BC931" s="40">
        <v>91382.001950000005</v>
      </c>
      <c r="BD931" s="40">
        <v>91665.996090000001</v>
      </c>
      <c r="BE931" s="40">
        <v>91950</v>
      </c>
      <c r="BF931" s="40">
        <v>92234.003909999999</v>
      </c>
      <c r="BG931" s="40">
        <v>92517.998049999995</v>
      </c>
      <c r="BH931" s="40">
        <v>92802.001950000005</v>
      </c>
      <c r="BI931" s="40">
        <v>93085.996090000001</v>
      </c>
      <c r="BJ931" s="40">
        <v>93370</v>
      </c>
      <c r="BK931" s="40">
        <v>93654.003909999999</v>
      </c>
    </row>
    <row r="932" spans="1:64" x14ac:dyDescent="0.3">
      <c r="A932" s="40" t="s">
        <v>161</v>
      </c>
      <c r="B932" s="40" t="s">
        <v>162</v>
      </c>
      <c r="C932" s="40" t="s">
        <v>330</v>
      </c>
      <c r="D932" s="40" t="s">
        <v>74</v>
      </c>
      <c r="E932" s="40" t="s">
        <v>293</v>
      </c>
      <c r="G932" s="40" t="s">
        <v>75</v>
      </c>
      <c r="AK932" s="40">
        <v>66900</v>
      </c>
      <c r="AL932" s="40">
        <v>66110</v>
      </c>
      <c r="AM932" s="40">
        <v>65320</v>
      </c>
      <c r="AN932" s="40">
        <v>64530</v>
      </c>
      <c r="AO932" s="40">
        <v>63740</v>
      </c>
      <c r="AP932" s="40">
        <v>62950</v>
      </c>
      <c r="AQ932" s="40">
        <v>62160</v>
      </c>
      <c r="AR932" s="40">
        <v>61370</v>
      </c>
      <c r="AS932" s="40">
        <v>60580</v>
      </c>
      <c r="AT932" s="40">
        <v>59790</v>
      </c>
      <c r="AU932" s="40">
        <v>59000</v>
      </c>
      <c r="AV932" s="40">
        <v>58210</v>
      </c>
      <c r="AW932" s="40">
        <v>57420</v>
      </c>
      <c r="AX932" s="40">
        <v>56630</v>
      </c>
      <c r="AY932" s="40">
        <v>55840</v>
      </c>
      <c r="AZ932" s="40">
        <v>55050</v>
      </c>
      <c r="BA932" s="40">
        <v>54260</v>
      </c>
      <c r="BB932" s="40">
        <v>53470</v>
      </c>
      <c r="BC932" s="40">
        <v>52680</v>
      </c>
      <c r="BD932" s="40">
        <v>51890</v>
      </c>
      <c r="BE932" s="40">
        <v>51100</v>
      </c>
      <c r="BF932" s="40">
        <v>50310</v>
      </c>
      <c r="BG932" s="40">
        <v>49520</v>
      </c>
      <c r="BH932" s="40">
        <v>48730</v>
      </c>
      <c r="BI932" s="40">
        <v>47940</v>
      </c>
      <c r="BJ932" s="40">
        <v>47150</v>
      </c>
      <c r="BK932" s="40">
        <v>46360</v>
      </c>
    </row>
    <row r="933" spans="1:64" x14ac:dyDescent="0.3">
      <c r="A933" s="40" t="s">
        <v>163</v>
      </c>
      <c r="B933" s="40" t="s">
        <v>164</v>
      </c>
      <c r="C933" s="40" t="s">
        <v>330</v>
      </c>
      <c r="D933" s="40" t="s">
        <v>74</v>
      </c>
      <c r="E933" s="40" t="s">
        <v>293</v>
      </c>
      <c r="G933" s="40" t="s">
        <v>75</v>
      </c>
      <c r="AK933" s="40">
        <v>4150</v>
      </c>
      <c r="AL933" s="40">
        <v>4052.0001219999999</v>
      </c>
      <c r="AM933" s="40">
        <v>3953.9999389999998</v>
      </c>
      <c r="AN933" s="40">
        <v>3856.0000610000002</v>
      </c>
      <c r="AO933" s="40">
        <v>3757.9998780000001</v>
      </c>
      <c r="AP933" s="40">
        <v>3660</v>
      </c>
      <c r="AQ933" s="40">
        <v>3562.0001219999999</v>
      </c>
      <c r="AR933" s="40">
        <v>3463.9999389999998</v>
      </c>
      <c r="AS933" s="40">
        <v>3366.0000610000002</v>
      </c>
      <c r="AT933" s="40">
        <v>3267.9998780000001</v>
      </c>
      <c r="AU933" s="40">
        <v>3170</v>
      </c>
      <c r="AV933" s="40">
        <v>3070</v>
      </c>
      <c r="AW933" s="40">
        <v>2970</v>
      </c>
      <c r="AX933" s="40">
        <v>2870</v>
      </c>
      <c r="AY933" s="40">
        <v>2770</v>
      </c>
      <c r="AZ933" s="40">
        <v>2670</v>
      </c>
      <c r="BA933" s="40">
        <v>2620</v>
      </c>
      <c r="BB933" s="40">
        <v>2570</v>
      </c>
      <c r="BC933" s="40">
        <v>2520</v>
      </c>
      <c r="BD933" s="40">
        <v>2470</v>
      </c>
      <c r="BE933" s="40">
        <v>2420</v>
      </c>
      <c r="BF933" s="40">
        <v>2385</v>
      </c>
      <c r="BG933" s="40">
        <v>2350</v>
      </c>
      <c r="BH933" s="40">
        <v>2315</v>
      </c>
      <c r="BI933" s="40">
        <v>2280</v>
      </c>
      <c r="BJ933" s="40">
        <v>2245</v>
      </c>
      <c r="BK933" s="40">
        <v>2210</v>
      </c>
    </row>
    <row r="934" spans="1:64" x14ac:dyDescent="0.3">
      <c r="A934" s="40" t="s">
        <v>167</v>
      </c>
      <c r="B934" s="40" t="s">
        <v>168</v>
      </c>
      <c r="C934" s="40" t="s">
        <v>330</v>
      </c>
      <c r="D934" s="40" t="s">
        <v>74</v>
      </c>
      <c r="E934" s="40" t="s">
        <v>293</v>
      </c>
      <c r="G934" s="40" t="s">
        <v>75</v>
      </c>
      <c r="AK934" s="40">
        <v>19450</v>
      </c>
      <c r="AL934" s="40">
        <v>18833.000489999999</v>
      </c>
      <c r="AM934" s="40">
        <v>18215.999759999999</v>
      </c>
      <c r="AN934" s="40">
        <v>17599.000240000001</v>
      </c>
      <c r="AO934" s="40">
        <v>16981.999510000001</v>
      </c>
      <c r="AP934" s="40">
        <v>16365</v>
      </c>
      <c r="AQ934" s="40">
        <v>15748.00049</v>
      </c>
      <c r="AR934" s="40">
        <v>15130.999760000001</v>
      </c>
      <c r="AS934" s="40">
        <v>14514.000239999999</v>
      </c>
      <c r="AT934" s="40">
        <v>13896.99951</v>
      </c>
      <c r="AU934" s="40">
        <v>13280</v>
      </c>
      <c r="AV934" s="40">
        <v>13155.999760000001</v>
      </c>
      <c r="AW934" s="40">
        <v>13031.99951</v>
      </c>
      <c r="AX934" s="40">
        <v>12908.00049</v>
      </c>
      <c r="AY934" s="40">
        <v>12784.000239999999</v>
      </c>
      <c r="AZ934" s="40">
        <v>12660</v>
      </c>
      <c r="BA934" s="40">
        <v>12535.999760000001</v>
      </c>
      <c r="BB934" s="40">
        <v>12411.99951</v>
      </c>
      <c r="BC934" s="40">
        <v>12288.00049</v>
      </c>
      <c r="BD934" s="40">
        <v>12164.000239999999</v>
      </c>
      <c r="BE934" s="40">
        <v>12040</v>
      </c>
      <c r="BF934" s="40">
        <v>11915.999760000001</v>
      </c>
      <c r="BG934" s="40">
        <v>11791.99951</v>
      </c>
      <c r="BH934" s="40">
        <v>11668.00049</v>
      </c>
      <c r="BI934" s="40">
        <v>11544.000239999999</v>
      </c>
      <c r="BJ934" s="40">
        <v>11420</v>
      </c>
      <c r="BK934" s="40">
        <v>11295.999760000001</v>
      </c>
    </row>
    <row r="935" spans="1:64" x14ac:dyDescent="0.3">
      <c r="A935" s="40" t="s">
        <v>169</v>
      </c>
      <c r="B935" s="40" t="s">
        <v>170</v>
      </c>
      <c r="C935" s="40" t="s">
        <v>330</v>
      </c>
      <c r="D935" s="40" t="s">
        <v>74</v>
      </c>
      <c r="E935" s="40" t="s">
        <v>293</v>
      </c>
      <c r="G935" s="40" t="s">
        <v>75</v>
      </c>
      <c r="AK935" s="40">
        <v>172340</v>
      </c>
      <c r="AL935" s="40">
        <v>168243.00779999999</v>
      </c>
      <c r="AM935" s="40">
        <v>164145.99609999999</v>
      </c>
      <c r="AN935" s="40">
        <v>160049.00390000001</v>
      </c>
      <c r="AO935" s="40">
        <v>155952.00200000001</v>
      </c>
      <c r="AP935" s="40">
        <v>151855</v>
      </c>
      <c r="AQ935" s="40">
        <v>147757.99799999999</v>
      </c>
      <c r="AR935" s="40">
        <v>143660.99609999999</v>
      </c>
      <c r="AS935" s="40">
        <v>139564.00390000001</v>
      </c>
      <c r="AT935" s="40">
        <v>135467.00200000001</v>
      </c>
      <c r="AU935" s="40">
        <v>131370</v>
      </c>
      <c r="AV935" s="40">
        <v>127274.0039</v>
      </c>
      <c r="AW935" s="40">
        <v>123177.99800000001</v>
      </c>
      <c r="AX935" s="40">
        <v>119082.00199999999</v>
      </c>
      <c r="AY935" s="40">
        <v>114985.9961</v>
      </c>
      <c r="AZ935" s="40">
        <v>110890</v>
      </c>
      <c r="BA935" s="40">
        <v>106794.0039</v>
      </c>
      <c r="BB935" s="40">
        <v>102697.99800000001</v>
      </c>
      <c r="BC935" s="40">
        <v>98602.001950000005</v>
      </c>
      <c r="BD935" s="40">
        <v>94505.996090000001</v>
      </c>
      <c r="BE935" s="40">
        <v>90410</v>
      </c>
      <c r="BF935" s="40">
        <v>86314.003909999999</v>
      </c>
      <c r="BG935" s="40">
        <v>82217.998049999995</v>
      </c>
      <c r="BH935" s="40">
        <v>78122.001950000005</v>
      </c>
      <c r="BI935" s="40">
        <v>74026.000979999997</v>
      </c>
      <c r="BJ935" s="40">
        <v>69930</v>
      </c>
      <c r="BK935" s="40">
        <v>65833.999020000003</v>
      </c>
    </row>
    <row r="936" spans="1:64" x14ac:dyDescent="0.3">
      <c r="A936" s="40" t="s">
        <v>173</v>
      </c>
      <c r="B936" s="40" t="s">
        <v>174</v>
      </c>
      <c r="C936" s="40" t="s">
        <v>330</v>
      </c>
      <c r="D936" s="40" t="s">
        <v>74</v>
      </c>
      <c r="E936" s="40" t="s">
        <v>293</v>
      </c>
      <c r="G936" s="40" t="s">
        <v>75</v>
      </c>
      <c r="AK936" s="40">
        <v>93480</v>
      </c>
      <c r="AL936" s="40">
        <v>93030</v>
      </c>
      <c r="AM936" s="40">
        <v>92580</v>
      </c>
      <c r="AN936" s="40">
        <v>92130</v>
      </c>
      <c r="AO936" s="40">
        <v>91680</v>
      </c>
      <c r="AP936" s="40">
        <v>91230</v>
      </c>
      <c r="AQ936" s="40">
        <v>90780</v>
      </c>
      <c r="AR936" s="40">
        <v>90330</v>
      </c>
      <c r="AS936" s="40">
        <v>89880</v>
      </c>
      <c r="AT936" s="40">
        <v>89430</v>
      </c>
      <c r="AU936" s="40">
        <v>88980</v>
      </c>
      <c r="AV936" s="40">
        <v>88530</v>
      </c>
      <c r="AW936" s="40">
        <v>88080</v>
      </c>
      <c r="AX936" s="40">
        <v>87630</v>
      </c>
      <c r="AY936" s="40">
        <v>87180</v>
      </c>
      <c r="AZ936" s="40">
        <v>86730</v>
      </c>
      <c r="BA936" s="40">
        <v>86330</v>
      </c>
      <c r="BB936" s="40">
        <v>85930</v>
      </c>
      <c r="BC936" s="40">
        <v>85530</v>
      </c>
      <c r="BD936" s="40">
        <v>85130</v>
      </c>
      <c r="BE936" s="40">
        <v>84730</v>
      </c>
      <c r="BF936" s="40">
        <v>84330</v>
      </c>
      <c r="BG936" s="40">
        <v>83930</v>
      </c>
      <c r="BH936" s="40">
        <v>83530</v>
      </c>
      <c r="BI936" s="40">
        <v>83130</v>
      </c>
      <c r="BJ936" s="40">
        <v>82730</v>
      </c>
      <c r="BK936" s="40">
        <v>82330</v>
      </c>
    </row>
    <row r="937" spans="1:64" x14ac:dyDescent="0.3">
      <c r="A937" s="40" t="s">
        <v>5</v>
      </c>
      <c r="B937" s="40" t="s">
        <v>6</v>
      </c>
      <c r="C937" s="40" t="s">
        <v>329</v>
      </c>
      <c r="D937" s="40" t="s">
        <v>76</v>
      </c>
      <c r="E937" s="40" t="s">
        <v>293</v>
      </c>
      <c r="G937" s="40" t="s">
        <v>77</v>
      </c>
      <c r="AA937" s="40">
        <v>26521449165</v>
      </c>
      <c r="AB937" s="40">
        <v>25354505078</v>
      </c>
      <c r="AC937" s="40">
        <v>25354505078</v>
      </c>
      <c r="AD937" s="40">
        <v>26419394654</v>
      </c>
      <c r="AE937" s="40">
        <v>28004558905</v>
      </c>
      <c r="AF937" s="40">
        <v>28984718323</v>
      </c>
      <c r="AG937" s="40">
        <v>29825275660</v>
      </c>
      <c r="AH937" s="40">
        <v>31042966695</v>
      </c>
      <c r="AI937" s="40">
        <v>32945556124</v>
      </c>
      <c r="AJ937" s="40">
        <v>32959268546</v>
      </c>
      <c r="AK937" s="40">
        <v>31822141256</v>
      </c>
      <c r="AL937" s="40">
        <v>32137613010</v>
      </c>
      <c r="AM937" s="40">
        <v>30261328943</v>
      </c>
      <c r="AN937" s="40">
        <v>23003628103</v>
      </c>
      <c r="AO937" s="40">
        <v>23311730287</v>
      </c>
      <c r="AP937" s="40">
        <v>26808489837</v>
      </c>
      <c r="AQ937" s="40">
        <v>30439530825</v>
      </c>
      <c r="AR937" s="40">
        <v>32653786720</v>
      </c>
      <c r="AS937" s="40">
        <v>34185623675</v>
      </c>
      <c r="AT937" s="40">
        <v>34931379545</v>
      </c>
      <c r="AU937" s="40">
        <v>35998401930</v>
      </c>
      <c r="AV937" s="40">
        <v>37512494194</v>
      </c>
      <c r="AW937" s="40">
        <v>42638834054</v>
      </c>
      <c r="AX937" s="40">
        <v>43913671240</v>
      </c>
      <c r="AY937" s="40">
        <v>48723474948</v>
      </c>
      <c r="AZ937" s="40">
        <v>56046084739</v>
      </c>
      <c r="BA937" s="40">
        <v>62518109041</v>
      </c>
      <c r="BB937" s="40">
        <v>71276907518</v>
      </c>
      <c r="BC937" s="40">
        <v>79235785611</v>
      </c>
      <c r="BD937" s="40">
        <v>79916193296</v>
      </c>
      <c r="BE937" s="40">
        <v>83799496612</v>
      </c>
      <c r="BF937" s="40">
        <v>86708999529</v>
      </c>
      <c r="BG937" s="40">
        <v>94115810021</v>
      </c>
      <c r="BH937" s="40">
        <v>98778862980</v>
      </c>
      <c r="BI937" s="41">
        <v>103543000000</v>
      </c>
      <c r="BJ937" s="41">
        <v>104520000000</v>
      </c>
      <c r="BK937" s="41">
        <v>101823000000</v>
      </c>
      <c r="BL937" s="41">
        <v>101673000000</v>
      </c>
    </row>
    <row r="938" spans="1:64" x14ac:dyDescent="0.3">
      <c r="A938" s="40" t="s">
        <v>151</v>
      </c>
      <c r="B938" s="40" t="s">
        <v>152</v>
      </c>
      <c r="C938" s="40" t="s">
        <v>329</v>
      </c>
      <c r="D938" s="40" t="s">
        <v>76</v>
      </c>
      <c r="E938" s="40" t="s">
        <v>293</v>
      </c>
      <c r="G938" s="40" t="s">
        <v>77</v>
      </c>
      <c r="H938" s="40">
        <v>514995918.30000001</v>
      </c>
      <c r="I938" s="40">
        <v>561670811.70000005</v>
      </c>
      <c r="J938" s="40">
        <v>584898188.10000002</v>
      </c>
      <c r="K938" s="40">
        <v>621589073.10000002</v>
      </c>
      <c r="L938" s="40">
        <v>646248914</v>
      </c>
      <c r="M938" s="40">
        <v>676060330.5</v>
      </c>
      <c r="N938" s="40">
        <v>769502134.89999998</v>
      </c>
      <c r="O938" s="40">
        <v>767209913.70000005</v>
      </c>
      <c r="P938" s="40">
        <v>756012169.29999995</v>
      </c>
      <c r="Q938" s="40">
        <v>917236835.20000005</v>
      </c>
      <c r="R938" s="40">
        <v>942431760</v>
      </c>
      <c r="S938" s="40">
        <v>882078760.60000002</v>
      </c>
      <c r="T938" s="40">
        <v>942845613.79999995</v>
      </c>
      <c r="U938" s="40">
        <v>935992638.89999998</v>
      </c>
      <c r="V938" s="40">
        <v>942525120.89999998</v>
      </c>
      <c r="W938" s="40">
        <v>1017386696</v>
      </c>
      <c r="X938" s="40">
        <v>1134075385</v>
      </c>
      <c r="Y938" s="40">
        <v>1123408545</v>
      </c>
      <c r="Z938" s="40">
        <v>1142112791</v>
      </c>
      <c r="AA938" s="40">
        <v>1153431765</v>
      </c>
      <c r="AB938" s="40">
        <v>1293726849</v>
      </c>
      <c r="AC938" s="40">
        <v>1280096145</v>
      </c>
      <c r="AD938" s="40">
        <v>1327655903</v>
      </c>
      <c r="AE938" s="40">
        <v>1329720992</v>
      </c>
      <c r="AF938" s="40">
        <v>1486404412</v>
      </c>
      <c r="AG938" s="40">
        <v>1534715238</v>
      </c>
      <c r="AH938" s="40">
        <v>1619172093</v>
      </c>
      <c r="AI938" s="40">
        <v>1700633035</v>
      </c>
      <c r="AJ938" s="40">
        <v>1723583116</v>
      </c>
      <c r="AK938" s="40">
        <v>1783905460</v>
      </c>
      <c r="AL938" s="40">
        <v>1873044298</v>
      </c>
      <c r="AM938" s="40">
        <v>1891962015</v>
      </c>
      <c r="AN938" s="40">
        <v>1773903585</v>
      </c>
      <c r="AO938" s="40">
        <v>1705963078</v>
      </c>
      <c r="AP938" s="40">
        <v>1570850802</v>
      </c>
      <c r="AQ938" s="40">
        <v>1445182738</v>
      </c>
      <c r="AR938" s="40">
        <v>1422204332</v>
      </c>
      <c r="AS938" s="40">
        <v>1489759038</v>
      </c>
      <c r="AT938" s="40">
        <v>1474712472</v>
      </c>
      <c r="AU938" s="40">
        <v>1462076191</v>
      </c>
      <c r="AV938" s="40">
        <v>1492133657</v>
      </c>
      <c r="AW938" s="40">
        <v>1558481670</v>
      </c>
      <c r="AX938" s="40">
        <v>1539410094</v>
      </c>
      <c r="AY938" s="40">
        <v>1613819909</v>
      </c>
      <c r="AZ938" s="40">
        <v>1628344288</v>
      </c>
      <c r="BA938" s="40">
        <v>1716499708</v>
      </c>
      <c r="BB938" s="40">
        <v>1775752462</v>
      </c>
      <c r="BC938" s="40">
        <v>1862084450</v>
      </c>
      <c r="BD938" s="40">
        <v>1933081018</v>
      </c>
      <c r="BE938" s="40">
        <v>2032135247</v>
      </c>
      <c r="BF938" s="40">
        <v>2114083183</v>
      </c>
      <c r="BG938" s="40">
        <v>2208090294</v>
      </c>
      <c r="BH938" s="40">
        <v>2316820972</v>
      </c>
      <c r="BI938" s="40">
        <v>2415069278</v>
      </c>
      <c r="BJ938" s="40">
        <v>2320881502</v>
      </c>
      <c r="BK938" s="40">
        <v>2306955749</v>
      </c>
      <c r="BL938" s="40">
        <v>2318490758</v>
      </c>
    </row>
    <row r="939" spans="1:64" x14ac:dyDescent="0.3">
      <c r="A939" s="40" t="s">
        <v>157</v>
      </c>
      <c r="B939" s="40" t="s">
        <v>158</v>
      </c>
      <c r="C939" s="40" t="s">
        <v>329</v>
      </c>
      <c r="D939" s="40" t="s">
        <v>76</v>
      </c>
      <c r="E939" s="40" t="s">
        <v>293</v>
      </c>
      <c r="G939" s="40" t="s">
        <v>77</v>
      </c>
      <c r="AB939" s="40">
        <v>8227603582</v>
      </c>
      <c r="AC939" s="40">
        <v>8302969571</v>
      </c>
      <c r="AD939" s="40">
        <v>8986719590</v>
      </c>
      <c r="AE939" s="40">
        <v>8730775888</v>
      </c>
      <c r="AF939" s="40">
        <v>7757787405</v>
      </c>
      <c r="AG939" s="40">
        <v>8507314752</v>
      </c>
      <c r="AH939" s="40">
        <v>9686371612</v>
      </c>
      <c r="AI939" s="40">
        <v>9735159432</v>
      </c>
      <c r="AJ939" s="40">
        <v>9700011206</v>
      </c>
      <c r="AK939" s="40">
        <v>9964477334</v>
      </c>
      <c r="AL939" s="40">
        <v>9253264787</v>
      </c>
      <c r="AM939" s="40">
        <v>8450777235</v>
      </c>
      <c r="AN939" s="40">
        <v>9561448857</v>
      </c>
      <c r="AO939" s="40">
        <v>9866455689</v>
      </c>
      <c r="AP939" s="40">
        <v>10471023888</v>
      </c>
      <c r="AQ939" s="40">
        <v>11772171512</v>
      </c>
      <c r="AR939" s="40">
        <v>12141100402</v>
      </c>
      <c r="AS939" s="40">
        <v>11721244258</v>
      </c>
      <c r="AT939" s="40">
        <v>12326311978</v>
      </c>
      <c r="AU939" s="40">
        <v>13074915712</v>
      </c>
      <c r="AV939" s="40">
        <v>14160304516</v>
      </c>
      <c r="AW939" s="40">
        <v>14374794289</v>
      </c>
      <c r="AX939" s="40">
        <v>14064103275</v>
      </c>
      <c r="AY939" s="40">
        <v>15972968197</v>
      </c>
      <c r="AZ939" s="40">
        <v>17860775923</v>
      </c>
      <c r="BA939" s="40">
        <v>19795942246</v>
      </c>
      <c r="BB939" s="40">
        <v>22063798449</v>
      </c>
      <c r="BC939" s="40">
        <v>24444156129</v>
      </c>
      <c r="BD939" s="40">
        <v>26595865977</v>
      </c>
      <c r="BE939" s="40">
        <v>29933790334</v>
      </c>
      <c r="BF939" s="40">
        <v>33279878090</v>
      </c>
      <c r="BG939" s="40">
        <v>36157859259</v>
      </c>
      <c r="BH939" s="40">
        <v>39984181569</v>
      </c>
      <c r="BI939" s="40">
        <v>44085556179</v>
      </c>
      <c r="BJ939" s="40">
        <v>48667131303</v>
      </c>
      <c r="BK939" s="40">
        <v>52347226227</v>
      </c>
      <c r="BL939" s="40">
        <v>57710624012</v>
      </c>
    </row>
    <row r="940" spans="1:64" x14ac:dyDescent="0.3">
      <c r="A940" s="40" t="s">
        <v>159</v>
      </c>
      <c r="B940" s="40" t="s">
        <v>160</v>
      </c>
      <c r="C940" s="40" t="s">
        <v>329</v>
      </c>
      <c r="D940" s="40" t="s">
        <v>76</v>
      </c>
      <c r="E940" s="40" t="s">
        <v>293</v>
      </c>
      <c r="G940" s="40" t="s">
        <v>77</v>
      </c>
      <c r="H940" s="40">
        <v>4024923752</v>
      </c>
      <c r="I940" s="40">
        <v>4405575231</v>
      </c>
      <c r="J940" s="40">
        <v>4792311613</v>
      </c>
      <c r="K940" s="40">
        <v>5030224355</v>
      </c>
      <c r="L940" s="40">
        <v>5131286299</v>
      </c>
      <c r="M940" s="40">
        <v>5887051209</v>
      </c>
      <c r="N940" s="40">
        <v>6084928660</v>
      </c>
      <c r="O940" s="40">
        <v>6570669650</v>
      </c>
      <c r="P940" s="40">
        <v>7093643996</v>
      </c>
      <c r="Q940" s="40">
        <v>6763403165</v>
      </c>
      <c r="R940" s="40">
        <v>8263112874</v>
      </c>
      <c r="S940" s="40">
        <v>9674653292</v>
      </c>
      <c r="T940" s="40">
        <v>10245126984</v>
      </c>
      <c r="U940" s="40">
        <v>10661654644</v>
      </c>
      <c r="V940" s="40">
        <v>10755712100</v>
      </c>
      <c r="W940" s="40">
        <v>10987386320</v>
      </c>
      <c r="X940" s="40">
        <v>12026111612</v>
      </c>
      <c r="Y940" s="40">
        <v>12857415801</v>
      </c>
      <c r="Z940" s="40">
        <v>13836537077</v>
      </c>
      <c r="AA940" s="40">
        <v>14610272938</v>
      </c>
      <c r="AB940" s="40">
        <v>15161598045</v>
      </c>
      <c r="AC940" s="40">
        <v>15390004223</v>
      </c>
      <c r="AD940" s="40">
        <v>15591467110</v>
      </c>
      <c r="AE940" s="40">
        <v>15865131188</v>
      </c>
      <c r="AF940" s="40">
        <v>16547420962</v>
      </c>
      <c r="AG940" s="40">
        <v>17735121268</v>
      </c>
      <c r="AH940" s="40">
        <v>18788074473</v>
      </c>
      <c r="AI940" s="40">
        <v>19953533269</v>
      </c>
      <c r="AJ940" s="40">
        <v>20889423571</v>
      </c>
      <c r="AK940" s="40">
        <v>21765118855</v>
      </c>
      <c r="AL940" s="40">
        <v>22078176744</v>
      </c>
      <c r="AM940" s="40">
        <v>21901663054</v>
      </c>
      <c r="AN940" s="40">
        <v>21979019127</v>
      </c>
      <c r="AO940" s="40">
        <v>22557679340</v>
      </c>
      <c r="AP940" s="40">
        <v>23551619535</v>
      </c>
      <c r="AQ940" s="40">
        <v>24528267342</v>
      </c>
      <c r="AR940" s="40">
        <v>24644752554</v>
      </c>
      <c r="AS940" s="40">
        <v>25455617585</v>
      </c>
      <c r="AT940" s="40">
        <v>26042468490</v>
      </c>
      <c r="AU940" s="40">
        <v>26198643973</v>
      </c>
      <c r="AV940" s="40">
        <v>27188928219</v>
      </c>
      <c r="AW940" s="40">
        <v>27337613464</v>
      </c>
      <c r="AX940" s="40">
        <v>28139282294</v>
      </c>
      <c r="AY940" s="40">
        <v>29575595617</v>
      </c>
      <c r="AZ940" s="40">
        <v>31322527291</v>
      </c>
      <c r="BA940" s="40">
        <v>33349876084</v>
      </c>
      <c r="BB940" s="40">
        <v>35634585974</v>
      </c>
      <c r="BC940" s="40">
        <v>35717358968</v>
      </c>
      <c r="BD940" s="40">
        <v>36898510533</v>
      </c>
      <c r="BE940" s="40">
        <v>40000088347</v>
      </c>
      <c r="BF940" s="40">
        <v>42443399231</v>
      </c>
      <c r="BG940" s="40">
        <v>44380180300</v>
      </c>
      <c r="BH940" s="40">
        <v>46989149335</v>
      </c>
      <c r="BI940" s="40">
        <v>49506419900</v>
      </c>
      <c r="BJ940" s="40">
        <v>52337439286</v>
      </c>
      <c r="BK940" s="40">
        <v>55409227068</v>
      </c>
      <c r="BL940" s="40">
        <v>58109837754</v>
      </c>
    </row>
    <row r="941" spans="1:64" x14ac:dyDescent="0.3">
      <c r="A941" s="40" t="s">
        <v>275</v>
      </c>
      <c r="B941" s="40" t="s">
        <v>276</v>
      </c>
      <c r="C941" s="40" t="s">
        <v>329</v>
      </c>
      <c r="D941" s="40" t="s">
        <v>76</v>
      </c>
      <c r="E941" s="40" t="s">
        <v>293</v>
      </c>
      <c r="G941" s="40" t="s">
        <v>77</v>
      </c>
      <c r="H941" s="40">
        <v>3726375269</v>
      </c>
      <c r="I941" s="40">
        <v>3811003848</v>
      </c>
      <c r="J941" s="40">
        <v>3775584317</v>
      </c>
      <c r="K941" s="40">
        <v>3925192557</v>
      </c>
      <c r="L941" s="40">
        <v>3907440722</v>
      </c>
      <c r="M941" s="40">
        <v>3988111883</v>
      </c>
      <c r="N941" s="40">
        <v>4208597265</v>
      </c>
      <c r="O941" s="40">
        <v>4495993370</v>
      </c>
      <c r="P941" s="40">
        <v>4663299272</v>
      </c>
      <c r="Q941" s="40">
        <v>4909356187</v>
      </c>
      <c r="R941" s="40">
        <v>5102262712</v>
      </c>
      <c r="S941" s="40">
        <v>5037330218</v>
      </c>
      <c r="T941" s="40">
        <v>4905428818</v>
      </c>
      <c r="U941" s="40">
        <v>5003874858</v>
      </c>
      <c r="V941" s="40">
        <v>5066858212</v>
      </c>
      <c r="W941" s="40">
        <v>4911363508</v>
      </c>
      <c r="X941" s="40">
        <v>5027468159</v>
      </c>
      <c r="Y941" s="40">
        <v>4893646712</v>
      </c>
      <c r="Z941" s="40">
        <v>5375898482</v>
      </c>
      <c r="AA941" s="40">
        <v>5419215903</v>
      </c>
      <c r="AB941" s="40">
        <v>4893617621</v>
      </c>
      <c r="AC941" s="40">
        <v>4805033641</v>
      </c>
      <c r="AD941" s="40">
        <v>4848380153</v>
      </c>
      <c r="AE941" s="40">
        <v>4931029463</v>
      </c>
      <c r="AF941" s="40">
        <v>4988026107</v>
      </c>
      <c r="AG941" s="40">
        <v>5085746814</v>
      </c>
      <c r="AH941" s="40">
        <v>5145661261</v>
      </c>
      <c r="AI941" s="40">
        <v>5320789571</v>
      </c>
      <c r="AJ941" s="40">
        <v>5537818873</v>
      </c>
      <c r="AK941" s="40">
        <v>5711154233</v>
      </c>
      <c r="AL941" s="40">
        <v>5350806993</v>
      </c>
      <c r="AM941" s="40">
        <v>5414275712</v>
      </c>
      <c r="AN941" s="40">
        <v>5527789241</v>
      </c>
      <c r="AO941" s="40">
        <v>5523830888</v>
      </c>
      <c r="AP941" s="40">
        <v>5618410648</v>
      </c>
      <c r="AQ941" s="40">
        <v>5739145520</v>
      </c>
      <c r="AR941" s="40">
        <v>5951120435</v>
      </c>
      <c r="AS941" s="40">
        <v>6185138513</v>
      </c>
      <c r="AT941" s="40">
        <v>6473311272</v>
      </c>
      <c r="AU941" s="40">
        <v>6781445103</v>
      </c>
      <c r="AV941" s="40">
        <v>7189540561</v>
      </c>
      <c r="AW941" s="40">
        <v>6278353423</v>
      </c>
      <c r="AX941" s="40">
        <v>6892683533</v>
      </c>
      <c r="AY941" s="40">
        <v>7255032154</v>
      </c>
      <c r="AZ941" s="40">
        <v>7588974027</v>
      </c>
      <c r="BA941" s="40">
        <v>7970138368</v>
      </c>
      <c r="BB941" s="40">
        <v>8467521105</v>
      </c>
      <c r="BC941" s="40">
        <v>9071129494</v>
      </c>
      <c r="BD941" s="40">
        <v>8707027002</v>
      </c>
      <c r="BE941" s="40">
        <v>8729936136</v>
      </c>
      <c r="BF941" s="40">
        <v>8856903643</v>
      </c>
      <c r="BG941" s="40">
        <v>9125047118</v>
      </c>
      <c r="BH941" s="40">
        <v>9330835549</v>
      </c>
      <c r="BI941" s="40">
        <v>9640232448</v>
      </c>
      <c r="BJ941" s="40">
        <v>9940681351</v>
      </c>
      <c r="BK941" s="40">
        <v>10356200861</v>
      </c>
      <c r="BL941" s="40">
        <v>10788136744</v>
      </c>
    </row>
    <row r="942" spans="1:64" x14ac:dyDescent="0.3">
      <c r="A942" s="40" t="s">
        <v>277</v>
      </c>
      <c r="B942" s="40" t="s">
        <v>278</v>
      </c>
      <c r="C942" s="40" t="s">
        <v>329</v>
      </c>
      <c r="D942" s="40" t="s">
        <v>76</v>
      </c>
      <c r="E942" s="40" t="s">
        <v>293</v>
      </c>
      <c r="G942" s="40" t="s">
        <v>77</v>
      </c>
      <c r="H942" s="40">
        <v>939424097.29999995</v>
      </c>
      <c r="I942" s="40">
        <v>945702876.70000005</v>
      </c>
      <c r="J942" s="40">
        <v>932547407.20000005</v>
      </c>
      <c r="K942" s="40">
        <v>957363456.70000005</v>
      </c>
      <c r="L942" s="40">
        <v>1087722789</v>
      </c>
      <c r="M942" s="40">
        <v>1231835576</v>
      </c>
      <c r="N942" s="40">
        <v>1321532299</v>
      </c>
      <c r="O942" s="40">
        <v>1296118187</v>
      </c>
      <c r="P942" s="40">
        <v>1372360523</v>
      </c>
      <c r="Q942" s="40">
        <v>1378938219</v>
      </c>
      <c r="R942" s="40">
        <v>1602582192</v>
      </c>
      <c r="S942" s="40">
        <v>1702444681</v>
      </c>
      <c r="T942" s="40">
        <v>1741612172</v>
      </c>
      <c r="U942" s="40">
        <v>1866589628</v>
      </c>
      <c r="V942" s="40">
        <v>1980205649</v>
      </c>
      <c r="W942" s="40">
        <v>2079171006</v>
      </c>
      <c r="X942" s="40">
        <v>2181425288</v>
      </c>
      <c r="Y942" s="40">
        <v>2394006666</v>
      </c>
      <c r="Z942" s="40">
        <v>2499250880</v>
      </c>
      <c r="AA942" s="40">
        <v>2509416493</v>
      </c>
      <c r="AB942" s="40">
        <v>2376665369</v>
      </c>
      <c r="AC942" s="40">
        <v>2436164089</v>
      </c>
      <c r="AD942" s="40">
        <v>2526757943</v>
      </c>
      <c r="AE942" s="40">
        <v>2662199853</v>
      </c>
      <c r="AF942" s="40">
        <v>2783888537</v>
      </c>
      <c r="AG942" s="40">
        <v>2777908674</v>
      </c>
      <c r="AH942" s="40">
        <v>2823056335</v>
      </c>
      <c r="AI942" s="40">
        <v>2912753057</v>
      </c>
      <c r="AJ942" s="40">
        <v>2951920548</v>
      </c>
      <c r="AK942" s="40">
        <v>3119952559</v>
      </c>
      <c r="AL942" s="40">
        <v>3392331650</v>
      </c>
      <c r="AM942" s="40">
        <v>3143572712</v>
      </c>
      <c r="AN942" s="40">
        <v>3448242758</v>
      </c>
      <c r="AO942" s="40">
        <v>3095136433</v>
      </c>
      <c r="AP942" s="40">
        <v>3612916161</v>
      </c>
      <c r="AQ942" s="40">
        <v>3877261729</v>
      </c>
      <c r="AR942" s="40">
        <v>4024303744</v>
      </c>
      <c r="AS942" s="40">
        <v>4181060581</v>
      </c>
      <c r="AT942" s="40">
        <v>4308260071</v>
      </c>
      <c r="AU942" s="40">
        <v>4376161604</v>
      </c>
      <c r="AV942" s="40">
        <v>4158449146</v>
      </c>
      <c r="AW942" s="40">
        <v>4229142782</v>
      </c>
      <c r="AX942" s="40">
        <v>4470442420</v>
      </c>
      <c r="AY942" s="40">
        <v>4712762649</v>
      </c>
      <c r="AZ942" s="40">
        <v>4866809939</v>
      </c>
      <c r="BA942" s="40">
        <v>5095550005</v>
      </c>
      <c r="BB942" s="40">
        <v>5584722806</v>
      </c>
      <c r="BC942" s="40">
        <v>6011380928</v>
      </c>
      <c r="BD942" s="40">
        <v>6512015361</v>
      </c>
      <c r="BE942" s="40">
        <v>6959655571</v>
      </c>
      <c r="BF942" s="40">
        <v>7297481088</v>
      </c>
      <c r="BG942" s="40">
        <v>7435096950</v>
      </c>
      <c r="BH942" s="40">
        <v>7821721991</v>
      </c>
      <c r="BI942" s="40">
        <v>8267560145</v>
      </c>
      <c r="BJ942" s="40">
        <v>8499051829</v>
      </c>
      <c r="BK942" s="40">
        <v>8710171729</v>
      </c>
      <c r="BL942" s="40">
        <v>9058581257</v>
      </c>
    </row>
    <row r="943" spans="1:64" x14ac:dyDescent="0.3">
      <c r="A943" s="40" t="s">
        <v>165</v>
      </c>
      <c r="B943" s="40" t="s">
        <v>166</v>
      </c>
      <c r="C943" s="40" t="s">
        <v>329</v>
      </c>
      <c r="D943" s="40" t="s">
        <v>76</v>
      </c>
      <c r="E943" s="40" t="s">
        <v>293</v>
      </c>
      <c r="G943" s="40" t="s">
        <v>77</v>
      </c>
      <c r="AA943" s="40">
        <v>2256863840</v>
      </c>
      <c r="AB943" s="40">
        <v>2369707098</v>
      </c>
      <c r="AC943" s="40">
        <v>2206197322</v>
      </c>
      <c r="AD943" s="40">
        <v>1859824297</v>
      </c>
      <c r="AE943" s="40">
        <v>1738935720</v>
      </c>
      <c r="AF943" s="40">
        <v>1756325020</v>
      </c>
      <c r="AG943" s="40">
        <v>1715929615</v>
      </c>
      <c r="AH943" s="40">
        <v>1968171275</v>
      </c>
      <c r="AI943" s="40">
        <v>2129561225</v>
      </c>
      <c r="AJ943" s="40">
        <v>2267982801</v>
      </c>
      <c r="AK943" s="40">
        <v>2290662467</v>
      </c>
      <c r="AL943" s="40">
        <v>2402904908</v>
      </c>
      <c r="AM943" s="40">
        <v>2277201009</v>
      </c>
      <c r="AN943" s="40">
        <v>2476846451</v>
      </c>
      <c r="AO943" s="40">
        <v>2629392017</v>
      </c>
      <c r="AP943" s="40">
        <v>2688219669</v>
      </c>
      <c r="AQ943" s="40">
        <v>3409880893</v>
      </c>
      <c r="AR943" s="40">
        <v>3779581258</v>
      </c>
      <c r="AS943" s="40">
        <v>4227816691</v>
      </c>
      <c r="AT943" s="40">
        <v>4558557692</v>
      </c>
      <c r="AU943" s="40">
        <v>4635073219</v>
      </c>
      <c r="AV943" s="40">
        <v>5224699299</v>
      </c>
      <c r="AW943" s="40">
        <v>5684162364</v>
      </c>
      <c r="AX943" s="40">
        <v>6053667401</v>
      </c>
      <c r="AY943" s="40">
        <v>6526530629</v>
      </c>
      <c r="AZ943" s="40">
        <v>7095687689</v>
      </c>
      <c r="BA943" s="40">
        <v>7794687818</v>
      </c>
      <c r="BB943" s="40">
        <v>8373526090</v>
      </c>
      <c r="BC943" s="40">
        <v>8949306947</v>
      </c>
      <c r="BD943" s="40">
        <v>9517718748</v>
      </c>
      <c r="BE943" s="40">
        <v>10154238250</v>
      </c>
      <c r="BF943" s="40">
        <v>10876976989</v>
      </c>
      <c r="BG943" s="40">
        <v>11659922005</v>
      </c>
      <c r="BH943" s="40">
        <v>12492636711</v>
      </c>
      <c r="BI943" s="40">
        <v>13422597263</v>
      </c>
      <c r="BJ943" s="40">
        <v>14307681441</v>
      </c>
      <c r="BK943" s="40">
        <v>14846118925</v>
      </c>
      <c r="BL943" s="40">
        <v>15400912190</v>
      </c>
    </row>
    <row r="944" spans="1:64" x14ac:dyDescent="0.3">
      <c r="A944" s="40" t="s">
        <v>171</v>
      </c>
      <c r="B944" s="40" t="s">
        <v>172</v>
      </c>
      <c r="C944" s="40" t="s">
        <v>329</v>
      </c>
      <c r="D944" s="40" t="s">
        <v>76</v>
      </c>
      <c r="E944" s="40" t="s">
        <v>293</v>
      </c>
      <c r="G944" s="40" t="s">
        <v>77</v>
      </c>
      <c r="H944" s="40">
        <v>930829044.39999998</v>
      </c>
      <c r="I944" s="40">
        <v>1036327331</v>
      </c>
      <c r="J944" s="40">
        <v>934555381.89999998</v>
      </c>
      <c r="K944" s="40">
        <v>818063121.89999998</v>
      </c>
      <c r="L944" s="40">
        <v>875405495.79999995</v>
      </c>
      <c r="M944" s="40">
        <v>936761886.29999995</v>
      </c>
      <c r="N944" s="40">
        <v>1001548502</v>
      </c>
      <c r="O944" s="40">
        <v>1071794920</v>
      </c>
      <c r="P944" s="40">
        <v>1189771354</v>
      </c>
      <c r="Q944" s="40">
        <v>1261174593</v>
      </c>
      <c r="R944" s="40">
        <v>1276392439</v>
      </c>
      <c r="S944" s="40">
        <v>1279750222</v>
      </c>
      <c r="T944" s="40">
        <v>1323749163</v>
      </c>
      <c r="U944" s="40">
        <v>1342411691</v>
      </c>
      <c r="V944" s="40">
        <v>1314035451</v>
      </c>
      <c r="W944" s="40">
        <v>1570332510</v>
      </c>
      <c r="X944" s="40">
        <v>1601646659</v>
      </c>
      <c r="Y944" s="40">
        <v>1748210795</v>
      </c>
      <c r="Z944" s="40">
        <v>1955721809</v>
      </c>
      <c r="AA944" s="40">
        <v>2130790444</v>
      </c>
      <c r="AB944" s="40">
        <v>2246624463</v>
      </c>
      <c r="AC944" s="40">
        <v>2287307382</v>
      </c>
      <c r="AD944" s="40">
        <v>2424096367</v>
      </c>
      <c r="AE944" s="40">
        <v>2321295936</v>
      </c>
      <c r="AF944" s="40">
        <v>2423496755</v>
      </c>
      <c r="AG944" s="40">
        <v>2556113829</v>
      </c>
      <c r="AH944" s="40">
        <v>2555499439</v>
      </c>
      <c r="AI944" s="40">
        <v>2670466886</v>
      </c>
      <c r="AJ944" s="40">
        <v>2669491250</v>
      </c>
      <c r="AK944" s="40">
        <v>2605442384</v>
      </c>
      <c r="AL944" s="40">
        <v>2539931671</v>
      </c>
      <c r="AM944" s="40">
        <v>2689094879</v>
      </c>
      <c r="AN944" s="40">
        <v>2471044462</v>
      </c>
      <c r="AO944" s="40">
        <v>1229392382</v>
      </c>
      <c r="AP944" s="40">
        <v>1662434518</v>
      </c>
      <c r="AQ944" s="40">
        <v>1874323364</v>
      </c>
      <c r="AR944" s="40">
        <v>2133912510</v>
      </c>
      <c r="AS944" s="40">
        <v>2322948767</v>
      </c>
      <c r="AT944" s="40">
        <v>2421970518</v>
      </c>
      <c r="AU944" s="40">
        <v>2624711501</v>
      </c>
      <c r="AV944" s="40">
        <v>2847406189</v>
      </c>
      <c r="AW944" s="40">
        <v>3223037870</v>
      </c>
      <c r="AX944" s="40">
        <v>3294021296</v>
      </c>
      <c r="AY944" s="40">
        <v>3539350101</v>
      </c>
      <c r="AZ944" s="40">
        <v>3871265953</v>
      </c>
      <c r="BA944" s="40">
        <v>4228471205</v>
      </c>
      <c r="BB944" s="40">
        <v>4553283968</v>
      </c>
      <c r="BC944" s="40">
        <v>5061760727</v>
      </c>
      <c r="BD944" s="40">
        <v>5379885027</v>
      </c>
      <c r="BE944" s="40">
        <v>5773084568</v>
      </c>
      <c r="BF944" s="40">
        <v>6222456868</v>
      </c>
      <c r="BG944" s="40">
        <v>6771297545</v>
      </c>
      <c r="BH944" s="40">
        <v>7090466089</v>
      </c>
      <c r="BI944" s="40">
        <v>7631084047</v>
      </c>
      <c r="BJ944" s="40">
        <v>8307806854</v>
      </c>
      <c r="BK944" s="40">
        <v>8804722944</v>
      </c>
      <c r="BL944" s="40">
        <v>9338098208</v>
      </c>
    </row>
    <row r="945" spans="1:64" x14ac:dyDescent="0.3">
      <c r="A945" s="40" t="s">
        <v>175</v>
      </c>
      <c r="B945" s="40" t="s">
        <v>176</v>
      </c>
      <c r="C945" s="40" t="s">
        <v>329</v>
      </c>
      <c r="D945" s="40" t="s">
        <v>76</v>
      </c>
      <c r="E945" s="40" t="s">
        <v>293</v>
      </c>
      <c r="G945" s="40" t="s">
        <v>77</v>
      </c>
      <c r="H945" s="40">
        <v>82111040763</v>
      </c>
      <c r="I945" s="40">
        <v>87183764870</v>
      </c>
      <c r="J945" s="40">
        <v>93612358103</v>
      </c>
      <c r="K945" s="41">
        <v>101045000000</v>
      </c>
      <c r="L945" s="41">
        <v>107232000000</v>
      </c>
      <c r="M945" s="41">
        <v>111991000000</v>
      </c>
      <c r="N945" s="41">
        <v>120051000000</v>
      </c>
      <c r="O945" s="41">
        <v>125037000000</v>
      </c>
      <c r="P945" s="41">
        <v>130933000000</v>
      </c>
      <c r="Q945" s="41">
        <v>137806000000</v>
      </c>
      <c r="R945" s="41">
        <v>143702000000</v>
      </c>
      <c r="S945" s="41">
        <v>146080000000</v>
      </c>
      <c r="T945" s="41">
        <v>152759000000</v>
      </c>
      <c r="U945" s="41">
        <v>162094000000</v>
      </c>
      <c r="V945" s="41">
        <v>164842000000</v>
      </c>
      <c r="W945" s="41">
        <v>168551000000</v>
      </c>
      <c r="X945" s="41">
        <v>168393000000</v>
      </c>
      <c r="Y945" s="41">
        <v>173469000000</v>
      </c>
      <c r="Z945" s="41">
        <v>180044000000</v>
      </c>
      <c r="AA945" s="41">
        <v>191964000000</v>
      </c>
      <c r="AB945" s="41">
        <v>202255000000</v>
      </c>
      <c r="AC945" s="41">
        <v>201479000000</v>
      </c>
      <c r="AD945" s="41">
        <v>197759000000</v>
      </c>
      <c r="AE945" s="41">
        <v>207843000000</v>
      </c>
      <c r="AF945" s="41">
        <v>205325000000</v>
      </c>
      <c r="AG945" s="41">
        <v>205362000000</v>
      </c>
      <c r="AH945" s="41">
        <v>209676000000</v>
      </c>
      <c r="AI945" s="41">
        <v>218482000000</v>
      </c>
      <c r="AJ945" s="41">
        <v>223715000000</v>
      </c>
      <c r="AK945" s="41">
        <v>223004000000</v>
      </c>
      <c r="AL945" s="41">
        <v>220733000000</v>
      </c>
      <c r="AM945" s="41">
        <v>216016000000</v>
      </c>
      <c r="AN945" s="41">
        <v>218680000000</v>
      </c>
      <c r="AO945" s="41">
        <v>225678000000</v>
      </c>
      <c r="AP945" s="41">
        <v>232674000000</v>
      </c>
      <c r="AQ945" s="41">
        <v>242679000000</v>
      </c>
      <c r="AR945" s="41">
        <v>248989000000</v>
      </c>
      <c r="AS945" s="41">
        <v>250234000000</v>
      </c>
      <c r="AT945" s="41">
        <v>256239000000</v>
      </c>
      <c r="AU945" s="41">
        <v>267001000000</v>
      </c>
      <c r="AV945" s="41">
        <v>274210000000</v>
      </c>
      <c r="AW945" s="41">
        <v>284357000000</v>
      </c>
      <c r="AX945" s="41">
        <v>292743000000</v>
      </c>
      <c r="AY945" s="41">
        <v>306076000000</v>
      </c>
      <c r="AZ945" s="41">
        <v>322228000000</v>
      </c>
      <c r="BA945" s="41">
        <v>340285000000</v>
      </c>
      <c r="BB945" s="41">
        <v>358526000000</v>
      </c>
      <c r="BC945" s="41">
        <v>369967000000</v>
      </c>
      <c r="BD945" s="41">
        <v>364276000000</v>
      </c>
      <c r="BE945" s="41">
        <v>375349000000</v>
      </c>
      <c r="BF945" s="41">
        <v>387677000000</v>
      </c>
      <c r="BG945" s="41">
        <v>396257000000</v>
      </c>
      <c r="BH945" s="41">
        <v>406105000000</v>
      </c>
      <c r="BI945" s="41">
        <v>413606000000</v>
      </c>
      <c r="BJ945" s="41">
        <v>418898000000</v>
      </c>
      <c r="BK945" s="41">
        <v>421266000000</v>
      </c>
      <c r="BL945" s="41">
        <v>426813000000</v>
      </c>
    </row>
    <row r="946" spans="1:64" x14ac:dyDescent="0.3">
      <c r="A946" s="40" t="s">
        <v>177</v>
      </c>
      <c r="B946" s="40" t="s">
        <v>178</v>
      </c>
      <c r="C946" s="40" t="s">
        <v>329</v>
      </c>
      <c r="D946" s="40" t="s">
        <v>76</v>
      </c>
      <c r="E946" s="40" t="s">
        <v>293</v>
      </c>
      <c r="G946" s="40" t="s">
        <v>77</v>
      </c>
      <c r="AI946" s="40">
        <v>11014200633</v>
      </c>
      <c r="AJ946" s="40">
        <v>11428823982</v>
      </c>
      <c r="AK946" s="40">
        <v>12233992820</v>
      </c>
      <c r="AL946" s="40">
        <v>12487479709</v>
      </c>
      <c r="AM946" s="40">
        <v>12560446817</v>
      </c>
      <c r="AN946" s="40">
        <v>12711900786</v>
      </c>
      <c r="AO946" s="40">
        <v>12911180394</v>
      </c>
      <c r="AP946" s="40">
        <v>13372098156</v>
      </c>
      <c r="AQ946" s="40">
        <v>13979775345</v>
      </c>
      <c r="AR946" s="40">
        <v>14472601316</v>
      </c>
      <c r="AS946" s="40">
        <v>15009319414</v>
      </c>
      <c r="AT946" s="40">
        <v>15735827858</v>
      </c>
      <c r="AU946" s="40">
        <v>16512209471</v>
      </c>
      <c r="AV946" s="40">
        <v>17502583535</v>
      </c>
      <c r="AW946" s="40">
        <v>18756390477</v>
      </c>
      <c r="AX946" s="40">
        <v>20047998014</v>
      </c>
      <c r="AY946" s="40">
        <v>21617415118</v>
      </c>
      <c r="AZ946" s="40">
        <v>23384279055</v>
      </c>
      <c r="BA946" s="40">
        <v>24474119982</v>
      </c>
      <c r="BB946" s="40">
        <v>26545702803</v>
      </c>
      <c r="BC946" s="40">
        <v>28023394740</v>
      </c>
      <c r="BD946" s="40">
        <v>29531710853</v>
      </c>
      <c r="BE946" s="40">
        <v>31409598704</v>
      </c>
      <c r="BF946" s="40">
        <v>33892372812</v>
      </c>
      <c r="BG946" s="40">
        <v>35634784314</v>
      </c>
      <c r="BH946" s="40">
        <v>38222960435</v>
      </c>
      <c r="BI946" s="40">
        <v>40885241206</v>
      </c>
      <c r="BJ946" s="40">
        <v>43730597180</v>
      </c>
      <c r="BK946" s="40">
        <v>46777776620</v>
      </c>
      <c r="BL946" s="40">
        <v>50100945307</v>
      </c>
    </row>
    <row r="947" spans="1:64" x14ac:dyDescent="0.3">
      <c r="A947" s="40" t="s">
        <v>179</v>
      </c>
      <c r="B947" s="40" t="s">
        <v>180</v>
      </c>
      <c r="C947" s="40" t="s">
        <v>329</v>
      </c>
      <c r="D947" s="40" t="s">
        <v>76</v>
      </c>
      <c r="E947" s="40" t="s">
        <v>293</v>
      </c>
      <c r="G947" s="40" t="s">
        <v>77</v>
      </c>
      <c r="AC947" s="40">
        <v>4040725727</v>
      </c>
      <c r="AD947" s="40">
        <v>4272847548</v>
      </c>
      <c r="AE947" s="40">
        <v>4258120039</v>
      </c>
      <c r="AF947" s="40">
        <v>4117330409</v>
      </c>
      <c r="AG947" s="40">
        <v>4133391578</v>
      </c>
      <c r="AH947" s="40">
        <v>4297152534</v>
      </c>
      <c r="AI947" s="40">
        <v>4652401294</v>
      </c>
      <c r="AJ947" s="40">
        <v>4948384331</v>
      </c>
      <c r="AK947" s="40">
        <v>5268749668</v>
      </c>
      <c r="AL947" s="40">
        <v>5561381056</v>
      </c>
      <c r="AM947" s="40">
        <v>5751488908</v>
      </c>
      <c r="AN947" s="40">
        <v>6230374699</v>
      </c>
      <c r="AO947" s="40">
        <v>6629345200</v>
      </c>
      <c r="AP947" s="40">
        <v>7393260811</v>
      </c>
      <c r="AQ947" s="40">
        <v>8063985903</v>
      </c>
      <c r="AR947" s="40">
        <v>8475249334</v>
      </c>
      <c r="AS947" s="40">
        <v>8890982815</v>
      </c>
      <c r="AT947" s="40">
        <v>9607057981</v>
      </c>
      <c r="AU947" s="40">
        <v>9908902840</v>
      </c>
      <c r="AV947" s="40">
        <v>10422546785</v>
      </c>
      <c r="AW947" s="40">
        <v>11332715044</v>
      </c>
      <c r="AX947" s="40">
        <v>12066311003</v>
      </c>
      <c r="AY947" s="40">
        <v>12887692950</v>
      </c>
      <c r="AZ947" s="40">
        <v>13703814498</v>
      </c>
      <c r="BA947" s="40">
        <v>15181735862</v>
      </c>
      <c r="BB947" s="40">
        <v>16458888152</v>
      </c>
      <c r="BC947" s="40">
        <v>17892251887</v>
      </c>
      <c r="BD947" s="40">
        <v>19109196503</v>
      </c>
      <c r="BE947" s="40">
        <v>20186496527</v>
      </c>
      <c r="BF947" s="40">
        <v>22082345211</v>
      </c>
      <c r="BG947" s="40">
        <v>22929745405</v>
      </c>
      <c r="BH947" s="40">
        <v>23752213779</v>
      </c>
      <c r="BI947" s="40">
        <v>24965074811</v>
      </c>
      <c r="BJ947" s="40">
        <v>26260227907</v>
      </c>
      <c r="BK947" s="40">
        <v>27515729480</v>
      </c>
      <c r="BL947" s="40">
        <v>28578668646</v>
      </c>
    </row>
    <row r="948" spans="1:64" x14ac:dyDescent="0.3">
      <c r="A948" s="40" t="s">
        <v>279</v>
      </c>
      <c r="B948" s="40" t="s">
        <v>280</v>
      </c>
      <c r="C948" s="40" t="s">
        <v>329</v>
      </c>
      <c r="D948" s="40" t="s">
        <v>76</v>
      </c>
      <c r="E948" s="40" t="s">
        <v>293</v>
      </c>
      <c r="G948" s="40" t="s">
        <v>77</v>
      </c>
      <c r="H948" s="40">
        <v>4655503638</v>
      </c>
      <c r="I948" s="40">
        <v>4539542515</v>
      </c>
      <c r="J948" s="40">
        <v>4688094182</v>
      </c>
      <c r="K948" s="40">
        <v>5260700256</v>
      </c>
      <c r="L948" s="40">
        <v>6136473015</v>
      </c>
      <c r="M948" s="40">
        <v>5794652457</v>
      </c>
      <c r="N948" s="40">
        <v>6253571345</v>
      </c>
      <c r="O948" s="40">
        <v>6331636551</v>
      </c>
      <c r="P948" s="40">
        <v>6303972629</v>
      </c>
      <c r="Q948" s="40">
        <v>6606381314</v>
      </c>
      <c r="R948" s="40">
        <v>6600697213</v>
      </c>
      <c r="S948" s="40">
        <v>7208546518</v>
      </c>
      <c r="T948" s="40">
        <v>7139196786</v>
      </c>
      <c r="U948" s="40">
        <v>7598115674</v>
      </c>
      <c r="V948" s="40">
        <v>7425689437</v>
      </c>
      <c r="W948" s="40">
        <v>7887639741</v>
      </c>
      <c r="X948" s="40">
        <v>7527629234</v>
      </c>
      <c r="Y948" s="40">
        <v>7569314523</v>
      </c>
      <c r="Z948" s="40">
        <v>7340423673</v>
      </c>
      <c r="AA948" s="40">
        <v>7563251214</v>
      </c>
      <c r="AB948" s="40">
        <v>8029749328</v>
      </c>
      <c r="AC948" s="40">
        <v>7803889934</v>
      </c>
      <c r="AD948" s="40">
        <v>7650411665</v>
      </c>
      <c r="AE948" s="40">
        <v>7624642409</v>
      </c>
      <c r="AF948" s="40">
        <v>7747804048</v>
      </c>
      <c r="AG948" s="40">
        <v>7803889934</v>
      </c>
      <c r="AH948" s="40">
        <v>8012695629</v>
      </c>
      <c r="AI948" s="40">
        <v>8515952930</v>
      </c>
      <c r="AJ948" s="40">
        <v>8428791999</v>
      </c>
      <c r="AK948" s="40">
        <v>8388243439</v>
      </c>
      <c r="AL948" s="40">
        <v>8385212483</v>
      </c>
      <c r="AM948" s="40">
        <v>8240070980</v>
      </c>
      <c r="AN948" s="40">
        <v>8800171187</v>
      </c>
      <c r="AO948" s="40">
        <v>8041117529</v>
      </c>
      <c r="AP948" s="40">
        <v>8274122491</v>
      </c>
      <c r="AQ948" s="40">
        <v>8788652644</v>
      </c>
      <c r="AR948" s="40">
        <v>9123852515</v>
      </c>
      <c r="AS948" s="40">
        <v>9088657606</v>
      </c>
      <c r="AT948" s="40">
        <v>9511297430</v>
      </c>
      <c r="AU948" s="40">
        <v>9881983407</v>
      </c>
      <c r="AV948" s="40">
        <v>10407395447</v>
      </c>
      <c r="AW948" s="40">
        <v>10876354172</v>
      </c>
      <c r="AX948" s="40">
        <v>11631714140</v>
      </c>
      <c r="AY948" s="40">
        <v>12449702237</v>
      </c>
      <c r="AZ948" s="40">
        <v>13350512768</v>
      </c>
      <c r="BA948" s="40">
        <v>14405696504</v>
      </c>
      <c r="BB948" s="40">
        <v>15608923120</v>
      </c>
      <c r="BC948" s="40">
        <v>16822344541</v>
      </c>
      <c r="BD948" s="40">
        <v>18373423318</v>
      </c>
      <c r="BE948" s="40">
        <v>20265556274</v>
      </c>
      <c r="BF948" s="40">
        <v>21393258427</v>
      </c>
      <c r="BG948" s="40">
        <v>23018636259</v>
      </c>
      <c r="BH948" s="40">
        <v>24183235705</v>
      </c>
      <c r="BI948" s="40">
        <v>25318838465</v>
      </c>
      <c r="BJ948" s="40">
        <v>26058118447</v>
      </c>
      <c r="BK948" s="40">
        <v>27037168289</v>
      </c>
      <c r="BL948" s="40">
        <v>27957288779</v>
      </c>
    </row>
    <row r="949" spans="1:64" x14ac:dyDescent="0.3">
      <c r="A949" s="40" t="s">
        <v>281</v>
      </c>
      <c r="B949" s="40" t="s">
        <v>282</v>
      </c>
      <c r="C949" s="40" t="s">
        <v>329</v>
      </c>
      <c r="D949" s="40" t="s">
        <v>76</v>
      </c>
      <c r="E949" s="40" t="s">
        <v>293</v>
      </c>
      <c r="G949" s="40" t="s">
        <v>77</v>
      </c>
      <c r="H949" s="40">
        <v>3993932820</v>
      </c>
      <c r="I949" s="40">
        <v>4051224624</v>
      </c>
      <c r="J949" s="40">
        <v>4304197046</v>
      </c>
      <c r="K949" s="40">
        <v>4256585230</v>
      </c>
      <c r="L949" s="40">
        <v>4465607852</v>
      </c>
      <c r="M949" s="40">
        <v>4533624866</v>
      </c>
      <c r="N949" s="40">
        <v>4912953663</v>
      </c>
      <c r="O949" s="40">
        <v>5009745482</v>
      </c>
      <c r="P949" s="40">
        <v>5632368465</v>
      </c>
      <c r="Q949" s="40">
        <v>6903320905</v>
      </c>
      <c r="R949" s="40">
        <v>7518930527</v>
      </c>
      <c r="S949" s="40">
        <v>8145240502</v>
      </c>
      <c r="T949" s="40">
        <v>8357400779</v>
      </c>
      <c r="U949" s="40">
        <v>8911091419</v>
      </c>
      <c r="V949" s="40">
        <v>8738998351</v>
      </c>
      <c r="W949" s="40">
        <v>8779620615</v>
      </c>
      <c r="X949" s="40">
        <v>8177276903</v>
      </c>
      <c r="Y949" s="40">
        <v>7955924356</v>
      </c>
      <c r="Z949" s="40">
        <v>8218233998</v>
      </c>
      <c r="AA949" s="40">
        <v>9403359546</v>
      </c>
      <c r="AB949" s="40">
        <v>10581170280</v>
      </c>
      <c r="AC949" s="40">
        <v>10859909746</v>
      </c>
      <c r="AD949" s="40">
        <v>11032072488</v>
      </c>
      <c r="AE949" s="40">
        <v>10821651139</v>
      </c>
      <c r="AF949" s="40">
        <v>11573148556</v>
      </c>
      <c r="AG949" s="40">
        <v>11816072316</v>
      </c>
      <c r="AH949" s="40">
        <v>11952044256</v>
      </c>
      <c r="AI949" s="40">
        <v>12854707400</v>
      </c>
      <c r="AJ949" s="40">
        <v>13523122161</v>
      </c>
      <c r="AK949" s="40">
        <v>14468192712</v>
      </c>
      <c r="AL949" s="40">
        <v>15268541602</v>
      </c>
      <c r="AM949" s="40">
        <v>13891995574</v>
      </c>
      <c r="AN949" s="40">
        <v>14038064143</v>
      </c>
      <c r="AO949" s="40">
        <v>15334507266</v>
      </c>
      <c r="AP949" s="40">
        <v>15358739737</v>
      </c>
      <c r="AQ949" s="40">
        <v>16950012185</v>
      </c>
      <c r="AR949" s="40">
        <v>17404373224</v>
      </c>
      <c r="AS949" s="40">
        <v>17906526274</v>
      </c>
      <c r="AT949" s="40">
        <v>17760082960</v>
      </c>
      <c r="AU949" s="40">
        <v>17216768344</v>
      </c>
      <c r="AV949" s="40">
        <v>17464623537</v>
      </c>
      <c r="AW949" s="40">
        <v>15911315830</v>
      </c>
      <c r="AX949" s="40">
        <v>13207175846</v>
      </c>
      <c r="AY949" s="40">
        <v>12440164050</v>
      </c>
      <c r="AZ949" s="40">
        <v>11729695852</v>
      </c>
      <c r="BA949" s="40">
        <v>11323673011</v>
      </c>
      <c r="BB949" s="40">
        <v>10909982202</v>
      </c>
      <c r="BC949" s="40">
        <v>8982303273</v>
      </c>
      <c r="BD949" s="40">
        <v>10061936650</v>
      </c>
      <c r="BE949" s="40">
        <v>12041655200</v>
      </c>
      <c r="BF949" s="40">
        <v>13750837258</v>
      </c>
      <c r="BG949" s="40">
        <v>16042473246</v>
      </c>
      <c r="BH949" s="40">
        <v>16361637090</v>
      </c>
      <c r="BI949" s="40">
        <v>16750541640</v>
      </c>
      <c r="BJ949" s="40">
        <v>17048679959</v>
      </c>
      <c r="BK949" s="40">
        <v>17177545688</v>
      </c>
      <c r="BL949" s="40">
        <v>17985583517</v>
      </c>
    </row>
    <row r="950" spans="1:64" x14ac:dyDescent="0.3">
      <c r="A950" s="40" t="s">
        <v>147</v>
      </c>
      <c r="B950" s="40" t="s">
        <v>148</v>
      </c>
      <c r="C950" s="40" t="s">
        <v>330</v>
      </c>
      <c r="D950" s="40" t="s">
        <v>76</v>
      </c>
      <c r="E950" s="40" t="s">
        <v>293</v>
      </c>
      <c r="G950" s="40" t="s">
        <v>77</v>
      </c>
      <c r="H950" s="40">
        <v>1200144079</v>
      </c>
      <c r="I950" s="40">
        <v>1273698494</v>
      </c>
      <c r="J950" s="40">
        <v>1257547789</v>
      </c>
      <c r="K950" s="40">
        <v>1286255332</v>
      </c>
      <c r="L950" s="40">
        <v>1334676997</v>
      </c>
      <c r="M950" s="40">
        <v>1341852395</v>
      </c>
      <c r="N950" s="40">
        <v>1460248259</v>
      </c>
      <c r="O950" s="40">
        <v>1505089182</v>
      </c>
      <c r="P950" s="40">
        <v>1535583508</v>
      </c>
      <c r="Q950" s="40">
        <v>1537380442</v>
      </c>
      <c r="R950" s="40">
        <v>1559108853</v>
      </c>
      <c r="S950" s="40">
        <v>1595147635</v>
      </c>
      <c r="T950" s="40">
        <v>1602315070</v>
      </c>
      <c r="U950" s="40">
        <v>1735089730</v>
      </c>
      <c r="V950" s="40">
        <v>1787114364</v>
      </c>
      <c r="W950" s="40">
        <v>1939642698</v>
      </c>
      <c r="X950" s="40">
        <v>1946826234</v>
      </c>
      <c r="Y950" s="40">
        <v>2036532580</v>
      </c>
      <c r="Z950" s="40">
        <v>2111163791</v>
      </c>
      <c r="AA950" s="40">
        <v>2127987209</v>
      </c>
      <c r="AB950" s="40">
        <v>2218539521</v>
      </c>
      <c r="AC950" s="40">
        <v>2430680632</v>
      </c>
      <c r="AD950" s="40">
        <v>2439090416</v>
      </c>
      <c r="AE950" s="40">
        <v>2395706396</v>
      </c>
      <c r="AF950" s="40">
        <v>2599757454</v>
      </c>
      <c r="AG950" s="40">
        <v>2806577589</v>
      </c>
      <c r="AH950" s="40">
        <v>2799944614</v>
      </c>
      <c r="AI950" s="40">
        <v>2962218007</v>
      </c>
      <c r="AJ950" s="40">
        <v>3025913611</v>
      </c>
      <c r="AK950" s="40">
        <v>3007669516</v>
      </c>
      <c r="AL950" s="40">
        <v>3280464674</v>
      </c>
      <c r="AM950" s="40">
        <v>3288098668</v>
      </c>
      <c r="AN950" s="40">
        <v>3401912420</v>
      </c>
      <c r="AO950" s="40">
        <v>3446647816</v>
      </c>
      <c r="AP950" s="40">
        <v>3643671091</v>
      </c>
      <c r="AQ950" s="40">
        <v>4045012129</v>
      </c>
      <c r="AR950" s="40">
        <v>4300528860</v>
      </c>
      <c r="AS950" s="40">
        <v>4614799452</v>
      </c>
      <c r="AT950" s="40">
        <v>4956487462</v>
      </c>
      <c r="AU950" s="40">
        <v>5046707524</v>
      </c>
      <c r="AV950" s="40">
        <v>5380466456</v>
      </c>
      <c r="AW950" s="40">
        <v>5614678394</v>
      </c>
      <c r="AX950" s="40">
        <v>6052760301</v>
      </c>
      <c r="AY950" s="40">
        <v>6323831618</v>
      </c>
      <c r="AZ950" s="40">
        <v>6871593161</v>
      </c>
      <c r="BA950" s="40">
        <v>7301284780</v>
      </c>
      <c r="BB950" s="40">
        <v>7714172808</v>
      </c>
      <c r="BC950" s="40">
        <v>8276883001</v>
      </c>
      <c r="BD950" s="40">
        <v>8522045465</v>
      </c>
      <c r="BE950" s="40">
        <v>8979966766</v>
      </c>
      <c r="BF950" s="40">
        <v>9575057058</v>
      </c>
      <c r="BG950" s="40">
        <v>10192906646</v>
      </c>
      <c r="BH950" s="40">
        <v>10783339867</v>
      </c>
      <c r="BI950" s="40">
        <v>11249917445</v>
      </c>
      <c r="BJ950" s="40">
        <v>11688050886</v>
      </c>
      <c r="BK950" s="40">
        <v>12381635617</v>
      </c>
      <c r="BL950" s="40">
        <v>13161938187</v>
      </c>
    </row>
    <row r="951" spans="1:64" x14ac:dyDescent="0.3">
      <c r="A951" s="40" t="s">
        <v>153</v>
      </c>
      <c r="B951" s="40" t="s">
        <v>154</v>
      </c>
      <c r="C951" s="40" t="s">
        <v>330</v>
      </c>
      <c r="D951" s="40" t="s">
        <v>76</v>
      </c>
      <c r="E951" s="40" t="s">
        <v>293</v>
      </c>
      <c r="G951" s="40" t="s">
        <v>77</v>
      </c>
      <c r="H951" s="40">
        <v>5009475330</v>
      </c>
      <c r="I951" s="40">
        <v>5161841480</v>
      </c>
      <c r="J951" s="40">
        <v>5355025995</v>
      </c>
      <c r="K951" s="40">
        <v>5544977318</v>
      </c>
      <c r="L951" s="40">
        <v>5657321537</v>
      </c>
      <c r="M951" s="40">
        <v>5918404416</v>
      </c>
      <c r="N951" s="40">
        <v>5272584244</v>
      </c>
      <c r="O951" s="40">
        <v>5607199516</v>
      </c>
      <c r="P951" s="40">
        <v>5882035252</v>
      </c>
      <c r="Q951" s="40">
        <v>6063911795</v>
      </c>
      <c r="R951" s="40">
        <v>6274918208</v>
      </c>
      <c r="S951" s="40">
        <v>6442699688</v>
      </c>
      <c r="T951" s="40">
        <v>6787750116</v>
      </c>
      <c r="U951" s="40">
        <v>7516365015</v>
      </c>
      <c r="V951" s="40">
        <v>8361584679</v>
      </c>
      <c r="W951" s="40">
        <v>7902104029</v>
      </c>
      <c r="X951" s="40">
        <v>8987842970</v>
      </c>
      <c r="Y951" s="40">
        <v>10965438501</v>
      </c>
      <c r="Z951" s="40">
        <v>11627215739</v>
      </c>
      <c r="AA951" s="40">
        <v>11398707037</v>
      </c>
      <c r="AB951" s="40">
        <v>13345911940</v>
      </c>
      <c r="AC951" s="40">
        <v>14349017721</v>
      </c>
      <c r="AD951" s="40">
        <v>15334340456</v>
      </c>
      <c r="AE951" s="40">
        <v>16480516857</v>
      </c>
      <c r="AF951" s="40">
        <v>17809367576</v>
      </c>
      <c r="AG951" s="40">
        <v>19015357945</v>
      </c>
      <c r="AH951" s="40">
        <v>18607164723</v>
      </c>
      <c r="AI951" s="40">
        <v>17151408634</v>
      </c>
      <c r="AJ951" s="40">
        <v>16839403842</v>
      </c>
      <c r="AK951" s="40">
        <v>15811240758</v>
      </c>
      <c r="AL951" s="40">
        <v>15209053941</v>
      </c>
      <c r="AM951" s="40">
        <v>14737572781</v>
      </c>
      <c r="AN951" s="40">
        <v>13568578696</v>
      </c>
      <c r="AO951" s="40">
        <v>13856766549</v>
      </c>
      <c r="AP951" s="40">
        <v>14337567546</v>
      </c>
      <c r="AQ951" s="40">
        <v>14962841271</v>
      </c>
      <c r="AR951" s="40">
        <v>15745595486</v>
      </c>
      <c r="AS951" s="40">
        <v>16454508052</v>
      </c>
      <c r="AT951" s="40">
        <v>17160738326</v>
      </c>
      <c r="AU951" s="40">
        <v>17770523602</v>
      </c>
      <c r="AV951" s="40">
        <v>18546755043</v>
      </c>
      <c r="AW951" s="40">
        <v>19332618830</v>
      </c>
      <c r="AX951" s="40">
        <v>20215577280</v>
      </c>
      <c r="AY951" s="40">
        <v>21586386665</v>
      </c>
      <c r="AZ951" s="40">
        <v>22022574644</v>
      </c>
      <c r="BA951" s="40">
        <v>22784042335</v>
      </c>
      <c r="BB951" s="40">
        <v>23900962053</v>
      </c>
      <c r="BC951" s="40">
        <v>24734819037</v>
      </c>
      <c r="BD951" s="40">
        <v>25278654624</v>
      </c>
      <c r="BE951" s="40">
        <v>26143818510</v>
      </c>
      <c r="BF951" s="40">
        <v>27223369236</v>
      </c>
      <c r="BG951" s="40">
        <v>28460199047</v>
      </c>
      <c r="BH951" s="40">
        <v>29998263825</v>
      </c>
      <c r="BI951" s="40">
        <v>31763379465</v>
      </c>
      <c r="BJ951" s="40">
        <v>33558475340</v>
      </c>
      <c r="BK951" s="40">
        <v>35118434874</v>
      </c>
      <c r="BL951" s="40">
        <v>36364818793</v>
      </c>
    </row>
    <row r="952" spans="1:64" x14ac:dyDescent="0.3">
      <c r="A952" s="40" t="s">
        <v>155</v>
      </c>
      <c r="B952" s="40" t="s">
        <v>156</v>
      </c>
      <c r="C952" s="40" t="s">
        <v>330</v>
      </c>
      <c r="D952" s="40" t="s">
        <v>76</v>
      </c>
      <c r="E952" s="40" t="s">
        <v>293</v>
      </c>
      <c r="G952" s="40" t="s">
        <v>77</v>
      </c>
      <c r="H952" s="40">
        <v>2119151955</v>
      </c>
      <c r="I952" s="40">
        <v>2232740960</v>
      </c>
      <c r="J952" s="40">
        <v>2197029295</v>
      </c>
      <c r="K952" s="40">
        <v>2141863217</v>
      </c>
      <c r="L952" s="40">
        <v>2154847787</v>
      </c>
      <c r="M952" s="40">
        <v>2115907696</v>
      </c>
      <c r="N952" s="40">
        <v>2132140969</v>
      </c>
      <c r="O952" s="40">
        <v>2122392419</v>
      </c>
      <c r="P952" s="40">
        <v>2268440825</v>
      </c>
      <c r="Q952" s="40">
        <v>2310626032</v>
      </c>
      <c r="R952" s="40">
        <v>2258691792</v>
      </c>
      <c r="S952" s="40">
        <v>2284658076</v>
      </c>
      <c r="T952" s="40">
        <v>2093183556</v>
      </c>
      <c r="U952" s="40">
        <v>2197044238</v>
      </c>
      <c r="V952" s="40">
        <v>2395003797</v>
      </c>
      <c r="W952" s="40">
        <v>2466393238</v>
      </c>
      <c r="X952" s="40">
        <v>2521507874</v>
      </c>
      <c r="Y952" s="40">
        <v>2509666011</v>
      </c>
      <c r="Z952" s="40">
        <v>1971566321</v>
      </c>
      <c r="AA952" s="40">
        <v>1852332481</v>
      </c>
      <c r="AB952" s="40">
        <v>1871650792</v>
      </c>
      <c r="AC952" s="40">
        <v>1971720642</v>
      </c>
      <c r="AD952" s="40">
        <v>2280861157</v>
      </c>
      <c r="AE952" s="40">
        <v>2327593696</v>
      </c>
      <c r="AF952" s="40">
        <v>2834840919</v>
      </c>
      <c r="AG952" s="40">
        <v>2719132138</v>
      </c>
      <c r="AH952" s="40">
        <v>2654177278</v>
      </c>
      <c r="AI952" s="40">
        <v>3065106535</v>
      </c>
      <c r="AJ952" s="40">
        <v>3214828870</v>
      </c>
      <c r="AK952" s="40">
        <v>3080498134</v>
      </c>
      <c r="AL952" s="40">
        <v>3343422875</v>
      </c>
      <c r="AM952" s="40">
        <v>3610944962</v>
      </c>
      <c r="AN952" s="40">
        <v>3043671393</v>
      </c>
      <c r="AO952" s="40">
        <v>3352204942</v>
      </c>
      <c r="AP952" s="40">
        <v>3393656609</v>
      </c>
      <c r="AQ952" s="40">
        <v>3468808220</v>
      </c>
      <c r="AR952" s="40">
        <v>3664913557</v>
      </c>
      <c r="AS952" s="40">
        <v>3919682952</v>
      </c>
      <c r="AT952" s="40">
        <v>3892917388</v>
      </c>
      <c r="AU952" s="40">
        <v>3858672133</v>
      </c>
      <c r="AV952" s="40">
        <v>4308521326</v>
      </c>
      <c r="AW952" s="40">
        <v>4674366912</v>
      </c>
      <c r="AX952" s="40">
        <v>5362511644</v>
      </c>
      <c r="AY952" s="40">
        <v>7165890625</v>
      </c>
      <c r="AZ952" s="40">
        <v>8407921035</v>
      </c>
      <c r="BA952" s="40">
        <v>8462426393</v>
      </c>
      <c r="BB952" s="40">
        <v>8739274637</v>
      </c>
      <c r="BC952" s="40">
        <v>9006057734</v>
      </c>
      <c r="BD952" s="40">
        <v>9385905830</v>
      </c>
      <c r="BE952" s="40">
        <v>10657705536</v>
      </c>
      <c r="BF952" s="40">
        <v>10666537556</v>
      </c>
      <c r="BG952" s="40">
        <v>11614000868</v>
      </c>
      <c r="BH952" s="40">
        <v>12275999076</v>
      </c>
      <c r="BI952" s="40">
        <v>13123041176</v>
      </c>
      <c r="BJ952" s="40">
        <v>13486244396</v>
      </c>
      <c r="BK952" s="40">
        <v>12642608725</v>
      </c>
      <c r="BL952" s="40">
        <v>12269174946</v>
      </c>
    </row>
    <row r="953" spans="1:64" x14ac:dyDescent="0.3">
      <c r="A953" s="40" t="s">
        <v>284</v>
      </c>
      <c r="B953" s="40" t="s">
        <v>272</v>
      </c>
      <c r="C953" s="40" t="s">
        <v>330</v>
      </c>
      <c r="D953" s="40" t="s">
        <v>76</v>
      </c>
      <c r="E953" s="40" t="s">
        <v>293</v>
      </c>
      <c r="G953" s="40" t="s">
        <v>77</v>
      </c>
      <c r="H953" s="40">
        <v>4715565889</v>
      </c>
      <c r="I953" s="40">
        <v>4773425623</v>
      </c>
      <c r="J953" s="40">
        <v>5465111983</v>
      </c>
      <c r="K953" s="40">
        <v>6427686956</v>
      </c>
      <c r="L953" s="40">
        <v>6227808114</v>
      </c>
      <c r="M953" s="40">
        <v>6948823860</v>
      </c>
      <c r="N953" s="40">
        <v>7268341328</v>
      </c>
      <c r="O953" s="40">
        <v>8180390870</v>
      </c>
      <c r="P953" s="40">
        <v>8960736252</v>
      </c>
      <c r="Q953" s="40">
        <v>9890415491</v>
      </c>
      <c r="R953" s="40">
        <v>10825716247</v>
      </c>
      <c r="S953" s="40">
        <v>11284361249</v>
      </c>
      <c r="T953" s="40">
        <v>11954561755</v>
      </c>
      <c r="U953" s="40">
        <v>12471881172</v>
      </c>
      <c r="V953" s="40">
        <v>13501171353</v>
      </c>
      <c r="W953" s="40">
        <v>15245036304</v>
      </c>
      <c r="X953" s="40">
        <v>16360128257</v>
      </c>
      <c r="Y953" s="40">
        <v>18144928866</v>
      </c>
      <c r="Z953" s="40">
        <v>18579392397</v>
      </c>
      <c r="AA953" s="40">
        <v>16543518825</v>
      </c>
      <c r="AB953" s="40">
        <v>17122624520</v>
      </c>
      <c r="AC953" s="40">
        <v>17157010577</v>
      </c>
      <c r="AD953" s="40">
        <v>16487845912</v>
      </c>
      <c r="AE953" s="40">
        <v>16042466089</v>
      </c>
      <c r="AF953" s="40">
        <v>16764573291</v>
      </c>
      <c r="AG953" s="40">
        <v>17310989204</v>
      </c>
      <c r="AH953" s="40">
        <v>17250578541</v>
      </c>
      <c r="AI953" s="40">
        <v>17446628600</v>
      </c>
      <c r="AJ953" s="40">
        <v>17960956074</v>
      </c>
      <c r="AK953" s="40">
        <v>17764120445</v>
      </c>
      <c r="AL953" s="40">
        <v>17771390442</v>
      </c>
      <c r="AM953" s="40">
        <v>17727928620</v>
      </c>
      <c r="AN953" s="40">
        <v>17693804999</v>
      </c>
      <c r="AO953" s="40">
        <v>17837338328</v>
      </c>
      <c r="AP953" s="40">
        <v>19108381523</v>
      </c>
      <c r="AQ953" s="40">
        <v>20585330896</v>
      </c>
      <c r="AR953" s="40">
        <v>21355953698</v>
      </c>
      <c r="AS953" s="40">
        <v>22408947356</v>
      </c>
      <c r="AT953" s="40">
        <v>22771418229</v>
      </c>
      <c r="AU953" s="40">
        <v>22300414202</v>
      </c>
      <c r="AV953" s="40">
        <v>22327480641</v>
      </c>
      <c r="AW953" s="40">
        <v>21955138166</v>
      </c>
      <c r="AX953" s="40">
        <v>21656650171</v>
      </c>
      <c r="AY953" s="40">
        <v>21923410906</v>
      </c>
      <c r="AZ953" s="40">
        <v>22300767039</v>
      </c>
      <c r="BA953" s="40">
        <v>22638811513</v>
      </c>
      <c r="BB953" s="40">
        <v>23038394864</v>
      </c>
      <c r="BC953" s="40">
        <v>23624224724</v>
      </c>
      <c r="BD953" s="40">
        <v>24392355457</v>
      </c>
      <c r="BE953" s="40">
        <v>24884505035</v>
      </c>
      <c r="BF953" s="40">
        <v>23792758396</v>
      </c>
      <c r="BG953" s="40">
        <v>26340131050</v>
      </c>
      <c r="BH953" s="40">
        <v>28681616270</v>
      </c>
      <c r="BI953" s="40">
        <v>31203899802</v>
      </c>
      <c r="BJ953" s="40">
        <v>33963218674</v>
      </c>
      <c r="BK953" s="40">
        <v>36670680111</v>
      </c>
      <c r="BL953" s="40">
        <v>39495088685</v>
      </c>
    </row>
    <row r="954" spans="1:64" x14ac:dyDescent="0.3">
      <c r="A954" s="40" t="s">
        <v>273</v>
      </c>
      <c r="B954" s="40" t="s">
        <v>274</v>
      </c>
      <c r="C954" s="40" t="s">
        <v>330</v>
      </c>
      <c r="D954" s="40" t="s">
        <v>76</v>
      </c>
      <c r="E954" s="40" t="s">
        <v>293</v>
      </c>
      <c r="G954" s="40" t="s">
        <v>77</v>
      </c>
      <c r="H954" s="40">
        <v>7247030228</v>
      </c>
      <c r="I954" s="40">
        <v>7544822194</v>
      </c>
      <c r="J954" s="40">
        <v>7877245114</v>
      </c>
      <c r="K954" s="40">
        <v>8051279257</v>
      </c>
      <c r="L954" s="40">
        <v>8161501179</v>
      </c>
      <c r="M954" s="40">
        <v>7813960760</v>
      </c>
      <c r="N954" s="40">
        <v>8054268500</v>
      </c>
      <c r="O954" s="40">
        <v>8083977501</v>
      </c>
      <c r="P954" s="40">
        <v>8569515334</v>
      </c>
      <c r="Q954" s="40">
        <v>9402769808</v>
      </c>
      <c r="R954" s="40">
        <v>9893229993</v>
      </c>
      <c r="S954" s="40">
        <v>9647120523</v>
      </c>
      <c r="T954" s="40">
        <v>9925399837</v>
      </c>
      <c r="U954" s="40">
        <v>10605539531</v>
      </c>
      <c r="V954" s="40">
        <v>9287098201</v>
      </c>
      <c r="W954" s="40">
        <v>8959246657</v>
      </c>
      <c r="X954" s="40">
        <v>9162989534</v>
      </c>
      <c r="Y954" s="40">
        <v>9939638626</v>
      </c>
      <c r="Z954" s="40">
        <v>9689662538</v>
      </c>
      <c r="AA954" s="40">
        <v>9735368283</v>
      </c>
      <c r="AB954" s="40">
        <v>9394331814</v>
      </c>
      <c r="AC954" s="40">
        <v>8743901121</v>
      </c>
      <c r="AD954" s="40">
        <v>8344852426</v>
      </c>
      <c r="AE954" s="40">
        <v>9066479336</v>
      </c>
      <c r="AF954" s="40">
        <v>9528109764</v>
      </c>
      <c r="AG954" s="40">
        <v>10023491500</v>
      </c>
      <c r="AH954" s="40">
        <v>10504107782</v>
      </c>
      <c r="AI954" s="40">
        <v>11095296695</v>
      </c>
      <c r="AJ954" s="40">
        <v>11659589360</v>
      </c>
      <c r="AK954" s="40">
        <v>12047715856</v>
      </c>
      <c r="AL954" s="40">
        <v>12684055280</v>
      </c>
      <c r="AM954" s="40">
        <v>13176122962</v>
      </c>
      <c r="AN954" s="40">
        <v>13815165000</v>
      </c>
      <c r="AO954" s="40">
        <v>14271065389</v>
      </c>
      <c r="AP954" s="40">
        <v>14857951399</v>
      </c>
      <c r="AQ954" s="40">
        <v>15541782824</v>
      </c>
      <c r="AR954" s="40">
        <v>16193971605</v>
      </c>
      <c r="AS954" s="40">
        <v>16955151553</v>
      </c>
      <c r="AT954" s="40">
        <v>17701177689</v>
      </c>
      <c r="AU954" s="40">
        <v>18356121284</v>
      </c>
      <c r="AV954" s="40">
        <v>19090366135</v>
      </c>
      <c r="AW954" s="40">
        <v>19949432554</v>
      </c>
      <c r="AX954" s="40">
        <v>20986803044</v>
      </c>
      <c r="AY954" s="40">
        <v>22162064012</v>
      </c>
      <c r="AZ954" s="40">
        <v>23469626665</v>
      </c>
      <c r="BA954" s="40">
        <v>24971662216</v>
      </c>
      <c r="BB954" s="40">
        <v>26057135212</v>
      </c>
      <c r="BC954" s="40">
        <v>28441310734</v>
      </c>
      <c r="BD954" s="40">
        <v>29819146303</v>
      </c>
      <c r="BE954" s="40">
        <v>32174772956</v>
      </c>
      <c r="BF954" s="40">
        <v>36694403096</v>
      </c>
      <c r="BG954" s="40">
        <v>40104336703</v>
      </c>
      <c r="BH954" s="40">
        <v>43036976359</v>
      </c>
      <c r="BI954" s="40">
        <v>44283946426</v>
      </c>
      <c r="BJ954" s="40">
        <v>45248542334</v>
      </c>
      <c r="BK954" s="40">
        <v>46808618405</v>
      </c>
      <c r="BL954" s="40">
        <v>50620453225</v>
      </c>
    </row>
    <row r="955" spans="1:64" x14ac:dyDescent="0.3">
      <c r="A955" s="40" t="s">
        <v>161</v>
      </c>
      <c r="B955" s="40" t="s">
        <v>162</v>
      </c>
      <c r="C955" s="40" t="s">
        <v>330</v>
      </c>
      <c r="D955" s="40" t="s">
        <v>76</v>
      </c>
      <c r="E955" s="40" t="s">
        <v>293</v>
      </c>
      <c r="G955" s="40" t="s">
        <v>77</v>
      </c>
      <c r="N955" s="40">
        <v>1944068679</v>
      </c>
      <c r="O955" s="40">
        <v>2016162720</v>
      </c>
      <c r="P955" s="40">
        <v>2020820045</v>
      </c>
      <c r="Q955" s="40">
        <v>2144836859</v>
      </c>
      <c r="R955" s="40">
        <v>2199937632</v>
      </c>
      <c r="S955" s="40">
        <v>2328502349</v>
      </c>
      <c r="T955" s="40">
        <v>2294619943</v>
      </c>
      <c r="U955" s="40">
        <v>2259539195</v>
      </c>
      <c r="V955" s="40">
        <v>2522211736</v>
      </c>
      <c r="W955" s="40">
        <v>2865823702</v>
      </c>
      <c r="X955" s="40">
        <v>3047764738</v>
      </c>
      <c r="Y955" s="40">
        <v>3003161422</v>
      </c>
      <c r="Z955" s="40">
        <v>3315360390</v>
      </c>
      <c r="AA955" s="40">
        <v>3171943208</v>
      </c>
      <c r="AB955" s="40">
        <v>3219801624</v>
      </c>
      <c r="AC955" s="40">
        <v>2982230717</v>
      </c>
      <c r="AD955" s="40">
        <v>3036533374</v>
      </c>
      <c r="AE955" s="40">
        <v>3027818184</v>
      </c>
      <c r="AF955" s="40">
        <v>3642060606</v>
      </c>
      <c r="AG955" s="40">
        <v>3740127490</v>
      </c>
      <c r="AH955" s="40">
        <v>3734922568</v>
      </c>
      <c r="AI955" s="40">
        <v>4010922927</v>
      </c>
      <c r="AJ955" s="40">
        <v>4178474745</v>
      </c>
      <c r="AK955" s="40">
        <v>4073912797</v>
      </c>
      <c r="AL955" s="40">
        <v>4552402158</v>
      </c>
      <c r="AM955" s="40">
        <v>4405875697</v>
      </c>
      <c r="AN955" s="40">
        <v>4545637484</v>
      </c>
      <c r="AO955" s="40">
        <v>4717459583</v>
      </c>
      <c r="AP955" s="40">
        <v>4760908442</v>
      </c>
      <c r="AQ955" s="40">
        <v>5096827925</v>
      </c>
      <c r="AR955" s="40">
        <v>5342954986</v>
      </c>
      <c r="AS955" s="40">
        <v>5747505780</v>
      </c>
      <c r="AT955" s="40">
        <v>6075167846</v>
      </c>
      <c r="AU955" s="40">
        <v>6071472020</v>
      </c>
      <c r="AV955" s="40">
        <v>7005036096</v>
      </c>
      <c r="AW955" s="40">
        <v>7222634110</v>
      </c>
      <c r="AX955" s="40">
        <v>7881269148</v>
      </c>
      <c r="AY955" s="40">
        <v>8004216841</v>
      </c>
      <c r="AZ955" s="40">
        <v>8527273414</v>
      </c>
      <c r="BA955" s="40">
        <v>8924830837</v>
      </c>
      <c r="BB955" s="40">
        <v>9236630227</v>
      </c>
      <c r="BC955" s="40">
        <v>9677529939</v>
      </c>
      <c r="BD955" s="40">
        <v>10130347923</v>
      </c>
      <c r="BE955" s="40">
        <v>10678749467</v>
      </c>
      <c r="BF955" s="40">
        <v>11024767958</v>
      </c>
      <c r="BG955" s="40">
        <v>10932581179</v>
      </c>
      <c r="BH955" s="40">
        <v>11184422458</v>
      </c>
      <c r="BI955" s="40">
        <v>11972181171</v>
      </c>
      <c r="BJ955" s="40">
        <v>12686032241</v>
      </c>
      <c r="BK955" s="40">
        <v>13421822111</v>
      </c>
      <c r="BL955" s="40">
        <v>14146600519</v>
      </c>
    </row>
    <row r="956" spans="1:64" x14ac:dyDescent="0.3">
      <c r="A956" s="40" t="s">
        <v>163</v>
      </c>
      <c r="B956" s="40" t="s">
        <v>164</v>
      </c>
      <c r="C956" s="40" t="s">
        <v>330</v>
      </c>
      <c r="D956" s="40" t="s">
        <v>76</v>
      </c>
      <c r="E956" s="40" t="s">
        <v>293</v>
      </c>
      <c r="G956" s="40" t="s">
        <v>77</v>
      </c>
      <c r="H956" s="40">
        <v>783253598.20000005</v>
      </c>
      <c r="I956" s="40">
        <v>788944784.5</v>
      </c>
      <c r="J956" s="40">
        <v>773293953.70000005</v>
      </c>
      <c r="K956" s="40">
        <v>987425903.60000002</v>
      </c>
      <c r="L956" s="40">
        <v>1146779959</v>
      </c>
      <c r="M956" s="40">
        <v>1149428585</v>
      </c>
      <c r="N956" s="40">
        <v>1190430230</v>
      </c>
      <c r="O956" s="40">
        <v>1311811765</v>
      </c>
      <c r="P956" s="40">
        <v>1328190156</v>
      </c>
      <c r="Q956" s="40">
        <v>1487386114</v>
      </c>
      <c r="R956" s="40">
        <v>1514796951</v>
      </c>
      <c r="S956" s="40">
        <v>1503694885</v>
      </c>
      <c r="T956" s="40">
        <v>1434754129</v>
      </c>
      <c r="U956" s="40">
        <v>1609257694</v>
      </c>
      <c r="V956" s="40">
        <v>1526632378</v>
      </c>
      <c r="W956" s="40">
        <v>1657099983</v>
      </c>
      <c r="X956" s="40">
        <v>1625969807</v>
      </c>
      <c r="Y956" s="40">
        <v>1617763313</v>
      </c>
      <c r="Z956" s="40">
        <v>1695254820</v>
      </c>
      <c r="AA956" s="40">
        <v>1752405424</v>
      </c>
      <c r="AB956" s="40">
        <v>1812868465</v>
      </c>
      <c r="AC956" s="40">
        <v>1770448719</v>
      </c>
      <c r="AD956" s="40">
        <v>1836581034</v>
      </c>
      <c r="AE956" s="40">
        <v>1777317053</v>
      </c>
      <c r="AF956" s="40">
        <v>1830543442</v>
      </c>
      <c r="AG956" s="40">
        <v>1935132994</v>
      </c>
      <c r="AH956" s="40">
        <v>1971907955</v>
      </c>
      <c r="AI956" s="40">
        <v>2005832620</v>
      </c>
      <c r="AJ956" s="40">
        <v>2101662987</v>
      </c>
      <c r="AK956" s="40">
        <v>2064436135</v>
      </c>
      <c r="AL956" s="40">
        <v>2101350051</v>
      </c>
      <c r="AM956" s="40">
        <v>2140731997</v>
      </c>
      <c r="AN956" s="40">
        <v>2266470829</v>
      </c>
      <c r="AO956" s="40">
        <v>2197100229</v>
      </c>
      <c r="AP956" s="40">
        <v>2412851087</v>
      </c>
      <c r="AQ956" s="40">
        <v>2553250708</v>
      </c>
      <c r="AR956" s="40">
        <v>2449979463</v>
      </c>
      <c r="AS956" s="40">
        <v>2518035113</v>
      </c>
      <c r="AT956" s="40">
        <v>2712246765</v>
      </c>
      <c r="AU956" s="40">
        <v>2700573085</v>
      </c>
      <c r="AV956" s="40">
        <v>2754822114</v>
      </c>
      <c r="AW956" s="40">
        <v>2773141796</v>
      </c>
      <c r="AX956" s="40">
        <v>2938927238</v>
      </c>
      <c r="AY956" s="40">
        <v>3107839834</v>
      </c>
      <c r="AZ956" s="40">
        <v>3386595114</v>
      </c>
      <c r="BA956" s="40">
        <v>4025615110</v>
      </c>
      <c r="BB956" s="40">
        <v>4139050373</v>
      </c>
      <c r="BC956" s="40">
        <v>4183750758</v>
      </c>
      <c r="BD956" s="40">
        <v>4140152656</v>
      </c>
      <c r="BE956" s="40">
        <v>4337791007</v>
      </c>
      <c r="BF956" s="40">
        <v>4541843582</v>
      </c>
      <c r="BG956" s="40">
        <v>4805046968</v>
      </c>
      <c r="BH956" s="40">
        <v>5097686760</v>
      </c>
      <c r="BI956" s="40">
        <v>5382114429</v>
      </c>
      <c r="BJ956" s="40">
        <v>5457464031</v>
      </c>
      <c r="BK956" s="40">
        <v>5566613311</v>
      </c>
      <c r="BL956" s="40">
        <v>5761444777</v>
      </c>
    </row>
    <row r="957" spans="1:64" x14ac:dyDescent="0.3">
      <c r="A957" s="40" t="s">
        <v>167</v>
      </c>
      <c r="B957" s="40" t="s">
        <v>168</v>
      </c>
      <c r="C957" s="40" t="s">
        <v>330</v>
      </c>
      <c r="D957" s="40" t="s">
        <v>76</v>
      </c>
      <c r="E957" s="40" t="s">
        <v>293</v>
      </c>
      <c r="G957" s="40" t="s">
        <v>77</v>
      </c>
      <c r="H957" s="40">
        <v>2169244904</v>
      </c>
      <c r="I957" s="40">
        <v>2392215373</v>
      </c>
      <c r="J957" s="40">
        <v>2617758924</v>
      </c>
      <c r="K957" s="40">
        <v>2621189233</v>
      </c>
      <c r="L957" s="40">
        <v>2802569284</v>
      </c>
      <c r="M957" s="40">
        <v>2791849535</v>
      </c>
      <c r="N957" s="40">
        <v>2795279844</v>
      </c>
      <c r="O957" s="40">
        <v>2805999593</v>
      </c>
      <c r="P957" s="40">
        <v>2652063976</v>
      </c>
      <c r="Q957" s="40">
        <v>2733105188</v>
      </c>
      <c r="R957" s="40">
        <v>2888326995</v>
      </c>
      <c r="S957" s="40">
        <v>2739108157</v>
      </c>
      <c r="T957" s="40">
        <v>2272156405</v>
      </c>
      <c r="U957" s="40">
        <v>2471543538</v>
      </c>
      <c r="V957" s="40">
        <v>2402508547</v>
      </c>
      <c r="W957" s="40">
        <v>2418802441</v>
      </c>
      <c r="X957" s="40">
        <v>2606612319</v>
      </c>
      <c r="Y957" s="40">
        <v>2957791092</v>
      </c>
      <c r="Z957" s="40">
        <v>3169184305</v>
      </c>
      <c r="AA957" s="40">
        <v>3098434018</v>
      </c>
      <c r="AB957" s="40">
        <v>3117300855</v>
      </c>
      <c r="AC957" s="40">
        <v>3167897833</v>
      </c>
      <c r="AD957" s="40">
        <v>3017392806</v>
      </c>
      <c r="AE957" s="40">
        <v>2509705755</v>
      </c>
      <c r="AF957" s="40">
        <v>2703518883</v>
      </c>
      <c r="AG957" s="40">
        <v>2875463409</v>
      </c>
      <c r="AH957" s="40">
        <v>2877607246</v>
      </c>
      <c r="AI957" s="40">
        <v>3076136872</v>
      </c>
      <c r="AJ957" s="40">
        <v>3104865811</v>
      </c>
      <c r="AK957" s="40">
        <v>3064988300</v>
      </c>
      <c r="AL957" s="40">
        <v>3141741837</v>
      </c>
      <c r="AM957" s="40">
        <v>2937011971</v>
      </c>
      <c r="AN957" s="40">
        <v>2979582135</v>
      </c>
      <c r="AO957" s="40">
        <v>3098901340</v>
      </c>
      <c r="AP957" s="40">
        <v>3179651143</v>
      </c>
      <c r="AQ957" s="40">
        <v>3288366376</v>
      </c>
      <c r="AR957" s="40">
        <v>3378926855</v>
      </c>
      <c r="AS957" s="40">
        <v>3731087483</v>
      </c>
      <c r="AT957" s="40">
        <v>3709866612</v>
      </c>
      <c r="AU957" s="40">
        <v>3657575695</v>
      </c>
      <c r="AV957" s="40">
        <v>3917422331</v>
      </c>
      <c r="AW957" s="40">
        <v>4034910607</v>
      </c>
      <c r="AX957" s="40">
        <v>4248760869</v>
      </c>
      <c r="AY957" s="40">
        <v>4253009630</v>
      </c>
      <c r="AZ957" s="40">
        <v>4444395063</v>
      </c>
      <c r="BA957" s="40">
        <v>4702169977</v>
      </c>
      <c r="BB957" s="40">
        <v>4850127065</v>
      </c>
      <c r="BC957" s="40">
        <v>5315142491</v>
      </c>
      <c r="BD957" s="40">
        <v>5277262670</v>
      </c>
      <c r="BE957" s="40">
        <v>5718664505</v>
      </c>
      <c r="BF957" s="40">
        <v>5849222101</v>
      </c>
      <c r="BG957" s="40">
        <v>6542344343</v>
      </c>
      <c r="BH957" s="40">
        <v>6887022187</v>
      </c>
      <c r="BI957" s="40">
        <v>7405549054</v>
      </c>
      <c r="BJ957" s="40">
        <v>7726733076</v>
      </c>
      <c r="BK957" s="40">
        <v>8107346610</v>
      </c>
      <c r="BL957" s="40">
        <v>8504074484</v>
      </c>
    </row>
    <row r="958" spans="1:64" x14ac:dyDescent="0.3">
      <c r="A958" s="40" t="s">
        <v>169</v>
      </c>
      <c r="B958" s="40" t="s">
        <v>170</v>
      </c>
      <c r="C958" s="40" t="s">
        <v>330</v>
      </c>
      <c r="D958" s="40" t="s">
        <v>76</v>
      </c>
      <c r="E958" s="40" t="s">
        <v>293</v>
      </c>
      <c r="G958" s="40" t="s">
        <v>77</v>
      </c>
      <c r="H958" s="40">
        <v>61848954340</v>
      </c>
      <c r="I958" s="40">
        <v>64386612353</v>
      </c>
      <c r="J958" s="40">
        <v>69910094462</v>
      </c>
      <c r="K958" s="40">
        <v>73370985760</v>
      </c>
      <c r="L958" s="40">
        <v>76955141420</v>
      </c>
      <c r="M958" s="40">
        <v>73684152216</v>
      </c>
      <c r="N958" s="40">
        <v>62083593244</v>
      </c>
      <c r="O958" s="40">
        <v>61308566347</v>
      </c>
      <c r="P958" s="40">
        <v>76143635540</v>
      </c>
      <c r="Q958" s="40">
        <v>95185058690</v>
      </c>
      <c r="R958" s="41">
        <v>108737000000</v>
      </c>
      <c r="S958" s="41">
        <v>112395000000</v>
      </c>
      <c r="T958" s="41">
        <v>118456000000</v>
      </c>
      <c r="U958" s="41">
        <v>131677000000</v>
      </c>
      <c r="V958" s="41">
        <v>124793000000</v>
      </c>
      <c r="W958" s="41">
        <v>136078000000</v>
      </c>
      <c r="X958" s="41">
        <v>144275000000</v>
      </c>
      <c r="Y958" s="41">
        <v>135959000000</v>
      </c>
      <c r="Z958" s="41">
        <v>145149000000</v>
      </c>
      <c r="AA958" s="41">
        <v>151252000000</v>
      </c>
      <c r="AB958" s="41">
        <v>131396000000</v>
      </c>
      <c r="AC958" s="41">
        <v>122456000000</v>
      </c>
      <c r="AD958" s="41">
        <v>109079000000</v>
      </c>
      <c r="AE958" s="41">
        <v>107862000000</v>
      </c>
      <c r="AF958" s="41">
        <v>114240000000</v>
      </c>
      <c r="AG958" s="41">
        <v>114310000000</v>
      </c>
      <c r="AH958" s="41">
        <v>117968000000</v>
      </c>
      <c r="AI958" s="41">
        <v>126620000000</v>
      </c>
      <c r="AJ958" s="41">
        <v>129050000000</v>
      </c>
      <c r="AK958" s="41">
        <v>144248000000</v>
      </c>
      <c r="AL958" s="41">
        <v>144765000000</v>
      </c>
      <c r="AM958" s="41">
        <v>151469000000</v>
      </c>
      <c r="AN958" s="41">
        <v>148387000000</v>
      </c>
      <c r="AO958" s="41">
        <v>145694000000</v>
      </c>
      <c r="AP958" s="41">
        <v>145588000000</v>
      </c>
      <c r="AQ958" s="41">
        <v>151697000000</v>
      </c>
      <c r="AR958" s="41">
        <v>156152000000</v>
      </c>
      <c r="AS958" s="41">
        <v>160183000000</v>
      </c>
      <c r="AT958" s="41">
        <v>161118000000</v>
      </c>
      <c r="AU958" s="41">
        <v>169200000000</v>
      </c>
      <c r="AV958" s="41">
        <v>179213000000</v>
      </c>
      <c r="AW958" s="41">
        <v>206685000000</v>
      </c>
      <c r="AX958" s="41">
        <v>221870000000</v>
      </c>
      <c r="AY958" s="41">
        <v>242394000000</v>
      </c>
      <c r="AZ958" s="41">
        <v>258001000000</v>
      </c>
      <c r="BA958" s="41">
        <v>273634000000</v>
      </c>
      <c r="BB958" s="41">
        <v>291670000000</v>
      </c>
      <c r="BC958" s="41">
        <v>311400000000</v>
      </c>
      <c r="BD958" s="41">
        <v>336427000000</v>
      </c>
      <c r="BE958" s="41">
        <v>363360000000</v>
      </c>
      <c r="BF958" s="41">
        <v>382647000000</v>
      </c>
      <c r="BG958" s="41">
        <v>398833000000</v>
      </c>
      <c r="BH958" s="41">
        <v>425440000000</v>
      </c>
      <c r="BI958" s="41">
        <v>452285000000</v>
      </c>
      <c r="BJ958" s="41">
        <v>464282000000</v>
      </c>
      <c r="BK958" s="41">
        <v>456775000000</v>
      </c>
      <c r="BL958" s="41">
        <v>460457000000</v>
      </c>
    </row>
    <row r="959" spans="1:64" x14ac:dyDescent="0.3">
      <c r="A959" s="40" t="s">
        <v>173</v>
      </c>
      <c r="B959" s="40" t="s">
        <v>174</v>
      </c>
      <c r="C959" s="40" t="s">
        <v>330</v>
      </c>
      <c r="D959" s="40" t="s">
        <v>76</v>
      </c>
      <c r="E959" s="40" t="s">
        <v>293</v>
      </c>
      <c r="G959" s="40" t="s">
        <v>77</v>
      </c>
      <c r="H959" s="40">
        <v>4492968205</v>
      </c>
      <c r="I959" s="40">
        <v>4486847194</v>
      </c>
      <c r="J959" s="40">
        <v>4570503498</v>
      </c>
      <c r="K959" s="40">
        <v>4748018522</v>
      </c>
      <c r="L959" s="40">
        <v>4811271126</v>
      </c>
      <c r="M959" s="40">
        <v>4949679896</v>
      </c>
      <c r="N959" s="40">
        <v>4889304054</v>
      </c>
      <c r="O959" s="40">
        <v>5196879100</v>
      </c>
      <c r="P959" s="40">
        <v>4856268216</v>
      </c>
      <c r="Q959" s="40">
        <v>5272064111</v>
      </c>
      <c r="R959" s="40">
        <v>5264659526</v>
      </c>
      <c r="S959" s="40">
        <v>5600713742</v>
      </c>
      <c r="T959" s="40">
        <v>5288012446</v>
      </c>
      <c r="U959" s="40">
        <v>5510149979</v>
      </c>
      <c r="V959" s="40">
        <v>5925376290</v>
      </c>
      <c r="W959" s="40">
        <v>6453949702</v>
      </c>
      <c r="X959" s="40">
        <v>6280796343</v>
      </c>
      <c r="Y959" s="40">
        <v>6032457973</v>
      </c>
      <c r="Z959" s="40">
        <v>6454831715</v>
      </c>
      <c r="AA959" s="40">
        <v>6241134975</v>
      </c>
      <c r="AB959" s="40">
        <v>6557530339</v>
      </c>
      <c r="AC959" s="40">
        <v>7071841681</v>
      </c>
      <c r="AD959" s="40">
        <v>6695167620</v>
      </c>
      <c r="AE959" s="40">
        <v>6945952823</v>
      </c>
      <c r="AF959" s="40">
        <v>7174021148</v>
      </c>
      <c r="AG959" s="40">
        <v>7397372798</v>
      </c>
      <c r="AH959" s="40">
        <v>7848196406</v>
      </c>
      <c r="AI959" s="40">
        <v>7801701257</v>
      </c>
      <c r="AJ959" s="40">
        <v>8112041705</v>
      </c>
      <c r="AK959" s="40">
        <v>8057233657</v>
      </c>
      <c r="AL959" s="40">
        <v>8263162484</v>
      </c>
      <c r="AM959" s="40">
        <v>8365844444</v>
      </c>
      <c r="AN959" s="40">
        <v>8474665709</v>
      </c>
      <c r="AO959" s="40">
        <v>8473197163</v>
      </c>
      <c r="AP959" s="40">
        <v>8927654796</v>
      </c>
      <c r="AQ959" s="40">
        <v>9107290380</v>
      </c>
      <c r="AR959" s="40">
        <v>9391805163</v>
      </c>
      <c r="AS959" s="40">
        <v>9945796997</v>
      </c>
      <c r="AT959" s="40">
        <v>10577068249</v>
      </c>
      <c r="AU959" s="40">
        <v>10915427397</v>
      </c>
      <c r="AV959" s="40">
        <v>11415454005</v>
      </c>
      <c r="AW959" s="40">
        <v>11490202815</v>
      </c>
      <c r="AX959" s="40">
        <v>12258119287</v>
      </c>
      <c r="AY959" s="40">
        <v>12977765548</v>
      </c>
      <c r="AZ959" s="40">
        <v>13707454283</v>
      </c>
      <c r="BA959" s="40">
        <v>14044872900</v>
      </c>
      <c r="BB959" s="40">
        <v>14738476853</v>
      </c>
      <c r="BC959" s="40">
        <v>15336324851</v>
      </c>
      <c r="BD959" s="40">
        <v>15657241602</v>
      </c>
      <c r="BE959" s="40">
        <v>16215069256</v>
      </c>
      <c r="BF959" s="40">
        <v>16451547989</v>
      </c>
      <c r="BG959" s="40">
        <v>17293438557</v>
      </c>
      <c r="BH959" s="40">
        <v>17781477664</v>
      </c>
      <c r="BI959" s="40">
        <v>18957455708</v>
      </c>
      <c r="BJ959" s="40">
        <v>20164485187</v>
      </c>
      <c r="BK959" s="40">
        <v>21420420044</v>
      </c>
      <c r="BL959" s="40">
        <v>22952791256</v>
      </c>
    </row>
    <row r="960" spans="1:64" x14ac:dyDescent="0.3">
      <c r="A960" s="40" t="s">
        <v>5</v>
      </c>
      <c r="B960" s="40" t="s">
        <v>6</v>
      </c>
      <c r="C960" s="40" t="s">
        <v>329</v>
      </c>
      <c r="D960" s="40" t="s">
        <v>78</v>
      </c>
      <c r="E960" s="40" t="s">
        <v>293</v>
      </c>
      <c r="G960" s="40" t="s">
        <v>79</v>
      </c>
      <c r="AA960" s="41">
        <v>413871000000</v>
      </c>
      <c r="AB960" s="41">
        <v>395661000000</v>
      </c>
      <c r="AC960" s="41">
        <v>395661000000</v>
      </c>
      <c r="AD960" s="41">
        <v>412278000000</v>
      </c>
      <c r="AE960" s="41">
        <v>437015000000</v>
      </c>
      <c r="AF960" s="41">
        <v>452311000000</v>
      </c>
      <c r="AG960" s="41">
        <v>465428000000</v>
      </c>
      <c r="AH960" s="41">
        <v>484430000000</v>
      </c>
      <c r="AI960" s="41">
        <v>514120000000</v>
      </c>
      <c r="AJ960" s="41">
        <v>514334000000</v>
      </c>
      <c r="AK960" s="41">
        <v>496589000000</v>
      </c>
      <c r="AL960" s="41">
        <v>501512000000</v>
      </c>
      <c r="AM960" s="41">
        <v>472232000000</v>
      </c>
      <c r="AN960" s="41">
        <v>358975000000</v>
      </c>
      <c r="AO960" s="41">
        <v>363783000000</v>
      </c>
      <c r="AP960" s="41">
        <v>418350000000</v>
      </c>
      <c r="AQ960" s="41">
        <v>475013000000</v>
      </c>
      <c r="AR960" s="41">
        <v>509567000000</v>
      </c>
      <c r="AS960" s="41">
        <v>533471000000</v>
      </c>
      <c r="AT960" s="41">
        <v>545109000000</v>
      </c>
      <c r="AU960" s="41">
        <v>561760000000</v>
      </c>
      <c r="AV960" s="41">
        <v>585388000000</v>
      </c>
      <c r="AW960" s="41">
        <v>665385000000</v>
      </c>
      <c r="AX960" s="41">
        <v>685279000000</v>
      </c>
      <c r="AY960" s="41">
        <v>760337000000</v>
      </c>
      <c r="AZ960" s="41">
        <v>874607000000</v>
      </c>
      <c r="BA960" s="41">
        <v>975604000000</v>
      </c>
      <c r="BB960" s="41">
        <v>1112290000000</v>
      </c>
      <c r="BC960" s="41">
        <v>1236490000000</v>
      </c>
      <c r="BD960" s="41">
        <v>1247100000000</v>
      </c>
      <c r="BE960" s="41">
        <v>1307700000000</v>
      </c>
      <c r="BF960" s="41">
        <v>1353110000000</v>
      </c>
      <c r="BG960" s="41">
        <v>1468690000000</v>
      </c>
      <c r="BH960" s="41">
        <v>1541460000000</v>
      </c>
      <c r="BI960" s="41">
        <v>1615800000000</v>
      </c>
      <c r="BJ960" s="41">
        <v>1631040000000</v>
      </c>
      <c r="BK960" s="41">
        <v>1588960000000</v>
      </c>
      <c r="BL960" s="41">
        <v>1586620000000</v>
      </c>
    </row>
    <row r="961" spans="1:64" x14ac:dyDescent="0.3">
      <c r="A961" s="40" t="s">
        <v>151</v>
      </c>
      <c r="B961" s="40" t="s">
        <v>152</v>
      </c>
      <c r="C961" s="40" t="s">
        <v>329</v>
      </c>
      <c r="D961" s="40" t="s">
        <v>78</v>
      </c>
      <c r="E961" s="40" t="s">
        <v>293</v>
      </c>
      <c r="G961" s="40" t="s">
        <v>79</v>
      </c>
      <c r="H961" s="41">
        <v>382131000000</v>
      </c>
      <c r="I961" s="41">
        <v>416764000000</v>
      </c>
      <c r="J961" s="41">
        <v>433999000000</v>
      </c>
      <c r="K961" s="41">
        <v>461224000000</v>
      </c>
      <c r="L961" s="41">
        <v>479522000000</v>
      </c>
      <c r="M961" s="41">
        <v>501642000000</v>
      </c>
      <c r="N961" s="41">
        <v>570977000000</v>
      </c>
      <c r="O961" s="41">
        <v>569276000000</v>
      </c>
      <c r="P961" s="41">
        <v>560967000000</v>
      </c>
      <c r="Q961" s="41">
        <v>680597000000</v>
      </c>
      <c r="R961" s="41">
        <v>699292000000</v>
      </c>
      <c r="S961" s="41">
        <v>654509000000</v>
      </c>
      <c r="T961" s="41">
        <v>699599000000</v>
      </c>
      <c r="U961" s="41">
        <v>694514000000</v>
      </c>
      <c r="V961" s="41">
        <v>699361000000</v>
      </c>
      <c r="W961" s="41">
        <v>754909000000</v>
      </c>
      <c r="X961" s="41">
        <v>841493000000</v>
      </c>
      <c r="Y961" s="41">
        <v>833578000000</v>
      </c>
      <c r="Z961" s="41">
        <v>847456000000</v>
      </c>
      <c r="AA961" s="41">
        <v>855855000000</v>
      </c>
      <c r="AB961" s="41">
        <v>959955000000</v>
      </c>
      <c r="AC961" s="41">
        <v>949841000000</v>
      </c>
      <c r="AD961" s="41">
        <v>985131000000</v>
      </c>
      <c r="AE961" s="41">
        <v>986663000000</v>
      </c>
      <c r="AF961" s="41">
        <v>1102920000000</v>
      </c>
      <c r="AG961" s="41">
        <v>1138770000000</v>
      </c>
      <c r="AH961" s="41">
        <v>1201440000000</v>
      </c>
      <c r="AI961" s="41">
        <v>1261880000000</v>
      </c>
      <c r="AJ961" s="41">
        <v>1278910000000</v>
      </c>
      <c r="AK961" s="41">
        <v>1323670000000</v>
      </c>
      <c r="AL961" s="41">
        <v>1389810000000</v>
      </c>
      <c r="AM961" s="41">
        <v>1403850000000</v>
      </c>
      <c r="AN961" s="41">
        <v>1316250000000</v>
      </c>
      <c r="AO961" s="41">
        <v>1265840000000</v>
      </c>
      <c r="AP961" s="41">
        <v>1165580000000</v>
      </c>
      <c r="AQ961" s="41">
        <v>1072340000000</v>
      </c>
      <c r="AR961" s="41">
        <v>1055290000000</v>
      </c>
      <c r="AS961" s="41">
        <v>1105410000000</v>
      </c>
      <c r="AT961" s="41">
        <v>1094250000000</v>
      </c>
      <c r="AU961" s="41">
        <v>1084870000000</v>
      </c>
      <c r="AV961" s="41">
        <v>1107170000000</v>
      </c>
      <c r="AW961" s="41">
        <v>1156410000000</v>
      </c>
      <c r="AX961" s="41">
        <v>1142250000000</v>
      </c>
      <c r="AY961" s="41">
        <v>1197470000000</v>
      </c>
      <c r="AZ961" s="41">
        <v>1208240000000</v>
      </c>
      <c r="BA961" s="41">
        <v>1273660000000</v>
      </c>
      <c r="BB961" s="41">
        <v>1317620000000</v>
      </c>
      <c r="BC961" s="41">
        <v>1381680000000</v>
      </c>
      <c r="BD961" s="41">
        <v>1434360000000</v>
      </c>
      <c r="BE961" s="41">
        <v>1507860000000</v>
      </c>
      <c r="BF961" s="41">
        <v>1568670000000</v>
      </c>
      <c r="BG961" s="41">
        <v>1638420000000</v>
      </c>
      <c r="BH961" s="41">
        <v>1719100000000</v>
      </c>
      <c r="BI961" s="41">
        <v>1792000000000</v>
      </c>
      <c r="BJ961" s="41">
        <v>1722110000000</v>
      </c>
      <c r="BK961" s="41">
        <v>1711780000000</v>
      </c>
      <c r="BL961" s="41">
        <v>1720340000000</v>
      </c>
    </row>
    <row r="962" spans="1:64" x14ac:dyDescent="0.3">
      <c r="A962" s="40" t="s">
        <v>157</v>
      </c>
      <c r="B962" s="40" t="s">
        <v>158</v>
      </c>
      <c r="C962" s="40" t="s">
        <v>329</v>
      </c>
      <c r="D962" s="40" t="s">
        <v>78</v>
      </c>
      <c r="E962" s="40" t="s">
        <v>293</v>
      </c>
      <c r="G962" s="40" t="s">
        <v>79</v>
      </c>
      <c r="AB962" s="41">
        <v>242248000000</v>
      </c>
      <c r="AC962" s="41">
        <v>244467000000</v>
      </c>
      <c r="AD962" s="41">
        <v>264599000000</v>
      </c>
      <c r="AE962" s="41">
        <v>257063000000</v>
      </c>
      <c r="AF962" s="41">
        <v>228415000000</v>
      </c>
      <c r="AG962" s="41">
        <v>250484000000</v>
      </c>
      <c r="AH962" s="41">
        <v>285199000000</v>
      </c>
      <c r="AI962" s="41">
        <v>286636000000</v>
      </c>
      <c r="AJ962" s="41">
        <v>285601000000</v>
      </c>
      <c r="AK962" s="41">
        <v>293387000000</v>
      </c>
      <c r="AL962" s="41">
        <v>272447000000</v>
      </c>
      <c r="AM962" s="41">
        <v>248819000000</v>
      </c>
      <c r="AN962" s="41">
        <v>281521000000</v>
      </c>
      <c r="AO962" s="41">
        <v>290501000000</v>
      </c>
      <c r="AP962" s="41">
        <v>308302000000</v>
      </c>
      <c r="AQ962" s="41">
        <v>346612000000</v>
      </c>
      <c r="AR962" s="41">
        <v>357475000000</v>
      </c>
      <c r="AS962" s="41">
        <v>345113000000</v>
      </c>
      <c r="AT962" s="41">
        <v>362928000000</v>
      </c>
      <c r="AU962" s="41">
        <v>384969000000</v>
      </c>
      <c r="AV962" s="41">
        <v>416927000000</v>
      </c>
      <c r="AW962" s="41">
        <v>423242000000</v>
      </c>
      <c r="AX962" s="41">
        <v>414094000000</v>
      </c>
      <c r="AY962" s="41">
        <v>470298000000</v>
      </c>
      <c r="AZ962" s="41">
        <v>525881000000</v>
      </c>
      <c r="BA962" s="41">
        <v>582859000000</v>
      </c>
      <c r="BB962" s="41">
        <v>649632000000</v>
      </c>
      <c r="BC962" s="41">
        <v>719718000000</v>
      </c>
      <c r="BD962" s="41">
        <v>783071000000</v>
      </c>
      <c r="BE962" s="41">
        <v>881351000000</v>
      </c>
      <c r="BF962" s="41">
        <v>979871000000</v>
      </c>
      <c r="BG962" s="41">
        <v>1064610000000</v>
      </c>
      <c r="BH962" s="41">
        <v>1177270000000</v>
      </c>
      <c r="BI962" s="41">
        <v>1298030000000</v>
      </c>
      <c r="BJ962" s="41">
        <v>1432920000000</v>
      </c>
      <c r="BK962" s="41">
        <v>1541280000000</v>
      </c>
      <c r="BL962" s="41">
        <v>1699190000000</v>
      </c>
    </row>
    <row r="963" spans="1:64" x14ac:dyDescent="0.3">
      <c r="A963" s="40" t="s">
        <v>159</v>
      </c>
      <c r="B963" s="40" t="s">
        <v>160</v>
      </c>
      <c r="C963" s="40" t="s">
        <v>329</v>
      </c>
      <c r="D963" s="40" t="s">
        <v>78</v>
      </c>
      <c r="E963" s="40" t="s">
        <v>293</v>
      </c>
      <c r="G963" s="40" t="s">
        <v>79</v>
      </c>
      <c r="H963" s="41">
        <v>312374000000</v>
      </c>
      <c r="I963" s="41">
        <v>341916000000</v>
      </c>
      <c r="J963" s="41">
        <v>371931000000</v>
      </c>
      <c r="K963" s="41">
        <v>390395000000</v>
      </c>
      <c r="L963" s="41">
        <v>398238000000</v>
      </c>
      <c r="M963" s="41">
        <v>456893000000</v>
      </c>
      <c r="N963" s="41">
        <v>472250000000</v>
      </c>
      <c r="O963" s="41">
        <v>509949000000</v>
      </c>
      <c r="P963" s="41">
        <v>550537000000</v>
      </c>
      <c r="Q963" s="41">
        <v>524907000000</v>
      </c>
      <c r="R963" s="41">
        <v>641299000000</v>
      </c>
      <c r="S963" s="41">
        <v>750848000000</v>
      </c>
      <c r="T963" s="41">
        <v>795123000000</v>
      </c>
      <c r="U963" s="41">
        <v>827449000000</v>
      </c>
      <c r="V963" s="41">
        <v>834749000000</v>
      </c>
      <c r="W963" s="41">
        <v>852729000000</v>
      </c>
      <c r="X963" s="41">
        <v>933345000000</v>
      </c>
      <c r="Y963" s="41">
        <v>997862000000</v>
      </c>
      <c r="Z963" s="41">
        <v>1073850000000</v>
      </c>
      <c r="AA963" s="41">
        <v>1133900000000</v>
      </c>
      <c r="AB963" s="41">
        <v>1176690000000</v>
      </c>
      <c r="AC963" s="41">
        <v>1194420000000</v>
      </c>
      <c r="AD963" s="41">
        <v>1210050000000</v>
      </c>
      <c r="AE963" s="41">
        <v>1231290000000</v>
      </c>
      <c r="AF963" s="41">
        <v>1284240000000</v>
      </c>
      <c r="AG963" s="41">
        <v>1376420000000</v>
      </c>
      <c r="AH963" s="41">
        <v>1458140000000</v>
      </c>
      <c r="AI963" s="41">
        <v>1548590000000</v>
      </c>
      <c r="AJ963" s="41">
        <v>1621230000000</v>
      </c>
      <c r="AK963" s="41">
        <v>1689190000000</v>
      </c>
      <c r="AL963" s="41">
        <v>1713480000000</v>
      </c>
      <c r="AM963" s="41">
        <v>1699780000000</v>
      </c>
      <c r="AN963" s="41">
        <v>1705790000000</v>
      </c>
      <c r="AO963" s="41">
        <v>1750700000000</v>
      </c>
      <c r="AP963" s="41">
        <v>1827840000000</v>
      </c>
      <c r="AQ963" s="41">
        <v>1903640000000</v>
      </c>
      <c r="AR963" s="41">
        <v>1912680000000</v>
      </c>
      <c r="AS963" s="41">
        <v>1975610000000</v>
      </c>
      <c r="AT963" s="41">
        <v>2021150000000</v>
      </c>
      <c r="AU963" s="41">
        <v>2033270000000</v>
      </c>
      <c r="AV963" s="41">
        <v>2110130000000</v>
      </c>
      <c r="AW963" s="41">
        <v>2121670000000</v>
      </c>
      <c r="AX963" s="41">
        <v>2183890000000</v>
      </c>
      <c r="AY963" s="41">
        <v>2295360000000</v>
      </c>
      <c r="AZ963" s="41">
        <v>2430940000000</v>
      </c>
      <c r="BA963" s="41">
        <v>2588280000000</v>
      </c>
      <c r="BB963" s="41">
        <v>2765600000000</v>
      </c>
      <c r="BC963" s="41">
        <v>2772020000000</v>
      </c>
      <c r="BD963" s="41">
        <v>2863690000000</v>
      </c>
      <c r="BE963" s="41">
        <v>3104400000000</v>
      </c>
      <c r="BF963" s="41">
        <v>3294030000000</v>
      </c>
      <c r="BG963" s="41">
        <v>3444340000000</v>
      </c>
      <c r="BH963" s="41">
        <v>3646820000000</v>
      </c>
      <c r="BI963" s="41">
        <v>3842190000000</v>
      </c>
      <c r="BJ963" s="41">
        <v>4061900000000</v>
      </c>
      <c r="BK963" s="41">
        <v>4300300000000</v>
      </c>
      <c r="BL963" s="41">
        <v>4509900000000</v>
      </c>
    </row>
    <row r="964" spans="1:64" x14ac:dyDescent="0.3">
      <c r="A964" s="40" t="s">
        <v>275</v>
      </c>
      <c r="B964" s="40" t="s">
        <v>276</v>
      </c>
      <c r="C964" s="40" t="s">
        <v>329</v>
      </c>
      <c r="D964" s="40" t="s">
        <v>78</v>
      </c>
      <c r="E964" s="40" t="s">
        <v>293</v>
      </c>
      <c r="G964" s="40" t="s">
        <v>79</v>
      </c>
      <c r="H964" s="41">
        <v>256000000000</v>
      </c>
      <c r="I964" s="41">
        <v>262000000000</v>
      </c>
      <c r="J964" s="41">
        <v>260000000000</v>
      </c>
      <c r="K964" s="41">
        <v>270000000000</v>
      </c>
      <c r="L964" s="41">
        <v>269000000000</v>
      </c>
      <c r="M964" s="41">
        <v>274000000000</v>
      </c>
      <c r="N964" s="41">
        <v>289000000000</v>
      </c>
      <c r="O964" s="41">
        <v>309000000000</v>
      </c>
      <c r="P964" s="41">
        <v>321000000000</v>
      </c>
      <c r="Q964" s="41">
        <v>338000000000</v>
      </c>
      <c r="R964" s="41">
        <v>351000000000</v>
      </c>
      <c r="S964" s="41">
        <v>346000000000</v>
      </c>
      <c r="T964" s="41">
        <v>337000000000</v>
      </c>
      <c r="U964" s="41">
        <v>344000000000</v>
      </c>
      <c r="V964" s="41">
        <v>348000000000</v>
      </c>
      <c r="W964" s="41">
        <v>338000000000</v>
      </c>
      <c r="X964" s="41">
        <v>346000000000</v>
      </c>
      <c r="Y964" s="41">
        <v>336000000000</v>
      </c>
      <c r="Z964" s="41">
        <v>370000000000</v>
      </c>
      <c r="AA964" s="41">
        <v>373000000000</v>
      </c>
      <c r="AB964" s="41">
        <v>336000000000</v>
      </c>
      <c r="AC964" s="41">
        <v>330000000000</v>
      </c>
      <c r="AD964" s="41">
        <v>333000000000</v>
      </c>
      <c r="AE964" s="41">
        <v>339000000000</v>
      </c>
      <c r="AF964" s="41">
        <v>343000000000</v>
      </c>
      <c r="AG964" s="41">
        <v>350000000000</v>
      </c>
      <c r="AH964" s="41">
        <v>354000000000</v>
      </c>
      <c r="AI964" s="41">
        <v>366000000000</v>
      </c>
      <c r="AJ964" s="41">
        <v>381000000000</v>
      </c>
      <c r="AK964" s="41">
        <v>393000000000</v>
      </c>
      <c r="AL964" s="41">
        <v>368000000000</v>
      </c>
      <c r="AM964" s="41">
        <v>372000000000</v>
      </c>
      <c r="AN964" s="41">
        <v>380000000000</v>
      </c>
      <c r="AO964" s="41">
        <v>380000000000</v>
      </c>
      <c r="AP964" s="41">
        <v>386000000000</v>
      </c>
      <c r="AQ964" s="41">
        <v>395000000000</v>
      </c>
      <c r="AR964" s="41">
        <v>409000000000</v>
      </c>
      <c r="AS964" s="41">
        <v>425000000000</v>
      </c>
      <c r="AT964" s="41">
        <v>445000000000</v>
      </c>
      <c r="AU964" s="41">
        <v>466000000000</v>
      </c>
      <c r="AV964" s="41">
        <v>494000000000</v>
      </c>
      <c r="AW964" s="41">
        <v>432000000000</v>
      </c>
      <c r="AX964" s="41">
        <v>474000000000</v>
      </c>
      <c r="AY964" s="41">
        <v>499000000000</v>
      </c>
      <c r="AZ964" s="41">
        <v>522000000000</v>
      </c>
      <c r="BA964" s="41">
        <v>548000000000</v>
      </c>
      <c r="BB964" s="41">
        <v>582000000000</v>
      </c>
      <c r="BC964" s="41">
        <v>624000000000</v>
      </c>
      <c r="BD964" s="41">
        <v>599000000000</v>
      </c>
      <c r="BE964" s="41">
        <v>600000000000</v>
      </c>
      <c r="BF964" s="41">
        <v>609000000000</v>
      </c>
      <c r="BG964" s="41">
        <v>627000000000</v>
      </c>
      <c r="BH964" s="41">
        <v>641000000000</v>
      </c>
      <c r="BI964" s="41">
        <v>663000000000</v>
      </c>
      <c r="BJ964" s="41">
        <v>683000000000</v>
      </c>
      <c r="BK964" s="41">
        <v>712000000000</v>
      </c>
      <c r="BL964" s="41">
        <v>742000000000</v>
      </c>
    </row>
    <row r="965" spans="1:64" x14ac:dyDescent="0.3">
      <c r="A965" s="40" t="s">
        <v>277</v>
      </c>
      <c r="B965" s="40" t="s">
        <v>278</v>
      </c>
      <c r="C965" s="40" t="s">
        <v>329</v>
      </c>
      <c r="D965" s="40" t="s">
        <v>78</v>
      </c>
      <c r="E965" s="40" t="s">
        <v>293</v>
      </c>
      <c r="G965" s="40" t="s">
        <v>79</v>
      </c>
      <c r="H965" s="41">
        <v>141000000000</v>
      </c>
      <c r="I965" s="41">
        <v>142000000000</v>
      </c>
      <c r="J965" s="41">
        <v>140000000000</v>
      </c>
      <c r="K965" s="41">
        <v>144000000000</v>
      </c>
      <c r="L965" s="41">
        <v>164000000000</v>
      </c>
      <c r="M965" s="41">
        <v>185000000000</v>
      </c>
      <c r="N965" s="41">
        <v>199000000000</v>
      </c>
      <c r="O965" s="41">
        <v>195000000000</v>
      </c>
      <c r="P965" s="41">
        <v>207000000000</v>
      </c>
      <c r="Q965" s="41">
        <v>208000000000</v>
      </c>
      <c r="R965" s="41">
        <v>241000000000</v>
      </c>
      <c r="S965" s="41">
        <v>256000000000</v>
      </c>
      <c r="T965" s="41">
        <v>262000000000</v>
      </c>
      <c r="U965" s="41">
        <v>281000000000</v>
      </c>
      <c r="V965" s="41">
        <v>298000000000</v>
      </c>
      <c r="W965" s="41">
        <v>313000000000</v>
      </c>
      <c r="X965" s="41">
        <v>328000000000</v>
      </c>
      <c r="Y965" s="41">
        <v>360000000000</v>
      </c>
      <c r="Z965" s="41">
        <v>376000000000</v>
      </c>
      <c r="AA965" s="41">
        <v>378000000000</v>
      </c>
      <c r="AB965" s="41">
        <v>358000000000</v>
      </c>
      <c r="AC965" s="41">
        <v>367000000000</v>
      </c>
      <c r="AD965" s="41">
        <v>380000000000</v>
      </c>
      <c r="AE965" s="41">
        <v>401000000000</v>
      </c>
      <c r="AF965" s="41">
        <v>419000000000</v>
      </c>
      <c r="AG965" s="41">
        <v>418000000000</v>
      </c>
      <c r="AH965" s="41">
        <v>425000000000</v>
      </c>
      <c r="AI965" s="41">
        <v>438000000000</v>
      </c>
      <c r="AJ965" s="41">
        <v>444000000000</v>
      </c>
      <c r="AK965" s="41">
        <v>470000000000</v>
      </c>
      <c r="AL965" s="41">
        <v>511000000000</v>
      </c>
      <c r="AM965" s="41">
        <v>473000000000</v>
      </c>
      <c r="AN965" s="41">
        <v>519000000000</v>
      </c>
      <c r="AO965" s="41">
        <v>466000000000</v>
      </c>
      <c r="AP965" s="41">
        <v>544000000000</v>
      </c>
      <c r="AQ965" s="41">
        <v>583000000000</v>
      </c>
      <c r="AR965" s="41">
        <v>606000000000</v>
      </c>
      <c r="AS965" s="41">
        <v>629000000000</v>
      </c>
      <c r="AT965" s="41">
        <v>648000000000</v>
      </c>
      <c r="AU965" s="41">
        <v>659000000000</v>
      </c>
      <c r="AV965" s="41">
        <v>626000000000</v>
      </c>
      <c r="AW965" s="41">
        <v>636000000000</v>
      </c>
      <c r="AX965" s="41">
        <v>673000000000</v>
      </c>
      <c r="AY965" s="41">
        <v>709000000000</v>
      </c>
      <c r="AZ965" s="41">
        <v>732000000000</v>
      </c>
      <c r="BA965" s="41">
        <v>767000000000</v>
      </c>
      <c r="BB965" s="41">
        <v>840000000000</v>
      </c>
      <c r="BC965" s="41">
        <v>905000000000</v>
      </c>
      <c r="BD965" s="41">
        <v>980000000000</v>
      </c>
      <c r="BE965" s="41">
        <v>1050000000000</v>
      </c>
      <c r="BF965" s="41">
        <v>1100000000000</v>
      </c>
      <c r="BG965" s="41">
        <v>1120000000000</v>
      </c>
      <c r="BH965" s="41">
        <v>1180000000000</v>
      </c>
      <c r="BI965" s="41">
        <v>1240000000000</v>
      </c>
      <c r="BJ965" s="41">
        <v>1280000000000</v>
      </c>
      <c r="BK965" s="41">
        <v>1310000000000</v>
      </c>
      <c r="BL965" s="41">
        <v>1360000000000</v>
      </c>
    </row>
    <row r="966" spans="1:64" x14ac:dyDescent="0.3">
      <c r="A966" s="40" t="s">
        <v>165</v>
      </c>
      <c r="B966" s="40" t="s">
        <v>166</v>
      </c>
      <c r="C966" s="40" t="s">
        <v>329</v>
      </c>
      <c r="D966" s="40" t="s">
        <v>78</v>
      </c>
      <c r="E966" s="40" t="s">
        <v>293</v>
      </c>
      <c r="G966" s="40" t="s">
        <v>79</v>
      </c>
      <c r="AA966" s="40">
        <v>71200716000</v>
      </c>
      <c r="AB966" s="40">
        <v>74760753900</v>
      </c>
      <c r="AC966" s="40">
        <v>69602262300</v>
      </c>
      <c r="AD966" s="40">
        <v>58674705700</v>
      </c>
      <c r="AE966" s="40">
        <v>54860849900</v>
      </c>
      <c r="AF966" s="40">
        <v>55409456600</v>
      </c>
      <c r="AG966" s="40">
        <v>54135041300</v>
      </c>
      <c r="AH966" s="40">
        <v>62092892600</v>
      </c>
      <c r="AI966" s="40">
        <v>67184506800</v>
      </c>
      <c r="AJ966" s="40">
        <v>71551502800</v>
      </c>
      <c r="AK966" s="40">
        <v>72267012700</v>
      </c>
      <c r="AL966" s="40">
        <v>75808095700</v>
      </c>
      <c r="AM966" s="40">
        <v>71842323600</v>
      </c>
      <c r="AN966" s="40">
        <v>78140842000</v>
      </c>
      <c r="AO966" s="40">
        <v>82953429000</v>
      </c>
      <c r="AP966" s="40">
        <v>84809354400</v>
      </c>
      <c r="AQ966" s="41">
        <v>107577000000</v>
      </c>
      <c r="AR966" s="41">
        <v>119240000000</v>
      </c>
      <c r="AS966" s="41">
        <v>133381000000</v>
      </c>
      <c r="AT966" s="41">
        <v>143816000000</v>
      </c>
      <c r="AU966" s="41">
        <v>146230000000</v>
      </c>
      <c r="AV966" s="41">
        <v>164832000000</v>
      </c>
      <c r="AW966" s="41">
        <v>179327000000</v>
      </c>
      <c r="AX966" s="41">
        <v>190984000000</v>
      </c>
      <c r="AY966" s="41">
        <v>205902000000</v>
      </c>
      <c r="AZ966" s="41">
        <v>223858000000</v>
      </c>
      <c r="BA966" s="41">
        <v>245911000000</v>
      </c>
      <c r="BB966" s="41">
        <v>264172000000</v>
      </c>
      <c r="BC966" s="41">
        <v>282337000000</v>
      </c>
      <c r="BD966" s="41">
        <v>300270000000</v>
      </c>
      <c r="BE966" s="41">
        <v>320351000000</v>
      </c>
      <c r="BF966" s="41">
        <v>343153000000</v>
      </c>
      <c r="BG966" s="41">
        <v>367853000000</v>
      </c>
      <c r="BH966" s="41">
        <v>394124000000</v>
      </c>
      <c r="BI966" s="41">
        <v>423463000000</v>
      </c>
      <c r="BJ966" s="41">
        <v>451386000000</v>
      </c>
      <c r="BK966" s="41">
        <v>468373000000</v>
      </c>
      <c r="BL966" s="41">
        <v>485876000000</v>
      </c>
    </row>
    <row r="967" spans="1:64" x14ac:dyDescent="0.3">
      <c r="A967" s="40" t="s">
        <v>171</v>
      </c>
      <c r="B967" s="40" t="s">
        <v>172</v>
      </c>
      <c r="C967" s="40" t="s">
        <v>329</v>
      </c>
      <c r="D967" s="40" t="s">
        <v>78</v>
      </c>
      <c r="E967" s="40" t="s">
        <v>293</v>
      </c>
      <c r="G967" s="40" t="s">
        <v>79</v>
      </c>
      <c r="H967" s="41">
        <v>666760000000</v>
      </c>
      <c r="I967" s="41">
        <v>742330000000</v>
      </c>
      <c r="J967" s="41">
        <v>669430000000</v>
      </c>
      <c r="K967" s="41">
        <v>585985000000</v>
      </c>
      <c r="L967" s="41">
        <v>627060000000</v>
      </c>
      <c r="M967" s="41">
        <v>671010000000</v>
      </c>
      <c r="N967" s="41">
        <v>717417000000</v>
      </c>
      <c r="O967" s="41">
        <v>767735000000</v>
      </c>
      <c r="P967" s="41">
        <v>852243000000</v>
      </c>
      <c r="Q967" s="41">
        <v>903390000000</v>
      </c>
      <c r="R967" s="41">
        <v>914290000000</v>
      </c>
      <c r="S967" s="41">
        <v>916695000000</v>
      </c>
      <c r="T967" s="41">
        <v>948212000000</v>
      </c>
      <c r="U967" s="41">
        <v>961580000000</v>
      </c>
      <c r="V967" s="41">
        <v>941254000000</v>
      </c>
      <c r="W967" s="41">
        <v>1124840000000</v>
      </c>
      <c r="X967" s="41">
        <v>1147270000000</v>
      </c>
      <c r="Y967" s="41">
        <v>1252260000000</v>
      </c>
      <c r="Z967" s="41">
        <v>1400900000000</v>
      </c>
      <c r="AA967" s="41">
        <v>1526300000000</v>
      </c>
      <c r="AB967" s="41">
        <v>1609280000000</v>
      </c>
      <c r="AC967" s="41">
        <v>1638420000000</v>
      </c>
      <c r="AD967" s="41">
        <v>1736400000000</v>
      </c>
      <c r="AE967" s="41">
        <v>1662760000000</v>
      </c>
      <c r="AF967" s="41">
        <v>1735970000000</v>
      </c>
      <c r="AG967" s="41">
        <v>1830960000000</v>
      </c>
      <c r="AH967" s="41">
        <v>1830520000000</v>
      </c>
      <c r="AI967" s="41">
        <v>1912880000000</v>
      </c>
      <c r="AJ967" s="41">
        <v>1912180000000</v>
      </c>
      <c r="AK967" s="41">
        <v>1866300000000</v>
      </c>
      <c r="AL967" s="41">
        <v>1819370000000</v>
      </c>
      <c r="AM967" s="41">
        <v>1926220000000</v>
      </c>
      <c r="AN967" s="41">
        <v>1770030000000</v>
      </c>
      <c r="AO967" s="41">
        <v>880624000000</v>
      </c>
      <c r="AP967" s="41">
        <v>1190820000000</v>
      </c>
      <c r="AQ967" s="41">
        <v>1342590000000</v>
      </c>
      <c r="AR967" s="41">
        <v>1528540000000</v>
      </c>
      <c r="AS967" s="41">
        <v>1663950000000</v>
      </c>
      <c r="AT967" s="41">
        <v>1734880000000</v>
      </c>
      <c r="AU967" s="41">
        <v>1880100000000</v>
      </c>
      <c r="AV967" s="41">
        <v>2039620000000</v>
      </c>
      <c r="AW967" s="41">
        <v>2308690000000</v>
      </c>
      <c r="AX967" s="41">
        <v>2359530000000</v>
      </c>
      <c r="AY967" s="41">
        <v>2535270000000</v>
      </c>
      <c r="AZ967" s="41">
        <v>2773020000000</v>
      </c>
      <c r="BA967" s="41">
        <v>3028890000000</v>
      </c>
      <c r="BB967" s="41">
        <v>3261550000000</v>
      </c>
      <c r="BC967" s="41">
        <v>3625780000000</v>
      </c>
      <c r="BD967" s="41">
        <v>3853660000000</v>
      </c>
      <c r="BE967" s="41">
        <v>4135310000000</v>
      </c>
      <c r="BF967" s="41">
        <v>4457200000000</v>
      </c>
      <c r="BG967" s="41">
        <v>4850340000000</v>
      </c>
      <c r="BH967" s="41">
        <v>5078960000000</v>
      </c>
      <c r="BI967" s="41">
        <v>5466210000000</v>
      </c>
      <c r="BJ967" s="41">
        <v>5950950000000</v>
      </c>
      <c r="BK967" s="41">
        <v>6306890000000</v>
      </c>
      <c r="BL967" s="41">
        <v>6688960000000</v>
      </c>
    </row>
    <row r="968" spans="1:64" x14ac:dyDescent="0.3">
      <c r="A968" s="40" t="s">
        <v>175</v>
      </c>
      <c r="B968" s="40" t="s">
        <v>176</v>
      </c>
      <c r="C968" s="40" t="s">
        <v>329</v>
      </c>
      <c r="D968" s="40" t="s">
        <v>78</v>
      </c>
      <c r="E968" s="40" t="s">
        <v>293</v>
      </c>
      <c r="G968" s="40" t="s">
        <v>79</v>
      </c>
      <c r="H968" s="41">
        <v>601151000000</v>
      </c>
      <c r="I968" s="41">
        <v>638290000000</v>
      </c>
      <c r="J968" s="41">
        <v>685355000000</v>
      </c>
      <c r="K968" s="41">
        <v>739770000000</v>
      </c>
      <c r="L968" s="41">
        <v>785065000000</v>
      </c>
      <c r="M968" s="41">
        <v>819908000000</v>
      </c>
      <c r="N968" s="41">
        <v>878914000000</v>
      </c>
      <c r="O968" s="41">
        <v>915419000000</v>
      </c>
      <c r="P968" s="41">
        <v>958588000000</v>
      </c>
      <c r="Q968" s="41">
        <v>1008900000000</v>
      </c>
      <c r="R968" s="41">
        <v>1052070000000</v>
      </c>
      <c r="S968" s="41">
        <v>1069480000000</v>
      </c>
      <c r="T968" s="41">
        <v>1118380000000</v>
      </c>
      <c r="U968" s="41">
        <v>1186720000000</v>
      </c>
      <c r="V968" s="41">
        <v>1206840000000</v>
      </c>
      <c r="W968" s="41">
        <v>1234000000000</v>
      </c>
      <c r="X968" s="41">
        <v>1232840000000</v>
      </c>
      <c r="Y968" s="41">
        <v>1270000000000</v>
      </c>
      <c r="Z968" s="41">
        <v>1318140000000</v>
      </c>
      <c r="AA968" s="41">
        <v>1405410000000</v>
      </c>
      <c r="AB968" s="41">
        <v>1480750000000</v>
      </c>
      <c r="AC968" s="41">
        <v>1475070000000</v>
      </c>
      <c r="AD968" s="41">
        <v>1447830000000</v>
      </c>
      <c r="AE968" s="41">
        <v>1521660000000</v>
      </c>
      <c r="AF968" s="41">
        <v>1503230000000</v>
      </c>
      <c r="AG968" s="41">
        <v>1503490000000</v>
      </c>
      <c r="AH968" s="41">
        <v>1535080000000</v>
      </c>
      <c r="AI968" s="41">
        <v>1599550000000</v>
      </c>
      <c r="AJ968" s="41">
        <v>1637860000000</v>
      </c>
      <c r="AK968" s="41">
        <v>1632650000000</v>
      </c>
      <c r="AL968" s="41">
        <v>1616030000000</v>
      </c>
      <c r="AM968" s="41">
        <v>1581490000000</v>
      </c>
      <c r="AN968" s="41">
        <v>1601000000000</v>
      </c>
      <c r="AO968" s="41">
        <v>1652230000000</v>
      </c>
      <c r="AP968" s="41">
        <v>1703450000000</v>
      </c>
      <c r="AQ968" s="41">
        <v>1776700000000</v>
      </c>
      <c r="AR968" s="41">
        <v>1822900000000</v>
      </c>
      <c r="AS968" s="41">
        <v>1832010000000</v>
      </c>
      <c r="AT968" s="41">
        <v>1875980000000</v>
      </c>
      <c r="AU968" s="41">
        <v>1954770000000</v>
      </c>
      <c r="AV968" s="41">
        <v>2007550000000</v>
      </c>
      <c r="AW968" s="41">
        <v>2081840000000</v>
      </c>
      <c r="AX968" s="41">
        <v>2143230000000</v>
      </c>
      <c r="AY968" s="41">
        <v>2240850000000</v>
      </c>
      <c r="AZ968" s="41">
        <v>2359100000000</v>
      </c>
      <c r="BA968" s="41">
        <v>2491300000000</v>
      </c>
      <c r="BB968" s="41">
        <v>2624840000000</v>
      </c>
      <c r="BC968" s="41">
        <v>2708600000000</v>
      </c>
      <c r="BD968" s="41">
        <v>2666940000000</v>
      </c>
      <c r="BE968" s="41">
        <v>2748010000000</v>
      </c>
      <c r="BF968" s="41">
        <v>2838260000000</v>
      </c>
      <c r="BG968" s="41">
        <v>2901080000000</v>
      </c>
      <c r="BH968" s="41">
        <v>2973180000000</v>
      </c>
      <c r="BI968" s="41">
        <v>3028090000000</v>
      </c>
      <c r="BJ968" s="41">
        <v>3066840000000</v>
      </c>
      <c r="BK968" s="41">
        <v>3084170000000</v>
      </c>
      <c r="BL968" s="41">
        <v>3124780000000</v>
      </c>
    </row>
    <row r="969" spans="1:64" x14ac:dyDescent="0.3">
      <c r="A969" s="40" t="s">
        <v>177</v>
      </c>
      <c r="B969" s="40" t="s">
        <v>178</v>
      </c>
      <c r="C969" s="40" t="s">
        <v>329</v>
      </c>
      <c r="D969" s="40" t="s">
        <v>78</v>
      </c>
      <c r="E969" s="40" t="s">
        <v>293</v>
      </c>
      <c r="G969" s="40" t="s">
        <v>79</v>
      </c>
      <c r="AI969" s="41">
        <v>11107400000000</v>
      </c>
      <c r="AJ969" s="41">
        <v>11525600000000</v>
      </c>
      <c r="AK969" s="41">
        <v>12337600000000</v>
      </c>
      <c r="AL969" s="41">
        <v>12593200000000</v>
      </c>
      <c r="AM969" s="41">
        <v>12666800000000</v>
      </c>
      <c r="AN969" s="41">
        <v>12819500000000</v>
      </c>
      <c r="AO969" s="41">
        <v>13020500000000</v>
      </c>
      <c r="AP969" s="41">
        <v>13485300000000</v>
      </c>
      <c r="AQ969" s="41">
        <v>14098100000000</v>
      </c>
      <c r="AR969" s="41">
        <v>14595100000000</v>
      </c>
      <c r="AS969" s="41">
        <v>15136400000000</v>
      </c>
      <c r="AT969" s="41">
        <v>15869000000000</v>
      </c>
      <c r="AU969" s="41">
        <v>16652000000000</v>
      </c>
      <c r="AV969" s="41">
        <v>17650800000000</v>
      </c>
      <c r="AW969" s="41">
        <v>18915200000000</v>
      </c>
      <c r="AX969" s="41">
        <v>20217700000000</v>
      </c>
      <c r="AY969" s="41">
        <v>21800400000000</v>
      </c>
      <c r="AZ969" s="41">
        <v>23582200000000</v>
      </c>
      <c r="BA969" s="41">
        <v>24681300000000</v>
      </c>
      <c r="BB969" s="41">
        <v>26770400000000</v>
      </c>
      <c r="BC969" s="41">
        <v>28260600000000</v>
      </c>
      <c r="BD969" s="41">
        <v>29781700000000</v>
      </c>
      <c r="BE969" s="41">
        <v>31675500000000</v>
      </c>
      <c r="BF969" s="41">
        <v>34179300000000</v>
      </c>
      <c r="BG969" s="41">
        <v>35936500000000</v>
      </c>
      <c r="BH969" s="41">
        <v>38546500000000</v>
      </c>
      <c r="BI969" s="41">
        <v>41231400000000</v>
      </c>
      <c r="BJ969" s="41">
        <v>44100800000000</v>
      </c>
      <c r="BK969" s="41">
        <v>47173800000000</v>
      </c>
      <c r="BL969" s="41">
        <v>50525100000000</v>
      </c>
    </row>
    <row r="970" spans="1:64" x14ac:dyDescent="0.3">
      <c r="A970" s="40" t="s">
        <v>179</v>
      </c>
      <c r="B970" s="40" t="s">
        <v>180</v>
      </c>
      <c r="C970" s="40" t="s">
        <v>329</v>
      </c>
      <c r="D970" s="40" t="s">
        <v>78</v>
      </c>
      <c r="E970" s="40" t="s">
        <v>293</v>
      </c>
      <c r="G970" s="40" t="s">
        <v>79</v>
      </c>
      <c r="AC970" s="41">
        <v>8198150000000</v>
      </c>
      <c r="AD970" s="41">
        <v>8669100000000</v>
      </c>
      <c r="AE970" s="41">
        <v>8639220000000</v>
      </c>
      <c r="AF970" s="41">
        <v>8353570000000</v>
      </c>
      <c r="AG970" s="41">
        <v>8386160000000</v>
      </c>
      <c r="AH970" s="41">
        <v>8718410000000</v>
      </c>
      <c r="AI970" s="41">
        <v>9439170000000</v>
      </c>
      <c r="AJ970" s="41">
        <v>10039700000000</v>
      </c>
      <c r="AK970" s="41">
        <v>10689700000000</v>
      </c>
      <c r="AL970" s="41">
        <v>11283400000000</v>
      </c>
      <c r="AM970" s="41">
        <v>11669100000000</v>
      </c>
      <c r="AN970" s="41">
        <v>12640700000000</v>
      </c>
      <c r="AO970" s="41">
        <v>13450200000000</v>
      </c>
      <c r="AP970" s="41">
        <v>15000000000000</v>
      </c>
      <c r="AQ970" s="41">
        <v>16360900000000</v>
      </c>
      <c r="AR970" s="41">
        <v>17195300000000</v>
      </c>
      <c r="AS970" s="41">
        <v>18038700000000</v>
      </c>
      <c r="AT970" s="41">
        <v>19491600000000</v>
      </c>
      <c r="AU970" s="41">
        <v>20104000000000</v>
      </c>
      <c r="AV970" s="41">
        <v>21146100000000</v>
      </c>
      <c r="AW970" s="41">
        <v>22992700000000</v>
      </c>
      <c r="AX970" s="41">
        <v>24481100000000</v>
      </c>
      <c r="AY970" s="41">
        <v>26147600000000</v>
      </c>
      <c r="AZ970" s="41">
        <v>27803400000000</v>
      </c>
      <c r="BA970" s="41">
        <v>30801900000000</v>
      </c>
      <c r="BB970" s="41">
        <v>33393100000000</v>
      </c>
      <c r="BC970" s="41">
        <v>36301300000000</v>
      </c>
      <c r="BD970" s="41">
        <v>38770300000000</v>
      </c>
      <c r="BE970" s="41">
        <v>40956000000000</v>
      </c>
      <c r="BF970" s="41">
        <v>44802500000000</v>
      </c>
      <c r="BG970" s="41">
        <v>46521700000000</v>
      </c>
      <c r="BH970" s="41">
        <v>48190400000000</v>
      </c>
      <c r="BI970" s="41">
        <v>50651200000000</v>
      </c>
      <c r="BJ970" s="41">
        <v>53278900000000</v>
      </c>
      <c r="BK970" s="41">
        <v>55826100000000</v>
      </c>
      <c r="BL970" s="41">
        <v>57982700000000</v>
      </c>
    </row>
    <row r="971" spans="1:64" x14ac:dyDescent="0.3">
      <c r="A971" s="40" t="s">
        <v>279</v>
      </c>
      <c r="B971" s="40" t="s">
        <v>280</v>
      </c>
      <c r="C971" s="40" t="s">
        <v>329</v>
      </c>
      <c r="D971" s="40" t="s">
        <v>78</v>
      </c>
      <c r="E971" s="40" t="s">
        <v>293</v>
      </c>
      <c r="G971" s="40" t="s">
        <v>79</v>
      </c>
      <c r="H971" s="40">
        <v>22332916500</v>
      </c>
      <c r="I971" s="40">
        <v>21776639400</v>
      </c>
      <c r="J971" s="40">
        <v>22489256600</v>
      </c>
      <c r="K971" s="40">
        <v>25236105200</v>
      </c>
      <c r="L971" s="40">
        <v>29437274700</v>
      </c>
      <c r="M971" s="40">
        <v>27797527300</v>
      </c>
      <c r="N971" s="40">
        <v>29999007100</v>
      </c>
      <c r="O971" s="40">
        <v>30373493700</v>
      </c>
      <c r="P971" s="40">
        <v>30240787100</v>
      </c>
      <c r="Q971" s="40">
        <v>31691471800</v>
      </c>
      <c r="R971" s="40">
        <v>31664204600</v>
      </c>
      <c r="S971" s="40">
        <v>34580118500</v>
      </c>
      <c r="T971" s="40">
        <v>34247440900</v>
      </c>
      <c r="U971" s="40">
        <v>36448920700</v>
      </c>
      <c r="V971" s="40">
        <v>35621774800</v>
      </c>
      <c r="W971" s="40">
        <v>37837796600</v>
      </c>
      <c r="X971" s="40">
        <v>36110790200</v>
      </c>
      <c r="Y971" s="40">
        <v>36310758700</v>
      </c>
      <c r="Z971" s="40">
        <v>35212746400</v>
      </c>
      <c r="AA971" s="40">
        <v>36281672400</v>
      </c>
      <c r="AB971" s="40">
        <v>38519510500</v>
      </c>
      <c r="AC971" s="40">
        <v>37436040400</v>
      </c>
      <c r="AD971" s="40">
        <v>36699789800</v>
      </c>
      <c r="AE971" s="40">
        <v>36576172100</v>
      </c>
      <c r="AF971" s="40">
        <v>37166990800</v>
      </c>
      <c r="AG971" s="40">
        <v>37436040400</v>
      </c>
      <c r="AH971" s="40">
        <v>38437702200</v>
      </c>
      <c r="AI971" s="40">
        <v>40851877800</v>
      </c>
      <c r="AJ971" s="40">
        <v>40433758100</v>
      </c>
      <c r="AK971" s="40">
        <v>40239242600</v>
      </c>
      <c r="AL971" s="40">
        <v>40224702800</v>
      </c>
      <c r="AM971" s="40">
        <v>39528444500</v>
      </c>
      <c r="AN971" s="40">
        <v>42215301200</v>
      </c>
      <c r="AO971" s="40">
        <v>38574044900</v>
      </c>
      <c r="AP971" s="40">
        <v>39691793000</v>
      </c>
      <c r="AQ971" s="40">
        <v>42160045600</v>
      </c>
      <c r="AR971" s="40">
        <v>43768032900</v>
      </c>
      <c r="AS971" s="40">
        <v>43599199400</v>
      </c>
      <c r="AT971" s="40">
        <v>45626644900</v>
      </c>
      <c r="AU971" s="40">
        <v>47404862600</v>
      </c>
      <c r="AV971" s="40">
        <v>49925316700</v>
      </c>
      <c r="AW971" s="40">
        <v>52174958600</v>
      </c>
      <c r="AX971" s="40">
        <v>55798495900</v>
      </c>
      <c r="AY971" s="40">
        <v>59722466600</v>
      </c>
      <c r="AZ971" s="40">
        <v>64043744800</v>
      </c>
      <c r="BA971" s="40">
        <v>69105566700</v>
      </c>
      <c r="BB971" s="40">
        <v>74877565100</v>
      </c>
      <c r="BC971" s="40">
        <v>80698469000</v>
      </c>
      <c r="BD971" s="40">
        <v>88139149000</v>
      </c>
      <c r="BE971" s="40">
        <v>97215900000</v>
      </c>
      <c r="BF971" s="41">
        <v>103000000000</v>
      </c>
      <c r="BG971" s="41">
        <v>110000000000</v>
      </c>
      <c r="BH971" s="41">
        <v>116000000000</v>
      </c>
      <c r="BI971" s="41">
        <v>121000000000</v>
      </c>
      <c r="BJ971" s="41">
        <v>125000000000</v>
      </c>
      <c r="BK971" s="41">
        <v>130000000000</v>
      </c>
      <c r="BL971" s="41">
        <v>134000000000</v>
      </c>
    </row>
    <row r="972" spans="1:64" x14ac:dyDescent="0.3">
      <c r="A972" s="40" t="s">
        <v>281</v>
      </c>
      <c r="B972" s="40" t="s">
        <v>282</v>
      </c>
      <c r="C972" s="40" t="s">
        <v>329</v>
      </c>
      <c r="D972" s="40" t="s">
        <v>78</v>
      </c>
      <c r="E972" s="40" t="s">
        <v>293</v>
      </c>
      <c r="G972" s="40" t="s">
        <v>79</v>
      </c>
      <c r="H972" s="40">
        <v>4260911624</v>
      </c>
      <c r="I972" s="40">
        <v>4322033161</v>
      </c>
      <c r="J972" s="40">
        <v>4591915801</v>
      </c>
      <c r="K972" s="40">
        <v>4541121321</v>
      </c>
      <c r="L972" s="40">
        <v>4764116288</v>
      </c>
      <c r="M972" s="40">
        <v>4836679974</v>
      </c>
      <c r="N972" s="40">
        <v>5241365420</v>
      </c>
      <c r="O972" s="40">
        <v>5344627393</v>
      </c>
      <c r="P972" s="40">
        <v>6008870289</v>
      </c>
      <c r="Q972" s="40">
        <v>7364780934</v>
      </c>
      <c r="R972" s="40">
        <v>8021541655</v>
      </c>
      <c r="S972" s="40">
        <v>8689718004</v>
      </c>
      <c r="T972" s="40">
        <v>8916060366</v>
      </c>
      <c r="U972" s="40">
        <v>9506763062</v>
      </c>
      <c r="V972" s="40">
        <v>9323166245</v>
      </c>
      <c r="W972" s="40">
        <v>9366503949</v>
      </c>
      <c r="X972" s="40">
        <v>8723895913</v>
      </c>
      <c r="Y972" s="40">
        <v>8487746813</v>
      </c>
      <c r="Z972" s="40">
        <v>8767590830</v>
      </c>
      <c r="AA972" s="40">
        <v>10031937390</v>
      </c>
      <c r="AB972" s="40">
        <v>11288480169</v>
      </c>
      <c r="AC972" s="40">
        <v>11585852280</v>
      </c>
      <c r="AD972" s="40">
        <v>11769523429</v>
      </c>
      <c r="AE972" s="40">
        <v>11545036234</v>
      </c>
      <c r="AF972" s="40">
        <v>12346768318</v>
      </c>
      <c r="AG972" s="40">
        <v>12605930581</v>
      </c>
      <c r="AH972" s="40">
        <v>12750991714</v>
      </c>
      <c r="AI972" s="40">
        <v>13713994362</v>
      </c>
      <c r="AJ972" s="40">
        <v>14427090039</v>
      </c>
      <c r="AK972" s="40">
        <v>15435334863</v>
      </c>
      <c r="AL972" s="40">
        <v>16289183950</v>
      </c>
      <c r="AM972" s="40">
        <v>14820621198</v>
      </c>
      <c r="AN972" s="40">
        <v>14976453880</v>
      </c>
      <c r="AO972" s="40">
        <v>16359559161</v>
      </c>
      <c r="AP972" s="40">
        <v>16385411477</v>
      </c>
      <c r="AQ972" s="40">
        <v>18083054271</v>
      </c>
      <c r="AR972" s="40">
        <v>18567787570</v>
      </c>
      <c r="AS972" s="40">
        <v>19103507590</v>
      </c>
      <c r="AT972" s="40">
        <v>18947275112</v>
      </c>
      <c r="AU972" s="40">
        <v>18367642038</v>
      </c>
      <c r="AV972" s="40">
        <v>18632065381</v>
      </c>
      <c r="AW972" s="40">
        <v>16974925123</v>
      </c>
      <c r="AX972" s="40">
        <v>14090023947</v>
      </c>
      <c r="AY972" s="40">
        <v>13271740410</v>
      </c>
      <c r="AZ972" s="40">
        <v>12513780189</v>
      </c>
      <c r="BA972" s="40">
        <v>12080616307</v>
      </c>
      <c r="BB972" s="40">
        <v>11639271884</v>
      </c>
      <c r="BC972" s="40">
        <v>9582735151</v>
      </c>
      <c r="BD972" s="40">
        <v>10734537800</v>
      </c>
      <c r="BE972" s="40">
        <v>12846592800</v>
      </c>
      <c r="BF972" s="40">
        <v>14670027000</v>
      </c>
      <c r="BG972" s="40">
        <v>17114849900</v>
      </c>
      <c r="BH972" s="40">
        <v>17455348600</v>
      </c>
      <c r="BI972" s="40">
        <v>17870249900</v>
      </c>
      <c r="BJ972" s="40">
        <v>18188317600</v>
      </c>
      <c r="BK972" s="40">
        <v>18325797500</v>
      </c>
      <c r="BL972" s="40">
        <v>19187849500</v>
      </c>
    </row>
    <row r="973" spans="1:64" x14ac:dyDescent="0.3">
      <c r="A973" s="40" t="s">
        <v>147</v>
      </c>
      <c r="B973" s="40" t="s">
        <v>148</v>
      </c>
      <c r="C973" s="40" t="s">
        <v>330</v>
      </c>
      <c r="D973" s="40" t="s">
        <v>78</v>
      </c>
      <c r="E973" s="40" t="s">
        <v>293</v>
      </c>
      <c r="G973" s="40" t="s">
        <v>79</v>
      </c>
      <c r="H973" s="41">
        <v>449435000000</v>
      </c>
      <c r="I973" s="41">
        <v>476980000000</v>
      </c>
      <c r="J973" s="41">
        <v>470932000000</v>
      </c>
      <c r="K973" s="41">
        <v>481682000000</v>
      </c>
      <c r="L973" s="41">
        <v>499816000000</v>
      </c>
      <c r="M973" s="41">
        <v>502503000000</v>
      </c>
      <c r="N973" s="41">
        <v>546840000000</v>
      </c>
      <c r="O973" s="41">
        <v>563632000000</v>
      </c>
      <c r="P973" s="41">
        <v>575052000000</v>
      </c>
      <c r="Q973" s="41">
        <v>575725000000</v>
      </c>
      <c r="R973" s="41">
        <v>583862000000</v>
      </c>
      <c r="S973" s="41">
        <v>597358000000</v>
      </c>
      <c r="T973" s="41">
        <v>600042000000</v>
      </c>
      <c r="U973" s="41">
        <v>649764000000</v>
      </c>
      <c r="V973" s="41">
        <v>669246000000</v>
      </c>
      <c r="W973" s="41">
        <v>726366000000</v>
      </c>
      <c r="X973" s="41">
        <v>729056000000</v>
      </c>
      <c r="Y973" s="41">
        <v>762650000000</v>
      </c>
      <c r="Z973" s="41">
        <v>790598000000</v>
      </c>
      <c r="AA973" s="41">
        <v>796898000000</v>
      </c>
      <c r="AB973" s="41">
        <v>830808000000</v>
      </c>
      <c r="AC973" s="41">
        <v>910252000000</v>
      </c>
      <c r="AD973" s="41">
        <v>913401000000</v>
      </c>
      <c r="AE973" s="41">
        <v>897155000000</v>
      </c>
      <c r="AF973" s="41">
        <v>973568000000</v>
      </c>
      <c r="AG973" s="41">
        <v>1051020000000</v>
      </c>
      <c r="AH973" s="41">
        <v>1048540000000</v>
      </c>
      <c r="AI973" s="41">
        <v>1109300000000</v>
      </c>
      <c r="AJ973" s="41">
        <v>1133160000000</v>
      </c>
      <c r="AK973" s="41">
        <v>1126330000000</v>
      </c>
      <c r="AL973" s="41">
        <v>1228480000000</v>
      </c>
      <c r="AM973" s="41">
        <v>1231340000000</v>
      </c>
      <c r="AN973" s="41">
        <v>1273960000000</v>
      </c>
      <c r="AO973" s="41">
        <v>1290720000000</v>
      </c>
      <c r="AP973" s="41">
        <v>1364500000000</v>
      </c>
      <c r="AQ973" s="41">
        <v>1514790000000</v>
      </c>
      <c r="AR973" s="41">
        <v>1610480000000</v>
      </c>
      <c r="AS973" s="41">
        <v>1728170000000</v>
      </c>
      <c r="AT973" s="41">
        <v>1856130000000</v>
      </c>
      <c r="AU973" s="41">
        <v>1889910000000</v>
      </c>
      <c r="AV973" s="41">
        <v>2014900000000</v>
      </c>
      <c r="AW973" s="41">
        <v>2102610000000</v>
      </c>
      <c r="AX973" s="41">
        <v>2266660000000</v>
      </c>
      <c r="AY973" s="41">
        <v>2368180000000</v>
      </c>
      <c r="AZ973" s="41">
        <v>2573300000000</v>
      </c>
      <c r="BA973" s="41">
        <v>2734220000000</v>
      </c>
      <c r="BB973" s="41">
        <v>2888840000000</v>
      </c>
      <c r="BC973" s="41">
        <v>3099560000000</v>
      </c>
      <c r="BD973" s="41">
        <v>3191370000000</v>
      </c>
      <c r="BE973" s="41">
        <v>3362860000000</v>
      </c>
      <c r="BF973" s="41">
        <v>3585710000000</v>
      </c>
      <c r="BG973" s="41">
        <v>3817080000000</v>
      </c>
      <c r="BH973" s="41">
        <v>4038190000000</v>
      </c>
      <c r="BI973" s="41">
        <v>4212920000000</v>
      </c>
      <c r="BJ973" s="41">
        <v>4376990000000</v>
      </c>
      <c r="BK973" s="41">
        <v>4636730000000</v>
      </c>
      <c r="BL973" s="41">
        <v>4928940000000</v>
      </c>
    </row>
    <row r="974" spans="1:64" x14ac:dyDescent="0.3">
      <c r="A974" s="40" t="s">
        <v>153</v>
      </c>
      <c r="B974" s="40" t="s">
        <v>154</v>
      </c>
      <c r="C974" s="40" t="s">
        <v>330</v>
      </c>
      <c r="D974" s="40" t="s">
        <v>78</v>
      </c>
      <c r="E974" s="40" t="s">
        <v>293</v>
      </c>
      <c r="G974" s="40" t="s">
        <v>79</v>
      </c>
      <c r="H974" s="41">
        <v>2152990000000</v>
      </c>
      <c r="I974" s="41">
        <v>2218470000000</v>
      </c>
      <c r="J974" s="41">
        <v>2301500000000</v>
      </c>
      <c r="K974" s="41">
        <v>2383140000000</v>
      </c>
      <c r="L974" s="41">
        <v>2431420000000</v>
      </c>
      <c r="M974" s="41">
        <v>2543630000000</v>
      </c>
      <c r="N974" s="41">
        <v>2266070000000</v>
      </c>
      <c r="O974" s="41">
        <v>2409880000000</v>
      </c>
      <c r="P974" s="41">
        <v>2528000000000</v>
      </c>
      <c r="Q974" s="41">
        <v>2606170000000</v>
      </c>
      <c r="R974" s="41">
        <v>2696850000000</v>
      </c>
      <c r="S974" s="41">
        <v>2768960000000</v>
      </c>
      <c r="T974" s="41">
        <v>2917260000000</v>
      </c>
      <c r="U974" s="41">
        <v>3230410000000</v>
      </c>
      <c r="V974" s="41">
        <v>3593670000000</v>
      </c>
      <c r="W974" s="41">
        <v>3396190000000</v>
      </c>
      <c r="X974" s="41">
        <v>3862820000000</v>
      </c>
      <c r="Y974" s="41">
        <v>4712760000000</v>
      </c>
      <c r="Z974" s="41">
        <v>4997180000000</v>
      </c>
      <c r="AA974" s="41">
        <v>4898970000000</v>
      </c>
      <c r="AB974" s="41">
        <v>5735850000000</v>
      </c>
      <c r="AC974" s="41">
        <v>6166970000000</v>
      </c>
      <c r="AD974" s="41">
        <v>6590440000000</v>
      </c>
      <c r="AE974" s="41">
        <v>7083050000000</v>
      </c>
      <c r="AF974" s="41">
        <v>7654170000000</v>
      </c>
      <c r="AG974" s="41">
        <v>8172480000000</v>
      </c>
      <c r="AH974" s="41">
        <v>7997050000000</v>
      </c>
      <c r="AI974" s="41">
        <v>7371390000000</v>
      </c>
      <c r="AJ974" s="41">
        <v>7237290000000</v>
      </c>
      <c r="AK974" s="41">
        <v>6795410000000</v>
      </c>
      <c r="AL974" s="41">
        <v>6536600000000</v>
      </c>
      <c r="AM974" s="41">
        <v>6333960000000</v>
      </c>
      <c r="AN974" s="41">
        <v>5831550000000</v>
      </c>
      <c r="AO974" s="41">
        <v>5955410000000</v>
      </c>
      <c r="AP974" s="41">
        <v>6162050000000</v>
      </c>
      <c r="AQ974" s="41">
        <v>6430780000000</v>
      </c>
      <c r="AR974" s="41">
        <v>6767190000000</v>
      </c>
      <c r="AS974" s="41">
        <v>7071870000000</v>
      </c>
      <c r="AT974" s="41">
        <v>7375400000000</v>
      </c>
      <c r="AU974" s="41">
        <v>7637470000000</v>
      </c>
      <c r="AV974" s="41">
        <v>7971080000000</v>
      </c>
      <c r="AW974" s="41">
        <v>8308830000000</v>
      </c>
      <c r="AX974" s="41">
        <v>8688310000000</v>
      </c>
      <c r="AY974" s="41">
        <v>9277470000000</v>
      </c>
      <c r="AZ974" s="41">
        <v>9464930000000</v>
      </c>
      <c r="BA974" s="41">
        <v>9792200000000</v>
      </c>
      <c r="BB974" s="41">
        <v>10272200000000</v>
      </c>
      <c r="BC974" s="41">
        <v>10630600000000</v>
      </c>
      <c r="BD974" s="41">
        <v>10864300000000</v>
      </c>
      <c r="BE974" s="41">
        <v>11236200000000</v>
      </c>
      <c r="BF974" s="41">
        <v>11700100000000</v>
      </c>
      <c r="BG974" s="41">
        <v>12231700000000</v>
      </c>
      <c r="BH974" s="41">
        <v>12892700000000</v>
      </c>
      <c r="BI974" s="41">
        <v>13651400000000</v>
      </c>
      <c r="BJ974" s="41">
        <v>14422900000000</v>
      </c>
      <c r="BK974" s="41">
        <v>15093300000000</v>
      </c>
      <c r="BL974" s="41">
        <v>15629000000000</v>
      </c>
    </row>
    <row r="975" spans="1:64" x14ac:dyDescent="0.3">
      <c r="A975" s="40" t="s">
        <v>155</v>
      </c>
      <c r="B975" s="40" t="s">
        <v>156</v>
      </c>
      <c r="C975" s="40" t="s">
        <v>330</v>
      </c>
      <c r="D975" s="40" t="s">
        <v>78</v>
      </c>
      <c r="E975" s="40" t="s">
        <v>293</v>
      </c>
      <c r="G975" s="40" t="s">
        <v>79</v>
      </c>
      <c r="H975" s="41">
        <v>883636000000</v>
      </c>
      <c r="I975" s="41">
        <v>931000000000</v>
      </c>
      <c r="J975" s="41">
        <v>916109000000</v>
      </c>
      <c r="K975" s="41">
        <v>893106000000</v>
      </c>
      <c r="L975" s="41">
        <v>898520000000</v>
      </c>
      <c r="M975" s="41">
        <v>882283000000</v>
      </c>
      <c r="N975" s="41">
        <v>889052000000</v>
      </c>
      <c r="O975" s="41">
        <v>884987000000</v>
      </c>
      <c r="P975" s="41">
        <v>945886000000</v>
      </c>
      <c r="Q975" s="41">
        <v>963476000000</v>
      </c>
      <c r="R975" s="41">
        <v>941821000000</v>
      </c>
      <c r="S975" s="41">
        <v>952648000000</v>
      </c>
      <c r="T975" s="41">
        <v>872808000000</v>
      </c>
      <c r="U975" s="41">
        <v>916115000000</v>
      </c>
      <c r="V975" s="41">
        <v>998660000000</v>
      </c>
      <c r="W975" s="41">
        <v>1028430000000</v>
      </c>
      <c r="X975" s="41">
        <v>1051410000000</v>
      </c>
      <c r="Y975" s="41">
        <v>1046470000000</v>
      </c>
      <c r="Z975" s="41">
        <v>822096000000</v>
      </c>
      <c r="AA975" s="41">
        <v>772379000000</v>
      </c>
      <c r="AB975" s="41">
        <v>780434000000</v>
      </c>
      <c r="AC975" s="41">
        <v>822161000000</v>
      </c>
      <c r="AD975" s="41">
        <v>951065000000</v>
      </c>
      <c r="AE975" s="41">
        <v>970551000000</v>
      </c>
      <c r="AF975" s="41">
        <v>1182060000000</v>
      </c>
      <c r="AG975" s="41">
        <v>1133810000000</v>
      </c>
      <c r="AH975" s="41">
        <v>1106730000000</v>
      </c>
      <c r="AI975" s="41">
        <v>1278080000000</v>
      </c>
      <c r="AJ975" s="41">
        <v>1340510000000</v>
      </c>
      <c r="AK975" s="41">
        <v>1284490000000</v>
      </c>
      <c r="AL975" s="41">
        <v>1394130000000</v>
      </c>
      <c r="AM975" s="41">
        <v>1505680000000</v>
      </c>
      <c r="AN975" s="41">
        <v>1269140000000</v>
      </c>
      <c r="AO975" s="41">
        <v>1397790000000</v>
      </c>
      <c r="AP975" s="41">
        <v>1415070000000</v>
      </c>
      <c r="AQ975" s="41">
        <v>1446410000000</v>
      </c>
      <c r="AR975" s="41">
        <v>1528180000000</v>
      </c>
      <c r="AS975" s="41">
        <v>1634410000000</v>
      </c>
      <c r="AT975" s="41">
        <v>1623250000000</v>
      </c>
      <c r="AU975" s="41">
        <v>1608970000000</v>
      </c>
      <c r="AV975" s="41">
        <v>1796550000000</v>
      </c>
      <c r="AW975" s="41">
        <v>1949100000000</v>
      </c>
      <c r="AX975" s="41">
        <v>2236040000000</v>
      </c>
      <c r="AY975" s="41">
        <v>2988010000000</v>
      </c>
      <c r="AZ975" s="41">
        <v>3505900000000</v>
      </c>
      <c r="BA975" s="41">
        <v>3528630000000</v>
      </c>
      <c r="BB975" s="41">
        <v>3644070000000</v>
      </c>
      <c r="BC975" s="41">
        <v>3755310000000</v>
      </c>
      <c r="BD975" s="41">
        <v>3913700000000</v>
      </c>
      <c r="BE975" s="41">
        <v>4444010000000</v>
      </c>
      <c r="BF975" s="41">
        <v>4447690000000</v>
      </c>
      <c r="BG975" s="41">
        <v>4842760000000</v>
      </c>
      <c r="BH975" s="41">
        <v>5118800000000</v>
      </c>
      <c r="BI975" s="41">
        <v>5472000000000</v>
      </c>
      <c r="BJ975" s="41">
        <v>5623440000000</v>
      </c>
      <c r="BK975" s="41">
        <v>5271670000000</v>
      </c>
      <c r="BL975" s="41">
        <v>5115950000000</v>
      </c>
    </row>
    <row r="976" spans="1:64" x14ac:dyDescent="0.3">
      <c r="A976" s="40" t="s">
        <v>284</v>
      </c>
      <c r="B976" s="40" t="s">
        <v>272</v>
      </c>
      <c r="C976" s="40" t="s">
        <v>330</v>
      </c>
      <c r="D976" s="40" t="s">
        <v>78</v>
      </c>
      <c r="E976" s="40" t="s">
        <v>293</v>
      </c>
      <c r="G976" s="40" t="s">
        <v>79</v>
      </c>
      <c r="H976" s="41">
        <v>2220000000000</v>
      </c>
      <c r="I976" s="41">
        <v>2240000000000</v>
      </c>
      <c r="J976" s="41">
        <v>2570000000000</v>
      </c>
      <c r="K976" s="41">
        <v>3020000000000</v>
      </c>
      <c r="L976" s="41">
        <v>2930000000000</v>
      </c>
      <c r="M976" s="41">
        <v>3270000000000</v>
      </c>
      <c r="N976" s="41">
        <v>3420000000000</v>
      </c>
      <c r="O976" s="41">
        <v>3840000000000</v>
      </c>
      <c r="P976" s="41">
        <v>4210000000000</v>
      </c>
      <c r="Q976" s="41">
        <v>4650000000000</v>
      </c>
      <c r="R976" s="41">
        <v>5090000000000</v>
      </c>
      <c r="S976" s="41">
        <v>5300000000000</v>
      </c>
      <c r="T976" s="41">
        <v>5620000000000</v>
      </c>
      <c r="U976" s="41">
        <v>5860000000000</v>
      </c>
      <c r="V976" s="41">
        <v>6350000000000</v>
      </c>
      <c r="W976" s="41">
        <v>7160000000000</v>
      </c>
      <c r="X976" s="41">
        <v>7690000000000</v>
      </c>
      <c r="Y976" s="41">
        <v>8530000000000</v>
      </c>
      <c r="Z976" s="41">
        <v>8730000000000</v>
      </c>
      <c r="AA976" s="41">
        <v>7770000000000</v>
      </c>
      <c r="AB976" s="41">
        <v>8050000000000</v>
      </c>
      <c r="AC976" s="41">
        <v>8060000000000</v>
      </c>
      <c r="AD976" s="41">
        <v>7750000000000</v>
      </c>
      <c r="AE976" s="41">
        <v>7540000000000</v>
      </c>
      <c r="AF976" s="41">
        <v>7880000000000</v>
      </c>
      <c r="AG976" s="41">
        <v>8140000000000</v>
      </c>
      <c r="AH976" s="41">
        <v>8110000000000</v>
      </c>
      <c r="AI976" s="41">
        <v>8200000000000</v>
      </c>
      <c r="AJ976" s="41">
        <v>8440000000000</v>
      </c>
      <c r="AK976" s="41">
        <v>8350000000000</v>
      </c>
      <c r="AL976" s="41">
        <v>8350000000000</v>
      </c>
      <c r="AM976" s="41">
        <v>8330000000000</v>
      </c>
      <c r="AN976" s="41">
        <v>8320000000000</v>
      </c>
      <c r="AO976" s="41">
        <v>8380000000000</v>
      </c>
      <c r="AP976" s="41">
        <v>8980000000000</v>
      </c>
      <c r="AQ976" s="41">
        <v>9670000000000</v>
      </c>
      <c r="AR976" s="41">
        <v>10000000000000</v>
      </c>
      <c r="AS976" s="41">
        <v>10500000000000</v>
      </c>
      <c r="AT976" s="41">
        <v>10700000000000</v>
      </c>
      <c r="AU976" s="41">
        <v>10500000000000</v>
      </c>
      <c r="AV976" s="41">
        <v>10500000000000</v>
      </c>
      <c r="AW976" s="41">
        <v>10300000000000</v>
      </c>
      <c r="AX976" s="41">
        <v>10200000000000</v>
      </c>
      <c r="AY976" s="41">
        <v>10300000000000</v>
      </c>
      <c r="AZ976" s="41">
        <v>10500000000000</v>
      </c>
      <c r="BA976" s="41">
        <v>10600000000000</v>
      </c>
      <c r="BB976" s="41">
        <v>10800000000000</v>
      </c>
      <c r="BC976" s="41">
        <v>11100000000000</v>
      </c>
      <c r="BD976" s="41">
        <v>11500000000000</v>
      </c>
      <c r="BE976" s="41">
        <v>11700000000000</v>
      </c>
      <c r="BF976" s="41">
        <v>11200000000000</v>
      </c>
      <c r="BG976" s="41">
        <v>12400000000000</v>
      </c>
      <c r="BH976" s="41">
        <v>13500000000000</v>
      </c>
      <c r="BI976" s="41">
        <v>14700000000000</v>
      </c>
      <c r="BJ976" s="41">
        <v>16000000000000</v>
      </c>
      <c r="BK976" s="41">
        <v>17200000000000</v>
      </c>
      <c r="BL976" s="41">
        <v>18600000000000</v>
      </c>
    </row>
    <row r="977" spans="1:64" x14ac:dyDescent="0.3">
      <c r="A977" s="40" t="s">
        <v>273</v>
      </c>
      <c r="B977" s="40" t="s">
        <v>274</v>
      </c>
      <c r="C977" s="40" t="s">
        <v>330</v>
      </c>
      <c r="D977" s="40" t="s">
        <v>78</v>
      </c>
      <c r="E977" s="40" t="s">
        <v>293</v>
      </c>
      <c r="G977" s="40" t="s">
        <v>79</v>
      </c>
      <c r="H977" s="40">
        <v>20821522167</v>
      </c>
      <c r="I977" s="40">
        <v>21677111537</v>
      </c>
      <c r="J977" s="40">
        <v>22632199479</v>
      </c>
      <c r="K977" s="40">
        <v>23132218887</v>
      </c>
      <c r="L977" s="40">
        <v>23448898702</v>
      </c>
      <c r="M977" s="40">
        <v>22450376506</v>
      </c>
      <c r="N977" s="40">
        <v>23140807315</v>
      </c>
      <c r="O977" s="40">
        <v>23226164573</v>
      </c>
      <c r="P977" s="40">
        <v>24621168654</v>
      </c>
      <c r="Q977" s="40">
        <v>27015201239</v>
      </c>
      <c r="R977" s="40">
        <v>28424347785</v>
      </c>
      <c r="S977" s="40">
        <v>27717247962</v>
      </c>
      <c r="T977" s="40">
        <v>28516775316</v>
      </c>
      <c r="U977" s="40">
        <v>30470892145</v>
      </c>
      <c r="V977" s="40">
        <v>26682863874</v>
      </c>
      <c r="W977" s="40">
        <v>25740910001</v>
      </c>
      <c r="X977" s="40">
        <v>26326285900</v>
      </c>
      <c r="Y977" s="40">
        <v>28557684939</v>
      </c>
      <c r="Z977" s="40">
        <v>27839475892</v>
      </c>
      <c r="AA977" s="40">
        <v>27970793570</v>
      </c>
      <c r="AB977" s="40">
        <v>26990957946</v>
      </c>
      <c r="AC977" s="40">
        <v>25122198375</v>
      </c>
      <c r="AD977" s="40">
        <v>23975687186</v>
      </c>
      <c r="AE977" s="40">
        <v>26049001388</v>
      </c>
      <c r="AF977" s="40">
        <v>27375316843</v>
      </c>
      <c r="AG977" s="40">
        <v>28798603552</v>
      </c>
      <c r="AH977" s="40">
        <v>30179467470</v>
      </c>
      <c r="AI977" s="40">
        <v>31878018832</v>
      </c>
      <c r="AJ977" s="40">
        <v>33499294289</v>
      </c>
      <c r="AK977" s="40">
        <v>34614424788</v>
      </c>
      <c r="AL977" s="40">
        <v>36442698577</v>
      </c>
      <c r="AM977" s="40">
        <v>37856463642</v>
      </c>
      <c r="AN977" s="40">
        <v>39692502342</v>
      </c>
      <c r="AO977" s="40">
        <v>41002354757</v>
      </c>
      <c r="AP977" s="40">
        <v>42688543401</v>
      </c>
      <c r="AQ977" s="40">
        <v>44653266981</v>
      </c>
      <c r="AR977" s="40">
        <v>46527077733</v>
      </c>
      <c r="AS977" s="40">
        <v>48714032205</v>
      </c>
      <c r="AT977" s="40">
        <v>50857448092</v>
      </c>
      <c r="AU977" s="40">
        <v>52739173730</v>
      </c>
      <c r="AV977" s="40">
        <v>54848740679</v>
      </c>
      <c r="AW977" s="40">
        <v>57316933845</v>
      </c>
      <c r="AX977" s="40">
        <v>60297414395</v>
      </c>
      <c r="AY977" s="40">
        <v>63674069595</v>
      </c>
      <c r="AZ977" s="40">
        <v>67430842219</v>
      </c>
      <c r="BA977" s="40">
        <v>71746357064</v>
      </c>
      <c r="BB977" s="40">
        <v>74865041454</v>
      </c>
      <c r="BC977" s="40">
        <v>81715042339</v>
      </c>
      <c r="BD977" s="40">
        <v>85673716851</v>
      </c>
      <c r="BE977" s="40">
        <v>92441693667</v>
      </c>
      <c r="BF977" s="41">
        <v>105000000000</v>
      </c>
      <c r="BG977" s="41">
        <v>115000000000</v>
      </c>
      <c r="BH977" s="41">
        <v>124000000000</v>
      </c>
      <c r="BI977" s="41">
        <v>127000000000</v>
      </c>
      <c r="BJ977" s="41">
        <v>130000000000</v>
      </c>
      <c r="BK977" s="41">
        <v>134000000000</v>
      </c>
      <c r="BL977" s="41">
        <v>145000000000</v>
      </c>
    </row>
    <row r="978" spans="1:64" x14ac:dyDescent="0.3">
      <c r="A978" s="40" t="s">
        <v>161</v>
      </c>
      <c r="B978" s="40" t="s">
        <v>162</v>
      </c>
      <c r="C978" s="40" t="s">
        <v>330</v>
      </c>
      <c r="D978" s="40" t="s">
        <v>78</v>
      </c>
      <c r="E978" s="40" t="s">
        <v>293</v>
      </c>
      <c r="G978" s="40" t="s">
        <v>79</v>
      </c>
      <c r="N978" s="41">
        <v>677661000000</v>
      </c>
      <c r="O978" s="41">
        <v>702791000000</v>
      </c>
      <c r="P978" s="41">
        <v>704415000000</v>
      </c>
      <c r="Q978" s="41">
        <v>747645000000</v>
      </c>
      <c r="R978" s="41">
        <v>766851000000</v>
      </c>
      <c r="S978" s="41">
        <v>811666000000</v>
      </c>
      <c r="T978" s="41">
        <v>799856000000</v>
      </c>
      <c r="U978" s="41">
        <v>787627000000</v>
      </c>
      <c r="V978" s="41">
        <v>879189000000</v>
      </c>
      <c r="W978" s="41">
        <v>998965000000</v>
      </c>
      <c r="X978" s="41">
        <v>1062390000000</v>
      </c>
      <c r="Y978" s="41">
        <v>1046840000000</v>
      </c>
      <c r="Z978" s="41">
        <v>1155660000000</v>
      </c>
      <c r="AA978" s="41">
        <v>1105670000000</v>
      </c>
      <c r="AB978" s="41">
        <v>1122350000000</v>
      </c>
      <c r="AC978" s="41">
        <v>1039540000000</v>
      </c>
      <c r="AD978" s="41">
        <v>1058470000000</v>
      </c>
      <c r="AE978" s="41">
        <v>1055430000000</v>
      </c>
      <c r="AF978" s="41">
        <v>1269540000000</v>
      </c>
      <c r="AG978" s="41">
        <v>1303730000000</v>
      </c>
      <c r="AH978" s="41">
        <v>1301910000000</v>
      </c>
      <c r="AI978" s="41">
        <v>1398120000000</v>
      </c>
      <c r="AJ978" s="41">
        <v>1456530000000</v>
      </c>
      <c r="AK978" s="41">
        <v>1420080000000</v>
      </c>
      <c r="AL978" s="41">
        <v>1586870000000</v>
      </c>
      <c r="AM978" s="41">
        <v>1535790000000</v>
      </c>
      <c r="AN978" s="41">
        <v>1584510000000</v>
      </c>
      <c r="AO978" s="41">
        <v>1644410000000</v>
      </c>
      <c r="AP978" s="41">
        <v>1659550000000</v>
      </c>
      <c r="AQ978" s="41">
        <v>1776650000000</v>
      </c>
      <c r="AR978" s="41">
        <v>1862440000000</v>
      </c>
      <c r="AS978" s="41">
        <v>2003460000000</v>
      </c>
      <c r="AT978" s="41">
        <v>2117670000000</v>
      </c>
      <c r="AU978" s="41">
        <v>2116390000000</v>
      </c>
      <c r="AV978" s="41">
        <v>2441810000000</v>
      </c>
      <c r="AW978" s="41">
        <v>2517660000000</v>
      </c>
      <c r="AX978" s="41">
        <v>2747240000000</v>
      </c>
      <c r="AY978" s="41">
        <v>2790100000000</v>
      </c>
      <c r="AZ978" s="41">
        <v>2972430000000</v>
      </c>
      <c r="BA978" s="41">
        <v>3111010000000</v>
      </c>
      <c r="BB978" s="41">
        <v>3219690000000</v>
      </c>
      <c r="BC978" s="41">
        <v>3373380000000</v>
      </c>
      <c r="BD978" s="41">
        <v>3531220000000</v>
      </c>
      <c r="BE978" s="41">
        <v>3722390000000</v>
      </c>
      <c r="BF978" s="41">
        <v>3843000000000</v>
      </c>
      <c r="BG978" s="41">
        <v>3810870000000</v>
      </c>
      <c r="BH978" s="41">
        <v>3898650000000</v>
      </c>
      <c r="BI978" s="41">
        <v>4173250000000</v>
      </c>
      <c r="BJ978" s="41">
        <v>4422080000000</v>
      </c>
      <c r="BK978" s="41">
        <v>4678560000000</v>
      </c>
      <c r="BL978" s="41">
        <v>4931200000000</v>
      </c>
    </row>
    <row r="979" spans="1:64" x14ac:dyDescent="0.3">
      <c r="A979" s="40" t="s">
        <v>163</v>
      </c>
      <c r="B979" s="40" t="s">
        <v>164</v>
      </c>
      <c r="C979" s="40" t="s">
        <v>330</v>
      </c>
      <c r="D979" s="40" t="s">
        <v>78</v>
      </c>
      <c r="E979" s="40" t="s">
        <v>293</v>
      </c>
      <c r="G979" s="40" t="s">
        <v>79</v>
      </c>
      <c r="H979" s="41">
        <v>122450000000</v>
      </c>
      <c r="I979" s="41">
        <v>123339000000</v>
      </c>
      <c r="J979" s="41">
        <v>120893000000</v>
      </c>
      <c r="K979" s="41">
        <v>154369000000</v>
      </c>
      <c r="L979" s="41">
        <v>179281000000</v>
      </c>
      <c r="M979" s="41">
        <v>179695000000</v>
      </c>
      <c r="N979" s="41">
        <v>186105000000</v>
      </c>
      <c r="O979" s="41">
        <v>205082000000</v>
      </c>
      <c r="P979" s="41">
        <v>207642000000</v>
      </c>
      <c r="Q979" s="41">
        <v>232530000000</v>
      </c>
      <c r="R979" s="41">
        <v>236815000000</v>
      </c>
      <c r="S979" s="41">
        <v>235080000000</v>
      </c>
      <c r="T979" s="41">
        <v>224302000000</v>
      </c>
      <c r="U979" s="41">
        <v>251583000000</v>
      </c>
      <c r="V979" s="41">
        <v>238665000000</v>
      </c>
      <c r="W979" s="41">
        <v>259062000000</v>
      </c>
      <c r="X979" s="41">
        <v>254195000000</v>
      </c>
      <c r="Y979" s="41">
        <v>252912000000</v>
      </c>
      <c r="Z979" s="41">
        <v>265027000000</v>
      </c>
      <c r="AA979" s="41">
        <v>273962000000</v>
      </c>
      <c r="AB979" s="41">
        <v>283414000000</v>
      </c>
      <c r="AC979" s="41">
        <v>276782000000</v>
      </c>
      <c r="AD979" s="41">
        <v>287121000000</v>
      </c>
      <c r="AE979" s="41">
        <v>277856000000</v>
      </c>
      <c r="AF979" s="41">
        <v>286177000000</v>
      </c>
      <c r="AG979" s="41">
        <v>302528000000</v>
      </c>
      <c r="AH979" s="41">
        <v>308277000000</v>
      </c>
      <c r="AI979" s="41">
        <v>313581000000</v>
      </c>
      <c r="AJ979" s="41">
        <v>328563000000</v>
      </c>
      <c r="AK979" s="41">
        <v>322743000000</v>
      </c>
      <c r="AL979" s="41">
        <v>328514000000</v>
      </c>
      <c r="AM979" s="41">
        <v>334670000000</v>
      </c>
      <c r="AN979" s="41">
        <v>354328000000</v>
      </c>
      <c r="AO979" s="41">
        <v>343483000000</v>
      </c>
      <c r="AP979" s="41">
        <v>377212000000</v>
      </c>
      <c r="AQ979" s="41">
        <v>399161000000</v>
      </c>
      <c r="AR979" s="41">
        <v>383017000000</v>
      </c>
      <c r="AS979" s="41">
        <v>393656000000</v>
      </c>
      <c r="AT979" s="41">
        <v>424018000000</v>
      </c>
      <c r="AU979" s="41">
        <v>422193000000</v>
      </c>
      <c r="AV979" s="41">
        <v>430674000000</v>
      </c>
      <c r="AW979" s="41">
        <v>433538000000</v>
      </c>
      <c r="AX979" s="41">
        <v>459456000000</v>
      </c>
      <c r="AY979" s="41">
        <v>485863000000</v>
      </c>
      <c r="AZ979" s="41">
        <v>529442000000</v>
      </c>
      <c r="BA979" s="41">
        <v>629343000000</v>
      </c>
      <c r="BB979" s="41">
        <v>647077000000</v>
      </c>
      <c r="BC979" s="41">
        <v>654065000000</v>
      </c>
      <c r="BD979" s="41">
        <v>647249000000</v>
      </c>
      <c r="BE979" s="41">
        <v>678147000000</v>
      </c>
      <c r="BF979" s="41">
        <v>710047000000</v>
      </c>
      <c r="BG979" s="41">
        <v>751195000000</v>
      </c>
      <c r="BH979" s="41">
        <v>796945000000</v>
      </c>
      <c r="BI979" s="41">
        <v>841411000000</v>
      </c>
      <c r="BJ979" s="41">
        <v>853190000000</v>
      </c>
      <c r="BK979" s="41">
        <v>870254000000</v>
      </c>
      <c r="BL979" s="41">
        <v>900713000000</v>
      </c>
    </row>
    <row r="980" spans="1:64" x14ac:dyDescent="0.3">
      <c r="A980" s="40" t="s">
        <v>167</v>
      </c>
      <c r="B980" s="40" t="s">
        <v>168</v>
      </c>
      <c r="C980" s="40" t="s">
        <v>330</v>
      </c>
      <c r="D980" s="40" t="s">
        <v>78</v>
      </c>
      <c r="E980" s="40" t="s">
        <v>293</v>
      </c>
      <c r="G980" s="40" t="s">
        <v>79</v>
      </c>
      <c r="H980" s="41">
        <v>879679000000</v>
      </c>
      <c r="I980" s="41">
        <v>970098000000</v>
      </c>
      <c r="J980" s="41">
        <v>1061560000000</v>
      </c>
      <c r="K980" s="41">
        <v>1062950000000</v>
      </c>
      <c r="L980" s="41">
        <v>1136510000000</v>
      </c>
      <c r="M980" s="41">
        <v>1132160000000</v>
      </c>
      <c r="N980" s="41">
        <v>1133550000000</v>
      </c>
      <c r="O980" s="41">
        <v>1137900000000</v>
      </c>
      <c r="P980" s="41">
        <v>1075470000000</v>
      </c>
      <c r="Q980" s="41">
        <v>1108340000000</v>
      </c>
      <c r="R980" s="41">
        <v>1171280000000</v>
      </c>
      <c r="S980" s="41">
        <v>1110770000000</v>
      </c>
      <c r="T980" s="41">
        <v>921412000000</v>
      </c>
      <c r="U980" s="41">
        <v>1002270000000</v>
      </c>
      <c r="V980" s="41">
        <v>974272000000</v>
      </c>
      <c r="W980" s="41">
        <v>980880000000</v>
      </c>
      <c r="X980" s="41">
        <v>1057040000000</v>
      </c>
      <c r="Y980" s="41">
        <v>1199450000000</v>
      </c>
      <c r="Z980" s="41">
        <v>1285180000000</v>
      </c>
      <c r="AA980" s="41">
        <v>1256490000000</v>
      </c>
      <c r="AB980" s="41">
        <v>1264140000000</v>
      </c>
      <c r="AC980" s="41">
        <v>1284660000000</v>
      </c>
      <c r="AD980" s="41">
        <v>1223620000000</v>
      </c>
      <c r="AE980" s="41">
        <v>1017740000000</v>
      </c>
      <c r="AF980" s="41">
        <v>1096340000000</v>
      </c>
      <c r="AG980" s="41">
        <v>1166070000000</v>
      </c>
      <c r="AH980" s="41">
        <v>1166940000000</v>
      </c>
      <c r="AI980" s="41">
        <v>1247440000000</v>
      </c>
      <c r="AJ980" s="41">
        <v>1259090000000</v>
      </c>
      <c r="AK980" s="41">
        <v>1242920000000</v>
      </c>
      <c r="AL980" s="41">
        <v>1274050000000</v>
      </c>
      <c r="AM980" s="41">
        <v>1191030000000</v>
      </c>
      <c r="AN980" s="41">
        <v>1208290000000</v>
      </c>
      <c r="AO980" s="41">
        <v>1256680000000</v>
      </c>
      <c r="AP980" s="41">
        <v>1289420000000</v>
      </c>
      <c r="AQ980" s="41">
        <v>1333510000000</v>
      </c>
      <c r="AR980" s="41">
        <v>1370230000000</v>
      </c>
      <c r="AS980" s="41">
        <v>1513040000000</v>
      </c>
      <c r="AT980" s="41">
        <v>1504440000000</v>
      </c>
      <c r="AU980" s="41">
        <v>1483230000000</v>
      </c>
      <c r="AV980" s="41">
        <v>1588600000000</v>
      </c>
      <c r="AW980" s="41">
        <v>1636250000000</v>
      </c>
      <c r="AX980" s="41">
        <v>1722970000000</v>
      </c>
      <c r="AY980" s="41">
        <v>1724690000000</v>
      </c>
      <c r="AZ980" s="41">
        <v>1802300000000</v>
      </c>
      <c r="BA980" s="41">
        <v>1906840000000</v>
      </c>
      <c r="BB980" s="41">
        <v>1966840000000</v>
      </c>
      <c r="BC980" s="41">
        <v>2155410000000</v>
      </c>
      <c r="BD980" s="41">
        <v>2140050000000</v>
      </c>
      <c r="BE980" s="41">
        <v>2319050000000</v>
      </c>
      <c r="BF980" s="41">
        <v>2371990000000</v>
      </c>
      <c r="BG980" s="41">
        <v>2653070000000</v>
      </c>
      <c r="BH980" s="41">
        <v>2792850000000</v>
      </c>
      <c r="BI980" s="41">
        <v>3003120000000</v>
      </c>
      <c r="BJ980" s="41">
        <v>3133370000000</v>
      </c>
      <c r="BK980" s="41">
        <v>3287720000000</v>
      </c>
      <c r="BL980" s="41">
        <v>3448600000000</v>
      </c>
    </row>
    <row r="981" spans="1:64" x14ac:dyDescent="0.3">
      <c r="A981" s="40" t="s">
        <v>169</v>
      </c>
      <c r="B981" s="40" t="s">
        <v>170</v>
      </c>
      <c r="C981" s="40" t="s">
        <v>330</v>
      </c>
      <c r="D981" s="40" t="s">
        <v>78</v>
      </c>
      <c r="E981" s="40" t="s">
        <v>293</v>
      </c>
      <c r="G981" s="40" t="s">
        <v>79</v>
      </c>
      <c r="H981" s="41">
        <v>9295770000000</v>
      </c>
      <c r="I981" s="41">
        <v>9677180000000</v>
      </c>
      <c r="J981" s="41">
        <v>10507300000000</v>
      </c>
      <c r="K981" s="41">
        <v>11027500000000</v>
      </c>
      <c r="L981" s="41">
        <v>11566200000000</v>
      </c>
      <c r="M981" s="41">
        <v>11074600000000</v>
      </c>
      <c r="N981" s="41">
        <v>9331040000000</v>
      </c>
      <c r="O981" s="41">
        <v>9214550000000</v>
      </c>
      <c r="P981" s="41">
        <v>11444200000000</v>
      </c>
      <c r="Q981" s="41">
        <v>14306100000000</v>
      </c>
      <c r="R981" s="41">
        <v>16343000000000</v>
      </c>
      <c r="S981" s="41">
        <v>16892800000000</v>
      </c>
      <c r="T981" s="41">
        <v>17803800000000</v>
      </c>
      <c r="U981" s="41">
        <v>19790800000000</v>
      </c>
      <c r="V981" s="41">
        <v>18756200000000</v>
      </c>
      <c r="W981" s="41">
        <v>20452200000000</v>
      </c>
      <c r="X981" s="41">
        <v>21684200000000</v>
      </c>
      <c r="Y981" s="41">
        <v>20434300000000</v>
      </c>
      <c r="Z981" s="41">
        <v>21815600000000</v>
      </c>
      <c r="AA981" s="41">
        <v>22732900000000</v>
      </c>
      <c r="AB981" s="41">
        <v>19748500000000</v>
      </c>
      <c r="AC981" s="41">
        <v>18405000000000</v>
      </c>
      <c r="AD981" s="41">
        <v>16394400000000</v>
      </c>
      <c r="AE981" s="41">
        <v>16211500000000</v>
      </c>
      <c r="AF981" s="41">
        <v>17170100000000</v>
      </c>
      <c r="AG981" s="41">
        <v>17180500000000</v>
      </c>
      <c r="AH981" s="41">
        <v>17730300000000</v>
      </c>
      <c r="AI981" s="41">
        <v>19030700000000</v>
      </c>
      <c r="AJ981" s="41">
        <v>19396000000000</v>
      </c>
      <c r="AK981" s="41">
        <v>21680200000000</v>
      </c>
      <c r="AL981" s="41">
        <v>21757900000000</v>
      </c>
      <c r="AM981" s="41">
        <v>22765500000000</v>
      </c>
      <c r="AN981" s="41">
        <v>22302200000000</v>
      </c>
      <c r="AO981" s="41">
        <v>21897500000000</v>
      </c>
      <c r="AP981" s="41">
        <v>21881600000000</v>
      </c>
      <c r="AQ981" s="41">
        <v>22799700000000</v>
      </c>
      <c r="AR981" s="41">
        <v>23469300000000</v>
      </c>
      <c r="AS981" s="41">
        <v>24075100000000</v>
      </c>
      <c r="AT981" s="41">
        <v>24215800000000</v>
      </c>
      <c r="AU981" s="41">
        <v>25430400000000</v>
      </c>
      <c r="AV981" s="41">
        <v>26935300000000</v>
      </c>
      <c r="AW981" s="41">
        <v>31064300000000</v>
      </c>
      <c r="AX981" s="41">
        <v>33346600000000</v>
      </c>
      <c r="AY981" s="41">
        <v>36431400000000</v>
      </c>
      <c r="AZ981" s="41">
        <v>38777000000000</v>
      </c>
      <c r="BA981" s="41">
        <v>41126700000000</v>
      </c>
      <c r="BB981" s="41">
        <v>43837400000000</v>
      </c>
      <c r="BC981" s="41">
        <v>46802800000000</v>
      </c>
      <c r="BD981" s="41">
        <v>50564300000000</v>
      </c>
      <c r="BE981" s="41">
        <v>54612300000000</v>
      </c>
      <c r="BF981" s="41">
        <v>57511000000000</v>
      </c>
      <c r="BG981" s="41">
        <v>59943800000000</v>
      </c>
      <c r="BH981" s="41">
        <v>63942800000000</v>
      </c>
      <c r="BI981" s="41">
        <v>67977500000000</v>
      </c>
      <c r="BJ981" s="41">
        <v>69780700000000</v>
      </c>
      <c r="BK981" s="41">
        <v>68652400000000</v>
      </c>
      <c r="BL981" s="41">
        <v>69205700000000</v>
      </c>
    </row>
    <row r="982" spans="1:64" x14ac:dyDescent="0.3">
      <c r="A982" s="40" t="s">
        <v>173</v>
      </c>
      <c r="B982" s="40" t="s">
        <v>174</v>
      </c>
      <c r="C982" s="40" t="s">
        <v>330</v>
      </c>
      <c r="D982" s="40" t="s">
        <v>78</v>
      </c>
      <c r="E982" s="40" t="s">
        <v>293</v>
      </c>
      <c r="G982" s="40" t="s">
        <v>79</v>
      </c>
      <c r="H982" s="41">
        <v>2316710000000</v>
      </c>
      <c r="I982" s="41">
        <v>2313550000000</v>
      </c>
      <c r="J982" s="41">
        <v>2356690000000</v>
      </c>
      <c r="K982" s="41">
        <v>2448220000000</v>
      </c>
      <c r="L982" s="41">
        <v>2480840000000</v>
      </c>
      <c r="M982" s="41">
        <v>2552210000000</v>
      </c>
      <c r="N982" s="41">
        <v>2521070000000</v>
      </c>
      <c r="O982" s="41">
        <v>2679670000000</v>
      </c>
      <c r="P982" s="41">
        <v>2504040000000</v>
      </c>
      <c r="Q982" s="41">
        <v>2718440000000</v>
      </c>
      <c r="R982" s="41">
        <v>2714620000000</v>
      </c>
      <c r="S982" s="41">
        <v>2887900000000</v>
      </c>
      <c r="T982" s="41">
        <v>2726660000000</v>
      </c>
      <c r="U982" s="41">
        <v>2841200000000</v>
      </c>
      <c r="V982" s="41">
        <v>3055300000000</v>
      </c>
      <c r="W982" s="41">
        <v>3327850000000</v>
      </c>
      <c r="X982" s="41">
        <v>3238570000000</v>
      </c>
      <c r="Y982" s="41">
        <v>3110520000000</v>
      </c>
      <c r="Z982" s="41">
        <v>3328310000000</v>
      </c>
      <c r="AA982" s="41">
        <v>3218120000000</v>
      </c>
      <c r="AB982" s="41">
        <v>3381260000000</v>
      </c>
      <c r="AC982" s="41">
        <v>3646460000000</v>
      </c>
      <c r="AD982" s="41">
        <v>3452230000000</v>
      </c>
      <c r="AE982" s="41">
        <v>3581540000000</v>
      </c>
      <c r="AF982" s="41">
        <v>3699140000000</v>
      </c>
      <c r="AG982" s="41">
        <v>3814310000000</v>
      </c>
      <c r="AH982" s="41">
        <v>4046770000000</v>
      </c>
      <c r="AI982" s="41">
        <v>4022790000000</v>
      </c>
      <c r="AJ982" s="41">
        <v>4182810000000</v>
      </c>
      <c r="AK982" s="41">
        <v>4154550000000</v>
      </c>
      <c r="AL982" s="41">
        <v>4260740000000</v>
      </c>
      <c r="AM982" s="41">
        <v>4313680000000</v>
      </c>
      <c r="AN982" s="41">
        <v>4369790000000</v>
      </c>
      <c r="AO982" s="41">
        <v>4369040000000</v>
      </c>
      <c r="AP982" s="41">
        <v>4603370000000</v>
      </c>
      <c r="AQ982" s="41">
        <v>4696000000000</v>
      </c>
      <c r="AR982" s="41">
        <v>4842700000000</v>
      </c>
      <c r="AS982" s="41">
        <v>5128350000000</v>
      </c>
      <c r="AT982" s="41">
        <v>5453860000000</v>
      </c>
      <c r="AU982" s="41">
        <v>5628330000000</v>
      </c>
      <c r="AV982" s="41">
        <v>5886150000000</v>
      </c>
      <c r="AW982" s="41">
        <v>5924700000000</v>
      </c>
      <c r="AX982" s="41">
        <v>6320660000000</v>
      </c>
      <c r="AY982" s="41">
        <v>6691730000000</v>
      </c>
      <c r="AZ982" s="41">
        <v>7067980000000</v>
      </c>
      <c r="BA982" s="41">
        <v>7241960000000</v>
      </c>
      <c r="BB982" s="41">
        <v>7599610000000</v>
      </c>
      <c r="BC982" s="41">
        <v>7907870000000</v>
      </c>
      <c r="BD982" s="41">
        <v>8073350000000</v>
      </c>
      <c r="BE982" s="41">
        <v>8360980000000</v>
      </c>
      <c r="BF982" s="41">
        <v>8482920000000</v>
      </c>
      <c r="BG982" s="41">
        <v>8917020000000</v>
      </c>
      <c r="BH982" s="41">
        <v>9168670000000</v>
      </c>
      <c r="BI982" s="41">
        <v>9775040000000</v>
      </c>
      <c r="BJ982" s="41">
        <v>10397400000000</v>
      </c>
      <c r="BK982" s="41">
        <v>11045000000000</v>
      </c>
      <c r="BL982" s="41">
        <v>11835200000000</v>
      </c>
    </row>
    <row r="983" spans="1:64" x14ac:dyDescent="0.3">
      <c r="A983" s="40" t="s">
        <v>5</v>
      </c>
      <c r="B983" s="40" t="s">
        <v>6</v>
      </c>
      <c r="C983" s="40" t="s">
        <v>329</v>
      </c>
      <c r="D983" s="40" t="s">
        <v>80</v>
      </c>
      <c r="E983" s="40" t="s">
        <v>293</v>
      </c>
      <c r="G983" s="40" t="s">
        <v>81</v>
      </c>
      <c r="AA983" s="40">
        <v>177.42880070000001</v>
      </c>
      <c r="AB983" s="40">
        <v>166.05935149999999</v>
      </c>
      <c r="AC983" s="40">
        <v>166.05935149999999</v>
      </c>
      <c r="AD983" s="40">
        <v>173.05593189999999</v>
      </c>
      <c r="AE983" s="40">
        <v>183.44147100000001</v>
      </c>
      <c r="AF983" s="40">
        <v>226.00252889999999</v>
      </c>
      <c r="AG983" s="40">
        <v>211.59613529999999</v>
      </c>
      <c r="AH983" s="40">
        <v>241.86945059999999</v>
      </c>
      <c r="AI983" s="40">
        <v>262.37597640000001</v>
      </c>
      <c r="AJ983" s="40">
        <v>305.21688330000001</v>
      </c>
      <c r="AK983" s="40">
        <v>335.9646477</v>
      </c>
      <c r="AL983" s="40">
        <v>700</v>
      </c>
      <c r="AM983" s="40">
        <v>3800</v>
      </c>
      <c r="AN983" s="40">
        <v>29400</v>
      </c>
      <c r="AO983" s="40">
        <v>678100</v>
      </c>
      <c r="AP983" s="40">
        <v>15015300</v>
      </c>
      <c r="AQ983" s="40">
        <v>835493000</v>
      </c>
      <c r="AR983" s="40">
        <v>1751785000</v>
      </c>
      <c r="AS983" s="40">
        <v>2555800000</v>
      </c>
      <c r="AT983" s="40">
        <v>17171000000</v>
      </c>
      <c r="AU983" s="40">
        <v>91666100000</v>
      </c>
      <c r="AV983" s="41">
        <v>197111000000</v>
      </c>
      <c r="AW983" s="41">
        <v>665385000000</v>
      </c>
      <c r="AX983" s="41">
        <v>1328940000000</v>
      </c>
      <c r="AY983" s="41">
        <v>1967570000000</v>
      </c>
      <c r="AZ983" s="41">
        <v>3222350000000</v>
      </c>
      <c r="BA983" s="41">
        <v>4209760000000</v>
      </c>
      <c r="BB983" s="41">
        <v>5006340000000</v>
      </c>
      <c r="BC983" s="41">
        <v>6643350000000</v>
      </c>
      <c r="BD983" s="41">
        <v>5577340000000</v>
      </c>
      <c r="BE983" s="41">
        <v>7701650000000</v>
      </c>
      <c r="BF983" s="41">
        <v>10500900000000</v>
      </c>
      <c r="BG983" s="41">
        <v>12224900000000</v>
      </c>
      <c r="BH983" s="41">
        <v>13195000000000</v>
      </c>
      <c r="BI983" s="41">
        <v>14323900000000</v>
      </c>
      <c r="BJ983" s="41">
        <v>13950300000000</v>
      </c>
      <c r="BK983" s="41">
        <v>16549600000000</v>
      </c>
      <c r="BL983" s="41">
        <v>20262300000000</v>
      </c>
    </row>
    <row r="984" spans="1:64" x14ac:dyDescent="0.3">
      <c r="A984" s="40" t="s">
        <v>151</v>
      </c>
      <c r="B984" s="40" t="s">
        <v>152</v>
      </c>
      <c r="C984" s="40" t="s">
        <v>329</v>
      </c>
      <c r="D984" s="40" t="s">
        <v>80</v>
      </c>
      <c r="E984" s="40" t="s">
        <v>293</v>
      </c>
      <c r="G984" s="40" t="s">
        <v>81</v>
      </c>
      <c r="H984" s="40">
        <v>10149999600</v>
      </c>
      <c r="I984" s="40">
        <v>10675000300</v>
      </c>
      <c r="J984" s="40">
        <v>11637499900</v>
      </c>
      <c r="K984" s="40">
        <v>13037500400</v>
      </c>
      <c r="L984" s="40">
        <v>13415200000</v>
      </c>
      <c r="M984" s="40">
        <v>14476400000</v>
      </c>
      <c r="N984" s="40">
        <v>15601000000</v>
      </c>
      <c r="O984" s="40">
        <v>16030000000</v>
      </c>
      <c r="P984" s="40">
        <v>16643000000</v>
      </c>
      <c r="Q984" s="40">
        <v>21239100000</v>
      </c>
      <c r="R984" s="40">
        <v>22123700000</v>
      </c>
      <c r="S984" s="40">
        <v>21595400000</v>
      </c>
      <c r="T984" s="40">
        <v>24355100000</v>
      </c>
      <c r="U984" s="40">
        <v>27189500000</v>
      </c>
      <c r="V984" s="40">
        <v>33152700000</v>
      </c>
      <c r="W984" s="40">
        <v>38675600000</v>
      </c>
      <c r="X984" s="40">
        <v>49278200000</v>
      </c>
      <c r="Y984" s="40">
        <v>54920300000</v>
      </c>
      <c r="Z984" s="40">
        <v>70424700000</v>
      </c>
      <c r="AA984" s="40">
        <v>82775400000</v>
      </c>
      <c r="AB984" s="40">
        <v>87214200000</v>
      </c>
      <c r="AC984" s="40">
        <v>91190000000</v>
      </c>
      <c r="AD984" s="41">
        <v>100658000000</v>
      </c>
      <c r="AE984" s="41">
        <v>118171000000</v>
      </c>
      <c r="AF984" s="41">
        <v>138791000000</v>
      </c>
      <c r="AG984" s="41">
        <v>137201000000</v>
      </c>
      <c r="AH984" s="41">
        <v>139804000000</v>
      </c>
      <c r="AI984" s="41">
        <v>151964000000</v>
      </c>
      <c r="AJ984" s="41">
        <v>176743000000</v>
      </c>
      <c r="AK984" s="41">
        <v>193878000000</v>
      </c>
      <c r="AL984" s="41">
        <v>211898000000</v>
      </c>
      <c r="AM984" s="41">
        <v>225600000000</v>
      </c>
      <c r="AN984" s="41">
        <v>227900000000</v>
      </c>
      <c r="AO984" s="41">
        <v>233721000000</v>
      </c>
      <c r="AP984" s="41">
        <v>249865000000</v>
      </c>
      <c r="AQ984" s="41">
        <v>263100000000</v>
      </c>
      <c r="AR984" s="41">
        <v>342800000000</v>
      </c>
      <c r="AS984" s="41">
        <v>400200000000</v>
      </c>
      <c r="AT984" s="41">
        <v>455400000000</v>
      </c>
      <c r="AU984" s="41">
        <v>627333000000</v>
      </c>
      <c r="AV984" s="41">
        <v>728046000000</v>
      </c>
      <c r="AW984" s="41">
        <v>768235000000</v>
      </c>
      <c r="AX984" s="41">
        <v>849483000000</v>
      </c>
      <c r="AY984" s="41">
        <v>1007620000000</v>
      </c>
      <c r="AZ984" s="41">
        <v>1208240000000</v>
      </c>
      <c r="BA984" s="41">
        <v>1309900000000</v>
      </c>
      <c r="BB984" s="41">
        <v>1467230000000</v>
      </c>
      <c r="BC984" s="41">
        <v>1911140000000</v>
      </c>
      <c r="BD984" s="41">
        <v>2191510000000</v>
      </c>
      <c r="BE984" s="41">
        <v>2501050000000</v>
      </c>
      <c r="BF984" s="41">
        <v>2819530000000</v>
      </c>
      <c r="BG984" s="41">
        <v>3365810000000</v>
      </c>
      <c r="BH984" s="41">
        <v>3812500000000</v>
      </c>
      <c r="BI984" s="41">
        <v>4185000000000</v>
      </c>
      <c r="BJ984" s="41">
        <v>4879790000000</v>
      </c>
      <c r="BK984" s="41">
        <v>4896350000000</v>
      </c>
      <c r="BL984" s="41">
        <v>5485280000000</v>
      </c>
    </row>
    <row r="985" spans="1:64" x14ac:dyDescent="0.3">
      <c r="A985" s="40" t="s">
        <v>157</v>
      </c>
      <c r="B985" s="40" t="s">
        <v>158</v>
      </c>
      <c r="C985" s="40" t="s">
        <v>329</v>
      </c>
      <c r="D985" s="40" t="s">
        <v>80</v>
      </c>
      <c r="E985" s="40" t="s">
        <v>293</v>
      </c>
      <c r="G985" s="40" t="s">
        <v>81</v>
      </c>
      <c r="AB985" s="40">
        <v>15162549600</v>
      </c>
      <c r="AC985" s="40">
        <v>15954893500</v>
      </c>
      <c r="AD985" s="40">
        <v>17735534000</v>
      </c>
      <c r="AE985" s="40">
        <v>16759345900</v>
      </c>
      <c r="AF985" s="40">
        <v>19625339800</v>
      </c>
      <c r="AG985" s="40">
        <v>20386603800</v>
      </c>
      <c r="AH985" s="40">
        <v>21791591000</v>
      </c>
      <c r="AI985" s="40">
        <v>22581497000</v>
      </c>
      <c r="AJ985" s="40">
        <v>23756530700</v>
      </c>
      <c r="AK985" s="40">
        <v>25202595200</v>
      </c>
      <c r="AL985" s="40">
        <v>27870207500</v>
      </c>
      <c r="AM985" s="40">
        <v>29406613100</v>
      </c>
      <c r="AN985" s="40">
        <v>37722155500</v>
      </c>
      <c r="AO985" s="40">
        <v>40066416500</v>
      </c>
      <c r="AP985" s="40">
        <v>47924428300</v>
      </c>
      <c r="AQ985" s="40">
        <v>54008447600</v>
      </c>
      <c r="AR985" s="40">
        <v>55816131300</v>
      </c>
      <c r="AS985" s="40">
        <v>53805023800</v>
      </c>
      <c r="AT985" s="40">
        <v>57840190200</v>
      </c>
      <c r="AU985" s="40">
        <v>67159835100</v>
      </c>
      <c r="AV985" s="40">
        <v>68548836800</v>
      </c>
      <c r="AW985" s="40">
        <v>67067110300</v>
      </c>
      <c r="AX985" s="40">
        <v>73995583200</v>
      </c>
      <c r="AY985" s="40">
        <v>87325768600</v>
      </c>
      <c r="AZ985" s="41">
        <v>107290000000</v>
      </c>
      <c r="BA985" s="41">
        <v>132652000000</v>
      </c>
      <c r="BB985" s="41">
        <v>173309000000</v>
      </c>
      <c r="BC985" s="41">
        <v>250207000000</v>
      </c>
      <c r="BD985" s="41">
        <v>337965000000</v>
      </c>
      <c r="BE985" s="41">
        <v>385876000000</v>
      </c>
      <c r="BF985" s="41">
        <v>515079000000</v>
      </c>
      <c r="BG985" s="41">
        <v>747326000000</v>
      </c>
      <c r="BH985" s="41">
        <v>866921000000</v>
      </c>
      <c r="BI985" s="41">
        <v>1060810000000</v>
      </c>
      <c r="BJ985" s="41">
        <v>1297960000000</v>
      </c>
      <c r="BK985" s="41">
        <v>1541280000000</v>
      </c>
      <c r="BL985" s="41">
        <v>1806660000000</v>
      </c>
    </row>
    <row r="986" spans="1:64" x14ac:dyDescent="0.3">
      <c r="A986" s="40" t="s">
        <v>159</v>
      </c>
      <c r="B986" s="40" t="s">
        <v>160</v>
      </c>
      <c r="C986" s="40" t="s">
        <v>329</v>
      </c>
      <c r="D986" s="40" t="s">
        <v>80</v>
      </c>
      <c r="E986" s="40" t="s">
        <v>293</v>
      </c>
      <c r="G986" s="40" t="s">
        <v>81</v>
      </c>
      <c r="H986" s="40">
        <v>5663998500</v>
      </c>
      <c r="I986" s="40">
        <v>6200798200</v>
      </c>
      <c r="J986" s="40">
        <v>6618498000</v>
      </c>
      <c r="K986" s="40">
        <v>7133998100</v>
      </c>
      <c r="L986" s="40">
        <v>7127998000</v>
      </c>
      <c r="M986" s="40">
        <v>8318001000</v>
      </c>
      <c r="N986" s="40">
        <v>8804000000</v>
      </c>
      <c r="O986" s="40">
        <v>9666400000</v>
      </c>
      <c r="P986" s="40">
        <v>10417000000</v>
      </c>
      <c r="Q986" s="40">
        <v>11453200000</v>
      </c>
      <c r="R986" s="40">
        <v>12702800000</v>
      </c>
      <c r="S986" s="40">
        <v>15052000000</v>
      </c>
      <c r="T986" s="40">
        <v>17566000000</v>
      </c>
      <c r="U986" s="40">
        <v>21214000000</v>
      </c>
      <c r="V986" s="40">
        <v>23934000000</v>
      </c>
      <c r="W986" s="40">
        <v>29072000000</v>
      </c>
      <c r="X986" s="40">
        <v>37198000000</v>
      </c>
      <c r="Y986" s="40">
        <v>40994600000</v>
      </c>
      <c r="Z986" s="40">
        <v>46604000000</v>
      </c>
      <c r="AA986" s="40">
        <v>53910002000</v>
      </c>
      <c r="AB986" s="40">
        <v>62016000000</v>
      </c>
      <c r="AC986" s="40">
        <v>70247800000</v>
      </c>
      <c r="AD986" s="40">
        <v>79592200000</v>
      </c>
      <c r="AE986" s="40">
        <v>89242600000</v>
      </c>
      <c r="AF986" s="41">
        <v>100812000000</v>
      </c>
      <c r="AG986" s="41">
        <v>117460000000</v>
      </c>
      <c r="AH986" s="41">
        <v>131156000000</v>
      </c>
      <c r="AI986" s="41">
        <v>148284000000</v>
      </c>
      <c r="AJ986" s="41">
        <v>170404000000</v>
      </c>
      <c r="AK986" s="41">
        <v>196434000000</v>
      </c>
      <c r="AL986" s="41">
        <v>224230000000</v>
      </c>
      <c r="AM986" s="41">
        <v>264472000000</v>
      </c>
      <c r="AN986" s="41">
        <v>333611000000</v>
      </c>
      <c r="AO986" s="41">
        <v>400658000000</v>
      </c>
      <c r="AP986" s="41">
        <v>465251000000</v>
      </c>
      <c r="AQ986" s="41">
        <v>687998000000</v>
      </c>
      <c r="AR986" s="41">
        <v>770313000000</v>
      </c>
      <c r="AS986" s="41">
        <v>850808000000</v>
      </c>
      <c r="AT986" s="41">
        <v>906928000000</v>
      </c>
      <c r="AU986" s="41">
        <v>967837000000</v>
      </c>
      <c r="AV986" s="41">
        <v>1020220000000</v>
      </c>
      <c r="AW986" s="41">
        <v>1035370000000</v>
      </c>
      <c r="AX986" s="41">
        <v>1131780000000</v>
      </c>
      <c r="AY986" s="41">
        <v>1274330000000</v>
      </c>
      <c r="AZ986" s="41">
        <v>1415730000000</v>
      </c>
      <c r="BA986" s="41">
        <v>1862040000000</v>
      </c>
      <c r="BB986" s="41">
        <v>2151350000000</v>
      </c>
      <c r="BC986" s="41">
        <v>2483060000000</v>
      </c>
      <c r="BD986" s="41">
        <v>2863690000000</v>
      </c>
      <c r="BE986" s="41">
        <v>3169340000000</v>
      </c>
      <c r="BF986" s="41">
        <v>3725920000000</v>
      </c>
      <c r="BG986" s="41">
        <v>4261370000000</v>
      </c>
      <c r="BH986" s="41">
        <v>4745090000000</v>
      </c>
      <c r="BI986" s="41">
        <v>5402650000000</v>
      </c>
      <c r="BJ986" s="41">
        <v>6284190000000</v>
      </c>
      <c r="BK986" s="41">
        <v>7194150000000</v>
      </c>
      <c r="BL986" s="41">
        <v>8196670000000</v>
      </c>
    </row>
    <row r="987" spans="1:64" x14ac:dyDescent="0.3">
      <c r="A987" s="40" t="s">
        <v>275</v>
      </c>
      <c r="B987" s="40" t="s">
        <v>276</v>
      </c>
      <c r="C987" s="40" t="s">
        <v>329</v>
      </c>
      <c r="D987" s="40" t="s">
        <v>80</v>
      </c>
      <c r="E987" s="40" t="s">
        <v>293</v>
      </c>
      <c r="G987" s="40" t="s">
        <v>81</v>
      </c>
      <c r="H987" s="40">
        <v>34518044700</v>
      </c>
      <c r="I987" s="40">
        <v>36499038200</v>
      </c>
      <c r="J987" s="40">
        <v>37489360900</v>
      </c>
      <c r="K987" s="40">
        <v>39619026900</v>
      </c>
      <c r="L987" s="40">
        <v>41153528800</v>
      </c>
      <c r="M987" s="40">
        <v>44446602700</v>
      </c>
      <c r="N987" s="40">
        <v>47219865200</v>
      </c>
      <c r="O987" s="40">
        <v>50934149000</v>
      </c>
      <c r="P987" s="40">
        <v>54871037800</v>
      </c>
      <c r="Q987" s="40">
        <v>61754793100</v>
      </c>
      <c r="R987" s="40">
        <v>66484299800</v>
      </c>
      <c r="S987" s="40">
        <v>67623325500</v>
      </c>
      <c r="T987" s="40">
        <v>73689662300</v>
      </c>
      <c r="U987" s="40">
        <v>92310282400</v>
      </c>
      <c r="V987" s="40">
        <v>97857007500</v>
      </c>
      <c r="W987" s="41">
        <v>104000000000</v>
      </c>
      <c r="X987" s="41">
        <v>116000000000</v>
      </c>
      <c r="Y987" s="41">
        <v>120000000000</v>
      </c>
      <c r="Z987" s="41">
        <v>147000000000</v>
      </c>
      <c r="AA987" s="41">
        <v>171000000000</v>
      </c>
      <c r="AB987" s="41">
        <v>195000000000</v>
      </c>
      <c r="AC987" s="41">
        <v>247000000000</v>
      </c>
      <c r="AD987" s="41">
        <v>302000000000</v>
      </c>
      <c r="AE987" s="41">
        <v>339000000000</v>
      </c>
      <c r="AF987" s="41">
        <v>379000000000</v>
      </c>
      <c r="AG987" s="41">
        <v>441000000000</v>
      </c>
      <c r="AH987" s="41">
        <v>549000000000</v>
      </c>
      <c r="AI987" s="41">
        <v>687000000000</v>
      </c>
      <c r="AJ987" s="41">
        <v>801000000000</v>
      </c>
      <c r="AK987" s="41">
        <v>921000000000</v>
      </c>
      <c r="AL987" s="41">
        <v>974000000000</v>
      </c>
      <c r="AM987" s="41">
        <v>1130000000000</v>
      </c>
      <c r="AN987" s="41">
        <v>1290000000000</v>
      </c>
      <c r="AO987" s="41">
        <v>1830000000000</v>
      </c>
      <c r="AP987" s="41">
        <v>2700000000000</v>
      </c>
      <c r="AQ987" s="41">
        <v>3240000000000</v>
      </c>
      <c r="AR987" s="41">
        <v>3610000000000</v>
      </c>
      <c r="AS987" s="41">
        <v>4070000000000</v>
      </c>
      <c r="AT987" s="41">
        <v>4670000000000</v>
      </c>
      <c r="AU987" s="41">
        <v>5250000000000</v>
      </c>
      <c r="AV987" s="41">
        <v>5970000000000</v>
      </c>
      <c r="AW987" s="41">
        <v>6010000000000</v>
      </c>
      <c r="AX987" s="41">
        <v>6780000000000</v>
      </c>
      <c r="AY987" s="41">
        <v>8160000000000</v>
      </c>
      <c r="AZ987" s="41">
        <v>10100000000000</v>
      </c>
      <c r="BA987" s="41">
        <v>11800000000000</v>
      </c>
      <c r="BB987" s="41">
        <v>13800000000000</v>
      </c>
      <c r="BC987" s="41">
        <v>16100000000000</v>
      </c>
      <c r="BD987" s="41">
        <v>16700000000000</v>
      </c>
      <c r="BE987" s="41">
        <v>18200000000000</v>
      </c>
      <c r="BF987" s="41">
        <v>20000000000000</v>
      </c>
      <c r="BG987" s="41">
        <v>21800000000000</v>
      </c>
      <c r="BH987" s="41">
        <v>23400000000000</v>
      </c>
      <c r="BI987" s="41">
        <v>25800000000000</v>
      </c>
      <c r="BJ987" s="41">
        <v>28600000000000</v>
      </c>
      <c r="BK987" s="41">
        <v>31800000000000</v>
      </c>
      <c r="BL987" s="41">
        <v>35800000000000</v>
      </c>
    </row>
    <row r="988" spans="1:64" x14ac:dyDescent="0.3">
      <c r="A988" s="40" t="s">
        <v>277</v>
      </c>
      <c r="B988" s="40" t="s">
        <v>278</v>
      </c>
      <c r="C988" s="40" t="s">
        <v>329</v>
      </c>
      <c r="D988" s="40" t="s">
        <v>80</v>
      </c>
      <c r="E988" s="40" t="s">
        <v>293</v>
      </c>
      <c r="G988" s="40" t="s">
        <v>81</v>
      </c>
      <c r="H988" s="40">
        <v>124700000</v>
      </c>
      <c r="I988" s="40">
        <v>130800000</v>
      </c>
      <c r="J988" s="40">
        <v>136300000</v>
      </c>
      <c r="K988" s="40">
        <v>139100000</v>
      </c>
      <c r="L988" s="40">
        <v>163900000</v>
      </c>
      <c r="M988" s="40">
        <v>186000000</v>
      </c>
      <c r="N988" s="40">
        <v>195400000</v>
      </c>
      <c r="O988" s="40">
        <v>204300000</v>
      </c>
      <c r="P988" s="40">
        <v>221500000</v>
      </c>
      <c r="Q988" s="40">
        <v>242100000</v>
      </c>
      <c r="R988" s="40">
        <v>303600000</v>
      </c>
      <c r="S988" s="40">
        <v>325500000</v>
      </c>
      <c r="T988" s="40">
        <v>364000000</v>
      </c>
      <c r="U988" s="40">
        <v>461500000</v>
      </c>
      <c r="V988" s="40">
        <v>529700000</v>
      </c>
      <c r="W988" s="40">
        <v>612000000</v>
      </c>
      <c r="X988" s="40">
        <v>728000000</v>
      </c>
      <c r="Y988" s="40">
        <v>800700000</v>
      </c>
      <c r="Z988" s="40">
        <v>864500000</v>
      </c>
      <c r="AA988" s="40">
        <v>1005100000</v>
      </c>
      <c r="AB988" s="40">
        <v>1108100000</v>
      </c>
      <c r="AC988" s="40">
        <v>1245600000</v>
      </c>
      <c r="AD988" s="40">
        <v>1436999900</v>
      </c>
      <c r="AE988" s="40">
        <v>1707399900</v>
      </c>
      <c r="AF988" s="40">
        <v>1944900000</v>
      </c>
      <c r="AG988" s="40">
        <v>2202900000</v>
      </c>
      <c r="AH988" s="40">
        <v>2613100000</v>
      </c>
      <c r="AI988" s="40">
        <v>3534400000</v>
      </c>
      <c r="AJ988" s="40">
        <v>4388199900</v>
      </c>
      <c r="AK988" s="40">
        <v>5132437500</v>
      </c>
      <c r="AL988" s="40">
        <v>6177200100</v>
      </c>
      <c r="AM988" s="40">
        <v>6484199900</v>
      </c>
      <c r="AN988" s="40">
        <v>9116600300</v>
      </c>
      <c r="AO988" s="40">
        <v>10324700200</v>
      </c>
      <c r="AP988" s="40">
        <v>21358327800</v>
      </c>
      <c r="AQ988" s="40">
        <v>34919211000</v>
      </c>
      <c r="AR988" s="40">
        <v>43794767900</v>
      </c>
      <c r="AS988" s="40">
        <v>54395379700</v>
      </c>
      <c r="AT988" s="40">
        <v>78297014300</v>
      </c>
      <c r="AU988" s="41">
        <v>104000000000</v>
      </c>
      <c r="AV988" s="41">
        <v>124000000000</v>
      </c>
      <c r="AW988" s="41">
        <v>268000000000</v>
      </c>
      <c r="AX988" s="41">
        <v>313000000000</v>
      </c>
      <c r="AY988" s="41">
        <v>379000000000</v>
      </c>
      <c r="AZ988" s="41">
        <v>433000000000</v>
      </c>
      <c r="BA988" s="41">
        <v>544000000000</v>
      </c>
      <c r="BB988" s="41">
        <v>620000000000</v>
      </c>
      <c r="BC988" s="41">
        <v>748000000000</v>
      </c>
      <c r="BD988" s="41">
        <v>874000000000</v>
      </c>
      <c r="BE988" s="41">
        <v>1050000000000</v>
      </c>
      <c r="BF988" s="41">
        <v>1250000000000</v>
      </c>
      <c r="BG988" s="41">
        <v>1500000000000</v>
      </c>
      <c r="BH988" s="41">
        <v>2010000000000</v>
      </c>
      <c r="BI988" s="41">
        <v>2570000000000</v>
      </c>
      <c r="BJ988" s="41">
        <v>3180000000000</v>
      </c>
      <c r="BK988" s="41">
        <v>3900000000000</v>
      </c>
      <c r="BL988" s="41">
        <v>4600000000000</v>
      </c>
    </row>
    <row r="989" spans="1:64" x14ac:dyDescent="0.3">
      <c r="A989" s="40" t="s">
        <v>165</v>
      </c>
      <c r="B989" s="40" t="s">
        <v>166</v>
      </c>
      <c r="C989" s="40" t="s">
        <v>329</v>
      </c>
      <c r="D989" s="40" t="s">
        <v>80</v>
      </c>
      <c r="E989" s="40" t="s">
        <v>293</v>
      </c>
      <c r="G989" s="40" t="s">
        <v>81</v>
      </c>
      <c r="AA989" s="40">
        <v>114251700</v>
      </c>
      <c r="AB989" s="40">
        <v>124859600</v>
      </c>
      <c r="AC989" s="40">
        <v>136540100</v>
      </c>
      <c r="AD989" s="40">
        <v>130104500</v>
      </c>
      <c r="AE989" s="40">
        <v>143149700</v>
      </c>
      <c r="AF989" s="40">
        <v>192509600</v>
      </c>
      <c r="AG989" s="40">
        <v>211986600</v>
      </c>
      <c r="AH989" s="40">
        <v>684341900</v>
      </c>
      <c r="AI989" s="40">
        <v>1098287700</v>
      </c>
      <c r="AJ989" s="40">
        <v>1723817700</v>
      </c>
      <c r="AK989" s="40">
        <v>2333972900</v>
      </c>
      <c r="AL989" s="40">
        <v>4681866500</v>
      </c>
      <c r="AM989" s="40">
        <v>5880302600</v>
      </c>
      <c r="AN989" s="40">
        <v>9462185400</v>
      </c>
      <c r="AO989" s="40">
        <v>15153791900</v>
      </c>
      <c r="AP989" s="40">
        <v>23208570500</v>
      </c>
      <c r="AQ989" s="40">
        <v>39797217500</v>
      </c>
      <c r="AR989" s="40">
        <v>48797949400</v>
      </c>
      <c r="AS989" s="40">
        <v>57867805700</v>
      </c>
      <c r="AT989" s="40">
        <v>67740378000</v>
      </c>
      <c r="AU989" s="40">
        <v>76386777800</v>
      </c>
      <c r="AV989" s="40">
        <v>98692586000</v>
      </c>
      <c r="AW989" s="41">
        <v>119136000000</v>
      </c>
      <c r="AX989" s="41">
        <v>133118000000</v>
      </c>
      <c r="AY989" s="41">
        <v>154271000000</v>
      </c>
      <c r="AZ989" s="41">
        <v>178120000000</v>
      </c>
      <c r="BA989" s="41">
        <v>211133000000</v>
      </c>
      <c r="BB989" s="41">
        <v>242039000000</v>
      </c>
      <c r="BC989" s="41">
        <v>279331000000</v>
      </c>
      <c r="BD989" s="41">
        <v>300271000000</v>
      </c>
      <c r="BE989" s="41">
        <v>344839000000</v>
      </c>
      <c r="BF989" s="41">
        <v>381692000000</v>
      </c>
      <c r="BG989" s="41">
        <v>433121000000</v>
      </c>
      <c r="BH989" s="41">
        <v>482233000000</v>
      </c>
      <c r="BI989" s="41">
        <v>531777000000</v>
      </c>
      <c r="BJ989" s="41">
        <v>591678000000</v>
      </c>
      <c r="BK989" s="41">
        <v>687117000000</v>
      </c>
      <c r="BL989" s="41">
        <v>804463000000</v>
      </c>
    </row>
    <row r="990" spans="1:64" x14ac:dyDescent="0.3">
      <c r="A990" s="40" t="s">
        <v>171</v>
      </c>
      <c r="B990" s="40" t="s">
        <v>172</v>
      </c>
      <c r="C990" s="40" t="s">
        <v>329</v>
      </c>
      <c r="D990" s="40" t="s">
        <v>80</v>
      </c>
      <c r="E990" s="40" t="s">
        <v>293</v>
      </c>
      <c r="G990" s="40" t="s">
        <v>81</v>
      </c>
      <c r="H990" s="40">
        <v>6100000800</v>
      </c>
      <c r="I990" s="40">
        <v>6250000400</v>
      </c>
      <c r="J990" s="40">
        <v>6400000000</v>
      </c>
      <c r="K990" s="40">
        <v>6499999700</v>
      </c>
      <c r="L990" s="40">
        <v>7439999000</v>
      </c>
      <c r="M990" s="40">
        <v>10895999000</v>
      </c>
      <c r="N990" s="40">
        <v>15956001800</v>
      </c>
      <c r="O990" s="40">
        <v>17220001800</v>
      </c>
      <c r="P990" s="40">
        <v>18870003700</v>
      </c>
      <c r="Q990" s="40">
        <v>21990000600</v>
      </c>
      <c r="R990" s="40">
        <v>22229999600</v>
      </c>
      <c r="S990" s="40">
        <v>22699999200</v>
      </c>
      <c r="T990" s="40">
        <v>24399999000</v>
      </c>
      <c r="U990" s="40">
        <v>28680001500</v>
      </c>
      <c r="V990" s="40">
        <v>52770000900</v>
      </c>
      <c r="W990" s="40">
        <v>61869998100</v>
      </c>
      <c r="X990" s="40">
        <v>71629996000</v>
      </c>
      <c r="Y990" s="40">
        <v>81050009600</v>
      </c>
      <c r="Z990" s="40">
        <v>96170000400</v>
      </c>
      <c r="AA990" s="41">
        <v>107990000000</v>
      </c>
      <c r="AB990" s="41">
        <v>122640000000</v>
      </c>
      <c r="AC990" s="41">
        <v>130958000000</v>
      </c>
      <c r="AD990" s="41">
        <v>142189000000</v>
      </c>
      <c r="AE990" s="41">
        <v>159111000000</v>
      </c>
      <c r="AF990" s="41">
        <v>173698000000</v>
      </c>
      <c r="AG990" s="41">
        <v>170339000000</v>
      </c>
      <c r="AH990" s="41">
        <v>171431000000</v>
      </c>
      <c r="AI990" s="41">
        <v>183130000000</v>
      </c>
      <c r="AJ990" s="41">
        <v>192760000000</v>
      </c>
      <c r="AK990" s="41">
        <v>213461000000</v>
      </c>
      <c r="AL990" s="41">
        <v>239264000000</v>
      </c>
      <c r="AM990" s="41">
        <v>271765000000</v>
      </c>
      <c r="AN990" s="41">
        <v>284367000000</v>
      </c>
      <c r="AO990" s="41">
        <v>165800000000</v>
      </c>
      <c r="AP990" s="41">
        <v>339142000000</v>
      </c>
      <c r="AQ990" s="41">
        <v>424128000000</v>
      </c>
      <c r="AR990" s="41">
        <v>558300000000</v>
      </c>
      <c r="AS990" s="41">
        <v>621300000000</v>
      </c>
      <c r="AT990" s="41">
        <v>606991000000</v>
      </c>
      <c r="AU990" s="41">
        <v>676099000000</v>
      </c>
      <c r="AV990" s="41">
        <v>741872000000</v>
      </c>
      <c r="AW990" s="41">
        <v>797450000000</v>
      </c>
      <c r="AX990" s="41">
        <v>992618000000</v>
      </c>
      <c r="AY990" s="41">
        <v>1206270000000</v>
      </c>
      <c r="AZ990" s="41">
        <v>1439920000000</v>
      </c>
      <c r="BA990" s="41">
        <v>1739170000000</v>
      </c>
      <c r="BB990" s="41">
        <v>2091990000000</v>
      </c>
      <c r="BC990" s="41">
        <v>2657740000000</v>
      </c>
      <c r="BD990" s="41">
        <v>3056740000000</v>
      </c>
      <c r="BE990" s="41">
        <v>3366460000000</v>
      </c>
      <c r="BF990" s="41">
        <v>3940000000000</v>
      </c>
      <c r="BG990" s="41">
        <v>4505800000000</v>
      </c>
      <c r="BH990" s="41">
        <v>4928610000000</v>
      </c>
      <c r="BI990" s="41">
        <v>5466210000000</v>
      </c>
      <c r="BJ990" s="41">
        <v>5967950000000</v>
      </c>
      <c r="BK990" s="41">
        <v>6672490000000</v>
      </c>
      <c r="BL990" s="41">
        <v>7596410000000</v>
      </c>
    </row>
    <row r="991" spans="1:64" x14ac:dyDescent="0.3">
      <c r="A991" s="40" t="s">
        <v>175</v>
      </c>
      <c r="B991" s="40" t="s">
        <v>176</v>
      </c>
      <c r="C991" s="40" t="s">
        <v>329</v>
      </c>
      <c r="D991" s="40" t="s">
        <v>80</v>
      </c>
      <c r="E991" s="40" t="s">
        <v>293</v>
      </c>
      <c r="G991" s="40" t="s">
        <v>81</v>
      </c>
      <c r="H991" s="40">
        <v>5695000000</v>
      </c>
      <c r="I991" s="40">
        <v>6070000000</v>
      </c>
      <c r="J991" s="40">
        <v>6731000000</v>
      </c>
      <c r="K991" s="40">
        <v>7410000000</v>
      </c>
      <c r="L991" s="40">
        <v>8096000000</v>
      </c>
      <c r="M991" s="40">
        <v>8825000000</v>
      </c>
      <c r="N991" s="40">
        <v>9841000000</v>
      </c>
      <c r="O991" s="40">
        <v>10639000000</v>
      </c>
      <c r="P991" s="40">
        <v>11986000000</v>
      </c>
      <c r="Q991" s="40">
        <v>13156000000</v>
      </c>
      <c r="R991" s="40">
        <v>14543000000</v>
      </c>
      <c r="S991" s="40">
        <v>16418000000</v>
      </c>
      <c r="T991" s="40">
        <v>20330000000</v>
      </c>
      <c r="U991" s="40">
        <v>25010000000</v>
      </c>
      <c r="V991" s="40">
        <v>28186000000</v>
      </c>
      <c r="W991" s="40">
        <v>31829000000</v>
      </c>
      <c r="X991" s="40">
        <v>35349000000</v>
      </c>
      <c r="Y991" s="40">
        <v>40643000000</v>
      </c>
      <c r="Z991" s="40">
        <v>48539000000</v>
      </c>
      <c r="AA991" s="40">
        <v>64628000000</v>
      </c>
      <c r="AB991" s="40">
        <v>74993000000</v>
      </c>
      <c r="AC991" s="40">
        <v>85153000000</v>
      </c>
      <c r="AD991" s="40">
        <v>97390000000</v>
      </c>
      <c r="AE991" s="41">
        <v>114104000000</v>
      </c>
      <c r="AF991" s="41">
        <v>131676000000</v>
      </c>
      <c r="AG991" s="41">
        <v>154289000000</v>
      </c>
      <c r="AH991" s="41">
        <v>180339000000</v>
      </c>
      <c r="AI991" s="41">
        <v>216381000000</v>
      </c>
      <c r="AJ991" s="41">
        <v>259726000000</v>
      </c>
      <c r="AK991" s="41">
        <v>298971000000</v>
      </c>
      <c r="AL991" s="41">
        <v>342245000000</v>
      </c>
      <c r="AM991" s="41">
        <v>383723000000</v>
      </c>
      <c r="AN991" s="41">
        <v>438884000000</v>
      </c>
      <c r="AO991" s="41">
        <v>496233000000</v>
      </c>
      <c r="AP991" s="41">
        <v>563870000000</v>
      </c>
      <c r="AQ991" s="41">
        <v>634611000000</v>
      </c>
      <c r="AR991" s="41">
        <v>703117000000</v>
      </c>
      <c r="AS991" s="41">
        <v>761658000000</v>
      </c>
      <c r="AT991" s="41">
        <v>834753000000</v>
      </c>
      <c r="AU991" s="41">
        <v>946324000000</v>
      </c>
      <c r="AV991" s="41">
        <v>1046140000000</v>
      </c>
      <c r="AW991" s="41">
        <v>1217270000000</v>
      </c>
      <c r="AX991" s="41">
        <v>1325770000000</v>
      </c>
      <c r="AY991" s="41">
        <v>1476620000000</v>
      </c>
      <c r="AZ991" s="41">
        <v>1639250000000</v>
      </c>
      <c r="BA991" s="41">
        <v>1839400000000</v>
      </c>
      <c r="BB991" s="41">
        <v>2109500000000</v>
      </c>
      <c r="BC991" s="41">
        <v>2369060000000</v>
      </c>
      <c r="BD991" s="41">
        <v>2507680000000</v>
      </c>
      <c r="BE991" s="41">
        <v>2748010000000</v>
      </c>
      <c r="BF991" s="41">
        <v>3023660000000</v>
      </c>
      <c r="BG991" s="41">
        <v>3253850000000</v>
      </c>
      <c r="BH991" s="41">
        <v>3539980000000</v>
      </c>
      <c r="BI991" s="41">
        <v>3805350000000</v>
      </c>
      <c r="BJ991" s="41">
        <v>4051420000000</v>
      </c>
      <c r="BK991" s="41">
        <v>4350310000000</v>
      </c>
      <c r="BL991" s="41">
        <v>4651780000000</v>
      </c>
    </row>
    <row r="992" spans="1:64" x14ac:dyDescent="0.3">
      <c r="A992" s="40" t="s">
        <v>177</v>
      </c>
      <c r="B992" s="40" t="s">
        <v>178</v>
      </c>
      <c r="C992" s="40" t="s">
        <v>329</v>
      </c>
      <c r="D992" s="40" t="s">
        <v>80</v>
      </c>
      <c r="E992" s="40" t="s">
        <v>293</v>
      </c>
      <c r="G992" s="40" t="s">
        <v>81</v>
      </c>
      <c r="AI992" s="41">
        <v>506430000000</v>
      </c>
      <c r="AJ992" s="41">
        <v>633750000000</v>
      </c>
      <c r="AK992" s="41">
        <v>830693000000</v>
      </c>
      <c r="AL992" s="41">
        <v>1086270000000</v>
      </c>
      <c r="AM992" s="41">
        <v>1369880000000</v>
      </c>
      <c r="AN992" s="41">
        <v>1725540000000</v>
      </c>
      <c r="AO992" s="41">
        <v>2298870000000</v>
      </c>
      <c r="AP992" s="41">
        <v>3020500000000</v>
      </c>
      <c r="AQ992" s="41">
        <v>3767640000000</v>
      </c>
      <c r="AR992" s="41">
        <v>4703460000000</v>
      </c>
      <c r="AS992" s="41">
        <v>6211470000000</v>
      </c>
      <c r="AT992" s="41">
        <v>7222560000000</v>
      </c>
      <c r="AU992" s="41">
        <v>8152790000000</v>
      </c>
      <c r="AV992" s="41">
        <v>9100270000000</v>
      </c>
      <c r="AW992" s="41">
        <v>10444500000000</v>
      </c>
      <c r="AX992" s="41">
        <v>12107100000000</v>
      </c>
      <c r="AY992" s="41">
        <v>13971600000000</v>
      </c>
      <c r="AZ992" s="41">
        <v>19112800000000</v>
      </c>
      <c r="BA992" s="41">
        <v>23298400000000</v>
      </c>
      <c r="BB992" s="41">
        <v>26770400000000</v>
      </c>
      <c r="BC992" s="41">
        <v>32764900000000</v>
      </c>
      <c r="BD992" s="41">
        <v>37726800000000</v>
      </c>
      <c r="BE992" s="41">
        <v>43836000000000</v>
      </c>
      <c r="BF992" s="41">
        <v>52762600000000</v>
      </c>
      <c r="BG992" s="41">
        <v>61434200000000</v>
      </c>
      <c r="BH992" s="41">
        <v>70953200000000</v>
      </c>
      <c r="BI992" s="41">
        <v>79718400000000</v>
      </c>
      <c r="BJ992" s="41">
        <v>90863800000000</v>
      </c>
      <c r="BK992" s="41">
        <v>103169000000000</v>
      </c>
      <c r="BL992" s="41">
        <v>116102000000000</v>
      </c>
    </row>
    <row r="993" spans="1:64" x14ac:dyDescent="0.3">
      <c r="A993" s="40" t="s">
        <v>179</v>
      </c>
      <c r="B993" s="40" t="s">
        <v>180</v>
      </c>
      <c r="C993" s="40" t="s">
        <v>329</v>
      </c>
      <c r="D993" s="40" t="s">
        <v>80</v>
      </c>
      <c r="E993" s="40" t="s">
        <v>293</v>
      </c>
      <c r="G993" s="40" t="s">
        <v>81</v>
      </c>
      <c r="H993" s="40">
        <v>42121400</v>
      </c>
      <c r="I993" s="40">
        <v>42835800</v>
      </c>
      <c r="J993" s="40">
        <v>49240500</v>
      </c>
      <c r="K993" s="40">
        <v>56196000</v>
      </c>
      <c r="L993" s="40">
        <v>63180000</v>
      </c>
      <c r="M993" s="40">
        <v>66100000</v>
      </c>
      <c r="N993" s="40">
        <v>69090000</v>
      </c>
      <c r="O993" s="40">
        <v>74100000</v>
      </c>
      <c r="P993" s="40">
        <v>83470000</v>
      </c>
      <c r="Q993" s="40">
        <v>89970000</v>
      </c>
      <c r="R993" s="40">
        <v>101230000</v>
      </c>
      <c r="S993" s="40">
        <v>106500000</v>
      </c>
      <c r="T993" s="40">
        <v>121560000</v>
      </c>
      <c r="U993" s="40">
        <v>147220000</v>
      </c>
      <c r="V993" s="40">
        <v>212360000</v>
      </c>
      <c r="W993" s="40">
        <v>244730000</v>
      </c>
      <c r="X993" s="40">
        <v>499200000</v>
      </c>
      <c r="Y993" s="40">
        <v>556660000</v>
      </c>
      <c r="Z993" s="40">
        <v>855610000</v>
      </c>
      <c r="AA993" s="40">
        <v>1244610000</v>
      </c>
      <c r="AB993" s="40">
        <v>2674600000</v>
      </c>
      <c r="AC993" s="40">
        <v>4355000000</v>
      </c>
      <c r="AD993" s="40">
        <v>6721000000</v>
      </c>
      <c r="AE993" s="40">
        <v>8390833100</v>
      </c>
      <c r="AF993" s="40">
        <v>17876737300</v>
      </c>
      <c r="AG993" s="40">
        <v>42583546100</v>
      </c>
      <c r="AH993" s="41">
        <v>124395000000</v>
      </c>
      <c r="AI993" s="41">
        <v>390536000000</v>
      </c>
      <c r="AJ993" s="41">
        <v>894926000000</v>
      </c>
      <c r="AK993" s="41">
        <v>1375750000000</v>
      </c>
      <c r="AL993" s="41">
        <v>1830000000000</v>
      </c>
      <c r="AM993" s="41">
        <v>2745490000000</v>
      </c>
      <c r="AN993" s="41">
        <v>3870390000000</v>
      </c>
      <c r="AO993" s="41">
        <v>4400270000000</v>
      </c>
      <c r="AP993" s="41">
        <v>5367460000000</v>
      </c>
      <c r="AQ993" s="41">
        <v>6122090000000</v>
      </c>
      <c r="AR993" s="41">
        <v>6633480000000</v>
      </c>
      <c r="AS993" s="41">
        <v>7570250000000</v>
      </c>
      <c r="AT993" s="41">
        <v>8170700000000</v>
      </c>
      <c r="AU993" s="41">
        <v>9364320000000</v>
      </c>
      <c r="AV993" s="41">
        <v>10296400000000</v>
      </c>
      <c r="AW993" s="41">
        <v>10840700000000</v>
      </c>
      <c r="AX993" s="41">
        <v>12443500000000</v>
      </c>
      <c r="AY993" s="41">
        <v>15362200000000</v>
      </c>
      <c r="AZ993" s="41">
        <v>16050600000000</v>
      </c>
      <c r="BA993" s="41">
        <v>18209400000000</v>
      </c>
      <c r="BB993" s="41">
        <v>21186600000000</v>
      </c>
      <c r="BC993" s="41">
        <v>24497400000000</v>
      </c>
      <c r="BD993" s="41">
        <v>35064900000000</v>
      </c>
      <c r="BE993" s="41">
        <v>40956000000000</v>
      </c>
      <c r="BF993" s="41">
        <v>46877600000000</v>
      </c>
      <c r="BG993" s="41">
        <v>59152300000000</v>
      </c>
      <c r="BH993" s="41">
        <v>63740300000000</v>
      </c>
      <c r="BI993" s="41">
        <v>69276000000000</v>
      </c>
      <c r="BJ993" s="41">
        <v>76516700000000</v>
      </c>
      <c r="BK993" s="41">
        <v>83091200000000</v>
      </c>
      <c r="BL993" s="41">
        <v>91718300000000</v>
      </c>
    </row>
    <row r="994" spans="1:64" x14ac:dyDescent="0.3">
      <c r="A994" s="40" t="s">
        <v>279</v>
      </c>
      <c r="B994" s="40" t="s">
        <v>280</v>
      </c>
      <c r="C994" s="40" t="s">
        <v>329</v>
      </c>
      <c r="D994" s="40" t="s">
        <v>80</v>
      </c>
      <c r="E994" s="40" t="s">
        <v>293</v>
      </c>
      <c r="G994" s="40" t="s">
        <v>81</v>
      </c>
      <c r="H994" s="40">
        <v>487400</v>
      </c>
      <c r="I994" s="40">
        <v>485200</v>
      </c>
      <c r="J994" s="40">
        <v>503100</v>
      </c>
      <c r="K994" s="40">
        <v>587600</v>
      </c>
      <c r="L994" s="40">
        <v>758000</v>
      </c>
      <c r="M994" s="40">
        <v>885000</v>
      </c>
      <c r="N994" s="40">
        <v>957600</v>
      </c>
      <c r="O994" s="40">
        <v>1124100</v>
      </c>
      <c r="P994" s="40">
        <v>1376000</v>
      </c>
      <c r="Q994" s="40">
        <v>1277700</v>
      </c>
      <c r="R994" s="40">
        <v>1180900</v>
      </c>
      <c r="S994" s="40">
        <v>1337500</v>
      </c>
      <c r="T994" s="40">
        <v>1588100</v>
      </c>
      <c r="U994" s="40">
        <v>1873100</v>
      </c>
      <c r="V994" s="40">
        <v>1571200</v>
      </c>
      <c r="W994" s="40">
        <v>1922700</v>
      </c>
      <c r="X994" s="40">
        <v>1986400</v>
      </c>
      <c r="Y994" s="40">
        <v>2250700</v>
      </c>
      <c r="Z994" s="40">
        <v>2660400</v>
      </c>
      <c r="AA994" s="40">
        <v>3063600</v>
      </c>
      <c r="AB994" s="40">
        <v>3485400</v>
      </c>
      <c r="AC994" s="40">
        <v>3595300</v>
      </c>
      <c r="AD994" s="40">
        <v>4181200</v>
      </c>
      <c r="AE994" s="40">
        <v>4931000</v>
      </c>
      <c r="AF994" s="40">
        <v>7071900</v>
      </c>
      <c r="AG994" s="40">
        <v>12963200</v>
      </c>
      <c r="AH994" s="40">
        <v>21564000</v>
      </c>
      <c r="AI994" s="40">
        <v>30823000</v>
      </c>
      <c r="AJ994" s="40">
        <v>55181200</v>
      </c>
      <c r="AK994" s="40">
        <v>113340000</v>
      </c>
      <c r="AL994" s="40">
        <v>218275800</v>
      </c>
      <c r="AM994" s="40">
        <v>569564000</v>
      </c>
      <c r="AN994" s="40">
        <v>1482122100</v>
      </c>
      <c r="AO994" s="40">
        <v>2447760000</v>
      </c>
      <c r="AP994" s="40">
        <v>3289686700</v>
      </c>
      <c r="AQ994" s="40">
        <v>4345083200</v>
      </c>
      <c r="AR994" s="40">
        <v>5656664100</v>
      </c>
      <c r="AS994" s="40">
        <v>6587519600</v>
      </c>
      <c r="AT994" s="40">
        <v>8129497000</v>
      </c>
      <c r="AU994" s="40">
        <v>11201004800</v>
      </c>
      <c r="AV994" s="40">
        <v>14784761400</v>
      </c>
      <c r="AW994" s="40">
        <v>18447049600</v>
      </c>
      <c r="AX994" s="40">
        <v>23201878000</v>
      </c>
      <c r="AY994" s="40">
        <v>29729908100</v>
      </c>
      <c r="AZ994" s="40">
        <v>37189302500</v>
      </c>
      <c r="BA994" s="40">
        <v>45964238300</v>
      </c>
      <c r="BB994" s="40">
        <v>56262974300</v>
      </c>
      <c r="BC994" s="40">
        <v>67088703200</v>
      </c>
      <c r="BD994" s="40">
        <v>77348348100</v>
      </c>
      <c r="BE994" s="40">
        <v>97215900000</v>
      </c>
      <c r="BF994" s="41">
        <v>114000000000</v>
      </c>
      <c r="BG994" s="41">
        <v>131000000000</v>
      </c>
      <c r="BH994" s="41">
        <v>151000000000</v>
      </c>
      <c r="BI994" s="41">
        <v>167000000000</v>
      </c>
      <c r="BJ994" s="41">
        <v>183000000000</v>
      </c>
      <c r="BK994" s="41">
        <v>216000000000</v>
      </c>
      <c r="BL994" s="41">
        <v>246000000000</v>
      </c>
    </row>
    <row r="995" spans="1:64" x14ac:dyDescent="0.3">
      <c r="A995" s="40" t="s">
        <v>281</v>
      </c>
      <c r="B995" s="40" t="s">
        <v>282</v>
      </c>
      <c r="C995" s="40" t="s">
        <v>329</v>
      </c>
      <c r="D995" s="40" t="s">
        <v>80</v>
      </c>
      <c r="E995" s="40" t="s">
        <v>293</v>
      </c>
      <c r="G995" s="40" t="s">
        <v>81</v>
      </c>
      <c r="H995" s="40">
        <v>1096646600</v>
      </c>
      <c r="I995" s="40">
        <v>1117601600</v>
      </c>
      <c r="J995" s="40">
        <v>1159511700</v>
      </c>
      <c r="K995" s="40">
        <v>1217138000</v>
      </c>
      <c r="L995" s="40">
        <v>1311435800</v>
      </c>
      <c r="M995" s="40">
        <v>1281749500</v>
      </c>
      <c r="N995" s="40">
        <v>1397002000</v>
      </c>
      <c r="O995" s="40">
        <v>1479599900</v>
      </c>
      <c r="P995" s="40">
        <v>1747998800</v>
      </c>
      <c r="Q995" s="40">
        <v>1884206300</v>
      </c>
      <c r="R995" s="40">
        <v>2178716300</v>
      </c>
      <c r="S995" s="40">
        <v>2677729400</v>
      </c>
      <c r="T995" s="40">
        <v>3309353600</v>
      </c>
      <c r="U995" s="40">
        <v>3982161400</v>
      </c>
      <c r="V995" s="40">
        <v>4371300700</v>
      </c>
      <c r="W995" s="40">
        <v>4318372000</v>
      </c>
      <c r="X995" s="40">
        <v>4364382100</v>
      </c>
      <c r="Y995" s="40">
        <v>4351600500</v>
      </c>
      <c r="Z995" s="40">
        <v>5177459400</v>
      </c>
      <c r="AA995" s="40">
        <v>6678868200</v>
      </c>
      <c r="AB995" s="40">
        <v>8011373800</v>
      </c>
      <c r="AC995" s="40">
        <v>8539700700</v>
      </c>
      <c r="AD995" s="40">
        <v>7764067000</v>
      </c>
      <c r="AE995" s="40">
        <v>6352125900</v>
      </c>
      <c r="AF995" s="40">
        <v>5637259300</v>
      </c>
      <c r="AG995" s="40">
        <v>6217523700</v>
      </c>
      <c r="AH995" s="40">
        <v>6741215100</v>
      </c>
      <c r="AI995" s="40">
        <v>7814784100</v>
      </c>
      <c r="AJ995" s="40">
        <v>8286322700</v>
      </c>
      <c r="AK995" s="40">
        <v>8783816700</v>
      </c>
      <c r="AL995" s="40">
        <v>8641481700</v>
      </c>
      <c r="AM995" s="40">
        <v>6751472200</v>
      </c>
      <c r="AN995" s="40">
        <v>6563813300</v>
      </c>
      <c r="AO995" s="40">
        <v>6890675000</v>
      </c>
      <c r="AP995" s="40">
        <v>7111270700</v>
      </c>
      <c r="AQ995" s="40">
        <v>8553146600</v>
      </c>
      <c r="AR995" s="40">
        <v>8529571600</v>
      </c>
      <c r="AS995" s="40">
        <v>6401968200</v>
      </c>
      <c r="AT995" s="40">
        <v>6858013100</v>
      </c>
      <c r="AU995" s="40">
        <v>6689957600</v>
      </c>
      <c r="AV995" s="40">
        <v>6777384700</v>
      </c>
      <c r="AW995" s="40">
        <v>6342116400</v>
      </c>
      <c r="AX995" s="40">
        <v>5727591800</v>
      </c>
      <c r="AY995" s="40">
        <v>5805598400</v>
      </c>
      <c r="AZ995" s="40">
        <v>5755215200</v>
      </c>
      <c r="BA995" s="40">
        <v>5443896500</v>
      </c>
      <c r="BB995" s="40">
        <v>5291950100</v>
      </c>
      <c r="BC995" s="40">
        <v>4415702800</v>
      </c>
      <c r="BD995" s="40">
        <v>9665793300</v>
      </c>
      <c r="BE995" s="40">
        <v>12041655200</v>
      </c>
      <c r="BF995" s="40">
        <v>14101920300</v>
      </c>
      <c r="BG995" s="40">
        <v>17114849900</v>
      </c>
      <c r="BH995" s="40">
        <v>19091020000</v>
      </c>
      <c r="BI995" s="40">
        <v>19495519600</v>
      </c>
      <c r="BJ995" s="40">
        <v>19963120600</v>
      </c>
      <c r="BK995" s="40">
        <v>20548678100</v>
      </c>
      <c r="BL995" s="40">
        <v>22040902300</v>
      </c>
    </row>
    <row r="996" spans="1:64" x14ac:dyDescent="0.3">
      <c r="A996" s="40" t="s">
        <v>147</v>
      </c>
      <c r="B996" s="40" t="s">
        <v>148</v>
      </c>
      <c r="C996" s="40" t="s">
        <v>330</v>
      </c>
      <c r="D996" s="40" t="s">
        <v>80</v>
      </c>
      <c r="E996" s="40" t="s">
        <v>293</v>
      </c>
      <c r="G996" s="40" t="s">
        <v>81</v>
      </c>
      <c r="H996" s="40">
        <v>85901672400</v>
      </c>
      <c r="I996" s="40">
        <v>92999196700</v>
      </c>
      <c r="J996" s="40">
        <v>96546406400</v>
      </c>
      <c r="K996" s="41">
        <v>100540000000</v>
      </c>
      <c r="L996" s="41">
        <v>103640000000</v>
      </c>
      <c r="M996" s="41">
        <v>106597000000</v>
      </c>
      <c r="N996" s="41">
        <v>110886000000</v>
      </c>
      <c r="O996" s="41">
        <v>113989000000</v>
      </c>
      <c r="P996" s="41">
        <v>124339000000</v>
      </c>
      <c r="Q996" s="41">
        <v>126704000000</v>
      </c>
      <c r="R996" s="41">
        <v>132835000000</v>
      </c>
      <c r="S996" s="41">
        <v>145822000000</v>
      </c>
      <c r="T996" s="41">
        <v>150400000000</v>
      </c>
      <c r="U996" s="41">
        <v>180801000000</v>
      </c>
      <c r="V996" s="41">
        <v>201448000000</v>
      </c>
      <c r="W996" s="41">
        <v>233346000000</v>
      </c>
      <c r="X996" s="41">
        <v>277919000000</v>
      </c>
      <c r="Y996" s="41">
        <v>332974000000</v>
      </c>
      <c r="Z996" s="41">
        <v>371940000000</v>
      </c>
      <c r="AA996" s="41">
        <v>407499000000</v>
      </c>
      <c r="AB996" s="41">
        <v>482552000000</v>
      </c>
      <c r="AC996" s="41">
        <v>576523000000</v>
      </c>
      <c r="AD996" s="41">
        <v>609812000000</v>
      </c>
      <c r="AE996" s="41">
        <v>637904000000</v>
      </c>
      <c r="AF996" s="41">
        <v>697478000000</v>
      </c>
      <c r="AG996" s="41">
        <v>705184000000</v>
      </c>
      <c r="AH996" s="41">
        <v>712222000000</v>
      </c>
      <c r="AI996" s="41">
        <v>779183000000</v>
      </c>
      <c r="AJ996" s="41">
        <v>834394000000</v>
      </c>
      <c r="AK996" s="41">
        <v>844375000000</v>
      </c>
      <c r="AL996" s="41">
        <v>884418000000</v>
      </c>
      <c r="AM996" s="41">
        <v>888489000000</v>
      </c>
      <c r="AN996" s="41">
        <v>905989000000</v>
      </c>
      <c r="AO996" s="41">
        <v>1052270000000</v>
      </c>
      <c r="AP996" s="41">
        <v>1187730000000</v>
      </c>
      <c r="AQ996" s="41">
        <v>1323160000000</v>
      </c>
      <c r="AR996" s="41">
        <v>1428630000000</v>
      </c>
      <c r="AS996" s="41">
        <v>1654760000000</v>
      </c>
      <c r="AT996" s="41">
        <v>1856130000000</v>
      </c>
      <c r="AU996" s="41">
        <v>1874420000000</v>
      </c>
      <c r="AV996" s="41">
        <v>2061920000000</v>
      </c>
      <c r="AW996" s="41">
        <v>2234260000000</v>
      </c>
      <c r="AX996" s="41">
        <v>2444350000000</v>
      </c>
      <c r="AY996" s="41">
        <v>2556130000000</v>
      </c>
      <c r="AZ996" s="41">
        <v>2881410000000</v>
      </c>
      <c r="BA996" s="41">
        <v>3041290000000</v>
      </c>
      <c r="BB996" s="41">
        <v>3245250000000</v>
      </c>
      <c r="BC996" s="41">
        <v>3747970000000</v>
      </c>
      <c r="BD996" s="41">
        <v>3951810000000</v>
      </c>
      <c r="BE996" s="41">
        <v>4447570000000</v>
      </c>
      <c r="BF996" s="41">
        <v>5060320000000</v>
      </c>
      <c r="BG996" s="41">
        <v>5700580000000</v>
      </c>
      <c r="BH996" s="41">
        <v>5902380000000</v>
      </c>
      <c r="BI996" s="41">
        <v>6119570000000</v>
      </c>
      <c r="BJ996" s="41">
        <v>6162490000000</v>
      </c>
      <c r="BK996" s="41">
        <v>6455700000000</v>
      </c>
      <c r="BL996" s="41">
        <v>7173070000000</v>
      </c>
    </row>
    <row r="997" spans="1:64" x14ac:dyDescent="0.3">
      <c r="A997" s="40" t="s">
        <v>153</v>
      </c>
      <c r="B997" s="40" t="s">
        <v>154</v>
      </c>
      <c r="C997" s="40" t="s">
        <v>330</v>
      </c>
      <c r="D997" s="40" t="s">
        <v>80</v>
      </c>
      <c r="E997" s="40" t="s">
        <v>293</v>
      </c>
      <c r="G997" s="40" t="s">
        <v>81</v>
      </c>
      <c r="H997" s="41">
        <v>160100000000</v>
      </c>
      <c r="I997" s="41">
        <v>170100000000</v>
      </c>
      <c r="J997" s="41">
        <v>176000000000</v>
      </c>
      <c r="K997" s="41">
        <v>190300000000</v>
      </c>
      <c r="L997" s="41">
        <v>199500000000</v>
      </c>
      <c r="M997" s="41">
        <v>209100000000</v>
      </c>
      <c r="N997" s="41">
        <v>230300000000</v>
      </c>
      <c r="O997" s="41">
        <v>259000000000</v>
      </c>
      <c r="P997" s="41">
        <v>286100000000</v>
      </c>
      <c r="Q997" s="41">
        <v>318200000000</v>
      </c>
      <c r="R997" s="41">
        <v>340600000000</v>
      </c>
      <c r="S997" s="41">
        <v>377601000000</v>
      </c>
      <c r="T997" s="41">
        <v>423800000000</v>
      </c>
      <c r="U997" s="41">
        <v>519300000000</v>
      </c>
      <c r="V997" s="41">
        <v>612300000000</v>
      </c>
      <c r="W997" s="41">
        <v>692500000000</v>
      </c>
      <c r="X997" s="41">
        <v>834000000000</v>
      </c>
      <c r="Y997" s="41">
        <v>1052200000000</v>
      </c>
      <c r="Z997" s="41">
        <v>1259100000000</v>
      </c>
      <c r="AA997" s="41">
        <v>1410200000000</v>
      </c>
      <c r="AB997" s="41">
        <v>1796400000000</v>
      </c>
      <c r="AC997" s="41">
        <v>2172500000000</v>
      </c>
      <c r="AD997" s="41">
        <v>2618000000000</v>
      </c>
      <c r="AE997" s="41">
        <v>3195000000000</v>
      </c>
      <c r="AF997" s="41">
        <v>3838870000000</v>
      </c>
      <c r="AG997" s="41">
        <v>4106170000000</v>
      </c>
      <c r="AH997" s="41">
        <v>3921900000000</v>
      </c>
      <c r="AI997" s="41">
        <v>3644490000000</v>
      </c>
      <c r="AJ997" s="41">
        <v>3513100000000</v>
      </c>
      <c r="AK997" s="41">
        <v>3352800000000</v>
      </c>
      <c r="AL997" s="41">
        <v>3340200000000</v>
      </c>
      <c r="AM997" s="41">
        <v>3195300000000</v>
      </c>
      <c r="AN997" s="41">
        <v>4112710000000</v>
      </c>
      <c r="AO997" s="41">
        <v>4604050000000</v>
      </c>
      <c r="AP997" s="41">
        <v>5001650000000</v>
      </c>
      <c r="AQ997" s="41">
        <v>5275770000000</v>
      </c>
      <c r="AR997" s="41">
        <v>5862050000000</v>
      </c>
      <c r="AS997" s="41">
        <v>6389900000000</v>
      </c>
      <c r="AT997" s="41">
        <v>6589530000000</v>
      </c>
      <c r="AU997" s="41">
        <v>7179520000000</v>
      </c>
      <c r="AV997" s="41">
        <v>7602580000000</v>
      </c>
      <c r="AW997" s="41">
        <v>8070670000000</v>
      </c>
      <c r="AX997" s="41">
        <v>8455790000000</v>
      </c>
      <c r="AY997" s="41">
        <v>9208500000000</v>
      </c>
      <c r="AZ997" s="41">
        <v>9464930000000</v>
      </c>
      <c r="BA997" s="41">
        <v>10121100000000</v>
      </c>
      <c r="BB997" s="41">
        <v>10718900000000</v>
      </c>
      <c r="BC997" s="41">
        <v>11826400000000</v>
      </c>
      <c r="BD997" s="41">
        <v>12285300000000</v>
      </c>
      <c r="BE997" s="41">
        <v>12948400000000</v>
      </c>
      <c r="BF997" s="41">
        <v>13843100000000</v>
      </c>
      <c r="BG997" s="41">
        <v>14858600000000</v>
      </c>
      <c r="BH997" s="41">
        <v>15981300000000</v>
      </c>
      <c r="BI997" s="41">
        <v>17276300000000</v>
      </c>
      <c r="BJ997" s="41">
        <v>18285400000000</v>
      </c>
      <c r="BK997" s="41">
        <v>19344800000000</v>
      </c>
      <c r="BL997" s="41">
        <v>20328400000000</v>
      </c>
    </row>
    <row r="998" spans="1:64" x14ac:dyDescent="0.3">
      <c r="A998" s="40" t="s">
        <v>155</v>
      </c>
      <c r="B998" s="40" t="s">
        <v>156</v>
      </c>
      <c r="C998" s="40" t="s">
        <v>330</v>
      </c>
      <c r="D998" s="40" t="s">
        <v>80</v>
      </c>
      <c r="E998" s="40" t="s">
        <v>293</v>
      </c>
      <c r="G998" s="40" t="s">
        <v>81</v>
      </c>
      <c r="H998" s="40">
        <v>81910825000</v>
      </c>
      <c r="I998" s="40">
        <v>87625703400</v>
      </c>
      <c r="J998" s="40">
        <v>91088994300</v>
      </c>
      <c r="K998" s="40">
        <v>96111304700</v>
      </c>
      <c r="L998" s="41">
        <v>102172000000</v>
      </c>
      <c r="M998" s="41">
        <v>106328000000</v>
      </c>
      <c r="N998" s="41">
        <v>110658000000</v>
      </c>
      <c r="O998" s="41">
        <v>112389000000</v>
      </c>
      <c r="P998" s="41">
        <v>122607000000</v>
      </c>
      <c r="Q998" s="41">
        <v>129707000000</v>
      </c>
      <c r="R998" s="41">
        <v>138192000000</v>
      </c>
      <c r="S998" s="41">
        <v>147544000000</v>
      </c>
      <c r="T998" s="41">
        <v>144254000000</v>
      </c>
      <c r="U998" s="41">
        <v>157068000000</v>
      </c>
      <c r="V998" s="41">
        <v>185295000000</v>
      </c>
      <c r="W998" s="41">
        <v>206942000000</v>
      </c>
      <c r="X998" s="41">
        <v>229799000000</v>
      </c>
      <c r="Y998" s="41">
        <v>251363000000</v>
      </c>
      <c r="Z998" s="41">
        <v>213640000000</v>
      </c>
      <c r="AA998" s="41">
        <v>218252000000</v>
      </c>
      <c r="AB998" s="41">
        <v>238292000000</v>
      </c>
      <c r="AC998" s="41">
        <v>274179000000</v>
      </c>
      <c r="AD998" s="41">
        <v>317205000000</v>
      </c>
      <c r="AE998" s="41">
        <v>401609000000</v>
      </c>
      <c r="AF998" s="41">
        <v>464120000000</v>
      </c>
      <c r="AG998" s="41">
        <v>369795000000</v>
      </c>
      <c r="AH998" s="41">
        <v>349652000000</v>
      </c>
      <c r="AI998" s="41">
        <v>441589000000</v>
      </c>
      <c r="AJ998" s="41">
        <v>457358000000</v>
      </c>
      <c r="AK998" s="41">
        <v>473361000000</v>
      </c>
      <c r="AL998" s="41">
        <v>529554000000</v>
      </c>
      <c r="AM998" s="41">
        <v>498110000000</v>
      </c>
      <c r="AN998" s="41">
        <v>414338000000</v>
      </c>
      <c r="AO998" s="41">
        <v>655052000000</v>
      </c>
      <c r="AP998" s="41">
        <v>721729000000</v>
      </c>
      <c r="AQ998" s="41">
        <v>822241000000</v>
      </c>
      <c r="AR998" s="41">
        <v>901588000000</v>
      </c>
      <c r="AS998" s="41">
        <v>1029340000000</v>
      </c>
      <c r="AT998" s="41">
        <v>944897000000</v>
      </c>
      <c r="AU998" s="41">
        <v>986129000000</v>
      </c>
      <c r="AV998" s="41">
        <v>1253020000000</v>
      </c>
      <c r="AW998" s="41">
        <v>1385350000000</v>
      </c>
      <c r="AX998" s="41">
        <v>1590550000000</v>
      </c>
      <c r="AY998" s="41">
        <v>2332340000000</v>
      </c>
      <c r="AZ998" s="41">
        <v>3505900000000</v>
      </c>
      <c r="BA998" s="41">
        <v>3880940000000</v>
      </c>
      <c r="BB998" s="41">
        <v>4140250000000</v>
      </c>
      <c r="BC998" s="41">
        <v>4635650000000</v>
      </c>
      <c r="BD998" s="41">
        <v>4369370000000</v>
      </c>
      <c r="BE998" s="41">
        <v>5278520000000</v>
      </c>
      <c r="BF998" s="41">
        <v>5736180000000</v>
      </c>
      <c r="BG998" s="41">
        <v>6314240000000</v>
      </c>
      <c r="BH998" s="41">
        <v>6397750000000</v>
      </c>
      <c r="BI998" s="41">
        <v>6883360000000</v>
      </c>
      <c r="BJ998" s="41">
        <v>6474000000000</v>
      </c>
      <c r="BK998" s="41">
        <v>5984000000000</v>
      </c>
      <c r="BL998" s="41">
        <v>5746000000000</v>
      </c>
    </row>
    <row r="999" spans="1:64" x14ac:dyDescent="0.3">
      <c r="A999" s="40" t="s">
        <v>284</v>
      </c>
      <c r="B999" s="40" t="s">
        <v>272</v>
      </c>
      <c r="C999" s="40" t="s">
        <v>330</v>
      </c>
      <c r="D999" s="40" t="s">
        <v>80</v>
      </c>
      <c r="E999" s="40" t="s">
        <v>293</v>
      </c>
      <c r="G999" s="40" t="s">
        <v>81</v>
      </c>
      <c r="H999" s="41">
        <v>152000000000</v>
      </c>
      <c r="I999" s="41">
        <v>158000000000</v>
      </c>
      <c r="J999" s="41">
        <v>186000000000</v>
      </c>
      <c r="K999" s="41">
        <v>226000000000</v>
      </c>
      <c r="L999" s="41">
        <v>225000000000</v>
      </c>
      <c r="M999" s="41">
        <v>252000000000</v>
      </c>
      <c r="N999" s="41">
        <v>266000000000</v>
      </c>
      <c r="O999" s="41">
        <v>317000000000</v>
      </c>
      <c r="P999" s="41">
        <v>354000000000</v>
      </c>
      <c r="Q999" s="41">
        <v>402000000000</v>
      </c>
      <c r="R999" s="41">
        <v>436000000000</v>
      </c>
      <c r="S999" s="41">
        <v>466000000000</v>
      </c>
      <c r="T999" s="41">
        <v>559000000000</v>
      </c>
      <c r="U999" s="41">
        <v>739000000000</v>
      </c>
      <c r="V999" s="41">
        <v>834000000000</v>
      </c>
      <c r="W999" s="41">
        <v>1110000000000</v>
      </c>
      <c r="X999" s="41">
        <v>1540000000000</v>
      </c>
      <c r="Y999" s="41">
        <v>1780000000000</v>
      </c>
      <c r="Z999" s="41">
        <v>1940000000000</v>
      </c>
      <c r="AA999" s="41">
        <v>2150000000000</v>
      </c>
      <c r="AB999" s="41">
        <v>2290000000000</v>
      </c>
      <c r="AC999" s="41">
        <v>2490000000000</v>
      </c>
      <c r="AD999" s="41">
        <v>2610000000000</v>
      </c>
      <c r="AE999" s="41">
        <v>2990000000000</v>
      </c>
      <c r="AF999" s="41">
        <v>3130000000000</v>
      </c>
      <c r="AG999" s="41">
        <v>3170000000000</v>
      </c>
      <c r="AH999" s="41">
        <v>3030000000000</v>
      </c>
      <c r="AI999" s="41">
        <v>3050000000000</v>
      </c>
      <c r="AJ999" s="41">
        <v>3110000000000</v>
      </c>
      <c r="AK999" s="41">
        <v>2940000000000</v>
      </c>
      <c r="AL999" s="41">
        <v>2960000000000</v>
      </c>
      <c r="AM999" s="41">
        <v>2950000000000</v>
      </c>
      <c r="AN999" s="41">
        <v>3130000000000</v>
      </c>
      <c r="AO999" s="41">
        <v>4620000000000</v>
      </c>
      <c r="AP999" s="41">
        <v>5490000000000</v>
      </c>
      <c r="AQ999" s="41">
        <v>6210000000000</v>
      </c>
      <c r="AR999" s="41">
        <v>6840000000000</v>
      </c>
      <c r="AS999" s="41">
        <v>7440000000000</v>
      </c>
      <c r="AT999" s="41">
        <v>7620000000000</v>
      </c>
      <c r="AU999" s="41">
        <v>7630000000000</v>
      </c>
      <c r="AV999" s="41">
        <v>8200000000000</v>
      </c>
      <c r="AW999" s="41">
        <v>8610000000000</v>
      </c>
      <c r="AX999" s="41">
        <v>8900000000000</v>
      </c>
      <c r="AY999" s="41">
        <v>8750000000000</v>
      </c>
      <c r="AZ999" s="41">
        <v>9010000000000</v>
      </c>
      <c r="BA999" s="41">
        <v>9310000000000</v>
      </c>
      <c r="BB999" s="41">
        <v>9750000000000</v>
      </c>
      <c r="BC999" s="41">
        <v>10800000000000</v>
      </c>
      <c r="BD999" s="41">
        <v>11500000000000</v>
      </c>
      <c r="BE999" s="41">
        <v>12300000000000</v>
      </c>
      <c r="BF999" s="41">
        <v>12000000000000</v>
      </c>
      <c r="BG999" s="41">
        <v>13700000000000</v>
      </c>
      <c r="BH999" s="41">
        <v>15400000000000</v>
      </c>
      <c r="BI999" s="41">
        <v>17500000000000</v>
      </c>
      <c r="BJ999" s="41">
        <v>19600000000000</v>
      </c>
      <c r="BK999" s="41">
        <v>20900000000000</v>
      </c>
      <c r="BL999" s="41">
        <v>22200000000000</v>
      </c>
    </row>
    <row r="1000" spans="1:64" x14ac:dyDescent="0.3">
      <c r="A1000" s="40" t="s">
        <v>273</v>
      </c>
      <c r="B1000" s="40" t="s">
        <v>274</v>
      </c>
      <c r="C1000" s="40" t="s">
        <v>330</v>
      </c>
      <c r="D1000" s="40" t="s">
        <v>80</v>
      </c>
      <c r="E1000" s="40" t="s">
        <v>293</v>
      </c>
      <c r="G1000" s="40" t="s">
        <v>81</v>
      </c>
      <c r="H1000" s="40">
        <v>93000</v>
      </c>
      <c r="I1000" s="40">
        <v>98700</v>
      </c>
      <c r="J1000" s="40">
        <v>110000</v>
      </c>
      <c r="K1000" s="40">
        <v>123600</v>
      </c>
      <c r="L1000" s="40">
        <v>146600</v>
      </c>
      <c r="M1000" s="40">
        <v>151800</v>
      </c>
      <c r="N1000" s="40">
        <v>150400</v>
      </c>
      <c r="O1000" s="40">
        <v>170000</v>
      </c>
      <c r="P1000" s="40">
        <v>200100</v>
      </c>
      <c r="Q1000" s="40">
        <v>225900</v>
      </c>
      <c r="R1000" s="40">
        <v>250000</v>
      </c>
      <c r="S1000" s="40">
        <v>281500</v>
      </c>
      <c r="T1000" s="40">
        <v>350100</v>
      </c>
      <c r="U1000" s="40">
        <v>466000</v>
      </c>
      <c r="V1000" s="40">
        <v>528300</v>
      </c>
      <c r="W1000" s="40">
        <v>652600</v>
      </c>
      <c r="X1000" s="40">
        <v>1116300</v>
      </c>
      <c r="Y1000" s="40">
        <v>2098600</v>
      </c>
      <c r="Z1000" s="40">
        <v>2822200</v>
      </c>
      <c r="AA1000" s="40">
        <v>4285200</v>
      </c>
      <c r="AB1000" s="40">
        <v>7262600</v>
      </c>
      <c r="AC1000" s="40">
        <v>8645100</v>
      </c>
      <c r="AD1000" s="40">
        <v>18403800</v>
      </c>
      <c r="AE1000" s="40">
        <v>27056100</v>
      </c>
      <c r="AF1000" s="40">
        <v>34304800</v>
      </c>
      <c r="AG1000" s="40">
        <v>51139300</v>
      </c>
      <c r="AH1000" s="40">
        <v>74600000</v>
      </c>
      <c r="AI1000" s="40">
        <v>105119600</v>
      </c>
      <c r="AJ1000" s="40">
        <v>141721400</v>
      </c>
      <c r="AK1000" s="40">
        <v>192079100</v>
      </c>
      <c r="AL1000" s="40">
        <v>242752900</v>
      </c>
      <c r="AM1000" s="40">
        <v>280287500</v>
      </c>
      <c r="AN1000" s="40">
        <v>387210000</v>
      </c>
      <c r="AO1000" s="40">
        <v>520500000</v>
      </c>
      <c r="AP1000" s="40">
        <v>775170000</v>
      </c>
      <c r="AQ1000" s="40">
        <v>1133870000</v>
      </c>
      <c r="AR1000" s="40">
        <v>1411340000</v>
      </c>
      <c r="AS1000" s="40">
        <v>1729600000</v>
      </c>
      <c r="AT1000" s="40">
        <v>2057980000</v>
      </c>
      <c r="AU1000" s="40">
        <v>2715250000</v>
      </c>
      <c r="AV1000" s="40">
        <v>3807070000</v>
      </c>
      <c r="AW1000" s="40">
        <v>4886200000</v>
      </c>
      <c r="AX1000" s="40">
        <v>6615770000</v>
      </c>
      <c r="AY1000" s="40">
        <v>7988791000</v>
      </c>
      <c r="AZ1000" s="40">
        <v>9726080000</v>
      </c>
      <c r="BA1000" s="40">
        <v>18705461200</v>
      </c>
      <c r="BB1000" s="40">
        <v>23154448200</v>
      </c>
      <c r="BC1000" s="40">
        <v>30178598000</v>
      </c>
      <c r="BD1000" s="40">
        <v>36597592000</v>
      </c>
      <c r="BE1000" s="40">
        <v>46042100100</v>
      </c>
      <c r="BF1000" s="40">
        <v>59816320900</v>
      </c>
      <c r="BG1000" s="40">
        <v>75315365300</v>
      </c>
      <c r="BH1000" s="41">
        <v>124000000000</v>
      </c>
      <c r="BI1000" s="41">
        <v>155000000000</v>
      </c>
      <c r="BJ1000" s="41">
        <v>180000000000</v>
      </c>
      <c r="BK1000" s="41">
        <v>215000000000</v>
      </c>
      <c r="BL1000" s="41">
        <v>257000000000</v>
      </c>
    </row>
    <row r="1001" spans="1:64" x14ac:dyDescent="0.3">
      <c r="A1001" s="40" t="s">
        <v>161</v>
      </c>
      <c r="B1001" s="40" t="s">
        <v>162</v>
      </c>
      <c r="C1001" s="40" t="s">
        <v>330</v>
      </c>
      <c r="D1001" s="40" t="s">
        <v>80</v>
      </c>
      <c r="E1001" s="40" t="s">
        <v>293</v>
      </c>
      <c r="G1001" s="40" t="s">
        <v>81</v>
      </c>
      <c r="N1001" s="40">
        <v>67771899900</v>
      </c>
      <c r="O1001" s="40">
        <v>85105803300</v>
      </c>
      <c r="P1001" s="40">
        <v>88364204000</v>
      </c>
      <c r="Q1001" s="40">
        <v>99442196500</v>
      </c>
      <c r="R1001" s="41">
        <v>108826000000</v>
      </c>
      <c r="S1001" s="41">
        <v>122641000000</v>
      </c>
      <c r="T1001" s="41">
        <v>125639000000</v>
      </c>
      <c r="U1001" s="41">
        <v>129679000000</v>
      </c>
      <c r="V1001" s="41">
        <v>178032000000</v>
      </c>
      <c r="W1001" s="41">
        <v>224429000000</v>
      </c>
      <c r="X1001" s="41">
        <v>257924000000</v>
      </c>
      <c r="Y1001" s="41">
        <v>275910000000</v>
      </c>
      <c r="Z1001" s="41">
        <v>339381000000</v>
      </c>
      <c r="AA1001" s="41">
        <v>371787000000</v>
      </c>
      <c r="AB1001" s="41">
        <v>418187000000</v>
      </c>
      <c r="AC1001" s="41">
        <v>438280000000</v>
      </c>
      <c r="AD1001" s="41">
        <v>494534000000</v>
      </c>
      <c r="AE1001" s="41">
        <v>538738000000</v>
      </c>
      <c r="AF1001" s="41">
        <v>625462000000</v>
      </c>
      <c r="AG1001" s="41">
        <v>641415000000</v>
      </c>
      <c r="AH1001" s="41">
        <v>628311000000</v>
      </c>
      <c r="AI1001" s="41">
        <v>646045000000</v>
      </c>
      <c r="AJ1001" s="41">
        <v>696019000000</v>
      </c>
      <c r="AK1001" s="41">
        <v>730190000000</v>
      </c>
      <c r="AL1001" s="41">
        <v>768496000000</v>
      </c>
      <c r="AM1001" s="41">
        <v>749256000000</v>
      </c>
      <c r="AN1001" s="41">
        <v>798032000000</v>
      </c>
      <c r="AO1001" s="41">
        <v>1155850000000</v>
      </c>
      <c r="AP1001" s="41">
        <v>1350910000000</v>
      </c>
      <c r="AQ1001" s="41">
        <v>1422330000000</v>
      </c>
      <c r="AR1001" s="41">
        <v>1574220000000</v>
      </c>
      <c r="AS1001" s="41">
        <v>1722870000000</v>
      </c>
      <c r="AT1001" s="41">
        <v>2117670000000</v>
      </c>
      <c r="AU1001" s="41">
        <v>2103270000000</v>
      </c>
      <c r="AV1001" s="41">
        <v>2540200000000</v>
      </c>
      <c r="AW1001" s="41">
        <v>2711120000000</v>
      </c>
      <c r="AX1001" s="41">
        <v>2733680000000</v>
      </c>
      <c r="AY1001" s="41">
        <v>2876230000000</v>
      </c>
      <c r="AZ1001" s="41">
        <v>3294060000000</v>
      </c>
      <c r="BA1001" s="41">
        <v>3607840000000</v>
      </c>
      <c r="BB1001" s="41">
        <v>3903960000000</v>
      </c>
      <c r="BC1001" s="41">
        <v>4366470000000</v>
      </c>
      <c r="BD1001" s="41">
        <v>4807340000000</v>
      </c>
      <c r="BE1001" s="41">
        <v>5288940000000</v>
      </c>
      <c r="BF1001" s="41">
        <v>6123930000000</v>
      </c>
      <c r="BG1001" s="41">
        <v>6352360000000</v>
      </c>
      <c r="BH1001" s="41">
        <v>6544260000000</v>
      </c>
      <c r="BI1001" s="41">
        <v>7092790000000</v>
      </c>
      <c r="BJ1001" s="41">
        <v>7747690000000</v>
      </c>
      <c r="BK1001" s="41">
        <v>8308510000000</v>
      </c>
      <c r="BL1001" s="41">
        <v>8926030000000</v>
      </c>
    </row>
    <row r="1002" spans="1:64" x14ac:dyDescent="0.3">
      <c r="A1002" s="40" t="s">
        <v>163</v>
      </c>
      <c r="B1002" s="40" t="s">
        <v>164</v>
      </c>
      <c r="C1002" s="40" t="s">
        <v>330</v>
      </c>
      <c r="D1002" s="40" t="s">
        <v>80</v>
      </c>
      <c r="E1002" s="40" t="s">
        <v>293</v>
      </c>
      <c r="G1002" s="40" t="s">
        <v>81</v>
      </c>
      <c r="H1002" s="40">
        <v>5318432000</v>
      </c>
      <c r="I1002" s="40">
        <v>5487395800</v>
      </c>
      <c r="J1002" s="40">
        <v>5618165400</v>
      </c>
      <c r="K1002" s="40">
        <v>7499149700</v>
      </c>
      <c r="L1002" s="40">
        <v>8529500000</v>
      </c>
      <c r="M1002" s="40">
        <v>8903400000</v>
      </c>
      <c r="N1002" s="40">
        <v>9440600000</v>
      </c>
      <c r="O1002" s="40">
        <v>10402000100</v>
      </c>
      <c r="P1002" s="40">
        <v>10369800100</v>
      </c>
      <c r="Q1002" s="40">
        <v>11627599900</v>
      </c>
      <c r="R1002" s="40">
        <v>12584599900</v>
      </c>
      <c r="S1002" s="40">
        <v>13382100000</v>
      </c>
      <c r="T1002" s="40">
        <v>14876999900</v>
      </c>
      <c r="U1002" s="40">
        <v>18803000100</v>
      </c>
      <c r="V1002" s="40">
        <v>20513999900</v>
      </c>
      <c r="W1002" s="40">
        <v>23609999600</v>
      </c>
      <c r="X1002" s="40">
        <v>24646000100</v>
      </c>
      <c r="Y1002" s="40">
        <v>25132000000</v>
      </c>
      <c r="Z1002" s="40">
        <v>29558000400</v>
      </c>
      <c r="AA1002" s="40">
        <v>32555000600</v>
      </c>
      <c r="AB1002" s="40">
        <v>36125001000</v>
      </c>
      <c r="AC1002" s="40">
        <v>38837999400</v>
      </c>
      <c r="AD1002" s="40">
        <v>43212000800</v>
      </c>
      <c r="AE1002" s="40">
        <v>46380999200</v>
      </c>
      <c r="AF1002" s="40">
        <v>52664000000</v>
      </c>
      <c r="AG1002" s="40">
        <v>59714999300</v>
      </c>
      <c r="AH1002" s="40">
        <v>67215999000</v>
      </c>
      <c r="AI1002" s="40">
        <v>72053000200</v>
      </c>
      <c r="AJ1002" s="40">
        <v>81517000700</v>
      </c>
      <c r="AK1002" s="40">
        <v>82188999700</v>
      </c>
      <c r="AL1002" s="41">
        <v>118304000000</v>
      </c>
      <c r="AM1002" s="41">
        <v>127442000000</v>
      </c>
      <c r="AN1002" s="41">
        <v>151001000000</v>
      </c>
      <c r="AO1002" s="41">
        <v>162616000000</v>
      </c>
      <c r="AP1002" s="41">
        <v>183660000000</v>
      </c>
      <c r="AQ1002" s="41">
        <v>197956000000</v>
      </c>
      <c r="AR1002" s="41">
        <v>212890000000</v>
      </c>
      <c r="AS1002" s="41">
        <v>259176000000</v>
      </c>
      <c r="AT1002" s="41">
        <v>294506000000</v>
      </c>
      <c r="AU1002" s="41">
        <v>309084000000</v>
      </c>
      <c r="AV1002" s="41">
        <v>331178000000</v>
      </c>
      <c r="AW1002" s="41">
        <v>359898000000</v>
      </c>
      <c r="AX1002" s="41">
        <v>411136000000</v>
      </c>
      <c r="AY1002" s="41">
        <v>485863000000</v>
      </c>
      <c r="AZ1002" s="41">
        <v>580032000000</v>
      </c>
      <c r="BA1002" s="41">
        <v>816737000000</v>
      </c>
      <c r="BB1002" s="41">
        <v>868013000000</v>
      </c>
      <c r="BC1002" s="41">
        <v>960209000000</v>
      </c>
      <c r="BD1002" s="41">
        <v>960858000000</v>
      </c>
      <c r="BE1002" s="41">
        <v>1196770000000</v>
      </c>
      <c r="BF1002" s="41">
        <v>1452350000000</v>
      </c>
      <c r="BG1002" s="41">
        <v>1551700000000</v>
      </c>
      <c r="BH1002" s="41">
        <v>1695790000000</v>
      </c>
      <c r="BI1002" s="41">
        <v>1626480000000</v>
      </c>
      <c r="BJ1002" s="41">
        <v>1568990000000</v>
      </c>
      <c r="BK1002" s="41">
        <v>1665990000000</v>
      </c>
      <c r="BL1002" s="41">
        <v>1796720000000</v>
      </c>
    </row>
    <row r="1003" spans="1:64" x14ac:dyDescent="0.3">
      <c r="A1003" s="40" t="s">
        <v>167</v>
      </c>
      <c r="B1003" s="40" t="s">
        <v>168</v>
      </c>
      <c r="C1003" s="40" t="s">
        <v>330</v>
      </c>
      <c r="D1003" s="40" t="s">
        <v>80</v>
      </c>
      <c r="E1003" s="40" t="s">
        <v>293</v>
      </c>
      <c r="G1003" s="40" t="s">
        <v>81</v>
      </c>
      <c r="H1003" s="41">
        <v>119144000000</v>
      </c>
      <c r="I1003" s="41">
        <v>130283000000</v>
      </c>
      <c r="J1003" s="41">
        <v>143652000000</v>
      </c>
      <c r="K1003" s="41">
        <v>142806000000</v>
      </c>
      <c r="L1003" s="41">
        <v>165020000000</v>
      </c>
      <c r="M1003" s="41">
        <v>172539000000</v>
      </c>
      <c r="N1003" s="41">
        <v>163735000000</v>
      </c>
      <c r="O1003" s="41">
        <v>158742000000</v>
      </c>
      <c r="P1003" s="41">
        <v>162701000000</v>
      </c>
      <c r="Q1003" s="41">
        <v>179639000000</v>
      </c>
      <c r="R1003" s="41">
        <v>190980000000</v>
      </c>
      <c r="S1003" s="41">
        <v>187201000000</v>
      </c>
      <c r="T1003" s="41">
        <v>210939000000</v>
      </c>
      <c r="U1003" s="41">
        <v>246996000000</v>
      </c>
      <c r="V1003" s="41">
        <v>224748000000</v>
      </c>
      <c r="W1003" s="41">
        <v>254367000000</v>
      </c>
      <c r="X1003" s="41">
        <v>317285000000</v>
      </c>
      <c r="Y1003" s="41">
        <v>400396000000</v>
      </c>
      <c r="Z1003" s="41">
        <v>448689000000</v>
      </c>
      <c r="AA1003" s="41">
        <v>530000000000</v>
      </c>
      <c r="AB1003" s="41">
        <v>589900000000</v>
      </c>
      <c r="AC1003" s="41">
        <v>663000000000</v>
      </c>
      <c r="AD1003" s="41">
        <v>687100000000</v>
      </c>
      <c r="AE1003" s="41">
        <v>638500000000</v>
      </c>
      <c r="AF1003" s="41">
        <v>647200000000</v>
      </c>
      <c r="AG1003" s="41">
        <v>659400000000</v>
      </c>
      <c r="AH1003" s="41">
        <v>671100000000</v>
      </c>
      <c r="AI1003" s="41">
        <v>679200000000</v>
      </c>
      <c r="AJ1003" s="41">
        <v>695300000000</v>
      </c>
      <c r="AK1003" s="41">
        <v>675400000000</v>
      </c>
      <c r="AL1003" s="41">
        <v>656741000000</v>
      </c>
      <c r="AM1003" s="41">
        <v>620699000000</v>
      </c>
      <c r="AN1003" s="41">
        <v>628800000000</v>
      </c>
      <c r="AO1003" s="41">
        <v>867900000000</v>
      </c>
      <c r="AP1003" s="41">
        <v>938800000000</v>
      </c>
      <c r="AQ1003" s="41">
        <v>1016850000000</v>
      </c>
      <c r="AR1003" s="41">
        <v>1077220000000</v>
      </c>
      <c r="AS1003" s="41">
        <v>1225170000000</v>
      </c>
      <c r="AT1003" s="41">
        <v>1242600000000</v>
      </c>
      <c r="AU1003" s="41">
        <v>1280400000000</v>
      </c>
      <c r="AV1003" s="41">
        <v>1426000000000</v>
      </c>
      <c r="AW1003" s="41">
        <v>1512800000000</v>
      </c>
      <c r="AX1003" s="41">
        <v>1587500000000</v>
      </c>
      <c r="AY1003" s="41">
        <v>1612800000000</v>
      </c>
      <c r="AZ1003" s="41">
        <v>1796100000000</v>
      </c>
      <c r="BA1003" s="41">
        <v>1906840000000</v>
      </c>
      <c r="BB1003" s="41">
        <v>2056710000000</v>
      </c>
      <c r="BC1003" s="41">
        <v>2408880000000</v>
      </c>
      <c r="BD1003" s="41">
        <v>2537100000000</v>
      </c>
      <c r="BE1003" s="41">
        <v>2832320000000</v>
      </c>
      <c r="BF1003" s="41">
        <v>3024280000000</v>
      </c>
      <c r="BG1003" s="41">
        <v>3544210000000</v>
      </c>
      <c r="BH1003" s="41">
        <v>3788280000000</v>
      </c>
      <c r="BI1003" s="41">
        <v>4068900000000</v>
      </c>
      <c r="BJ1003" s="41">
        <v>4268890000000</v>
      </c>
      <c r="BK1003" s="41">
        <v>4464340000000</v>
      </c>
      <c r="BL1003" s="41">
        <v>4726440000000</v>
      </c>
    </row>
    <row r="1004" spans="1:64" x14ac:dyDescent="0.3">
      <c r="A1004" s="40" t="s">
        <v>169</v>
      </c>
      <c r="B1004" s="40" t="s">
        <v>170</v>
      </c>
      <c r="C1004" s="40" t="s">
        <v>330</v>
      </c>
      <c r="D1004" s="40" t="s">
        <v>80</v>
      </c>
      <c r="E1004" s="40" t="s">
        <v>293</v>
      </c>
      <c r="G1004" s="40" t="s">
        <v>81</v>
      </c>
      <c r="H1004" s="40">
        <v>3190921200</v>
      </c>
      <c r="I1004" s="40">
        <v>3506715100</v>
      </c>
      <c r="J1004" s="40">
        <v>3689708800</v>
      </c>
      <c r="K1004" s="40">
        <v>3966381100</v>
      </c>
      <c r="L1004" s="40">
        <v>4196100000</v>
      </c>
      <c r="M1004" s="40">
        <v>4547800000</v>
      </c>
      <c r="N1004" s="40">
        <v>3716600000</v>
      </c>
      <c r="O1004" s="40">
        <v>3715000000</v>
      </c>
      <c r="P1004" s="40">
        <v>4738800000</v>
      </c>
      <c r="Q1004" s="40">
        <v>8961500000</v>
      </c>
      <c r="R1004" s="40">
        <v>10375400000</v>
      </c>
      <c r="S1004" s="40">
        <v>11034700000</v>
      </c>
      <c r="T1004" s="40">
        <v>12251600000</v>
      </c>
      <c r="U1004" s="40">
        <v>19604000000</v>
      </c>
      <c r="V1004" s="40">
        <v>22945400000</v>
      </c>
      <c r="W1004" s="40">
        <v>28611400000</v>
      </c>
      <c r="X1004" s="40">
        <v>33585000000</v>
      </c>
      <c r="Y1004" s="40">
        <v>36053000000</v>
      </c>
      <c r="Z1004" s="40">
        <v>42912000000</v>
      </c>
      <c r="AA1004" s="40">
        <v>50270000100</v>
      </c>
      <c r="AB1004" s="41">
        <v>139311000000</v>
      </c>
      <c r="AC1004" s="41">
        <v>149051000000</v>
      </c>
      <c r="AD1004" s="41">
        <v>158750000000</v>
      </c>
      <c r="AE1004" s="41">
        <v>165854000000</v>
      </c>
      <c r="AF1004" s="41">
        <v>187831000000</v>
      </c>
      <c r="AG1004" s="41">
        <v>198123000000</v>
      </c>
      <c r="AH1004" s="41">
        <v>244680000000</v>
      </c>
      <c r="AI1004" s="41">
        <v>315615000000</v>
      </c>
      <c r="AJ1004" s="41">
        <v>414861000000</v>
      </c>
      <c r="AK1004" s="41">
        <v>494644000000</v>
      </c>
      <c r="AL1004" s="41">
        <v>590060000000</v>
      </c>
      <c r="AM1004" s="41">
        <v>906029000000</v>
      </c>
      <c r="AN1004" s="41">
        <v>1257170000000</v>
      </c>
      <c r="AO1004" s="41">
        <v>1768790000000</v>
      </c>
      <c r="AP1004" s="41">
        <v>3100240000000</v>
      </c>
      <c r="AQ1004" s="41">
        <v>4086070000000</v>
      </c>
      <c r="AR1004" s="41">
        <v>4418710000000</v>
      </c>
      <c r="AS1004" s="41">
        <v>4805160000000</v>
      </c>
      <c r="AT1004" s="41">
        <v>5482350000000</v>
      </c>
      <c r="AU1004" s="41">
        <v>7062750000000</v>
      </c>
      <c r="AV1004" s="41">
        <v>8234490000000</v>
      </c>
      <c r="AW1004" s="41">
        <v>11501500000000</v>
      </c>
      <c r="AX1004" s="41">
        <v>13557000000000</v>
      </c>
      <c r="AY1004" s="41">
        <v>18124100000000</v>
      </c>
      <c r="AZ1004" s="41">
        <v>23121900000000</v>
      </c>
      <c r="BA1004" s="41">
        <v>30375200000000</v>
      </c>
      <c r="BB1004" s="41">
        <v>34675900000000</v>
      </c>
      <c r="BC1004" s="41">
        <v>39954200000000</v>
      </c>
      <c r="BD1004" s="41">
        <v>43461500000000</v>
      </c>
      <c r="BE1004" s="41">
        <v>54612300000000</v>
      </c>
      <c r="BF1004" s="41">
        <v>63134700000000</v>
      </c>
      <c r="BG1004" s="41">
        <v>72351500000000</v>
      </c>
      <c r="BH1004" s="41">
        <v>81010000000000</v>
      </c>
      <c r="BI1004" s="41">
        <v>90137000000000</v>
      </c>
      <c r="BJ1004" s="41">
        <v>95177700000000</v>
      </c>
      <c r="BK1004" s="41">
        <v>102575000000000</v>
      </c>
      <c r="BL1004" s="41">
        <v>114899000000000</v>
      </c>
    </row>
    <row r="1005" spans="1:64" x14ac:dyDescent="0.3">
      <c r="A1005" s="40" t="s">
        <v>173</v>
      </c>
      <c r="B1005" s="40" t="s">
        <v>174</v>
      </c>
      <c r="C1005" s="40" t="s">
        <v>330</v>
      </c>
      <c r="D1005" s="40" t="s">
        <v>80</v>
      </c>
      <c r="E1005" s="40" t="s">
        <v>293</v>
      </c>
      <c r="G1005" s="40" t="s">
        <v>81</v>
      </c>
      <c r="H1005" s="41">
        <v>259724000000</v>
      </c>
      <c r="I1005" s="41">
        <v>265957000000</v>
      </c>
      <c r="J1005" s="41">
        <v>274943000000</v>
      </c>
      <c r="K1005" s="41">
        <v>291320000000</v>
      </c>
      <c r="L1005" s="41">
        <v>296538000000</v>
      </c>
      <c r="M1005" s="41">
        <v>306338000000</v>
      </c>
      <c r="N1005" s="41">
        <v>306635000000</v>
      </c>
      <c r="O1005" s="41">
        <v>324157000000</v>
      </c>
      <c r="P1005" s="41">
        <v>323712000000</v>
      </c>
      <c r="Q1005" s="41">
        <v>358608000000</v>
      </c>
      <c r="R1005" s="41">
        <v>368853000000</v>
      </c>
      <c r="S1005" s="41">
        <v>408501000000</v>
      </c>
      <c r="T1005" s="41">
        <v>415331000000</v>
      </c>
      <c r="U1005" s="41">
        <v>505317000000</v>
      </c>
      <c r="V1005" s="41">
        <v>606589000000</v>
      </c>
      <c r="W1005" s="41">
        <v>685735000000</v>
      </c>
      <c r="X1005" s="41">
        <v>721818000000</v>
      </c>
      <c r="Y1005" s="41">
        <v>740231000000</v>
      </c>
      <c r="Z1005" s="41">
        <v>868942000000</v>
      </c>
      <c r="AA1005" s="41">
        <v>937036000000</v>
      </c>
      <c r="AB1005" s="41">
        <v>1092820000000</v>
      </c>
      <c r="AC1005" s="41">
        <v>1293640000000</v>
      </c>
      <c r="AD1005" s="41">
        <v>1338320000000</v>
      </c>
      <c r="AE1005" s="41">
        <v>1496630000000</v>
      </c>
      <c r="AF1005" s="41">
        <v>1684760000000</v>
      </c>
      <c r="AG1005" s="41">
        <v>1836890000000</v>
      </c>
      <c r="AH1005" s="41">
        <v>1917840000000</v>
      </c>
      <c r="AI1005" s="41">
        <v>1879740000000</v>
      </c>
      <c r="AJ1005" s="41">
        <v>1984170000000</v>
      </c>
      <c r="AK1005" s="41">
        <v>1970410000000</v>
      </c>
      <c r="AL1005" s="41">
        <v>2006130000000</v>
      </c>
      <c r="AM1005" s="41">
        <v>2012190000000</v>
      </c>
      <c r="AN1005" s="41">
        <v>2035720000000</v>
      </c>
      <c r="AO1005" s="41">
        <v>2725180000000</v>
      </c>
      <c r="AP1005" s="41">
        <v>3082900000000</v>
      </c>
      <c r="AQ1005" s="41">
        <v>3280680000000</v>
      </c>
      <c r="AR1005" s="41">
        <v>3452550000000</v>
      </c>
      <c r="AS1005" s="41">
        <v>3756970000000</v>
      </c>
      <c r="AT1005" s="41">
        <v>4009560000000</v>
      </c>
      <c r="AU1005" s="41">
        <v>4217920000000</v>
      </c>
      <c r="AV1005" s="41">
        <v>4526440000000</v>
      </c>
      <c r="AW1005" s="41">
        <v>4706420000000</v>
      </c>
      <c r="AX1005" s="41">
        <v>5046700000000</v>
      </c>
      <c r="AY1005" s="41">
        <v>5371300000000</v>
      </c>
      <c r="AZ1005" s="41">
        <v>5814190000000</v>
      </c>
      <c r="BA1005" s="41">
        <v>6195120000000</v>
      </c>
      <c r="BB1005" s="41">
        <v>6846790000000</v>
      </c>
      <c r="BC1005" s="41">
        <v>7590210000000</v>
      </c>
      <c r="BD1005" s="41">
        <v>7672180000000</v>
      </c>
      <c r="BE1005" s="41">
        <v>8030950000000</v>
      </c>
      <c r="BF1005" s="41">
        <v>8436390000000</v>
      </c>
      <c r="BG1005" s="41">
        <v>9100360000000</v>
      </c>
      <c r="BH1005" s="41">
        <v>9367090000000</v>
      </c>
      <c r="BI1005" s="41">
        <v>9775040000000</v>
      </c>
      <c r="BJ1005" s="41">
        <v>10508700000000</v>
      </c>
      <c r="BK1005" s="41">
        <v>11251700000000</v>
      </c>
      <c r="BL1005" s="41">
        <v>12264900000000</v>
      </c>
    </row>
    <row r="1006" spans="1:64" x14ac:dyDescent="0.3">
      <c r="A1006" s="40" t="s">
        <v>5</v>
      </c>
      <c r="B1006" s="40" t="s">
        <v>6</v>
      </c>
      <c r="C1006" s="40" t="s">
        <v>329</v>
      </c>
      <c r="D1006" s="40" t="s">
        <v>82</v>
      </c>
      <c r="E1006" s="40" t="s">
        <v>293</v>
      </c>
      <c r="G1006" s="40" t="s">
        <v>83</v>
      </c>
      <c r="AA1006" s="40">
        <v>5930503401</v>
      </c>
      <c r="AB1006" s="40">
        <v>5550483036</v>
      </c>
      <c r="AC1006" s="40">
        <v>5550483036</v>
      </c>
      <c r="AD1006" s="40">
        <v>5784341596</v>
      </c>
      <c r="AE1006" s="40">
        <v>6131475065</v>
      </c>
      <c r="AF1006" s="40">
        <v>7553560459</v>
      </c>
      <c r="AG1006" s="40">
        <v>7072063345</v>
      </c>
      <c r="AH1006" s="40">
        <v>8083872012</v>
      </c>
      <c r="AI1006" s="40">
        <v>8769250550</v>
      </c>
      <c r="AJ1006" s="40">
        <v>10201099040</v>
      </c>
      <c r="AK1006" s="40">
        <v>11228764963</v>
      </c>
      <c r="AL1006" s="40">
        <v>10603784541</v>
      </c>
      <c r="AM1006" s="40">
        <v>8307810974</v>
      </c>
      <c r="AN1006" s="40">
        <v>5768720422</v>
      </c>
      <c r="AO1006" s="40">
        <v>4438321017</v>
      </c>
      <c r="AP1006" s="40">
        <v>5538749260</v>
      </c>
      <c r="AQ1006" s="40">
        <v>7526446606</v>
      </c>
      <c r="AR1006" s="40">
        <v>7648377413</v>
      </c>
      <c r="AS1006" s="40">
        <v>6506229607</v>
      </c>
      <c r="AT1006" s="40">
        <v>6152922943</v>
      </c>
      <c r="AU1006" s="40">
        <v>9129594819</v>
      </c>
      <c r="AV1006" s="40">
        <v>8936063723</v>
      </c>
      <c r="AW1006" s="40">
        <v>15285594828</v>
      </c>
      <c r="AX1006" s="40">
        <v>17812705294</v>
      </c>
      <c r="AY1006" s="40">
        <v>23552052408</v>
      </c>
      <c r="AZ1006" s="40">
        <v>36970918699</v>
      </c>
      <c r="BA1006" s="40">
        <v>52381006892</v>
      </c>
      <c r="BB1006" s="40">
        <v>65266452081</v>
      </c>
      <c r="BC1006" s="40">
        <v>88538611205</v>
      </c>
      <c r="BD1006" s="40">
        <v>70307163678</v>
      </c>
      <c r="BE1006" s="40">
        <v>83799496612</v>
      </c>
      <c r="BF1006" s="41">
        <v>111790000000</v>
      </c>
      <c r="BG1006" s="41">
        <v>128053000000</v>
      </c>
      <c r="BH1006" s="41">
        <v>136710000000</v>
      </c>
      <c r="BI1006" s="41">
        <v>145712000000</v>
      </c>
      <c r="BJ1006" s="41">
        <v>116194000000</v>
      </c>
      <c r="BK1006" s="41">
        <v>101124000000</v>
      </c>
      <c r="BL1006" s="41">
        <v>122124000000</v>
      </c>
    </row>
    <row r="1007" spans="1:64" x14ac:dyDescent="0.3">
      <c r="A1007" s="40" t="s">
        <v>151</v>
      </c>
      <c r="B1007" s="40" t="s">
        <v>152</v>
      </c>
      <c r="C1007" s="40" t="s">
        <v>329</v>
      </c>
      <c r="D1007" s="40" t="s">
        <v>82</v>
      </c>
      <c r="E1007" s="40" t="s">
        <v>293</v>
      </c>
      <c r="G1007" s="40" t="s">
        <v>83</v>
      </c>
      <c r="H1007" s="40">
        <v>202999992</v>
      </c>
      <c r="I1007" s="40">
        <v>213500006</v>
      </c>
      <c r="J1007" s="40">
        <v>232749998</v>
      </c>
      <c r="K1007" s="40">
        <v>260750008</v>
      </c>
      <c r="L1007" s="40">
        <v>158994963</v>
      </c>
      <c r="M1007" s="40">
        <v>165444571.40000001</v>
      </c>
      <c r="N1007" s="40">
        <v>178297142.90000001</v>
      </c>
      <c r="O1007" s="40">
        <v>183200000</v>
      </c>
      <c r="P1007" s="40">
        <v>190205714.30000001</v>
      </c>
      <c r="Q1007" s="40">
        <v>242732571.40000001</v>
      </c>
      <c r="R1007" s="40">
        <v>252842285.69999999</v>
      </c>
      <c r="S1007" s="40">
        <v>246804571.40000001</v>
      </c>
      <c r="T1007" s="40">
        <v>304339839.60000002</v>
      </c>
      <c r="U1007" s="40">
        <v>345263492.10000002</v>
      </c>
      <c r="V1007" s="40">
        <v>420986666.69999999</v>
      </c>
      <c r="W1007" s="40">
        <v>448412753.60000002</v>
      </c>
      <c r="X1007" s="40">
        <v>547535555.60000002</v>
      </c>
      <c r="Y1007" s="40">
        <v>610225555.60000002</v>
      </c>
      <c r="Z1007" s="40">
        <v>782496666.70000005</v>
      </c>
      <c r="AA1007" s="40">
        <v>919726666.70000005</v>
      </c>
      <c r="AB1007" s="40">
        <v>969046666.70000005</v>
      </c>
      <c r="AC1007" s="40">
        <v>1013222222</v>
      </c>
      <c r="AD1007" s="40">
        <v>1082926304</v>
      </c>
      <c r="AE1007" s="40">
        <v>987143931.20000005</v>
      </c>
      <c r="AF1007" s="40">
        <v>1149979286</v>
      </c>
      <c r="AG1007" s="40">
        <v>1201725497</v>
      </c>
      <c r="AH1007" s="40">
        <v>1131466494</v>
      </c>
      <c r="AI1007" s="40">
        <v>1082403219</v>
      </c>
      <c r="AJ1007" s="40">
        <v>1113924130</v>
      </c>
      <c r="AK1007" s="40">
        <v>1132101253</v>
      </c>
      <c r="AL1007" s="40">
        <v>1167398478</v>
      </c>
      <c r="AM1007" s="40">
        <v>1083037671</v>
      </c>
      <c r="AN1007" s="40">
        <v>938632612</v>
      </c>
      <c r="AO1007" s="40">
        <v>925030590.20000005</v>
      </c>
      <c r="AP1007" s="40">
        <v>1000428394</v>
      </c>
      <c r="AQ1007" s="40">
        <v>869033856.29999995</v>
      </c>
      <c r="AR1007" s="40">
        <v>972896267.89999998</v>
      </c>
      <c r="AS1007" s="40">
        <v>893770806.10000002</v>
      </c>
      <c r="AT1007" s="40">
        <v>808077223.39999998</v>
      </c>
      <c r="AU1007" s="40">
        <v>870486065.89999998</v>
      </c>
      <c r="AV1007" s="40">
        <v>876794723.10000002</v>
      </c>
      <c r="AW1007" s="40">
        <v>825394490.20000005</v>
      </c>
      <c r="AX1007" s="40">
        <v>784654423.60000002</v>
      </c>
      <c r="AY1007" s="40">
        <v>915257323.39999998</v>
      </c>
      <c r="AZ1007" s="40">
        <v>1117113046</v>
      </c>
      <c r="BA1007" s="40">
        <v>1273375020</v>
      </c>
      <c r="BB1007" s="40">
        <v>1356199365</v>
      </c>
      <c r="BC1007" s="40">
        <v>1611835902</v>
      </c>
      <c r="BD1007" s="40">
        <v>1781455092</v>
      </c>
      <c r="BE1007" s="40">
        <v>2032135247</v>
      </c>
      <c r="BF1007" s="40">
        <v>2235820868</v>
      </c>
      <c r="BG1007" s="40">
        <v>2333308099</v>
      </c>
      <c r="BH1007" s="40">
        <v>2451625333</v>
      </c>
      <c r="BI1007" s="40">
        <v>2705783272</v>
      </c>
      <c r="BJ1007" s="40">
        <v>3104394858</v>
      </c>
      <c r="BK1007" s="40">
        <v>2959185295</v>
      </c>
      <c r="BL1007" s="40">
        <v>3172416146</v>
      </c>
    </row>
    <row r="1008" spans="1:64" x14ac:dyDescent="0.3">
      <c r="A1008" s="40" t="s">
        <v>157</v>
      </c>
      <c r="B1008" s="40" t="s">
        <v>158</v>
      </c>
      <c r="C1008" s="40" t="s">
        <v>329</v>
      </c>
      <c r="D1008" s="40" t="s">
        <v>82</v>
      </c>
      <c r="E1008" s="40" t="s">
        <v>293</v>
      </c>
      <c r="G1008" s="40" t="s">
        <v>83</v>
      </c>
      <c r="AB1008" s="40">
        <v>7324903188</v>
      </c>
      <c r="AC1008" s="40">
        <v>7707678019</v>
      </c>
      <c r="AD1008" s="40">
        <v>8567890821</v>
      </c>
      <c r="AE1008" s="40">
        <v>8096302367</v>
      </c>
      <c r="AF1008" s="40">
        <v>9480840483</v>
      </c>
      <c r="AG1008" s="40">
        <v>9848600870</v>
      </c>
      <c r="AH1008" s="40">
        <v>10527338647</v>
      </c>
      <c r="AI1008" s="40">
        <v>10908935749</v>
      </c>
      <c r="AJ1008" s="40">
        <v>11476584879</v>
      </c>
      <c r="AK1008" s="40">
        <v>12175166763</v>
      </c>
      <c r="AL1008" s="40">
        <v>13463868357</v>
      </c>
      <c r="AM1008" s="40">
        <v>10492993078</v>
      </c>
      <c r="AN1008" s="40">
        <v>8830712714</v>
      </c>
      <c r="AO1008" s="40">
        <v>6927950565</v>
      </c>
      <c r="AP1008" s="40">
        <v>7663984568</v>
      </c>
      <c r="AQ1008" s="40">
        <v>8547939731</v>
      </c>
      <c r="AR1008" s="40">
        <v>8589211390</v>
      </c>
      <c r="AS1008" s="40">
        <v>7818224906</v>
      </c>
      <c r="AT1008" s="40">
        <v>7700833482</v>
      </c>
      <c r="AU1008" s="40">
        <v>8242392104</v>
      </c>
      <c r="AV1008" s="40">
        <v>8231326016</v>
      </c>
      <c r="AW1008" s="40">
        <v>7850809498</v>
      </c>
      <c r="AX1008" s="40">
        <v>8623691300</v>
      </c>
      <c r="AY1008" s="40">
        <v>10131187261</v>
      </c>
      <c r="AZ1008" s="40">
        <v>12401139454</v>
      </c>
      <c r="BA1008" s="40">
        <v>15280861835</v>
      </c>
      <c r="BB1008" s="40">
        <v>19707616773</v>
      </c>
      <c r="BC1008" s="40">
        <v>27066912635</v>
      </c>
      <c r="BD1008" s="40">
        <v>32437389116</v>
      </c>
      <c r="BE1008" s="40">
        <v>29933790334</v>
      </c>
      <c r="BF1008" s="40">
        <v>31952763089</v>
      </c>
      <c r="BG1008" s="40">
        <v>43310721414</v>
      </c>
      <c r="BH1008" s="40">
        <v>47648211133</v>
      </c>
      <c r="BI1008" s="40">
        <v>55612228234</v>
      </c>
      <c r="BJ1008" s="40">
        <v>64464547915</v>
      </c>
      <c r="BK1008" s="40">
        <v>73000980434</v>
      </c>
      <c r="BL1008" s="40">
        <v>80561496134</v>
      </c>
    </row>
    <row r="1009" spans="1:64" x14ac:dyDescent="0.3">
      <c r="A1009" s="40" t="s">
        <v>159</v>
      </c>
      <c r="B1009" s="40" t="s">
        <v>160</v>
      </c>
      <c r="C1009" s="40" t="s">
        <v>329</v>
      </c>
      <c r="D1009" s="40" t="s">
        <v>82</v>
      </c>
      <c r="E1009" s="40" t="s">
        <v>293</v>
      </c>
      <c r="G1009" s="40" t="s">
        <v>83</v>
      </c>
      <c r="H1009" s="40">
        <v>792959472.10000002</v>
      </c>
      <c r="I1009" s="40">
        <v>868111400</v>
      </c>
      <c r="J1009" s="40">
        <v>926589348.60000002</v>
      </c>
      <c r="K1009" s="40">
        <v>998759333.60000002</v>
      </c>
      <c r="L1009" s="40">
        <v>997919320</v>
      </c>
      <c r="M1009" s="40">
        <v>1164519673</v>
      </c>
      <c r="N1009" s="40">
        <v>1232559506</v>
      </c>
      <c r="O1009" s="40">
        <v>1353295458</v>
      </c>
      <c r="P1009" s="40">
        <v>1458379415</v>
      </c>
      <c r="Q1009" s="40">
        <v>1603447357</v>
      </c>
      <c r="R1009" s="40">
        <v>1778391289</v>
      </c>
      <c r="S1009" s="40">
        <v>2107279157</v>
      </c>
      <c r="T1009" s="40">
        <v>2502142444</v>
      </c>
      <c r="U1009" s="40">
        <v>2973309272</v>
      </c>
      <c r="V1009" s="40">
        <v>3259344936</v>
      </c>
      <c r="W1009" s="40">
        <v>3474542392</v>
      </c>
      <c r="X1009" s="40">
        <v>4494378855</v>
      </c>
      <c r="Y1009" s="40">
        <v>5303734883</v>
      </c>
      <c r="Z1009" s="40">
        <v>6234390975</v>
      </c>
      <c r="AA1009" s="40">
        <v>7265315332</v>
      </c>
      <c r="AB1009" s="40">
        <v>6854491454</v>
      </c>
      <c r="AC1009" s="40">
        <v>6431579357</v>
      </c>
      <c r="AD1009" s="40">
        <v>5979198464</v>
      </c>
      <c r="AE1009" s="40">
        <v>6191437070</v>
      </c>
      <c r="AF1009" s="40">
        <v>6135034338</v>
      </c>
      <c r="AG1009" s="40">
        <v>7239126717</v>
      </c>
      <c r="AH1009" s="40">
        <v>7970820531</v>
      </c>
      <c r="AI1009" s="40">
        <v>8355380879</v>
      </c>
      <c r="AJ1009" s="40">
        <v>8283114648</v>
      </c>
      <c r="AK1009" s="40">
        <v>8572359163</v>
      </c>
      <c r="AL1009" s="40">
        <v>8151479004</v>
      </c>
      <c r="AM1009" s="40">
        <v>8209129172</v>
      </c>
      <c r="AN1009" s="40">
        <v>5751789915</v>
      </c>
      <c r="AO1009" s="40">
        <v>7148145376</v>
      </c>
      <c r="AP1009" s="40">
        <v>9046326060</v>
      </c>
      <c r="AQ1009" s="40">
        <v>12045858436</v>
      </c>
      <c r="AR1009" s="40">
        <v>13115773738</v>
      </c>
      <c r="AS1009" s="40">
        <v>14093998844</v>
      </c>
      <c r="AT1009" s="40">
        <v>12896013577</v>
      </c>
      <c r="AU1009" s="40">
        <v>12705357103</v>
      </c>
      <c r="AV1009" s="40">
        <v>12986007426</v>
      </c>
      <c r="AW1009" s="40">
        <v>13147743911</v>
      </c>
      <c r="AX1009" s="40">
        <v>14904517650</v>
      </c>
      <c r="AY1009" s="40">
        <v>16095337094</v>
      </c>
      <c r="AZ1009" s="40">
        <v>18737897745</v>
      </c>
      <c r="BA1009" s="40">
        <v>25825524821</v>
      </c>
      <c r="BB1009" s="40">
        <v>31958195182</v>
      </c>
      <c r="BC1009" s="40">
        <v>35895153328</v>
      </c>
      <c r="BD1009" s="40">
        <v>37021512049</v>
      </c>
      <c r="BE1009" s="40">
        <v>40000088347</v>
      </c>
      <c r="BF1009" s="40">
        <v>41953433591</v>
      </c>
      <c r="BG1009" s="40">
        <v>50412754861</v>
      </c>
      <c r="BH1009" s="40">
        <v>55096728048</v>
      </c>
      <c r="BI1009" s="40">
        <v>61448041564</v>
      </c>
      <c r="BJ1009" s="40">
        <v>64007751188</v>
      </c>
      <c r="BK1009" s="40">
        <v>70875223143</v>
      </c>
      <c r="BL1009" s="40">
        <v>79263075749</v>
      </c>
    </row>
    <row r="1010" spans="1:64" x14ac:dyDescent="0.3">
      <c r="A1010" s="40" t="s">
        <v>275</v>
      </c>
      <c r="B1010" s="40" t="s">
        <v>276</v>
      </c>
      <c r="C1010" s="40" t="s">
        <v>329</v>
      </c>
      <c r="D1010" s="40" t="s">
        <v>82</v>
      </c>
      <c r="E1010" s="40" t="s">
        <v>293</v>
      </c>
      <c r="G1010" s="40" t="s">
        <v>83</v>
      </c>
      <c r="H1010" s="40">
        <v>699161943.89999998</v>
      </c>
      <c r="I1010" s="40">
        <v>739286906.89999998</v>
      </c>
      <c r="J1010" s="40">
        <v>759345863</v>
      </c>
      <c r="K1010" s="40">
        <v>802482182.89999998</v>
      </c>
      <c r="L1010" s="40">
        <v>833563472.20000005</v>
      </c>
      <c r="M1010" s="40">
        <v>900264583.70000005</v>
      </c>
      <c r="N1010" s="40">
        <v>956436931.10000002</v>
      </c>
      <c r="O1010" s="40">
        <v>1031669636</v>
      </c>
      <c r="P1010" s="40">
        <v>1056391055</v>
      </c>
      <c r="Q1010" s="40">
        <v>1111859570</v>
      </c>
      <c r="R1010" s="40">
        <v>1199507630</v>
      </c>
      <c r="S1010" s="40">
        <v>1341590682</v>
      </c>
      <c r="T1010" s="40">
        <v>1653062347</v>
      </c>
      <c r="U1010" s="40">
        <v>1917508190</v>
      </c>
      <c r="V1010" s="40">
        <v>2283049233</v>
      </c>
      <c r="W1010" s="40">
        <v>2181844194</v>
      </c>
      <c r="X1010" s="40">
        <v>2358930406</v>
      </c>
      <c r="Y1010" s="40">
        <v>2669755116</v>
      </c>
      <c r="Z1010" s="40">
        <v>3463565881</v>
      </c>
      <c r="AA1010" s="40">
        <v>4042139901</v>
      </c>
      <c r="AB1010" s="40">
        <v>3594868208</v>
      </c>
      <c r="AC1010" s="40">
        <v>3526198070</v>
      </c>
      <c r="AD1010" s="40">
        <v>3511573992</v>
      </c>
      <c r="AE1010" s="40">
        <v>2939485472</v>
      </c>
      <c r="AF1010" s="40">
        <v>2857889712</v>
      </c>
      <c r="AG1010" s="40">
        <v>3258288891</v>
      </c>
      <c r="AH1010" s="40">
        <v>2565634382</v>
      </c>
      <c r="AI1010" s="40">
        <v>2442507588</v>
      </c>
      <c r="AJ1010" s="40">
        <v>2498059015</v>
      </c>
      <c r="AK1010" s="40">
        <v>3081479800</v>
      </c>
      <c r="AL1010" s="40">
        <v>2653141959</v>
      </c>
      <c r="AM1010" s="40">
        <v>3024459564</v>
      </c>
      <c r="AN1010" s="40">
        <v>3370842211</v>
      </c>
      <c r="AO1010" s="40">
        <v>2977040722</v>
      </c>
      <c r="AP1010" s="40">
        <v>3159901232</v>
      </c>
      <c r="AQ1010" s="40">
        <v>3995028593</v>
      </c>
      <c r="AR1010" s="40">
        <v>3545776697</v>
      </c>
      <c r="AS1010" s="40">
        <v>3738704468</v>
      </c>
      <c r="AT1010" s="40">
        <v>3717515283</v>
      </c>
      <c r="AU1010" s="40">
        <v>3877673539</v>
      </c>
      <c r="AV1010" s="40">
        <v>4529575348</v>
      </c>
      <c r="AW1010" s="40">
        <v>4397254608</v>
      </c>
      <c r="AX1010" s="40">
        <v>5474030080</v>
      </c>
      <c r="AY1010" s="40">
        <v>4363934494</v>
      </c>
      <c r="AZ1010" s="40">
        <v>5039293031</v>
      </c>
      <c r="BA1010" s="40">
        <v>5515884349</v>
      </c>
      <c r="BB1010" s="40">
        <v>7342923489</v>
      </c>
      <c r="BC1010" s="40">
        <v>9413002921</v>
      </c>
      <c r="BD1010" s="40">
        <v>8550363975</v>
      </c>
      <c r="BE1010" s="40">
        <v>8729936136</v>
      </c>
      <c r="BF1010" s="40">
        <v>9892702358</v>
      </c>
      <c r="BG1010" s="40">
        <v>9919780071</v>
      </c>
      <c r="BH1010" s="40">
        <v>10601690872</v>
      </c>
      <c r="BI1010" s="40">
        <v>10673516673</v>
      </c>
      <c r="BJ1010" s="40">
        <v>9744243531</v>
      </c>
      <c r="BK1010" s="40">
        <v>10001193315</v>
      </c>
      <c r="BL1010" s="40">
        <v>11499803807</v>
      </c>
    </row>
    <row r="1011" spans="1:64" x14ac:dyDescent="0.3">
      <c r="A1011" s="40" t="s">
        <v>277</v>
      </c>
      <c r="B1011" s="40" t="s">
        <v>278</v>
      </c>
      <c r="C1011" s="40" t="s">
        <v>329</v>
      </c>
      <c r="D1011" s="40" t="s">
        <v>82</v>
      </c>
      <c r="E1011" s="40" t="s">
        <v>293</v>
      </c>
      <c r="G1011" s="40" t="s">
        <v>83</v>
      </c>
      <c r="H1011" s="40">
        <v>174576508.5</v>
      </c>
      <c r="I1011" s="40">
        <v>183116337.69999999</v>
      </c>
      <c r="J1011" s="40">
        <v>190816183.69999999</v>
      </c>
      <c r="K1011" s="40">
        <v>194736105.30000001</v>
      </c>
      <c r="L1011" s="40">
        <v>229455410.90000001</v>
      </c>
      <c r="M1011" s="40">
        <v>260394792.09999999</v>
      </c>
      <c r="N1011" s="40">
        <v>269814968.19999999</v>
      </c>
      <c r="O1011" s="40">
        <v>245169806.80000001</v>
      </c>
      <c r="P1011" s="40">
        <v>265810632.40000001</v>
      </c>
      <c r="Q1011" s="40">
        <v>290531621.30000001</v>
      </c>
      <c r="R1011" s="40">
        <v>365386929.80000001</v>
      </c>
      <c r="S1011" s="40">
        <v>406062874.30000001</v>
      </c>
      <c r="T1011" s="40">
        <v>444281703.89999998</v>
      </c>
      <c r="U1011" s="40">
        <v>548621017.60000002</v>
      </c>
      <c r="V1011" s="40">
        <v>613220652.89999998</v>
      </c>
      <c r="W1011" s="40">
        <v>670317634.20000005</v>
      </c>
      <c r="X1011" s="40">
        <v>806290840.60000002</v>
      </c>
      <c r="Y1011" s="40">
        <v>949034016.79999995</v>
      </c>
      <c r="Z1011" s="40">
        <v>1058269066</v>
      </c>
      <c r="AA1011" s="40">
        <v>1237655461</v>
      </c>
      <c r="AB1011" s="40">
        <v>1237685692</v>
      </c>
      <c r="AC1011" s="40">
        <v>1180104216</v>
      </c>
      <c r="AD1011" s="40">
        <v>1223186840</v>
      </c>
      <c r="AE1011" s="40">
        <v>1208008985</v>
      </c>
      <c r="AF1011" s="40">
        <v>1131347798</v>
      </c>
      <c r="AG1011" s="40">
        <v>1183654828</v>
      </c>
      <c r="AH1011" s="40">
        <v>1183094128</v>
      </c>
      <c r="AI1011" s="40">
        <v>1379924257</v>
      </c>
      <c r="AJ1011" s="40">
        <v>1590215583</v>
      </c>
      <c r="AK1011" s="40">
        <v>1880771556</v>
      </c>
      <c r="AL1011" s="40">
        <v>2203545857</v>
      </c>
      <c r="AM1011" s="40">
        <v>1799517082</v>
      </c>
      <c r="AN1011" s="40">
        <v>2070636936</v>
      </c>
      <c r="AO1011" s="40">
        <v>1181802596</v>
      </c>
      <c r="AP1011" s="40">
        <v>1397457932</v>
      </c>
      <c r="AQ1011" s="40">
        <v>2281034131</v>
      </c>
      <c r="AR1011" s="40">
        <v>2663234934</v>
      </c>
      <c r="AS1011" s="40">
        <v>1750584265</v>
      </c>
      <c r="AT1011" s="40">
        <v>1775921718</v>
      </c>
      <c r="AU1011" s="40">
        <v>1743506531</v>
      </c>
      <c r="AV1011" s="40">
        <v>1716502862</v>
      </c>
      <c r="AW1011" s="40">
        <v>3495748398</v>
      </c>
      <c r="AX1011" s="40">
        <v>3208837077</v>
      </c>
      <c r="AY1011" s="40">
        <v>3476094499</v>
      </c>
      <c r="AZ1011" s="40">
        <v>3655909664</v>
      </c>
      <c r="BA1011" s="40">
        <v>3998020177</v>
      </c>
      <c r="BB1011" s="40">
        <v>4432937046</v>
      </c>
      <c r="BC1011" s="40">
        <v>5321012192</v>
      </c>
      <c r="BD1011" s="40">
        <v>6191127665</v>
      </c>
      <c r="BE1011" s="40">
        <v>6959655571</v>
      </c>
      <c r="BF1011" s="40">
        <v>8004000737</v>
      </c>
      <c r="BG1011" s="40">
        <v>6028487929</v>
      </c>
      <c r="BH1011" s="40">
        <v>5518880769</v>
      </c>
      <c r="BI1011" s="40">
        <v>6047813437</v>
      </c>
      <c r="BJ1011" s="40">
        <v>6373212641</v>
      </c>
      <c r="BK1011" s="40">
        <v>5433040160</v>
      </c>
      <c r="BL1011" s="40">
        <v>6303292264</v>
      </c>
    </row>
    <row r="1012" spans="1:64" x14ac:dyDescent="0.3">
      <c r="A1012" s="40" t="s">
        <v>165</v>
      </c>
      <c r="B1012" s="40" t="s">
        <v>166</v>
      </c>
      <c r="C1012" s="40" t="s">
        <v>329</v>
      </c>
      <c r="D1012" s="40" t="s">
        <v>82</v>
      </c>
      <c r="E1012" s="40" t="s">
        <v>293</v>
      </c>
      <c r="G1012" s="40" t="s">
        <v>83</v>
      </c>
      <c r="AA1012" s="40">
        <v>3526287037</v>
      </c>
      <c r="AB1012" s="40">
        <v>3537099150</v>
      </c>
      <c r="AC1012" s="40">
        <v>3612171958</v>
      </c>
      <c r="AD1012" s="40">
        <v>3236430348</v>
      </c>
      <c r="AE1012" s="40">
        <v>3376172170</v>
      </c>
      <c r="AF1012" s="40">
        <v>4456240741</v>
      </c>
      <c r="AG1012" s="40">
        <v>5247193069</v>
      </c>
      <c r="AH1012" s="40">
        <v>2354117303</v>
      </c>
      <c r="AI1012" s="40">
        <v>2093571674</v>
      </c>
      <c r="AJ1012" s="40">
        <v>2314159887</v>
      </c>
      <c r="AK1012" s="40">
        <v>2512079324</v>
      </c>
      <c r="AL1012" s="40">
        <v>3263761938</v>
      </c>
      <c r="AM1012" s="40">
        <v>2291175765</v>
      </c>
      <c r="AN1012" s="40">
        <v>2394823062</v>
      </c>
      <c r="AO1012" s="40">
        <v>2460670288</v>
      </c>
      <c r="AP1012" s="40">
        <v>2521738760</v>
      </c>
      <c r="AQ1012" s="40">
        <v>3523842275</v>
      </c>
      <c r="AR1012" s="40">
        <v>4227273069</v>
      </c>
      <c r="AS1012" s="40">
        <v>4873242526</v>
      </c>
      <c r="AT1012" s="40">
        <v>5302532113</v>
      </c>
      <c r="AU1012" s="40">
        <v>5016469069</v>
      </c>
      <c r="AV1012" s="40">
        <v>4766928747</v>
      </c>
      <c r="AW1012" s="40">
        <v>5031510909</v>
      </c>
      <c r="AX1012" s="40">
        <v>5597367853</v>
      </c>
      <c r="AY1012" s="40">
        <v>6831808930</v>
      </c>
      <c r="AZ1012" s="40">
        <v>7723846195</v>
      </c>
      <c r="BA1012" s="40">
        <v>8312078525</v>
      </c>
      <c r="BB1012" s="40">
        <v>9366742309</v>
      </c>
      <c r="BC1012" s="40">
        <v>11494837053</v>
      </c>
      <c r="BD1012" s="40">
        <v>10911698204</v>
      </c>
      <c r="BE1012" s="40">
        <v>10154238250</v>
      </c>
      <c r="BF1012" s="40">
        <v>13131168012</v>
      </c>
      <c r="BG1012" s="40">
        <v>14534278440</v>
      </c>
      <c r="BH1012" s="40">
        <v>16018848994</v>
      </c>
      <c r="BI1012" s="40">
        <v>16961117243</v>
      </c>
      <c r="BJ1012" s="40">
        <v>14798413628</v>
      </c>
      <c r="BK1012" s="40">
        <v>10981358031</v>
      </c>
      <c r="BL1012" s="40">
        <v>12645508634</v>
      </c>
    </row>
    <row r="1013" spans="1:64" x14ac:dyDescent="0.3">
      <c r="A1013" s="40" t="s">
        <v>171</v>
      </c>
      <c r="B1013" s="40" t="s">
        <v>172</v>
      </c>
      <c r="C1013" s="40" t="s">
        <v>329</v>
      </c>
      <c r="D1013" s="40" t="s">
        <v>82</v>
      </c>
      <c r="E1013" s="40" t="s">
        <v>293</v>
      </c>
      <c r="G1013" s="40" t="s">
        <v>83</v>
      </c>
      <c r="H1013" s="40">
        <v>122000016</v>
      </c>
      <c r="I1013" s="40">
        <v>125000008</v>
      </c>
      <c r="J1013" s="40">
        <v>128000000</v>
      </c>
      <c r="K1013" s="40">
        <v>129999994</v>
      </c>
      <c r="L1013" s="40">
        <v>148799980</v>
      </c>
      <c r="M1013" s="40">
        <v>124525702.90000001</v>
      </c>
      <c r="N1013" s="40">
        <v>159560018</v>
      </c>
      <c r="O1013" s="40">
        <v>172200018</v>
      </c>
      <c r="P1013" s="40">
        <v>188700037</v>
      </c>
      <c r="Q1013" s="40">
        <v>219900006</v>
      </c>
      <c r="R1013" s="40">
        <v>222952578.19999999</v>
      </c>
      <c r="S1013" s="40">
        <v>246457838.30000001</v>
      </c>
      <c r="T1013" s="40">
        <v>290746157.10000002</v>
      </c>
      <c r="U1013" s="40">
        <v>308458423.19999999</v>
      </c>
      <c r="V1013" s="40">
        <v>571863295.70000005</v>
      </c>
      <c r="W1013" s="40">
        <v>637754162.10000002</v>
      </c>
      <c r="X1013" s="40">
        <v>746650558.60000002</v>
      </c>
      <c r="Y1013" s="40">
        <v>905709147.29999995</v>
      </c>
      <c r="Z1013" s="40">
        <v>1109346221</v>
      </c>
      <c r="AA1013" s="40">
        <v>1254765350</v>
      </c>
      <c r="AB1013" s="40">
        <v>1407062608</v>
      </c>
      <c r="AC1013" s="40">
        <v>1407242640</v>
      </c>
      <c r="AD1013" s="40">
        <v>1479688126</v>
      </c>
      <c r="AE1013" s="40">
        <v>1587412957</v>
      </c>
      <c r="AF1013" s="40">
        <v>1715625839</v>
      </c>
      <c r="AG1013" s="40">
        <v>1944711061</v>
      </c>
      <c r="AH1013" s="40">
        <v>2157434025</v>
      </c>
      <c r="AI1013" s="40">
        <v>2395493878</v>
      </c>
      <c r="AJ1013" s="40">
        <v>2405021933</v>
      </c>
      <c r="AK1013" s="40">
        <v>2550185618</v>
      </c>
      <c r="AL1013" s="40">
        <v>1911600970</v>
      </c>
      <c r="AM1013" s="40">
        <v>2029026704</v>
      </c>
      <c r="AN1013" s="40">
        <v>1971525999</v>
      </c>
      <c r="AO1013" s="40">
        <v>753636370.5</v>
      </c>
      <c r="AP1013" s="40">
        <v>1293535011</v>
      </c>
      <c r="AQ1013" s="40">
        <v>1382334879</v>
      </c>
      <c r="AR1013" s="40">
        <v>1851558302</v>
      </c>
      <c r="AS1013" s="40">
        <v>1989343495</v>
      </c>
      <c r="AT1013" s="40">
        <v>1817654508</v>
      </c>
      <c r="AU1013" s="40">
        <v>1734938652</v>
      </c>
      <c r="AV1013" s="40">
        <v>1674685248</v>
      </c>
      <c r="AW1013" s="40">
        <v>1677552332</v>
      </c>
      <c r="AX1013" s="40">
        <v>1846198771</v>
      </c>
      <c r="AY1013" s="40">
        <v>2088961969</v>
      </c>
      <c r="AZ1013" s="40">
        <v>2581313486</v>
      </c>
      <c r="BA1013" s="40">
        <v>3152324689</v>
      </c>
      <c r="BB1013" s="40">
        <v>3824788145</v>
      </c>
      <c r="BC1013" s="40">
        <v>4860093843</v>
      </c>
      <c r="BD1013" s="40">
        <v>5378925895</v>
      </c>
      <c r="BE1013" s="40">
        <v>5773084568</v>
      </c>
      <c r="BF1013" s="40">
        <v>6563320570</v>
      </c>
      <c r="BG1013" s="40">
        <v>7334917697</v>
      </c>
      <c r="BH1013" s="40">
        <v>7621923308</v>
      </c>
      <c r="BI1013" s="40">
        <v>8016591928</v>
      </c>
      <c r="BJ1013" s="40">
        <v>8277613194</v>
      </c>
      <c r="BK1013" s="40">
        <v>8475681533</v>
      </c>
      <c r="BL1013" s="40">
        <v>9135454442</v>
      </c>
    </row>
    <row r="1014" spans="1:64" x14ac:dyDescent="0.3">
      <c r="A1014" s="40" t="s">
        <v>175</v>
      </c>
      <c r="B1014" s="40" t="s">
        <v>176</v>
      </c>
      <c r="C1014" s="40" t="s">
        <v>329</v>
      </c>
      <c r="D1014" s="40" t="s">
        <v>82</v>
      </c>
      <c r="E1014" s="40" t="s">
        <v>293</v>
      </c>
      <c r="G1014" s="40" t="s">
        <v>83</v>
      </c>
      <c r="H1014" s="40">
        <v>7972840543</v>
      </c>
      <c r="I1014" s="40">
        <v>8497830043</v>
      </c>
      <c r="J1014" s="40">
        <v>9423211536</v>
      </c>
      <c r="K1014" s="40">
        <v>10373792524</v>
      </c>
      <c r="L1014" s="40">
        <v>11334173317</v>
      </c>
      <c r="M1014" s="40">
        <v>12354752905</v>
      </c>
      <c r="N1014" s="40">
        <v>13777124458</v>
      </c>
      <c r="O1014" s="40">
        <v>14894302114</v>
      </c>
      <c r="P1014" s="40">
        <v>16780064399</v>
      </c>
      <c r="Q1014" s="40">
        <v>18418031639</v>
      </c>
      <c r="R1014" s="40">
        <v>20334172260</v>
      </c>
      <c r="S1014" s="40">
        <v>21358137115</v>
      </c>
      <c r="T1014" s="40">
        <v>29293948127</v>
      </c>
      <c r="U1014" s="40">
        <v>36806475350</v>
      </c>
      <c r="V1014" s="40">
        <v>38114942529</v>
      </c>
      <c r="W1014" s="40">
        <v>36601885925</v>
      </c>
      <c r="X1014" s="40">
        <v>40649724011</v>
      </c>
      <c r="Y1014" s="40">
        <v>46737580497</v>
      </c>
      <c r="Z1014" s="40">
        <v>57647268409</v>
      </c>
      <c r="AA1014" s="40">
        <v>82984078069</v>
      </c>
      <c r="AB1014" s="40">
        <v>89629496833</v>
      </c>
      <c r="AC1014" s="40">
        <v>82696902010</v>
      </c>
      <c r="AD1014" s="40">
        <v>88786580363</v>
      </c>
      <c r="AE1014" s="40">
        <v>87880468269</v>
      </c>
      <c r="AF1014" s="40">
        <v>69208451593</v>
      </c>
      <c r="AG1014" s="40">
        <v>82107924006</v>
      </c>
      <c r="AH1014" s="41">
        <v>107415000000</v>
      </c>
      <c r="AI1014" s="41">
        <v>118332000000</v>
      </c>
      <c r="AJ1014" s="41">
        <v>128903000000</v>
      </c>
      <c r="AK1014" s="41">
        <v>115553000000</v>
      </c>
      <c r="AL1014" s="41">
        <v>123943000000</v>
      </c>
      <c r="AM1014" s="41">
        <v>134545000000</v>
      </c>
      <c r="AN1014" s="41">
        <v>134310000000</v>
      </c>
      <c r="AO1014" s="41">
        <v>139752000000</v>
      </c>
      <c r="AP1014" s="41">
        <v>155460000000</v>
      </c>
      <c r="AQ1014" s="41">
        <v>147608000000</v>
      </c>
      <c r="AR1014" s="41">
        <v>152586000000</v>
      </c>
      <c r="AS1014" s="41">
        <v>137774000000</v>
      </c>
      <c r="AT1014" s="41">
        <v>136632000000</v>
      </c>
      <c r="AU1014" s="41">
        <v>136362000000</v>
      </c>
      <c r="AV1014" s="41">
        <v>121601000000</v>
      </c>
      <c r="AW1014" s="41">
        <v>115748000000</v>
      </c>
      <c r="AX1014" s="41">
        <v>175257000000</v>
      </c>
      <c r="AY1014" s="41">
        <v>228937000000</v>
      </c>
      <c r="AZ1014" s="41">
        <v>257671000000</v>
      </c>
      <c r="BA1014" s="41">
        <v>271638000000</v>
      </c>
      <c r="BB1014" s="41">
        <v>299416000000</v>
      </c>
      <c r="BC1014" s="41">
        <v>286770000000</v>
      </c>
      <c r="BD1014" s="41">
        <v>295936000000</v>
      </c>
      <c r="BE1014" s="41">
        <v>375349000000</v>
      </c>
      <c r="BF1014" s="41">
        <v>416419000000</v>
      </c>
      <c r="BG1014" s="41">
        <v>396328000000</v>
      </c>
      <c r="BH1014" s="41">
        <v>366643000000</v>
      </c>
      <c r="BI1014" s="41">
        <v>350636000000</v>
      </c>
      <c r="BJ1014" s="41">
        <v>317537000000</v>
      </c>
      <c r="BK1014" s="41">
        <v>295747000000</v>
      </c>
      <c r="BL1014" s="41">
        <v>348872000000</v>
      </c>
    </row>
    <row r="1015" spans="1:64" x14ac:dyDescent="0.3">
      <c r="A1015" s="40" t="s">
        <v>177</v>
      </c>
      <c r="B1015" s="40" t="s">
        <v>178</v>
      </c>
      <c r="C1015" s="40" t="s">
        <v>329</v>
      </c>
      <c r="D1015" s="40" t="s">
        <v>82</v>
      </c>
      <c r="E1015" s="40" t="s">
        <v>293</v>
      </c>
      <c r="G1015" s="40" t="s">
        <v>83</v>
      </c>
      <c r="AI1015" s="40">
        <v>5100405772</v>
      </c>
      <c r="AJ1015" s="40">
        <v>4420168102</v>
      </c>
      <c r="AK1015" s="40">
        <v>4258743263</v>
      </c>
      <c r="AL1015" s="40">
        <v>4956588279</v>
      </c>
      <c r="AM1015" s="40">
        <v>4601413264</v>
      </c>
      <c r="AN1015" s="40">
        <v>4257702197</v>
      </c>
      <c r="AO1015" s="40">
        <v>4510846968</v>
      </c>
      <c r="AP1015" s="40">
        <v>5255221425</v>
      </c>
      <c r="AQ1015" s="40">
        <v>6496195451</v>
      </c>
      <c r="AR1015" s="40">
        <v>7683852497</v>
      </c>
      <c r="AS1015" s="40">
        <v>9345174219</v>
      </c>
      <c r="AT1015" s="40">
        <v>9697847264</v>
      </c>
      <c r="AU1015" s="40">
        <v>10185786383</v>
      </c>
      <c r="AV1015" s="40">
        <v>10383560603</v>
      </c>
      <c r="AW1015" s="40">
        <v>10805599893</v>
      </c>
      <c r="AX1015" s="40">
        <v>11659129889</v>
      </c>
      <c r="AY1015" s="40">
        <v>12825801581</v>
      </c>
      <c r="AZ1015" s="40">
        <v>16929976600</v>
      </c>
      <c r="BA1015" s="40">
        <v>18610460327</v>
      </c>
      <c r="BB1015" s="40">
        <v>21501741757</v>
      </c>
      <c r="BC1015" s="40">
        <v>27368386358</v>
      </c>
      <c r="BD1015" s="40">
        <v>28573777052</v>
      </c>
      <c r="BE1015" s="40">
        <v>31409598704</v>
      </c>
      <c r="BF1015" s="40">
        <v>33877905104</v>
      </c>
      <c r="BG1015" s="40">
        <v>39087797980</v>
      </c>
      <c r="BH1015" s="40">
        <v>44413614439</v>
      </c>
      <c r="BI1015" s="40">
        <v>48219739331</v>
      </c>
      <c r="BJ1015" s="40">
        <v>45628320355</v>
      </c>
      <c r="BK1015" s="40">
        <v>47388394818</v>
      </c>
      <c r="BL1015" s="40">
        <v>52090321003</v>
      </c>
    </row>
    <row r="1016" spans="1:64" x14ac:dyDescent="0.3">
      <c r="A1016" s="40" t="s">
        <v>179</v>
      </c>
      <c r="B1016" s="40" t="s">
        <v>180</v>
      </c>
      <c r="C1016" s="40" t="s">
        <v>329</v>
      </c>
      <c r="D1016" s="40" t="s">
        <v>82</v>
      </c>
      <c r="E1016" s="40" t="s">
        <v>293</v>
      </c>
      <c r="G1016" s="40" t="s">
        <v>83</v>
      </c>
      <c r="H1016" s="40">
        <v>441524109</v>
      </c>
      <c r="I1016" s="40">
        <v>449012578.60000002</v>
      </c>
      <c r="J1016" s="40">
        <v>516147798.69999999</v>
      </c>
      <c r="K1016" s="40">
        <v>589056603.79999995</v>
      </c>
      <c r="L1016" s="40">
        <v>884873949.60000002</v>
      </c>
      <c r="M1016" s="40">
        <v>925770308.10000002</v>
      </c>
      <c r="N1016" s="40">
        <v>967647058.79999995</v>
      </c>
      <c r="O1016" s="40">
        <v>1037815126</v>
      </c>
      <c r="P1016" s="40">
        <v>1169047619</v>
      </c>
      <c r="Q1016" s="40">
        <v>1260084034</v>
      </c>
      <c r="R1016" s="40">
        <v>1417787115</v>
      </c>
      <c r="S1016" s="40">
        <v>1491596639</v>
      </c>
      <c r="T1016" s="40">
        <v>1702521008</v>
      </c>
      <c r="U1016" s="40">
        <v>2100142653</v>
      </c>
      <c r="V1016" s="40">
        <v>2359555556</v>
      </c>
      <c r="W1016" s="40">
        <v>2447300000</v>
      </c>
      <c r="X1016" s="40">
        <v>2936470588</v>
      </c>
      <c r="Y1016" s="40">
        <v>2420260870</v>
      </c>
      <c r="Z1016" s="40">
        <v>2139025000</v>
      </c>
      <c r="AA1016" s="40">
        <v>1244610000</v>
      </c>
      <c r="AB1016" s="40">
        <v>1337300000</v>
      </c>
      <c r="AC1016" s="40">
        <v>2177500000</v>
      </c>
      <c r="AD1016" s="40">
        <v>2240333333</v>
      </c>
      <c r="AE1016" s="40">
        <v>3615647477</v>
      </c>
      <c r="AF1016" s="40">
        <v>3519666339</v>
      </c>
      <c r="AG1016" s="40">
        <v>3923232122</v>
      </c>
      <c r="AH1016" s="40">
        <v>6269511615</v>
      </c>
      <c r="AI1016" s="40">
        <v>6508931652</v>
      </c>
      <c r="AJ1016" s="40">
        <v>5276480986</v>
      </c>
      <c r="AK1016" s="40">
        <v>4304398866</v>
      </c>
      <c r="AL1016" s="40">
        <v>3321729057</v>
      </c>
      <c r="AM1016" s="40">
        <v>2857457860</v>
      </c>
      <c r="AN1016" s="40">
        <v>3220439044</v>
      </c>
      <c r="AO1016" s="40">
        <v>3990430447</v>
      </c>
      <c r="AP1016" s="40">
        <v>5755818947</v>
      </c>
      <c r="AQ1016" s="40">
        <v>6044585327</v>
      </c>
      <c r="AR1016" s="40">
        <v>6269333313</v>
      </c>
      <c r="AS1016" s="40">
        <v>6584815847</v>
      </c>
      <c r="AT1016" s="40">
        <v>5998563258</v>
      </c>
      <c r="AU1016" s="40">
        <v>6193246837</v>
      </c>
      <c r="AV1016" s="40">
        <v>5840503869</v>
      </c>
      <c r="AW1016" s="40">
        <v>6178563591</v>
      </c>
      <c r="AX1016" s="40">
        <v>6336696289</v>
      </c>
      <c r="AY1016" s="40">
        <v>7940362799</v>
      </c>
      <c r="AZ1016" s="40">
        <v>9013834373</v>
      </c>
      <c r="BA1016" s="40">
        <v>9942597780</v>
      </c>
      <c r="BB1016" s="40">
        <v>12292813603</v>
      </c>
      <c r="BC1016" s="40">
        <v>14239026630</v>
      </c>
      <c r="BD1016" s="40">
        <v>18168902154</v>
      </c>
      <c r="BE1016" s="40">
        <v>20186496527</v>
      </c>
      <c r="BF1016" s="40">
        <v>20176025257</v>
      </c>
      <c r="BG1016" s="40">
        <v>23114293416</v>
      </c>
      <c r="BH1016" s="40">
        <v>24599550624</v>
      </c>
      <c r="BI1016" s="40">
        <v>27291879819</v>
      </c>
      <c r="BJ1016" s="40">
        <v>27102650387</v>
      </c>
      <c r="BK1016" s="40">
        <v>24133664285</v>
      </c>
      <c r="BL1016" s="40">
        <v>25995031850</v>
      </c>
    </row>
    <row r="1017" spans="1:64" x14ac:dyDescent="0.3">
      <c r="A1017" s="40" t="s">
        <v>279</v>
      </c>
      <c r="B1017" s="40" t="s">
        <v>280</v>
      </c>
      <c r="C1017" s="40" t="s">
        <v>329</v>
      </c>
      <c r="D1017" s="40" t="s">
        <v>82</v>
      </c>
      <c r="E1017" s="40" t="s">
        <v>293</v>
      </c>
      <c r="G1017" s="40" t="s">
        <v>83</v>
      </c>
      <c r="H1017" s="40">
        <v>696285714.29999995</v>
      </c>
      <c r="I1017" s="40">
        <v>693142857.10000002</v>
      </c>
      <c r="J1017" s="40">
        <v>718714285.70000005</v>
      </c>
      <c r="K1017" s="40">
        <v>839428571.39999998</v>
      </c>
      <c r="L1017" s="40">
        <v>1082857143</v>
      </c>
      <c r="M1017" s="40">
        <v>1264285714</v>
      </c>
      <c r="N1017" s="40">
        <v>1368000000</v>
      </c>
      <c r="O1017" s="40">
        <v>1605857143</v>
      </c>
      <c r="P1017" s="40">
        <v>1965714286</v>
      </c>
      <c r="Q1017" s="40">
        <v>1825285714</v>
      </c>
      <c r="R1017" s="40">
        <v>1687000000</v>
      </c>
      <c r="S1017" s="40">
        <v>1910714286</v>
      </c>
      <c r="T1017" s="40">
        <v>2268714286</v>
      </c>
      <c r="U1017" s="40">
        <v>3121833333</v>
      </c>
      <c r="V1017" s="40">
        <v>2618666667</v>
      </c>
      <c r="W1017" s="40">
        <v>2746714286</v>
      </c>
      <c r="X1017" s="40">
        <v>2483000000</v>
      </c>
      <c r="Y1017" s="40">
        <v>2813375000</v>
      </c>
      <c r="Z1017" s="40">
        <v>3325500000</v>
      </c>
      <c r="AA1017" s="40">
        <v>3829500000</v>
      </c>
      <c r="AB1017" s="40">
        <v>3872666667</v>
      </c>
      <c r="AC1017" s="40">
        <v>3994777778</v>
      </c>
      <c r="AD1017" s="40">
        <v>3216307692</v>
      </c>
      <c r="AE1017" s="40">
        <v>2739444444</v>
      </c>
      <c r="AF1017" s="40">
        <v>2281258065</v>
      </c>
      <c r="AG1017" s="40">
        <v>1661948718</v>
      </c>
      <c r="AH1017" s="40">
        <v>2269894737</v>
      </c>
      <c r="AI1017" s="40">
        <v>3713614458</v>
      </c>
      <c r="AJ1017" s="40">
        <v>3998637681</v>
      </c>
      <c r="AK1017" s="40">
        <v>3285217391</v>
      </c>
      <c r="AL1017" s="40">
        <v>3378882353</v>
      </c>
      <c r="AM1017" s="40">
        <v>3181921788</v>
      </c>
      <c r="AN1017" s="40">
        <v>3273237853</v>
      </c>
      <c r="AO1017" s="40">
        <v>3656647744</v>
      </c>
      <c r="AP1017" s="40">
        <v>3807067122</v>
      </c>
      <c r="AQ1017" s="40">
        <v>3597220962</v>
      </c>
      <c r="AR1017" s="40">
        <v>4303281932</v>
      </c>
      <c r="AS1017" s="40">
        <v>3537683046</v>
      </c>
      <c r="AT1017" s="40">
        <v>3404311977</v>
      </c>
      <c r="AU1017" s="40">
        <v>3600683040</v>
      </c>
      <c r="AV1017" s="40">
        <v>4094480988</v>
      </c>
      <c r="AW1017" s="40">
        <v>4193845678</v>
      </c>
      <c r="AX1017" s="40">
        <v>4901839731</v>
      </c>
      <c r="AY1017" s="40">
        <v>6221077675</v>
      </c>
      <c r="AZ1017" s="40">
        <v>8331870169</v>
      </c>
      <c r="BA1017" s="40">
        <v>12756858899</v>
      </c>
      <c r="BB1017" s="40">
        <v>14056957976</v>
      </c>
      <c r="BC1017" s="40">
        <v>17910858638</v>
      </c>
      <c r="BD1017" s="40">
        <v>15328342304</v>
      </c>
      <c r="BE1017" s="40">
        <v>20265556274</v>
      </c>
      <c r="BF1017" s="40">
        <v>23460098340</v>
      </c>
      <c r="BG1017" s="40">
        <v>25503370699</v>
      </c>
      <c r="BH1017" s="40">
        <v>28045460442</v>
      </c>
      <c r="BI1017" s="40">
        <v>27150630607</v>
      </c>
      <c r="BJ1017" s="40">
        <v>21154394546</v>
      </c>
      <c r="BK1017" s="40">
        <v>20954754378</v>
      </c>
      <c r="BL1017" s="40">
        <v>25868142073</v>
      </c>
    </row>
    <row r="1018" spans="1:64" x14ac:dyDescent="0.3">
      <c r="A1018" s="40" t="s">
        <v>281</v>
      </c>
      <c r="B1018" s="40" t="s">
        <v>282</v>
      </c>
      <c r="C1018" s="40" t="s">
        <v>329</v>
      </c>
      <c r="D1018" s="40" t="s">
        <v>82</v>
      </c>
      <c r="E1018" s="40" t="s">
        <v>293</v>
      </c>
      <c r="G1018" s="40" t="s">
        <v>83</v>
      </c>
      <c r="H1018" s="40">
        <v>1096646600</v>
      </c>
      <c r="I1018" s="40">
        <v>1117601600</v>
      </c>
      <c r="J1018" s="40">
        <v>1159511700</v>
      </c>
      <c r="K1018" s="40">
        <v>1217138000</v>
      </c>
      <c r="L1018" s="40">
        <v>1311435800</v>
      </c>
      <c r="M1018" s="40">
        <v>1281749500</v>
      </c>
      <c r="N1018" s="40">
        <v>1397002000</v>
      </c>
      <c r="O1018" s="40">
        <v>1479599900</v>
      </c>
      <c r="P1018" s="40">
        <v>1747998800</v>
      </c>
      <c r="Q1018" s="40">
        <v>1884206300</v>
      </c>
      <c r="R1018" s="40">
        <v>2178716300</v>
      </c>
      <c r="S1018" s="40">
        <v>2677729400</v>
      </c>
      <c r="T1018" s="40">
        <v>3309353600</v>
      </c>
      <c r="U1018" s="40">
        <v>3982161400</v>
      </c>
      <c r="V1018" s="40">
        <v>4371300700</v>
      </c>
      <c r="W1018" s="40">
        <v>4318372000</v>
      </c>
      <c r="X1018" s="40">
        <v>4364382100</v>
      </c>
      <c r="Y1018" s="40">
        <v>4351600500</v>
      </c>
      <c r="Z1018" s="40">
        <v>5177459400</v>
      </c>
      <c r="AA1018" s="40">
        <v>6678868200</v>
      </c>
      <c r="AB1018" s="40">
        <v>8011373800</v>
      </c>
      <c r="AC1018" s="40">
        <v>8539700700</v>
      </c>
      <c r="AD1018" s="40">
        <v>7764067000</v>
      </c>
      <c r="AE1018" s="40">
        <v>6352125900</v>
      </c>
      <c r="AF1018" s="40">
        <v>5637259300</v>
      </c>
      <c r="AG1018" s="40">
        <v>6217523700</v>
      </c>
      <c r="AH1018" s="40">
        <v>6741215100</v>
      </c>
      <c r="AI1018" s="40">
        <v>7814784100</v>
      </c>
      <c r="AJ1018" s="40">
        <v>8286322700</v>
      </c>
      <c r="AK1018" s="40">
        <v>8783816700</v>
      </c>
      <c r="AL1018" s="40">
        <v>8641481700</v>
      </c>
      <c r="AM1018" s="40">
        <v>6751472200</v>
      </c>
      <c r="AN1018" s="40">
        <v>6563813300</v>
      </c>
      <c r="AO1018" s="40">
        <v>6890675000</v>
      </c>
      <c r="AP1018" s="40">
        <v>7111270700</v>
      </c>
      <c r="AQ1018" s="40">
        <v>8553146600</v>
      </c>
      <c r="AR1018" s="40">
        <v>8529571600</v>
      </c>
      <c r="AS1018" s="40">
        <v>6401968200</v>
      </c>
      <c r="AT1018" s="40">
        <v>6858013100</v>
      </c>
      <c r="AU1018" s="40">
        <v>6689957600</v>
      </c>
      <c r="AV1018" s="40">
        <v>6777384700</v>
      </c>
      <c r="AW1018" s="40">
        <v>6342116400</v>
      </c>
      <c r="AX1018" s="40">
        <v>5727591800</v>
      </c>
      <c r="AY1018" s="40">
        <v>5805598400</v>
      </c>
      <c r="AZ1018" s="40">
        <v>5755215200</v>
      </c>
      <c r="BA1018" s="40">
        <v>5443896500</v>
      </c>
      <c r="BB1018" s="40">
        <v>5291950100</v>
      </c>
      <c r="BC1018" s="40">
        <v>4415702800</v>
      </c>
      <c r="BD1018" s="40">
        <v>9665793300</v>
      </c>
      <c r="BE1018" s="40">
        <v>12041655200</v>
      </c>
      <c r="BF1018" s="40">
        <v>14101920300</v>
      </c>
      <c r="BG1018" s="40">
        <v>17114849900</v>
      </c>
      <c r="BH1018" s="40">
        <v>19091020000</v>
      </c>
      <c r="BI1018" s="40">
        <v>19495519600</v>
      </c>
      <c r="BJ1018" s="40">
        <v>19963120600</v>
      </c>
      <c r="BK1018" s="40">
        <v>20548678100</v>
      </c>
      <c r="BL1018" s="40">
        <v>22040902300</v>
      </c>
    </row>
    <row r="1019" spans="1:64" x14ac:dyDescent="0.3">
      <c r="A1019" s="40" t="s">
        <v>147</v>
      </c>
      <c r="B1019" s="40" t="s">
        <v>148</v>
      </c>
      <c r="C1019" s="40" t="s">
        <v>330</v>
      </c>
      <c r="D1019" s="40" t="s">
        <v>82</v>
      </c>
      <c r="E1019" s="40" t="s">
        <v>293</v>
      </c>
      <c r="G1019" s="40" t="s">
        <v>83</v>
      </c>
      <c r="H1019" s="40">
        <v>350247237.10000002</v>
      </c>
      <c r="I1019" s="40">
        <v>379567178.30000001</v>
      </c>
      <c r="J1019" s="40">
        <v>394040749.10000002</v>
      </c>
      <c r="K1019" s="40">
        <v>410321785.60000002</v>
      </c>
      <c r="L1019" s="40">
        <v>422916848.39999998</v>
      </c>
      <c r="M1019" s="40">
        <v>433889831.60000002</v>
      </c>
      <c r="N1019" s="40">
        <v>450753993.19999999</v>
      </c>
      <c r="O1019" s="40">
        <v>460442864.19999999</v>
      </c>
      <c r="P1019" s="40">
        <v>478298781.5</v>
      </c>
      <c r="Q1019" s="40">
        <v>458404330.10000002</v>
      </c>
      <c r="R1019" s="40">
        <v>482411279</v>
      </c>
      <c r="S1019" s="40">
        <v>578595584</v>
      </c>
      <c r="T1019" s="40">
        <v>674773821.20000005</v>
      </c>
      <c r="U1019" s="40">
        <v>751133642.60000002</v>
      </c>
      <c r="V1019" s="40">
        <v>939972703.5</v>
      </c>
      <c r="W1019" s="40">
        <v>976547572.20000005</v>
      </c>
      <c r="X1019" s="40">
        <v>1131225279</v>
      </c>
      <c r="Y1019" s="40">
        <v>1475584037</v>
      </c>
      <c r="Z1019" s="40">
        <v>1748480982</v>
      </c>
      <c r="AA1019" s="40">
        <v>1928720390</v>
      </c>
      <c r="AB1019" s="40">
        <v>1775842680</v>
      </c>
      <c r="AC1019" s="40">
        <v>1754450379</v>
      </c>
      <c r="AD1019" s="40">
        <v>1600278756</v>
      </c>
      <c r="AE1019" s="40">
        <v>1459880353</v>
      </c>
      <c r="AF1019" s="40">
        <v>1552493414</v>
      </c>
      <c r="AG1019" s="40">
        <v>2036303381</v>
      </c>
      <c r="AH1019" s="40">
        <v>2369835439</v>
      </c>
      <c r="AI1019" s="40">
        <v>2616040646</v>
      </c>
      <c r="AJ1019" s="40">
        <v>2615588546</v>
      </c>
      <c r="AK1019" s="40">
        <v>3101301781</v>
      </c>
      <c r="AL1019" s="40">
        <v>3135045684</v>
      </c>
      <c r="AM1019" s="40">
        <v>2240264712</v>
      </c>
      <c r="AN1019" s="40">
        <v>2332018011</v>
      </c>
      <c r="AO1019" s="40">
        <v>1895290965</v>
      </c>
      <c r="AP1019" s="40">
        <v>2379518099</v>
      </c>
      <c r="AQ1019" s="40">
        <v>2586550747</v>
      </c>
      <c r="AR1019" s="40">
        <v>2447669404</v>
      </c>
      <c r="AS1019" s="40">
        <v>2804902724</v>
      </c>
      <c r="AT1019" s="40">
        <v>2993753187</v>
      </c>
      <c r="AU1019" s="40">
        <v>2628920056</v>
      </c>
      <c r="AV1019" s="40">
        <v>2812845514</v>
      </c>
      <c r="AW1019" s="40">
        <v>3205592290</v>
      </c>
      <c r="AX1019" s="40">
        <v>4205691222</v>
      </c>
      <c r="AY1019" s="40">
        <v>4838551100</v>
      </c>
      <c r="AZ1019" s="40">
        <v>5462709498</v>
      </c>
      <c r="BA1019" s="40">
        <v>5816310158</v>
      </c>
      <c r="BB1019" s="40">
        <v>6771277871</v>
      </c>
      <c r="BC1019" s="40">
        <v>8369637065</v>
      </c>
      <c r="BD1019" s="40">
        <v>8369175126</v>
      </c>
      <c r="BE1019" s="40">
        <v>8979966766</v>
      </c>
      <c r="BF1019" s="40">
        <v>10724063458</v>
      </c>
      <c r="BG1019" s="40">
        <v>11166063467</v>
      </c>
      <c r="BH1019" s="40">
        <v>11947176342</v>
      </c>
      <c r="BI1019" s="40">
        <v>12377391463</v>
      </c>
      <c r="BJ1019" s="40">
        <v>10419303761</v>
      </c>
      <c r="BK1019" s="40">
        <v>10886363727</v>
      </c>
      <c r="BL1019" s="40">
        <v>12322864245</v>
      </c>
    </row>
    <row r="1020" spans="1:64" x14ac:dyDescent="0.3">
      <c r="A1020" s="40" t="s">
        <v>153</v>
      </c>
      <c r="B1020" s="40" t="s">
        <v>154</v>
      </c>
      <c r="C1020" s="40" t="s">
        <v>330</v>
      </c>
      <c r="D1020" s="40" t="s">
        <v>82</v>
      </c>
      <c r="E1020" s="40" t="s">
        <v>293</v>
      </c>
      <c r="G1020" s="40" t="s">
        <v>83</v>
      </c>
      <c r="H1020" s="40">
        <v>657597382.79999995</v>
      </c>
      <c r="I1020" s="40">
        <v>699373701.20000005</v>
      </c>
      <c r="J1020" s="40">
        <v>723624365.29999995</v>
      </c>
      <c r="K1020" s="40">
        <v>782384527.79999995</v>
      </c>
      <c r="L1020" s="40">
        <v>814139855.79999995</v>
      </c>
      <c r="M1020" s="40">
        <v>853268771.10000002</v>
      </c>
      <c r="N1020" s="40">
        <v>934079050.29999995</v>
      </c>
      <c r="O1020" s="40">
        <v>1053077155</v>
      </c>
      <c r="P1020" s="40">
        <v>1152418515</v>
      </c>
      <c r="Q1020" s="40">
        <v>1160002261</v>
      </c>
      <c r="R1020" s="40">
        <v>1233991075</v>
      </c>
      <c r="S1020" s="40">
        <v>1430951332</v>
      </c>
      <c r="T1020" s="40">
        <v>1758727395</v>
      </c>
      <c r="U1020" s="40">
        <v>2255496995</v>
      </c>
      <c r="V1020" s="40">
        <v>2752771044</v>
      </c>
      <c r="W1020" s="40">
        <v>3076592431</v>
      </c>
      <c r="X1020" s="40">
        <v>3366368665</v>
      </c>
      <c r="Y1020" s="40">
        <v>4409920644</v>
      </c>
      <c r="Z1020" s="40">
        <v>5811444661</v>
      </c>
      <c r="AA1020" s="40">
        <v>6740756569</v>
      </c>
      <c r="AB1020" s="40">
        <v>7636345827</v>
      </c>
      <c r="AC1020" s="40">
        <v>7322914570</v>
      </c>
      <c r="AD1020" s="40">
        <v>7381854747</v>
      </c>
      <c r="AE1020" s="40">
        <v>7801858825</v>
      </c>
      <c r="AF1020" s="40">
        <v>8148223604</v>
      </c>
      <c r="AG1020" s="40">
        <v>10621158533</v>
      </c>
      <c r="AH1020" s="40">
        <v>12302471429</v>
      </c>
      <c r="AI1020" s="40">
        <v>12493286762</v>
      </c>
      <c r="AJ1020" s="40">
        <v>11140055364</v>
      </c>
      <c r="AK1020" s="40">
        <v>11151578051</v>
      </c>
      <c r="AL1020" s="40">
        <v>12434370005</v>
      </c>
      <c r="AM1020" s="40">
        <v>11396310990</v>
      </c>
      <c r="AN1020" s="40">
        <v>15498179313</v>
      </c>
      <c r="AO1020" s="40">
        <v>10600157684</v>
      </c>
      <c r="AP1020" s="40">
        <v>9643953175</v>
      </c>
      <c r="AQ1020" s="40">
        <v>10513387442</v>
      </c>
      <c r="AR1020" s="40">
        <v>10833497458</v>
      </c>
      <c r="AS1020" s="40">
        <v>10612847429</v>
      </c>
      <c r="AT1020" s="40">
        <v>11198378749</v>
      </c>
      <c r="AU1020" s="40">
        <v>10083937740</v>
      </c>
      <c r="AV1020" s="40">
        <v>10371327756</v>
      </c>
      <c r="AW1020" s="40">
        <v>11579343088</v>
      </c>
      <c r="AX1020" s="40">
        <v>14548845765</v>
      </c>
      <c r="AY1020" s="40">
        <v>17430933517</v>
      </c>
      <c r="AZ1020" s="40">
        <v>17944084201</v>
      </c>
      <c r="BA1020" s="40">
        <v>19356046328</v>
      </c>
      <c r="BB1020" s="40">
        <v>22365265026</v>
      </c>
      <c r="BC1020" s="40">
        <v>26409781215</v>
      </c>
      <c r="BD1020" s="40">
        <v>26017925552</v>
      </c>
      <c r="BE1020" s="40">
        <v>26143818510</v>
      </c>
      <c r="BF1020" s="40">
        <v>29337006833</v>
      </c>
      <c r="BG1020" s="40">
        <v>29104437355</v>
      </c>
      <c r="BH1020" s="40">
        <v>32348149947</v>
      </c>
      <c r="BI1020" s="40">
        <v>34942948737</v>
      </c>
      <c r="BJ1020" s="40">
        <v>30916218544</v>
      </c>
      <c r="BK1020" s="40">
        <v>32621535419</v>
      </c>
      <c r="BL1020" s="40">
        <v>34922782311</v>
      </c>
    </row>
    <row r="1021" spans="1:64" x14ac:dyDescent="0.3">
      <c r="A1021" s="40" t="s">
        <v>155</v>
      </c>
      <c r="B1021" s="40" t="s">
        <v>156</v>
      </c>
      <c r="C1021" s="40" t="s">
        <v>330</v>
      </c>
      <c r="D1021" s="40" t="s">
        <v>82</v>
      </c>
      <c r="E1021" s="40" t="s">
        <v>293</v>
      </c>
      <c r="G1021" s="40" t="s">
        <v>83</v>
      </c>
      <c r="H1021" s="40">
        <v>333975336.60000002</v>
      </c>
      <c r="I1021" s="40">
        <v>357635713.89999998</v>
      </c>
      <c r="J1021" s="40">
        <v>371767002.69999999</v>
      </c>
      <c r="K1021" s="40">
        <v>392247517.60000002</v>
      </c>
      <c r="L1021" s="40">
        <v>416926303</v>
      </c>
      <c r="M1021" s="40">
        <v>432794922.5</v>
      </c>
      <c r="N1021" s="40">
        <v>449826323</v>
      </c>
      <c r="O1021" s="40">
        <v>453980096.69999999</v>
      </c>
      <c r="P1021" s="40">
        <v>471635620.89999998</v>
      </c>
      <c r="Q1021" s="40">
        <v>469266736.60000002</v>
      </c>
      <c r="R1021" s="40">
        <v>501866730.69999999</v>
      </c>
      <c r="S1021" s="40">
        <v>585427545.70000005</v>
      </c>
      <c r="T1021" s="40">
        <v>647199482.79999995</v>
      </c>
      <c r="U1021" s="40">
        <v>652532796.10000002</v>
      </c>
      <c r="V1021" s="40">
        <v>864602103.29999995</v>
      </c>
      <c r="W1021" s="40">
        <v>866044961</v>
      </c>
      <c r="X1021" s="40">
        <v>935360466.39999998</v>
      </c>
      <c r="Y1021" s="40">
        <v>1113920123</v>
      </c>
      <c r="Z1021" s="40">
        <v>1004316495</v>
      </c>
      <c r="AA1021" s="40">
        <v>1033002402</v>
      </c>
      <c r="AB1021" s="40">
        <v>876937559.70000005</v>
      </c>
      <c r="AC1021" s="40">
        <v>834369860.39999998</v>
      </c>
      <c r="AD1021" s="40">
        <v>832415806</v>
      </c>
      <c r="AE1021" s="40">
        <v>919103735.29999995</v>
      </c>
      <c r="AF1021" s="40">
        <v>1033069710</v>
      </c>
      <c r="AG1021" s="40">
        <v>1067828247</v>
      </c>
      <c r="AH1021" s="40">
        <v>1163426851</v>
      </c>
      <c r="AI1021" s="40">
        <v>1482597299</v>
      </c>
      <c r="AJ1021" s="40">
        <v>1433686310</v>
      </c>
      <c r="AK1021" s="40">
        <v>1738605558</v>
      </c>
      <c r="AL1021" s="40">
        <v>1877138042</v>
      </c>
      <c r="AM1021" s="40">
        <v>1881847677</v>
      </c>
      <c r="AN1021" s="40">
        <v>1463251055</v>
      </c>
      <c r="AO1021" s="40">
        <v>1179837955</v>
      </c>
      <c r="AP1021" s="40">
        <v>1445919970</v>
      </c>
      <c r="AQ1021" s="40">
        <v>1607345450</v>
      </c>
      <c r="AR1021" s="40">
        <v>1544689503</v>
      </c>
      <c r="AS1021" s="40">
        <v>1744794457</v>
      </c>
      <c r="AT1021" s="40">
        <v>1534673583</v>
      </c>
      <c r="AU1021" s="40">
        <v>1385058162</v>
      </c>
      <c r="AV1021" s="40">
        <v>1709347793</v>
      </c>
      <c r="AW1021" s="40">
        <v>1987622279</v>
      </c>
      <c r="AX1021" s="40">
        <v>2736666516</v>
      </c>
      <c r="AY1021" s="40">
        <v>4414929220</v>
      </c>
      <c r="AZ1021" s="40">
        <v>6646663561</v>
      </c>
      <c r="BA1021" s="40">
        <v>7422102656</v>
      </c>
      <c r="BB1021" s="40">
        <v>8638711443</v>
      </c>
      <c r="BC1021" s="40">
        <v>10351932604</v>
      </c>
      <c r="BD1021" s="40">
        <v>9253484108</v>
      </c>
      <c r="BE1021" s="40">
        <v>10657705536</v>
      </c>
      <c r="BF1021" s="40">
        <v>12156380425</v>
      </c>
      <c r="BG1021" s="40">
        <v>12368071039</v>
      </c>
      <c r="BH1021" s="40">
        <v>12949854263</v>
      </c>
      <c r="BI1021" s="40">
        <v>13922223234</v>
      </c>
      <c r="BJ1021" s="40">
        <v>10945989472</v>
      </c>
      <c r="BK1021" s="40">
        <v>10090922857</v>
      </c>
      <c r="BL1021" s="40">
        <v>9871247732</v>
      </c>
    </row>
    <row r="1022" spans="1:64" x14ac:dyDescent="0.3">
      <c r="A1022" s="40" t="s">
        <v>284</v>
      </c>
      <c r="B1022" s="40" t="s">
        <v>272</v>
      </c>
      <c r="C1022" s="40" t="s">
        <v>330</v>
      </c>
      <c r="D1022" s="40" t="s">
        <v>82</v>
      </c>
      <c r="E1022" s="40" t="s">
        <v>293</v>
      </c>
      <c r="G1022" s="40" t="s">
        <v>83</v>
      </c>
      <c r="H1022" s="40">
        <v>618245639.20000005</v>
      </c>
      <c r="I1022" s="40">
        <v>645284344.70000005</v>
      </c>
      <c r="J1022" s="40">
        <v>761047045.79999995</v>
      </c>
      <c r="K1022" s="40">
        <v>921063266.39999998</v>
      </c>
      <c r="L1022" s="40">
        <v>919771356.39999998</v>
      </c>
      <c r="M1022" s="40">
        <v>1024103034</v>
      </c>
      <c r="N1022" s="40">
        <v>1082922892</v>
      </c>
      <c r="O1022" s="40">
        <v>1281281246</v>
      </c>
      <c r="P1022" s="40">
        <v>1361360157</v>
      </c>
      <c r="Q1022" s="40">
        <v>1455482990</v>
      </c>
      <c r="R1022" s="40">
        <v>1584128262</v>
      </c>
      <c r="S1022" s="40">
        <v>1849400600</v>
      </c>
      <c r="T1022" s="40">
        <v>2508421235</v>
      </c>
      <c r="U1022" s="40">
        <v>3070151901</v>
      </c>
      <c r="V1022" s="40">
        <v>3893839190</v>
      </c>
      <c r="W1022" s="40">
        <v>4662053708</v>
      </c>
      <c r="X1022" s="40">
        <v>6265067858</v>
      </c>
      <c r="Y1022" s="40">
        <v>7900524898</v>
      </c>
      <c r="Z1022" s="40">
        <v>9142935858</v>
      </c>
      <c r="AA1022" s="40">
        <v>10175615442</v>
      </c>
      <c r="AB1022" s="40">
        <v>8432588484</v>
      </c>
      <c r="AC1022" s="40">
        <v>7567109767</v>
      </c>
      <c r="AD1022" s="40">
        <v>6838185419</v>
      </c>
      <c r="AE1022" s="40">
        <v>6841638715</v>
      </c>
      <c r="AF1022" s="40">
        <v>6977650069</v>
      </c>
      <c r="AG1022" s="40">
        <v>9158302205</v>
      </c>
      <c r="AH1022" s="40">
        <v>10087653189</v>
      </c>
      <c r="AI1022" s="40">
        <v>10255170460</v>
      </c>
      <c r="AJ1022" s="40">
        <v>9757410614</v>
      </c>
      <c r="AK1022" s="40">
        <v>10795850107</v>
      </c>
      <c r="AL1022" s="40">
        <v>10492628915</v>
      </c>
      <c r="AM1022" s="40">
        <v>11152971316</v>
      </c>
      <c r="AN1022" s="40">
        <v>11045759469</v>
      </c>
      <c r="AO1022" s="40">
        <v>8313557450</v>
      </c>
      <c r="AP1022" s="40">
        <v>11000146839</v>
      </c>
      <c r="AQ1022" s="40">
        <v>12139234939</v>
      </c>
      <c r="AR1022" s="40">
        <v>11722142706</v>
      </c>
      <c r="AS1022" s="40">
        <v>12612033729</v>
      </c>
      <c r="AT1022" s="40">
        <v>12376639823</v>
      </c>
      <c r="AU1022" s="40">
        <v>10717022463</v>
      </c>
      <c r="AV1022" s="40">
        <v>11192560827</v>
      </c>
      <c r="AW1022" s="40">
        <v>12346919216</v>
      </c>
      <c r="AX1022" s="40">
        <v>15306602560</v>
      </c>
      <c r="AY1022" s="40">
        <v>16554441847</v>
      </c>
      <c r="AZ1022" s="40">
        <v>17084928927</v>
      </c>
      <c r="BA1022" s="40">
        <v>17800887796</v>
      </c>
      <c r="BB1022" s="40">
        <v>20343635320</v>
      </c>
      <c r="BC1022" s="40">
        <v>24224903100</v>
      </c>
      <c r="BD1022" s="40">
        <v>24277493862</v>
      </c>
      <c r="BE1022" s="40">
        <v>24884505035</v>
      </c>
      <c r="BF1022" s="40">
        <v>25381616734</v>
      </c>
      <c r="BG1022" s="40">
        <v>26790579775</v>
      </c>
      <c r="BH1022" s="40">
        <v>31273049200</v>
      </c>
      <c r="BI1022" s="40">
        <v>35343298114</v>
      </c>
      <c r="BJ1022" s="40">
        <v>39633467836</v>
      </c>
      <c r="BK1022" s="40">
        <v>35389998639</v>
      </c>
      <c r="BL1022" s="40">
        <v>37353276059</v>
      </c>
    </row>
    <row r="1023" spans="1:64" x14ac:dyDescent="0.3">
      <c r="A1023" s="40" t="s">
        <v>273</v>
      </c>
      <c r="B1023" s="40" t="s">
        <v>274</v>
      </c>
      <c r="C1023" s="40" t="s">
        <v>330</v>
      </c>
      <c r="D1023" s="40" t="s">
        <v>82</v>
      </c>
      <c r="E1023" s="40" t="s">
        <v>293</v>
      </c>
      <c r="G1023" s="40" t="s">
        <v>83</v>
      </c>
      <c r="H1023" s="40">
        <v>1302674264</v>
      </c>
      <c r="I1023" s="40">
        <v>1382515590</v>
      </c>
      <c r="J1023" s="40">
        <v>1540797517</v>
      </c>
      <c r="K1023" s="40">
        <v>1731296119</v>
      </c>
      <c r="L1023" s="40">
        <v>2053462872</v>
      </c>
      <c r="M1023" s="40">
        <v>2126300573</v>
      </c>
      <c r="N1023" s="40">
        <v>1747187539</v>
      </c>
      <c r="O1023" s="40">
        <v>1666910166</v>
      </c>
      <c r="P1023" s="40">
        <v>1962051319</v>
      </c>
      <c r="Q1023" s="40">
        <v>2215029450</v>
      </c>
      <c r="R1023" s="40">
        <v>2417107708</v>
      </c>
      <c r="S1023" s="40">
        <v>2112292945</v>
      </c>
      <c r="T1023" s="40">
        <v>2465492958</v>
      </c>
      <c r="U1023" s="40">
        <v>2894409938</v>
      </c>
      <c r="V1023" s="40">
        <v>2810106383</v>
      </c>
      <c r="W1023" s="40">
        <v>2765254237</v>
      </c>
      <c r="X1023" s="40">
        <v>3189428571</v>
      </c>
      <c r="Y1023" s="40">
        <v>3662478185</v>
      </c>
      <c r="Z1023" s="40">
        <v>4020227920</v>
      </c>
      <c r="AA1023" s="40">
        <v>4445228216</v>
      </c>
      <c r="AB1023" s="40">
        <v>4222441615</v>
      </c>
      <c r="AC1023" s="40">
        <v>4035994398</v>
      </c>
      <c r="AD1023" s="40">
        <v>4057275043</v>
      </c>
      <c r="AE1023" s="40">
        <v>4412279843</v>
      </c>
      <c r="AF1023" s="40">
        <v>4504342149</v>
      </c>
      <c r="AG1023" s="40">
        <v>5727602645</v>
      </c>
      <c r="AH1023" s="40">
        <v>5074829932</v>
      </c>
      <c r="AI1023" s="40">
        <v>5197840979</v>
      </c>
      <c r="AJ1023" s="40">
        <v>5251764264</v>
      </c>
      <c r="AK1023" s="40">
        <v>5889174825</v>
      </c>
      <c r="AL1023" s="40">
        <v>6596546196</v>
      </c>
      <c r="AM1023" s="40">
        <v>6413901602</v>
      </c>
      <c r="AN1023" s="40">
        <v>5966255778</v>
      </c>
      <c r="AO1023" s="40">
        <v>5444560669</v>
      </c>
      <c r="AP1023" s="40">
        <v>6465137615</v>
      </c>
      <c r="AQ1023" s="40">
        <v>6934984709</v>
      </c>
      <c r="AR1023" s="40">
        <v>6891308594</v>
      </c>
      <c r="AS1023" s="40">
        <v>7480968858</v>
      </c>
      <c r="AT1023" s="40">
        <v>7719354839</v>
      </c>
      <c r="AU1023" s="40">
        <v>4983024408</v>
      </c>
      <c r="AV1023" s="40">
        <v>5314909954</v>
      </c>
      <c r="AW1023" s="40">
        <v>6166330136</v>
      </c>
      <c r="AX1023" s="40">
        <v>7632406553</v>
      </c>
      <c r="AY1023" s="40">
        <v>8881368538</v>
      </c>
      <c r="AZ1023" s="40">
        <v>10731634117</v>
      </c>
      <c r="BA1023" s="40">
        <v>20409668522</v>
      </c>
      <c r="BB1023" s="40">
        <v>24758819718</v>
      </c>
      <c r="BC1023" s="40">
        <v>28526891010</v>
      </c>
      <c r="BD1023" s="40">
        <v>25977847814</v>
      </c>
      <c r="BE1023" s="40">
        <v>32174772956</v>
      </c>
      <c r="BF1023" s="40">
        <v>39566292433</v>
      </c>
      <c r="BG1023" s="40">
        <v>41939728979</v>
      </c>
      <c r="BH1023" s="40">
        <v>63277216929</v>
      </c>
      <c r="BI1023" s="40">
        <v>53601126664</v>
      </c>
      <c r="BJ1023" s="40">
        <v>49181854798</v>
      </c>
      <c r="BK1023" s="40">
        <v>55009730600</v>
      </c>
      <c r="BL1023" s="40">
        <v>58996776238</v>
      </c>
    </row>
    <row r="1024" spans="1:64" x14ac:dyDescent="0.3">
      <c r="A1024" s="40" t="s">
        <v>161</v>
      </c>
      <c r="B1024" s="40" t="s">
        <v>162</v>
      </c>
      <c r="C1024" s="40" t="s">
        <v>330</v>
      </c>
      <c r="D1024" s="40" t="s">
        <v>82</v>
      </c>
      <c r="E1024" s="40" t="s">
        <v>293</v>
      </c>
      <c r="G1024" s="40" t="s">
        <v>83</v>
      </c>
      <c r="N1024" s="40">
        <v>275494520.10000002</v>
      </c>
      <c r="O1024" s="40">
        <v>343771964.69999999</v>
      </c>
      <c r="P1024" s="40">
        <v>339913833.10000002</v>
      </c>
      <c r="Q1024" s="40">
        <v>359772363.30000001</v>
      </c>
      <c r="R1024" s="40">
        <v>430096738.39999998</v>
      </c>
      <c r="S1024" s="40">
        <v>486617332.39999998</v>
      </c>
      <c r="T1024" s="40">
        <v>563683660.29999995</v>
      </c>
      <c r="U1024" s="40">
        <v>538747268.29999995</v>
      </c>
      <c r="V1024" s="40">
        <v>830710615.20000005</v>
      </c>
      <c r="W1024" s="40">
        <v>939227993.70000005</v>
      </c>
      <c r="X1024" s="40">
        <v>1049838493</v>
      </c>
      <c r="Y1024" s="40">
        <v>1222702356</v>
      </c>
      <c r="Z1024" s="40">
        <v>1595423286</v>
      </c>
      <c r="AA1024" s="40">
        <v>1759690812</v>
      </c>
      <c r="AB1024" s="40">
        <v>1538972158</v>
      </c>
      <c r="AC1024" s="40">
        <v>1333754034</v>
      </c>
      <c r="AD1024" s="40">
        <v>1297765449</v>
      </c>
      <c r="AE1024" s="40">
        <v>1232932008</v>
      </c>
      <c r="AF1024" s="40">
        <v>1392195933</v>
      </c>
      <c r="AG1024" s="40">
        <v>1852163475</v>
      </c>
      <c r="AH1024" s="40">
        <v>2090629723</v>
      </c>
      <c r="AI1024" s="40">
        <v>2169040742</v>
      </c>
      <c r="AJ1024" s="40">
        <v>2181821902</v>
      </c>
      <c r="AK1024" s="40">
        <v>2681912030</v>
      </c>
      <c r="AL1024" s="40">
        <v>2724131545</v>
      </c>
      <c r="AM1024" s="40">
        <v>2830673389</v>
      </c>
      <c r="AN1024" s="40">
        <v>2818280876</v>
      </c>
      <c r="AO1024" s="40">
        <v>2081846483</v>
      </c>
      <c r="AP1024" s="40">
        <v>2706425298</v>
      </c>
      <c r="AQ1024" s="40">
        <v>2780422212</v>
      </c>
      <c r="AR1024" s="40">
        <v>2697105694</v>
      </c>
      <c r="AS1024" s="40">
        <v>2920358587</v>
      </c>
      <c r="AT1024" s="40">
        <v>3439463140</v>
      </c>
      <c r="AU1024" s="40">
        <v>2954129566</v>
      </c>
      <c r="AV1024" s="40">
        <v>3465305993</v>
      </c>
      <c r="AW1024" s="40">
        <v>3889758024</v>
      </c>
      <c r="AX1024" s="40">
        <v>4703504467</v>
      </c>
      <c r="AY1024" s="40">
        <v>5444474268</v>
      </c>
      <c r="AZ1024" s="40">
        <v>6245031690</v>
      </c>
      <c r="BA1024" s="40">
        <v>6899799786</v>
      </c>
      <c r="BB1024" s="40">
        <v>8145694632</v>
      </c>
      <c r="BC1024" s="40">
        <v>9750822511</v>
      </c>
      <c r="BD1024" s="40">
        <v>10181021770</v>
      </c>
      <c r="BE1024" s="40">
        <v>10678749467</v>
      </c>
      <c r="BF1024" s="40">
        <v>12978107561</v>
      </c>
      <c r="BG1024" s="40">
        <v>12442747897</v>
      </c>
      <c r="BH1024" s="40">
        <v>13246412031</v>
      </c>
      <c r="BI1024" s="40">
        <v>14345828992</v>
      </c>
      <c r="BJ1024" s="40">
        <v>13099495530</v>
      </c>
      <c r="BK1024" s="40">
        <v>14010787738</v>
      </c>
      <c r="BL1024" s="40">
        <v>15334336144</v>
      </c>
    </row>
    <row r="1025" spans="1:64" x14ac:dyDescent="0.3">
      <c r="A1025" s="40" t="s">
        <v>163</v>
      </c>
      <c r="B1025" s="40" t="s">
        <v>164</v>
      </c>
      <c r="C1025" s="40" t="s">
        <v>330</v>
      </c>
      <c r="D1025" s="40" t="s">
        <v>82</v>
      </c>
      <c r="E1025" s="40" t="s">
        <v>293</v>
      </c>
      <c r="G1025" s="40" t="s">
        <v>83</v>
      </c>
      <c r="H1025" s="40">
        <v>107726181.2</v>
      </c>
      <c r="I1025" s="40">
        <v>111148585.59999999</v>
      </c>
      <c r="J1025" s="40">
        <v>113797356.8</v>
      </c>
      <c r="K1025" s="40">
        <v>151897168.09999999</v>
      </c>
      <c r="L1025" s="40">
        <v>172767213.30000001</v>
      </c>
      <c r="M1025" s="40">
        <v>180340653.80000001</v>
      </c>
      <c r="N1025" s="40">
        <v>191221777.80000001</v>
      </c>
      <c r="O1025" s="40">
        <v>210695183.80000001</v>
      </c>
      <c r="P1025" s="40">
        <v>199643444.59999999</v>
      </c>
      <c r="Q1025" s="40">
        <v>209348253.59999999</v>
      </c>
      <c r="R1025" s="40">
        <v>227051055</v>
      </c>
      <c r="S1025" s="40">
        <v>265009395.09999999</v>
      </c>
      <c r="T1025" s="40">
        <v>333731874.39999998</v>
      </c>
      <c r="U1025" s="40">
        <v>414772351.89999998</v>
      </c>
      <c r="V1025" s="40">
        <v>475916514.69999999</v>
      </c>
      <c r="W1025" s="40">
        <v>524407931.89999998</v>
      </c>
      <c r="X1025" s="40">
        <v>540635389.60000002</v>
      </c>
      <c r="Y1025" s="40">
        <v>544424605.10000002</v>
      </c>
      <c r="Z1025" s="40">
        <v>644070364.89999998</v>
      </c>
      <c r="AA1025" s="40">
        <v>709041452.20000005</v>
      </c>
      <c r="AB1025" s="40">
        <v>747994681.89999998</v>
      </c>
      <c r="AC1025" s="40">
        <v>750214410.70000005</v>
      </c>
      <c r="AD1025" s="40">
        <v>788371855.89999998</v>
      </c>
      <c r="AE1025" s="40">
        <v>726937320.79999995</v>
      </c>
      <c r="AF1025" s="40">
        <v>683193885</v>
      </c>
      <c r="AG1025" s="40">
        <v>802890746.89999998</v>
      </c>
      <c r="AH1025" s="40">
        <v>909820553.39999998</v>
      </c>
      <c r="AI1025" s="40">
        <v>957377507.5</v>
      </c>
      <c r="AJ1025" s="40">
        <v>981529400.5</v>
      </c>
      <c r="AK1025" s="40">
        <v>1019600771</v>
      </c>
      <c r="AL1025" s="40">
        <v>1443688870</v>
      </c>
      <c r="AM1025" s="40">
        <v>1464392416</v>
      </c>
      <c r="AN1025" s="40">
        <v>1249944999</v>
      </c>
      <c r="AO1025" s="40">
        <v>1315932645</v>
      </c>
      <c r="AP1025" s="40">
        <v>1415296704</v>
      </c>
      <c r="AQ1025" s="40">
        <v>1442598431</v>
      </c>
      <c r="AR1025" s="40">
        <v>1401946853</v>
      </c>
      <c r="AS1025" s="40">
        <v>1375115534</v>
      </c>
      <c r="AT1025" s="40">
        <v>1405662879</v>
      </c>
      <c r="AU1025" s="40">
        <v>1293654175</v>
      </c>
      <c r="AV1025" s="40">
        <v>1295539448</v>
      </c>
      <c r="AW1025" s="40">
        <v>1324426607</v>
      </c>
      <c r="AX1025" s="40">
        <v>1563074860</v>
      </c>
      <c r="AY1025" s="40">
        <v>1833444740</v>
      </c>
      <c r="AZ1025" s="40">
        <v>2184445123</v>
      </c>
      <c r="BA1025" s="40">
        <v>3040716679</v>
      </c>
      <c r="BB1025" s="40">
        <v>3356757064</v>
      </c>
      <c r="BC1025" s="40">
        <v>4031048268</v>
      </c>
      <c r="BD1025" s="40">
        <v>3662282133</v>
      </c>
      <c r="BE1025" s="40">
        <v>4337791007</v>
      </c>
      <c r="BF1025" s="40">
        <v>5166341003</v>
      </c>
      <c r="BG1025" s="40">
        <v>5231255478</v>
      </c>
      <c r="BH1025" s="40">
        <v>5724227185</v>
      </c>
      <c r="BI1025" s="40">
        <v>5391475277</v>
      </c>
      <c r="BJ1025" s="40">
        <v>4844223107</v>
      </c>
      <c r="BK1025" s="40">
        <v>4739298730</v>
      </c>
      <c r="BL1025" s="40">
        <v>5024708656</v>
      </c>
    </row>
    <row r="1026" spans="1:64" x14ac:dyDescent="0.3">
      <c r="A1026" s="40" t="s">
        <v>167</v>
      </c>
      <c r="B1026" s="40" t="s">
        <v>168</v>
      </c>
      <c r="C1026" s="40" t="s">
        <v>330</v>
      </c>
      <c r="D1026" s="40" t="s">
        <v>82</v>
      </c>
      <c r="E1026" s="40" t="s">
        <v>293</v>
      </c>
      <c r="G1026" s="40" t="s">
        <v>83</v>
      </c>
      <c r="H1026" s="40">
        <v>485785234.89999998</v>
      </c>
      <c r="I1026" s="40">
        <v>531736492.89999998</v>
      </c>
      <c r="J1026" s="40">
        <v>586294761.5</v>
      </c>
      <c r="K1026" s="40">
        <v>582816358.29999995</v>
      </c>
      <c r="L1026" s="40">
        <v>673383604.20000005</v>
      </c>
      <c r="M1026" s="40">
        <v>702296184.39999998</v>
      </c>
      <c r="N1026" s="40">
        <v>665586975.10000002</v>
      </c>
      <c r="O1026" s="40">
        <v>641214210.70000005</v>
      </c>
      <c r="P1026" s="40">
        <v>625867922.70000005</v>
      </c>
      <c r="Q1026" s="40">
        <v>649916708.20000005</v>
      </c>
      <c r="R1026" s="40">
        <v>693573595.29999995</v>
      </c>
      <c r="S1026" s="40">
        <v>742779740.39999998</v>
      </c>
      <c r="T1026" s="40">
        <v>946385033</v>
      </c>
      <c r="U1026" s="40">
        <v>1026136974</v>
      </c>
      <c r="V1026" s="40">
        <v>1048690933</v>
      </c>
      <c r="W1026" s="40">
        <v>1064517575</v>
      </c>
      <c r="X1026" s="40">
        <v>1291457973</v>
      </c>
      <c r="Y1026" s="40">
        <v>1774365275</v>
      </c>
      <c r="Z1026" s="40">
        <v>2109278102</v>
      </c>
      <c r="AA1026" s="40">
        <v>2508524186</v>
      </c>
      <c r="AB1026" s="40">
        <v>2170893039</v>
      </c>
      <c r="AC1026" s="40">
        <v>2017611927</v>
      </c>
      <c r="AD1026" s="40">
        <v>1803099732</v>
      </c>
      <c r="AE1026" s="40">
        <v>1461243212</v>
      </c>
      <c r="AF1026" s="40">
        <v>1440581534</v>
      </c>
      <c r="AG1026" s="40">
        <v>1904097020</v>
      </c>
      <c r="AH1026" s="40">
        <v>2233005823</v>
      </c>
      <c r="AI1026" s="40">
        <v>2280356338</v>
      </c>
      <c r="AJ1026" s="40">
        <v>2179567108</v>
      </c>
      <c r="AK1026" s="40">
        <v>2480673195</v>
      </c>
      <c r="AL1026" s="40">
        <v>2327986216</v>
      </c>
      <c r="AM1026" s="40">
        <v>2344987614</v>
      </c>
      <c r="AN1026" s="40">
        <v>1606581744</v>
      </c>
      <c r="AO1026" s="40">
        <v>1563207225</v>
      </c>
      <c r="AP1026" s="40">
        <v>1880803362</v>
      </c>
      <c r="AQ1026" s="40">
        <v>1987770899</v>
      </c>
      <c r="AR1026" s="40">
        <v>1845599608</v>
      </c>
      <c r="AS1026" s="40">
        <v>2076737357</v>
      </c>
      <c r="AT1026" s="40">
        <v>2018193703</v>
      </c>
      <c r="AU1026" s="40">
        <v>1798374468</v>
      </c>
      <c r="AV1026" s="40">
        <v>1945327565</v>
      </c>
      <c r="AW1026" s="40">
        <v>2170481509</v>
      </c>
      <c r="AX1026" s="40">
        <v>2731416346</v>
      </c>
      <c r="AY1026" s="40">
        <v>3052898739</v>
      </c>
      <c r="AZ1026" s="40">
        <v>3405134832</v>
      </c>
      <c r="BA1026" s="40">
        <v>3646728060</v>
      </c>
      <c r="BB1026" s="40">
        <v>4291363391</v>
      </c>
      <c r="BC1026" s="40">
        <v>5379299888</v>
      </c>
      <c r="BD1026" s="40">
        <v>5373097441</v>
      </c>
      <c r="BE1026" s="40">
        <v>5718664505</v>
      </c>
      <c r="BF1026" s="40">
        <v>6409184724</v>
      </c>
      <c r="BG1026" s="40">
        <v>6942258305</v>
      </c>
      <c r="BH1026" s="40">
        <v>7667952566</v>
      </c>
      <c r="BI1026" s="40">
        <v>8229731384</v>
      </c>
      <c r="BJ1026" s="40">
        <v>7217667781</v>
      </c>
      <c r="BK1026" s="40">
        <v>7528285444</v>
      </c>
      <c r="BL1026" s="40">
        <v>8119710126</v>
      </c>
    </row>
    <row r="1027" spans="1:64" x14ac:dyDescent="0.3">
      <c r="A1027" s="40" t="s">
        <v>169</v>
      </c>
      <c r="B1027" s="40" t="s">
        <v>170</v>
      </c>
      <c r="C1027" s="40" t="s">
        <v>330</v>
      </c>
      <c r="D1027" s="40" t="s">
        <v>82</v>
      </c>
      <c r="E1027" s="40" t="s">
        <v>293</v>
      </c>
      <c r="G1027" s="40" t="s">
        <v>83</v>
      </c>
      <c r="H1027" s="40">
        <v>4467200336</v>
      </c>
      <c r="I1027" s="40">
        <v>4909302954</v>
      </c>
      <c r="J1027" s="40">
        <v>5165489010</v>
      </c>
      <c r="K1027" s="40">
        <v>5552822484</v>
      </c>
      <c r="L1027" s="40">
        <v>5874422512</v>
      </c>
      <c r="M1027" s="40">
        <v>6366792664</v>
      </c>
      <c r="N1027" s="40">
        <v>5203135937</v>
      </c>
      <c r="O1027" s="40">
        <v>5200895982</v>
      </c>
      <c r="P1027" s="40">
        <v>6634187316</v>
      </c>
      <c r="Q1027" s="40">
        <v>12545849083</v>
      </c>
      <c r="R1027" s="40">
        <v>9181769912</v>
      </c>
      <c r="S1027" s="40">
        <v>12274416018</v>
      </c>
      <c r="T1027" s="40">
        <v>15162871287</v>
      </c>
      <c r="U1027" s="40">
        <v>24846641318</v>
      </c>
      <c r="V1027" s="40">
        <v>27778934625</v>
      </c>
      <c r="W1027" s="40">
        <v>36308883249</v>
      </c>
      <c r="X1027" s="40">
        <v>36035407725</v>
      </c>
      <c r="Y1027" s="40">
        <v>36527862209</v>
      </c>
      <c r="Z1027" s="40">
        <v>47259911894</v>
      </c>
      <c r="AA1027" s="40">
        <v>64201788123</v>
      </c>
      <c r="AB1027" s="41">
        <v>164475000000</v>
      </c>
      <c r="AC1027" s="41">
        <v>142769000000</v>
      </c>
      <c r="AD1027" s="40">
        <v>97094911791</v>
      </c>
      <c r="AE1027" s="40">
        <v>73484359521</v>
      </c>
      <c r="AF1027" s="40">
        <v>73745821156</v>
      </c>
      <c r="AG1027" s="40">
        <v>54805852581</v>
      </c>
      <c r="AH1027" s="40">
        <v>52676041931</v>
      </c>
      <c r="AI1027" s="40">
        <v>49648470440</v>
      </c>
      <c r="AJ1027" s="40">
        <v>44003061108</v>
      </c>
      <c r="AK1027" s="40">
        <v>54035795388</v>
      </c>
      <c r="AL1027" s="40">
        <v>49118433048</v>
      </c>
      <c r="AM1027" s="40">
        <v>47794925816</v>
      </c>
      <c r="AN1027" s="40">
        <v>27752204320</v>
      </c>
      <c r="AO1027" s="40">
        <v>33833042988</v>
      </c>
      <c r="AP1027" s="40">
        <v>44062465800</v>
      </c>
      <c r="AQ1027" s="40">
        <v>51075815092</v>
      </c>
      <c r="AR1027" s="40">
        <v>54457835194</v>
      </c>
      <c r="AS1027" s="40">
        <v>54604050168</v>
      </c>
      <c r="AT1027" s="40">
        <v>59372613486</v>
      </c>
      <c r="AU1027" s="40">
        <v>69448756933</v>
      </c>
      <c r="AV1027" s="40">
        <v>74030364472</v>
      </c>
      <c r="AW1027" s="40">
        <v>95385819321</v>
      </c>
      <c r="AX1027" s="41">
        <v>104912000000</v>
      </c>
      <c r="AY1027" s="41">
        <v>136386000000</v>
      </c>
      <c r="AZ1027" s="41">
        <v>176134000000</v>
      </c>
      <c r="BA1027" s="41">
        <v>236104000000</v>
      </c>
      <c r="BB1027" s="41">
        <v>275626000000</v>
      </c>
      <c r="BC1027" s="41">
        <v>337036000000</v>
      </c>
      <c r="BD1027" s="41">
        <v>291880000000</v>
      </c>
      <c r="BE1027" s="41">
        <v>363360000000</v>
      </c>
      <c r="BF1027" s="41">
        <v>410335000000</v>
      </c>
      <c r="BG1027" s="41">
        <v>459376000000</v>
      </c>
      <c r="BH1027" s="41">
        <v>514966000000</v>
      </c>
      <c r="BI1027" s="41">
        <v>568499000000</v>
      </c>
      <c r="BJ1027" s="41">
        <v>494583000000</v>
      </c>
      <c r="BK1027" s="41">
        <v>404650000000</v>
      </c>
      <c r="BL1027" s="41">
        <v>375745000000</v>
      </c>
    </row>
    <row r="1028" spans="1:64" x14ac:dyDescent="0.3">
      <c r="A1028" s="40" t="s">
        <v>173</v>
      </c>
      <c r="B1028" s="40" t="s">
        <v>174</v>
      </c>
      <c r="C1028" s="40" t="s">
        <v>330</v>
      </c>
      <c r="D1028" s="40" t="s">
        <v>82</v>
      </c>
      <c r="E1028" s="40" t="s">
        <v>293</v>
      </c>
      <c r="G1028" s="40" t="s">
        <v>83</v>
      </c>
      <c r="H1028" s="40">
        <v>1058975266</v>
      </c>
      <c r="I1028" s="40">
        <v>1085475573</v>
      </c>
      <c r="J1028" s="40">
        <v>1122139637</v>
      </c>
      <c r="K1028" s="40">
        <v>1188930568</v>
      </c>
      <c r="L1028" s="40">
        <v>1210058396</v>
      </c>
      <c r="M1028" s="40">
        <v>1246908374</v>
      </c>
      <c r="N1028" s="40">
        <v>1246480959</v>
      </c>
      <c r="O1028" s="40">
        <v>1309384830</v>
      </c>
      <c r="P1028" s="40">
        <v>1245234807</v>
      </c>
      <c r="Q1028" s="40">
        <v>1297407829</v>
      </c>
      <c r="R1028" s="40">
        <v>1339548824</v>
      </c>
      <c r="S1028" s="40">
        <v>1620857277</v>
      </c>
      <c r="T1028" s="40">
        <v>1863398448</v>
      </c>
      <c r="U1028" s="40">
        <v>2099324950</v>
      </c>
      <c r="V1028" s="40">
        <v>2830388405</v>
      </c>
      <c r="W1028" s="40">
        <v>2869777812</v>
      </c>
      <c r="X1028" s="40">
        <v>2938046307</v>
      </c>
      <c r="Y1028" s="40">
        <v>3280354339</v>
      </c>
      <c r="Z1028" s="40">
        <v>4084878668</v>
      </c>
      <c r="AA1028" s="40">
        <v>4435050397</v>
      </c>
      <c r="AB1028" s="40">
        <v>4021697233</v>
      </c>
      <c r="AC1028" s="40">
        <v>3936758682</v>
      </c>
      <c r="AD1028" s="40">
        <v>3512053232</v>
      </c>
      <c r="AE1028" s="40">
        <v>3425127373</v>
      </c>
      <c r="AF1028" s="40">
        <v>3750056424</v>
      </c>
      <c r="AG1028" s="40">
        <v>5304238013</v>
      </c>
      <c r="AH1028" s="40">
        <v>6381385760</v>
      </c>
      <c r="AI1028" s="40">
        <v>6311054901</v>
      </c>
      <c r="AJ1028" s="40">
        <v>6219793533</v>
      </c>
      <c r="AK1028" s="40">
        <v>7237100724</v>
      </c>
      <c r="AL1028" s="40">
        <v>7111252866</v>
      </c>
      <c r="AM1028" s="40">
        <v>7602005274</v>
      </c>
      <c r="AN1028" s="40">
        <v>7189226453</v>
      </c>
      <c r="AO1028" s="40">
        <v>4908415369</v>
      </c>
      <c r="AP1028" s="40">
        <v>6176312552</v>
      </c>
      <c r="AQ1028" s="40">
        <v>6413189839</v>
      </c>
      <c r="AR1028" s="40">
        <v>5915250258</v>
      </c>
      <c r="AS1028" s="40">
        <v>6368265194</v>
      </c>
      <c r="AT1028" s="40">
        <v>6512207622</v>
      </c>
      <c r="AU1028" s="40">
        <v>5924239701</v>
      </c>
      <c r="AV1028" s="40">
        <v>6174898370</v>
      </c>
      <c r="AW1028" s="40">
        <v>6752510283</v>
      </c>
      <c r="AX1028" s="40">
        <v>8683229268</v>
      </c>
      <c r="AY1028" s="40">
        <v>10167441854</v>
      </c>
      <c r="AZ1028" s="40">
        <v>11022821632</v>
      </c>
      <c r="BA1028" s="40">
        <v>11847848225</v>
      </c>
      <c r="BB1028" s="40">
        <v>14285970085</v>
      </c>
      <c r="BC1028" s="40">
        <v>16949789465</v>
      </c>
      <c r="BD1028" s="40">
        <v>16248212852</v>
      </c>
      <c r="BE1028" s="40">
        <v>16215069256</v>
      </c>
      <c r="BF1028" s="40">
        <v>17878780185</v>
      </c>
      <c r="BG1028" s="40">
        <v>17825417949</v>
      </c>
      <c r="BH1028" s="40">
        <v>18960182371</v>
      </c>
      <c r="BI1028" s="40">
        <v>19770919167</v>
      </c>
      <c r="BJ1028" s="40">
        <v>17767620059</v>
      </c>
      <c r="BK1028" s="40">
        <v>18973894459</v>
      </c>
      <c r="BL1028" s="40">
        <v>21070225735</v>
      </c>
    </row>
    <row r="1029" spans="1:64" x14ac:dyDescent="0.3">
      <c r="A1029" s="40" t="s">
        <v>5</v>
      </c>
      <c r="B1029" s="40" t="s">
        <v>6</v>
      </c>
      <c r="C1029" s="40" t="s">
        <v>329</v>
      </c>
      <c r="D1029" s="40" t="s">
        <v>84</v>
      </c>
      <c r="E1029" s="40" t="s">
        <v>293</v>
      </c>
      <c r="G1029" s="40" t="s">
        <v>85</v>
      </c>
      <c r="AA1029" s="41">
        <v>4.2870599999999999E-8</v>
      </c>
      <c r="AB1029" s="41">
        <v>4.1970200000000002E-8</v>
      </c>
      <c r="AC1029" s="41">
        <v>4.1970200000000002E-8</v>
      </c>
      <c r="AD1029" s="41">
        <v>4.1975499999999998E-8</v>
      </c>
      <c r="AE1029" s="41">
        <v>4.1975999999999998E-8</v>
      </c>
      <c r="AF1029" s="41">
        <v>4.9966200000000003E-8</v>
      </c>
      <c r="AG1029" s="41">
        <v>4.5462699999999999E-8</v>
      </c>
      <c r="AH1029" s="41">
        <v>4.99287E-8</v>
      </c>
      <c r="AI1029" s="41">
        <v>5.1033999999999999E-8</v>
      </c>
      <c r="AJ1029" s="41">
        <v>5.93422E-8</v>
      </c>
      <c r="AK1029" s="41">
        <v>6.7654500000000005E-8</v>
      </c>
      <c r="AL1029" s="41">
        <v>1.3957800000000001E-7</v>
      </c>
      <c r="AM1029" s="41">
        <v>8.0468900000000001E-7</v>
      </c>
      <c r="AN1029" s="41">
        <v>8.1899900000000005E-6</v>
      </c>
      <c r="AO1029" s="40">
        <v>1.8640200000000001E-4</v>
      </c>
      <c r="AP1029" s="40">
        <v>3.58917E-3</v>
      </c>
      <c r="AQ1029" s="40">
        <v>0.175888394</v>
      </c>
      <c r="AR1029" s="40">
        <v>0.34377918200000002</v>
      </c>
      <c r="AS1029" s="40">
        <v>0.47908842800000001</v>
      </c>
      <c r="AT1029" s="40">
        <v>3.1500117479999998</v>
      </c>
      <c r="AU1029" s="40">
        <v>16.317659089999999</v>
      </c>
      <c r="AV1029" s="40">
        <v>33.671836370000001</v>
      </c>
      <c r="AW1029" s="40">
        <v>100.00000199999999</v>
      </c>
      <c r="AX1029" s="40">
        <v>193.92685829999999</v>
      </c>
      <c r="AY1029" s="40">
        <v>258.77634610000001</v>
      </c>
      <c r="AZ1029" s="40">
        <v>368.43427350000002</v>
      </c>
      <c r="BA1029" s="40">
        <v>431.50321200000002</v>
      </c>
      <c r="BB1029" s="40">
        <v>450.09416340000001</v>
      </c>
      <c r="BC1029" s="40">
        <v>537.27704549999999</v>
      </c>
      <c r="BD1029" s="40">
        <v>447.2235991</v>
      </c>
      <c r="BE1029" s="40">
        <v>588.94504210000002</v>
      </c>
      <c r="BF1029" s="40">
        <v>776.06196809999994</v>
      </c>
      <c r="BG1029" s="40">
        <v>832.37077609999994</v>
      </c>
      <c r="BH1029" s="40">
        <v>856.00797660000001</v>
      </c>
      <c r="BI1029" s="40">
        <v>886.4889038</v>
      </c>
      <c r="BJ1029" s="40">
        <v>855.29876449999995</v>
      </c>
      <c r="BK1029" s="40">
        <v>1041.534079</v>
      </c>
      <c r="BL1029" s="40">
        <v>1277.0718529999999</v>
      </c>
    </row>
    <row r="1030" spans="1:64" x14ac:dyDescent="0.3">
      <c r="A1030" s="40" t="s">
        <v>151</v>
      </c>
      <c r="B1030" s="40" t="s">
        <v>152</v>
      </c>
      <c r="C1030" s="40" t="s">
        <v>329</v>
      </c>
      <c r="D1030" s="40" t="s">
        <v>84</v>
      </c>
      <c r="E1030" s="40" t="s">
        <v>293</v>
      </c>
      <c r="G1030" s="40" t="s">
        <v>85</v>
      </c>
      <c r="H1030" s="40">
        <v>2.656157517</v>
      </c>
      <c r="I1030" s="40">
        <v>2.5614013170000001</v>
      </c>
      <c r="J1030" s="40">
        <v>2.68145802</v>
      </c>
      <c r="K1030" s="40">
        <v>2.8267184360000002</v>
      </c>
      <c r="L1030" s="40">
        <v>2.7976212199999999</v>
      </c>
      <c r="M1030" s="40">
        <v>2.8858031909999999</v>
      </c>
      <c r="N1030" s="40">
        <v>2.7323365759999998</v>
      </c>
      <c r="O1030" s="40">
        <v>2.8158590000000001</v>
      </c>
      <c r="P1030" s="40">
        <v>2.966841976</v>
      </c>
      <c r="Q1030" s="40">
        <v>3.1206582479999998</v>
      </c>
      <c r="R1030" s="40">
        <v>3.163730165</v>
      </c>
      <c r="S1030" s="40">
        <v>3.2994798140000001</v>
      </c>
      <c r="T1030" s="40">
        <v>3.4812957510000002</v>
      </c>
      <c r="U1030" s="40">
        <v>3.9148973210000002</v>
      </c>
      <c r="V1030" s="40">
        <v>4.7404280310000004</v>
      </c>
      <c r="W1030" s="40">
        <v>5.1232151410000002</v>
      </c>
      <c r="X1030" s="40">
        <v>5.8560462700000002</v>
      </c>
      <c r="Y1030" s="40">
        <v>6.5885032749999999</v>
      </c>
      <c r="Z1030" s="40">
        <v>8.310125802</v>
      </c>
      <c r="AA1030" s="40">
        <v>9.6716588380000008</v>
      </c>
      <c r="AB1030" s="40">
        <v>9.0852356879999991</v>
      </c>
      <c r="AC1030" s="40">
        <v>9.6005522140000004</v>
      </c>
      <c r="AD1030" s="40">
        <v>10.2177284</v>
      </c>
      <c r="AE1030" s="40">
        <v>11.976832440000001</v>
      </c>
      <c r="AF1030" s="40">
        <v>12.58391879</v>
      </c>
      <c r="AG1030" s="40">
        <v>12.04816924</v>
      </c>
      <c r="AH1030" s="40">
        <v>11.63638751</v>
      </c>
      <c r="AI1030" s="40">
        <v>12.04263971</v>
      </c>
      <c r="AJ1030" s="40">
        <v>13.819794310000001</v>
      </c>
      <c r="AK1030" s="40">
        <v>14.6469866</v>
      </c>
      <c r="AL1030" s="40">
        <v>15.246508390000001</v>
      </c>
      <c r="AM1030" s="40">
        <v>16.070088290000001</v>
      </c>
      <c r="AN1030" s="40">
        <v>17.314338280000001</v>
      </c>
      <c r="AO1030" s="40">
        <v>18.46374118</v>
      </c>
      <c r="AP1030" s="40">
        <v>21.436904200000001</v>
      </c>
      <c r="AQ1030" s="40">
        <v>24.535203849999998</v>
      </c>
      <c r="AR1030" s="40">
        <v>32.48406748</v>
      </c>
      <c r="AS1030" s="40">
        <v>36.203673819999999</v>
      </c>
      <c r="AT1030" s="40">
        <v>41.617621990000004</v>
      </c>
      <c r="AU1030" s="40">
        <v>57.825560420000002</v>
      </c>
      <c r="AV1030" s="40">
        <v>65.757149519999999</v>
      </c>
      <c r="AW1030" s="40">
        <v>66.433040009999999</v>
      </c>
      <c r="AX1030" s="40">
        <v>74.368963989999997</v>
      </c>
      <c r="AY1030" s="40">
        <v>84.145626489999998</v>
      </c>
      <c r="AZ1030" s="40">
        <v>100</v>
      </c>
      <c r="BA1030" s="40">
        <v>102.8456663</v>
      </c>
      <c r="BB1030" s="40">
        <v>111.3544704</v>
      </c>
      <c r="BC1030" s="40">
        <v>138.31984370000001</v>
      </c>
      <c r="BD1030" s="40">
        <v>152.7864324</v>
      </c>
      <c r="BE1030" s="40">
        <v>165.86732190000001</v>
      </c>
      <c r="BF1030" s="40">
        <v>179.74087539999999</v>
      </c>
      <c r="BG1030" s="40">
        <v>205.43023160000001</v>
      </c>
      <c r="BH1030" s="40">
        <v>221.7731498</v>
      </c>
      <c r="BI1030" s="40">
        <v>233.5378906</v>
      </c>
      <c r="BJ1030" s="40">
        <v>283.36096359999999</v>
      </c>
      <c r="BK1030" s="40">
        <v>286.0385134</v>
      </c>
      <c r="BL1030" s="40">
        <v>318.84908769999998</v>
      </c>
    </row>
    <row r="1031" spans="1:64" x14ac:dyDescent="0.3">
      <c r="A1031" s="40" t="s">
        <v>157</v>
      </c>
      <c r="B1031" s="40" t="s">
        <v>158</v>
      </c>
      <c r="C1031" s="40" t="s">
        <v>329</v>
      </c>
      <c r="D1031" s="40" t="s">
        <v>84</v>
      </c>
      <c r="E1031" s="40" t="s">
        <v>293</v>
      </c>
      <c r="G1031" s="40" t="s">
        <v>85</v>
      </c>
      <c r="AB1031" s="40">
        <v>6.2590986290000004</v>
      </c>
      <c r="AC1031" s="40">
        <v>6.526395409</v>
      </c>
      <c r="AD1031" s="40">
        <v>6.7027959350000001</v>
      </c>
      <c r="AE1031" s="40">
        <v>6.5195428389999996</v>
      </c>
      <c r="AF1031" s="40">
        <v>8.5919596770000002</v>
      </c>
      <c r="AG1031" s="40">
        <v>8.1388922860000008</v>
      </c>
      <c r="AH1031" s="40">
        <v>7.6408334240000002</v>
      </c>
      <c r="AI1031" s="40">
        <v>7.8781197900000004</v>
      </c>
      <c r="AJ1031" s="40">
        <v>8.3180916590000002</v>
      </c>
      <c r="AK1031" s="40">
        <v>8.5902075969999991</v>
      </c>
      <c r="AL1031" s="40">
        <v>10.22958773</v>
      </c>
      <c r="AM1031" s="40">
        <v>11.81847043</v>
      </c>
      <c r="AN1031" s="40">
        <v>13.39941116</v>
      </c>
      <c r="AO1031" s="40">
        <v>13.792158860000001</v>
      </c>
      <c r="AP1031" s="40">
        <v>15.54464147</v>
      </c>
      <c r="AQ1031" s="40">
        <v>15.5818146</v>
      </c>
      <c r="AR1031" s="40">
        <v>15.614015289999999</v>
      </c>
      <c r="AS1031" s="40">
        <v>15.59057134</v>
      </c>
      <c r="AT1031" s="40">
        <v>15.937106549999999</v>
      </c>
      <c r="AU1031" s="40">
        <v>17.445508889999999</v>
      </c>
      <c r="AV1031" s="40">
        <v>16.441461350000001</v>
      </c>
      <c r="AW1031" s="40">
        <v>15.846044640000001</v>
      </c>
      <c r="AX1031" s="40">
        <v>17.869264189999999</v>
      </c>
      <c r="AY1031" s="40">
        <v>18.568195880000001</v>
      </c>
      <c r="AZ1031" s="40">
        <v>20.40190028</v>
      </c>
      <c r="BA1031" s="40">
        <v>22.758799159999999</v>
      </c>
      <c r="BB1031" s="40">
        <v>26.67799626</v>
      </c>
      <c r="BC1031" s="40">
        <v>34.764543269999997</v>
      </c>
      <c r="BD1031" s="40">
        <v>43.158934270000003</v>
      </c>
      <c r="BE1031" s="40">
        <v>43.78239628</v>
      </c>
      <c r="BF1031" s="40">
        <v>52.565965929999997</v>
      </c>
      <c r="BG1031" s="40">
        <v>70.19732947</v>
      </c>
      <c r="BH1031" s="40">
        <v>73.638388030000002</v>
      </c>
      <c r="BI1031" s="40">
        <v>81.725199900000007</v>
      </c>
      <c r="BJ1031" s="40">
        <v>90.58138615</v>
      </c>
      <c r="BK1031" s="40">
        <v>99.999986759999999</v>
      </c>
      <c r="BL1031" s="40">
        <v>106.3243207</v>
      </c>
    </row>
    <row r="1032" spans="1:64" x14ac:dyDescent="0.3">
      <c r="A1032" s="40" t="s">
        <v>159</v>
      </c>
      <c r="B1032" s="40" t="s">
        <v>160</v>
      </c>
      <c r="C1032" s="40" t="s">
        <v>329</v>
      </c>
      <c r="D1032" s="40" t="s">
        <v>84</v>
      </c>
      <c r="E1032" s="40" t="s">
        <v>293</v>
      </c>
      <c r="G1032" s="40" t="s">
        <v>85</v>
      </c>
      <c r="H1032" s="40">
        <v>1.8132120979999999</v>
      </c>
      <c r="I1032" s="40">
        <v>1.8135440629999999</v>
      </c>
      <c r="J1032" s="40">
        <v>1.7794980979999999</v>
      </c>
      <c r="K1032" s="40">
        <v>1.8273795880000001</v>
      </c>
      <c r="L1032" s="40">
        <v>1.7898822379999999</v>
      </c>
      <c r="M1032" s="40">
        <v>1.820557041</v>
      </c>
      <c r="N1032" s="40">
        <v>1.8642651400000001</v>
      </c>
      <c r="O1032" s="40">
        <v>1.8955631850000001</v>
      </c>
      <c r="P1032" s="40">
        <v>1.8921536990000001</v>
      </c>
      <c r="Q1032" s="40">
        <v>2.1819495459999998</v>
      </c>
      <c r="R1032" s="40">
        <v>1.9807921719999999</v>
      </c>
      <c r="S1032" s="40">
        <v>2.0046655869999999</v>
      </c>
      <c r="T1032" s="40">
        <v>2.2092184860000001</v>
      </c>
      <c r="U1032" s="40">
        <v>2.5637819749999999</v>
      </c>
      <c r="V1032" s="40">
        <v>2.8672083559999999</v>
      </c>
      <c r="W1032" s="40">
        <v>3.4092876959999998</v>
      </c>
      <c r="X1032" s="40">
        <v>3.9854512010000001</v>
      </c>
      <c r="Y1032" s="40">
        <v>4.1082427749999999</v>
      </c>
      <c r="Z1032" s="40">
        <v>4.3398919620000003</v>
      </c>
      <c r="AA1032" s="40">
        <v>4.7543828929999998</v>
      </c>
      <c r="AB1032" s="40">
        <v>5.2703797420000003</v>
      </c>
      <c r="AC1032" s="40">
        <v>5.8813513469999998</v>
      </c>
      <c r="AD1032" s="40">
        <v>6.5775879240000004</v>
      </c>
      <c r="AE1032" s="40">
        <v>7.2478914909999999</v>
      </c>
      <c r="AF1032" s="40">
        <v>7.8498856080000001</v>
      </c>
      <c r="AG1032" s="40">
        <v>8.5337459439999996</v>
      </c>
      <c r="AH1032" s="40">
        <v>8.9947348110000007</v>
      </c>
      <c r="AI1032" s="40">
        <v>9.5754010960000002</v>
      </c>
      <c r="AJ1032" s="40">
        <v>10.51082293</v>
      </c>
      <c r="AK1032" s="40">
        <v>11.628880049999999</v>
      </c>
      <c r="AL1032" s="40">
        <v>13.08620687</v>
      </c>
      <c r="AM1032" s="40">
        <v>15.55913801</v>
      </c>
      <c r="AN1032" s="40">
        <v>19.557600539999999</v>
      </c>
      <c r="AO1032" s="40">
        <v>22.885602970000001</v>
      </c>
      <c r="AP1032" s="40">
        <v>25.453612700000001</v>
      </c>
      <c r="AQ1032" s="40">
        <v>36.141272579999999</v>
      </c>
      <c r="AR1032" s="40">
        <v>40.274105290000001</v>
      </c>
      <c r="AS1032" s="40">
        <v>43.065665699999997</v>
      </c>
      <c r="AT1032" s="40">
        <v>44.871813469999999</v>
      </c>
      <c r="AU1032" s="40">
        <v>47.599951740000002</v>
      </c>
      <c r="AV1032" s="40">
        <v>48.34875624</v>
      </c>
      <c r="AW1032" s="40">
        <v>48.799949519999998</v>
      </c>
      <c r="AX1032" s="40">
        <v>51.824235250000001</v>
      </c>
      <c r="AY1032" s="40">
        <v>55.517666390000002</v>
      </c>
      <c r="AZ1032" s="40">
        <v>58.237837570000003</v>
      </c>
      <c r="BA1032" s="40">
        <v>71.941278359999998</v>
      </c>
      <c r="BB1032" s="40">
        <v>77.78973422</v>
      </c>
      <c r="BC1032" s="40">
        <v>89.575792949999993</v>
      </c>
      <c r="BD1032" s="40">
        <v>100</v>
      </c>
      <c r="BE1032" s="40">
        <v>102.0916757</v>
      </c>
      <c r="BF1032" s="40">
        <v>113.11137189999999</v>
      </c>
      <c r="BG1032" s="40">
        <v>123.72097050000001</v>
      </c>
      <c r="BH1032" s="40">
        <v>130.11579130000001</v>
      </c>
      <c r="BI1032" s="40">
        <v>140.61388489999999</v>
      </c>
      <c r="BJ1032" s="40">
        <v>154.71044219999999</v>
      </c>
      <c r="BK1032" s="40">
        <v>167.29399470000001</v>
      </c>
      <c r="BL1032" s="40">
        <v>181.74844830000001</v>
      </c>
    </row>
    <row r="1033" spans="1:64" x14ac:dyDescent="0.3">
      <c r="A1033" s="40" t="s">
        <v>275</v>
      </c>
      <c r="B1033" s="40" t="s">
        <v>276</v>
      </c>
      <c r="C1033" s="40" t="s">
        <v>329</v>
      </c>
      <c r="D1033" s="40" t="s">
        <v>84</v>
      </c>
      <c r="E1033" s="40" t="s">
        <v>293</v>
      </c>
      <c r="G1033" s="40" t="s">
        <v>85</v>
      </c>
      <c r="H1033" s="40">
        <v>13.473725590000001</v>
      </c>
      <c r="I1033" s="40">
        <v>13.93060998</v>
      </c>
      <c r="J1033" s="40">
        <v>14.44281883</v>
      </c>
      <c r="K1033" s="40">
        <v>14.681517189999999</v>
      </c>
      <c r="L1033" s="40">
        <v>15.319436209999999</v>
      </c>
      <c r="M1033" s="40">
        <v>16.210609259999998</v>
      </c>
      <c r="N1033" s="40">
        <v>16.319824140000001</v>
      </c>
      <c r="O1033" s="40">
        <v>16.478265369999999</v>
      </c>
      <c r="P1033" s="40">
        <v>17.115042689999999</v>
      </c>
      <c r="Q1033" s="40">
        <v>18.296761570000001</v>
      </c>
      <c r="R1033" s="40">
        <v>18.953280199999998</v>
      </c>
      <c r="S1033" s="40">
        <v>19.52649087</v>
      </c>
      <c r="T1033" s="40">
        <v>21.850314300000001</v>
      </c>
      <c r="U1033" s="40">
        <v>26.833155040000001</v>
      </c>
      <c r="V1033" s="40">
        <v>28.091910729999999</v>
      </c>
      <c r="W1033" s="40">
        <v>30.88062124</v>
      </c>
      <c r="X1033" s="40">
        <v>33.53447328</v>
      </c>
      <c r="Y1033" s="40">
        <v>35.813096340000001</v>
      </c>
      <c r="Z1033" s="40">
        <v>39.869474859999997</v>
      </c>
      <c r="AA1033" s="40">
        <v>45.844664780000002</v>
      </c>
      <c r="AB1033" s="40">
        <v>58.069661250000003</v>
      </c>
      <c r="AC1033" s="40">
        <v>74.66352646</v>
      </c>
      <c r="AD1033" s="40">
        <v>90.695371969999997</v>
      </c>
      <c r="AE1033" s="40">
        <v>99.999646380000001</v>
      </c>
      <c r="AF1033" s="40">
        <v>110.4195508</v>
      </c>
      <c r="AG1033" s="40">
        <v>126.05455859999999</v>
      </c>
      <c r="AH1033" s="40">
        <v>155.0872287</v>
      </c>
      <c r="AI1033" s="40">
        <v>187.90786349999999</v>
      </c>
      <c r="AJ1033" s="40">
        <v>210.41373200000001</v>
      </c>
      <c r="AK1033" s="40">
        <v>234.5237137</v>
      </c>
      <c r="AL1033" s="40">
        <v>264.74060700000001</v>
      </c>
      <c r="AM1033" s="40">
        <v>302.90302709999997</v>
      </c>
      <c r="AN1033" s="40">
        <v>339.4983143</v>
      </c>
      <c r="AO1033" s="40">
        <v>480.9100454</v>
      </c>
      <c r="AP1033" s="40">
        <v>697.91327720000004</v>
      </c>
      <c r="AQ1033" s="40">
        <v>822.41426730000001</v>
      </c>
      <c r="AR1033" s="40">
        <v>882.39717700000006</v>
      </c>
      <c r="AS1033" s="40">
        <v>956.84223210000005</v>
      </c>
      <c r="AT1033" s="40">
        <v>1049.796194</v>
      </c>
      <c r="AU1033" s="40">
        <v>1125.7297249999999</v>
      </c>
      <c r="AV1033" s="40">
        <v>1207.5374280000001</v>
      </c>
      <c r="AW1033" s="40">
        <v>1391.9992769999999</v>
      </c>
      <c r="AX1033" s="40">
        <v>1430.482432</v>
      </c>
      <c r="AY1033" s="40">
        <v>1635.0959359999999</v>
      </c>
      <c r="AZ1033" s="40">
        <v>1934.644575</v>
      </c>
      <c r="BA1033" s="40">
        <v>2156.5425089999999</v>
      </c>
      <c r="BB1033" s="40">
        <v>2363.6426980000001</v>
      </c>
      <c r="BC1033" s="40">
        <v>2578.5589629999999</v>
      </c>
      <c r="BD1033" s="40">
        <v>2794.1991320000002</v>
      </c>
      <c r="BE1033" s="40">
        <v>3039.9328919999998</v>
      </c>
      <c r="BF1033" s="40">
        <v>3290.117056</v>
      </c>
      <c r="BG1033" s="40">
        <v>3470.747057</v>
      </c>
      <c r="BH1033" s="40">
        <v>3647.2719849999999</v>
      </c>
      <c r="BI1033" s="40">
        <v>3888.9413949999998</v>
      </c>
      <c r="BJ1033" s="40">
        <v>4182.610259</v>
      </c>
      <c r="BK1033" s="40">
        <v>4462.0422289999997</v>
      </c>
      <c r="BL1033" s="40">
        <v>4831.5320929999998</v>
      </c>
    </row>
    <row r="1034" spans="1:64" x14ac:dyDescent="0.3">
      <c r="A1034" s="40" t="s">
        <v>277</v>
      </c>
      <c r="B1034" s="40" t="s">
        <v>278</v>
      </c>
      <c r="C1034" s="40" t="s">
        <v>329</v>
      </c>
      <c r="D1034" s="40" t="s">
        <v>84</v>
      </c>
      <c r="E1034" s="40" t="s">
        <v>293</v>
      </c>
      <c r="G1034" s="40" t="s">
        <v>85</v>
      </c>
      <c r="H1034" s="40">
        <v>8.8207728999999999E-2</v>
      </c>
      <c r="I1034" s="40">
        <v>9.1908339000000006E-2</v>
      </c>
      <c r="J1034" s="40">
        <v>9.7124057999999999E-2</v>
      </c>
      <c r="K1034" s="40">
        <v>9.6549974999999996E-2</v>
      </c>
      <c r="L1034" s="40">
        <v>0.100129629</v>
      </c>
      <c r="M1034" s="40">
        <v>0.100337224</v>
      </c>
      <c r="N1034" s="40">
        <v>9.8253642000000002E-2</v>
      </c>
      <c r="O1034" s="40">
        <v>0.10474315300000001</v>
      </c>
      <c r="P1034" s="40">
        <v>0.107252493</v>
      </c>
      <c r="Q1034" s="40">
        <v>0.11666802900000001</v>
      </c>
      <c r="R1034" s="40">
        <v>0.12588771100000001</v>
      </c>
      <c r="S1034" s="40">
        <v>0.12705152</v>
      </c>
      <c r="T1034" s="40">
        <v>0.13888387099999999</v>
      </c>
      <c r="U1034" s="40">
        <v>0.164295148</v>
      </c>
      <c r="V1034" s="40">
        <v>0.177754891</v>
      </c>
      <c r="W1034" s="40">
        <v>0.195597407</v>
      </c>
      <c r="X1034" s="40">
        <v>0.22176495500000001</v>
      </c>
      <c r="Y1034" s="40">
        <v>0.22225234599999999</v>
      </c>
      <c r="Z1034" s="40">
        <v>0.22985662500000001</v>
      </c>
      <c r="AA1034" s="40">
        <v>0.26615731500000001</v>
      </c>
      <c r="AB1034" s="40">
        <v>0.30982238899999998</v>
      </c>
      <c r="AC1034" s="40">
        <v>0.339761327</v>
      </c>
      <c r="AD1034" s="40">
        <v>0.37791573899999997</v>
      </c>
      <c r="AE1034" s="40">
        <v>0.42618334899999999</v>
      </c>
      <c r="AF1034" s="40">
        <v>0.464245085</v>
      </c>
      <c r="AG1034" s="40">
        <v>0.52696127400000004</v>
      </c>
      <c r="AH1034" s="40">
        <v>0.61508957500000006</v>
      </c>
      <c r="AI1034" s="40">
        <v>0.806332033</v>
      </c>
      <c r="AJ1034" s="40">
        <v>0.98783320500000005</v>
      </c>
      <c r="AK1034" s="40">
        <v>1.093144466</v>
      </c>
      <c r="AL1034" s="40">
        <v>1.2100275170000001</v>
      </c>
      <c r="AM1034" s="40">
        <v>1.3706758670000001</v>
      </c>
      <c r="AN1034" s="40">
        <v>1.756859223</v>
      </c>
      <c r="AO1034" s="40">
        <v>2.2166622930000002</v>
      </c>
      <c r="AP1034" s="40">
        <v>3.928359683</v>
      </c>
      <c r="AQ1034" s="40">
        <v>5.9846834639999997</v>
      </c>
      <c r="AR1034" s="40">
        <v>7.2315827080000004</v>
      </c>
      <c r="AS1034" s="40">
        <v>8.6452475530000008</v>
      </c>
      <c r="AT1034" s="40">
        <v>12.076613589999999</v>
      </c>
      <c r="AU1034" s="40">
        <v>15.76408093</v>
      </c>
      <c r="AV1034" s="40">
        <v>19.803227410000002</v>
      </c>
      <c r="AW1034" s="40">
        <v>42.120206799999998</v>
      </c>
      <c r="AX1034" s="40">
        <v>46.478003110000003</v>
      </c>
      <c r="AY1034" s="40">
        <v>53.378419110000003</v>
      </c>
      <c r="AZ1034" s="40">
        <v>59.111921090000003</v>
      </c>
      <c r="BA1034" s="40">
        <v>70.914951669999994</v>
      </c>
      <c r="BB1034" s="40">
        <v>73.822267139999994</v>
      </c>
      <c r="BC1034" s="40">
        <v>82.654855679999997</v>
      </c>
      <c r="BD1034" s="40">
        <v>89.184442590000003</v>
      </c>
      <c r="BE1034" s="40">
        <v>100</v>
      </c>
      <c r="BF1034" s="40">
        <v>114.0757614</v>
      </c>
      <c r="BG1034" s="40">
        <v>134.21709329999999</v>
      </c>
      <c r="BH1034" s="40">
        <v>170.8588919</v>
      </c>
      <c r="BI1034" s="40">
        <v>206.5405561</v>
      </c>
      <c r="BJ1034" s="40">
        <v>248.9529541</v>
      </c>
      <c r="BK1034" s="40">
        <v>297.60864839999999</v>
      </c>
      <c r="BL1034" s="40">
        <v>337.67125199999998</v>
      </c>
    </row>
    <row r="1035" spans="1:64" x14ac:dyDescent="0.3">
      <c r="A1035" s="40" t="s">
        <v>165</v>
      </c>
      <c r="B1035" s="40" t="s">
        <v>166</v>
      </c>
      <c r="C1035" s="40" t="s">
        <v>329</v>
      </c>
      <c r="D1035" s="40" t="s">
        <v>84</v>
      </c>
      <c r="E1035" s="40" t="s">
        <v>293</v>
      </c>
      <c r="G1035" s="40" t="s">
        <v>85</v>
      </c>
      <c r="AA1035" s="40">
        <v>0.160464257</v>
      </c>
      <c r="AB1035" s="40">
        <v>0.16701222700000001</v>
      </c>
      <c r="AC1035" s="40">
        <v>0.196171928</v>
      </c>
      <c r="AD1035" s="40">
        <v>0.22173864900000001</v>
      </c>
      <c r="AE1035" s="40">
        <v>0.26093234100000001</v>
      </c>
      <c r="AF1035" s="40">
        <v>0.34743094699999999</v>
      </c>
      <c r="AG1035" s="40">
        <v>0.39158850699999997</v>
      </c>
      <c r="AH1035" s="40">
        <v>1.1021259779999999</v>
      </c>
      <c r="AI1035" s="40">
        <v>1.63473359</v>
      </c>
      <c r="AJ1035" s="40">
        <v>2.4091984549999998</v>
      </c>
      <c r="AK1035" s="40">
        <v>3.2296518330000001</v>
      </c>
      <c r="AL1035" s="40">
        <v>6.1759452689999996</v>
      </c>
      <c r="AM1035" s="40">
        <v>8.1850117109999996</v>
      </c>
      <c r="AN1035" s="40">
        <v>12.10914185</v>
      </c>
      <c r="AO1035" s="40">
        <v>18.267830620000002</v>
      </c>
      <c r="AP1035" s="40">
        <v>27.365578549999999</v>
      </c>
      <c r="AQ1035" s="40">
        <v>36.994272940000002</v>
      </c>
      <c r="AR1035" s="40">
        <v>40.924076020000001</v>
      </c>
      <c r="AS1035" s="40">
        <v>43.38522588</v>
      </c>
      <c r="AT1035" s="40">
        <v>47.102196229999997</v>
      </c>
      <c r="AU1035" s="40">
        <v>52.237524630000003</v>
      </c>
      <c r="AV1035" s="40">
        <v>59.874820679999999</v>
      </c>
      <c r="AW1035" s="40">
        <v>66.435155719999997</v>
      </c>
      <c r="AX1035" s="40">
        <v>69.701182040000006</v>
      </c>
      <c r="AY1035" s="40">
        <v>74.924399159999993</v>
      </c>
      <c r="AZ1035" s="40">
        <v>79.567966299999995</v>
      </c>
      <c r="BA1035" s="40">
        <v>85.857710519999998</v>
      </c>
      <c r="BB1035" s="40">
        <v>91.621783870000002</v>
      </c>
      <c r="BC1035" s="40">
        <v>98.935330590000007</v>
      </c>
      <c r="BD1035" s="40">
        <v>100.0004782</v>
      </c>
      <c r="BE1035" s="40">
        <v>107.6440322</v>
      </c>
      <c r="BF1035" s="40">
        <v>111.2308666</v>
      </c>
      <c r="BG1035" s="40">
        <v>117.74299860000001</v>
      </c>
      <c r="BH1035" s="40">
        <v>122.35559739999999</v>
      </c>
      <c r="BI1035" s="40">
        <v>125.57808060000001</v>
      </c>
      <c r="BJ1035" s="40">
        <v>131.08012389999999</v>
      </c>
      <c r="BK1035" s="40">
        <v>146.70286569999999</v>
      </c>
      <c r="BL1035" s="40">
        <v>165.56961039999999</v>
      </c>
    </row>
    <row r="1036" spans="1:64" x14ac:dyDescent="0.3">
      <c r="A1036" s="40" t="s">
        <v>171</v>
      </c>
      <c r="B1036" s="40" t="s">
        <v>172</v>
      </c>
      <c r="C1036" s="40" t="s">
        <v>329</v>
      </c>
      <c r="D1036" s="40" t="s">
        <v>84</v>
      </c>
      <c r="E1036" s="40" t="s">
        <v>293</v>
      </c>
      <c r="G1036" s="40" t="s">
        <v>85</v>
      </c>
      <c r="H1036" s="40">
        <v>0.91487156300000005</v>
      </c>
      <c r="I1036" s="40">
        <v>0.84194409599999998</v>
      </c>
      <c r="J1036" s="40">
        <v>0.95603786599999996</v>
      </c>
      <c r="K1036" s="40">
        <v>1.109242968</v>
      </c>
      <c r="L1036" s="40">
        <v>1.1864891500000001</v>
      </c>
      <c r="M1036" s="40">
        <v>1.623820445</v>
      </c>
      <c r="N1036" s="40">
        <v>2.2240894679999998</v>
      </c>
      <c r="O1036" s="40">
        <v>2.2429606830000002</v>
      </c>
      <c r="P1036" s="40">
        <v>2.2141581600000002</v>
      </c>
      <c r="Q1036" s="40">
        <v>2.4341659949999999</v>
      </c>
      <c r="R1036" s="40">
        <v>2.4313943039999999</v>
      </c>
      <c r="S1036" s="40">
        <v>2.476285936</v>
      </c>
      <c r="T1036" s="40">
        <v>2.5732635770000001</v>
      </c>
      <c r="U1036" s="40">
        <v>2.9825903399999998</v>
      </c>
      <c r="V1036" s="40">
        <v>5.6063496820000003</v>
      </c>
      <c r="W1036" s="40">
        <v>5.5003287009999999</v>
      </c>
      <c r="X1036" s="40">
        <v>6.2435037600000003</v>
      </c>
      <c r="Y1036" s="40">
        <v>6.4723118709999996</v>
      </c>
      <c r="Z1036" s="40">
        <v>6.864876078</v>
      </c>
      <c r="AA1036" s="40">
        <v>7.0752690940000003</v>
      </c>
      <c r="AB1036" s="40">
        <v>7.6208219970000002</v>
      </c>
      <c r="AC1036" s="40">
        <v>7.9929604760000004</v>
      </c>
      <c r="AD1036" s="40">
        <v>8.1887250750000007</v>
      </c>
      <c r="AE1036" s="40">
        <v>9.5690730160000008</v>
      </c>
      <c r="AF1036" s="40">
        <v>10.005817950000001</v>
      </c>
      <c r="AG1036" s="40">
        <v>9.3032361720000001</v>
      </c>
      <c r="AH1036" s="40">
        <v>9.3651284140000008</v>
      </c>
      <c r="AI1036" s="40">
        <v>9.5735377639999992</v>
      </c>
      <c r="AJ1036" s="40">
        <v>10.08065637</v>
      </c>
      <c r="AK1036" s="40">
        <v>11.437660790000001</v>
      </c>
      <c r="AL1036" s="40">
        <v>13.15090073</v>
      </c>
      <c r="AM1036" s="40">
        <v>14.10871807</v>
      </c>
      <c r="AN1036" s="40">
        <v>16.065668169999999</v>
      </c>
      <c r="AO1036" s="40">
        <v>18.827565849999999</v>
      </c>
      <c r="AP1036" s="40">
        <v>28.47981553</v>
      </c>
      <c r="AQ1036" s="40">
        <v>31.590214589999999</v>
      </c>
      <c r="AR1036" s="40">
        <v>36.52508074</v>
      </c>
      <c r="AS1036" s="40">
        <v>37.338932819999997</v>
      </c>
      <c r="AT1036" s="40">
        <v>34.987552430000001</v>
      </c>
      <c r="AU1036" s="40">
        <v>35.960761699999999</v>
      </c>
      <c r="AV1036" s="40">
        <v>36.373049880000003</v>
      </c>
      <c r="AW1036" s="40">
        <v>34.541263260000001</v>
      </c>
      <c r="AX1036" s="40">
        <v>42.068391470000002</v>
      </c>
      <c r="AY1036" s="40">
        <v>47.579602129999998</v>
      </c>
      <c r="AZ1036" s="40">
        <v>51.925897370000001</v>
      </c>
      <c r="BA1036" s="40">
        <v>57.419422570000002</v>
      </c>
      <c r="BB1036" s="40">
        <v>64.140805270000001</v>
      </c>
      <c r="BC1036" s="40">
        <v>73.301082800000003</v>
      </c>
      <c r="BD1036" s="40">
        <v>79.320618999999994</v>
      </c>
      <c r="BE1036" s="40">
        <v>81.407837439999994</v>
      </c>
      <c r="BF1036" s="40">
        <v>88.396471680000005</v>
      </c>
      <c r="BG1036" s="40">
        <v>92.896758680000005</v>
      </c>
      <c r="BH1036" s="40">
        <v>97.039786509999999</v>
      </c>
      <c r="BI1036" s="40">
        <v>100</v>
      </c>
      <c r="BJ1036" s="40">
        <v>100.28573590000001</v>
      </c>
      <c r="BK1036" s="40">
        <v>105.7968154</v>
      </c>
      <c r="BL1036" s="40">
        <v>113.56645399999999</v>
      </c>
    </row>
    <row r="1037" spans="1:64" x14ac:dyDescent="0.3">
      <c r="A1037" s="40" t="s">
        <v>175</v>
      </c>
      <c r="B1037" s="40" t="s">
        <v>176</v>
      </c>
      <c r="C1037" s="40" t="s">
        <v>329</v>
      </c>
      <c r="D1037" s="40" t="s">
        <v>84</v>
      </c>
      <c r="E1037" s="40" t="s">
        <v>293</v>
      </c>
      <c r="G1037" s="40" t="s">
        <v>85</v>
      </c>
      <c r="H1037" s="40">
        <v>0.947348933</v>
      </c>
      <c r="I1037" s="40">
        <v>0.95097887699999994</v>
      </c>
      <c r="J1037" s="40">
        <v>0.98211920600000002</v>
      </c>
      <c r="K1037" s="40">
        <v>1.0016622019999999</v>
      </c>
      <c r="L1037" s="40">
        <v>1.031252555</v>
      </c>
      <c r="M1037" s="40">
        <v>1.0763398609999999</v>
      </c>
      <c r="N1037" s="40">
        <v>1.1196776989999999</v>
      </c>
      <c r="O1037" s="40">
        <v>1.162200256</v>
      </c>
      <c r="P1037" s="40">
        <v>1.2503802040000001</v>
      </c>
      <c r="Q1037" s="40">
        <v>1.3039923609999999</v>
      </c>
      <c r="R1037" s="40">
        <v>1.3823195559999999</v>
      </c>
      <c r="S1037" s="40">
        <v>1.5351364059999999</v>
      </c>
      <c r="T1037" s="40">
        <v>1.8178108589999999</v>
      </c>
      <c r="U1037" s="40">
        <v>2.1074844370000001</v>
      </c>
      <c r="V1037" s="40">
        <v>2.3355147660000002</v>
      </c>
      <c r="W1037" s="40">
        <v>2.5793439299999998</v>
      </c>
      <c r="X1037" s="40">
        <v>2.867292409</v>
      </c>
      <c r="Y1037" s="40">
        <v>3.200236281</v>
      </c>
      <c r="Z1037" s="40">
        <v>3.6823875359999998</v>
      </c>
      <c r="AA1037" s="40">
        <v>4.5985225659999998</v>
      </c>
      <c r="AB1037" s="40">
        <v>5.0645344720000001</v>
      </c>
      <c r="AC1037" s="40">
        <v>5.7728065219999998</v>
      </c>
      <c r="AD1037" s="40">
        <v>6.7266033810000003</v>
      </c>
      <c r="AE1037" s="40">
        <v>7.4986531530000002</v>
      </c>
      <c r="AF1037" s="40">
        <v>8.7595653959999993</v>
      </c>
      <c r="AG1037" s="40">
        <v>10.262034010000001</v>
      </c>
      <c r="AH1037" s="40">
        <v>11.747873820000001</v>
      </c>
      <c r="AI1037" s="40">
        <v>13.527591129999999</v>
      </c>
      <c r="AJ1037" s="40">
        <v>15.857653969999999</v>
      </c>
      <c r="AK1037" s="40">
        <v>18.311962789999999</v>
      </c>
      <c r="AL1037" s="40">
        <v>21.17813366</v>
      </c>
      <c r="AM1037" s="40">
        <v>24.263314730000001</v>
      </c>
      <c r="AN1037" s="40">
        <v>27.413072280000002</v>
      </c>
      <c r="AO1037" s="40">
        <v>30.03405025</v>
      </c>
      <c r="AP1037" s="40">
        <v>33.101570870000003</v>
      </c>
      <c r="AQ1037" s="40">
        <v>35.718474860000001</v>
      </c>
      <c r="AR1037" s="40">
        <v>38.571412189999997</v>
      </c>
      <c r="AS1037" s="40">
        <v>41.574964170000001</v>
      </c>
      <c r="AT1037" s="40">
        <v>44.496917179999997</v>
      </c>
      <c r="AU1037" s="40">
        <v>48.411000250000001</v>
      </c>
      <c r="AV1037" s="40">
        <v>52.1105011</v>
      </c>
      <c r="AW1037" s="40">
        <v>58.470735670000003</v>
      </c>
      <c r="AX1037" s="40">
        <v>61.85827913</v>
      </c>
      <c r="AY1037" s="40">
        <v>65.895785160000003</v>
      </c>
      <c r="AZ1037" s="40">
        <v>69.486514459999995</v>
      </c>
      <c r="BA1037" s="40">
        <v>73.833069030000004</v>
      </c>
      <c r="BB1037" s="40">
        <v>80.366851949999997</v>
      </c>
      <c r="BC1037" s="40">
        <v>87.464457659999994</v>
      </c>
      <c r="BD1037" s="40">
        <v>94.028246080000002</v>
      </c>
      <c r="BE1037" s="40">
        <v>100.000016</v>
      </c>
      <c r="BF1037" s="40">
        <v>106.532248</v>
      </c>
      <c r="BG1037" s="40">
        <v>112.16010319999999</v>
      </c>
      <c r="BH1037" s="40">
        <v>119.06384610000001</v>
      </c>
      <c r="BI1037" s="40">
        <v>125.668324</v>
      </c>
      <c r="BJ1037" s="40">
        <v>132.10426630000001</v>
      </c>
      <c r="BK1037" s="40">
        <v>141.05282209999999</v>
      </c>
      <c r="BL1037" s="40">
        <v>148.86737880000001</v>
      </c>
    </row>
    <row r="1038" spans="1:64" x14ac:dyDescent="0.3">
      <c r="A1038" s="40" t="s">
        <v>177</v>
      </c>
      <c r="B1038" s="40" t="s">
        <v>178</v>
      </c>
      <c r="C1038" s="40" t="s">
        <v>329</v>
      </c>
      <c r="D1038" s="40" t="s">
        <v>84</v>
      </c>
      <c r="E1038" s="40" t="s">
        <v>293</v>
      </c>
      <c r="G1038" s="40" t="s">
        <v>85</v>
      </c>
      <c r="AI1038" s="40">
        <v>4.559374783</v>
      </c>
      <c r="AJ1038" s="40">
        <v>5.4986399080000004</v>
      </c>
      <c r="AK1038" s="40">
        <v>6.7330397910000004</v>
      </c>
      <c r="AL1038" s="40">
        <v>8.6258726299999999</v>
      </c>
      <c r="AM1038" s="40">
        <v>10.814729310000001</v>
      </c>
      <c r="AN1038" s="40">
        <v>13.46022692</v>
      </c>
      <c r="AO1038" s="40">
        <v>17.655773490000001</v>
      </c>
      <c r="AP1038" s="40">
        <v>22.398458779999999</v>
      </c>
      <c r="AQ1038" s="40">
        <v>26.72442002</v>
      </c>
      <c r="AR1038" s="40">
        <v>32.226238410000001</v>
      </c>
      <c r="AS1038" s="40">
        <v>41.036670309999998</v>
      </c>
      <c r="AT1038" s="40">
        <v>45.513518840000003</v>
      </c>
      <c r="AU1038" s="40">
        <v>48.959831909999998</v>
      </c>
      <c r="AV1038" s="40">
        <v>51.557418169999998</v>
      </c>
      <c r="AW1038" s="40">
        <v>55.217600640000001</v>
      </c>
      <c r="AX1038" s="40">
        <v>59.883421650000003</v>
      </c>
      <c r="AY1038" s="40">
        <v>64.088629420000004</v>
      </c>
      <c r="AZ1038" s="40">
        <v>81.047543129999994</v>
      </c>
      <c r="BA1038" s="40">
        <v>94.397071580000002</v>
      </c>
      <c r="BB1038" s="40">
        <v>100</v>
      </c>
      <c r="BC1038" s="40">
        <v>115.93844679999999</v>
      </c>
      <c r="BD1038" s="40">
        <v>126.6777922</v>
      </c>
      <c r="BE1038" s="40">
        <v>138.39090870000001</v>
      </c>
      <c r="BF1038" s="40">
        <v>154.37000130000001</v>
      </c>
      <c r="BG1038" s="40">
        <v>170.9523293</v>
      </c>
      <c r="BH1038" s="40">
        <v>184.07155660000001</v>
      </c>
      <c r="BI1038" s="40">
        <v>193.344111</v>
      </c>
      <c r="BJ1038" s="40">
        <v>206.03664319999999</v>
      </c>
      <c r="BK1038" s="40">
        <v>218.69903110000001</v>
      </c>
      <c r="BL1038" s="40">
        <v>229.7906151</v>
      </c>
    </row>
    <row r="1039" spans="1:64" x14ac:dyDescent="0.3">
      <c r="A1039" s="40" t="s">
        <v>179</v>
      </c>
      <c r="B1039" s="40" t="s">
        <v>180</v>
      </c>
      <c r="C1039" s="40" t="s">
        <v>329</v>
      </c>
      <c r="D1039" s="40" t="s">
        <v>84</v>
      </c>
      <c r="E1039" s="40" t="s">
        <v>293</v>
      </c>
      <c r="G1039" s="40" t="s">
        <v>85</v>
      </c>
      <c r="AC1039" s="40">
        <v>5.3121722000000003E-2</v>
      </c>
      <c r="AD1039" s="40">
        <v>7.7528228000000005E-2</v>
      </c>
      <c r="AE1039" s="40">
        <v>9.7124891000000005E-2</v>
      </c>
      <c r="AF1039" s="40">
        <v>0.214001047</v>
      </c>
      <c r="AG1039" s="40">
        <v>0.50778355799999997</v>
      </c>
      <c r="AH1039" s="40">
        <v>1.426810924</v>
      </c>
      <c r="AI1039" s="40">
        <v>4.1373966109999998</v>
      </c>
      <c r="AJ1039" s="40">
        <v>8.9138857480000002</v>
      </c>
      <c r="AK1039" s="40">
        <v>12.86987624</v>
      </c>
      <c r="AL1039" s="40">
        <v>16.218532669999998</v>
      </c>
      <c r="AM1039" s="40">
        <v>23.527905690000001</v>
      </c>
      <c r="AN1039" s="40">
        <v>30.618480380000001</v>
      </c>
      <c r="AO1039" s="40">
        <v>32.715386260000002</v>
      </c>
      <c r="AP1039" s="40">
        <v>35.782924049999998</v>
      </c>
      <c r="AQ1039" s="40">
        <v>37.419091549999997</v>
      </c>
      <c r="AR1039" s="40">
        <v>38.577312919999997</v>
      </c>
      <c r="AS1039" s="40">
        <v>41.966602539999997</v>
      </c>
      <c r="AT1039" s="40">
        <v>41.919125489999999</v>
      </c>
      <c r="AU1039" s="40">
        <v>46.579402899999998</v>
      </c>
      <c r="AV1039" s="40">
        <v>48.691534650000001</v>
      </c>
      <c r="AW1039" s="40">
        <v>47.148229030000003</v>
      </c>
      <c r="AX1039" s="40">
        <v>50.828969100000002</v>
      </c>
      <c r="AY1039" s="40">
        <v>58.751960060000002</v>
      </c>
      <c r="AZ1039" s="40">
        <v>57.72897957</v>
      </c>
      <c r="BA1039" s="40">
        <v>59.117719579999999</v>
      </c>
      <c r="BB1039" s="40">
        <v>63.44587404</v>
      </c>
      <c r="BC1039" s="40">
        <v>67.483744920000007</v>
      </c>
      <c r="BD1039" s="40">
        <v>90.442709149999999</v>
      </c>
      <c r="BE1039" s="40">
        <v>100</v>
      </c>
      <c r="BF1039" s="40">
        <v>104.6317667</v>
      </c>
      <c r="BG1039" s="40">
        <v>127.1497427</v>
      </c>
      <c r="BH1039" s="40">
        <v>132.2675514</v>
      </c>
      <c r="BI1039" s="40">
        <v>136.77085489999999</v>
      </c>
      <c r="BJ1039" s="40">
        <v>143.61549289999999</v>
      </c>
      <c r="BK1039" s="40">
        <v>148.83915490000001</v>
      </c>
      <c r="BL1039" s="40">
        <v>158.1820597</v>
      </c>
    </row>
    <row r="1040" spans="1:64" x14ac:dyDescent="0.3">
      <c r="A1040" s="40" t="s">
        <v>279</v>
      </c>
      <c r="B1040" s="40" t="s">
        <v>280</v>
      </c>
      <c r="C1040" s="40" t="s">
        <v>329</v>
      </c>
      <c r="D1040" s="40" t="s">
        <v>84</v>
      </c>
      <c r="E1040" s="40" t="s">
        <v>293</v>
      </c>
      <c r="G1040" s="40" t="s">
        <v>85</v>
      </c>
      <c r="H1040" s="40">
        <v>2.1824290000000001E-3</v>
      </c>
      <c r="I1040" s="40">
        <v>2.2280759999999998E-3</v>
      </c>
      <c r="J1040" s="40">
        <v>2.237068E-3</v>
      </c>
      <c r="K1040" s="40">
        <v>2.3284099999999999E-3</v>
      </c>
      <c r="L1040" s="40">
        <v>2.5749670000000001E-3</v>
      </c>
      <c r="M1040" s="40">
        <v>3.1837359999999999E-3</v>
      </c>
      <c r="N1040" s="40">
        <v>3.1921060000000001E-3</v>
      </c>
      <c r="O1040" s="40">
        <v>3.700924E-3</v>
      </c>
      <c r="P1040" s="40">
        <v>4.5501459999999997E-3</v>
      </c>
      <c r="Q1040" s="40">
        <v>4.0316839999999998E-3</v>
      </c>
      <c r="R1040" s="40">
        <v>3.7294479999999998E-3</v>
      </c>
      <c r="S1040" s="40">
        <v>3.8678290000000001E-3</v>
      </c>
      <c r="T1040" s="40">
        <v>4.6371349999999997E-3</v>
      </c>
      <c r="U1040" s="40">
        <v>5.1389720000000003E-3</v>
      </c>
      <c r="V1040" s="40">
        <v>4.4107850000000004E-3</v>
      </c>
      <c r="W1040" s="40">
        <v>5.0814270000000003E-3</v>
      </c>
      <c r="X1040" s="40">
        <v>5.5008490000000004E-3</v>
      </c>
      <c r="Y1040" s="40">
        <v>6.1984379999999997E-3</v>
      </c>
      <c r="Z1040" s="40">
        <v>7.5552190000000002E-3</v>
      </c>
      <c r="AA1040" s="40">
        <v>8.4439330000000007E-3</v>
      </c>
      <c r="AB1040" s="40">
        <v>9.0484020000000005E-3</v>
      </c>
      <c r="AC1040" s="40">
        <v>9.6038470000000004E-3</v>
      </c>
      <c r="AD1040" s="40">
        <v>1.1392981E-2</v>
      </c>
      <c r="AE1040" s="40">
        <v>1.3481455E-2</v>
      </c>
      <c r="AF1040" s="40">
        <v>1.9027367999999999E-2</v>
      </c>
      <c r="AG1040" s="40">
        <v>3.4627593999999998E-2</v>
      </c>
      <c r="AH1040" s="40">
        <v>5.6101168E-2</v>
      </c>
      <c r="AI1040" s="40">
        <v>7.5450632000000004E-2</v>
      </c>
      <c r="AJ1040" s="40">
        <v>0.13647309199999999</v>
      </c>
      <c r="AK1040" s="40">
        <v>0.28166534100000001</v>
      </c>
      <c r="AL1040" s="40">
        <v>0.54264117499999998</v>
      </c>
      <c r="AM1040" s="40">
        <v>1.4408965680000001</v>
      </c>
      <c r="AN1040" s="40">
        <v>3.5108646810000002</v>
      </c>
      <c r="AO1040" s="40">
        <v>6.3456140169999999</v>
      </c>
      <c r="AP1040" s="40">
        <v>8.2880778399999997</v>
      </c>
      <c r="AQ1040" s="40">
        <v>10.30616343</v>
      </c>
      <c r="AR1040" s="40">
        <v>12.92419084</v>
      </c>
      <c r="AS1040" s="40">
        <v>15.10926735</v>
      </c>
      <c r="AT1040" s="40">
        <v>17.817433250000001</v>
      </c>
      <c r="AU1040" s="40">
        <v>23.62838786</v>
      </c>
      <c r="AV1040" s="40">
        <v>29.613755860000001</v>
      </c>
      <c r="AW1040" s="40">
        <v>35.356136540000001</v>
      </c>
      <c r="AX1040" s="40">
        <v>41.581547360000002</v>
      </c>
      <c r="AY1040" s="40">
        <v>49.780107540000003</v>
      </c>
      <c r="AZ1040" s="40">
        <v>58.06859455</v>
      </c>
      <c r="BA1040" s="40">
        <v>66.513076290000001</v>
      </c>
      <c r="BB1040" s="40">
        <v>75.139962449999999</v>
      </c>
      <c r="BC1040" s="40">
        <v>83.135038410000007</v>
      </c>
      <c r="BD1040" s="40">
        <v>87.757085219999993</v>
      </c>
      <c r="BE1040" s="40">
        <v>100</v>
      </c>
      <c r="BF1040" s="40">
        <v>111.1150629</v>
      </c>
      <c r="BG1040" s="40">
        <v>118.88271159999999</v>
      </c>
      <c r="BH1040" s="40">
        <v>130.4467569</v>
      </c>
      <c r="BI1040" s="40">
        <v>137.54036410000001</v>
      </c>
      <c r="BJ1040" s="40">
        <v>146.7008897</v>
      </c>
      <c r="BK1040" s="40">
        <v>166.61372399999999</v>
      </c>
      <c r="BL1040" s="40">
        <v>183.61389840000001</v>
      </c>
    </row>
    <row r="1041" spans="1:64" x14ac:dyDescent="0.3">
      <c r="A1041" s="40" t="s">
        <v>281</v>
      </c>
      <c r="B1041" s="40" t="s">
        <v>282</v>
      </c>
      <c r="C1041" s="40" t="s">
        <v>329</v>
      </c>
      <c r="D1041" s="40" t="s">
        <v>84</v>
      </c>
      <c r="E1041" s="40" t="s">
        <v>293</v>
      </c>
      <c r="G1041" s="40" t="s">
        <v>85</v>
      </c>
      <c r="H1041" s="40">
        <v>25.73737023</v>
      </c>
      <c r="I1041" s="40">
        <v>25.858237509999999</v>
      </c>
      <c r="J1041" s="40">
        <v>25.251153339999998</v>
      </c>
      <c r="K1041" s="40">
        <v>26.802587160000002</v>
      </c>
      <c r="L1041" s="40">
        <v>27.527367519999999</v>
      </c>
      <c r="M1041" s="40">
        <v>26.500605929999999</v>
      </c>
      <c r="N1041" s="40">
        <v>26.65339827</v>
      </c>
      <c r="O1041" s="40">
        <v>27.68387375</v>
      </c>
      <c r="P1041" s="40">
        <v>29.090306760000001</v>
      </c>
      <c r="Q1041" s="40">
        <v>25.584010129999999</v>
      </c>
      <c r="R1041" s="40">
        <v>27.16081763</v>
      </c>
      <c r="S1041" s="40">
        <v>30.81491711</v>
      </c>
      <c r="T1041" s="40">
        <v>37.116769779999998</v>
      </c>
      <c r="U1041" s="40">
        <v>41.88766854</v>
      </c>
      <c r="V1041" s="40">
        <v>46.886439490000001</v>
      </c>
      <c r="W1041" s="40">
        <v>46.10441659</v>
      </c>
      <c r="X1041" s="40">
        <v>50.027902019999999</v>
      </c>
      <c r="Y1041" s="40">
        <v>51.269207199999997</v>
      </c>
      <c r="Z1041" s="40">
        <v>59.052247080000001</v>
      </c>
      <c r="AA1041" s="40">
        <v>66.576055460000006</v>
      </c>
      <c r="AB1041" s="40">
        <v>70.969463379999993</v>
      </c>
      <c r="AC1041" s="40">
        <v>73.708006049999995</v>
      </c>
      <c r="AD1041" s="40">
        <v>65.967556349999995</v>
      </c>
      <c r="AE1041" s="40">
        <v>55.020406790000003</v>
      </c>
      <c r="AF1041" s="40">
        <v>45.657771769999997</v>
      </c>
      <c r="AG1041" s="40">
        <v>49.322211160000002</v>
      </c>
      <c r="AH1041" s="40">
        <v>52.868163129999999</v>
      </c>
      <c r="AI1041" s="40">
        <v>56.98401132</v>
      </c>
      <c r="AJ1041" s="40">
        <v>57.435856280000003</v>
      </c>
      <c r="AK1041" s="40">
        <v>56.907198829999999</v>
      </c>
      <c r="AL1041" s="40">
        <v>53.050427370000001</v>
      </c>
      <c r="AM1041" s="40">
        <v>45.554583100000002</v>
      </c>
      <c r="AN1041" s="40">
        <v>43.827553250000001</v>
      </c>
      <c r="AO1041" s="40">
        <v>42.120175320000001</v>
      </c>
      <c r="AP1041" s="40">
        <v>43.400012930000003</v>
      </c>
      <c r="AQ1041" s="40">
        <v>47.299236469999997</v>
      </c>
      <c r="AR1041" s="40">
        <v>45.937468680000002</v>
      </c>
      <c r="AS1041" s="40">
        <v>33.51200386</v>
      </c>
      <c r="AT1041" s="40">
        <v>36.195247389999999</v>
      </c>
      <c r="AU1041" s="40">
        <v>36.422517310000003</v>
      </c>
      <c r="AV1041" s="40">
        <v>36.374843910000003</v>
      </c>
      <c r="AW1041" s="40">
        <v>37.361675259999998</v>
      </c>
      <c r="AX1041" s="40">
        <v>40.649979170000002</v>
      </c>
      <c r="AY1041" s="40">
        <v>43.74406235</v>
      </c>
      <c r="AZ1041" s="40">
        <v>45.991020399999996</v>
      </c>
      <c r="BA1041" s="40">
        <v>45.063069310000003</v>
      </c>
      <c r="BB1041" s="40">
        <v>45.466332880000003</v>
      </c>
      <c r="BC1041" s="40">
        <v>46.079775040000001</v>
      </c>
      <c r="BD1041" s="40">
        <v>90.04387036</v>
      </c>
      <c r="BE1041" s="40">
        <v>93.734232779999999</v>
      </c>
      <c r="BF1041" s="40">
        <v>96.127432490000004</v>
      </c>
      <c r="BG1041" s="40">
        <v>100</v>
      </c>
      <c r="BH1041" s="40">
        <v>109.37060289999999</v>
      </c>
      <c r="BI1041" s="40">
        <v>109.0948348</v>
      </c>
      <c r="BJ1041" s="40">
        <v>109.7579284</v>
      </c>
      <c r="BK1041" s="40">
        <v>112.1297892</v>
      </c>
      <c r="BL1041" s="40">
        <v>114.86905969999999</v>
      </c>
    </row>
    <row r="1042" spans="1:64" x14ac:dyDescent="0.3">
      <c r="A1042" s="40" t="s">
        <v>147</v>
      </c>
      <c r="B1042" s="40" t="s">
        <v>148</v>
      </c>
      <c r="C1042" s="40" t="s">
        <v>330</v>
      </c>
      <c r="D1042" s="40" t="s">
        <v>84</v>
      </c>
      <c r="E1042" s="40" t="s">
        <v>293</v>
      </c>
      <c r="G1042" s="40" t="s">
        <v>85</v>
      </c>
      <c r="H1042" s="40">
        <v>19.11325094</v>
      </c>
      <c r="I1042" s="40">
        <v>19.4974983</v>
      </c>
      <c r="J1042" s="40">
        <v>20.501136850000002</v>
      </c>
      <c r="K1042" s="40">
        <v>20.87266185</v>
      </c>
      <c r="L1042" s="40">
        <v>20.735722160000002</v>
      </c>
      <c r="M1042" s="40">
        <v>21.213290090000001</v>
      </c>
      <c r="N1042" s="40">
        <v>20.27757008</v>
      </c>
      <c r="O1042" s="40">
        <v>20.224061890000002</v>
      </c>
      <c r="P1042" s="40">
        <v>21.622182479999999</v>
      </c>
      <c r="Q1042" s="40">
        <v>22.007798359999999</v>
      </c>
      <c r="R1042" s="40">
        <v>22.751106320000002</v>
      </c>
      <c r="S1042" s="40">
        <v>24.41117384</v>
      </c>
      <c r="T1042" s="40">
        <v>25.06487065</v>
      </c>
      <c r="U1042" s="40">
        <v>27.825693309999998</v>
      </c>
      <c r="V1042" s="40">
        <v>30.1007654</v>
      </c>
      <c r="W1042" s="40">
        <v>32.12519408</v>
      </c>
      <c r="X1042" s="40">
        <v>38.120390200000003</v>
      </c>
      <c r="Y1042" s="40">
        <v>43.660169379999999</v>
      </c>
      <c r="Z1042" s="40">
        <v>47.045371750000001</v>
      </c>
      <c r="AA1042" s="40">
        <v>51.135669749999998</v>
      </c>
      <c r="AB1042" s="40">
        <v>58.082255850000003</v>
      </c>
      <c r="AC1042" s="40">
        <v>63.336676660000002</v>
      </c>
      <c r="AD1042" s="40">
        <v>66.762758259999998</v>
      </c>
      <c r="AE1042" s="40">
        <v>71.103062109999996</v>
      </c>
      <c r="AF1042" s="40">
        <v>71.641359719999997</v>
      </c>
      <c r="AG1042" s="40">
        <v>67.095230529999995</v>
      </c>
      <c r="AH1042" s="40">
        <v>67.925415369999996</v>
      </c>
      <c r="AI1042" s="40">
        <v>70.240691600000005</v>
      </c>
      <c r="AJ1042" s="40">
        <v>73.634455189999997</v>
      </c>
      <c r="AK1042" s="40">
        <v>74.967250179999994</v>
      </c>
      <c r="AL1042" s="40">
        <v>71.992714059999997</v>
      </c>
      <c r="AM1042" s="40">
        <v>72.15618044</v>
      </c>
      <c r="AN1042" s="40">
        <v>71.115803929999998</v>
      </c>
      <c r="AO1042" s="40">
        <v>81.526419360000006</v>
      </c>
      <c r="AP1042" s="40">
        <v>87.045406600000007</v>
      </c>
      <c r="AQ1042" s="40">
        <v>87.348938419999996</v>
      </c>
      <c r="AR1042" s="40">
        <v>88.708262469999994</v>
      </c>
      <c r="AS1042" s="40">
        <v>95.75197885</v>
      </c>
      <c r="AT1042" s="40">
        <v>100</v>
      </c>
      <c r="AU1042" s="40">
        <v>99.180228029999995</v>
      </c>
      <c r="AV1042" s="40">
        <v>102.3337918</v>
      </c>
      <c r="AW1042" s="40">
        <v>106.2613073</v>
      </c>
      <c r="AX1042" s="40">
        <v>107.8390536</v>
      </c>
      <c r="AY1042" s="40">
        <v>107.9367852</v>
      </c>
      <c r="AZ1042" s="40">
        <v>111.9729696</v>
      </c>
      <c r="BA1042" s="40">
        <v>111.2307891</v>
      </c>
      <c r="BB1042" s="40">
        <v>112.3375264</v>
      </c>
      <c r="BC1042" s="40">
        <v>120.9192017</v>
      </c>
      <c r="BD1042" s="40">
        <v>123.82787740000001</v>
      </c>
      <c r="BE1042" s="40">
        <v>132.25572779999999</v>
      </c>
      <c r="BF1042" s="40">
        <v>141.12472600000001</v>
      </c>
      <c r="BG1042" s="40">
        <v>149.34379229999999</v>
      </c>
      <c r="BH1042" s="40">
        <v>146.16400110000001</v>
      </c>
      <c r="BI1042" s="40">
        <v>145.2572303</v>
      </c>
      <c r="BJ1042" s="40">
        <v>140.7928513</v>
      </c>
      <c r="BK1042" s="40">
        <v>139.22968789999999</v>
      </c>
      <c r="BL1042" s="40">
        <v>145.52972779999999</v>
      </c>
    </row>
    <row r="1043" spans="1:64" x14ac:dyDescent="0.3">
      <c r="A1043" s="40" t="s">
        <v>153</v>
      </c>
      <c r="B1043" s="40" t="s">
        <v>154</v>
      </c>
      <c r="C1043" s="40" t="s">
        <v>330</v>
      </c>
      <c r="D1043" s="40" t="s">
        <v>84</v>
      </c>
      <c r="E1043" s="40" t="s">
        <v>293</v>
      </c>
      <c r="G1043" s="40" t="s">
        <v>85</v>
      </c>
      <c r="H1043" s="40">
        <v>7.4361904430000001</v>
      </c>
      <c r="I1043" s="40">
        <v>7.6674529219999998</v>
      </c>
      <c r="J1043" s="40">
        <v>7.64720172</v>
      </c>
      <c r="K1043" s="40">
        <v>7.9852870569999999</v>
      </c>
      <c r="L1043" s="40">
        <v>8.2050766300000006</v>
      </c>
      <c r="M1043" s="40">
        <v>8.2205330839999995</v>
      </c>
      <c r="N1043" s="40">
        <v>10.16297806</v>
      </c>
      <c r="O1043" s="40">
        <v>10.74742348</v>
      </c>
      <c r="P1043" s="40">
        <v>11.31724773</v>
      </c>
      <c r="Q1043" s="40">
        <v>12.209499920000001</v>
      </c>
      <c r="R1043" s="40">
        <v>12.62952194</v>
      </c>
      <c r="S1043" s="40">
        <v>13.63690104</v>
      </c>
      <c r="T1043" s="40">
        <v>14.527326990000001</v>
      </c>
      <c r="U1043" s="40">
        <v>16.07537245</v>
      </c>
      <c r="V1043" s="40">
        <v>17.03829897</v>
      </c>
      <c r="W1043" s="40">
        <v>20.390489469999999</v>
      </c>
      <c r="X1043" s="40">
        <v>21.590423659999999</v>
      </c>
      <c r="Y1043" s="40">
        <v>22.326615360000002</v>
      </c>
      <c r="Z1043" s="40">
        <v>25.196203149999999</v>
      </c>
      <c r="AA1043" s="40">
        <v>28.78562771</v>
      </c>
      <c r="AB1043" s="40">
        <v>31.318818740000001</v>
      </c>
      <c r="AC1043" s="40">
        <v>35.228018489999997</v>
      </c>
      <c r="AD1043" s="40">
        <v>39.724195829999999</v>
      </c>
      <c r="AE1043" s="40">
        <v>45.107695040000003</v>
      </c>
      <c r="AF1043" s="40">
        <v>50.153950569999999</v>
      </c>
      <c r="AG1043" s="40">
        <v>50.243844350000003</v>
      </c>
      <c r="AH1043" s="40">
        <v>49.041856260000003</v>
      </c>
      <c r="AI1043" s="40">
        <v>49.441007280000001</v>
      </c>
      <c r="AJ1043" s="40">
        <v>48.54163424</v>
      </c>
      <c r="AK1043" s="40">
        <v>49.339221070000001</v>
      </c>
      <c r="AL1043" s="40">
        <v>51.099996529999999</v>
      </c>
      <c r="AM1043" s="40">
        <v>50.447106669999997</v>
      </c>
      <c r="AN1043" s="40">
        <v>70.525172659999996</v>
      </c>
      <c r="AO1043" s="40">
        <v>77.308802319999998</v>
      </c>
      <c r="AP1043" s="40">
        <v>81.168669949999995</v>
      </c>
      <c r="AQ1043" s="40">
        <v>82.03941829</v>
      </c>
      <c r="AR1043" s="40">
        <v>86.624522249999998</v>
      </c>
      <c r="AS1043" s="40">
        <v>90.356557050000006</v>
      </c>
      <c r="AT1043" s="40">
        <v>89.344774639999997</v>
      </c>
      <c r="AU1043" s="40">
        <v>94.003940959999994</v>
      </c>
      <c r="AV1043" s="40">
        <v>95.377031299999999</v>
      </c>
      <c r="AW1043" s="40">
        <v>97.133547829999998</v>
      </c>
      <c r="AX1043" s="40">
        <v>97.323745529999997</v>
      </c>
      <c r="AY1043" s="40">
        <v>99.25660173</v>
      </c>
      <c r="AZ1043" s="40">
        <v>100</v>
      </c>
      <c r="BA1043" s="40">
        <v>103.35866369999999</v>
      </c>
      <c r="BB1043" s="40">
        <v>104.3485946</v>
      </c>
      <c r="BC1043" s="40">
        <v>111.24894159999999</v>
      </c>
      <c r="BD1043" s="40">
        <v>113.079189</v>
      </c>
      <c r="BE1043" s="40">
        <v>115.23880680000001</v>
      </c>
      <c r="BF1043" s="40">
        <v>118.3159509</v>
      </c>
      <c r="BG1043" s="40">
        <v>121.4760517</v>
      </c>
      <c r="BH1043" s="40">
        <v>123.955566</v>
      </c>
      <c r="BI1043" s="40">
        <v>126.5537676</v>
      </c>
      <c r="BJ1043" s="40">
        <v>126.780485</v>
      </c>
      <c r="BK1043" s="40">
        <v>128.1682744</v>
      </c>
      <c r="BL1043" s="40">
        <v>130.06833230000001</v>
      </c>
    </row>
    <row r="1044" spans="1:64" x14ac:dyDescent="0.3">
      <c r="A1044" s="40" t="s">
        <v>155</v>
      </c>
      <c r="B1044" s="40" t="s">
        <v>156</v>
      </c>
      <c r="C1044" s="40" t="s">
        <v>330</v>
      </c>
      <c r="D1044" s="40" t="s">
        <v>84</v>
      </c>
      <c r="E1044" s="40" t="s">
        <v>293</v>
      </c>
      <c r="G1044" s="40" t="s">
        <v>85</v>
      </c>
      <c r="H1044" s="40">
        <v>9.2697480270000003</v>
      </c>
      <c r="I1044" s="40">
        <v>9.4119997219999991</v>
      </c>
      <c r="J1044" s="40">
        <v>9.9430308620000005</v>
      </c>
      <c r="K1044" s="40">
        <v>10.761466759999999</v>
      </c>
      <c r="L1044" s="40">
        <v>11.37117935</v>
      </c>
      <c r="M1044" s="40">
        <v>12.05150282</v>
      </c>
      <c r="N1044" s="40">
        <v>12.44670629</v>
      </c>
      <c r="O1044" s="40">
        <v>12.699556769999999</v>
      </c>
      <c r="P1044" s="40">
        <v>12.962099759999999</v>
      </c>
      <c r="Q1044" s="40">
        <v>13.462378749999999</v>
      </c>
      <c r="R1044" s="40">
        <v>14.67288203</v>
      </c>
      <c r="S1044" s="40">
        <v>15.48776749</v>
      </c>
      <c r="T1044" s="40">
        <v>16.527553359999999</v>
      </c>
      <c r="U1044" s="40">
        <v>17.1449721</v>
      </c>
      <c r="V1044" s="40">
        <v>18.554408909999999</v>
      </c>
      <c r="W1044" s="40">
        <v>20.12216841</v>
      </c>
      <c r="X1044" s="40">
        <v>21.8563008</v>
      </c>
      <c r="Y1044" s="40">
        <v>24.020025560000001</v>
      </c>
      <c r="Z1044" s="40">
        <v>25.987207519999998</v>
      </c>
      <c r="AA1044" s="40">
        <v>28.257165260000001</v>
      </c>
      <c r="AB1044" s="40">
        <v>30.533211619999999</v>
      </c>
      <c r="AC1044" s="40">
        <v>33.348613</v>
      </c>
      <c r="AD1044" s="40">
        <v>33.352657170000001</v>
      </c>
      <c r="AE1044" s="40">
        <v>41.379425419999997</v>
      </c>
      <c r="AF1044" s="40">
        <v>39.263614779999997</v>
      </c>
      <c r="AG1044" s="40">
        <v>32.615175180000001</v>
      </c>
      <c r="AH1044" s="40">
        <v>31.593315059999998</v>
      </c>
      <c r="AI1044" s="40">
        <v>34.55105923</v>
      </c>
      <c r="AJ1044" s="40">
        <v>34.118268980000003</v>
      </c>
      <c r="AK1044" s="40">
        <v>36.851936950000002</v>
      </c>
      <c r="AL1044" s="40">
        <v>37.98458085</v>
      </c>
      <c r="AM1044" s="40">
        <v>33.082080480000002</v>
      </c>
      <c r="AN1044" s="40">
        <v>32.647182219999998</v>
      </c>
      <c r="AO1044" s="40">
        <v>46.863385890000004</v>
      </c>
      <c r="AP1044" s="40">
        <v>51.002888400000003</v>
      </c>
      <c r="AQ1044" s="40">
        <v>56.847031389999998</v>
      </c>
      <c r="AR1044" s="40">
        <v>58.997432629999999</v>
      </c>
      <c r="AS1044" s="40">
        <v>62.979410559999998</v>
      </c>
      <c r="AT1044" s="40">
        <v>58.210064010000004</v>
      </c>
      <c r="AU1044" s="40">
        <v>61.289262809999997</v>
      </c>
      <c r="AV1044" s="40">
        <v>69.745742460000002</v>
      </c>
      <c r="AW1044" s="40">
        <v>71.076365300000006</v>
      </c>
      <c r="AX1044" s="40">
        <v>71.132518959999999</v>
      </c>
      <c r="AY1044" s="40">
        <v>78.0567408</v>
      </c>
      <c r="AZ1044" s="40">
        <v>100</v>
      </c>
      <c r="BA1044" s="40">
        <v>109.9844279</v>
      </c>
      <c r="BB1044" s="40">
        <v>113.6160414</v>
      </c>
      <c r="BC1044" s="40">
        <v>123.44248810000001</v>
      </c>
      <c r="BD1044" s="40">
        <v>111.6429237</v>
      </c>
      <c r="BE1044" s="40">
        <v>118.77824080000001</v>
      </c>
      <c r="BF1044" s="40">
        <v>128.96988769999999</v>
      </c>
      <c r="BG1044" s="40">
        <v>130.38500429999999</v>
      </c>
      <c r="BH1044" s="40">
        <v>124.9852822</v>
      </c>
      <c r="BI1044" s="40">
        <v>125.79241879999999</v>
      </c>
      <c r="BJ1044" s="40">
        <v>115.12520000000001</v>
      </c>
      <c r="BK1044" s="40">
        <v>113.51248099999999</v>
      </c>
      <c r="BL1044" s="40">
        <v>112.3153179</v>
      </c>
    </row>
    <row r="1045" spans="1:64" x14ac:dyDescent="0.3">
      <c r="A1045" s="40" t="s">
        <v>284</v>
      </c>
      <c r="B1045" s="40" t="s">
        <v>272</v>
      </c>
      <c r="C1045" s="40" t="s">
        <v>330</v>
      </c>
      <c r="D1045" s="40" t="s">
        <v>84</v>
      </c>
      <c r="E1045" s="40" t="s">
        <v>293</v>
      </c>
      <c r="G1045" s="40" t="s">
        <v>85</v>
      </c>
      <c r="H1045" s="40">
        <v>6.8421194229999998</v>
      </c>
      <c r="I1045" s="40">
        <v>7.0477127829999997</v>
      </c>
      <c r="J1045" s="40">
        <v>7.2601250070000001</v>
      </c>
      <c r="K1045" s="40">
        <v>7.4711171600000004</v>
      </c>
      <c r="L1045" s="40">
        <v>7.7011429810000003</v>
      </c>
      <c r="M1045" s="40">
        <v>7.7043469040000003</v>
      </c>
      <c r="N1045" s="40">
        <v>7.7989371649999999</v>
      </c>
      <c r="O1045" s="40">
        <v>8.2507919849999993</v>
      </c>
      <c r="P1045" s="40">
        <v>8.4037548900000001</v>
      </c>
      <c r="Q1045" s="40">
        <v>8.6550984510000006</v>
      </c>
      <c r="R1045" s="40">
        <v>8.5736458500000001</v>
      </c>
      <c r="S1045" s="40">
        <v>8.7889829469999992</v>
      </c>
      <c r="T1045" s="40">
        <v>9.9515868839999992</v>
      </c>
      <c r="U1045" s="40">
        <v>12.60808054</v>
      </c>
      <c r="V1045" s="40">
        <v>13.151987289999999</v>
      </c>
      <c r="W1045" s="40">
        <v>15.548670420000001</v>
      </c>
      <c r="X1045" s="40">
        <v>20.01911402</v>
      </c>
      <c r="Y1045" s="40">
        <v>20.906622330000001</v>
      </c>
      <c r="Z1045" s="40">
        <v>22.274207530000002</v>
      </c>
      <c r="AA1045" s="40">
        <v>27.652020270000001</v>
      </c>
      <c r="AB1045" s="40">
        <v>28.475218470000002</v>
      </c>
      <c r="AC1045" s="40">
        <v>30.839036790000002</v>
      </c>
      <c r="AD1045" s="40">
        <v>33.628977190000001</v>
      </c>
      <c r="AE1045" s="40">
        <v>39.651891990000003</v>
      </c>
      <c r="AF1045" s="40">
        <v>39.788158520000003</v>
      </c>
      <c r="AG1045" s="40">
        <v>38.984276639999997</v>
      </c>
      <c r="AH1045" s="40">
        <v>37.39558675</v>
      </c>
      <c r="AI1045" s="40">
        <v>37.25313723</v>
      </c>
      <c r="AJ1045" s="40">
        <v>36.875984039999999</v>
      </c>
      <c r="AK1045" s="40">
        <v>35.20798241</v>
      </c>
      <c r="AL1045" s="40">
        <v>35.44158359</v>
      </c>
      <c r="AM1045" s="40">
        <v>35.43313534</v>
      </c>
      <c r="AN1045" s="40">
        <v>37.613759330000001</v>
      </c>
      <c r="AO1045" s="40">
        <v>55.061303840000001</v>
      </c>
      <c r="AP1045" s="40">
        <v>61.142158530000003</v>
      </c>
      <c r="AQ1045" s="40">
        <v>64.188924</v>
      </c>
      <c r="AR1045" s="40">
        <v>68.169712689999997</v>
      </c>
      <c r="AS1045" s="40">
        <v>70.650737969999994</v>
      </c>
      <c r="AT1045" s="40">
        <v>71.206181409999999</v>
      </c>
      <c r="AU1045" s="40">
        <v>72.805343210000004</v>
      </c>
      <c r="AV1045" s="40">
        <v>78.190327379999999</v>
      </c>
      <c r="AW1045" s="40">
        <v>83.403516609999997</v>
      </c>
      <c r="AX1045" s="40">
        <v>87.407733530000002</v>
      </c>
      <c r="AY1045" s="40">
        <v>84.881107749999998</v>
      </c>
      <c r="AZ1045" s="40">
        <v>85.985670089999999</v>
      </c>
      <c r="BA1045" s="40">
        <v>87.485275389999998</v>
      </c>
      <c r="BB1045" s="40">
        <v>90.051343119999999</v>
      </c>
      <c r="BC1045" s="40">
        <v>97.708021110000004</v>
      </c>
      <c r="BD1045" s="40">
        <v>100</v>
      </c>
      <c r="BE1045" s="40">
        <v>105.3864233</v>
      </c>
      <c r="BF1045" s="40">
        <v>107.1099385</v>
      </c>
      <c r="BG1045" s="40">
        <v>110.4891128</v>
      </c>
      <c r="BH1045" s="40">
        <v>114.5887912</v>
      </c>
      <c r="BI1045" s="40">
        <v>119.0684821</v>
      </c>
      <c r="BJ1045" s="40">
        <v>122.7669243</v>
      </c>
      <c r="BK1045" s="40">
        <v>121.4550998</v>
      </c>
      <c r="BL1045" s="40">
        <v>119.3391136</v>
      </c>
    </row>
    <row r="1046" spans="1:64" x14ac:dyDescent="0.3">
      <c r="A1046" s="40" t="s">
        <v>273</v>
      </c>
      <c r="B1046" s="40" t="s">
        <v>274</v>
      </c>
      <c r="C1046" s="40" t="s">
        <v>330</v>
      </c>
      <c r="D1046" s="40" t="s">
        <v>84</v>
      </c>
      <c r="E1046" s="40" t="s">
        <v>293</v>
      </c>
      <c r="G1046" s="40" t="s">
        <v>85</v>
      </c>
      <c r="H1046" s="40">
        <v>4.4665299999999998E-4</v>
      </c>
      <c r="I1046" s="40">
        <v>4.5531899999999998E-4</v>
      </c>
      <c r="J1046" s="40">
        <v>4.8603300000000003E-4</v>
      </c>
      <c r="K1046" s="40">
        <v>5.3432000000000002E-4</v>
      </c>
      <c r="L1046" s="40">
        <v>6.2518899999999995E-4</v>
      </c>
      <c r="M1046" s="40">
        <v>6.7615800000000005E-4</v>
      </c>
      <c r="N1046" s="40">
        <v>6.4993400000000002E-4</v>
      </c>
      <c r="O1046" s="40">
        <v>7.3193300000000004E-4</v>
      </c>
      <c r="P1046" s="40">
        <v>8.1271499999999999E-4</v>
      </c>
      <c r="Q1046" s="40">
        <v>8.3619599999999999E-4</v>
      </c>
      <c r="R1046" s="40">
        <v>8.7952799999999997E-4</v>
      </c>
      <c r="S1046" s="40">
        <v>1.0156130000000001E-3</v>
      </c>
      <c r="T1046" s="40">
        <v>1.2276979999999999E-3</v>
      </c>
      <c r="U1046" s="40">
        <v>1.5293279999999999E-3</v>
      </c>
      <c r="V1046" s="40">
        <v>1.9799219999999998E-3</v>
      </c>
      <c r="W1046" s="40">
        <v>2.5352640000000002E-3</v>
      </c>
      <c r="X1046" s="40">
        <v>4.2402489999999998E-3</v>
      </c>
      <c r="Y1046" s="40">
        <v>7.3486350000000001E-3</v>
      </c>
      <c r="Z1046" s="40">
        <v>1.0137403E-2</v>
      </c>
      <c r="AA1046" s="40">
        <v>1.5320266000000001E-2</v>
      </c>
      <c r="AB1046" s="40">
        <v>2.6907529999999999E-2</v>
      </c>
      <c r="AC1046" s="40">
        <v>3.4412195E-2</v>
      </c>
      <c r="AD1046" s="40">
        <v>7.6760260999999996E-2</v>
      </c>
      <c r="AE1046" s="40">
        <v>0.10386616999999999</v>
      </c>
      <c r="AF1046" s="40">
        <v>0.12531288800000001</v>
      </c>
      <c r="AG1046" s="40">
        <v>0.17757562399999999</v>
      </c>
      <c r="AH1046" s="40">
        <v>0.247187927</v>
      </c>
      <c r="AI1046" s="40">
        <v>0.32975575000000001</v>
      </c>
      <c r="AJ1046" s="40">
        <v>0.42305786699999998</v>
      </c>
      <c r="AK1046" s="40">
        <v>0.55491056500000002</v>
      </c>
      <c r="AL1046" s="40">
        <v>0.66612218499999998</v>
      </c>
      <c r="AM1046" s="40">
        <v>0.74039535899999998</v>
      </c>
      <c r="AN1046" s="40">
        <v>0.97552428599999996</v>
      </c>
      <c r="AO1046" s="40">
        <v>1.269439287</v>
      </c>
      <c r="AP1046" s="40">
        <v>1.815873624</v>
      </c>
      <c r="AQ1046" s="40">
        <v>2.5392766899999999</v>
      </c>
      <c r="AR1046" s="40">
        <v>3.033373401</v>
      </c>
      <c r="AS1046" s="40">
        <v>3.5505170110000002</v>
      </c>
      <c r="AT1046" s="40">
        <v>4.0465656010000002</v>
      </c>
      <c r="AU1046" s="40">
        <v>5.1484500190000002</v>
      </c>
      <c r="AV1046" s="40">
        <v>6.9410344759999996</v>
      </c>
      <c r="AW1046" s="40">
        <v>8.5248802969999993</v>
      </c>
      <c r="AX1046" s="40">
        <v>10.97189667</v>
      </c>
      <c r="AY1046" s="40">
        <v>12.54638042</v>
      </c>
      <c r="AZ1046" s="40">
        <v>14.42378544</v>
      </c>
      <c r="BA1046" s="40">
        <v>26.071652929999999</v>
      </c>
      <c r="BB1046" s="40">
        <v>30.928251360000001</v>
      </c>
      <c r="BC1046" s="40">
        <v>36.931508739999998</v>
      </c>
      <c r="BD1046" s="40">
        <v>42.71740896</v>
      </c>
      <c r="BE1046" s="40">
        <v>49.806638409999998</v>
      </c>
      <c r="BF1046" s="40">
        <v>56.737143539999998</v>
      </c>
      <c r="BG1046" s="40">
        <v>65.364184359999996</v>
      </c>
      <c r="BH1046" s="40">
        <v>100</v>
      </c>
      <c r="BI1046" s="40">
        <v>122.164</v>
      </c>
      <c r="BJ1046" s="40">
        <v>138.76413550000001</v>
      </c>
      <c r="BK1046" s="40">
        <v>159.9248068</v>
      </c>
      <c r="BL1046" s="40">
        <v>176.48142609999999</v>
      </c>
    </row>
    <row r="1047" spans="1:64" x14ac:dyDescent="0.3">
      <c r="A1047" s="40" t="s">
        <v>161</v>
      </c>
      <c r="B1047" s="40" t="s">
        <v>162</v>
      </c>
      <c r="C1047" s="40" t="s">
        <v>330</v>
      </c>
      <c r="D1047" s="40" t="s">
        <v>84</v>
      </c>
      <c r="E1047" s="40" t="s">
        <v>293</v>
      </c>
      <c r="G1047" s="40" t="s">
        <v>85</v>
      </c>
      <c r="N1047" s="40">
        <v>10.000855680000001</v>
      </c>
      <c r="O1047" s="40">
        <v>12.109680859999999</v>
      </c>
      <c r="P1047" s="40">
        <v>12.54434043</v>
      </c>
      <c r="Q1047" s="40">
        <v>13.30073213</v>
      </c>
      <c r="R1047" s="40">
        <v>14.191274679999999</v>
      </c>
      <c r="S1047" s="40">
        <v>15.10977857</v>
      </c>
      <c r="T1047" s="40">
        <v>15.70770768</v>
      </c>
      <c r="U1047" s="40">
        <v>16.464512469999999</v>
      </c>
      <c r="V1047" s="40">
        <v>20.249562000000001</v>
      </c>
      <c r="W1047" s="40">
        <v>22.466147429999999</v>
      </c>
      <c r="X1047" s="40">
        <v>24.277805520000001</v>
      </c>
      <c r="Y1047" s="40">
        <v>26.356507929999999</v>
      </c>
      <c r="Z1047" s="40">
        <v>29.366749299999999</v>
      </c>
      <c r="AA1047" s="40">
        <v>33.625413389999999</v>
      </c>
      <c r="AB1047" s="40">
        <v>37.259818670000001</v>
      </c>
      <c r="AC1047" s="40">
        <v>42.160863319999997</v>
      </c>
      <c r="AD1047" s="40">
        <v>46.72157266</v>
      </c>
      <c r="AE1047" s="40">
        <v>51.044251559999999</v>
      </c>
      <c r="AF1047" s="40">
        <v>49.266640440000003</v>
      </c>
      <c r="AG1047" s="40">
        <v>49.198504620000001</v>
      </c>
      <c r="AH1047" s="40">
        <v>48.260519180000003</v>
      </c>
      <c r="AI1047" s="40">
        <v>46.208032330000002</v>
      </c>
      <c r="AJ1047" s="40">
        <v>47.786211520000002</v>
      </c>
      <c r="AK1047" s="40">
        <v>51.41897316</v>
      </c>
      <c r="AL1047" s="40">
        <v>48.428416210000002</v>
      </c>
      <c r="AM1047" s="40">
        <v>48.786213500000002</v>
      </c>
      <c r="AN1047" s="40">
        <v>50.364493439999997</v>
      </c>
      <c r="AO1047" s="40">
        <v>70.289871579999996</v>
      </c>
      <c r="AP1047" s="40">
        <v>81.401986050000005</v>
      </c>
      <c r="AQ1047" s="40">
        <v>80.057128219999996</v>
      </c>
      <c r="AR1047" s="40">
        <v>84.524474350000006</v>
      </c>
      <c r="AS1047" s="40">
        <v>85.994840999999994</v>
      </c>
      <c r="AT1047" s="40">
        <v>100</v>
      </c>
      <c r="AU1047" s="40">
        <v>99.380272079999997</v>
      </c>
      <c r="AV1047" s="40">
        <v>104.029641</v>
      </c>
      <c r="AW1047" s="40">
        <v>107.68407929999999</v>
      </c>
      <c r="AX1047" s="40">
        <v>99.506244199999998</v>
      </c>
      <c r="AY1047" s="40">
        <v>103.0870999</v>
      </c>
      <c r="AZ1047" s="40">
        <v>110.8204121</v>
      </c>
      <c r="BA1047" s="40">
        <v>115.97009629999999</v>
      </c>
      <c r="BB1047" s="40">
        <v>121.2525876</v>
      </c>
      <c r="BC1047" s="40">
        <v>129.43897340000001</v>
      </c>
      <c r="BD1047" s="40">
        <v>136.1380388</v>
      </c>
      <c r="BE1047" s="40">
        <v>142.0846832</v>
      </c>
      <c r="BF1047" s="40">
        <v>159.35283430000001</v>
      </c>
      <c r="BG1047" s="40">
        <v>166.69074760000001</v>
      </c>
      <c r="BH1047" s="40">
        <v>167.8594952</v>
      </c>
      <c r="BI1047" s="40">
        <v>169.9585865</v>
      </c>
      <c r="BJ1047" s="40">
        <v>175.20461119999999</v>
      </c>
      <c r="BK1047" s="40">
        <v>177.58687979999999</v>
      </c>
      <c r="BL1047" s="40">
        <v>181.01124799999999</v>
      </c>
    </row>
    <row r="1048" spans="1:64" x14ac:dyDescent="0.3">
      <c r="A1048" s="40" t="s">
        <v>163</v>
      </c>
      <c r="B1048" s="40" t="s">
        <v>164</v>
      </c>
      <c r="C1048" s="40" t="s">
        <v>330</v>
      </c>
      <c r="D1048" s="40" t="s">
        <v>84</v>
      </c>
      <c r="E1048" s="40" t="s">
        <v>293</v>
      </c>
      <c r="G1048" s="40" t="s">
        <v>85</v>
      </c>
      <c r="H1048" s="40">
        <v>4.3433629140000001</v>
      </c>
      <c r="I1048" s="40">
        <v>4.4490223110000002</v>
      </c>
      <c r="J1048" s="40">
        <v>4.6472369110000002</v>
      </c>
      <c r="K1048" s="40">
        <v>4.8579429889999997</v>
      </c>
      <c r="L1048" s="40">
        <v>4.7576050380000003</v>
      </c>
      <c r="M1048" s="40">
        <v>4.9547163689999998</v>
      </c>
      <c r="N1048" s="40">
        <v>5.0727160920000003</v>
      </c>
      <c r="O1048" s="40">
        <v>5.0721283929999998</v>
      </c>
      <c r="P1048" s="40">
        <v>4.9940746980000004</v>
      </c>
      <c r="Q1048" s="40">
        <v>5.0004750360000001</v>
      </c>
      <c r="R1048" s="40">
        <v>5.3141021329999996</v>
      </c>
      <c r="S1048" s="40">
        <v>5.692584096</v>
      </c>
      <c r="T1048" s="40">
        <v>6.6325843730000003</v>
      </c>
      <c r="U1048" s="40">
        <v>7.4738858549999998</v>
      </c>
      <c r="V1048" s="40">
        <v>8.595294999</v>
      </c>
      <c r="W1048" s="40">
        <v>9.1136463810000006</v>
      </c>
      <c r="X1048" s="40">
        <v>9.6956934439999998</v>
      </c>
      <c r="Y1048" s="40">
        <v>9.9370385649999999</v>
      </c>
      <c r="Z1048" s="40">
        <v>11.1528271</v>
      </c>
      <c r="AA1048" s="40">
        <v>11.883052770000001</v>
      </c>
      <c r="AB1048" s="40">
        <v>12.746368800000001</v>
      </c>
      <c r="AC1048" s="40">
        <v>14.031962180000001</v>
      </c>
      <c r="AD1048" s="40">
        <v>15.05009312</v>
      </c>
      <c r="AE1048" s="40">
        <v>16.692450579999999</v>
      </c>
      <c r="AF1048" s="40">
        <v>18.402579759999998</v>
      </c>
      <c r="AG1048" s="40">
        <v>19.738653360000001</v>
      </c>
      <c r="AH1048" s="40">
        <v>21.803736520000001</v>
      </c>
      <c r="AI1048" s="40">
        <v>22.977474140000002</v>
      </c>
      <c r="AJ1048" s="40">
        <v>24.810186160000001</v>
      </c>
      <c r="AK1048" s="40">
        <v>25.46578976</v>
      </c>
      <c r="AL1048" s="40">
        <v>36.011964169999999</v>
      </c>
      <c r="AM1048" s="40">
        <v>38.079750140000002</v>
      </c>
      <c r="AN1048" s="40">
        <v>42.616146919999998</v>
      </c>
      <c r="AO1048" s="40">
        <v>47.343386199999998</v>
      </c>
      <c r="AP1048" s="40">
        <v>48.688847389999999</v>
      </c>
      <c r="AQ1048" s="40">
        <v>49.593030300000002</v>
      </c>
      <c r="AR1048" s="40">
        <v>55.582412009999999</v>
      </c>
      <c r="AS1048" s="40">
        <v>65.838263710000007</v>
      </c>
      <c r="AT1048" s="40">
        <v>69.456026019999996</v>
      </c>
      <c r="AU1048" s="40">
        <v>73.209201620000002</v>
      </c>
      <c r="AV1048" s="40">
        <v>76.897510229999995</v>
      </c>
      <c r="AW1048" s="40">
        <v>83.014290349999996</v>
      </c>
      <c r="AX1048" s="40">
        <v>89.483123590000005</v>
      </c>
      <c r="AY1048" s="40">
        <v>99.999994630000003</v>
      </c>
      <c r="AZ1048" s="40">
        <v>109.5553481</v>
      </c>
      <c r="BA1048" s="40">
        <v>129.776071</v>
      </c>
      <c r="BB1048" s="40">
        <v>134.1437028</v>
      </c>
      <c r="BC1048" s="40">
        <v>146.80636139999999</v>
      </c>
      <c r="BD1048" s="40">
        <v>148.45251959999999</v>
      </c>
      <c r="BE1048" s="40">
        <v>176.47674190000001</v>
      </c>
      <c r="BF1048" s="40">
        <v>204.5431404</v>
      </c>
      <c r="BG1048" s="40">
        <v>206.56352219999999</v>
      </c>
      <c r="BH1048" s="40">
        <v>212.78663320000001</v>
      </c>
      <c r="BI1048" s="40">
        <v>193.30346499999999</v>
      </c>
      <c r="BJ1048" s="40">
        <v>183.8971635</v>
      </c>
      <c r="BK1048" s="40">
        <v>191.43694719999999</v>
      </c>
      <c r="BL1048" s="40">
        <v>199.47729899999999</v>
      </c>
    </row>
    <row r="1049" spans="1:64" x14ac:dyDescent="0.3">
      <c r="A1049" s="40" t="s">
        <v>167</v>
      </c>
      <c r="B1049" s="40" t="s">
        <v>168</v>
      </c>
      <c r="C1049" s="40" t="s">
        <v>330</v>
      </c>
      <c r="D1049" s="40" t="s">
        <v>84</v>
      </c>
      <c r="E1049" s="40" t="s">
        <v>293</v>
      </c>
      <c r="G1049" s="40" t="s">
        <v>85</v>
      </c>
      <c r="H1049" s="40">
        <v>13.544006449999999</v>
      </c>
      <c r="I1049" s="40">
        <v>13.42985857</v>
      </c>
      <c r="J1049" s="40">
        <v>13.532126399999999</v>
      </c>
      <c r="K1049" s="40">
        <v>13.43483017</v>
      </c>
      <c r="L1049" s="40">
        <v>14.519936939999999</v>
      </c>
      <c r="M1049" s="40">
        <v>15.23981873</v>
      </c>
      <c r="N1049" s="40">
        <v>14.444441149999999</v>
      </c>
      <c r="O1049" s="40">
        <v>13.9504681</v>
      </c>
      <c r="P1049" s="40">
        <v>15.1283218</v>
      </c>
      <c r="Q1049" s="40">
        <v>16.207976240000001</v>
      </c>
      <c r="R1049" s="40">
        <v>16.305197010000001</v>
      </c>
      <c r="S1049" s="40">
        <v>16.853243599999999</v>
      </c>
      <c r="T1049" s="40">
        <v>22.8930255</v>
      </c>
      <c r="U1049" s="40">
        <v>24.643714450000001</v>
      </c>
      <c r="V1049" s="40">
        <v>23.06829046</v>
      </c>
      <c r="W1049" s="40">
        <v>25.932531090000001</v>
      </c>
      <c r="X1049" s="40">
        <v>30.016332930000001</v>
      </c>
      <c r="Y1049" s="40">
        <v>33.381569519999999</v>
      </c>
      <c r="Z1049" s="40">
        <v>34.912621860000002</v>
      </c>
      <c r="AA1049" s="40">
        <v>42.181122500000001</v>
      </c>
      <c r="AB1049" s="40">
        <v>46.664242440000002</v>
      </c>
      <c r="AC1049" s="40">
        <v>51.60917079</v>
      </c>
      <c r="AD1049" s="40">
        <v>56.1529563</v>
      </c>
      <c r="AE1049" s="40">
        <v>62.736838489999997</v>
      </c>
      <c r="AF1049" s="40">
        <v>59.032831569999999</v>
      </c>
      <c r="AG1049" s="40">
        <v>56.549093159999998</v>
      </c>
      <c r="AH1049" s="40">
        <v>57.509584799999999</v>
      </c>
      <c r="AI1049" s="40">
        <v>54.447327489999999</v>
      </c>
      <c r="AJ1049" s="40">
        <v>55.222227259999997</v>
      </c>
      <c r="AK1049" s="40">
        <v>54.339639869999999</v>
      </c>
      <c r="AL1049" s="40">
        <v>51.547563689999997</v>
      </c>
      <c r="AM1049" s="40">
        <v>52.11465295</v>
      </c>
      <c r="AN1049" s="40">
        <v>52.040530769999997</v>
      </c>
      <c r="AO1049" s="40">
        <v>69.063162879999993</v>
      </c>
      <c r="AP1049" s="40">
        <v>72.807836829999999</v>
      </c>
      <c r="AQ1049" s="40">
        <v>76.253675509999994</v>
      </c>
      <c r="AR1049" s="40">
        <v>78.615856460000003</v>
      </c>
      <c r="AS1049" s="40">
        <v>80.974299520000002</v>
      </c>
      <c r="AT1049" s="40">
        <v>82.595730180000004</v>
      </c>
      <c r="AU1049" s="40">
        <v>86.325056009999997</v>
      </c>
      <c r="AV1049" s="40">
        <v>89.764301759999995</v>
      </c>
      <c r="AW1049" s="40">
        <v>92.455366510000005</v>
      </c>
      <c r="AX1049" s="40">
        <v>92.13740396</v>
      </c>
      <c r="AY1049" s="40">
        <v>93.512286200000005</v>
      </c>
      <c r="AZ1049" s="40">
        <v>99.655754709999997</v>
      </c>
      <c r="BA1049" s="40">
        <v>100</v>
      </c>
      <c r="BB1049" s="40">
        <v>104.5692629</v>
      </c>
      <c r="BC1049" s="40">
        <v>111.75953850000001</v>
      </c>
      <c r="BD1049" s="40">
        <v>118.5533727</v>
      </c>
      <c r="BE1049" s="40">
        <v>122.13290480000001</v>
      </c>
      <c r="BF1049" s="40">
        <v>127.49935290000001</v>
      </c>
      <c r="BG1049" s="40">
        <v>133.58899930000001</v>
      </c>
      <c r="BH1049" s="40">
        <v>135.64212180000001</v>
      </c>
      <c r="BI1049" s="40">
        <v>135.48916349999999</v>
      </c>
      <c r="BJ1049" s="40">
        <v>136.2395416</v>
      </c>
      <c r="BK1049" s="40">
        <v>135.78836580000001</v>
      </c>
      <c r="BL1049" s="40">
        <v>137.05395300000001</v>
      </c>
    </row>
    <row r="1050" spans="1:64" x14ac:dyDescent="0.3">
      <c r="A1050" s="40" t="s">
        <v>169</v>
      </c>
      <c r="B1050" s="40" t="s">
        <v>170</v>
      </c>
      <c r="C1050" s="40" t="s">
        <v>330</v>
      </c>
      <c r="D1050" s="40" t="s">
        <v>84</v>
      </c>
      <c r="E1050" s="40" t="s">
        <v>293</v>
      </c>
      <c r="G1050" s="40" t="s">
        <v>85</v>
      </c>
      <c r="H1050" s="40">
        <v>3.4326578000000003E-2</v>
      </c>
      <c r="I1050" s="40">
        <v>3.6236956000000001E-2</v>
      </c>
      <c r="J1050" s="40">
        <v>3.5115512000000002E-2</v>
      </c>
      <c r="K1050" s="40">
        <v>3.5968049000000002E-2</v>
      </c>
      <c r="L1050" s="40">
        <v>3.6278972999999999E-2</v>
      </c>
      <c r="M1050" s="40">
        <v>4.1065211999999997E-2</v>
      </c>
      <c r="N1050" s="40">
        <v>3.9830501999999997E-2</v>
      </c>
      <c r="O1050" s="40">
        <v>4.0316652000000001E-2</v>
      </c>
      <c r="P1050" s="40">
        <v>4.1407744000000003E-2</v>
      </c>
      <c r="Q1050" s="40">
        <v>6.2641005999999999E-2</v>
      </c>
      <c r="R1050" s="40">
        <v>6.3485427999999997E-2</v>
      </c>
      <c r="S1050" s="40">
        <v>6.5321978000000003E-2</v>
      </c>
      <c r="T1050" s="40">
        <v>6.8814637999999997E-2</v>
      </c>
      <c r="U1050" s="40">
        <v>9.9056170999999998E-2</v>
      </c>
      <c r="V1050" s="40">
        <v>0.122335155</v>
      </c>
      <c r="W1050" s="40">
        <v>0.139894146</v>
      </c>
      <c r="X1050" s="40">
        <v>0.15488205999999999</v>
      </c>
      <c r="Y1050" s="40">
        <v>0.17643350399999999</v>
      </c>
      <c r="Z1050" s="40">
        <v>0.19670353199999999</v>
      </c>
      <c r="AA1050" s="40">
        <v>0.22113344600000001</v>
      </c>
      <c r="AB1050" s="40">
        <v>0.70542198099999998</v>
      </c>
      <c r="AC1050" s="40">
        <v>0.80984243600000005</v>
      </c>
      <c r="AD1050" s="40">
        <v>0.96832009699999999</v>
      </c>
      <c r="AE1050" s="40">
        <v>1.023065662</v>
      </c>
      <c r="AF1050" s="40">
        <v>1.0939412900000001</v>
      </c>
      <c r="AG1050" s="40">
        <v>1.1531831619999999</v>
      </c>
      <c r="AH1050" s="40">
        <v>1.3800082419999999</v>
      </c>
      <c r="AI1050" s="40">
        <v>1.658454246</v>
      </c>
      <c r="AJ1050" s="40">
        <v>2.1389030240000002</v>
      </c>
      <c r="AK1050" s="40">
        <v>2.2815452230000002</v>
      </c>
      <c r="AL1050" s="40">
        <v>2.7119337880000001</v>
      </c>
      <c r="AM1050" s="40">
        <v>3.9798267090000001</v>
      </c>
      <c r="AN1050" s="40">
        <v>5.6369890900000001</v>
      </c>
      <c r="AO1050" s="40">
        <v>8.0776060580000006</v>
      </c>
      <c r="AP1050" s="40">
        <v>14.168254559999999</v>
      </c>
      <c r="AQ1050" s="40">
        <v>17.921579609999998</v>
      </c>
      <c r="AR1050" s="40">
        <v>18.827577460000001</v>
      </c>
      <c r="AS1050" s="40">
        <v>19.958991409999999</v>
      </c>
      <c r="AT1050" s="40">
        <v>22.63959805</v>
      </c>
      <c r="AU1050" s="40">
        <v>27.772841060000001</v>
      </c>
      <c r="AV1050" s="40">
        <v>30.571365069999999</v>
      </c>
      <c r="AW1050" s="40">
        <v>37.024689809999998</v>
      </c>
      <c r="AX1050" s="40">
        <v>40.654710280000003</v>
      </c>
      <c r="AY1050" s="40">
        <v>49.748494700000002</v>
      </c>
      <c r="AZ1050" s="40">
        <v>59.627796910000001</v>
      </c>
      <c r="BA1050" s="40">
        <v>73.857601630000005</v>
      </c>
      <c r="BB1050" s="40">
        <v>79.101292659999999</v>
      </c>
      <c r="BC1050" s="40">
        <v>85.367212330000001</v>
      </c>
      <c r="BD1050" s="40">
        <v>85.952915820000001</v>
      </c>
      <c r="BE1050" s="40">
        <v>100</v>
      </c>
      <c r="BF1050" s="40">
        <v>109.77845809999999</v>
      </c>
      <c r="BG1050" s="40">
        <v>120.69882029999999</v>
      </c>
      <c r="BH1050" s="40">
        <v>126.6912098</v>
      </c>
      <c r="BI1050" s="40">
        <v>132.59834319999999</v>
      </c>
      <c r="BJ1050" s="40">
        <v>136.3955157</v>
      </c>
      <c r="BK1050" s="40">
        <v>149.41265369999999</v>
      </c>
      <c r="BL1050" s="40">
        <v>166.02572430000001</v>
      </c>
    </row>
    <row r="1051" spans="1:64" x14ac:dyDescent="0.3">
      <c r="A1051" s="40" t="s">
        <v>173</v>
      </c>
      <c r="B1051" s="40" t="s">
        <v>174</v>
      </c>
      <c r="C1051" s="40" t="s">
        <v>330</v>
      </c>
      <c r="D1051" s="40" t="s">
        <v>84</v>
      </c>
      <c r="E1051" s="40" t="s">
        <v>293</v>
      </c>
      <c r="G1051" s="40" t="s">
        <v>85</v>
      </c>
      <c r="H1051" s="40">
        <v>11.21091148</v>
      </c>
      <c r="I1051" s="40">
        <v>11.49558429</v>
      </c>
      <c r="J1051" s="40">
        <v>11.666472539999999</v>
      </c>
      <c r="K1051" s="40">
        <v>11.89925953</v>
      </c>
      <c r="L1051" s="40">
        <v>11.953141860000001</v>
      </c>
      <c r="M1051" s="40">
        <v>12.00289355</v>
      </c>
      <c r="N1051" s="40">
        <v>12.162891979999999</v>
      </c>
      <c r="O1051" s="40">
        <v>12.096924270000001</v>
      </c>
      <c r="P1051" s="40">
        <v>12.927592929999999</v>
      </c>
      <c r="Q1051" s="40">
        <v>13.1916856</v>
      </c>
      <c r="R1051" s="40">
        <v>13.58767471</v>
      </c>
      <c r="S1051" s="40">
        <v>14.145263890000001</v>
      </c>
      <c r="T1051" s="40">
        <v>15.232242230000001</v>
      </c>
      <c r="U1051" s="40">
        <v>17.78534806</v>
      </c>
      <c r="V1051" s="40">
        <v>19.853631889999999</v>
      </c>
      <c r="W1051" s="40">
        <v>20.60592866</v>
      </c>
      <c r="X1051" s="40">
        <v>22.28818733</v>
      </c>
      <c r="Y1051" s="40">
        <v>23.797684220000001</v>
      </c>
      <c r="Z1051" s="40">
        <v>26.10762579</v>
      </c>
      <c r="AA1051" s="40">
        <v>29.117501149999999</v>
      </c>
      <c r="AB1051" s="40">
        <v>32.319944120000002</v>
      </c>
      <c r="AC1051" s="40">
        <v>35.47673966</v>
      </c>
      <c r="AD1051" s="40">
        <v>38.766928010000001</v>
      </c>
      <c r="AE1051" s="40">
        <v>41.787351999999998</v>
      </c>
      <c r="AF1051" s="40">
        <v>45.5446484</v>
      </c>
      <c r="AG1051" s="40">
        <v>48.157833340000003</v>
      </c>
      <c r="AH1051" s="40">
        <v>47.39189296</v>
      </c>
      <c r="AI1051" s="40">
        <v>46.727137069999998</v>
      </c>
      <c r="AJ1051" s="40">
        <v>47.436138409999998</v>
      </c>
      <c r="AK1051" s="40">
        <v>47.42766099</v>
      </c>
      <c r="AL1051" s="40">
        <v>47.084188410000003</v>
      </c>
      <c r="AM1051" s="40">
        <v>46.646645749999998</v>
      </c>
      <c r="AN1051" s="40">
        <v>46.58617246</v>
      </c>
      <c r="AO1051" s="40">
        <v>62.374730210000003</v>
      </c>
      <c r="AP1051" s="40">
        <v>66.970433589999999</v>
      </c>
      <c r="AQ1051" s="40">
        <v>69.861288200000004</v>
      </c>
      <c r="AR1051" s="40">
        <v>71.293925040000005</v>
      </c>
      <c r="AS1051" s="40">
        <v>73.258771490000001</v>
      </c>
      <c r="AT1051" s="40">
        <v>73.51788449</v>
      </c>
      <c r="AU1051" s="40">
        <v>74.940910500000001</v>
      </c>
      <c r="AV1051" s="40">
        <v>76.899755970000001</v>
      </c>
      <c r="AW1051" s="40">
        <v>79.43731133</v>
      </c>
      <c r="AX1051" s="40">
        <v>79.844463259999998</v>
      </c>
      <c r="AY1051" s="40">
        <v>80.267814759999993</v>
      </c>
      <c r="AZ1051" s="40">
        <v>82.260950739999998</v>
      </c>
      <c r="BA1051" s="40">
        <v>85.544804709999994</v>
      </c>
      <c r="BB1051" s="40">
        <v>90.094033199999998</v>
      </c>
      <c r="BC1051" s="40">
        <v>95.982882790000005</v>
      </c>
      <c r="BD1051" s="40">
        <v>95.030995790000006</v>
      </c>
      <c r="BE1051" s="40">
        <v>96.052729720000002</v>
      </c>
      <c r="BF1051" s="40">
        <v>99.451524559999996</v>
      </c>
      <c r="BG1051" s="40">
        <v>102.0560412</v>
      </c>
      <c r="BH1051" s="40">
        <v>102.1641029</v>
      </c>
      <c r="BI1051" s="40">
        <v>100</v>
      </c>
      <c r="BJ1051" s="40">
        <v>101.06978460000001</v>
      </c>
      <c r="BK1051" s="40">
        <v>101.8710418</v>
      </c>
      <c r="BL1051" s="40">
        <v>103.6307886</v>
      </c>
    </row>
    <row r="1052" spans="1:64" x14ac:dyDescent="0.3">
      <c r="A1052" s="40" t="s">
        <v>5</v>
      </c>
      <c r="B1052" s="40" t="s">
        <v>6</v>
      </c>
      <c r="C1052" s="40" t="s">
        <v>329</v>
      </c>
      <c r="D1052" s="40" t="s">
        <v>86</v>
      </c>
      <c r="E1052" s="40" t="s">
        <v>293</v>
      </c>
      <c r="G1052" s="40" t="s">
        <v>87</v>
      </c>
      <c r="AJ1052" s="41">
        <v>7.2681500000000001E-8</v>
      </c>
      <c r="AK1052" s="41">
        <v>8.2862299999999994E-8</v>
      </c>
      <c r="AL1052" s="41">
        <v>1.7095300000000001E-7</v>
      </c>
      <c r="AM1052" s="41">
        <v>9.8557200000000001E-7</v>
      </c>
      <c r="AN1052" s="41">
        <v>1.0030999999999999E-5</v>
      </c>
      <c r="AO1052" s="40">
        <v>2.2830300000000001E-4</v>
      </c>
      <c r="AP1052" s="40">
        <v>4.3959680000000001E-3</v>
      </c>
      <c r="AQ1052" s="40">
        <v>0.21542578300000001</v>
      </c>
      <c r="AR1052" s="40">
        <v>0.42105620300000002</v>
      </c>
      <c r="AS1052" s="40">
        <v>0.58678118000000001</v>
      </c>
      <c r="AT1052" s="40">
        <v>3.8580927909999998</v>
      </c>
      <c r="AU1052" s="40">
        <v>19.985653370000001</v>
      </c>
      <c r="AV1052" s="40">
        <v>41.24082052</v>
      </c>
      <c r="AW1052" s="40">
        <v>99.999999259999996</v>
      </c>
      <c r="AX1052" s="40">
        <v>186.1128612</v>
      </c>
      <c r="AY1052" s="40">
        <v>261.68572</v>
      </c>
      <c r="AZ1052" s="40">
        <v>324.59894200000002</v>
      </c>
      <c r="BA1052" s="40">
        <v>372.31462449999998</v>
      </c>
      <c r="BB1052" s="40">
        <v>417.25723360000001</v>
      </c>
      <c r="BC1052" s="40">
        <v>499.38017630000002</v>
      </c>
      <c r="BD1052" s="40">
        <v>462.33197639999997</v>
      </c>
      <c r="BE1052" s="40">
        <v>565.99763440000004</v>
      </c>
      <c r="BF1052" s="40">
        <v>702.61877200000004</v>
      </c>
      <c r="BG1052" s="40">
        <v>742.8877268</v>
      </c>
      <c r="BH1052" s="40">
        <v>770.76854730000002</v>
      </c>
      <c r="BI1052" s="40">
        <v>760.65808049999998</v>
      </c>
      <c r="BJ1052" s="40">
        <v>730.37705449999999</v>
      </c>
      <c r="BK1052" s="40">
        <v>932.50772170000005</v>
      </c>
      <c r="BL1052" s="40">
        <v>1222.8568459999999</v>
      </c>
    </row>
    <row r="1053" spans="1:64" x14ac:dyDescent="0.3">
      <c r="A1053" s="40" t="s">
        <v>151</v>
      </c>
      <c r="B1053" s="40" t="s">
        <v>152</v>
      </c>
      <c r="C1053" s="40" t="s">
        <v>329</v>
      </c>
      <c r="D1053" s="40" t="s">
        <v>86</v>
      </c>
      <c r="E1053" s="40" t="s">
        <v>293</v>
      </c>
      <c r="G1053" s="40" t="s">
        <v>87</v>
      </c>
      <c r="AJ1053" s="40">
        <v>16.96378958</v>
      </c>
      <c r="AK1053" s="40">
        <v>17.979167650000001</v>
      </c>
      <c r="AL1053" s="40">
        <v>18.71508029</v>
      </c>
      <c r="AM1053" s="40">
        <v>19.726024150000001</v>
      </c>
      <c r="AN1053" s="40">
        <v>21.253340300000001</v>
      </c>
      <c r="AO1053" s="40">
        <v>22.664231709999999</v>
      </c>
      <c r="AP1053" s="40">
        <v>26.313787609999999</v>
      </c>
      <c r="AQ1053" s="40">
        <v>30.11694864</v>
      </c>
      <c r="AR1053" s="40">
        <v>39.874174189999998</v>
      </c>
      <c r="AS1053" s="40">
        <v>44.439988839999998</v>
      </c>
      <c r="AT1053" s="40">
        <v>51.085607099999997</v>
      </c>
      <c r="AU1053" s="40">
        <v>57.818095360000001</v>
      </c>
      <c r="AV1053" s="40">
        <v>65.748660509999993</v>
      </c>
      <c r="AW1053" s="40">
        <v>66.424463750000001</v>
      </c>
      <c r="AX1053" s="40">
        <v>74.35936323</v>
      </c>
      <c r="AY1053" s="40">
        <v>84.134763599999999</v>
      </c>
      <c r="AZ1053" s="40">
        <v>100</v>
      </c>
      <c r="BA1053" s="40">
        <v>102.845128</v>
      </c>
      <c r="BB1053" s="40">
        <v>109.94337040000001</v>
      </c>
      <c r="BC1053" s="40">
        <v>136.31982210000001</v>
      </c>
      <c r="BD1053" s="40">
        <v>147.56259890000001</v>
      </c>
      <c r="BE1053" s="40">
        <v>165.71766220000001</v>
      </c>
      <c r="BF1053" s="40">
        <v>189.40590560000001</v>
      </c>
      <c r="BG1053" s="40">
        <v>218.60566919999999</v>
      </c>
      <c r="BH1053" s="40">
        <v>247.38156420000001</v>
      </c>
      <c r="BI1053" s="40">
        <v>267.92265070000002</v>
      </c>
      <c r="BJ1053" s="40">
        <v>280.93535580000002</v>
      </c>
      <c r="BK1053" s="40">
        <v>291.62420059999999</v>
      </c>
      <c r="BL1053" s="40">
        <v>350.6068358</v>
      </c>
    </row>
    <row r="1054" spans="1:64" x14ac:dyDescent="0.3">
      <c r="A1054" s="40" t="s">
        <v>157</v>
      </c>
      <c r="B1054" s="40" t="s">
        <v>158</v>
      </c>
      <c r="C1054" s="40" t="s">
        <v>329</v>
      </c>
      <c r="D1054" s="40" t="s">
        <v>86</v>
      </c>
      <c r="E1054" s="40" t="s">
        <v>293</v>
      </c>
      <c r="G1054" s="40" t="s">
        <v>87</v>
      </c>
      <c r="AJ1054" s="40">
        <v>8.5256326369999993</v>
      </c>
      <c r="AK1054" s="40">
        <v>8.8045380180000006</v>
      </c>
      <c r="AL1054" s="40">
        <v>10.484821589999999</v>
      </c>
      <c r="AM1054" s="40">
        <v>12.113347790000001</v>
      </c>
      <c r="AN1054" s="40">
        <v>13.73373387</v>
      </c>
      <c r="AO1054" s="40">
        <v>14.13628083</v>
      </c>
      <c r="AP1054" s="40">
        <v>15.93248885</v>
      </c>
      <c r="AQ1054" s="40">
        <v>15.97058947</v>
      </c>
      <c r="AR1054" s="40">
        <v>16.00359358</v>
      </c>
      <c r="AS1054" s="40">
        <v>15.979564699999999</v>
      </c>
      <c r="AT1054" s="40">
        <v>16.334746150000001</v>
      </c>
      <c r="AU1054" s="40">
        <v>17.445508889999999</v>
      </c>
      <c r="AV1054" s="40">
        <v>16.441461350000001</v>
      </c>
      <c r="AW1054" s="40">
        <v>15.84604465</v>
      </c>
      <c r="AX1054" s="40">
        <v>17.869264189999999</v>
      </c>
      <c r="AY1054" s="40">
        <v>18.568195880000001</v>
      </c>
      <c r="AZ1054" s="40">
        <v>20.40190028</v>
      </c>
      <c r="BA1054" s="40">
        <v>22.758799159999999</v>
      </c>
      <c r="BB1054" s="40">
        <v>26.67799626</v>
      </c>
      <c r="BC1054" s="40">
        <v>34.764543279999998</v>
      </c>
      <c r="BD1054" s="40">
        <v>43.158934270000003</v>
      </c>
      <c r="BE1054" s="40">
        <v>43.782396290000001</v>
      </c>
      <c r="BF1054" s="40">
        <v>52.565965929999997</v>
      </c>
      <c r="BG1054" s="40">
        <v>70.19732947</v>
      </c>
      <c r="BH1054" s="40">
        <v>73.638388030000002</v>
      </c>
      <c r="BI1054" s="40">
        <v>81.725199900000007</v>
      </c>
      <c r="BJ1054" s="40">
        <v>90.58138615</v>
      </c>
      <c r="BK1054" s="40">
        <v>99.999986759999999</v>
      </c>
      <c r="BL1054" s="40">
        <v>106.3243207</v>
      </c>
    </row>
    <row r="1055" spans="1:64" x14ac:dyDescent="0.3">
      <c r="A1055" s="40" t="s">
        <v>159</v>
      </c>
      <c r="B1055" s="40" t="s">
        <v>160</v>
      </c>
      <c r="C1055" s="40" t="s">
        <v>329</v>
      </c>
      <c r="D1055" s="40" t="s">
        <v>86</v>
      </c>
      <c r="E1055" s="40" t="s">
        <v>293</v>
      </c>
      <c r="G1055" s="40" t="s">
        <v>87</v>
      </c>
      <c r="AJ1055" s="40">
        <v>15.6750484</v>
      </c>
      <c r="AK1055" s="40">
        <v>17.342434449999999</v>
      </c>
      <c r="AL1055" s="40">
        <v>19.51578173</v>
      </c>
      <c r="AM1055" s="40">
        <v>23.203724680000001</v>
      </c>
      <c r="AN1055" s="40">
        <v>29.16673007</v>
      </c>
      <c r="AO1055" s="40">
        <v>34.129861830000003</v>
      </c>
      <c r="AP1055" s="40">
        <v>37.959597809999998</v>
      </c>
      <c r="AQ1055" s="40">
        <v>41.420087430000002</v>
      </c>
      <c r="AR1055" s="40">
        <v>46.156564029999998</v>
      </c>
      <c r="AS1055" s="40">
        <v>49.355861339999997</v>
      </c>
      <c r="AT1055" s="40">
        <v>51.425816079999997</v>
      </c>
      <c r="AU1055" s="40">
        <v>54.552427780000002</v>
      </c>
      <c r="AV1055" s="40">
        <v>55.410603100000003</v>
      </c>
      <c r="AW1055" s="40">
        <v>55.92769792</v>
      </c>
      <c r="AX1055" s="40">
        <v>59.393712549999996</v>
      </c>
      <c r="AY1055" s="40">
        <v>63.626608339999997</v>
      </c>
      <c r="AZ1055" s="40">
        <v>66.744089279999997</v>
      </c>
      <c r="BA1055" s="40">
        <v>71.941278359999998</v>
      </c>
      <c r="BB1055" s="40">
        <v>77.78973422</v>
      </c>
      <c r="BC1055" s="40">
        <v>89.575792949999993</v>
      </c>
      <c r="BD1055" s="40">
        <v>100</v>
      </c>
      <c r="BE1055" s="40">
        <v>102.0916757</v>
      </c>
      <c r="BF1055" s="40">
        <v>113.1154399</v>
      </c>
      <c r="BG1055" s="40">
        <v>123.5294097</v>
      </c>
      <c r="BH1055" s="40">
        <v>130.11578510000001</v>
      </c>
      <c r="BI1055" s="40">
        <v>140.6139048</v>
      </c>
      <c r="BJ1055" s="40">
        <v>154.71042259999999</v>
      </c>
      <c r="BK1055" s="40">
        <v>167.29397589999999</v>
      </c>
      <c r="BL1055" s="40">
        <v>171.81272010000001</v>
      </c>
    </row>
    <row r="1056" spans="1:64" x14ac:dyDescent="0.3">
      <c r="A1056" s="40" t="s">
        <v>275</v>
      </c>
      <c r="B1056" s="40" t="s">
        <v>276</v>
      </c>
      <c r="C1056" s="40" t="s">
        <v>329</v>
      </c>
      <c r="D1056" s="40" t="s">
        <v>86</v>
      </c>
      <c r="E1056" s="40" t="s">
        <v>293</v>
      </c>
      <c r="G1056" s="40" t="s">
        <v>87</v>
      </c>
      <c r="AJ1056" s="40">
        <v>210.41373200000001</v>
      </c>
      <c r="AK1056" s="40">
        <v>234.5237137</v>
      </c>
      <c r="AL1056" s="40">
        <v>264.74060700000001</v>
      </c>
      <c r="AM1056" s="40">
        <v>302.90302709999997</v>
      </c>
      <c r="AN1056" s="40">
        <v>339.4983143</v>
      </c>
      <c r="AO1056" s="40">
        <v>480.9100454</v>
      </c>
      <c r="AP1056" s="40">
        <v>697.91327720000004</v>
      </c>
      <c r="AQ1056" s="40">
        <v>822.41426730000001</v>
      </c>
      <c r="AR1056" s="40">
        <v>882.39717700000006</v>
      </c>
      <c r="AS1056" s="40">
        <v>956.84223210000005</v>
      </c>
      <c r="AT1056" s="40">
        <v>1049.796194</v>
      </c>
      <c r="AU1056" s="40">
        <v>1125.7297249999999</v>
      </c>
      <c r="AV1056" s="40">
        <v>1207.5374280000001</v>
      </c>
      <c r="AW1056" s="40">
        <v>1391.9992769999999</v>
      </c>
      <c r="AX1056" s="40">
        <v>1430.482432</v>
      </c>
      <c r="AY1056" s="40">
        <v>1635.0959359999999</v>
      </c>
      <c r="AZ1056" s="40">
        <v>1934.644575</v>
      </c>
      <c r="BA1056" s="40">
        <v>2156.5425089999999</v>
      </c>
      <c r="BB1056" s="40">
        <v>2363.6426980000001</v>
      </c>
      <c r="BC1056" s="40">
        <v>2578.5589629999999</v>
      </c>
      <c r="BD1056" s="40">
        <v>2794.1991320000002</v>
      </c>
      <c r="BE1056" s="40">
        <v>3039.9328919999998</v>
      </c>
      <c r="BF1056" s="40">
        <v>3290.117056</v>
      </c>
      <c r="BG1056" s="40">
        <v>3470.747057</v>
      </c>
      <c r="BH1056" s="40">
        <v>3647.2719849999999</v>
      </c>
      <c r="BI1056" s="40">
        <v>3888.9413949999998</v>
      </c>
      <c r="BJ1056" s="40">
        <v>4182.610259</v>
      </c>
      <c r="BK1056" s="40">
        <v>4462.0422289999997</v>
      </c>
      <c r="BL1056" s="40">
        <v>4831.5320929999998</v>
      </c>
    </row>
    <row r="1057" spans="1:64" x14ac:dyDescent="0.3">
      <c r="A1057" s="40" t="s">
        <v>277</v>
      </c>
      <c r="B1057" s="40" t="s">
        <v>278</v>
      </c>
      <c r="C1057" s="40" t="s">
        <v>329</v>
      </c>
      <c r="D1057" s="40" t="s">
        <v>86</v>
      </c>
      <c r="E1057" s="40" t="s">
        <v>293</v>
      </c>
      <c r="G1057" s="40" t="s">
        <v>87</v>
      </c>
      <c r="AJ1057" s="40">
        <v>1.2417027389999999</v>
      </c>
      <c r="AK1057" s="40">
        <v>1.37407861</v>
      </c>
      <c r="AL1057" s="40">
        <v>1.587060795</v>
      </c>
      <c r="AM1057" s="40">
        <v>1.79776567</v>
      </c>
      <c r="AN1057" s="40">
        <v>2.3042801549999998</v>
      </c>
      <c r="AO1057" s="40">
        <v>2.9073535690000001</v>
      </c>
      <c r="AP1057" s="40">
        <v>5.1523998850000003</v>
      </c>
      <c r="AQ1057" s="40">
        <v>7.8494549579999999</v>
      </c>
      <c r="AR1057" s="40">
        <v>9.4848763659999999</v>
      </c>
      <c r="AS1057" s="40">
        <v>11.339025980000001</v>
      </c>
      <c r="AT1057" s="40">
        <v>15.839573639999999</v>
      </c>
      <c r="AU1057" s="40">
        <v>20.676021380000002</v>
      </c>
      <c r="AV1057" s="40">
        <v>25.973728189999999</v>
      </c>
      <c r="AW1057" s="40">
        <v>42.120206799999998</v>
      </c>
      <c r="AX1057" s="40">
        <v>46.478003110000003</v>
      </c>
      <c r="AY1057" s="40">
        <v>53.378419110000003</v>
      </c>
      <c r="AZ1057" s="40">
        <v>59.111921090000003</v>
      </c>
      <c r="BA1057" s="40">
        <v>70.914951669999994</v>
      </c>
      <c r="BB1057" s="40">
        <v>73.822267139999994</v>
      </c>
      <c r="BC1057" s="40">
        <v>82.654855679999997</v>
      </c>
      <c r="BD1057" s="40">
        <v>89.184442590000003</v>
      </c>
      <c r="BE1057" s="40">
        <v>100</v>
      </c>
      <c r="BF1057" s="40">
        <v>114.0757614</v>
      </c>
      <c r="BG1057" s="40">
        <v>134.21709329999999</v>
      </c>
      <c r="BH1057" s="40">
        <v>170.8588919</v>
      </c>
      <c r="BI1057" s="40">
        <v>206.5405561</v>
      </c>
      <c r="BJ1057" s="40">
        <v>248.9529541</v>
      </c>
      <c r="BK1057" s="40">
        <v>297.60864839999999</v>
      </c>
      <c r="BL1057" s="40">
        <v>337.67125199999998</v>
      </c>
    </row>
    <row r="1058" spans="1:64" x14ac:dyDescent="0.3">
      <c r="A1058" s="40" t="s">
        <v>165</v>
      </c>
      <c r="B1058" s="40" t="s">
        <v>166</v>
      </c>
      <c r="C1058" s="40" t="s">
        <v>329</v>
      </c>
      <c r="D1058" s="40" t="s">
        <v>86</v>
      </c>
      <c r="E1058" s="40" t="s">
        <v>293</v>
      </c>
      <c r="G1058" s="40" t="s">
        <v>87</v>
      </c>
      <c r="AJ1058" s="40">
        <v>2.8604424530000001</v>
      </c>
      <c r="AK1058" s="40">
        <v>3.8345671330000002</v>
      </c>
      <c r="AL1058" s="40">
        <v>6.1759452689999996</v>
      </c>
      <c r="AM1058" s="40">
        <v>8.1850117109999996</v>
      </c>
      <c r="AN1058" s="40">
        <v>12.10914185</v>
      </c>
      <c r="AO1058" s="40">
        <v>18.267830620000002</v>
      </c>
      <c r="AP1058" s="40">
        <v>27.365578549999999</v>
      </c>
      <c r="AQ1058" s="40">
        <v>36.994272940000002</v>
      </c>
      <c r="AR1058" s="40">
        <v>40.924076020000001</v>
      </c>
      <c r="AS1058" s="40">
        <v>43.38522588</v>
      </c>
      <c r="AT1058" s="40">
        <v>47.102196229999997</v>
      </c>
      <c r="AU1058" s="40">
        <v>52.237524630000003</v>
      </c>
      <c r="AV1058" s="40">
        <v>59.874820679999999</v>
      </c>
      <c r="AW1058" s="40">
        <v>66.435155719999997</v>
      </c>
      <c r="AX1058" s="40">
        <v>69.701182040000006</v>
      </c>
      <c r="AY1058" s="40">
        <v>74.924399159999993</v>
      </c>
      <c r="AZ1058" s="40">
        <v>79.567966299999995</v>
      </c>
      <c r="BA1058" s="40">
        <v>85.857710519999998</v>
      </c>
      <c r="BB1058" s="40">
        <v>91.621783870000002</v>
      </c>
      <c r="BC1058" s="40">
        <v>98.935330590000007</v>
      </c>
      <c r="BD1058" s="40">
        <v>100</v>
      </c>
      <c r="BE1058" s="40">
        <v>107.6440322</v>
      </c>
      <c r="BF1058" s="40">
        <v>111.2308666</v>
      </c>
      <c r="BG1058" s="40">
        <v>117.74299860000001</v>
      </c>
      <c r="BH1058" s="40">
        <v>122.35559739999999</v>
      </c>
      <c r="BI1058" s="40">
        <v>125.5780805</v>
      </c>
      <c r="BJ1058" s="40">
        <v>131.08000190000001</v>
      </c>
      <c r="BK1058" s="40">
        <v>147.1509289</v>
      </c>
      <c r="BL1058" s="40">
        <v>161.53055409999999</v>
      </c>
    </row>
    <row r="1059" spans="1:64" x14ac:dyDescent="0.3">
      <c r="A1059" s="40" t="s">
        <v>171</v>
      </c>
      <c r="B1059" s="40" t="s">
        <v>172</v>
      </c>
      <c r="C1059" s="40" t="s">
        <v>329</v>
      </c>
      <c r="D1059" s="40" t="s">
        <v>86</v>
      </c>
      <c r="E1059" s="40" t="s">
        <v>293</v>
      </c>
      <c r="G1059" s="40" t="s">
        <v>87</v>
      </c>
      <c r="AJ1059" s="40">
        <v>9.784471301</v>
      </c>
      <c r="AK1059" s="40">
        <v>11.10160486</v>
      </c>
      <c r="AL1059" s="40">
        <v>12.764507200000001</v>
      </c>
      <c r="AM1059" s="40">
        <v>13.694182400000001</v>
      </c>
      <c r="AN1059" s="40">
        <v>15.59363433</v>
      </c>
      <c r="AO1059" s="40">
        <v>18.274383239999999</v>
      </c>
      <c r="AP1059" s="40">
        <v>27.643035099999999</v>
      </c>
      <c r="AQ1059" s="40">
        <v>30.662045890000002</v>
      </c>
      <c r="AR1059" s="40">
        <v>35.451918139999997</v>
      </c>
      <c r="AS1059" s="40">
        <v>36.241858010000001</v>
      </c>
      <c r="AT1059" s="40">
        <v>34.96755804</v>
      </c>
      <c r="AU1059" s="40">
        <v>35.940211900000001</v>
      </c>
      <c r="AV1059" s="40">
        <v>36.352250380000001</v>
      </c>
      <c r="AW1059" s="40">
        <v>34.52151052</v>
      </c>
      <c r="AX1059" s="40">
        <v>42.044335940000003</v>
      </c>
      <c r="AY1059" s="40">
        <v>47.552405370000002</v>
      </c>
      <c r="AZ1059" s="40">
        <v>51.896197149999999</v>
      </c>
      <c r="BA1059" s="40">
        <v>57.386588430000003</v>
      </c>
      <c r="BB1059" s="40">
        <v>64.132880970000002</v>
      </c>
      <c r="BC1059" s="40">
        <v>73.295988559999998</v>
      </c>
      <c r="BD1059" s="40">
        <v>79.342422619999994</v>
      </c>
      <c r="BE1059" s="40">
        <v>81.410534510000005</v>
      </c>
      <c r="BF1059" s="40">
        <v>88.208564240000001</v>
      </c>
      <c r="BG1059" s="40">
        <v>92.848251210000001</v>
      </c>
      <c r="BH1059" s="40">
        <v>97.039786509999999</v>
      </c>
      <c r="BI1059" s="40">
        <v>100</v>
      </c>
      <c r="BJ1059" s="40">
        <v>100.28573590000001</v>
      </c>
      <c r="BK1059" s="40">
        <v>105.7968154</v>
      </c>
      <c r="BL1059" s="40">
        <v>113.5360297</v>
      </c>
    </row>
    <row r="1060" spans="1:64" x14ac:dyDescent="0.3">
      <c r="A1060" s="40" t="s">
        <v>175</v>
      </c>
      <c r="B1060" s="40" t="s">
        <v>176</v>
      </c>
      <c r="C1060" s="40" t="s">
        <v>329</v>
      </c>
      <c r="D1060" s="40" t="s">
        <v>86</v>
      </c>
      <c r="E1060" s="40" t="s">
        <v>293</v>
      </c>
      <c r="G1060" s="40" t="s">
        <v>87</v>
      </c>
      <c r="AJ1060" s="40">
        <v>15.863386970000001</v>
      </c>
      <c r="AK1060" s="40">
        <v>18.318583090000001</v>
      </c>
      <c r="AL1060" s="40">
        <v>21.185790180000001</v>
      </c>
      <c r="AM1060" s="40">
        <v>24.27208662</v>
      </c>
      <c r="AN1060" s="40">
        <v>27.422982910000002</v>
      </c>
      <c r="AO1060" s="40">
        <v>30.034971890000001</v>
      </c>
      <c r="AP1060" s="40">
        <v>33.09756642</v>
      </c>
      <c r="AQ1060" s="40">
        <v>35.711849870000002</v>
      </c>
      <c r="AR1060" s="40">
        <v>38.546665230000002</v>
      </c>
      <c r="AS1060" s="40">
        <v>41.541114720000003</v>
      </c>
      <c r="AT1060" s="40">
        <v>44.478883600000003</v>
      </c>
      <c r="AU1060" s="40">
        <v>48.412501089999999</v>
      </c>
      <c r="AV1060" s="40">
        <v>52.09410905</v>
      </c>
      <c r="AW1060" s="40">
        <v>58.470716009999997</v>
      </c>
      <c r="AX1060" s="40">
        <v>61.858258929999998</v>
      </c>
      <c r="AY1060" s="40">
        <v>65.895752810000005</v>
      </c>
      <c r="AZ1060" s="40">
        <v>69.486443769999994</v>
      </c>
      <c r="BA1060" s="40">
        <v>73.833086809999998</v>
      </c>
      <c r="BB1060" s="40">
        <v>80.366879510000004</v>
      </c>
      <c r="BC1060" s="40">
        <v>87.4644835</v>
      </c>
      <c r="BD1060" s="40">
        <v>94.028284859999999</v>
      </c>
      <c r="BE1060" s="40">
        <v>100</v>
      </c>
      <c r="BF1060" s="40">
        <v>106.53224400000001</v>
      </c>
      <c r="BG1060" s="40">
        <v>112.1601038</v>
      </c>
      <c r="BH1060" s="40">
        <v>119.06386379999999</v>
      </c>
      <c r="BI1060" s="40">
        <v>125.6683218</v>
      </c>
      <c r="BJ1060" s="40">
        <v>132.1042784</v>
      </c>
      <c r="BK1060" s="40">
        <v>141.05280980000001</v>
      </c>
      <c r="BL1060" s="40">
        <v>148.86249319999999</v>
      </c>
    </row>
    <row r="1061" spans="1:64" x14ac:dyDescent="0.3">
      <c r="A1061" s="40" t="s">
        <v>177</v>
      </c>
      <c r="B1061" s="40" t="s">
        <v>178</v>
      </c>
      <c r="C1061" s="40" t="s">
        <v>329</v>
      </c>
      <c r="D1061" s="40" t="s">
        <v>86</v>
      </c>
      <c r="E1061" s="40" t="s">
        <v>293</v>
      </c>
      <c r="G1061" s="40" t="s">
        <v>87</v>
      </c>
      <c r="AJ1061" s="40">
        <v>7.2429510439999998</v>
      </c>
      <c r="AK1061" s="40">
        <v>8.8689345720000006</v>
      </c>
      <c r="AL1061" s="40">
        <v>11.36222306</v>
      </c>
      <c r="AM1061" s="40">
        <v>14.245441830000001</v>
      </c>
      <c r="AN1061" s="40">
        <v>17.730159860000001</v>
      </c>
      <c r="AO1061" s="40">
        <v>23.256642580000001</v>
      </c>
      <c r="AP1061" s="40">
        <v>29.503830600000001</v>
      </c>
      <c r="AQ1061" s="40">
        <v>35.202098900000003</v>
      </c>
      <c r="AR1061" s="40">
        <v>42.449236720000002</v>
      </c>
      <c r="AS1061" s="40">
        <v>48.486415399999998</v>
      </c>
      <c r="AT1061" s="40">
        <v>54.081747739999997</v>
      </c>
      <c r="AU1061" s="40">
        <v>58.17685264</v>
      </c>
      <c r="AV1061" s="40">
        <v>61.263452139999998</v>
      </c>
      <c r="AW1061" s="40">
        <v>65.612688809999995</v>
      </c>
      <c r="AX1061" s="40">
        <v>71.15688231</v>
      </c>
      <c r="AY1061" s="40">
        <v>76.153748989999997</v>
      </c>
      <c r="AZ1061" s="40">
        <v>81.047543129999994</v>
      </c>
      <c r="BA1061" s="40">
        <v>94.397071580000002</v>
      </c>
      <c r="BB1061" s="40">
        <v>100</v>
      </c>
      <c r="BC1061" s="40">
        <v>115.93844679999999</v>
      </c>
      <c r="BD1061" s="40">
        <v>126.6777922</v>
      </c>
      <c r="BE1061" s="40">
        <v>138.39090870000001</v>
      </c>
      <c r="BF1061" s="40">
        <v>154.37000130000001</v>
      </c>
      <c r="BG1061" s="40">
        <v>170.9523293</v>
      </c>
      <c r="BH1061" s="40">
        <v>184.07155789999999</v>
      </c>
      <c r="BI1061" s="40">
        <v>193.34409410000001</v>
      </c>
      <c r="BJ1061" s="40">
        <v>206.0149433</v>
      </c>
      <c r="BK1061" s="40">
        <v>218.69903110000001</v>
      </c>
      <c r="BL1061" s="40">
        <v>229.7906151</v>
      </c>
    </row>
    <row r="1062" spans="1:64" x14ac:dyDescent="0.3">
      <c r="A1062" s="40" t="s">
        <v>179</v>
      </c>
      <c r="B1062" s="40" t="s">
        <v>180</v>
      </c>
      <c r="C1062" s="40" t="s">
        <v>329</v>
      </c>
      <c r="D1062" s="40" t="s">
        <v>86</v>
      </c>
      <c r="E1062" s="40" t="s">
        <v>293</v>
      </c>
      <c r="G1062" s="40" t="s">
        <v>87</v>
      </c>
      <c r="AJ1062" s="40">
        <v>10.42758018</v>
      </c>
      <c r="AK1062" s="40">
        <v>15.05534961</v>
      </c>
      <c r="AL1062" s="40">
        <v>18.972651710000001</v>
      </c>
      <c r="AM1062" s="40">
        <v>27.523251909999999</v>
      </c>
      <c r="AN1062" s="40">
        <v>35.817898960000001</v>
      </c>
      <c r="AO1062" s="40">
        <v>38.27088689</v>
      </c>
      <c r="AP1062" s="40">
        <v>41.859332729999998</v>
      </c>
      <c r="AQ1062" s="40">
        <v>43.773342880000001</v>
      </c>
      <c r="AR1062" s="40">
        <v>45.128245389999996</v>
      </c>
      <c r="AS1062" s="40">
        <v>49.093080729999997</v>
      </c>
      <c r="AT1062" s="40">
        <v>49.03754146</v>
      </c>
      <c r="AU1062" s="40">
        <v>54.489194939999997</v>
      </c>
      <c r="AV1062" s="40">
        <v>56.959994309999999</v>
      </c>
      <c r="AW1062" s="40">
        <v>55.154615200000002</v>
      </c>
      <c r="AX1062" s="40">
        <v>59.460393080000003</v>
      </c>
      <c r="AY1062" s="40">
        <v>68.728811579999999</v>
      </c>
      <c r="AZ1062" s="40">
        <v>67.532115619999999</v>
      </c>
      <c r="BA1062" s="40">
        <v>69.156681840000005</v>
      </c>
      <c r="BB1062" s="40">
        <v>74.219813560000006</v>
      </c>
      <c r="BC1062" s="40">
        <v>78.943367749999993</v>
      </c>
      <c r="BD1062" s="40">
        <v>90.442709149999999</v>
      </c>
      <c r="BE1062" s="40">
        <v>100</v>
      </c>
      <c r="BF1062" s="40">
        <v>104.6317667</v>
      </c>
      <c r="BG1062" s="40">
        <v>127.1497427</v>
      </c>
      <c r="BH1062" s="40">
        <v>132.2675514</v>
      </c>
      <c r="BI1062" s="40">
        <v>136.77085489999999</v>
      </c>
      <c r="BJ1062" s="40">
        <v>143.61549289999999</v>
      </c>
      <c r="BK1062" s="40">
        <v>148.67815640000001</v>
      </c>
      <c r="BL1062" s="40">
        <v>157.58229789999999</v>
      </c>
    </row>
    <row r="1063" spans="1:64" x14ac:dyDescent="0.3">
      <c r="A1063" s="40" t="s">
        <v>279</v>
      </c>
      <c r="B1063" s="40" t="s">
        <v>280</v>
      </c>
      <c r="C1063" s="40" t="s">
        <v>329</v>
      </c>
      <c r="D1063" s="40" t="s">
        <v>86</v>
      </c>
      <c r="E1063" s="40" t="s">
        <v>293</v>
      </c>
      <c r="G1063" s="40" t="s">
        <v>87</v>
      </c>
      <c r="AJ1063" s="40">
        <v>0.13647309199999999</v>
      </c>
      <c r="AK1063" s="40">
        <v>0.28166534100000001</v>
      </c>
      <c r="AL1063" s="40">
        <v>0.54264117499999998</v>
      </c>
      <c r="AM1063" s="40">
        <v>1.4408965680000001</v>
      </c>
      <c r="AN1063" s="40">
        <v>3.5108646810000002</v>
      </c>
      <c r="AO1063" s="40">
        <v>6.3456140169999999</v>
      </c>
      <c r="AP1063" s="40">
        <v>8.2880778399999997</v>
      </c>
      <c r="AQ1063" s="40">
        <v>10.30616343</v>
      </c>
      <c r="AR1063" s="40">
        <v>12.92419084</v>
      </c>
      <c r="AS1063" s="40">
        <v>15.10926735</v>
      </c>
      <c r="AT1063" s="40">
        <v>17.817433250000001</v>
      </c>
      <c r="AU1063" s="40">
        <v>23.62838786</v>
      </c>
      <c r="AV1063" s="40">
        <v>29.613755860000001</v>
      </c>
      <c r="AW1063" s="40">
        <v>35.356136540000001</v>
      </c>
      <c r="AX1063" s="40">
        <v>41.581547360000002</v>
      </c>
      <c r="AY1063" s="40">
        <v>49.780107540000003</v>
      </c>
      <c r="AZ1063" s="40">
        <v>58.06859455</v>
      </c>
      <c r="BA1063" s="40">
        <v>66.513076290000001</v>
      </c>
      <c r="BB1063" s="40">
        <v>75.139962449999999</v>
      </c>
      <c r="BC1063" s="40">
        <v>83.135038410000007</v>
      </c>
      <c r="BD1063" s="40">
        <v>87.757085219999993</v>
      </c>
      <c r="BE1063" s="40">
        <v>100</v>
      </c>
      <c r="BF1063" s="40">
        <v>111.1150629</v>
      </c>
      <c r="BG1063" s="40">
        <v>118.88271159999999</v>
      </c>
      <c r="BH1063" s="40">
        <v>130.4467569</v>
      </c>
      <c r="BI1063" s="40">
        <v>137.54036410000001</v>
      </c>
      <c r="BJ1063" s="40">
        <v>146.7008897</v>
      </c>
      <c r="BK1063" s="40">
        <v>166.61372399999999</v>
      </c>
      <c r="BL1063" s="40">
        <v>182.0061858</v>
      </c>
    </row>
    <row r="1064" spans="1:64" x14ac:dyDescent="0.3">
      <c r="A1064" s="40" t="s">
        <v>281</v>
      </c>
      <c r="B1064" s="40" t="s">
        <v>282</v>
      </c>
      <c r="C1064" s="40" t="s">
        <v>329</v>
      </c>
      <c r="D1064" s="40" t="s">
        <v>86</v>
      </c>
      <c r="E1064" s="40" t="s">
        <v>293</v>
      </c>
      <c r="G1064" s="40" t="s">
        <v>87</v>
      </c>
      <c r="AJ1064" s="40">
        <v>99.975226489999997</v>
      </c>
      <c r="AK1064" s="40">
        <v>99.055023460000001</v>
      </c>
      <c r="AL1064" s="40">
        <v>92.341767579999996</v>
      </c>
      <c r="AM1064" s="40">
        <v>79.294191089999998</v>
      </c>
      <c r="AN1064" s="40">
        <v>76.288051519999996</v>
      </c>
      <c r="AO1064" s="40">
        <v>73.316118889999998</v>
      </c>
      <c r="AP1064" s="40">
        <v>75.543857160000002</v>
      </c>
      <c r="AQ1064" s="40">
        <v>82.331006880000004</v>
      </c>
      <c r="AR1064" s="40">
        <v>79.960657560000001</v>
      </c>
      <c r="AS1064" s="40">
        <v>58.332379680000003</v>
      </c>
      <c r="AT1064" s="40">
        <v>63.002944319999997</v>
      </c>
      <c r="AU1064" s="40">
        <v>63.398539739999997</v>
      </c>
      <c r="AV1064" s="40">
        <v>63.315557460000001</v>
      </c>
      <c r="AW1064" s="40">
        <v>65.033276909999998</v>
      </c>
      <c r="AX1064" s="40">
        <v>70.757034680000004</v>
      </c>
      <c r="AY1064" s="40">
        <v>76.142723799999999</v>
      </c>
      <c r="AZ1064" s="40">
        <v>80.053871909999998</v>
      </c>
      <c r="BA1064" s="40">
        <v>78.438641869999998</v>
      </c>
      <c r="BB1064" s="40">
        <v>79.140579110000004</v>
      </c>
      <c r="BC1064" s="40">
        <v>80.208361890000006</v>
      </c>
      <c r="BD1064" s="40">
        <v>100</v>
      </c>
      <c r="BE1064" s="40">
        <v>104.4878643</v>
      </c>
      <c r="BF1064" s="40">
        <v>107.96926070000001</v>
      </c>
      <c r="BG1064" s="40">
        <v>110.7367089</v>
      </c>
      <c r="BH1064" s="40">
        <v>113.8436512</v>
      </c>
      <c r="BI1064" s="40">
        <v>114.6416052</v>
      </c>
      <c r="BJ1064" s="40">
        <v>115.67116900000001</v>
      </c>
      <c r="BK1064" s="40">
        <v>117.186435</v>
      </c>
      <c r="BL1064" s="40">
        <v>121.63697190000001</v>
      </c>
    </row>
    <row r="1065" spans="1:64" x14ac:dyDescent="0.3">
      <c r="A1065" s="40" t="s">
        <v>147</v>
      </c>
      <c r="B1065" s="40" t="s">
        <v>148</v>
      </c>
      <c r="C1065" s="40" t="s">
        <v>330</v>
      </c>
      <c r="D1065" s="40" t="s">
        <v>86</v>
      </c>
      <c r="E1065" s="40" t="s">
        <v>293</v>
      </c>
      <c r="G1065" s="40" t="s">
        <v>87</v>
      </c>
      <c r="AJ1065" s="40">
        <v>73.634455189999997</v>
      </c>
      <c r="AK1065" s="40">
        <v>74.967250179999994</v>
      </c>
      <c r="AL1065" s="40">
        <v>71.992714059999997</v>
      </c>
      <c r="AM1065" s="40">
        <v>72.15618044</v>
      </c>
      <c r="AN1065" s="40">
        <v>71.115803929999998</v>
      </c>
      <c r="AO1065" s="40">
        <v>81.526419360000006</v>
      </c>
      <c r="AP1065" s="40">
        <v>87.045406600000007</v>
      </c>
      <c r="AQ1065" s="40">
        <v>87.348938419999996</v>
      </c>
      <c r="AR1065" s="40">
        <v>88.708262469999994</v>
      </c>
      <c r="AS1065" s="40">
        <v>95.75197885</v>
      </c>
      <c r="AT1065" s="40">
        <v>100</v>
      </c>
      <c r="AU1065" s="40">
        <v>99.180228029999995</v>
      </c>
      <c r="AV1065" s="40">
        <v>102.3337918</v>
      </c>
      <c r="AW1065" s="40">
        <v>106.2613073</v>
      </c>
      <c r="AX1065" s="40">
        <v>107.8390536</v>
      </c>
      <c r="AY1065" s="40">
        <v>107.9367852</v>
      </c>
      <c r="AZ1065" s="40">
        <v>111.9729696</v>
      </c>
      <c r="BA1065" s="40">
        <v>111.2307891</v>
      </c>
      <c r="BB1065" s="40">
        <v>112.3375264</v>
      </c>
      <c r="BC1065" s="40">
        <v>120.9192017</v>
      </c>
      <c r="BD1065" s="40">
        <v>123.82787740000001</v>
      </c>
      <c r="BE1065" s="40">
        <v>132.25572779999999</v>
      </c>
      <c r="BF1065" s="40">
        <v>141.12472600000001</v>
      </c>
      <c r="BG1065" s="40">
        <v>149.34379229999999</v>
      </c>
      <c r="BH1065" s="40">
        <v>146.16400110000001</v>
      </c>
      <c r="BI1065" s="40">
        <v>145.2572303</v>
      </c>
      <c r="BJ1065" s="40">
        <v>140.7928513</v>
      </c>
      <c r="BK1065" s="40">
        <v>146.45853779999999</v>
      </c>
      <c r="BL1065" s="40">
        <v>151.50075290000001</v>
      </c>
    </row>
    <row r="1066" spans="1:64" x14ac:dyDescent="0.3">
      <c r="A1066" s="40" t="s">
        <v>153</v>
      </c>
      <c r="B1066" s="40" t="s">
        <v>154</v>
      </c>
      <c r="C1066" s="40" t="s">
        <v>330</v>
      </c>
      <c r="D1066" s="40" t="s">
        <v>86</v>
      </c>
      <c r="E1066" s="40" t="s">
        <v>293</v>
      </c>
      <c r="G1066" s="40" t="s">
        <v>87</v>
      </c>
      <c r="AJ1066" s="40">
        <v>48.54163424</v>
      </c>
      <c r="AK1066" s="40">
        <v>49.339221070000001</v>
      </c>
      <c r="AL1066" s="40">
        <v>51.099996529999999</v>
      </c>
      <c r="AM1066" s="40">
        <v>50.447106669999997</v>
      </c>
      <c r="AN1066" s="40">
        <v>70.525172659999996</v>
      </c>
      <c r="AO1066" s="40">
        <v>77.308802319999998</v>
      </c>
      <c r="AP1066" s="40">
        <v>81.168669949999995</v>
      </c>
      <c r="AQ1066" s="40">
        <v>82.03941829</v>
      </c>
      <c r="AR1066" s="40">
        <v>86.624522249999998</v>
      </c>
      <c r="AS1066" s="40">
        <v>90.356557050000006</v>
      </c>
      <c r="AT1066" s="40">
        <v>89.344774639999997</v>
      </c>
      <c r="AU1066" s="40">
        <v>94.003940959999994</v>
      </c>
      <c r="AV1066" s="40">
        <v>95.377031299999999</v>
      </c>
      <c r="AW1066" s="40">
        <v>97.133547829999998</v>
      </c>
      <c r="AX1066" s="40">
        <v>97.323745529999997</v>
      </c>
      <c r="AY1066" s="40">
        <v>99.25660173</v>
      </c>
      <c r="AZ1066" s="40">
        <v>100</v>
      </c>
      <c r="BA1066" s="40">
        <v>103.35866369999999</v>
      </c>
      <c r="BB1066" s="40">
        <v>104.3485946</v>
      </c>
      <c r="BC1066" s="40">
        <v>111.24894159999999</v>
      </c>
      <c r="BD1066" s="40">
        <v>113.079189</v>
      </c>
      <c r="BE1066" s="40">
        <v>115.23880680000001</v>
      </c>
      <c r="BF1066" s="40">
        <v>118.3159509</v>
      </c>
      <c r="BG1066" s="40">
        <v>121.4760517</v>
      </c>
      <c r="BH1066" s="40">
        <v>123.955566</v>
      </c>
      <c r="BI1066" s="40">
        <v>126.5537676</v>
      </c>
      <c r="BJ1066" s="40">
        <v>126.780485</v>
      </c>
      <c r="BK1066" s="40">
        <v>126.8192219</v>
      </c>
      <c r="BL1066" s="40">
        <v>130.319705</v>
      </c>
    </row>
    <row r="1067" spans="1:64" x14ac:dyDescent="0.3">
      <c r="A1067" s="40" t="s">
        <v>155</v>
      </c>
      <c r="B1067" s="40" t="s">
        <v>156</v>
      </c>
      <c r="C1067" s="40" t="s">
        <v>330</v>
      </c>
      <c r="D1067" s="40" t="s">
        <v>86</v>
      </c>
      <c r="E1067" s="40" t="s">
        <v>293</v>
      </c>
      <c r="G1067" s="40" t="s">
        <v>87</v>
      </c>
      <c r="AJ1067" s="40">
        <v>35.535883759999997</v>
      </c>
      <c r="AK1067" s="40">
        <v>38.383135699999997</v>
      </c>
      <c r="AL1067" s="40">
        <v>39.562840979999997</v>
      </c>
      <c r="AM1067" s="40">
        <v>34.456641609999998</v>
      </c>
      <c r="AN1067" s="40">
        <v>34.003673319999997</v>
      </c>
      <c r="AO1067" s="40">
        <v>48.810560539999997</v>
      </c>
      <c r="AP1067" s="40">
        <v>53.122059479999997</v>
      </c>
      <c r="AQ1067" s="40">
        <v>59.209026729999998</v>
      </c>
      <c r="AR1067" s="40">
        <v>61.448777190000001</v>
      </c>
      <c r="AS1067" s="40">
        <v>65.596206379999998</v>
      </c>
      <c r="AT1067" s="40">
        <v>60.628693380000001</v>
      </c>
      <c r="AU1067" s="40">
        <v>63.835832949999997</v>
      </c>
      <c r="AV1067" s="40">
        <v>72.643679509999998</v>
      </c>
      <c r="AW1067" s="40">
        <v>74.02958975</v>
      </c>
      <c r="AX1067" s="40">
        <v>74.088076599999994</v>
      </c>
      <c r="AY1067" s="40">
        <v>81.3</v>
      </c>
      <c r="AZ1067" s="40">
        <v>100</v>
      </c>
      <c r="BA1067" s="40">
        <v>109.9844279</v>
      </c>
      <c r="BB1067" s="40">
        <v>113.6160414</v>
      </c>
      <c r="BC1067" s="40">
        <v>123.44248810000001</v>
      </c>
      <c r="BD1067" s="40">
        <v>111.6429237</v>
      </c>
      <c r="BE1067" s="40">
        <v>118.77824080000001</v>
      </c>
      <c r="BF1067" s="40">
        <v>128.96988769999999</v>
      </c>
      <c r="BG1067" s="40">
        <v>130.38500429999999</v>
      </c>
      <c r="BH1067" s="40">
        <v>124.9852822</v>
      </c>
      <c r="BI1067" s="40">
        <v>125.79241879999999</v>
      </c>
      <c r="BJ1067" s="40">
        <v>115.5438439</v>
      </c>
      <c r="BK1067" s="40">
        <v>105.8756841</v>
      </c>
      <c r="BL1067" s="40">
        <v>113.5675379</v>
      </c>
    </row>
    <row r="1068" spans="1:64" x14ac:dyDescent="0.3">
      <c r="A1068" s="40" t="s">
        <v>284</v>
      </c>
      <c r="B1068" s="40" t="s">
        <v>272</v>
      </c>
      <c r="C1068" s="40" t="s">
        <v>330</v>
      </c>
      <c r="D1068" s="40" t="s">
        <v>86</v>
      </c>
      <c r="E1068" s="40" t="s">
        <v>293</v>
      </c>
      <c r="G1068" s="40" t="s">
        <v>87</v>
      </c>
      <c r="AJ1068" s="40">
        <v>36.875984039999999</v>
      </c>
      <c r="AK1068" s="40">
        <v>35.20798241</v>
      </c>
      <c r="AL1068" s="40">
        <v>35.44158359</v>
      </c>
      <c r="AM1068" s="40">
        <v>35.43313534</v>
      </c>
      <c r="AN1068" s="40">
        <v>37.613759330000001</v>
      </c>
      <c r="AO1068" s="40">
        <v>55.061303840000001</v>
      </c>
      <c r="AP1068" s="40">
        <v>61.142158530000003</v>
      </c>
      <c r="AQ1068" s="40">
        <v>64.188924</v>
      </c>
      <c r="AR1068" s="40">
        <v>68.169712689999997</v>
      </c>
      <c r="AS1068" s="40">
        <v>70.650737969999994</v>
      </c>
      <c r="AT1068" s="40">
        <v>71.206181409999999</v>
      </c>
      <c r="AU1068" s="40">
        <v>72.805343210000004</v>
      </c>
      <c r="AV1068" s="40">
        <v>78.190327379999999</v>
      </c>
      <c r="AW1068" s="40">
        <v>83.403516609999997</v>
      </c>
      <c r="AX1068" s="40">
        <v>87.407733530000002</v>
      </c>
      <c r="AY1068" s="40">
        <v>84.881107749999998</v>
      </c>
      <c r="AZ1068" s="40">
        <v>85.985670089999999</v>
      </c>
      <c r="BA1068" s="40">
        <v>87.485275389999998</v>
      </c>
      <c r="BB1068" s="40">
        <v>90.051343119999999</v>
      </c>
      <c r="BC1068" s="40">
        <v>97.708021110000004</v>
      </c>
      <c r="BD1068" s="40">
        <v>100</v>
      </c>
      <c r="BE1068" s="40">
        <v>105.3864233</v>
      </c>
      <c r="BF1068" s="40">
        <v>107.1099385</v>
      </c>
      <c r="BG1068" s="40">
        <v>111.5200863</v>
      </c>
      <c r="BH1068" s="40">
        <v>114.5887912</v>
      </c>
      <c r="BI1068" s="40">
        <v>119.0684821</v>
      </c>
      <c r="BJ1068" s="40">
        <v>122.7669243</v>
      </c>
      <c r="BK1068" s="40">
        <v>124.6923374</v>
      </c>
      <c r="BL1068" s="40">
        <v>126.11777309999999</v>
      </c>
    </row>
    <row r="1069" spans="1:64" x14ac:dyDescent="0.3">
      <c r="A1069" s="40" t="s">
        <v>273</v>
      </c>
      <c r="B1069" s="40" t="s">
        <v>274</v>
      </c>
      <c r="C1069" s="40" t="s">
        <v>330</v>
      </c>
      <c r="D1069" s="40" t="s">
        <v>86</v>
      </c>
      <c r="E1069" s="40" t="s">
        <v>293</v>
      </c>
      <c r="G1069" s="40" t="s">
        <v>87</v>
      </c>
      <c r="AJ1069" s="40">
        <v>2.6005417159999999</v>
      </c>
      <c r="AK1069" s="40">
        <v>3.4110418060000001</v>
      </c>
      <c r="AL1069" s="40">
        <v>4.0946609519999999</v>
      </c>
      <c r="AM1069" s="40">
        <v>4.5512190339999998</v>
      </c>
      <c r="AN1069" s="40">
        <v>5.9965593269999999</v>
      </c>
      <c r="AO1069" s="40">
        <v>7.8032583190000002</v>
      </c>
      <c r="AP1069" s="40">
        <v>11.16219665</v>
      </c>
      <c r="AQ1069" s="40">
        <v>15.608963859999999</v>
      </c>
      <c r="AR1069" s="40">
        <v>18.64618218</v>
      </c>
      <c r="AS1069" s="40">
        <v>21.825070069999999</v>
      </c>
      <c r="AT1069" s="40">
        <v>24.87428663</v>
      </c>
      <c r="AU1069" s="40">
        <v>31.647583180000002</v>
      </c>
      <c r="AV1069" s="40">
        <v>42.666621050000003</v>
      </c>
      <c r="AW1069" s="40">
        <v>52.402540049999999</v>
      </c>
      <c r="AX1069" s="40">
        <v>67.444378630000003</v>
      </c>
      <c r="AY1069" s="40">
        <v>77.122748889999997</v>
      </c>
      <c r="AZ1069" s="40">
        <v>88.663179740000004</v>
      </c>
      <c r="BA1069" s="40">
        <v>100.0020134</v>
      </c>
      <c r="BB1069" s="40">
        <v>118.6302769</v>
      </c>
      <c r="BC1069" s="40">
        <v>141.656735</v>
      </c>
      <c r="BD1069" s="40">
        <v>163.84948489999999</v>
      </c>
      <c r="BE1069" s="40">
        <v>191.0413633</v>
      </c>
      <c r="BF1069" s="40">
        <v>217.62442920000001</v>
      </c>
      <c r="BG1069" s="40">
        <v>250.71483019999999</v>
      </c>
      <c r="BH1069" s="40">
        <v>289.77890159999998</v>
      </c>
      <c r="BI1069" s="40">
        <v>338.1177184</v>
      </c>
      <c r="BJ1069" s="40">
        <v>393.46381280000003</v>
      </c>
      <c r="BK1069" s="40">
        <v>463.53613990000002</v>
      </c>
      <c r="BL1069" s="40">
        <v>525.62542140000005</v>
      </c>
    </row>
    <row r="1070" spans="1:64" x14ac:dyDescent="0.3">
      <c r="A1070" s="40" t="s">
        <v>161</v>
      </c>
      <c r="B1070" s="40" t="s">
        <v>162</v>
      </c>
      <c r="C1070" s="40" t="s">
        <v>330</v>
      </c>
      <c r="D1070" s="40" t="s">
        <v>86</v>
      </c>
      <c r="E1070" s="40" t="s">
        <v>293</v>
      </c>
      <c r="G1070" s="40" t="s">
        <v>87</v>
      </c>
      <c r="AJ1070" s="40">
        <v>56.945941759999997</v>
      </c>
      <c r="AK1070" s="40">
        <v>61.275036399999998</v>
      </c>
      <c r="AL1070" s="40">
        <v>57.711245169999998</v>
      </c>
      <c r="AM1070" s="40">
        <v>58.137625559999996</v>
      </c>
      <c r="AN1070" s="40">
        <v>60.018432490000002</v>
      </c>
      <c r="AO1070" s="40">
        <v>83.76313596</v>
      </c>
      <c r="AP1070" s="40">
        <v>97.005236640000007</v>
      </c>
      <c r="AQ1070" s="40">
        <v>95.402594500000006</v>
      </c>
      <c r="AR1070" s="40">
        <v>100.726248</v>
      </c>
      <c r="AS1070" s="40">
        <v>102.4784567</v>
      </c>
      <c r="AT1070" s="40">
        <v>99.183857200000006</v>
      </c>
      <c r="AU1070" s="40">
        <v>98.569187139999997</v>
      </c>
      <c r="AV1070" s="40">
        <v>103.18061059999999</v>
      </c>
      <c r="AW1070" s="40">
        <v>106.8052234</v>
      </c>
      <c r="AX1070" s="40">
        <v>98.694131150000004</v>
      </c>
      <c r="AY1070" s="40">
        <v>103.5301436</v>
      </c>
      <c r="AZ1070" s="40">
        <v>111.2966917</v>
      </c>
      <c r="BA1070" s="40">
        <v>116.97282300000001</v>
      </c>
      <c r="BB1070" s="40">
        <v>122.30098889999999</v>
      </c>
      <c r="BC1070" s="40">
        <v>130.55815770000001</v>
      </c>
      <c r="BD1070" s="40">
        <v>135.21271300000001</v>
      </c>
      <c r="BE1070" s="40">
        <v>140.86972779999999</v>
      </c>
      <c r="BF1070" s="40">
        <v>157.9902203</v>
      </c>
      <c r="BG1070" s="40">
        <v>166.69074760000001</v>
      </c>
      <c r="BH1070" s="40">
        <v>167.8594952</v>
      </c>
      <c r="BI1070" s="40">
        <v>170.46246260000001</v>
      </c>
      <c r="BJ1070" s="40">
        <v>175.21213549999999</v>
      </c>
      <c r="BK1070" s="40">
        <v>177.89352120000001</v>
      </c>
      <c r="BL1070" s="40">
        <v>180.63759339999999</v>
      </c>
    </row>
    <row r="1071" spans="1:64" x14ac:dyDescent="0.3">
      <c r="A1071" s="40" t="s">
        <v>163</v>
      </c>
      <c r="B1071" s="40" t="s">
        <v>164</v>
      </c>
      <c r="C1071" s="40" t="s">
        <v>330</v>
      </c>
      <c r="D1071" s="40" t="s">
        <v>86</v>
      </c>
      <c r="E1071" s="40" t="s">
        <v>293</v>
      </c>
      <c r="G1071" s="40" t="s">
        <v>87</v>
      </c>
      <c r="AJ1071" s="40">
        <v>30.986332780000001</v>
      </c>
      <c r="AK1071" s="40">
        <v>31.805139669999999</v>
      </c>
      <c r="AL1071" s="40">
        <v>35.211678759999998</v>
      </c>
      <c r="AM1071" s="40">
        <v>37.233512810000001</v>
      </c>
      <c r="AN1071" s="40">
        <v>41.669098300000002</v>
      </c>
      <c r="AO1071" s="40">
        <v>46.291285260000002</v>
      </c>
      <c r="AP1071" s="40">
        <v>47.606846590000004</v>
      </c>
      <c r="AQ1071" s="40">
        <v>48.490936050000002</v>
      </c>
      <c r="AR1071" s="40">
        <v>54.347217139999998</v>
      </c>
      <c r="AS1071" s="40">
        <v>64.375155460000002</v>
      </c>
      <c r="AT1071" s="40">
        <v>67.912521080000005</v>
      </c>
      <c r="AU1071" s="40">
        <v>71.582290749999999</v>
      </c>
      <c r="AV1071" s="40">
        <v>75.18863494</v>
      </c>
      <c r="AW1071" s="40">
        <v>81.169483299999996</v>
      </c>
      <c r="AX1071" s="40">
        <v>87.494561169999997</v>
      </c>
      <c r="AY1071" s="40">
        <v>97.77771826</v>
      </c>
      <c r="AZ1071" s="40">
        <v>107.1207254</v>
      </c>
      <c r="BA1071" s="40">
        <v>126.89208790000001</v>
      </c>
      <c r="BB1071" s="40">
        <v>131.1626589</v>
      </c>
      <c r="BC1071" s="40">
        <v>143.54391820000001</v>
      </c>
      <c r="BD1071" s="40">
        <v>145.15349420000001</v>
      </c>
      <c r="BE1071" s="40">
        <v>172.5549407</v>
      </c>
      <c r="BF1071" s="40">
        <v>199.99762630000001</v>
      </c>
      <c r="BG1071" s="40">
        <v>201.97310959999999</v>
      </c>
      <c r="BH1071" s="40">
        <v>208.05792589999999</v>
      </c>
      <c r="BI1071" s="40">
        <v>193.30346499999999</v>
      </c>
      <c r="BJ1071" s="40">
        <v>183.89716999999999</v>
      </c>
      <c r="BK1071" s="40">
        <v>191.43693880000001</v>
      </c>
      <c r="BL1071" s="40">
        <v>199.47719979999999</v>
      </c>
    </row>
    <row r="1072" spans="1:64" x14ac:dyDescent="0.3">
      <c r="A1072" s="40" t="s">
        <v>167</v>
      </c>
      <c r="B1072" s="40" t="s">
        <v>168</v>
      </c>
      <c r="C1072" s="40" t="s">
        <v>330</v>
      </c>
      <c r="D1072" s="40" t="s">
        <v>86</v>
      </c>
      <c r="E1072" s="40" t="s">
        <v>293</v>
      </c>
      <c r="G1072" s="40" t="s">
        <v>87</v>
      </c>
      <c r="AJ1072" s="40">
        <v>55.222227259999997</v>
      </c>
      <c r="AK1072" s="40">
        <v>54.339639869999999</v>
      </c>
      <c r="AL1072" s="40">
        <v>51.547563689999997</v>
      </c>
      <c r="AM1072" s="40">
        <v>52.11465295</v>
      </c>
      <c r="AN1072" s="40">
        <v>52.040530769999997</v>
      </c>
      <c r="AO1072" s="40">
        <v>69.063162879999993</v>
      </c>
      <c r="AP1072" s="40">
        <v>72.807836829999999</v>
      </c>
      <c r="AQ1072" s="40">
        <v>76.253675509999994</v>
      </c>
      <c r="AR1072" s="40">
        <v>78.615856460000003</v>
      </c>
      <c r="AS1072" s="40">
        <v>80.974299520000002</v>
      </c>
      <c r="AT1072" s="40">
        <v>82.595730180000004</v>
      </c>
      <c r="AU1072" s="40">
        <v>86.325056009999997</v>
      </c>
      <c r="AV1072" s="40">
        <v>89.764301759999995</v>
      </c>
      <c r="AW1072" s="40">
        <v>92.455366510000005</v>
      </c>
      <c r="AX1072" s="40">
        <v>92.13740396</v>
      </c>
      <c r="AY1072" s="40">
        <v>93.512286200000005</v>
      </c>
      <c r="AZ1072" s="40">
        <v>99.655754709999997</v>
      </c>
      <c r="BA1072" s="40">
        <v>100</v>
      </c>
      <c r="BB1072" s="40">
        <v>104.5692629</v>
      </c>
      <c r="BC1072" s="40">
        <v>112.2595123</v>
      </c>
      <c r="BD1072" s="40">
        <v>119.0834704</v>
      </c>
      <c r="BE1072" s="40">
        <v>122.12566889999999</v>
      </c>
      <c r="BF1072" s="40">
        <v>127.4990578</v>
      </c>
      <c r="BG1072" s="40">
        <v>133.58805699999999</v>
      </c>
      <c r="BH1072" s="40">
        <v>135.64207579999999</v>
      </c>
      <c r="BI1072" s="40">
        <v>135.48916349999999</v>
      </c>
      <c r="BJ1072" s="40">
        <v>136.8741522</v>
      </c>
      <c r="BK1072" s="40">
        <v>137.2032198</v>
      </c>
      <c r="BL1072" s="40">
        <v>137.05251419999999</v>
      </c>
    </row>
    <row r="1073" spans="1:64" x14ac:dyDescent="0.3">
      <c r="A1073" s="40" t="s">
        <v>169</v>
      </c>
      <c r="B1073" s="40" t="s">
        <v>170</v>
      </c>
      <c r="C1073" s="40" t="s">
        <v>330</v>
      </c>
      <c r="D1073" s="40" t="s">
        <v>86</v>
      </c>
      <c r="E1073" s="40" t="s">
        <v>293</v>
      </c>
      <c r="G1073" s="40" t="s">
        <v>87</v>
      </c>
      <c r="AJ1073" s="40">
        <v>1.740795622</v>
      </c>
      <c r="AK1073" s="40">
        <v>1.9025303140000001</v>
      </c>
      <c r="AL1073" s="40">
        <v>2.2374664540000002</v>
      </c>
      <c r="AM1073" s="40">
        <v>3.7603575390000001</v>
      </c>
      <c r="AN1073" s="40">
        <v>4.7430292029999999</v>
      </c>
      <c r="AO1073" s="40">
        <v>6.213801911</v>
      </c>
      <c r="AP1073" s="40">
        <v>13.240144819999999</v>
      </c>
      <c r="AQ1073" s="40">
        <v>17.573258460000002</v>
      </c>
      <c r="AR1073" s="40">
        <v>17.751298819999999</v>
      </c>
      <c r="AS1073" s="40">
        <v>16.74556608</v>
      </c>
      <c r="AT1073" s="40">
        <v>19.6007082</v>
      </c>
      <c r="AU1073" s="40">
        <v>26.50594637</v>
      </c>
      <c r="AV1073" s="40">
        <v>26.420433769999999</v>
      </c>
      <c r="AW1073" s="40">
        <v>36.961303989999998</v>
      </c>
      <c r="AX1073" s="40">
        <v>41.079139650000002</v>
      </c>
      <c r="AY1073" s="40">
        <v>49.593890389999999</v>
      </c>
      <c r="AZ1073" s="40">
        <v>60.51664881</v>
      </c>
      <c r="BA1073" s="40">
        <v>71.008893169999993</v>
      </c>
      <c r="BB1073" s="40">
        <v>74.396544399999996</v>
      </c>
      <c r="BC1073" s="40">
        <v>82.457631860000006</v>
      </c>
      <c r="BD1073" s="40">
        <v>78.894989409999994</v>
      </c>
      <c r="BE1073" s="40">
        <v>100</v>
      </c>
      <c r="BF1073" s="40">
        <v>109.5100963</v>
      </c>
      <c r="BG1073" s="40">
        <v>119.66304529999999</v>
      </c>
      <c r="BH1073" s="40">
        <v>126.6912097</v>
      </c>
      <c r="BI1073" s="40">
        <v>132.59834319999999</v>
      </c>
      <c r="BJ1073" s="40">
        <v>136.3955157</v>
      </c>
      <c r="BK1073" s="40">
        <v>149.41265369999999</v>
      </c>
      <c r="BL1073" s="40">
        <v>166.0221784</v>
      </c>
    </row>
    <row r="1074" spans="1:64" x14ac:dyDescent="0.3">
      <c r="A1074" s="40" t="s">
        <v>173</v>
      </c>
      <c r="B1074" s="40" t="s">
        <v>174</v>
      </c>
      <c r="C1074" s="40" t="s">
        <v>330</v>
      </c>
      <c r="D1074" s="40" t="s">
        <v>86</v>
      </c>
      <c r="E1074" s="40" t="s">
        <v>293</v>
      </c>
      <c r="G1074" s="40" t="s">
        <v>87</v>
      </c>
      <c r="AJ1074" s="40">
        <v>64.530985479999998</v>
      </c>
      <c r="AK1074" s="40">
        <v>64.519453010000007</v>
      </c>
      <c r="AL1074" s="40">
        <v>64.052201150000002</v>
      </c>
      <c r="AM1074" s="40">
        <v>63.456978599999999</v>
      </c>
      <c r="AN1074" s="40">
        <v>63.374712189999997</v>
      </c>
      <c r="AO1074" s="40">
        <v>84.853087650000006</v>
      </c>
      <c r="AP1074" s="40">
        <v>91.104972349999997</v>
      </c>
      <c r="AQ1074" s="40">
        <v>95.037621669999993</v>
      </c>
      <c r="AR1074" s="40">
        <v>96.986546469999993</v>
      </c>
      <c r="AS1074" s="40">
        <v>99.659476479999995</v>
      </c>
      <c r="AT1074" s="40">
        <v>100</v>
      </c>
      <c r="AU1074" s="40">
        <v>101.94781810000001</v>
      </c>
      <c r="AV1074" s="40">
        <v>104.6125845</v>
      </c>
      <c r="AW1074" s="40">
        <v>108.06461400000001</v>
      </c>
      <c r="AX1074" s="40">
        <v>108.6184937</v>
      </c>
      <c r="AY1074" s="40">
        <v>109.19441089999999</v>
      </c>
      <c r="AZ1074" s="40">
        <v>111.9058253</v>
      </c>
      <c r="BA1074" s="40">
        <v>116.3731015</v>
      </c>
      <c r="BB1074" s="40">
        <v>122.56176290000001</v>
      </c>
      <c r="BC1074" s="40">
        <v>131.01983659999999</v>
      </c>
      <c r="BD1074" s="40">
        <v>128.75098170000001</v>
      </c>
      <c r="BE1074" s="40">
        <v>131.1319843</v>
      </c>
      <c r="BF1074" s="40">
        <v>136.5316421</v>
      </c>
      <c r="BG1074" s="40">
        <v>139.9280358</v>
      </c>
      <c r="BH1074" s="40">
        <v>136.68193790000001</v>
      </c>
      <c r="BI1074" s="40">
        <v>135.26753249999999</v>
      </c>
      <c r="BJ1074" s="40">
        <v>135.69273609999999</v>
      </c>
      <c r="BK1074" s="40">
        <v>137.20368210000001</v>
      </c>
      <c r="BL1074" s="40">
        <v>140.64285910000001</v>
      </c>
    </row>
    <row r="1075" spans="1:64" x14ac:dyDescent="0.3">
      <c r="A1075" s="40" t="s">
        <v>5</v>
      </c>
      <c r="B1075" s="40" t="s">
        <v>6</v>
      </c>
      <c r="C1075" s="40" t="s">
        <v>329</v>
      </c>
      <c r="D1075" s="40" t="s">
        <v>88</v>
      </c>
      <c r="E1075" s="40" t="s">
        <v>293</v>
      </c>
      <c r="G1075" s="40" t="s">
        <v>89</v>
      </c>
      <c r="AB1075" s="40">
        <v>-4.400001219</v>
      </c>
      <c r="AC1075" s="40">
        <v>0</v>
      </c>
      <c r="AD1075" s="40">
        <v>4.2000014280000002</v>
      </c>
      <c r="AE1075" s="40">
        <v>6.0000021639999996</v>
      </c>
      <c r="AF1075" s="40">
        <v>3.49999949</v>
      </c>
      <c r="AG1075" s="40">
        <v>2.9000017429999998</v>
      </c>
      <c r="AH1075" s="40">
        <v>4.0827486359999998</v>
      </c>
      <c r="AI1075" s="40">
        <v>6.1288904759999996</v>
      </c>
      <c r="AJ1075" s="40">
        <v>4.1621461999999998E-2</v>
      </c>
      <c r="AK1075" s="40">
        <v>-3.4500986839999999</v>
      </c>
      <c r="AL1075" s="40">
        <v>0.99135929199999995</v>
      </c>
      <c r="AM1075" s="40">
        <v>-5.8382807290000001</v>
      </c>
      <c r="AN1075" s="40">
        <v>-23.983417429999999</v>
      </c>
      <c r="AO1075" s="40">
        <v>1.339363437</v>
      </c>
      <c r="AP1075" s="40">
        <v>15.000000030000001</v>
      </c>
      <c r="AQ1075" s="40">
        <v>13.54436975</v>
      </c>
      <c r="AR1075" s="40">
        <v>7.2742773449999998</v>
      </c>
      <c r="AS1075" s="40">
        <v>4.6911464450000002</v>
      </c>
      <c r="AT1075" s="40">
        <v>2.1814897320000002</v>
      </c>
      <c r="AU1075" s="40">
        <v>3.0546242339999998</v>
      </c>
      <c r="AV1075" s="40">
        <v>4.2059985539999998</v>
      </c>
      <c r="AW1075" s="40">
        <v>13.66568651</v>
      </c>
      <c r="AX1075" s="40">
        <v>2.9898500160000001</v>
      </c>
      <c r="AY1075" s="40">
        <v>10.95286177</v>
      </c>
      <c r="AZ1075" s="40">
        <v>15.028915319999999</v>
      </c>
      <c r="BA1075" s="40">
        <v>11.54768318</v>
      </c>
      <c r="BB1075" s="40">
        <v>14.010018240000001</v>
      </c>
      <c r="BC1075" s="40">
        <v>11.166138330000001</v>
      </c>
      <c r="BD1075" s="40">
        <v>0.85871261300000001</v>
      </c>
      <c r="BE1075" s="40">
        <v>4.8592195839999999</v>
      </c>
      <c r="BF1075" s="40">
        <v>3.4719813780000002</v>
      </c>
      <c r="BG1075" s="40">
        <v>8.5421473339999991</v>
      </c>
      <c r="BH1075" s="40">
        <v>4.9545904759999999</v>
      </c>
      <c r="BI1075" s="40">
        <v>4.8226255509999998</v>
      </c>
      <c r="BJ1075" s="40">
        <v>0.94357561300000004</v>
      </c>
      <c r="BK1075" s="40">
        <v>-2.580097243</v>
      </c>
      <c r="BL1075" s="40">
        <v>-0.147207422</v>
      </c>
    </row>
    <row r="1076" spans="1:64" x14ac:dyDescent="0.3">
      <c r="A1076" s="40" t="s">
        <v>151</v>
      </c>
      <c r="B1076" s="40" t="s">
        <v>152</v>
      </c>
      <c r="C1076" s="40" t="s">
        <v>329</v>
      </c>
      <c r="D1076" s="40" t="s">
        <v>88</v>
      </c>
      <c r="E1076" s="40" t="s">
        <v>293</v>
      </c>
      <c r="G1076" s="40" t="s">
        <v>89</v>
      </c>
      <c r="H1076" s="40">
        <v>-13.746135049999999</v>
      </c>
      <c r="I1076" s="40">
        <v>9.0631579349999996</v>
      </c>
      <c r="J1076" s="40">
        <v>4.1354074199999999</v>
      </c>
      <c r="K1076" s="40">
        <v>6.2730379029999996</v>
      </c>
      <c r="L1076" s="40">
        <v>3.9672256090000002</v>
      </c>
      <c r="M1076" s="40">
        <v>4.6129928959999997</v>
      </c>
      <c r="N1076" s="40">
        <v>13.821518599999999</v>
      </c>
      <c r="O1076" s="40">
        <v>-0.29788367300000002</v>
      </c>
      <c r="P1076" s="40">
        <v>-1.459541143</v>
      </c>
      <c r="Q1076" s="40">
        <v>21.325670729999999</v>
      </c>
      <c r="R1076" s="40">
        <v>2.746828711</v>
      </c>
      <c r="S1076" s="40">
        <v>-6.4039649230000002</v>
      </c>
      <c r="T1076" s="40">
        <v>6.889050718</v>
      </c>
      <c r="U1076" s="40">
        <v>-0.72683956199999999</v>
      </c>
      <c r="V1076" s="40">
        <v>0.69792023599999997</v>
      </c>
      <c r="W1076" s="40">
        <v>7.942660976</v>
      </c>
      <c r="X1076" s="40">
        <v>11.469453039999999</v>
      </c>
      <c r="Y1076" s="40">
        <v>-0.94057598899999995</v>
      </c>
      <c r="Z1076" s="40">
        <v>1.66495495</v>
      </c>
      <c r="AA1076" s="40">
        <v>0.99105572500000005</v>
      </c>
      <c r="AB1076" s="40">
        <v>12.16327557</v>
      </c>
      <c r="AC1076" s="40">
        <v>-1.0535998200000001</v>
      </c>
      <c r="AD1076" s="40">
        <v>3.715326991</v>
      </c>
      <c r="AE1076" s="40">
        <v>0.15554400500000001</v>
      </c>
      <c r="AF1076" s="40">
        <v>11.78318018</v>
      </c>
      <c r="AG1076" s="40">
        <v>3.250180458</v>
      </c>
      <c r="AH1076" s="40">
        <v>5.5030961190000003</v>
      </c>
      <c r="AI1076" s="40">
        <v>5.0310243679999997</v>
      </c>
      <c r="AJ1076" s="40">
        <v>1.3495022299999999</v>
      </c>
      <c r="AK1076" s="40">
        <v>3.49982214</v>
      </c>
      <c r="AL1076" s="40">
        <v>4.9968364510000001</v>
      </c>
      <c r="AM1076" s="40">
        <v>1.009998366</v>
      </c>
      <c r="AN1076" s="40">
        <v>-6.2399999990000001</v>
      </c>
      <c r="AO1076" s="40">
        <v>-3.8299999969999998</v>
      </c>
      <c r="AP1076" s="40">
        <v>-7.920000001</v>
      </c>
      <c r="AQ1076" s="40">
        <v>-8.0000000010000001</v>
      </c>
      <c r="AR1076" s="40">
        <v>-1.5899999970000001</v>
      </c>
      <c r="AS1076" s="40">
        <v>4.7499999920000002</v>
      </c>
      <c r="AT1076" s="40">
        <v>-1.0099999959999999</v>
      </c>
      <c r="AU1076" s="40">
        <v>-0.85686405899999996</v>
      </c>
      <c r="AV1076" s="40">
        <v>2.0558071089999999</v>
      </c>
      <c r="AW1076" s="40">
        <v>4.4465194190000004</v>
      </c>
      <c r="AX1076" s="40">
        <v>-1.2237279590000001</v>
      </c>
      <c r="AY1076" s="40">
        <v>4.8336577619999996</v>
      </c>
      <c r="AZ1076" s="40">
        <v>0.90000000300000005</v>
      </c>
      <c r="BA1076" s="40">
        <v>5.4138071449999998</v>
      </c>
      <c r="BB1076" s="40">
        <v>3.45195249</v>
      </c>
      <c r="BC1076" s="40">
        <v>4.8617129950000004</v>
      </c>
      <c r="BD1076" s="40">
        <v>3.812746937</v>
      </c>
      <c r="BE1076" s="40">
        <v>5.1241633029999996</v>
      </c>
      <c r="BF1076" s="40">
        <v>4.032602496</v>
      </c>
      <c r="BG1076" s="40">
        <v>4.4467082219999998</v>
      </c>
      <c r="BH1076" s="40">
        <v>4.9241952610000004</v>
      </c>
      <c r="BI1076" s="40">
        <v>4.2406516439999997</v>
      </c>
      <c r="BJ1076" s="40">
        <v>-3.9000030859999999</v>
      </c>
      <c r="BK1076" s="40">
        <v>-0.60002</v>
      </c>
      <c r="BL1076" s="40">
        <v>0.50000999999999995</v>
      </c>
    </row>
    <row r="1077" spans="1:64" x14ac:dyDescent="0.3">
      <c r="A1077" s="40" t="s">
        <v>157</v>
      </c>
      <c r="B1077" s="40" t="s">
        <v>158</v>
      </c>
      <c r="C1077" s="40" t="s">
        <v>329</v>
      </c>
      <c r="D1077" s="40" t="s">
        <v>88</v>
      </c>
      <c r="E1077" s="40" t="s">
        <v>293</v>
      </c>
      <c r="G1077" s="40" t="s">
        <v>89</v>
      </c>
      <c r="AC1077" s="40">
        <v>0.91601385800000001</v>
      </c>
      <c r="AD1077" s="40">
        <v>8.235005718</v>
      </c>
      <c r="AE1077" s="40">
        <v>-2.8480214529999999</v>
      </c>
      <c r="AF1077" s="40">
        <v>-11.144352980000001</v>
      </c>
      <c r="AG1077" s="40">
        <v>9.6616123589999994</v>
      </c>
      <c r="AH1077" s="40">
        <v>13.859330399999999</v>
      </c>
      <c r="AI1077" s="40">
        <v>0.50367487899999996</v>
      </c>
      <c r="AJ1077" s="40">
        <v>-0.36104417999999999</v>
      </c>
      <c r="AK1077" s="40">
        <v>2.7264517829999999</v>
      </c>
      <c r="AL1077" s="40">
        <v>-7.1374797000000001</v>
      </c>
      <c r="AM1077" s="40">
        <v>-8.672480148</v>
      </c>
      <c r="AN1077" s="40">
        <v>13.142833980000001</v>
      </c>
      <c r="AO1077" s="40">
        <v>3.189964582</v>
      </c>
      <c r="AP1077" s="40">
        <v>6.1275114139999998</v>
      </c>
      <c r="AQ1077" s="40">
        <v>12.426173779999999</v>
      </c>
      <c r="AR1077" s="40">
        <v>3.1339068509999999</v>
      </c>
      <c r="AS1077" s="40">
        <v>-3.4581391340000001</v>
      </c>
      <c r="AT1077" s="40">
        <v>5.1621458210000002</v>
      </c>
      <c r="AU1077" s="40">
        <v>6.0732174800000003</v>
      </c>
      <c r="AV1077" s="40">
        <v>8.3013063210000002</v>
      </c>
      <c r="AW1077" s="40">
        <v>1.5147257059999999</v>
      </c>
      <c r="AX1077" s="40">
        <v>-2.1613597219999998</v>
      </c>
      <c r="AY1077" s="40">
        <v>13.57260314</v>
      </c>
      <c r="AZ1077" s="40">
        <v>11.81876595</v>
      </c>
      <c r="BA1077" s="40">
        <v>10.83472707</v>
      </c>
      <c r="BB1077" s="40">
        <v>11.456167000000001</v>
      </c>
      <c r="BC1077" s="40">
        <v>10.78852169</v>
      </c>
      <c r="BD1077" s="40">
        <v>8.802553198</v>
      </c>
      <c r="BE1077" s="40">
        <v>12.55053835</v>
      </c>
      <c r="BF1077" s="40">
        <v>11.178296230000001</v>
      </c>
      <c r="BG1077" s="40">
        <v>8.6478116329999999</v>
      </c>
      <c r="BH1077" s="40">
        <v>10.58227005</v>
      </c>
      <c r="BI1077" s="40">
        <v>10.25749296</v>
      </c>
      <c r="BJ1077" s="40">
        <v>10.392463019999999</v>
      </c>
      <c r="BK1077" s="40">
        <v>7.561766692</v>
      </c>
      <c r="BL1077" s="40">
        <v>10.24581085</v>
      </c>
    </row>
    <row r="1078" spans="1:64" x14ac:dyDescent="0.3">
      <c r="A1078" s="40" t="s">
        <v>159</v>
      </c>
      <c r="B1078" s="40" t="s">
        <v>160</v>
      </c>
      <c r="C1078" s="40" t="s">
        <v>329</v>
      </c>
      <c r="D1078" s="40" t="s">
        <v>88</v>
      </c>
      <c r="E1078" s="40" t="s">
        <v>293</v>
      </c>
      <c r="G1078" s="40" t="s">
        <v>89</v>
      </c>
      <c r="H1078" s="40">
        <v>-7.774634904</v>
      </c>
      <c r="I1078" s="40">
        <v>9.4573587420000003</v>
      </c>
      <c r="J1078" s="40">
        <v>8.7783402160000001</v>
      </c>
      <c r="K1078" s="40">
        <v>4.9644672879999998</v>
      </c>
      <c r="L1078" s="40">
        <v>2.0090941710000001</v>
      </c>
      <c r="M1078" s="40">
        <v>14.7285664</v>
      </c>
      <c r="N1078" s="40">
        <v>3.3612320320000002</v>
      </c>
      <c r="O1078" s="40">
        <v>7.98268997</v>
      </c>
      <c r="P1078" s="40">
        <v>7.9592244560000003</v>
      </c>
      <c r="Q1078" s="40">
        <v>-4.6554469139999997</v>
      </c>
      <c r="R1078" s="40">
        <v>22.17389193</v>
      </c>
      <c r="S1078" s="40">
        <v>17.082429350000002</v>
      </c>
      <c r="T1078" s="40">
        <v>5.8965802150000002</v>
      </c>
      <c r="U1078" s="40">
        <v>4.0656173469999999</v>
      </c>
      <c r="V1078" s="40">
        <v>0.88220317800000003</v>
      </c>
      <c r="W1078" s="40">
        <v>2.153964497</v>
      </c>
      <c r="X1078" s="40">
        <v>9.4537978490000008</v>
      </c>
      <c r="Y1078" s="40">
        <v>6.9124935470000004</v>
      </c>
      <c r="Z1078" s="40">
        <v>7.6152260419999998</v>
      </c>
      <c r="AA1078" s="40">
        <v>5.5919762070000001</v>
      </c>
      <c r="AB1078" s="40">
        <v>3.7735441970000001</v>
      </c>
      <c r="AC1078" s="40">
        <v>1.5064782539999999</v>
      </c>
      <c r="AD1078" s="40">
        <v>1.3090502420000001</v>
      </c>
      <c r="AE1078" s="40">
        <v>1.7552169769999999</v>
      </c>
      <c r="AF1078" s="40">
        <v>4.3005618200000004</v>
      </c>
      <c r="AG1078" s="40">
        <v>7.1775553910000003</v>
      </c>
      <c r="AH1078" s="40">
        <v>5.9371074459999997</v>
      </c>
      <c r="AI1078" s="40">
        <v>6.2031838199999996</v>
      </c>
      <c r="AJ1078" s="40">
        <v>4.6903487679999998</v>
      </c>
      <c r="AK1078" s="40">
        <v>4.1920509739999998</v>
      </c>
      <c r="AL1078" s="40">
        <v>1.4383467910000001</v>
      </c>
      <c r="AM1078" s="40">
        <v>-0.79949395999999995</v>
      </c>
      <c r="AN1078" s="40">
        <v>0.35319725600000001</v>
      </c>
      <c r="AO1078" s="40">
        <v>2.6327845189999999</v>
      </c>
      <c r="AP1078" s="40">
        <v>4.4062165259999997</v>
      </c>
      <c r="AQ1078" s="40">
        <v>4.1468392669999998</v>
      </c>
      <c r="AR1078" s="40">
        <v>0.47490191999999998</v>
      </c>
      <c r="AS1078" s="40">
        <v>3.2902137229999999</v>
      </c>
      <c r="AT1078" s="40">
        <v>2.3053885959999998</v>
      </c>
      <c r="AU1078" s="40">
        <v>0.59969539199999999</v>
      </c>
      <c r="AV1078" s="40">
        <v>3.7799064960000002</v>
      </c>
      <c r="AW1078" s="40">
        <v>0.54685952999999998</v>
      </c>
      <c r="AX1078" s="40">
        <v>2.932475546</v>
      </c>
      <c r="AY1078" s="40">
        <v>5.1042997760000004</v>
      </c>
      <c r="AZ1078" s="40">
        <v>5.9066660820000001</v>
      </c>
      <c r="BA1078" s="40">
        <v>6.4724942990000001</v>
      </c>
      <c r="BB1078" s="40">
        <v>6.8507297710000001</v>
      </c>
      <c r="BC1078" s="40">
        <v>0.23228274600000001</v>
      </c>
      <c r="BD1078" s="40">
        <v>3.3069398149999998</v>
      </c>
      <c r="BE1078" s="40">
        <v>8.4056992239999992</v>
      </c>
      <c r="BF1078" s="40">
        <v>6.1082637200000001</v>
      </c>
      <c r="BG1078" s="40">
        <v>4.5632091309999998</v>
      </c>
      <c r="BH1078" s="40">
        <v>5.878680567</v>
      </c>
      <c r="BI1078" s="40">
        <v>5.3571315950000002</v>
      </c>
      <c r="BJ1078" s="40">
        <v>5.7184894220000002</v>
      </c>
      <c r="BK1078" s="40">
        <v>5.8691976979999998</v>
      </c>
      <c r="BL1078" s="40">
        <v>4.8739367610000004</v>
      </c>
    </row>
    <row r="1079" spans="1:64" x14ac:dyDescent="0.3">
      <c r="A1079" s="40" t="s">
        <v>275</v>
      </c>
      <c r="B1079" s="40" t="s">
        <v>276</v>
      </c>
      <c r="C1079" s="40" t="s">
        <v>329</v>
      </c>
      <c r="D1079" s="40" t="s">
        <v>88</v>
      </c>
      <c r="E1079" s="40" t="s">
        <v>293</v>
      </c>
      <c r="G1079" s="40" t="s">
        <v>89</v>
      </c>
      <c r="H1079" s="40">
        <v>2.048632751</v>
      </c>
      <c r="I1079" s="40">
        <v>2.2710697020000001</v>
      </c>
      <c r="J1079" s="40">
        <v>-0.92940162400000004</v>
      </c>
      <c r="K1079" s="40">
        <v>3.9625188480000002</v>
      </c>
      <c r="L1079" s="40">
        <v>-0.45225386400000001</v>
      </c>
      <c r="M1079" s="40">
        <v>2.0645524069999999</v>
      </c>
      <c r="N1079" s="40">
        <v>5.5285656100000002</v>
      </c>
      <c r="O1079" s="40">
        <v>6.8287860990000002</v>
      </c>
      <c r="P1079" s="40">
        <v>3.7212221680000002</v>
      </c>
      <c r="Q1079" s="40">
        <v>5.276455575</v>
      </c>
      <c r="R1079" s="40">
        <v>3.9293650320000002</v>
      </c>
      <c r="S1079" s="40">
        <v>-1.272621531</v>
      </c>
      <c r="T1079" s="40">
        <v>-2.6184783299999999</v>
      </c>
      <c r="U1079" s="40">
        <v>2.0068793789999999</v>
      </c>
      <c r="V1079" s="40">
        <v>1.2586916340000001</v>
      </c>
      <c r="W1079" s="40">
        <v>-3.068858391</v>
      </c>
      <c r="X1079" s="40">
        <v>2.3640003589999998</v>
      </c>
      <c r="Y1079" s="40">
        <v>-2.6618059650000001</v>
      </c>
      <c r="Z1079" s="40">
        <v>9.8546502900000004</v>
      </c>
      <c r="AA1079" s="40">
        <v>0.80577081800000006</v>
      </c>
      <c r="AB1079" s="40">
        <v>-9.6987883749999995</v>
      </c>
      <c r="AC1079" s="40">
        <v>-1.8101941610000001</v>
      </c>
      <c r="AD1079" s="40">
        <v>0.90210631900000005</v>
      </c>
      <c r="AE1079" s="40">
        <v>1.704678841</v>
      </c>
      <c r="AF1079" s="40">
        <v>1.1558771640000001</v>
      </c>
      <c r="AG1079" s="40">
        <v>1.9591057679999999</v>
      </c>
      <c r="AH1079" s="40">
        <v>1.1780855189999999</v>
      </c>
      <c r="AI1079" s="40">
        <v>3.4034170100000001</v>
      </c>
      <c r="AJ1079" s="40">
        <v>4.0788927770000001</v>
      </c>
      <c r="AK1079" s="40">
        <v>3.1300294279999998</v>
      </c>
      <c r="AL1079" s="40">
        <v>-6.3095343929999999</v>
      </c>
      <c r="AM1079" s="40">
        <v>1.1861522870000001</v>
      </c>
      <c r="AN1079" s="40">
        <v>2.0965598189999999</v>
      </c>
      <c r="AO1079" s="40">
        <v>-7.1608255999999995E-2</v>
      </c>
      <c r="AP1079" s="40">
        <v>1.7122131759999999</v>
      </c>
      <c r="AQ1079" s="40">
        <v>2.1489150480000001</v>
      </c>
      <c r="AR1079" s="40">
        <v>3.693492606</v>
      </c>
      <c r="AS1079" s="40">
        <v>3.9323364430000001</v>
      </c>
      <c r="AT1079" s="40">
        <v>4.6591157000000001</v>
      </c>
      <c r="AU1079" s="40">
        <v>4.7600650990000002</v>
      </c>
      <c r="AV1079" s="40">
        <v>6.0178244029999997</v>
      </c>
      <c r="AW1079" s="40">
        <v>-12.673788139999999</v>
      </c>
      <c r="AX1079" s="40">
        <v>9.7848921309999994</v>
      </c>
      <c r="AY1079" s="40">
        <v>5.2570036040000003</v>
      </c>
      <c r="AZ1079" s="40">
        <v>4.6028999649999998</v>
      </c>
      <c r="BA1079" s="40">
        <v>5.022607002</v>
      </c>
      <c r="BB1079" s="40">
        <v>6.2405784510000002</v>
      </c>
      <c r="BC1079" s="40">
        <v>7.1285135390000001</v>
      </c>
      <c r="BD1079" s="40">
        <v>-4.0138605829999996</v>
      </c>
      <c r="BE1079" s="40">
        <v>0.263110856</v>
      </c>
      <c r="BF1079" s="40">
        <v>1.454392168</v>
      </c>
      <c r="BG1079" s="40">
        <v>3.0275080920000002</v>
      </c>
      <c r="BH1079" s="40">
        <v>2.2552040400000002</v>
      </c>
      <c r="BI1079" s="40">
        <v>3.3158541650000002</v>
      </c>
      <c r="BJ1079" s="40">
        <v>3.1166147139999998</v>
      </c>
      <c r="BK1079" s="40">
        <v>4.1799902360000001</v>
      </c>
      <c r="BL1079" s="40">
        <v>4.1707947660000002</v>
      </c>
    </row>
    <row r="1080" spans="1:64" x14ac:dyDescent="0.3">
      <c r="A1080" s="40" t="s">
        <v>277</v>
      </c>
      <c r="B1080" s="40" t="s">
        <v>278</v>
      </c>
      <c r="C1080" s="40" t="s">
        <v>329</v>
      </c>
      <c r="D1080" s="40" t="s">
        <v>88</v>
      </c>
      <c r="E1080" s="40" t="s">
        <v>293</v>
      </c>
      <c r="G1080" s="40" t="s">
        <v>89</v>
      </c>
      <c r="H1080" s="40">
        <v>7.6395978549999999</v>
      </c>
      <c r="I1080" s="40">
        <v>0.66836474300000004</v>
      </c>
      <c r="J1080" s="40">
        <v>-1.391078517</v>
      </c>
      <c r="K1080" s="40">
        <v>2.6611032680000002</v>
      </c>
      <c r="L1080" s="40">
        <v>13.616493419999999</v>
      </c>
      <c r="M1080" s="40">
        <v>13.24903632</v>
      </c>
      <c r="N1080" s="40">
        <v>7.2815499429999999</v>
      </c>
      <c r="O1080" s="40">
        <v>-1.9230791679999999</v>
      </c>
      <c r="P1080" s="40">
        <v>5.8823598930000003</v>
      </c>
      <c r="Q1080" s="40">
        <v>0.47929797800000001</v>
      </c>
      <c r="R1080" s="40">
        <v>16.218563629999998</v>
      </c>
      <c r="S1080" s="40">
        <v>6.2313490079999996</v>
      </c>
      <c r="T1080" s="40">
        <v>2.300661571</v>
      </c>
      <c r="U1080" s="40">
        <v>7.1759636179999999</v>
      </c>
      <c r="V1080" s="40">
        <v>6.0868238100000003</v>
      </c>
      <c r="W1080" s="40">
        <v>4.9977312429999996</v>
      </c>
      <c r="X1080" s="40">
        <v>4.9180313690000004</v>
      </c>
      <c r="Y1080" s="40">
        <v>9.7450680270000003</v>
      </c>
      <c r="Z1080" s="40">
        <v>4.3961537399999999</v>
      </c>
      <c r="AA1080" s="40">
        <v>0.40674641299999997</v>
      </c>
      <c r="AB1080" s="40">
        <v>-5.2901192190000002</v>
      </c>
      <c r="AC1080" s="40">
        <v>2.5034538140000002</v>
      </c>
      <c r="AD1080" s="40">
        <v>3.7187090509999998</v>
      </c>
      <c r="AE1080" s="40">
        <v>5.360304094</v>
      </c>
      <c r="AF1080" s="40">
        <v>4.570982302</v>
      </c>
      <c r="AG1080" s="40">
        <v>-0.214802518</v>
      </c>
      <c r="AH1080" s="40">
        <v>1.6252391820000001</v>
      </c>
      <c r="AI1080" s="40">
        <v>3.1772912780000002</v>
      </c>
      <c r="AJ1080" s="40">
        <v>1.3446897069999999</v>
      </c>
      <c r="AK1080" s="40">
        <v>5.6922944940000004</v>
      </c>
      <c r="AL1080" s="40">
        <v>8.7302318289999992</v>
      </c>
      <c r="AM1080" s="40">
        <v>-7.3329781350000003</v>
      </c>
      <c r="AN1080" s="40">
        <v>9.691840268</v>
      </c>
      <c r="AO1080" s="40">
        <v>-10.24018173</v>
      </c>
      <c r="AP1080" s="40">
        <v>16.728817589999998</v>
      </c>
      <c r="AQ1080" s="40">
        <v>7.3166815109999996</v>
      </c>
      <c r="AR1080" s="40">
        <v>3.792419099</v>
      </c>
      <c r="AS1080" s="40">
        <v>3.89525363</v>
      </c>
      <c r="AT1080" s="40">
        <v>3.042278091</v>
      </c>
      <c r="AU1080" s="40">
        <v>1.5760778369999999</v>
      </c>
      <c r="AV1080" s="40">
        <v>-4.9749638459999996</v>
      </c>
      <c r="AW1080" s="40">
        <v>1.700000014</v>
      </c>
      <c r="AX1080" s="40">
        <v>5.7056394370000003</v>
      </c>
      <c r="AY1080" s="40">
        <v>5.4204976939999998</v>
      </c>
      <c r="AZ1080" s="40">
        <v>3.268725828</v>
      </c>
      <c r="BA1080" s="40">
        <v>4.6999999920000004</v>
      </c>
      <c r="BB1080" s="40">
        <v>9.6000000029999999</v>
      </c>
      <c r="BC1080" s="40">
        <v>7.6397367740000002</v>
      </c>
      <c r="BD1080" s="40">
        <v>8.3281102760000003</v>
      </c>
      <c r="BE1080" s="40">
        <v>6.874065635</v>
      </c>
      <c r="BF1080" s="40">
        <v>4.8540551089999999</v>
      </c>
      <c r="BG1080" s="40">
        <v>1.885799507</v>
      </c>
      <c r="BH1080" s="40">
        <v>5.199999998</v>
      </c>
      <c r="BI1080" s="40">
        <v>5.7000000039999996</v>
      </c>
      <c r="BJ1080" s="40">
        <v>2.7999999990000002</v>
      </c>
      <c r="BK1080" s="40">
        <v>2.4840406260000001</v>
      </c>
      <c r="BL1080" s="40">
        <v>4.0000305169999999</v>
      </c>
    </row>
    <row r="1081" spans="1:64" x14ac:dyDescent="0.3">
      <c r="A1081" s="40" t="s">
        <v>165</v>
      </c>
      <c r="B1081" s="40" t="s">
        <v>166</v>
      </c>
      <c r="C1081" s="40" t="s">
        <v>329</v>
      </c>
      <c r="D1081" s="40" t="s">
        <v>88</v>
      </c>
      <c r="E1081" s="40" t="s">
        <v>293</v>
      </c>
      <c r="G1081" s="40" t="s">
        <v>89</v>
      </c>
      <c r="AB1081" s="40">
        <v>5.0000029489999998</v>
      </c>
      <c r="AC1081" s="40">
        <v>-6.8999994390000001</v>
      </c>
      <c r="AD1081" s="40">
        <v>-15.700002039999999</v>
      </c>
      <c r="AE1081" s="40">
        <v>-6.4999998799999998</v>
      </c>
      <c r="AF1081" s="40">
        <v>0.99999672100000003</v>
      </c>
      <c r="AG1081" s="40">
        <v>-2.2999960260000001</v>
      </c>
      <c r="AH1081" s="40">
        <v>14.70000042</v>
      </c>
      <c r="AI1081" s="40">
        <v>8.1999951790000001</v>
      </c>
      <c r="AJ1081" s="40">
        <v>6.500004552</v>
      </c>
      <c r="AK1081" s="40">
        <v>0.99999283299999997</v>
      </c>
      <c r="AL1081" s="40">
        <v>4.8999991390000002</v>
      </c>
      <c r="AM1081" s="40">
        <v>-5.2313305899999998</v>
      </c>
      <c r="AN1081" s="40">
        <v>8.7671418239999994</v>
      </c>
      <c r="AO1081" s="40">
        <v>6.1588624809999999</v>
      </c>
      <c r="AP1081" s="40">
        <v>2.2373100450000001</v>
      </c>
      <c r="AQ1081" s="40">
        <v>26.845321909999999</v>
      </c>
      <c r="AR1081" s="40">
        <v>10.84203164</v>
      </c>
      <c r="AS1081" s="40">
        <v>11.85939398</v>
      </c>
      <c r="AT1081" s="40">
        <v>7.8229740269999999</v>
      </c>
      <c r="AU1081" s="40">
        <v>1.6785029849999999</v>
      </c>
      <c r="AV1081" s="40">
        <v>12.72096582</v>
      </c>
      <c r="AW1081" s="40">
        <v>8.7940575810000006</v>
      </c>
      <c r="AX1081" s="40">
        <v>6.5006066679999996</v>
      </c>
      <c r="AY1081" s="40">
        <v>7.8111861080000002</v>
      </c>
      <c r="AZ1081" s="40">
        <v>8.7206678770000003</v>
      </c>
      <c r="BA1081" s="40">
        <v>9.851055465</v>
      </c>
      <c r="BB1081" s="40">
        <v>7.4260609909999999</v>
      </c>
      <c r="BC1081" s="40">
        <v>6.8762054470000002</v>
      </c>
      <c r="BD1081" s="40">
        <v>6.3514616830000001</v>
      </c>
      <c r="BE1081" s="40">
        <v>6.6877317830000003</v>
      </c>
      <c r="BF1081" s="40">
        <v>7.1176066679999996</v>
      </c>
      <c r="BG1081" s="40">
        <v>7.1981858279999997</v>
      </c>
      <c r="BH1081" s="40">
        <v>7.1416833290000001</v>
      </c>
      <c r="BI1081" s="40">
        <v>7.4440694409999999</v>
      </c>
      <c r="BJ1081" s="40">
        <v>6.5939859570000001</v>
      </c>
      <c r="BK1081" s="40">
        <v>3.7632755929999999</v>
      </c>
      <c r="BL1081" s="40">
        <v>3.736958241</v>
      </c>
    </row>
    <row r="1082" spans="1:64" x14ac:dyDescent="0.3">
      <c r="A1082" s="40" t="s">
        <v>171</v>
      </c>
      <c r="B1082" s="40" t="s">
        <v>172</v>
      </c>
      <c r="C1082" s="40" t="s">
        <v>329</v>
      </c>
      <c r="D1082" s="40" t="s">
        <v>88</v>
      </c>
      <c r="E1082" s="40" t="s">
        <v>293</v>
      </c>
      <c r="G1082" s="40" t="s">
        <v>89</v>
      </c>
      <c r="H1082" s="40">
        <v>-4.2975260479999999</v>
      </c>
      <c r="I1082" s="40">
        <v>11.33379837</v>
      </c>
      <c r="J1082" s="40">
        <v>-9.8204444140000007</v>
      </c>
      <c r="K1082" s="40">
        <v>-12.46499268</v>
      </c>
      <c r="L1082" s="40">
        <v>7.0095292550000003</v>
      </c>
      <c r="M1082" s="40">
        <v>7.0089108229999999</v>
      </c>
      <c r="N1082" s="40">
        <v>6.9160175099999996</v>
      </c>
      <c r="O1082" s="40">
        <v>7.0137809280000001</v>
      </c>
      <c r="P1082" s="40">
        <v>11.00737015</v>
      </c>
      <c r="Q1082" s="40">
        <v>6.0014252450000001</v>
      </c>
      <c r="R1082" s="40">
        <v>1.2066407020000001</v>
      </c>
      <c r="S1082" s="40">
        <v>0.26306827199999999</v>
      </c>
      <c r="T1082" s="40">
        <v>3.4380881360000002</v>
      </c>
      <c r="U1082" s="40">
        <v>1.409823571</v>
      </c>
      <c r="V1082" s="40">
        <v>-2.1138254230000002</v>
      </c>
      <c r="W1082" s="40">
        <v>19.504577170000001</v>
      </c>
      <c r="X1082" s="40">
        <v>1.9941094800000001</v>
      </c>
      <c r="Y1082" s="40">
        <v>9.1508408180000007</v>
      </c>
      <c r="Z1082" s="40">
        <v>11.86990804</v>
      </c>
      <c r="AA1082" s="40">
        <v>8.9516123309999998</v>
      </c>
      <c r="AB1082" s="40">
        <v>5.43619948</v>
      </c>
      <c r="AC1082" s="40">
        <v>1.810846446</v>
      </c>
      <c r="AD1082" s="40">
        <v>5.9803499359999996</v>
      </c>
      <c r="AE1082" s="40">
        <v>-4.2407732810000001</v>
      </c>
      <c r="AF1082" s="40">
        <v>4.4027483360000002</v>
      </c>
      <c r="AG1082" s="40">
        <v>5.4721374860000003</v>
      </c>
      <c r="AH1082" s="40">
        <v>-2.4036108E-2</v>
      </c>
      <c r="AI1082" s="40">
        <v>4.4988249930000004</v>
      </c>
      <c r="AJ1082" s="40">
        <v>-3.6534273999999999E-2</v>
      </c>
      <c r="AK1082" s="40">
        <v>-2.3992910969999999</v>
      </c>
      <c r="AL1082" s="40">
        <v>-2.5143796539999999</v>
      </c>
      <c r="AM1082" s="40">
        <v>5.8727252339999998</v>
      </c>
      <c r="AN1082" s="40">
        <v>-8.1086918739999998</v>
      </c>
      <c r="AO1082" s="40">
        <v>-50.2480671</v>
      </c>
      <c r="AP1082" s="40">
        <v>35.224078310000003</v>
      </c>
      <c r="AQ1082" s="40">
        <v>12.74569576</v>
      </c>
      <c r="AR1082" s="40">
        <v>13.84975249</v>
      </c>
      <c r="AS1082" s="40">
        <v>8.8586694959999992</v>
      </c>
      <c r="AT1082" s="40">
        <v>4.2627608710000002</v>
      </c>
      <c r="AU1082" s="40">
        <v>8.3709104449999998</v>
      </c>
      <c r="AV1082" s="40">
        <v>8.4845396690000001</v>
      </c>
      <c r="AW1082" s="40">
        <v>13.192065189999999</v>
      </c>
      <c r="AX1082" s="40">
        <v>2.2023764149999998</v>
      </c>
      <c r="AY1082" s="40">
        <v>7.4476994190000001</v>
      </c>
      <c r="AZ1082" s="40">
        <v>9.3778756859999994</v>
      </c>
      <c r="BA1082" s="40">
        <v>9.2270914840000007</v>
      </c>
      <c r="BB1082" s="40">
        <v>7.6815649840000004</v>
      </c>
      <c r="BC1082" s="40">
        <v>11.1672534</v>
      </c>
      <c r="BD1082" s="40">
        <v>6.2848545690000002</v>
      </c>
      <c r="BE1082" s="40">
        <v>7.3086978470000004</v>
      </c>
      <c r="BF1082" s="40">
        <v>7.7839202749999998</v>
      </c>
      <c r="BG1082" s="40">
        <v>8.8203211170000007</v>
      </c>
      <c r="BH1082" s="40">
        <v>4.7135507140000001</v>
      </c>
      <c r="BI1082" s="40">
        <v>7.62457575</v>
      </c>
      <c r="BJ1082" s="40">
        <v>8.8679773740000005</v>
      </c>
      <c r="BK1082" s="40">
        <v>5.9813149130000003</v>
      </c>
      <c r="BL1082" s="40">
        <v>6.0578313189999999</v>
      </c>
    </row>
    <row r="1083" spans="1:64" x14ac:dyDescent="0.3">
      <c r="A1083" s="40" t="s">
        <v>175</v>
      </c>
      <c r="B1083" s="40" t="s">
        <v>176</v>
      </c>
      <c r="C1083" s="40" t="s">
        <v>329</v>
      </c>
      <c r="D1083" s="40" t="s">
        <v>88</v>
      </c>
      <c r="E1083" s="40" t="s">
        <v>293</v>
      </c>
      <c r="G1083" s="40" t="s">
        <v>89</v>
      </c>
      <c r="H1083" s="40">
        <v>3.8447514620000001</v>
      </c>
      <c r="I1083" s="40">
        <v>6.1778830950000003</v>
      </c>
      <c r="J1083" s="40">
        <v>7.3736127849999997</v>
      </c>
      <c r="K1083" s="40">
        <v>7.9397816690000003</v>
      </c>
      <c r="L1083" s="40">
        <v>6.1227608269999996</v>
      </c>
      <c r="M1083" s="40">
        <v>4.438308267</v>
      </c>
      <c r="N1083" s="40">
        <v>7.1965759409999999</v>
      </c>
      <c r="O1083" s="40">
        <v>4.1534448140000002</v>
      </c>
      <c r="P1083" s="40">
        <v>4.7158306090000002</v>
      </c>
      <c r="Q1083" s="40">
        <v>5.2486741349999999</v>
      </c>
      <c r="R1083" s="40">
        <v>4.2789704290000001</v>
      </c>
      <c r="S1083" s="40">
        <v>1.6547620409999999</v>
      </c>
      <c r="T1083" s="40">
        <v>4.5719978110000001</v>
      </c>
      <c r="U1083" s="40">
        <v>6.1110544610000002</v>
      </c>
      <c r="V1083" s="40">
        <v>1.6954481770000001</v>
      </c>
      <c r="W1083" s="40">
        <v>2.2499040539999999</v>
      </c>
      <c r="X1083" s="40">
        <v>-9.4037534000000006E-2</v>
      </c>
      <c r="Y1083" s="40">
        <v>3.014548966</v>
      </c>
      <c r="Z1083" s="40">
        <v>3.7905038119999999</v>
      </c>
      <c r="AA1083" s="40">
        <v>6.6205850809999998</v>
      </c>
      <c r="AB1083" s="40">
        <v>5.3607374190000003</v>
      </c>
      <c r="AC1083" s="40">
        <v>-0.38339076900000002</v>
      </c>
      <c r="AD1083" s="40">
        <v>-1.8465444769999999</v>
      </c>
      <c r="AE1083" s="40">
        <v>5.0991149099999999</v>
      </c>
      <c r="AF1083" s="40">
        <v>-1.2114837190000001</v>
      </c>
      <c r="AG1083" s="40">
        <v>1.7834777999999999E-2</v>
      </c>
      <c r="AH1083" s="40">
        <v>2.1007352209999999</v>
      </c>
      <c r="AI1083" s="40">
        <v>4.2001325490000001</v>
      </c>
      <c r="AJ1083" s="40">
        <v>2.3947841589999999</v>
      </c>
      <c r="AK1083" s="40">
        <v>-0.31778567600000002</v>
      </c>
      <c r="AL1083" s="40">
        <v>-1.0182198739999999</v>
      </c>
      <c r="AM1083" s="40">
        <v>-2.137056887</v>
      </c>
      <c r="AN1083" s="40">
        <v>1.233519912</v>
      </c>
      <c r="AO1083" s="40">
        <v>3.2000010489999999</v>
      </c>
      <c r="AP1083" s="40">
        <v>3.0999954179999998</v>
      </c>
      <c r="AQ1083" s="40">
        <v>4.299998961</v>
      </c>
      <c r="AR1083" s="40">
        <v>2.6000021160000002</v>
      </c>
      <c r="AS1083" s="40">
        <v>0.50000090500000005</v>
      </c>
      <c r="AT1083" s="40">
        <v>2.3999962450000001</v>
      </c>
      <c r="AU1083" s="40">
        <v>4.200003476</v>
      </c>
      <c r="AV1083" s="40">
        <v>2.6999945670000001</v>
      </c>
      <c r="AW1083" s="40">
        <v>3.7003823520000001</v>
      </c>
      <c r="AX1083" s="40">
        <v>2.949079137</v>
      </c>
      <c r="AY1083" s="40">
        <v>4.5545527449999996</v>
      </c>
      <c r="AZ1083" s="40">
        <v>5.277056312</v>
      </c>
      <c r="BA1083" s="40">
        <v>5.6037976570000003</v>
      </c>
      <c r="BB1083" s="40">
        <v>5.3604758910000001</v>
      </c>
      <c r="BC1083" s="40">
        <v>3.1910467410000001</v>
      </c>
      <c r="BD1083" s="40">
        <v>-1.5380893339999999</v>
      </c>
      <c r="BE1083" s="40">
        <v>3.0397308139999999</v>
      </c>
      <c r="BF1083" s="40">
        <v>3.284168142</v>
      </c>
      <c r="BG1083" s="40">
        <v>2.2133548080000001</v>
      </c>
      <c r="BH1083" s="40">
        <v>2.4852004999999999</v>
      </c>
      <c r="BI1083" s="40">
        <v>1.8469916040000001</v>
      </c>
      <c r="BJ1083" s="40">
        <v>1.2795492820000001</v>
      </c>
      <c r="BK1083" s="40">
        <v>0.56534494400000002</v>
      </c>
      <c r="BL1083" s="40">
        <v>1.31674486</v>
      </c>
    </row>
    <row r="1084" spans="1:64" x14ac:dyDescent="0.3">
      <c r="A1084" s="40" t="s">
        <v>177</v>
      </c>
      <c r="B1084" s="40" t="s">
        <v>178</v>
      </c>
      <c r="C1084" s="40" t="s">
        <v>329</v>
      </c>
      <c r="D1084" s="40" t="s">
        <v>88</v>
      </c>
      <c r="E1084" s="40" t="s">
        <v>293</v>
      </c>
      <c r="G1084" s="40" t="s">
        <v>89</v>
      </c>
      <c r="AJ1084" s="40">
        <v>3.7644434069999999</v>
      </c>
      <c r="AK1084" s="40">
        <v>7.0450716440000001</v>
      </c>
      <c r="AL1084" s="40">
        <v>2.0719882109999999</v>
      </c>
      <c r="AM1084" s="40">
        <v>0.58432213399999999</v>
      </c>
      <c r="AN1084" s="40">
        <v>1.2058008090000001</v>
      </c>
      <c r="AO1084" s="40">
        <v>1.5676617660000001</v>
      </c>
      <c r="AP1084" s="40">
        <v>3.5699118680000002</v>
      </c>
      <c r="AQ1084" s="40">
        <v>4.5443668019999999</v>
      </c>
      <c r="AR1084" s="40">
        <v>3.5252781909999999</v>
      </c>
      <c r="AS1084" s="40">
        <v>3.7085115960000001</v>
      </c>
      <c r="AT1084" s="40">
        <v>4.8403823250000002</v>
      </c>
      <c r="AU1084" s="40">
        <v>4.9338466270000003</v>
      </c>
      <c r="AV1084" s="40">
        <v>5.9978288580000001</v>
      </c>
      <c r="AW1084" s="40">
        <v>7.1635535360000002</v>
      </c>
      <c r="AX1084" s="40">
        <v>6.8862265320000002</v>
      </c>
      <c r="AY1084" s="40">
        <v>7.8282983809999998</v>
      </c>
      <c r="AZ1084" s="40">
        <v>8.1733358339999995</v>
      </c>
      <c r="BA1084" s="40">
        <v>4.6605709949999996</v>
      </c>
      <c r="BB1084" s="40">
        <v>8.464381242</v>
      </c>
      <c r="BC1084" s="40">
        <v>5.5665956479999998</v>
      </c>
      <c r="BD1084" s="40">
        <v>5.3823461679999998</v>
      </c>
      <c r="BE1084" s="40">
        <v>6.3588860809999996</v>
      </c>
      <c r="BF1084" s="40">
        <v>7.904507572</v>
      </c>
      <c r="BG1084" s="40">
        <v>5.1410136209999999</v>
      </c>
      <c r="BH1084" s="40">
        <v>7.2630609970000002</v>
      </c>
      <c r="BI1084" s="40">
        <v>6.9651349360000001</v>
      </c>
      <c r="BJ1084" s="40">
        <v>6.9593718659999997</v>
      </c>
      <c r="BK1084" s="40">
        <v>6.9680718690000001</v>
      </c>
      <c r="BL1084" s="40">
        <v>7.1041612650000001</v>
      </c>
    </row>
    <row r="1085" spans="1:64" x14ac:dyDescent="0.3">
      <c r="A1085" s="40" t="s">
        <v>179</v>
      </c>
      <c r="B1085" s="40" t="s">
        <v>180</v>
      </c>
      <c r="C1085" s="40" t="s">
        <v>329</v>
      </c>
      <c r="D1085" s="40" t="s">
        <v>88</v>
      </c>
      <c r="E1085" s="40" t="s">
        <v>293</v>
      </c>
      <c r="G1085" s="40" t="s">
        <v>89</v>
      </c>
      <c r="AD1085" s="40">
        <v>5.7445577090000004</v>
      </c>
      <c r="AE1085" s="40">
        <v>-0.34467668099999998</v>
      </c>
      <c r="AF1085" s="40">
        <v>-3.3063800030000001</v>
      </c>
      <c r="AG1085" s="40">
        <v>0.39008694599999999</v>
      </c>
      <c r="AH1085" s="40">
        <v>3.9619027870000001</v>
      </c>
      <c r="AI1085" s="40">
        <v>8.2670735440000005</v>
      </c>
      <c r="AJ1085" s="40">
        <v>6.3619412469999999</v>
      </c>
      <c r="AK1085" s="40">
        <v>6.4741401510000003</v>
      </c>
      <c r="AL1085" s="40">
        <v>5.5540954960000004</v>
      </c>
      <c r="AM1085" s="40">
        <v>3.4183568919999998</v>
      </c>
      <c r="AN1085" s="40">
        <v>8.3262925200000009</v>
      </c>
      <c r="AO1085" s="40">
        <v>6.4036357429999997</v>
      </c>
      <c r="AP1085" s="40">
        <v>11.52324381</v>
      </c>
      <c r="AQ1085" s="40">
        <v>9.0721145819999993</v>
      </c>
      <c r="AR1085" s="40">
        <v>5.1000018640000002</v>
      </c>
      <c r="AS1085" s="40">
        <v>4.9052654840000001</v>
      </c>
      <c r="AT1085" s="40">
        <v>8.0539483769999993</v>
      </c>
      <c r="AU1085" s="40">
        <v>3.1419073380000002</v>
      </c>
      <c r="AV1085" s="40">
        <v>5.1836611259999996</v>
      </c>
      <c r="AW1085" s="40">
        <v>8.7326857639999993</v>
      </c>
      <c r="AX1085" s="40">
        <v>6.473258671</v>
      </c>
      <c r="AY1085" s="40">
        <v>6.8072333440000001</v>
      </c>
      <c r="AZ1085" s="40">
        <v>6.3325651159999996</v>
      </c>
      <c r="BA1085" s="40">
        <v>10.78474439</v>
      </c>
      <c r="BB1085" s="40">
        <v>8.4124259660000007</v>
      </c>
      <c r="BC1085" s="40">
        <v>8.7087519009999994</v>
      </c>
      <c r="BD1085" s="40">
        <v>6.801517348</v>
      </c>
      <c r="BE1085" s="40">
        <v>5.6375998029999996</v>
      </c>
      <c r="BF1085" s="40">
        <v>9.3916677489999998</v>
      </c>
      <c r="BG1085" s="40">
        <v>3.8374556059999998</v>
      </c>
      <c r="BH1085" s="40">
        <v>3.5869058260000002</v>
      </c>
      <c r="BI1085" s="40">
        <v>5.1063073240000003</v>
      </c>
      <c r="BJ1085" s="40">
        <v>5.1878598629999999</v>
      </c>
      <c r="BK1085" s="40">
        <v>4.7810002909999998</v>
      </c>
      <c r="BL1085" s="40">
        <v>3.8630237570000001</v>
      </c>
    </row>
    <row r="1086" spans="1:64" x14ac:dyDescent="0.3">
      <c r="A1086" s="40" t="s">
        <v>279</v>
      </c>
      <c r="B1086" s="40" t="s">
        <v>280</v>
      </c>
      <c r="C1086" s="40" t="s">
        <v>329</v>
      </c>
      <c r="D1086" s="40" t="s">
        <v>88</v>
      </c>
      <c r="E1086" s="40" t="s">
        <v>293</v>
      </c>
      <c r="G1086" s="40" t="s">
        <v>89</v>
      </c>
      <c r="H1086" s="40">
        <v>1.361381991</v>
      </c>
      <c r="I1086" s="40">
        <v>-2.490839475</v>
      </c>
      <c r="J1086" s="40">
        <v>3.2723928930000001</v>
      </c>
      <c r="K1086" s="40">
        <v>12.21404802</v>
      </c>
      <c r="L1086" s="40">
        <v>16.647455959999998</v>
      </c>
      <c r="M1086" s="40">
        <v>-5.5703098090000003</v>
      </c>
      <c r="N1086" s="40">
        <v>7.9196965119999998</v>
      </c>
      <c r="O1086" s="40">
        <v>1.248329982</v>
      </c>
      <c r="P1086" s="40">
        <v>-0.43691582299999998</v>
      </c>
      <c r="Q1086" s="40">
        <v>4.7971129030000004</v>
      </c>
      <c r="R1086" s="40">
        <v>-8.6039551000000006E-2</v>
      </c>
      <c r="S1086" s="40">
        <v>9.2088651420000005</v>
      </c>
      <c r="T1086" s="40">
        <v>-0.96204875599999995</v>
      </c>
      <c r="U1086" s="40">
        <v>6.4281585489999999</v>
      </c>
      <c r="V1086" s="40">
        <v>-2.2693289239999999</v>
      </c>
      <c r="W1086" s="40">
        <v>6.220975267</v>
      </c>
      <c r="X1086" s="40">
        <v>-4.5642361740000004</v>
      </c>
      <c r="Y1086" s="40">
        <v>0.55376384400000001</v>
      </c>
      <c r="Z1086" s="40">
        <v>-3.023931031</v>
      </c>
      <c r="AA1086" s="40">
        <v>3.0356223510000002</v>
      </c>
      <c r="AB1086" s="40">
        <v>6.1679574070000003</v>
      </c>
      <c r="AC1086" s="40">
        <v>-2.812782629</v>
      </c>
      <c r="AD1086" s="40">
        <v>-1.9666892979999999</v>
      </c>
      <c r="AE1086" s="40">
        <v>-0.33683489900000002</v>
      </c>
      <c r="AF1086" s="40">
        <v>1.6153103680000001</v>
      </c>
      <c r="AG1086" s="40">
        <v>0.72389395599999995</v>
      </c>
      <c r="AH1086" s="40">
        <v>2.6756617130000002</v>
      </c>
      <c r="AI1086" s="40">
        <v>6.280749009</v>
      </c>
      <c r="AJ1086" s="40">
        <v>-1.023501789</v>
      </c>
      <c r="AK1086" s="40">
        <v>-0.48107202799999998</v>
      </c>
      <c r="AL1086" s="40">
        <v>-3.6133383999999998E-2</v>
      </c>
      <c r="AM1086" s="40">
        <v>-1.730922174</v>
      </c>
      <c r="AN1086" s="40">
        <v>6.7972740490000003</v>
      </c>
      <c r="AO1086" s="40">
        <v>-8.6254419519999992</v>
      </c>
      <c r="AP1086" s="40">
        <v>2.8976688930000001</v>
      </c>
      <c r="AQ1086" s="40">
        <v>6.2185464890000004</v>
      </c>
      <c r="AR1086" s="40">
        <v>3.814007497</v>
      </c>
      <c r="AS1086" s="40">
        <v>-0.38574614600000001</v>
      </c>
      <c r="AT1086" s="40">
        <v>4.6501897459999997</v>
      </c>
      <c r="AU1086" s="40">
        <v>3.8973229429999998</v>
      </c>
      <c r="AV1086" s="40">
        <v>5.3168682739999999</v>
      </c>
      <c r="AW1086" s="40">
        <v>4.5060142799999996</v>
      </c>
      <c r="AX1086" s="40">
        <v>6.9449739819999996</v>
      </c>
      <c r="AY1086" s="40">
        <v>7.0323951149999999</v>
      </c>
      <c r="AZ1086" s="40">
        <v>7.2355990070000002</v>
      </c>
      <c r="BA1086" s="40">
        <v>7.9036944450000002</v>
      </c>
      <c r="BB1086" s="40">
        <v>8.3524362439999997</v>
      </c>
      <c r="BC1086" s="40">
        <v>7.7738958150000004</v>
      </c>
      <c r="BD1086" s="40">
        <v>9.2203484059999994</v>
      </c>
      <c r="BE1086" s="40">
        <v>10.29820585</v>
      </c>
      <c r="BF1086" s="40">
        <v>5.5646247170000001</v>
      </c>
      <c r="BG1086" s="40">
        <v>7.5976169689999997</v>
      </c>
      <c r="BH1086" s="40">
        <v>5.0593763779999996</v>
      </c>
      <c r="BI1086" s="40">
        <v>4.6958263730000001</v>
      </c>
      <c r="BJ1086" s="40">
        <v>2.9198811099999999</v>
      </c>
      <c r="BK1086" s="40">
        <v>3.757177805</v>
      </c>
      <c r="BL1086" s="40">
        <v>3.4031688510000002</v>
      </c>
    </row>
    <row r="1087" spans="1:64" x14ac:dyDescent="0.3">
      <c r="A1087" s="40" t="s">
        <v>281</v>
      </c>
      <c r="B1087" s="40" t="s">
        <v>282</v>
      </c>
      <c r="C1087" s="40" t="s">
        <v>329</v>
      </c>
      <c r="D1087" s="40" t="s">
        <v>88</v>
      </c>
      <c r="E1087" s="40" t="s">
        <v>293</v>
      </c>
      <c r="G1087" s="40" t="s">
        <v>89</v>
      </c>
      <c r="H1087" s="40">
        <v>6.3161572689999996</v>
      </c>
      <c r="I1087" s="40">
        <v>1.434470887</v>
      </c>
      <c r="J1087" s="40">
        <v>6.2443445070000001</v>
      </c>
      <c r="K1087" s="40">
        <v>-1.106171859</v>
      </c>
      <c r="L1087" s="40">
        <v>4.9105705869999996</v>
      </c>
      <c r="M1087" s="40">
        <v>1.523130026</v>
      </c>
      <c r="N1087" s="40">
        <v>8.3670089300000008</v>
      </c>
      <c r="O1087" s="40">
        <v>1.9701349699999999</v>
      </c>
      <c r="P1087" s="40">
        <v>12.42823583</v>
      </c>
      <c r="Q1087" s="40">
        <v>22.565150840000001</v>
      </c>
      <c r="R1087" s="40">
        <v>8.9175866419999998</v>
      </c>
      <c r="S1087" s="40">
        <v>8.3297747280000003</v>
      </c>
      <c r="T1087" s="40">
        <v>2.6047146969999999</v>
      </c>
      <c r="U1087" s="40">
        <v>6.6251536179999997</v>
      </c>
      <c r="V1087" s="40">
        <v>-1.9312232389999999</v>
      </c>
      <c r="W1087" s="40">
        <v>0.464838906</v>
      </c>
      <c r="X1087" s="40">
        <v>-6.860703193</v>
      </c>
      <c r="Y1087" s="40">
        <v>-2.7069224850000002</v>
      </c>
      <c r="Z1087" s="40">
        <v>3.2970353989999999</v>
      </c>
      <c r="AA1087" s="40">
        <v>14.4206839</v>
      </c>
      <c r="AB1087" s="40">
        <v>12.525424859999999</v>
      </c>
      <c r="AC1087" s="40">
        <v>2.634297144</v>
      </c>
      <c r="AD1087" s="40">
        <v>1.585305459</v>
      </c>
      <c r="AE1087" s="40">
        <v>-1.9073601069999999</v>
      </c>
      <c r="AF1087" s="40">
        <v>6.9443877660000002</v>
      </c>
      <c r="AG1087" s="40">
        <v>2.0990291289999998</v>
      </c>
      <c r="AH1087" s="40">
        <v>1.150737205</v>
      </c>
      <c r="AI1087" s="40">
        <v>7.5523745079999998</v>
      </c>
      <c r="AJ1087" s="40">
        <v>5.1997664439999998</v>
      </c>
      <c r="AK1087" s="40">
        <v>6.9885529330000002</v>
      </c>
      <c r="AL1087" s="40">
        <v>5.5317820720000004</v>
      </c>
      <c r="AM1087" s="40">
        <v>-9.0155698209999997</v>
      </c>
      <c r="AN1087" s="40">
        <v>1.0514585089999999</v>
      </c>
      <c r="AO1087" s="40">
        <v>9.2351987419999997</v>
      </c>
      <c r="AP1087" s="40">
        <v>0.15802575199999999</v>
      </c>
      <c r="AQ1087" s="40">
        <v>10.36069674</v>
      </c>
      <c r="AR1087" s="40">
        <v>2.6805941739999999</v>
      </c>
      <c r="AS1087" s="40">
        <v>2.8852119169999999</v>
      </c>
      <c r="AT1087" s="40">
        <v>-0.81782089899999999</v>
      </c>
      <c r="AU1087" s="40">
        <v>-3.0591896260000002</v>
      </c>
      <c r="AV1087" s="40">
        <v>1.439615074</v>
      </c>
      <c r="AW1087" s="40">
        <v>-8.8940234169999997</v>
      </c>
      <c r="AX1087" s="40">
        <v>-16.99507453</v>
      </c>
      <c r="AY1087" s="40">
        <v>-5.8075383030000003</v>
      </c>
      <c r="AZ1087" s="40">
        <v>-5.711083833</v>
      </c>
      <c r="BA1087" s="40">
        <v>-3.4614950499999999</v>
      </c>
      <c r="BB1087" s="40">
        <v>-3.653327043</v>
      </c>
      <c r="BC1087" s="40">
        <v>-17.668946600000002</v>
      </c>
      <c r="BD1087" s="40">
        <v>12.019560500000001</v>
      </c>
      <c r="BE1087" s="40">
        <v>19.67532314</v>
      </c>
      <c r="BF1087" s="40">
        <v>14.19391296</v>
      </c>
      <c r="BG1087" s="40">
        <v>16.665428769999998</v>
      </c>
      <c r="BH1087" s="40">
        <v>1.989492762</v>
      </c>
      <c r="BI1087" s="40">
        <v>2.376929327</v>
      </c>
      <c r="BJ1087" s="40">
        <v>1.7798727029999999</v>
      </c>
      <c r="BK1087" s="40">
        <v>0.75586925100000002</v>
      </c>
      <c r="BL1087" s="40">
        <v>4.7040353909999997</v>
      </c>
    </row>
    <row r="1088" spans="1:64" x14ac:dyDescent="0.3">
      <c r="A1088" s="40" t="s">
        <v>147</v>
      </c>
      <c r="B1088" s="40" t="s">
        <v>148</v>
      </c>
      <c r="C1088" s="40" t="s">
        <v>330</v>
      </c>
      <c r="D1088" s="40" t="s">
        <v>88</v>
      </c>
      <c r="E1088" s="40" t="s">
        <v>293</v>
      </c>
      <c r="G1088" s="40" t="s">
        <v>89</v>
      </c>
      <c r="H1088" s="40">
        <v>4.0439279770000001</v>
      </c>
      <c r="I1088" s="40">
        <v>6.1287987810000004</v>
      </c>
      <c r="J1088" s="40">
        <v>-1.268016373</v>
      </c>
      <c r="K1088" s="40">
        <v>2.2828192230000002</v>
      </c>
      <c r="L1088" s="40">
        <v>3.764545381</v>
      </c>
      <c r="M1088" s="40">
        <v>0.53761308299999999</v>
      </c>
      <c r="N1088" s="40">
        <v>8.8233149750000006</v>
      </c>
      <c r="O1088" s="40">
        <v>3.0707739379999999</v>
      </c>
      <c r="P1088" s="40">
        <v>2.0260810409999999</v>
      </c>
      <c r="Q1088" s="40">
        <v>0.117019611</v>
      </c>
      <c r="R1088" s="40">
        <v>1.413339882</v>
      </c>
      <c r="S1088" s="40">
        <v>2.3114987409999999</v>
      </c>
      <c r="T1088" s="40">
        <v>0.44932740500000001</v>
      </c>
      <c r="U1088" s="40">
        <v>8.2864264819999995</v>
      </c>
      <c r="V1088" s="40">
        <v>2.9983828899999998</v>
      </c>
      <c r="W1088" s="40">
        <v>8.5348949699999999</v>
      </c>
      <c r="X1088" s="40">
        <v>0.37035355800000003</v>
      </c>
      <c r="Y1088" s="40">
        <v>4.6078250049999996</v>
      </c>
      <c r="Z1088" s="40">
        <v>3.6646215120000001</v>
      </c>
      <c r="AA1088" s="40">
        <v>0.79687887199999996</v>
      </c>
      <c r="AB1088" s="40">
        <v>4.2553033940000002</v>
      </c>
      <c r="AC1088" s="40">
        <v>9.5621966230000002</v>
      </c>
      <c r="AD1088" s="40">
        <v>0.34598474000000001</v>
      </c>
      <c r="AE1088" s="40">
        <v>-1.7786966870000001</v>
      </c>
      <c r="AF1088" s="40">
        <v>8.5173649949999994</v>
      </c>
      <c r="AG1088" s="40">
        <v>7.9553627279999999</v>
      </c>
      <c r="AH1088" s="40">
        <v>-0.23633679399999999</v>
      </c>
      <c r="AI1088" s="40">
        <v>5.795592965</v>
      </c>
      <c r="AJ1088" s="40">
        <v>2.1502672760000001</v>
      </c>
      <c r="AK1088" s="40">
        <v>-0.60292847999999999</v>
      </c>
      <c r="AL1088" s="40">
        <v>9.0699844610000007</v>
      </c>
      <c r="AM1088" s="40">
        <v>0.23271076299999999</v>
      </c>
      <c r="AN1088" s="40">
        <v>3.4613849349999999</v>
      </c>
      <c r="AO1088" s="40">
        <v>1.3150072719999999</v>
      </c>
      <c r="AP1088" s="40">
        <v>5.7163738669999997</v>
      </c>
      <c r="AQ1088" s="40">
        <v>11.01474387</v>
      </c>
      <c r="AR1088" s="40">
        <v>6.3168347349999996</v>
      </c>
      <c r="AS1088" s="40">
        <v>7.3077196329999996</v>
      </c>
      <c r="AT1088" s="40">
        <v>7.4041789659999999</v>
      </c>
      <c r="AU1088" s="40">
        <v>1.8202418929999999</v>
      </c>
      <c r="AV1088" s="40">
        <v>6.613399555</v>
      </c>
      <c r="AW1088" s="40">
        <v>4.3530043230000004</v>
      </c>
      <c r="AX1088" s="40">
        <v>7.8024398980000003</v>
      </c>
      <c r="AY1088" s="40">
        <v>4.4784743489999999</v>
      </c>
      <c r="AZ1088" s="40">
        <v>8.6618616050000004</v>
      </c>
      <c r="BA1088" s="40">
        <v>6.2531586040000002</v>
      </c>
      <c r="BB1088" s="40">
        <v>5.6550051180000001</v>
      </c>
      <c r="BC1088" s="40">
        <v>7.2944981499999999</v>
      </c>
      <c r="BD1088" s="40">
        <v>2.962014371</v>
      </c>
      <c r="BE1088" s="40">
        <v>5.3733731259999997</v>
      </c>
      <c r="BF1088" s="40">
        <v>6.6268651920000003</v>
      </c>
      <c r="BG1088" s="40">
        <v>6.4526987550000001</v>
      </c>
      <c r="BH1088" s="40">
        <v>5.792589317</v>
      </c>
      <c r="BI1088" s="40">
        <v>4.3268373569999996</v>
      </c>
      <c r="BJ1088" s="40">
        <v>3.8945480570000002</v>
      </c>
      <c r="BK1088" s="40">
        <v>5.9341351050000002</v>
      </c>
      <c r="BL1088" s="40">
        <v>6.3020960590000001</v>
      </c>
    </row>
    <row r="1089" spans="1:64" x14ac:dyDescent="0.3">
      <c r="A1089" s="40" t="s">
        <v>153</v>
      </c>
      <c r="B1089" s="40" t="s">
        <v>154</v>
      </c>
      <c r="C1089" s="40" t="s">
        <v>330</v>
      </c>
      <c r="D1089" s="40" t="s">
        <v>88</v>
      </c>
      <c r="E1089" s="40" t="s">
        <v>293</v>
      </c>
      <c r="G1089" s="40" t="s">
        <v>89</v>
      </c>
      <c r="H1089" s="40">
        <v>1.183680812</v>
      </c>
      <c r="I1089" s="40">
        <v>3.0415590510000001</v>
      </c>
      <c r="J1089" s="40">
        <v>3.7425503199999999</v>
      </c>
      <c r="K1089" s="40">
        <v>3.547159696</v>
      </c>
      <c r="L1089" s="40">
        <v>2.0260537150000002</v>
      </c>
      <c r="M1089" s="40">
        <v>4.614955621</v>
      </c>
      <c r="N1089" s="40">
        <v>-10.912065589999999</v>
      </c>
      <c r="O1089" s="40">
        <v>6.3463238559999997</v>
      </c>
      <c r="P1089" s="40">
        <v>4.9014795229999999</v>
      </c>
      <c r="Q1089" s="40">
        <v>3.0920682359999998</v>
      </c>
      <c r="R1089" s="40">
        <v>3.479707817</v>
      </c>
      <c r="S1089" s="40">
        <v>2.6738432919999999</v>
      </c>
      <c r="T1089" s="40">
        <v>5.355680778</v>
      </c>
      <c r="U1089" s="40">
        <v>10.73426226</v>
      </c>
      <c r="V1089" s="40">
        <v>11.24505877</v>
      </c>
      <c r="W1089" s="40">
        <v>-5.4951383969999998</v>
      </c>
      <c r="X1089" s="40">
        <v>13.739871519999999</v>
      </c>
      <c r="Y1089" s="40">
        <v>22.003004919999999</v>
      </c>
      <c r="Z1089" s="40">
        <v>6.0351187729999998</v>
      </c>
      <c r="AA1089" s="40">
        <v>-1.965291669</v>
      </c>
      <c r="AB1089" s="40">
        <v>17.082682250000001</v>
      </c>
      <c r="AC1089" s="40">
        <v>7.5162026060000002</v>
      </c>
      <c r="AD1089" s="40">
        <v>6.866830566</v>
      </c>
      <c r="AE1089" s="40">
        <v>7.4745725429999998</v>
      </c>
      <c r="AF1089" s="40">
        <v>8.0631616719999997</v>
      </c>
      <c r="AG1089" s="40">
        <v>6.7716630799999997</v>
      </c>
      <c r="AH1089" s="40">
        <v>-2.1466502119999999</v>
      </c>
      <c r="AI1089" s="40">
        <v>-7.8236319749999996</v>
      </c>
      <c r="AJ1089" s="40">
        <v>-1.8191205130000001</v>
      </c>
      <c r="AK1089" s="40">
        <v>-6.1056976460000003</v>
      </c>
      <c r="AL1089" s="40">
        <v>-3.8085993720000002</v>
      </c>
      <c r="AM1089" s="40">
        <v>-3.1000032110000002</v>
      </c>
      <c r="AN1089" s="40">
        <v>-7.9320665750000003</v>
      </c>
      <c r="AO1089" s="40">
        <v>2.1239354439999998</v>
      </c>
      <c r="AP1089" s="40">
        <v>3.4697921479999998</v>
      </c>
      <c r="AQ1089" s="40">
        <v>4.3610865179999996</v>
      </c>
      <c r="AR1089" s="40">
        <v>5.2313207090000002</v>
      </c>
      <c r="AS1089" s="40">
        <v>4.502291241</v>
      </c>
      <c r="AT1089" s="40">
        <v>4.2920169450000003</v>
      </c>
      <c r="AU1089" s="40">
        <v>3.5533743640000002</v>
      </c>
      <c r="AV1089" s="40">
        <v>4.3680842420000001</v>
      </c>
      <c r="AW1089" s="40">
        <v>4.2372036770000001</v>
      </c>
      <c r="AX1089" s="40">
        <v>4.5671952559999998</v>
      </c>
      <c r="AY1089" s="40">
        <v>6.7809559239999997</v>
      </c>
      <c r="AZ1089" s="40">
        <v>2.0206623069999998</v>
      </c>
      <c r="BA1089" s="40">
        <v>3.4576687929999999</v>
      </c>
      <c r="BB1089" s="40">
        <v>4.902201732</v>
      </c>
      <c r="BC1089" s="40">
        <v>3.488800919</v>
      </c>
      <c r="BD1089" s="40">
        <v>2.198664102</v>
      </c>
      <c r="BE1089" s="40">
        <v>3.4225076410000002</v>
      </c>
      <c r="BF1089" s="40">
        <v>4.1292771610000001</v>
      </c>
      <c r="BG1089" s="40">
        <v>4.5432650160000003</v>
      </c>
      <c r="BH1089" s="40">
        <v>5.4042657099999998</v>
      </c>
      <c r="BI1089" s="40">
        <v>5.8840593270000001</v>
      </c>
      <c r="BJ1089" s="40">
        <v>5.651463744</v>
      </c>
      <c r="BK1089" s="40">
        <v>4.6484815509999997</v>
      </c>
      <c r="BL1089" s="40">
        <v>3.5490873180000002</v>
      </c>
    </row>
    <row r="1090" spans="1:64" x14ac:dyDescent="0.3">
      <c r="A1090" s="40" t="s">
        <v>155</v>
      </c>
      <c r="B1090" s="40" t="s">
        <v>156</v>
      </c>
      <c r="C1090" s="40" t="s">
        <v>330</v>
      </c>
      <c r="D1090" s="40" t="s">
        <v>88</v>
      </c>
      <c r="E1090" s="40" t="s">
        <v>293</v>
      </c>
      <c r="G1090" s="40" t="s">
        <v>89</v>
      </c>
      <c r="H1090" s="40">
        <v>1.397743671</v>
      </c>
      <c r="I1090" s="40">
        <v>5.3601161089999998</v>
      </c>
      <c r="J1090" s="40">
        <v>-1.5994540150000001</v>
      </c>
      <c r="K1090" s="40">
        <v>-2.5109396030000002</v>
      </c>
      <c r="L1090" s="40">
        <v>0.60622778600000005</v>
      </c>
      <c r="M1090" s="40">
        <v>-1.8070923919999999</v>
      </c>
      <c r="N1090" s="40">
        <v>0.76720138199999999</v>
      </c>
      <c r="O1090" s="40">
        <v>-0.45721886699999997</v>
      </c>
      <c r="P1090" s="40">
        <v>6.8813102239999999</v>
      </c>
      <c r="Q1090" s="40">
        <v>1.8596564790000001</v>
      </c>
      <c r="R1090" s="40">
        <v>-2.247626372</v>
      </c>
      <c r="S1090" s="40">
        <v>1.1496160950000001</v>
      </c>
      <c r="T1090" s="40">
        <v>-8.3808830079999996</v>
      </c>
      <c r="U1090" s="40">
        <v>4.9618525829999998</v>
      </c>
      <c r="V1090" s="40">
        <v>9.0102673059999994</v>
      </c>
      <c r="W1090" s="40">
        <v>2.98076527</v>
      </c>
      <c r="X1090" s="40">
        <v>2.2346248489999998</v>
      </c>
      <c r="Y1090" s="40">
        <v>-0.46963418800000001</v>
      </c>
      <c r="Z1090" s="40">
        <v>-21.44108769</v>
      </c>
      <c r="AA1090" s="40">
        <v>-6.0476707469999997</v>
      </c>
      <c r="AB1090" s="40">
        <v>1.0429181030000001</v>
      </c>
      <c r="AC1090" s="40">
        <v>5.3466089989999999</v>
      </c>
      <c r="AD1090" s="40">
        <v>15.678717779999999</v>
      </c>
      <c r="AE1090" s="40">
        <v>2.0488989110000002</v>
      </c>
      <c r="AF1090" s="40">
        <v>21.792773530000002</v>
      </c>
      <c r="AG1090" s="40">
        <v>-4.0816675169999996</v>
      </c>
      <c r="AH1090" s="40">
        <v>-2.3888084969999999</v>
      </c>
      <c r="AI1090" s="40">
        <v>15.482359069999999</v>
      </c>
      <c r="AJ1090" s="40">
        <v>4.8847351029999997</v>
      </c>
      <c r="AK1090" s="40">
        <v>-4.178472373</v>
      </c>
      <c r="AL1090" s="40">
        <v>8.5351371660000002</v>
      </c>
      <c r="AM1090" s="40">
        <v>8.0014433460000003</v>
      </c>
      <c r="AN1090" s="40">
        <v>-15.709837050000001</v>
      </c>
      <c r="AO1090" s="40">
        <v>10.13688763</v>
      </c>
      <c r="AP1090" s="40">
        <v>1.2365493169999999</v>
      </c>
      <c r="AQ1090" s="40">
        <v>2.2144730350000001</v>
      </c>
      <c r="AR1090" s="40">
        <v>5.6533923279999998</v>
      </c>
      <c r="AS1090" s="40">
        <v>6.9515799139999999</v>
      </c>
      <c r="AT1090" s="40">
        <v>-0.68285021700000004</v>
      </c>
      <c r="AU1090" s="40">
        <v>-0.87968102500000001</v>
      </c>
      <c r="AV1090" s="40">
        <v>11.658134649999999</v>
      </c>
      <c r="AW1090" s="40">
        <v>8.4912098189999998</v>
      </c>
      <c r="AX1090" s="40">
        <v>14.721667010000001</v>
      </c>
      <c r="AY1090" s="40">
        <v>33.629371849999998</v>
      </c>
      <c r="AZ1090" s="40">
        <v>17.332533739999999</v>
      </c>
      <c r="BA1090" s="40">
        <v>0.64826201400000005</v>
      </c>
      <c r="BB1090" s="40">
        <v>3.2714995789999999</v>
      </c>
      <c r="BC1090" s="40">
        <v>3.0526915319999999</v>
      </c>
      <c r="BD1090" s="40">
        <v>4.2176955520000003</v>
      </c>
      <c r="BE1090" s="40">
        <v>13.550100860000001</v>
      </c>
      <c r="BF1090" s="40">
        <v>8.2869797999999995E-2</v>
      </c>
      <c r="BG1090" s="40">
        <v>8.8825760720000009</v>
      </c>
      <c r="BH1090" s="40">
        <v>5.7000013630000002</v>
      </c>
      <c r="BI1090" s="40">
        <v>6.8999850450000002</v>
      </c>
      <c r="BJ1090" s="40">
        <v>2.7676756849999999</v>
      </c>
      <c r="BK1090" s="40">
        <v>-6.2555270849999998</v>
      </c>
      <c r="BL1090" s="40">
        <v>-2.9537715489999998</v>
      </c>
    </row>
    <row r="1091" spans="1:64" x14ac:dyDescent="0.3">
      <c r="A1091" s="40" t="s">
        <v>284</v>
      </c>
      <c r="B1091" s="40" t="s">
        <v>272</v>
      </c>
      <c r="C1091" s="40" t="s">
        <v>330</v>
      </c>
      <c r="D1091" s="40" t="s">
        <v>88</v>
      </c>
      <c r="E1091" s="40" t="s">
        <v>293</v>
      </c>
      <c r="G1091" s="40" t="s">
        <v>89</v>
      </c>
      <c r="H1091" s="40">
        <v>9.9325551559999994</v>
      </c>
      <c r="I1091" s="40">
        <v>1.22699449</v>
      </c>
      <c r="J1091" s="40">
        <v>14.490355859999999</v>
      </c>
      <c r="K1091" s="40">
        <v>17.613087830000001</v>
      </c>
      <c r="L1091" s="40">
        <v>-3.1096542729999999</v>
      </c>
      <c r="M1091" s="40">
        <v>11.57735969</v>
      </c>
      <c r="N1091" s="40">
        <v>4.5981517849999998</v>
      </c>
      <c r="O1091" s="40">
        <v>12.548248640000001</v>
      </c>
      <c r="P1091" s="40">
        <v>9.5392187709999998</v>
      </c>
      <c r="Q1091" s="40">
        <v>10.37503184</v>
      </c>
      <c r="R1091" s="40">
        <v>9.4566376610000003</v>
      </c>
      <c r="S1091" s="40">
        <v>4.2366250120000002</v>
      </c>
      <c r="T1091" s="40">
        <v>5.939197536</v>
      </c>
      <c r="U1091" s="40">
        <v>4.3273808569999996</v>
      </c>
      <c r="V1091" s="40">
        <v>8.2528863690000005</v>
      </c>
      <c r="W1091" s="40">
        <v>12.916397440000001</v>
      </c>
      <c r="X1091" s="40">
        <v>7.3144591549999998</v>
      </c>
      <c r="Y1091" s="40">
        <v>10.90945365</v>
      </c>
      <c r="Z1091" s="40">
        <v>2.3944074639999999</v>
      </c>
      <c r="AA1091" s="40">
        <v>-10.957697270000001</v>
      </c>
      <c r="AB1091" s="40">
        <v>3.5004989069999999</v>
      </c>
      <c r="AC1091" s="40">
        <v>0.20082235200000001</v>
      </c>
      <c r="AD1091" s="40">
        <v>-3.9002404419999999</v>
      </c>
      <c r="AE1091" s="40">
        <v>-2.7012614340000001</v>
      </c>
      <c r="AF1091" s="40">
        <v>4.5012231749999998</v>
      </c>
      <c r="AG1091" s="40">
        <v>3.2593487670000001</v>
      </c>
      <c r="AH1091" s="40">
        <v>-0.348972909</v>
      </c>
      <c r="AI1091" s="40">
        <v>1.136483964</v>
      </c>
      <c r="AJ1091" s="40">
        <v>2.9480049450000001</v>
      </c>
      <c r="AK1091" s="40">
        <v>-1.0959084109999999</v>
      </c>
      <c r="AL1091" s="40">
        <v>4.0925168999999997E-2</v>
      </c>
      <c r="AM1091" s="40">
        <v>-0.24456061200000001</v>
      </c>
      <c r="AN1091" s="40">
        <v>-0.19248509999999999</v>
      </c>
      <c r="AO1091" s="40">
        <v>0.81120668500000004</v>
      </c>
      <c r="AP1091" s="40">
        <v>7.1257447239999996</v>
      </c>
      <c r="AQ1091" s="40">
        <v>7.7293274219999999</v>
      </c>
      <c r="AR1091" s="40">
        <v>3.7435531439999998</v>
      </c>
      <c r="AS1091" s="40">
        <v>4.930679628</v>
      </c>
      <c r="AT1091" s="40">
        <v>1.617527443</v>
      </c>
      <c r="AU1091" s="40">
        <v>-2.0684000569999998</v>
      </c>
      <c r="AV1091" s="40">
        <v>0.121371915</v>
      </c>
      <c r="AW1091" s="40">
        <v>-1.6676421379999999</v>
      </c>
      <c r="AX1091" s="40">
        <v>-1.359535943</v>
      </c>
      <c r="AY1091" s="40">
        <v>1.2317728400000001</v>
      </c>
      <c r="AZ1091" s="40">
        <v>1.7212473669999999</v>
      </c>
      <c r="BA1091" s="40">
        <v>1.5158423640000001</v>
      </c>
      <c r="BB1091" s="40">
        <v>1.7650367840000001</v>
      </c>
      <c r="BC1091" s="40">
        <v>2.542841476</v>
      </c>
      <c r="BD1091" s="40">
        <v>3.2514537190000001</v>
      </c>
      <c r="BE1091" s="40">
        <v>2.017638592</v>
      </c>
      <c r="BF1091" s="40">
        <v>-4.3872547879999999</v>
      </c>
      <c r="BG1091" s="40">
        <v>10.7065041</v>
      </c>
      <c r="BH1091" s="40">
        <v>8.8894213020000006</v>
      </c>
      <c r="BI1091" s="40">
        <v>8.79407739</v>
      </c>
      <c r="BJ1091" s="40">
        <v>8.8428654420000008</v>
      </c>
      <c r="BK1091" s="40">
        <v>7.9717457380000001</v>
      </c>
      <c r="BL1091" s="40">
        <v>7.7020894220000002</v>
      </c>
    </row>
    <row r="1092" spans="1:64" x14ac:dyDescent="0.3">
      <c r="A1092" s="40" t="s">
        <v>273</v>
      </c>
      <c r="B1092" s="40" t="s">
        <v>274</v>
      </c>
      <c r="C1092" s="40" t="s">
        <v>330</v>
      </c>
      <c r="D1092" s="40" t="s">
        <v>88</v>
      </c>
      <c r="E1092" s="40" t="s">
        <v>293</v>
      </c>
      <c r="G1092" s="40" t="s">
        <v>89</v>
      </c>
      <c r="H1092" s="40">
        <v>3.429674012</v>
      </c>
      <c r="I1092" s="40">
        <v>4.1091586060000003</v>
      </c>
      <c r="J1092" s="40">
        <v>4.4059742010000003</v>
      </c>
      <c r="K1092" s="40">
        <v>2.2093275050000001</v>
      </c>
      <c r="L1092" s="40">
        <v>1.36899887</v>
      </c>
      <c r="M1092" s="40">
        <v>-4.2582903720000003</v>
      </c>
      <c r="N1092" s="40">
        <v>3.0753640519999998</v>
      </c>
      <c r="O1092" s="40">
        <v>0.36886032899999999</v>
      </c>
      <c r="P1092" s="40">
        <v>6.0061749640000004</v>
      </c>
      <c r="Q1092" s="40">
        <v>9.7234725869999998</v>
      </c>
      <c r="R1092" s="40">
        <v>5.2161245569999997</v>
      </c>
      <c r="S1092" s="40">
        <v>-2.4876554</v>
      </c>
      <c r="T1092" s="40">
        <v>2.884584195</v>
      </c>
      <c r="U1092" s="40">
        <v>6.8525168320000001</v>
      </c>
      <c r="V1092" s="40">
        <v>-12.431629020000001</v>
      </c>
      <c r="W1092" s="40">
        <v>-3.530182806</v>
      </c>
      <c r="X1092" s="40">
        <v>2.2741072440000001</v>
      </c>
      <c r="Y1092" s="40">
        <v>8.4759355989999996</v>
      </c>
      <c r="Z1092" s="40">
        <v>-2.5149414179999998</v>
      </c>
      <c r="AA1092" s="40">
        <v>0.47169594300000001</v>
      </c>
      <c r="AB1092" s="40">
        <v>-3.5030669470000002</v>
      </c>
      <c r="AC1092" s="40">
        <v>-6.9236504099999996</v>
      </c>
      <c r="AD1092" s="40">
        <v>-4.5637375059999998</v>
      </c>
      <c r="AE1092" s="40">
        <v>8.6475694579999995</v>
      </c>
      <c r="AF1092" s="40">
        <v>5.0916172729999998</v>
      </c>
      <c r="AG1092" s="40">
        <v>5.1991606790000002</v>
      </c>
      <c r="AH1092" s="40">
        <v>4.7948988779999997</v>
      </c>
      <c r="AI1092" s="40">
        <v>5.6281687649999999</v>
      </c>
      <c r="AJ1092" s="40">
        <v>5.0858727000000004</v>
      </c>
      <c r="AK1092" s="40">
        <v>3.3288178830000001</v>
      </c>
      <c r="AL1092" s="40">
        <v>5.2818262899999997</v>
      </c>
      <c r="AM1092" s="40">
        <v>3.879419253</v>
      </c>
      <c r="AN1092" s="40">
        <v>4.8500005640000001</v>
      </c>
      <c r="AO1092" s="40">
        <v>3.2999995910000002</v>
      </c>
      <c r="AP1092" s="40">
        <v>4.1124190399999998</v>
      </c>
      <c r="AQ1092" s="40">
        <v>4.6024610450000001</v>
      </c>
      <c r="AR1092" s="40">
        <v>4.1963575759999996</v>
      </c>
      <c r="AS1092" s="40">
        <v>4.7003907790000001</v>
      </c>
      <c r="AT1092" s="40">
        <v>4.3999968599999999</v>
      </c>
      <c r="AU1092" s="40">
        <v>3.7000001149999999</v>
      </c>
      <c r="AV1092" s="40">
        <v>4</v>
      </c>
      <c r="AW1092" s="40">
        <v>4.499999699</v>
      </c>
      <c r="AX1092" s="40">
        <v>5.1999999839999997</v>
      </c>
      <c r="AY1092" s="40">
        <v>5.5999999899999997</v>
      </c>
      <c r="AZ1092" s="40">
        <v>5.9000039529999997</v>
      </c>
      <c r="BA1092" s="40">
        <v>6.3999124189999996</v>
      </c>
      <c r="BB1092" s="40">
        <v>4.3468191530000002</v>
      </c>
      <c r="BC1092" s="40">
        <v>9.1497990940000005</v>
      </c>
      <c r="BD1092" s="40">
        <v>4.8444868889999997</v>
      </c>
      <c r="BE1092" s="40">
        <v>7.8997119119999999</v>
      </c>
      <c r="BF1092" s="40">
        <v>14.04712365</v>
      </c>
      <c r="BG1092" s="40">
        <v>9.2927894139999996</v>
      </c>
      <c r="BH1092" s="40">
        <v>7.3125250209999999</v>
      </c>
      <c r="BI1092" s="40">
        <v>2.8974388370000002</v>
      </c>
      <c r="BJ1092" s="40">
        <v>2.1782067440000001</v>
      </c>
      <c r="BK1092" s="40">
        <v>3.447792991</v>
      </c>
      <c r="BL1092" s="40">
        <v>8.1434465490000001</v>
      </c>
    </row>
    <row r="1093" spans="1:64" x14ac:dyDescent="0.3">
      <c r="A1093" s="40" t="s">
        <v>161</v>
      </c>
      <c r="B1093" s="40" t="s">
        <v>162</v>
      </c>
      <c r="C1093" s="40" t="s">
        <v>330</v>
      </c>
      <c r="D1093" s="40" t="s">
        <v>88</v>
      </c>
      <c r="E1093" s="40" t="s">
        <v>293</v>
      </c>
      <c r="G1093" s="40" t="s">
        <v>89</v>
      </c>
      <c r="O1093" s="40">
        <v>3.708410196</v>
      </c>
      <c r="P1093" s="40">
        <v>0.23099942000000001</v>
      </c>
      <c r="Q1093" s="40">
        <v>6.1369548629999997</v>
      </c>
      <c r="R1093" s="40">
        <v>2.568996024</v>
      </c>
      <c r="S1093" s="40">
        <v>5.844016431</v>
      </c>
      <c r="T1093" s="40">
        <v>-1.4551158019999999</v>
      </c>
      <c r="U1093" s="40">
        <v>-1.528826102</v>
      </c>
      <c r="V1093" s="40">
        <v>11.62504914</v>
      </c>
      <c r="W1093" s="40">
        <v>13.62343853</v>
      </c>
      <c r="X1093" s="40">
        <v>6.3486471939999998</v>
      </c>
      <c r="Y1093" s="40">
        <v>-1.4634763319999999</v>
      </c>
      <c r="Z1093" s="40">
        <v>10.395677210000001</v>
      </c>
      <c r="AA1093" s="40">
        <v>-4.3258398690000002</v>
      </c>
      <c r="AB1093" s="40">
        <v>1.508804297</v>
      </c>
      <c r="AC1093" s="40">
        <v>-7.3784330459999996</v>
      </c>
      <c r="AD1093" s="40">
        <v>1.8208737719999999</v>
      </c>
      <c r="AE1093" s="40">
        <v>-0.28701115599999999</v>
      </c>
      <c r="AF1093" s="40">
        <v>20.286634939999999</v>
      </c>
      <c r="AG1093" s="40">
        <v>2.6926208809999999</v>
      </c>
      <c r="AH1093" s="40">
        <v>-0.139164289</v>
      </c>
      <c r="AI1093" s="40">
        <v>7.3897210439999998</v>
      </c>
      <c r="AJ1093" s="40">
        <v>4.1773881089999998</v>
      </c>
      <c r="AK1093" s="40">
        <v>-2.502395103</v>
      </c>
      <c r="AL1093" s="40">
        <v>11.74520379</v>
      </c>
      <c r="AM1093" s="40">
        <v>-3.2186624899999998</v>
      </c>
      <c r="AN1093" s="40">
        <v>3.1721681770000001</v>
      </c>
      <c r="AO1093" s="40">
        <v>3.7799340510000001</v>
      </c>
      <c r="AP1093" s="40">
        <v>0.92102239799999996</v>
      </c>
      <c r="AQ1093" s="40">
        <v>7.0557854039999999</v>
      </c>
      <c r="AR1093" s="40">
        <v>4.8290243390000001</v>
      </c>
      <c r="AS1093" s="40">
        <v>7.5716676400000003</v>
      </c>
      <c r="AT1093" s="40">
        <v>5.7009436539999996</v>
      </c>
      <c r="AU1093" s="40">
        <v>-6.0834972000000001E-2</v>
      </c>
      <c r="AV1093" s="40">
        <v>15.376239460000001</v>
      </c>
      <c r="AW1093" s="40">
        <v>3.1063082519999998</v>
      </c>
      <c r="AX1093" s="40">
        <v>9.1190419949999999</v>
      </c>
      <c r="AY1093" s="40">
        <v>1.5599986610000001</v>
      </c>
      <c r="AZ1093" s="40">
        <v>6.5347626569999999</v>
      </c>
      <c r="BA1093" s="40">
        <v>4.6621868800000001</v>
      </c>
      <c r="BB1093" s="40">
        <v>3.4936168109999999</v>
      </c>
      <c r="BC1093" s="40">
        <v>4.7733827270000004</v>
      </c>
      <c r="BD1093" s="40">
        <v>4.6790656999999998</v>
      </c>
      <c r="BE1093" s="40">
        <v>5.4134522220000001</v>
      </c>
      <c r="BF1093" s="40">
        <v>3.240252913</v>
      </c>
      <c r="BG1093" s="40">
        <v>-0.83617886600000002</v>
      </c>
      <c r="BH1093" s="40">
        <v>2.3035848090000002</v>
      </c>
      <c r="BI1093" s="40">
        <v>7.0433562040000002</v>
      </c>
      <c r="BJ1093" s="40">
        <v>5.9625815910000002</v>
      </c>
      <c r="BK1093" s="40">
        <v>5.7999999950000003</v>
      </c>
      <c r="BL1093" s="40">
        <v>5.400000103</v>
      </c>
    </row>
    <row r="1094" spans="1:64" x14ac:dyDescent="0.3">
      <c r="A1094" s="40" t="s">
        <v>163</v>
      </c>
      <c r="B1094" s="40" t="s">
        <v>164</v>
      </c>
      <c r="C1094" s="40" t="s">
        <v>330</v>
      </c>
      <c r="D1094" s="40" t="s">
        <v>88</v>
      </c>
      <c r="E1094" s="40" t="s">
        <v>293</v>
      </c>
      <c r="G1094" s="40" t="s">
        <v>89</v>
      </c>
      <c r="H1094" s="40">
        <v>15.52991332</v>
      </c>
      <c r="I1094" s="40">
        <v>0.72660837700000003</v>
      </c>
      <c r="J1094" s="40">
        <v>-1.9837675749999999</v>
      </c>
      <c r="K1094" s="40">
        <v>27.69088635</v>
      </c>
      <c r="L1094" s="40">
        <v>16.138330499999999</v>
      </c>
      <c r="M1094" s="40">
        <v>0.23096196499999999</v>
      </c>
      <c r="N1094" s="40">
        <v>3.567132897</v>
      </c>
      <c r="O1094" s="40">
        <v>10.19644263</v>
      </c>
      <c r="P1094" s="40">
        <v>1.2485320879999999</v>
      </c>
      <c r="Q1094" s="40">
        <v>11.985931150000001</v>
      </c>
      <c r="R1094" s="40">
        <v>1.842886437</v>
      </c>
      <c r="S1094" s="40">
        <v>-0.73290786799999996</v>
      </c>
      <c r="T1094" s="40">
        <v>-4.5847569330000004</v>
      </c>
      <c r="U1094" s="40">
        <v>12.16261106</v>
      </c>
      <c r="V1094" s="40">
        <v>-5.1343744469999999</v>
      </c>
      <c r="W1094" s="40">
        <v>8.5461049300000003</v>
      </c>
      <c r="X1094" s="40">
        <v>-1.8785936830000001</v>
      </c>
      <c r="Y1094" s="40">
        <v>-0.50471383199999997</v>
      </c>
      <c r="Z1094" s="40">
        <v>4.7900398370000001</v>
      </c>
      <c r="AA1094" s="40">
        <v>3.37121022</v>
      </c>
      <c r="AB1094" s="40">
        <v>3.4502884200000001</v>
      </c>
      <c r="AC1094" s="40">
        <v>-2.3399241220000002</v>
      </c>
      <c r="AD1094" s="40">
        <v>3.7353420260000001</v>
      </c>
      <c r="AE1094" s="40">
        <v>-3.226864452</v>
      </c>
      <c r="AF1094" s="40">
        <v>2.9947605049999999</v>
      </c>
      <c r="AG1094" s="40">
        <v>5.7135793540000002</v>
      </c>
      <c r="AH1094" s="40">
        <v>1.900384152</v>
      </c>
      <c r="AI1094" s="40">
        <v>1.7203979760000001</v>
      </c>
      <c r="AJ1094" s="40">
        <v>4.7775854210000004</v>
      </c>
      <c r="AK1094" s="40">
        <v>-1.771304534</v>
      </c>
      <c r="AL1094" s="40">
        <v>1.788087116</v>
      </c>
      <c r="AM1094" s="40">
        <v>1.8741258949999999</v>
      </c>
      <c r="AN1094" s="40">
        <v>5.8736372509999999</v>
      </c>
      <c r="AO1094" s="40">
        <v>-3.0607321000000001</v>
      </c>
      <c r="AP1094" s="40">
        <v>9.8198004599999997</v>
      </c>
      <c r="AQ1094" s="40">
        <v>5.8188266019999997</v>
      </c>
      <c r="AR1094" s="40">
        <v>-4.044696622</v>
      </c>
      <c r="AS1094" s="40">
        <v>2.7778049199999999</v>
      </c>
      <c r="AT1094" s="40">
        <v>7.7128254109999999</v>
      </c>
      <c r="AU1094" s="40">
        <v>-0.43040625599999999</v>
      </c>
      <c r="AV1094" s="40">
        <v>2.008796925</v>
      </c>
      <c r="AW1094" s="40">
        <v>0.66500415599999996</v>
      </c>
      <c r="AX1094" s="40">
        <v>5.978253348</v>
      </c>
      <c r="AY1094" s="40">
        <v>5.7474235399999998</v>
      </c>
      <c r="AZ1094" s="40">
        <v>8.9694223179999994</v>
      </c>
      <c r="BA1094" s="40">
        <v>18.869099340000002</v>
      </c>
      <c r="BB1094" s="40">
        <v>2.8178367720000002</v>
      </c>
      <c r="BC1094" s="40">
        <v>1.079967167</v>
      </c>
      <c r="BD1094" s="40">
        <v>-1.0420817040000001</v>
      </c>
      <c r="BE1094" s="40">
        <v>4.7736971749999997</v>
      </c>
      <c r="BF1094" s="40">
        <v>4.7040665309999996</v>
      </c>
      <c r="BG1094" s="40">
        <v>5.7950781720000002</v>
      </c>
      <c r="BH1094" s="40">
        <v>6.0902587319999997</v>
      </c>
      <c r="BI1094" s="40">
        <v>5.5795438559999999</v>
      </c>
      <c r="BJ1094" s="40">
        <v>1.3999999970000001</v>
      </c>
      <c r="BK1094" s="40">
        <v>2</v>
      </c>
      <c r="BL1094" s="40">
        <v>3.5000000060000001</v>
      </c>
    </row>
    <row r="1095" spans="1:64" x14ac:dyDescent="0.3">
      <c r="A1095" s="40" t="s">
        <v>167</v>
      </c>
      <c r="B1095" s="40" t="s">
        <v>168</v>
      </c>
      <c r="C1095" s="40" t="s">
        <v>330</v>
      </c>
      <c r="D1095" s="40" t="s">
        <v>88</v>
      </c>
      <c r="E1095" s="40" t="s">
        <v>293</v>
      </c>
      <c r="G1095" s="40" t="s">
        <v>89</v>
      </c>
      <c r="H1095" s="40">
        <v>4.5463930369999996</v>
      </c>
      <c r="I1095" s="40">
        <v>10.278713489999999</v>
      </c>
      <c r="J1095" s="40">
        <v>9.4282293209999999</v>
      </c>
      <c r="K1095" s="40">
        <v>0.13103988999999999</v>
      </c>
      <c r="L1095" s="40">
        <v>6.9197618189999996</v>
      </c>
      <c r="M1095" s="40">
        <v>-0.38249719799999998</v>
      </c>
      <c r="N1095" s="40">
        <v>0.12286867</v>
      </c>
      <c r="O1095" s="40">
        <v>0.38349466199999999</v>
      </c>
      <c r="P1095" s="40">
        <v>-5.4859458119999998</v>
      </c>
      <c r="Q1095" s="40">
        <v>3.055778922</v>
      </c>
      <c r="R1095" s="40">
        <v>5.6793206439999997</v>
      </c>
      <c r="S1095" s="40">
        <v>-5.1662723059999998</v>
      </c>
      <c r="T1095" s="40">
        <v>-17.04758357</v>
      </c>
      <c r="U1095" s="40">
        <v>8.7752380500000005</v>
      </c>
      <c r="V1095" s="40">
        <v>-2.7931934360000001</v>
      </c>
      <c r="W1095" s="40">
        <v>0.67820340199999996</v>
      </c>
      <c r="X1095" s="40">
        <v>7.7645811189999998</v>
      </c>
      <c r="Y1095" s="40">
        <v>13.47261233</v>
      </c>
      <c r="Z1095" s="40">
        <v>7.1469960659999998</v>
      </c>
      <c r="AA1095" s="40">
        <v>-2.232444691</v>
      </c>
      <c r="AB1095" s="40">
        <v>0.608915239</v>
      </c>
      <c r="AC1095" s="40">
        <v>1.6231021999999999</v>
      </c>
      <c r="AD1095" s="40">
        <v>-4.7509432289999998</v>
      </c>
      <c r="AE1095" s="40">
        <v>-16.825354999999998</v>
      </c>
      <c r="AF1095" s="40">
        <v>7.7225438840000002</v>
      </c>
      <c r="AG1095" s="40">
        <v>6.3600268050000004</v>
      </c>
      <c r="AH1095" s="40">
        <v>7.4556244999999993E-2</v>
      </c>
      <c r="AI1095" s="40">
        <v>6.8991217159999998</v>
      </c>
      <c r="AJ1095" s="40">
        <v>0.93392913799999999</v>
      </c>
      <c r="AK1095" s="40">
        <v>-1.2843553809999999</v>
      </c>
      <c r="AL1095" s="40">
        <v>2.504203274</v>
      </c>
      <c r="AM1095" s="40">
        <v>-6.5164446009999999</v>
      </c>
      <c r="AN1095" s="40">
        <v>1.449437876</v>
      </c>
      <c r="AO1095" s="40">
        <v>4.0045617040000003</v>
      </c>
      <c r="AP1095" s="40">
        <v>2.6057558539999999</v>
      </c>
      <c r="AQ1095" s="40">
        <v>3.4190930989999999</v>
      </c>
      <c r="AR1095" s="40">
        <v>2.7539656240000001</v>
      </c>
      <c r="AS1095" s="40">
        <v>10.42226252</v>
      </c>
      <c r="AT1095" s="40">
        <v>-0.56875833200000003</v>
      </c>
      <c r="AU1095" s="40">
        <v>-1.40950935</v>
      </c>
      <c r="AV1095" s="40">
        <v>7.1043406119999997</v>
      </c>
      <c r="AW1095" s="40">
        <v>2.9991220360000002</v>
      </c>
      <c r="AX1095" s="40">
        <v>5.2999999979999997</v>
      </c>
      <c r="AY1095" s="40">
        <v>0.10000000100000001</v>
      </c>
      <c r="AZ1095" s="40">
        <v>4.4999999989999999</v>
      </c>
      <c r="BA1095" s="40">
        <v>5.800000002</v>
      </c>
      <c r="BB1095" s="40">
        <v>3.146570396</v>
      </c>
      <c r="BC1095" s="40">
        <v>9.5876957269999998</v>
      </c>
      <c r="BD1095" s="40">
        <v>-0.71267742999999995</v>
      </c>
      <c r="BE1095" s="40">
        <v>8.3642195319999999</v>
      </c>
      <c r="BF1095" s="40">
        <v>2.283008487</v>
      </c>
      <c r="BG1095" s="40">
        <v>11.849819180000001</v>
      </c>
      <c r="BH1095" s="40">
        <v>5.2684148970000004</v>
      </c>
      <c r="BI1095" s="40">
        <v>7.5290430669999999</v>
      </c>
      <c r="BJ1095" s="40">
        <v>4.3370723699999996</v>
      </c>
      <c r="BK1095" s="40">
        <v>4.9259309330000001</v>
      </c>
      <c r="BL1095" s="40">
        <v>4.8934366909999998</v>
      </c>
    </row>
    <row r="1096" spans="1:64" x14ac:dyDescent="0.3">
      <c r="A1096" s="40" t="s">
        <v>169</v>
      </c>
      <c r="B1096" s="40" t="s">
        <v>170</v>
      </c>
      <c r="C1096" s="40" t="s">
        <v>330</v>
      </c>
      <c r="D1096" s="40" t="s">
        <v>88</v>
      </c>
      <c r="E1096" s="40" t="s">
        <v>293</v>
      </c>
      <c r="G1096" s="40" t="s">
        <v>89</v>
      </c>
      <c r="H1096" s="40">
        <v>0.19179548900000001</v>
      </c>
      <c r="I1096" s="40">
        <v>4.1029925890000003</v>
      </c>
      <c r="J1096" s="40">
        <v>8.5786189200000003</v>
      </c>
      <c r="K1096" s="40">
        <v>4.9504886590000003</v>
      </c>
      <c r="L1096" s="40">
        <v>4.884976838</v>
      </c>
      <c r="M1096" s="40">
        <v>-4.2505141880000004</v>
      </c>
      <c r="N1096" s="40">
        <v>-15.743628210000001</v>
      </c>
      <c r="O1096" s="40">
        <v>-1.2483602460000001</v>
      </c>
      <c r="P1096" s="40">
        <v>24.197383949999999</v>
      </c>
      <c r="Q1096" s="40">
        <v>25.007241929999999</v>
      </c>
      <c r="R1096" s="40">
        <v>14.237531560000001</v>
      </c>
      <c r="S1096" s="40">
        <v>3.3642620299999999</v>
      </c>
      <c r="T1096" s="40">
        <v>5.3927604840000001</v>
      </c>
      <c r="U1096" s="40">
        <v>11.16067455</v>
      </c>
      <c r="V1096" s="40">
        <v>-5.227747559</v>
      </c>
      <c r="W1096" s="40">
        <v>9.04235173</v>
      </c>
      <c r="X1096" s="40">
        <v>6.0241178460000002</v>
      </c>
      <c r="Y1096" s="40">
        <v>-5.7641583919999997</v>
      </c>
      <c r="Z1096" s="40">
        <v>6.7594309350000001</v>
      </c>
      <c r="AA1096" s="40">
        <v>4.2048310469999999</v>
      </c>
      <c r="AB1096" s="40">
        <v>-13.127880490000001</v>
      </c>
      <c r="AC1096" s="40">
        <v>-6.8033888149999999</v>
      </c>
      <c r="AD1096" s="40">
        <v>-10.92408504</v>
      </c>
      <c r="AE1096" s="40">
        <v>-1.1156232180000001</v>
      </c>
      <c r="AF1096" s="40">
        <v>5.9130274639999998</v>
      </c>
      <c r="AG1096" s="40">
        <v>6.0945270000000003E-2</v>
      </c>
      <c r="AH1096" s="40">
        <v>3.2001254669999999</v>
      </c>
      <c r="AI1096" s="40">
        <v>7.334025488</v>
      </c>
      <c r="AJ1096" s="40">
        <v>1.9193812969999999</v>
      </c>
      <c r="AK1096" s="40">
        <v>11.776885930000001</v>
      </c>
      <c r="AL1096" s="40">
        <v>0.35835260499999999</v>
      </c>
      <c r="AM1096" s="40">
        <v>4.6311929469999997</v>
      </c>
      <c r="AN1096" s="40">
        <v>-2.035118776</v>
      </c>
      <c r="AO1096" s="40">
        <v>-1.8149244840000001</v>
      </c>
      <c r="AP1096" s="40">
        <v>-7.2664767000000005E-2</v>
      </c>
      <c r="AQ1096" s="40">
        <v>4.1959240449999999</v>
      </c>
      <c r="AR1096" s="40">
        <v>2.93709942</v>
      </c>
      <c r="AS1096" s="40">
        <v>2.581254103</v>
      </c>
      <c r="AT1096" s="40">
        <v>0.58412689500000003</v>
      </c>
      <c r="AU1096" s="40">
        <v>5.0159347570000001</v>
      </c>
      <c r="AV1096" s="40">
        <v>5.9176846510000001</v>
      </c>
      <c r="AW1096" s="40">
        <v>15.329155739999999</v>
      </c>
      <c r="AX1096" s="40">
        <v>7.3471949700000003</v>
      </c>
      <c r="AY1096" s="40">
        <v>9.2505582289999992</v>
      </c>
      <c r="AZ1096" s="40">
        <v>6.4385165249999998</v>
      </c>
      <c r="BA1096" s="40">
        <v>6.0594280310000004</v>
      </c>
      <c r="BB1096" s="40">
        <v>6.5911303610000003</v>
      </c>
      <c r="BC1096" s="40">
        <v>6.764472778</v>
      </c>
      <c r="BD1096" s="40">
        <v>8.0369251019999997</v>
      </c>
      <c r="BE1096" s="40">
        <v>8.0056559150000002</v>
      </c>
      <c r="BF1096" s="40">
        <v>5.3079242039999999</v>
      </c>
      <c r="BG1096" s="40">
        <v>4.2300611750000003</v>
      </c>
      <c r="BH1096" s="40">
        <v>6.6713353929999997</v>
      </c>
      <c r="BI1096" s="40">
        <v>6.3097186560000003</v>
      </c>
      <c r="BJ1096" s="40">
        <v>2.6526932959999998</v>
      </c>
      <c r="BK1096" s="40">
        <v>-1.61686895</v>
      </c>
      <c r="BL1096" s="40">
        <v>0.80588662</v>
      </c>
    </row>
    <row r="1097" spans="1:64" x14ac:dyDescent="0.3">
      <c r="A1097" s="40" t="s">
        <v>173</v>
      </c>
      <c r="B1097" s="40" t="s">
        <v>174</v>
      </c>
      <c r="C1097" s="40" t="s">
        <v>330</v>
      </c>
      <c r="D1097" s="40" t="s">
        <v>88</v>
      </c>
      <c r="E1097" s="40" t="s">
        <v>293</v>
      </c>
      <c r="G1097" s="40" t="s">
        <v>89</v>
      </c>
      <c r="H1097" s="40">
        <v>2.9934482550000001</v>
      </c>
      <c r="I1097" s="40">
        <v>-0.136235361</v>
      </c>
      <c r="J1097" s="40">
        <v>1.864478568</v>
      </c>
      <c r="K1097" s="40">
        <v>3.8839271040000001</v>
      </c>
      <c r="L1097" s="40">
        <v>1.33218949</v>
      </c>
      <c r="M1097" s="40">
        <v>2.8767609749999998</v>
      </c>
      <c r="N1097" s="40">
        <v>-1.2197928650000001</v>
      </c>
      <c r="O1097" s="40">
        <v>6.2907735330000003</v>
      </c>
      <c r="P1097" s="40">
        <v>-6.5541429210000004</v>
      </c>
      <c r="Q1097" s="40">
        <v>8.5620455110000009</v>
      </c>
      <c r="R1097" s="40">
        <v>-0.14044943900000001</v>
      </c>
      <c r="S1097" s="40">
        <v>6.3832089160000001</v>
      </c>
      <c r="T1097" s="40">
        <v>-5.583240108</v>
      </c>
      <c r="U1097" s="40">
        <v>4.2007755260000001</v>
      </c>
      <c r="V1097" s="40">
        <v>7.5356625990000001</v>
      </c>
      <c r="W1097" s="40">
        <v>8.9205037039999997</v>
      </c>
      <c r="X1097" s="40">
        <v>-2.6829053049999998</v>
      </c>
      <c r="Y1097" s="40">
        <v>-3.9539312619999998</v>
      </c>
      <c r="Z1097" s="40">
        <v>7.0016856150000004</v>
      </c>
      <c r="AA1097" s="40">
        <v>-3.3106477299999999</v>
      </c>
      <c r="AB1097" s="40">
        <v>5.0695164359999998</v>
      </c>
      <c r="AC1097" s="40">
        <v>7.8430646279999996</v>
      </c>
      <c r="AD1097" s="40">
        <v>-5.3263927210000004</v>
      </c>
      <c r="AE1097" s="40">
        <v>3.7457643599999999</v>
      </c>
      <c r="AF1097" s="40">
        <v>3.283470694</v>
      </c>
      <c r="AG1097" s="40">
        <v>3.113339715</v>
      </c>
      <c r="AH1097" s="40">
        <v>6.094374588</v>
      </c>
      <c r="AI1097" s="40">
        <v>-0.59243100199999998</v>
      </c>
      <c r="AJ1097" s="40">
        <v>3.977856085</v>
      </c>
      <c r="AK1097" s="40">
        <v>-0.67563815100000002</v>
      </c>
      <c r="AL1097" s="40">
        <v>2.5558254389999999</v>
      </c>
      <c r="AM1097" s="40">
        <v>1.242647228</v>
      </c>
      <c r="AN1097" s="40">
        <v>1.3007804080000001</v>
      </c>
      <c r="AO1097" s="40">
        <v>-1.7328659E-2</v>
      </c>
      <c r="AP1097" s="40">
        <v>5.3634728870000004</v>
      </c>
      <c r="AQ1097" s="40">
        <v>2.0121251130000002</v>
      </c>
      <c r="AR1097" s="40">
        <v>3.1240332820000001</v>
      </c>
      <c r="AS1097" s="40">
        <v>5.8986725629999999</v>
      </c>
      <c r="AT1097" s="40">
        <v>6.3471157949999997</v>
      </c>
      <c r="AU1097" s="40">
        <v>3.1989880359999998</v>
      </c>
      <c r="AV1097" s="40">
        <v>4.5809164420000004</v>
      </c>
      <c r="AW1097" s="40">
        <v>0.65480364800000002</v>
      </c>
      <c r="AX1097" s="40">
        <v>6.6832281780000002</v>
      </c>
      <c r="AY1097" s="40">
        <v>5.8707722130000004</v>
      </c>
      <c r="AZ1097" s="40">
        <v>5.622606856</v>
      </c>
      <c r="BA1097" s="40">
        <v>2.4615702540000002</v>
      </c>
      <c r="BB1097" s="40">
        <v>4.9384850829999998</v>
      </c>
      <c r="BC1097" s="40">
        <v>4.0563757269999998</v>
      </c>
      <c r="BD1097" s="40">
        <v>2.0925270839999999</v>
      </c>
      <c r="BE1097" s="40">
        <v>3.5627453899999999</v>
      </c>
      <c r="BF1097" s="40">
        <v>1.458388671</v>
      </c>
      <c r="BG1097" s="40">
        <v>5.1173942370000001</v>
      </c>
      <c r="BH1097" s="40">
        <v>2.8221056500000001</v>
      </c>
      <c r="BI1097" s="40">
        <v>6.6135001029999998</v>
      </c>
      <c r="BJ1097" s="40">
        <v>6.3670436510000004</v>
      </c>
      <c r="BK1097" s="40">
        <v>6.2284498959999999</v>
      </c>
      <c r="BL1097" s="40">
        <v>7.153786942</v>
      </c>
    </row>
    <row r="1098" spans="1:64" x14ac:dyDescent="0.3">
      <c r="A1098" s="40" t="s">
        <v>5</v>
      </c>
      <c r="B1098" s="40" t="s">
        <v>6</v>
      </c>
      <c r="C1098" s="40" t="s">
        <v>329</v>
      </c>
      <c r="D1098" s="40" t="s">
        <v>90</v>
      </c>
      <c r="E1098" s="40" t="s">
        <v>293</v>
      </c>
      <c r="G1098" s="40" t="s">
        <v>91</v>
      </c>
      <c r="AA1098" s="40">
        <v>2969.960376</v>
      </c>
      <c r="AB1098" s="40">
        <v>2742.6562690000001</v>
      </c>
      <c r="AC1098" s="40">
        <v>2646.0125549999998</v>
      </c>
      <c r="AD1098" s="40">
        <v>2660.144965</v>
      </c>
      <c r="AE1098" s="40">
        <v>2724.8889960000001</v>
      </c>
      <c r="AF1098" s="40">
        <v>2732.0768760000001</v>
      </c>
      <c r="AG1098" s="40">
        <v>2730.9930049999998</v>
      </c>
      <c r="AH1098" s="40">
        <v>2767.179987</v>
      </c>
      <c r="AI1098" s="40">
        <v>2861.35554</v>
      </c>
      <c r="AJ1098" s="40">
        <v>2786.725974</v>
      </c>
      <c r="AK1098" s="40">
        <v>2614.4925039999998</v>
      </c>
      <c r="AL1098" s="40">
        <v>2560.0630310000001</v>
      </c>
      <c r="AM1098" s="40">
        <v>2333.4765499999999</v>
      </c>
      <c r="AN1098" s="40">
        <v>1716.210431</v>
      </c>
      <c r="AO1098" s="40">
        <v>1684.2152550000001</v>
      </c>
      <c r="AP1098" s="40">
        <v>1878.7932659999999</v>
      </c>
      <c r="AQ1098" s="40">
        <v>2073.2149589999999</v>
      </c>
      <c r="AR1098" s="40">
        <v>2164.0816380000001</v>
      </c>
      <c r="AS1098" s="40">
        <v>2204.9098629999999</v>
      </c>
      <c r="AT1098" s="40">
        <v>2190.087274</v>
      </c>
      <c r="AU1098" s="40">
        <v>2189.5607530000002</v>
      </c>
      <c r="AV1098" s="40">
        <v>2208.7915360000002</v>
      </c>
      <c r="AW1098" s="40">
        <v>2426.431783</v>
      </c>
      <c r="AX1098" s="40">
        <v>2412.3925210000002</v>
      </c>
      <c r="AY1098" s="40">
        <v>2582.6464759999999</v>
      </c>
      <c r="AZ1098" s="40">
        <v>2866.434694</v>
      </c>
      <c r="BA1098" s="40">
        <v>3085.424833</v>
      </c>
      <c r="BB1098" s="40">
        <v>3394.5123349999999</v>
      </c>
      <c r="BC1098" s="40">
        <v>3641.447502</v>
      </c>
      <c r="BD1098" s="40">
        <v>3544.0265519999998</v>
      </c>
      <c r="BE1098" s="40">
        <v>3585.9055530000001</v>
      </c>
      <c r="BF1098" s="40">
        <v>3580.26991</v>
      </c>
      <c r="BG1098" s="40">
        <v>3750.2090969999999</v>
      </c>
      <c r="BH1098" s="40">
        <v>3799.4296169999998</v>
      </c>
      <c r="BI1098" s="40">
        <v>3846.2409109999999</v>
      </c>
      <c r="BJ1098" s="40">
        <v>3751.694465</v>
      </c>
      <c r="BK1098" s="40">
        <v>3533.8651599999998</v>
      </c>
      <c r="BL1098" s="40">
        <v>3413.656438</v>
      </c>
    </row>
    <row r="1099" spans="1:64" x14ac:dyDescent="0.3">
      <c r="A1099" s="40" t="s">
        <v>151</v>
      </c>
      <c r="B1099" s="40" t="s">
        <v>152</v>
      </c>
      <c r="C1099" s="40" t="s">
        <v>329</v>
      </c>
      <c r="D1099" s="40" t="s">
        <v>90</v>
      </c>
      <c r="E1099" s="40" t="s">
        <v>293</v>
      </c>
      <c r="G1099" s="40" t="s">
        <v>91</v>
      </c>
      <c r="H1099" s="40">
        <v>181.3579196</v>
      </c>
      <c r="I1099" s="40">
        <v>194.10333790000001</v>
      </c>
      <c r="J1099" s="40">
        <v>198.2755459</v>
      </c>
      <c r="K1099" s="40">
        <v>206.44908090000001</v>
      </c>
      <c r="L1099" s="40">
        <v>209.96587059999999</v>
      </c>
      <c r="M1099" s="40">
        <v>214.43695829999999</v>
      </c>
      <c r="N1099" s="40">
        <v>237.9395987</v>
      </c>
      <c r="O1099" s="40">
        <v>231.3498218</v>
      </c>
      <c r="P1099" s="40">
        <v>222.89717719999999</v>
      </c>
      <c r="Q1099" s="40">
        <v>265.43443760000002</v>
      </c>
      <c r="R1099" s="40">
        <v>268.85210810000001</v>
      </c>
      <c r="S1099" s="40">
        <v>248.89025470000001</v>
      </c>
      <c r="T1099" s="40">
        <v>263.47582749999998</v>
      </c>
      <c r="U1099" s="40">
        <v>258.66260949999997</v>
      </c>
      <c r="V1099" s="40">
        <v>256.71432959999999</v>
      </c>
      <c r="W1099" s="40">
        <v>272.0533332</v>
      </c>
      <c r="X1099" s="40">
        <v>296.78560820000001</v>
      </c>
      <c r="Y1099" s="40">
        <v>287.04014760000001</v>
      </c>
      <c r="Z1099" s="40">
        <v>284.5812535</v>
      </c>
      <c r="AA1099" s="40">
        <v>280.17562229999999</v>
      </c>
      <c r="AB1099" s="40">
        <v>306.33841180000002</v>
      </c>
      <c r="AC1099" s="40">
        <v>295.4032125</v>
      </c>
      <c r="AD1099" s="40">
        <v>298.43494650000002</v>
      </c>
      <c r="AE1099" s="40">
        <v>290.88515719999998</v>
      </c>
      <c r="AF1099" s="40">
        <v>316.11730089999998</v>
      </c>
      <c r="AG1099" s="40">
        <v>316.98742829999998</v>
      </c>
      <c r="AH1099" s="40">
        <v>324.63067269999999</v>
      </c>
      <c r="AI1099" s="40">
        <v>331.12297599999999</v>
      </c>
      <c r="AJ1099" s="40">
        <v>326.43471240000002</v>
      </c>
      <c r="AK1099" s="40">
        <v>329.41251219999998</v>
      </c>
      <c r="AL1099" s="40">
        <v>337.96969960000001</v>
      </c>
      <c r="AM1099" s="40">
        <v>334.20165350000002</v>
      </c>
      <c r="AN1099" s="40">
        <v>307.36116019999997</v>
      </c>
      <c r="AO1099" s="40">
        <v>290.5444928</v>
      </c>
      <c r="AP1099" s="40">
        <v>263.47459250000003</v>
      </c>
      <c r="AQ1099" s="40">
        <v>239.22462250000001</v>
      </c>
      <c r="AR1099" s="40">
        <v>232.68680660000001</v>
      </c>
      <c r="AS1099" s="40">
        <v>240.81381690000001</v>
      </c>
      <c r="AT1099" s="40">
        <v>234.8664698</v>
      </c>
      <c r="AU1099" s="40">
        <v>228.42420670000001</v>
      </c>
      <c r="AV1099" s="40">
        <v>227.60411490000001</v>
      </c>
      <c r="AW1099" s="40">
        <v>231.1749193</v>
      </c>
      <c r="AX1099" s="40">
        <v>221.39868770000001</v>
      </c>
      <c r="AY1099" s="40">
        <v>224.689303</v>
      </c>
      <c r="AZ1099" s="40">
        <v>219.356176</v>
      </c>
      <c r="BA1099" s="40">
        <v>223.63832160000001</v>
      </c>
      <c r="BB1099" s="40">
        <v>223.65843380000001</v>
      </c>
      <c r="BC1099" s="40">
        <v>226.7443485</v>
      </c>
      <c r="BD1099" s="40">
        <v>227.71515600000001</v>
      </c>
      <c r="BE1099" s="40">
        <v>231.7955369</v>
      </c>
      <c r="BF1099" s="40">
        <v>233.76804480000001</v>
      </c>
      <c r="BG1099" s="40">
        <v>236.92693159999999</v>
      </c>
      <c r="BH1099" s="40">
        <v>241.33084210000001</v>
      </c>
      <c r="BI1099" s="40">
        <v>244.1488627</v>
      </c>
      <c r="BJ1099" s="40">
        <v>227.55368780000001</v>
      </c>
      <c r="BK1099" s="40">
        <v>219.20658510000001</v>
      </c>
      <c r="BL1099" s="40">
        <v>213.4056032</v>
      </c>
    </row>
    <row r="1100" spans="1:64" x14ac:dyDescent="0.3">
      <c r="A1100" s="40" t="s">
        <v>157</v>
      </c>
      <c r="B1100" s="40" t="s">
        <v>158</v>
      </c>
      <c r="C1100" s="40" t="s">
        <v>329</v>
      </c>
      <c r="D1100" s="40" t="s">
        <v>90</v>
      </c>
      <c r="E1100" s="40" t="s">
        <v>293</v>
      </c>
      <c r="G1100" s="40" t="s">
        <v>91</v>
      </c>
      <c r="AB1100" s="40">
        <v>227.7834435</v>
      </c>
      <c r="AC1100" s="40">
        <v>223.57765989999999</v>
      </c>
      <c r="AD1100" s="40">
        <v>234.7267161</v>
      </c>
      <c r="AE1100" s="40">
        <v>220.92714520000001</v>
      </c>
      <c r="AF1100" s="40">
        <v>190.1402497</v>
      </c>
      <c r="AG1100" s="40">
        <v>201.97453250000001</v>
      </c>
      <c r="AH1100" s="40">
        <v>222.7095989</v>
      </c>
      <c r="AI1100" s="40">
        <v>216.6639715</v>
      </c>
      <c r="AJ1100" s="40">
        <v>208.7868738</v>
      </c>
      <c r="AK1100" s="40">
        <v>207.21978139999999</v>
      </c>
      <c r="AL1100" s="40">
        <v>185.72990050000001</v>
      </c>
      <c r="AM1100" s="40">
        <v>163.62328059999999</v>
      </c>
      <c r="AN1100" s="40">
        <v>178.6086473</v>
      </c>
      <c r="AO1100" s="40">
        <v>177.9948728</v>
      </c>
      <c r="AP1100" s="40">
        <v>182.70887830000001</v>
      </c>
      <c r="AQ1100" s="40">
        <v>199.00502169999999</v>
      </c>
      <c r="AR1100" s="40">
        <v>199.1113028</v>
      </c>
      <c r="AS1100" s="40">
        <v>186.66140189999999</v>
      </c>
      <c r="AT1100" s="40">
        <v>190.69154829999999</v>
      </c>
      <c r="AU1100" s="40">
        <v>196.50496219999999</v>
      </c>
      <c r="AV1100" s="40">
        <v>206.7431435</v>
      </c>
      <c r="AW1100" s="40">
        <v>203.9059129</v>
      </c>
      <c r="AX1100" s="40">
        <v>193.8669151</v>
      </c>
      <c r="AY1100" s="40">
        <v>214.04483149999999</v>
      </c>
      <c r="AZ1100" s="40">
        <v>232.78320020000001</v>
      </c>
      <c r="BA1100" s="40">
        <v>251.05604650000001</v>
      </c>
      <c r="BB1100" s="40">
        <v>272.39119799999997</v>
      </c>
      <c r="BC1100" s="40">
        <v>293.85331330000002</v>
      </c>
      <c r="BD1100" s="40">
        <v>311.36774380000003</v>
      </c>
      <c r="BE1100" s="40">
        <v>341.30990919999999</v>
      </c>
      <c r="BF1100" s="40">
        <v>369.58442000000002</v>
      </c>
      <c r="BG1100" s="40">
        <v>391.13179530000002</v>
      </c>
      <c r="BH1100" s="40">
        <v>421.3841357</v>
      </c>
      <c r="BI1100" s="40">
        <v>452.77823599999999</v>
      </c>
      <c r="BJ1100" s="40">
        <v>487.29001049999999</v>
      </c>
      <c r="BK1100" s="40">
        <v>511.18742650000002</v>
      </c>
      <c r="BL1100" s="40">
        <v>549.84787270000004</v>
      </c>
    </row>
    <row r="1101" spans="1:64" x14ac:dyDescent="0.3">
      <c r="A1101" s="40" t="s">
        <v>159</v>
      </c>
      <c r="B1101" s="40" t="s">
        <v>160</v>
      </c>
      <c r="C1101" s="40" t="s">
        <v>329</v>
      </c>
      <c r="D1101" s="40" t="s">
        <v>90</v>
      </c>
      <c r="E1101" s="40" t="s">
        <v>293</v>
      </c>
      <c r="G1101" s="40" t="s">
        <v>91</v>
      </c>
      <c r="H1101" s="40">
        <v>481.36723710000001</v>
      </c>
      <c r="I1101" s="40">
        <v>510.55620879999998</v>
      </c>
      <c r="J1101" s="40">
        <v>537.95291829999996</v>
      </c>
      <c r="K1101" s="40">
        <v>546.75418639999998</v>
      </c>
      <c r="L1101" s="40">
        <v>539.8681368</v>
      </c>
      <c r="M1101" s="40">
        <v>599.34352850000005</v>
      </c>
      <c r="N1101" s="40">
        <v>599.23563430000002</v>
      </c>
      <c r="O1101" s="40">
        <v>625.64429319999999</v>
      </c>
      <c r="P1101" s="40">
        <v>652.72629459999996</v>
      </c>
      <c r="Q1101" s="40">
        <v>601.05825140000002</v>
      </c>
      <c r="R1101" s="40">
        <v>708.82289939999998</v>
      </c>
      <c r="S1101" s="40">
        <v>800.67059229999995</v>
      </c>
      <c r="T1101" s="40">
        <v>817.65746190000004</v>
      </c>
      <c r="U1101" s="40">
        <v>820.27903189999995</v>
      </c>
      <c r="V1101" s="40">
        <v>797.50930349999999</v>
      </c>
      <c r="W1101" s="40">
        <v>784.9981196</v>
      </c>
      <c r="X1101" s="40">
        <v>827.7718251</v>
      </c>
      <c r="Y1101" s="40">
        <v>852.4445346</v>
      </c>
      <c r="Z1101" s="40">
        <v>883.39831579999998</v>
      </c>
      <c r="AA1101" s="40">
        <v>898.04425100000003</v>
      </c>
      <c r="AB1101" s="40">
        <v>897.04696430000001</v>
      </c>
      <c r="AC1101" s="40">
        <v>876.45238040000004</v>
      </c>
      <c r="AD1101" s="40">
        <v>854.82327769999995</v>
      </c>
      <c r="AE1101" s="40">
        <v>837.75217439999994</v>
      </c>
      <c r="AF1101" s="40">
        <v>842.05544250000003</v>
      </c>
      <c r="AG1101" s="40">
        <v>870.28052170000001</v>
      </c>
      <c r="AH1101" s="40">
        <v>889.61558669999999</v>
      </c>
      <c r="AI1101" s="40">
        <v>912.30990940000004</v>
      </c>
      <c r="AJ1101" s="40">
        <v>922.96219080000003</v>
      </c>
      <c r="AK1101" s="40">
        <v>930.0336436</v>
      </c>
      <c r="AL1101" s="40">
        <v>913.09114169999998</v>
      </c>
      <c r="AM1101" s="40">
        <v>877.33152889999997</v>
      </c>
      <c r="AN1101" s="40">
        <v>853.41779289999999</v>
      </c>
      <c r="AO1101" s="40">
        <v>849.67855940000004</v>
      </c>
      <c r="AP1101" s="40">
        <v>861.23114220000002</v>
      </c>
      <c r="AQ1101" s="40">
        <v>871.41179260000001</v>
      </c>
      <c r="AR1101" s="40">
        <v>851.16583279999998</v>
      </c>
      <c r="AS1101" s="40">
        <v>855.08182859999999</v>
      </c>
      <c r="AT1101" s="40">
        <v>851.05002039999999</v>
      </c>
      <c r="AU1101" s="40">
        <v>833.01245240000003</v>
      </c>
      <c r="AV1101" s="40">
        <v>841.20301840000002</v>
      </c>
      <c r="AW1101" s="40">
        <v>823.07478939999999</v>
      </c>
      <c r="AX1101" s="40">
        <v>824.45296980000001</v>
      </c>
      <c r="AY1101" s="40">
        <v>843.21179749999999</v>
      </c>
      <c r="AZ1101" s="40">
        <v>868.90471170000001</v>
      </c>
      <c r="BA1101" s="40">
        <v>900.08180609999999</v>
      </c>
      <c r="BB1101" s="40">
        <v>935.63700879999999</v>
      </c>
      <c r="BC1101" s="40">
        <v>912.35770479999996</v>
      </c>
      <c r="BD1101" s="40">
        <v>917.02471509999998</v>
      </c>
      <c r="BE1101" s="40">
        <v>967.35045490000005</v>
      </c>
      <c r="BF1101" s="40">
        <v>998.97757120000006</v>
      </c>
      <c r="BG1101" s="40">
        <v>1016.806597</v>
      </c>
      <c r="BH1101" s="40">
        <v>1048.2367240000001</v>
      </c>
      <c r="BI1101" s="40">
        <v>1075.6594600000001</v>
      </c>
      <c r="BJ1101" s="40">
        <v>1107.9928930000001</v>
      </c>
      <c r="BK1101" s="40">
        <v>1143.3643300000001</v>
      </c>
      <c r="BL1101" s="40">
        <v>1169.2152739999999</v>
      </c>
    </row>
    <row r="1102" spans="1:64" x14ac:dyDescent="0.3">
      <c r="A1102" s="40" t="s">
        <v>275</v>
      </c>
      <c r="B1102" s="40" t="s">
        <v>276</v>
      </c>
      <c r="C1102" s="40" t="s">
        <v>329</v>
      </c>
      <c r="D1102" s="40" t="s">
        <v>90</v>
      </c>
      <c r="E1102" s="40" t="s">
        <v>293</v>
      </c>
      <c r="G1102" s="40" t="s">
        <v>91</v>
      </c>
      <c r="H1102" s="40">
        <v>713.37738279999996</v>
      </c>
      <c r="I1102" s="40">
        <v>712.00405650000005</v>
      </c>
      <c r="J1102" s="40">
        <v>688.18169639999996</v>
      </c>
      <c r="K1102" s="40">
        <v>697.79166559999999</v>
      </c>
      <c r="L1102" s="40">
        <v>677.29122419999999</v>
      </c>
      <c r="M1102" s="40">
        <v>673.82746810000003</v>
      </c>
      <c r="N1102" s="40">
        <v>692.94134340000005</v>
      </c>
      <c r="O1102" s="40">
        <v>721.15143330000001</v>
      </c>
      <c r="P1102" s="40">
        <v>728.42187090000004</v>
      </c>
      <c r="Q1102" s="40">
        <v>746.52197349999994</v>
      </c>
      <c r="R1102" s="40">
        <v>755.01272029999996</v>
      </c>
      <c r="S1102" s="40">
        <v>725.14837690000002</v>
      </c>
      <c r="T1102" s="40">
        <v>686.78216269999996</v>
      </c>
      <c r="U1102" s="40">
        <v>681.19040559999996</v>
      </c>
      <c r="V1102" s="40">
        <v>670.5718339</v>
      </c>
      <c r="W1102" s="40">
        <v>631.81266240000002</v>
      </c>
      <c r="X1102" s="40">
        <v>628.57777850000002</v>
      </c>
      <c r="Y1102" s="40">
        <v>594.5950292</v>
      </c>
      <c r="Z1102" s="40">
        <v>634.72333779999997</v>
      </c>
      <c r="AA1102" s="40">
        <v>621.71547659999999</v>
      </c>
      <c r="AB1102" s="40">
        <v>545.4720135</v>
      </c>
      <c r="AC1102" s="40">
        <v>520.35591450000004</v>
      </c>
      <c r="AD1102" s="40">
        <v>510.12592669999998</v>
      </c>
      <c r="AE1102" s="40">
        <v>504.15029079999999</v>
      </c>
      <c r="AF1102" s="40">
        <v>495.65544640000002</v>
      </c>
      <c r="AG1102" s="40">
        <v>491.2758753</v>
      </c>
      <c r="AH1102" s="40">
        <v>483.26259800000003</v>
      </c>
      <c r="AI1102" s="40">
        <v>485.81059859999999</v>
      </c>
      <c r="AJ1102" s="40">
        <v>491.4355261</v>
      </c>
      <c r="AK1102" s="40">
        <v>492.39890880000002</v>
      </c>
      <c r="AL1102" s="40">
        <v>448.0355093</v>
      </c>
      <c r="AM1102" s="40">
        <v>440.13721049999998</v>
      </c>
      <c r="AN1102" s="40">
        <v>436.1016674</v>
      </c>
      <c r="AO1102" s="40">
        <v>422.74616079999998</v>
      </c>
      <c r="AP1102" s="40">
        <v>416.93832079999999</v>
      </c>
      <c r="AQ1102" s="40">
        <v>412.80833749999999</v>
      </c>
      <c r="AR1102" s="40">
        <v>414.77425369999997</v>
      </c>
      <c r="AS1102" s="40">
        <v>417.666676</v>
      </c>
      <c r="AT1102" s="40">
        <v>423.5761412</v>
      </c>
      <c r="AU1102" s="40">
        <v>430.1089963</v>
      </c>
      <c r="AV1102" s="40">
        <v>442.13582350000001</v>
      </c>
      <c r="AW1102" s="40">
        <v>374.48909079999999</v>
      </c>
      <c r="AX1102" s="40">
        <v>398.90197860000001</v>
      </c>
      <c r="AY1102" s="40">
        <v>407.51746209999999</v>
      </c>
      <c r="AZ1102" s="40">
        <v>413.8674949</v>
      </c>
      <c r="BA1102" s="40">
        <v>422.14116710000002</v>
      </c>
      <c r="BB1102" s="40">
        <v>435.71724519999998</v>
      </c>
      <c r="BC1102" s="40">
        <v>453.63656420000001</v>
      </c>
      <c r="BD1102" s="40">
        <v>423.30574080000002</v>
      </c>
      <c r="BE1102" s="40">
        <v>412.73093410000001</v>
      </c>
      <c r="BF1102" s="40">
        <v>407.3272819</v>
      </c>
      <c r="BG1102" s="40">
        <v>408.34212559999997</v>
      </c>
      <c r="BH1102" s="40">
        <v>406.37499320000001</v>
      </c>
      <c r="BI1102" s="40">
        <v>408.6610331</v>
      </c>
      <c r="BJ1102" s="40">
        <v>410.1941592</v>
      </c>
      <c r="BK1102" s="40">
        <v>416.00271729999997</v>
      </c>
      <c r="BL1102" s="40">
        <v>421.89124570000001</v>
      </c>
    </row>
    <row r="1103" spans="1:64" x14ac:dyDescent="0.3">
      <c r="A1103" s="40" t="s">
        <v>277</v>
      </c>
      <c r="B1103" s="40" t="s">
        <v>278</v>
      </c>
      <c r="C1103" s="40" t="s">
        <v>329</v>
      </c>
      <c r="D1103" s="40" t="s">
        <v>90</v>
      </c>
      <c r="E1103" s="40" t="s">
        <v>293</v>
      </c>
      <c r="G1103" s="40" t="s">
        <v>91</v>
      </c>
      <c r="H1103" s="40">
        <v>253.89682640000001</v>
      </c>
      <c r="I1103" s="40">
        <v>249.8924878</v>
      </c>
      <c r="J1103" s="40">
        <v>240.83651560000001</v>
      </c>
      <c r="K1103" s="40">
        <v>241.5500203</v>
      </c>
      <c r="L1103" s="40">
        <v>267.99961189999999</v>
      </c>
      <c r="M1103" s="40">
        <v>296.24791759999999</v>
      </c>
      <c r="N1103" s="40">
        <v>310.07291140000001</v>
      </c>
      <c r="O1103" s="40">
        <v>296.55044140000001</v>
      </c>
      <c r="P1103" s="40">
        <v>306.0272473</v>
      </c>
      <c r="Q1103" s="40">
        <v>299.52675670000002</v>
      </c>
      <c r="R1103" s="40">
        <v>338.90523289999999</v>
      </c>
      <c r="S1103" s="40">
        <v>350.32537200000002</v>
      </c>
      <c r="T1103" s="40">
        <v>348.53573820000003</v>
      </c>
      <c r="U1103" s="40">
        <v>363.06482949999997</v>
      </c>
      <c r="V1103" s="40">
        <v>374.13139669999998</v>
      </c>
      <c r="W1103" s="40">
        <v>381.17020179999997</v>
      </c>
      <c r="X1103" s="40">
        <v>387.63438400000001</v>
      </c>
      <c r="Y1103" s="40">
        <v>412.27321660000001</v>
      </c>
      <c r="Z1103" s="40">
        <v>417.49286210000002</v>
      </c>
      <c r="AA1103" s="40">
        <v>407.16922269999998</v>
      </c>
      <c r="AB1103" s="40">
        <v>375.60481270000002</v>
      </c>
      <c r="AC1103" s="40">
        <v>375.69313319999998</v>
      </c>
      <c r="AD1103" s="40">
        <v>379.31574060000003</v>
      </c>
      <c r="AE1103" s="40">
        <v>386.05389339999999</v>
      </c>
      <c r="AF1103" s="40">
        <v>386.0557483</v>
      </c>
      <c r="AG1103" s="40">
        <v>364.30131970000002</v>
      </c>
      <c r="AH1103" s="40">
        <v>347.66305440000002</v>
      </c>
      <c r="AI1103" s="40">
        <v>337.24383210000002</v>
      </c>
      <c r="AJ1103" s="40">
        <v>324.57694709999998</v>
      </c>
      <c r="AK1103" s="40">
        <v>330.58914299999998</v>
      </c>
      <c r="AL1103" s="40">
        <v>351.85953899999998</v>
      </c>
      <c r="AM1103" s="40">
        <v>323.08984029999999</v>
      </c>
      <c r="AN1103" s="40">
        <v>353.45359789999998</v>
      </c>
      <c r="AO1103" s="40">
        <v>315.92773449999999</v>
      </c>
      <c r="AP1103" s="40">
        <v>364.60632509999999</v>
      </c>
      <c r="AQ1103" s="40">
        <v>383.51559359999999</v>
      </c>
      <c r="AR1103" s="40">
        <v>387.62832179999998</v>
      </c>
      <c r="AS1103" s="40">
        <v>390.58015599999999</v>
      </c>
      <c r="AT1103" s="40">
        <v>390.08703370000001</v>
      </c>
      <c r="AU1103" s="40">
        <v>384.67786910000001</v>
      </c>
      <c r="AV1103" s="40">
        <v>355.54872230000001</v>
      </c>
      <c r="AW1103" s="40">
        <v>352.02634569999998</v>
      </c>
      <c r="AX1103" s="40">
        <v>362.36976920000001</v>
      </c>
      <c r="AY1103" s="40">
        <v>371.78514680000001</v>
      </c>
      <c r="AZ1103" s="40">
        <v>373.22989280000002</v>
      </c>
      <c r="BA1103" s="40">
        <v>379.43633879999999</v>
      </c>
      <c r="BB1103" s="40">
        <v>403.4921837</v>
      </c>
      <c r="BC1103" s="40">
        <v>421.22362570000001</v>
      </c>
      <c r="BD1103" s="40">
        <v>442.55463800000001</v>
      </c>
      <c r="BE1103" s="40">
        <v>458.86543010000003</v>
      </c>
      <c r="BF1103" s="40">
        <v>466.96054939999999</v>
      </c>
      <c r="BG1103" s="40">
        <v>461.88457940000001</v>
      </c>
      <c r="BH1103" s="40">
        <v>471.83764439999999</v>
      </c>
      <c r="BI1103" s="40">
        <v>484.36572810000001</v>
      </c>
      <c r="BJ1103" s="40">
        <v>483.62591859999998</v>
      </c>
      <c r="BK1103" s="40">
        <v>481.44905729999999</v>
      </c>
      <c r="BL1103" s="40">
        <v>486.44241579999999</v>
      </c>
    </row>
    <row r="1104" spans="1:64" x14ac:dyDescent="0.3">
      <c r="A1104" s="40" t="s">
        <v>165</v>
      </c>
      <c r="B1104" s="40" t="s">
        <v>166</v>
      </c>
      <c r="C1104" s="40" t="s">
        <v>329</v>
      </c>
      <c r="D1104" s="40" t="s">
        <v>90</v>
      </c>
      <c r="E1104" s="40" t="s">
        <v>293</v>
      </c>
      <c r="G1104" s="40" t="s">
        <v>91</v>
      </c>
      <c r="AA1104" s="40">
        <v>190.47947260000001</v>
      </c>
      <c r="AB1104" s="40">
        <v>195.30970450000001</v>
      </c>
      <c r="AC1104" s="40">
        <v>177.7866161</v>
      </c>
      <c r="AD1104" s="40">
        <v>146.93215369999999</v>
      </c>
      <c r="AE1104" s="40">
        <v>135.28594079999999</v>
      </c>
      <c r="AF1104" s="40">
        <v>135.26418960000001</v>
      </c>
      <c r="AG1104" s="40">
        <v>131.64638110000001</v>
      </c>
      <c r="AH1104" s="40">
        <v>151.15523279999999</v>
      </c>
      <c r="AI1104" s="40">
        <v>163.780238</v>
      </c>
      <c r="AJ1104" s="40">
        <v>173.66385980000001</v>
      </c>
      <c r="AK1104" s="40">
        <v>172.9108664</v>
      </c>
      <c r="AL1104" s="40">
        <v>176.78856769999999</v>
      </c>
      <c r="AM1104" s="40">
        <v>161.83381600000001</v>
      </c>
      <c r="AN1104" s="40">
        <v>169.2182344</v>
      </c>
      <c r="AO1104" s="40">
        <v>172.79256190000001</v>
      </c>
      <c r="AP1104" s="40">
        <v>170.58170899999999</v>
      </c>
      <c r="AQ1104" s="40">
        <v>209.8616571</v>
      </c>
      <c r="AR1104" s="40">
        <v>226.3039235</v>
      </c>
      <c r="AS1104" s="40">
        <v>246.71009900000001</v>
      </c>
      <c r="AT1104" s="40">
        <v>259.23182550000001</v>
      </c>
      <c r="AU1104" s="40">
        <v>256.53937989999997</v>
      </c>
      <c r="AV1104" s="40">
        <v>281.06769150000002</v>
      </c>
      <c r="AW1104" s="40">
        <v>296.98348650000003</v>
      </c>
      <c r="AX1104" s="40">
        <v>307.0340736</v>
      </c>
      <c r="AY1104" s="40">
        <v>321.30288059999998</v>
      </c>
      <c r="AZ1104" s="40">
        <v>339.13224439999999</v>
      </c>
      <c r="BA1104" s="40">
        <v>361.74503779999998</v>
      </c>
      <c r="BB1104" s="40">
        <v>377.3832721</v>
      </c>
      <c r="BC1104" s="40">
        <v>391.71014750000001</v>
      </c>
      <c r="BD1104" s="40">
        <v>404.59502040000001</v>
      </c>
      <c r="BE1104" s="40">
        <v>419.22581489999999</v>
      </c>
      <c r="BF1104" s="40">
        <v>436.14318170000001</v>
      </c>
      <c r="BG1104" s="40">
        <v>454.10682409999998</v>
      </c>
      <c r="BH1104" s="40">
        <v>472.59063730000003</v>
      </c>
      <c r="BI1104" s="40">
        <v>493.25330150000002</v>
      </c>
      <c r="BJ1104" s="40">
        <v>510.79359099999999</v>
      </c>
      <c r="BK1104" s="40">
        <v>514.96318989999997</v>
      </c>
      <c r="BL1104" s="40">
        <v>519.09394850000001</v>
      </c>
    </row>
    <row r="1105" spans="1:64" x14ac:dyDescent="0.3">
      <c r="A1105" s="40" t="s">
        <v>171</v>
      </c>
      <c r="B1105" s="40" t="s">
        <v>172</v>
      </c>
      <c r="C1105" s="40" t="s">
        <v>329</v>
      </c>
      <c r="D1105" s="40" t="s">
        <v>90</v>
      </c>
      <c r="E1105" s="40" t="s">
        <v>293</v>
      </c>
      <c r="G1105" s="40" t="s">
        <v>91</v>
      </c>
      <c r="H1105" s="40">
        <v>310.68064720000001</v>
      </c>
      <c r="I1105" s="40">
        <v>339.7121788</v>
      </c>
      <c r="J1105" s="40">
        <v>301.1807331</v>
      </c>
      <c r="K1105" s="40">
        <v>258.73957430000002</v>
      </c>
      <c r="L1105" s="40">
        <v>270.77741020000002</v>
      </c>
      <c r="M1105" s="40">
        <v>282.23523440000002</v>
      </c>
      <c r="N1105" s="40">
        <v>292.99462349999999</v>
      </c>
      <c r="O1105" s="40">
        <v>303.86022259999999</v>
      </c>
      <c r="P1105" s="40">
        <v>326.8072009</v>
      </c>
      <c r="Q1105" s="40">
        <v>335.9064644</v>
      </c>
      <c r="R1105" s="40">
        <v>329.95895619999999</v>
      </c>
      <c r="S1105" s="40">
        <v>321.24663559999999</v>
      </c>
      <c r="T1105" s="40">
        <v>322.68297940000002</v>
      </c>
      <c r="U1105" s="40">
        <v>317.59534589999998</v>
      </c>
      <c r="V1105" s="40">
        <v>301.44705620000002</v>
      </c>
      <c r="W1105" s="40">
        <v>349.0008598</v>
      </c>
      <c r="X1105" s="40">
        <v>344.61689680000001</v>
      </c>
      <c r="Y1105" s="40">
        <v>363.92815890000003</v>
      </c>
      <c r="Z1105" s="40">
        <v>393.65794649999998</v>
      </c>
      <c r="AA1105" s="40">
        <v>414.49293119999999</v>
      </c>
      <c r="AB1105" s="40">
        <v>422.69255620000001</v>
      </c>
      <c r="AC1105" s="40">
        <v>416.68304060000003</v>
      </c>
      <c r="AD1105" s="40">
        <v>427.25789370000001</v>
      </c>
      <c r="AE1105" s="40">
        <v>394.65029470000002</v>
      </c>
      <c r="AF1105" s="40">
        <v>395.98927839999999</v>
      </c>
      <c r="AG1105" s="40">
        <v>398.91458690000002</v>
      </c>
      <c r="AH1105" s="40">
        <v>379.59740219999998</v>
      </c>
      <c r="AI1105" s="40">
        <v>379.85759480000002</v>
      </c>
      <c r="AJ1105" s="40">
        <v>369.93914799999999</v>
      </c>
      <c r="AK1105" s="40">
        <v>360.07671640000001</v>
      </c>
      <c r="AL1105" s="40">
        <v>360.18412869999997</v>
      </c>
      <c r="AM1105" s="40">
        <v>401.24659279999997</v>
      </c>
      <c r="AN1105" s="40">
        <v>392.23494520000003</v>
      </c>
      <c r="AO1105" s="40">
        <v>204.72488480000001</v>
      </c>
      <c r="AP1105" s="40">
        <v>280.43398180000003</v>
      </c>
      <c r="AQ1105" s="40">
        <v>306.50398539999998</v>
      </c>
      <c r="AR1105" s="40">
        <v>327.16766819999998</v>
      </c>
      <c r="AS1105" s="40">
        <v>329.03828570000002</v>
      </c>
      <c r="AT1105" s="40">
        <v>318.96408339999999</v>
      </c>
      <c r="AU1105" s="40">
        <v>327.03820469999999</v>
      </c>
      <c r="AV1105" s="40">
        <v>341.84984969999999</v>
      </c>
      <c r="AW1105" s="40">
        <v>377.57268829999998</v>
      </c>
      <c r="AX1105" s="40">
        <v>379.48041430000001</v>
      </c>
      <c r="AY1105" s="40">
        <v>401.35793899999999</v>
      </c>
      <c r="AZ1105" s="40">
        <v>430.53603709999999</v>
      </c>
      <c r="BA1105" s="40">
        <v>459.2879446</v>
      </c>
      <c r="BB1105" s="40">
        <v>481.96149250000002</v>
      </c>
      <c r="BC1105" s="40">
        <v>521.39190480000002</v>
      </c>
      <c r="BD1105" s="40">
        <v>539.20462480000003</v>
      </c>
      <c r="BE1105" s="40">
        <v>563.4013453</v>
      </c>
      <c r="BF1105" s="40">
        <v>591.70928649999996</v>
      </c>
      <c r="BG1105" s="40">
        <v>627.61977990000003</v>
      </c>
      <c r="BH1105" s="40">
        <v>640.79252870000005</v>
      </c>
      <c r="BI1105" s="40">
        <v>672.61735769999996</v>
      </c>
      <c r="BJ1105" s="40">
        <v>714.37026460000004</v>
      </c>
      <c r="BK1105" s="40">
        <v>738.80570869999997</v>
      </c>
      <c r="BL1105" s="40">
        <v>764.89080090000004</v>
      </c>
    </row>
    <row r="1106" spans="1:64" x14ac:dyDescent="0.3">
      <c r="A1106" s="40" t="s">
        <v>175</v>
      </c>
      <c r="B1106" s="40" t="s">
        <v>176</v>
      </c>
      <c r="C1106" s="40" t="s">
        <v>329</v>
      </c>
      <c r="D1106" s="40" t="s">
        <v>90</v>
      </c>
      <c r="E1106" s="40" t="s">
        <v>293</v>
      </c>
      <c r="G1106" s="40" t="s">
        <v>91</v>
      </c>
      <c r="H1106" s="40">
        <v>4581.9172509999999</v>
      </c>
      <c r="I1106" s="40">
        <v>4737.8340449999996</v>
      </c>
      <c r="J1106" s="40">
        <v>4953.2248250000002</v>
      </c>
      <c r="K1106" s="40">
        <v>5205.022669</v>
      </c>
      <c r="L1106" s="40">
        <v>5377.097976</v>
      </c>
      <c r="M1106" s="40">
        <v>5466.5914000000002</v>
      </c>
      <c r="N1106" s="40">
        <v>5704.2542240000002</v>
      </c>
      <c r="O1106" s="40">
        <v>5782.6902140000002</v>
      </c>
      <c r="P1106" s="40">
        <v>5892.6132930000003</v>
      </c>
      <c r="Q1106" s="40">
        <v>6033.6616940000004</v>
      </c>
      <c r="R1106" s="40">
        <v>6119.4618410000003</v>
      </c>
      <c r="S1106" s="40">
        <v>6049.3323840000003</v>
      </c>
      <c r="T1106" s="40">
        <v>6152.2664210000003</v>
      </c>
      <c r="U1106" s="40">
        <v>6351.7468849999996</v>
      </c>
      <c r="V1106" s="40">
        <v>6288.7127719999999</v>
      </c>
      <c r="W1106" s="40">
        <v>6264.8265300000003</v>
      </c>
      <c r="X1106" s="40">
        <v>6101.7779419999997</v>
      </c>
      <c r="Y1106" s="40">
        <v>6130.0422399999998</v>
      </c>
      <c r="Z1106" s="40">
        <v>6204.7728690000004</v>
      </c>
      <c r="AA1106" s="40">
        <v>6450.3071110000001</v>
      </c>
      <c r="AB1106" s="40">
        <v>6624.1501959999996</v>
      </c>
      <c r="AC1106" s="40">
        <v>6430.8260810000002</v>
      </c>
      <c r="AD1106" s="40">
        <v>6153.1062789999996</v>
      </c>
      <c r="AE1106" s="40">
        <v>6309.0585330000004</v>
      </c>
      <c r="AF1106" s="40">
        <v>6087.2847529999999</v>
      </c>
      <c r="AG1106" s="40">
        <v>5954.1646890000002</v>
      </c>
      <c r="AH1106" s="40">
        <v>5951.5826610000004</v>
      </c>
      <c r="AI1106" s="40">
        <v>6073.9265050000004</v>
      </c>
      <c r="AJ1106" s="40">
        <v>6088.9821270000002</v>
      </c>
      <c r="AK1106" s="40">
        <v>5937.1813110000003</v>
      </c>
      <c r="AL1106" s="40">
        <v>5742.593586</v>
      </c>
      <c r="AM1106" s="40">
        <v>5488.1746800000001</v>
      </c>
      <c r="AN1106" s="40">
        <v>5426.2906800000001</v>
      </c>
      <c r="AO1106" s="40">
        <v>5475.1135350000004</v>
      </c>
      <c r="AP1106" s="40">
        <v>5528.2565880000002</v>
      </c>
      <c r="AQ1106" s="40">
        <v>5657.0520980000001</v>
      </c>
      <c r="AR1106" s="40">
        <v>5703.2936079999999</v>
      </c>
      <c r="AS1106" s="40">
        <v>5639.4379499999995</v>
      </c>
      <c r="AT1106" s="40">
        <v>5686.7807320000002</v>
      </c>
      <c r="AU1106" s="40">
        <v>5838.8645210000004</v>
      </c>
      <c r="AV1106" s="40">
        <v>5911.6185160000005</v>
      </c>
      <c r="AW1106" s="40">
        <v>6046.7879409999996</v>
      </c>
      <c r="AX1106" s="40">
        <v>6143.7783529999997</v>
      </c>
      <c r="AY1106" s="40">
        <v>6343.8940430000002</v>
      </c>
      <c r="AZ1106" s="40">
        <v>6600.2522730000001</v>
      </c>
      <c r="BA1106" s="40">
        <v>6893.3066040000003</v>
      </c>
      <c r="BB1106" s="40">
        <v>7186.7381150000001</v>
      </c>
      <c r="BC1106" s="40">
        <v>7338.8457920000001</v>
      </c>
      <c r="BD1106" s="40">
        <v>7146.7642569999998</v>
      </c>
      <c r="BE1106" s="40">
        <v>7276.3767559999997</v>
      </c>
      <c r="BF1106" s="40">
        <v>7417.7280700000001</v>
      </c>
      <c r="BG1106" s="40">
        <v>7476.803175</v>
      </c>
      <c r="BH1106" s="40">
        <v>7552.9972349999998</v>
      </c>
      <c r="BI1106" s="40">
        <v>7583.5895090000004</v>
      </c>
      <c r="BJ1106" s="40">
        <v>7576.2113689999996</v>
      </c>
      <c r="BK1106" s="40">
        <v>7520.5332310000003</v>
      </c>
      <c r="BL1106" s="40">
        <v>7525.2931850000004</v>
      </c>
    </row>
    <row r="1107" spans="1:64" x14ac:dyDescent="0.3">
      <c r="A1107" s="40" t="s">
        <v>177</v>
      </c>
      <c r="B1107" s="40" t="s">
        <v>178</v>
      </c>
      <c r="C1107" s="40" t="s">
        <v>329</v>
      </c>
      <c r="D1107" s="40" t="s">
        <v>90</v>
      </c>
      <c r="E1107" s="40" t="s">
        <v>293</v>
      </c>
      <c r="G1107" s="40" t="s">
        <v>91</v>
      </c>
      <c r="AI1107" s="40">
        <v>473.70255029999998</v>
      </c>
      <c r="AJ1107" s="40">
        <v>476.60459789999999</v>
      </c>
      <c r="AK1107" s="40">
        <v>494.20250149999998</v>
      </c>
      <c r="AL1107" s="40">
        <v>488.0767156</v>
      </c>
      <c r="AM1107" s="40">
        <v>474.64459629999999</v>
      </c>
      <c r="AN1107" s="40">
        <v>464.53305419999998</v>
      </c>
      <c r="AO1107" s="40">
        <v>456.89312430000001</v>
      </c>
      <c r="AP1107" s="40">
        <v>459.17497300000002</v>
      </c>
      <c r="AQ1107" s="40">
        <v>466.81300679999998</v>
      </c>
      <c r="AR1107" s="40">
        <v>470.72236770000001</v>
      </c>
      <c r="AS1107" s="40">
        <v>475.92870920000001</v>
      </c>
      <c r="AT1107" s="40">
        <v>486.41093110000003</v>
      </c>
      <c r="AU1107" s="40">
        <v>497.20417989999999</v>
      </c>
      <c r="AV1107" s="40">
        <v>512.96827020000001</v>
      </c>
      <c r="AW1107" s="40">
        <v>534.69665229999998</v>
      </c>
      <c r="AX1107" s="40">
        <v>555.49603620000005</v>
      </c>
      <c r="AY1107" s="40">
        <v>581.77241089999995</v>
      </c>
      <c r="AZ1107" s="40">
        <v>610.82232610000005</v>
      </c>
      <c r="BA1107" s="40">
        <v>620.05970930000001</v>
      </c>
      <c r="BB1107" s="40">
        <v>651.90365810000003</v>
      </c>
      <c r="BC1107" s="40">
        <v>666.81323959999997</v>
      </c>
      <c r="BD1107" s="40">
        <v>680.80613029999995</v>
      </c>
      <c r="BE1107" s="40">
        <v>701.60455009999998</v>
      </c>
      <c r="BF1107" s="40">
        <v>733.67079899999999</v>
      </c>
      <c r="BG1107" s="40">
        <v>747.6644526</v>
      </c>
      <c r="BH1107" s="40">
        <v>777.40363839999998</v>
      </c>
      <c r="BI1107" s="40">
        <v>806.15009789999999</v>
      </c>
      <c r="BJ1107" s="40">
        <v>835.97049570000001</v>
      </c>
      <c r="BK1107" s="40">
        <v>867.03812200000004</v>
      </c>
      <c r="BL1107" s="40">
        <v>900.52301669999997</v>
      </c>
    </row>
    <row r="1108" spans="1:64" x14ac:dyDescent="0.3">
      <c r="A1108" s="40" t="s">
        <v>179</v>
      </c>
      <c r="B1108" s="40" t="s">
        <v>180</v>
      </c>
      <c r="C1108" s="40" t="s">
        <v>329</v>
      </c>
      <c r="D1108" s="40" t="s">
        <v>90</v>
      </c>
      <c r="E1108" s="40" t="s">
        <v>293</v>
      </c>
      <c r="G1108" s="40" t="s">
        <v>91</v>
      </c>
      <c r="AC1108" s="40">
        <v>303.28192130000002</v>
      </c>
      <c r="AD1108" s="40">
        <v>311.08578399999999</v>
      </c>
      <c r="AE1108" s="40">
        <v>300.40770759999998</v>
      </c>
      <c r="AF1108" s="40">
        <v>281.11122460000001</v>
      </c>
      <c r="AG1108" s="40">
        <v>272.74973440000002</v>
      </c>
      <c r="AH1108" s="40">
        <v>273.78400820000002</v>
      </c>
      <c r="AI1108" s="40">
        <v>286.0809749</v>
      </c>
      <c r="AJ1108" s="40">
        <v>293.74082240000001</v>
      </c>
      <c r="AK1108" s="40">
        <v>302.12614059999999</v>
      </c>
      <c r="AL1108" s="40">
        <v>308.27306170000003</v>
      </c>
      <c r="AM1108" s="40">
        <v>308.34306199999997</v>
      </c>
      <c r="AN1108" s="40">
        <v>323.22896480000003</v>
      </c>
      <c r="AO1108" s="40">
        <v>333.00517780000001</v>
      </c>
      <c r="AP1108" s="40">
        <v>359.76428800000002</v>
      </c>
      <c r="AQ1108" s="40">
        <v>380.33869549999997</v>
      </c>
      <c r="AR1108" s="40">
        <v>387.60066219999999</v>
      </c>
      <c r="AS1108" s="40">
        <v>394.24733950000001</v>
      </c>
      <c r="AT1108" s="40">
        <v>412.7985238</v>
      </c>
      <c r="AU1108" s="40">
        <v>412.1964266</v>
      </c>
      <c r="AV1108" s="40">
        <v>419.33583069999997</v>
      </c>
      <c r="AW1108" s="40">
        <v>440.6522238</v>
      </c>
      <c r="AX1108" s="40">
        <v>453.19784329999999</v>
      </c>
      <c r="AY1108" s="40">
        <v>467.48001770000002</v>
      </c>
      <c r="AZ1108" s="40">
        <v>480.09540720000001</v>
      </c>
      <c r="BA1108" s="40">
        <v>513.75281749999999</v>
      </c>
      <c r="BB1108" s="40">
        <v>538.0394288</v>
      </c>
      <c r="BC1108" s="40">
        <v>565.06792110000004</v>
      </c>
      <c r="BD1108" s="40">
        <v>583.09708680000006</v>
      </c>
      <c r="BE1108" s="40">
        <v>595.20617319999997</v>
      </c>
      <c r="BF1108" s="40">
        <v>629.24051699999995</v>
      </c>
      <c r="BG1108" s="40">
        <v>631.55518889999996</v>
      </c>
      <c r="BH1108" s="40">
        <v>632.48620870000002</v>
      </c>
      <c r="BI1108" s="40">
        <v>642.87738569999999</v>
      </c>
      <c r="BJ1108" s="40">
        <v>654.13657850000004</v>
      </c>
      <c r="BK1108" s="40">
        <v>663.22196039999994</v>
      </c>
      <c r="BL1108" s="40">
        <v>666.74513330000002</v>
      </c>
    </row>
    <row r="1109" spans="1:64" x14ac:dyDescent="0.3">
      <c r="A1109" s="40" t="s">
        <v>279</v>
      </c>
      <c r="B1109" s="40" t="s">
        <v>280</v>
      </c>
      <c r="C1109" s="40" t="s">
        <v>329</v>
      </c>
      <c r="D1109" s="40" t="s">
        <v>90</v>
      </c>
      <c r="E1109" s="40" t="s">
        <v>293</v>
      </c>
      <c r="G1109" s="40" t="s">
        <v>91</v>
      </c>
      <c r="H1109" s="40">
        <v>1482.519826</v>
      </c>
      <c r="I1109" s="40">
        <v>1400.839575</v>
      </c>
      <c r="J1109" s="40">
        <v>1401.4621729999999</v>
      </c>
      <c r="K1109" s="40">
        <v>1523.5414490000001</v>
      </c>
      <c r="L1109" s="40">
        <v>1722.080305</v>
      </c>
      <c r="M1109" s="40">
        <v>1576.266198</v>
      </c>
      <c r="N1109" s="40">
        <v>1649.197707</v>
      </c>
      <c r="O1109" s="40">
        <v>1618.4813340000001</v>
      </c>
      <c r="P1109" s="40">
        <v>1560.805351</v>
      </c>
      <c r="Q1109" s="40">
        <v>1582.773185</v>
      </c>
      <c r="R1109" s="40">
        <v>1528.7360940000001</v>
      </c>
      <c r="S1109" s="40">
        <v>1612.6881100000001</v>
      </c>
      <c r="T1109" s="40">
        <v>1542.1423299999999</v>
      </c>
      <c r="U1109" s="40">
        <v>1584.672681</v>
      </c>
      <c r="V1109" s="40">
        <v>1495.6580469999999</v>
      </c>
      <c r="W1109" s="40">
        <v>1534.849911</v>
      </c>
      <c r="X1109" s="40">
        <v>1415.598268</v>
      </c>
      <c r="Y1109" s="40">
        <v>1375.877524</v>
      </c>
      <c r="Z1109" s="40">
        <v>1289.6604669999999</v>
      </c>
      <c r="AA1109" s="40">
        <v>1284.2512879999999</v>
      </c>
      <c r="AB1109" s="40">
        <v>1317.603856</v>
      </c>
      <c r="AC1109" s="40">
        <v>1237.591195</v>
      </c>
      <c r="AD1109" s="40">
        <v>1173.098581</v>
      </c>
      <c r="AE1109" s="40">
        <v>1131.4599049999999</v>
      </c>
      <c r="AF1109" s="40">
        <v>1113.9565620000001</v>
      </c>
      <c r="AG1109" s="40">
        <v>1088.309066</v>
      </c>
      <c r="AH1109" s="40">
        <v>1084.895246</v>
      </c>
      <c r="AI1109" s="40">
        <v>1120.509507</v>
      </c>
      <c r="AJ1109" s="40">
        <v>1078.7047749999999</v>
      </c>
      <c r="AK1109" s="40">
        <v>1044.970607</v>
      </c>
      <c r="AL1109" s="40">
        <v>1017.655973</v>
      </c>
      <c r="AM1109" s="40">
        <v>974.89385760000005</v>
      </c>
      <c r="AN1109" s="40">
        <v>1015.111391</v>
      </c>
      <c r="AO1109" s="40">
        <v>903.89152490000004</v>
      </c>
      <c r="AP1109" s="40">
        <v>905.55464189999998</v>
      </c>
      <c r="AQ1109" s="40">
        <v>935.52993860000004</v>
      </c>
      <c r="AR1109" s="40">
        <v>943.85546929999998</v>
      </c>
      <c r="AS1109" s="40">
        <v>913.41236189999995</v>
      </c>
      <c r="AT1109" s="40">
        <v>928.86358250000001</v>
      </c>
      <c r="AU1109" s="40">
        <v>938.35115670000005</v>
      </c>
      <c r="AV1109" s="40">
        <v>961.49993159999997</v>
      </c>
      <c r="AW1109" s="40">
        <v>978.05343059999996</v>
      </c>
      <c r="AX1109" s="40">
        <v>1018.361971</v>
      </c>
      <c r="AY1109" s="40">
        <v>1061.197731</v>
      </c>
      <c r="AZ1109" s="40">
        <v>1107.728175</v>
      </c>
      <c r="BA1109" s="40">
        <v>1163.302727</v>
      </c>
      <c r="BB1109" s="40">
        <v>1226.5405479999999</v>
      </c>
      <c r="BC1109" s="40">
        <v>1285.8645280000001</v>
      </c>
      <c r="BD1109" s="40">
        <v>1365.4023440000001</v>
      </c>
      <c r="BE1109" s="40">
        <v>1463.213573</v>
      </c>
      <c r="BF1109" s="40">
        <v>1499.7283110000001</v>
      </c>
      <c r="BG1109" s="40">
        <v>1565.9003339999999</v>
      </c>
      <c r="BH1109" s="40">
        <v>1595.915037</v>
      </c>
      <c r="BI1109" s="40">
        <v>1620.82329</v>
      </c>
      <c r="BJ1109" s="40">
        <v>1618.4576649999999</v>
      </c>
      <c r="BK1109" s="40">
        <v>1629.5903049999999</v>
      </c>
      <c r="BL1109" s="40">
        <v>1635.490591</v>
      </c>
    </row>
    <row r="1110" spans="1:64" x14ac:dyDescent="0.3">
      <c r="A1110" s="40" t="s">
        <v>281</v>
      </c>
      <c r="B1110" s="40" t="s">
        <v>282</v>
      </c>
      <c r="C1110" s="40" t="s">
        <v>329</v>
      </c>
      <c r="D1110" s="40" t="s">
        <v>90</v>
      </c>
      <c r="E1110" s="40" t="s">
        <v>293</v>
      </c>
      <c r="G1110" s="40" t="s">
        <v>91</v>
      </c>
      <c r="H1110" s="40">
        <v>1031.8224190000001</v>
      </c>
      <c r="I1110" s="40">
        <v>1012.953287</v>
      </c>
      <c r="J1110" s="40">
        <v>1041.483467</v>
      </c>
      <c r="K1110" s="40">
        <v>996.89035209999997</v>
      </c>
      <c r="L1110" s="40">
        <v>1012.5608140000001</v>
      </c>
      <c r="M1110" s="40">
        <v>995.64984619999996</v>
      </c>
      <c r="N1110" s="40">
        <v>1045.300172</v>
      </c>
      <c r="O1110" s="40">
        <v>1032.632533</v>
      </c>
      <c r="P1110" s="40">
        <v>1124.33431</v>
      </c>
      <c r="Q1110" s="40">
        <v>1333.815769</v>
      </c>
      <c r="R1110" s="40">
        <v>1405.0937269999999</v>
      </c>
      <c r="S1110" s="40">
        <v>1471.3558330000001</v>
      </c>
      <c r="T1110" s="40">
        <v>1459.2869860000001</v>
      </c>
      <c r="U1110" s="40">
        <v>1505.012195</v>
      </c>
      <c r="V1110" s="40">
        <v>1429.022013</v>
      </c>
      <c r="W1110" s="40">
        <v>1391.756989</v>
      </c>
      <c r="X1110" s="40">
        <v>1257.676326</v>
      </c>
      <c r="Y1110" s="40">
        <v>1186.8877130000001</v>
      </c>
      <c r="Z1110" s="40">
        <v>1187.2989500000001</v>
      </c>
      <c r="AA1110" s="40">
        <v>1312.553572</v>
      </c>
      <c r="AB1110" s="40">
        <v>1423.742694</v>
      </c>
      <c r="AC1110" s="40">
        <v>1406.444229</v>
      </c>
      <c r="AD1110" s="40">
        <v>1374.273829</v>
      </c>
      <c r="AE1110" s="40">
        <v>1297.218674</v>
      </c>
      <c r="AF1110" s="40">
        <v>1336.567697</v>
      </c>
      <c r="AG1110" s="40">
        <v>1316.377279</v>
      </c>
      <c r="AH1110" s="40">
        <v>1286.0949410000001</v>
      </c>
      <c r="AI1110" s="40">
        <v>1338.4322360000001</v>
      </c>
      <c r="AJ1110" s="40">
        <v>1365.621564</v>
      </c>
      <c r="AK1110" s="40">
        <v>1420.8025299999999</v>
      </c>
      <c r="AL1110" s="40">
        <v>1462.077826</v>
      </c>
      <c r="AM1110" s="40">
        <v>1300.399441</v>
      </c>
      <c r="AN1110" s="40">
        <v>1287.216048</v>
      </c>
      <c r="AO1110" s="40">
        <v>1379.381038</v>
      </c>
      <c r="AP1110" s="40">
        <v>1356.73766</v>
      </c>
      <c r="AQ1110" s="40">
        <v>1471.5772380000001</v>
      </c>
      <c r="AR1110" s="40">
        <v>1486.28332</v>
      </c>
      <c r="AS1110" s="40">
        <v>1505.601341</v>
      </c>
      <c r="AT1110" s="40">
        <v>1472.0898910000001</v>
      </c>
      <c r="AU1110" s="40">
        <v>1408.6413660000001</v>
      </c>
      <c r="AV1110" s="40">
        <v>1412.2909999999999</v>
      </c>
      <c r="AW1110" s="40">
        <v>1272.851807</v>
      </c>
      <c r="AX1110" s="40">
        <v>1045.376248</v>
      </c>
      <c r="AY1110" s="40">
        <v>973.59838309999998</v>
      </c>
      <c r="AZ1110" s="40">
        <v>906.46575310000003</v>
      </c>
      <c r="BA1110" s="40">
        <v>862.80422450000003</v>
      </c>
      <c r="BB1110" s="40">
        <v>818.45886589999998</v>
      </c>
      <c r="BC1110" s="40">
        <v>662.48654429999999</v>
      </c>
      <c r="BD1110" s="40">
        <v>728.56627360000005</v>
      </c>
      <c r="BE1110" s="40">
        <v>854.84766530000002</v>
      </c>
      <c r="BF1110" s="40">
        <v>955.80543169999999</v>
      </c>
      <c r="BG1110" s="40">
        <v>1090.5215820000001</v>
      </c>
      <c r="BH1110" s="40">
        <v>1086.826568</v>
      </c>
      <c r="BI1110" s="40">
        <v>1086.8735320000001</v>
      </c>
      <c r="BJ1110" s="40">
        <v>1080.5725179999999</v>
      </c>
      <c r="BK1110" s="40">
        <v>1063.6012800000001</v>
      </c>
      <c r="BL1110" s="40">
        <v>1088.063398</v>
      </c>
    </row>
    <row r="1111" spans="1:64" x14ac:dyDescent="0.3">
      <c r="A1111" s="40" t="s">
        <v>147</v>
      </c>
      <c r="B1111" s="40" t="s">
        <v>148</v>
      </c>
      <c r="C1111" s="40" t="s">
        <v>330</v>
      </c>
      <c r="D1111" s="40" t="s">
        <v>90</v>
      </c>
      <c r="E1111" s="40" t="s">
        <v>293</v>
      </c>
      <c r="G1111" s="40" t="s">
        <v>91</v>
      </c>
      <c r="H1111" s="40">
        <v>245.1985827</v>
      </c>
      <c r="I1111" s="40">
        <v>256.77717439999998</v>
      </c>
      <c r="J1111" s="40">
        <v>250.117852</v>
      </c>
      <c r="K1111" s="40">
        <v>252.26183180000001</v>
      </c>
      <c r="L1111" s="40">
        <v>257.9150775</v>
      </c>
      <c r="M1111" s="40">
        <v>255.28153119999999</v>
      </c>
      <c r="N1111" s="40">
        <v>273.30021820000002</v>
      </c>
      <c r="O1111" s="40">
        <v>276.97420419999997</v>
      </c>
      <c r="P1111" s="40">
        <v>277.77409110000002</v>
      </c>
      <c r="Q1111" s="40">
        <v>273.33151550000002</v>
      </c>
      <c r="R1111" s="40">
        <v>272.41046039999998</v>
      </c>
      <c r="S1111" s="40">
        <v>273.83695460000001</v>
      </c>
      <c r="T1111" s="40">
        <v>270.18289570000002</v>
      </c>
      <c r="U1111" s="40">
        <v>287.2645617</v>
      </c>
      <c r="V1111" s="40">
        <v>290.37310860000002</v>
      </c>
      <c r="W1111" s="40">
        <v>309.15385070000002</v>
      </c>
      <c r="X1111" s="40">
        <v>304.24222680000003</v>
      </c>
      <c r="Y1111" s="40">
        <v>311.83417880000002</v>
      </c>
      <c r="Z1111" s="40">
        <v>316.43774660000003</v>
      </c>
      <c r="AA1111" s="40">
        <v>311.89156910000003</v>
      </c>
      <c r="AB1111" s="40">
        <v>317.60754530000003</v>
      </c>
      <c r="AC1111" s="40">
        <v>339.56329190000002</v>
      </c>
      <c r="AD1111" s="40">
        <v>332.26017990000003</v>
      </c>
      <c r="AE1111" s="40">
        <v>318.1024319</v>
      </c>
      <c r="AF1111" s="40">
        <v>336.41158639999998</v>
      </c>
      <c r="AG1111" s="40">
        <v>353.88801899999999</v>
      </c>
      <c r="AH1111" s="40">
        <v>343.97045500000002</v>
      </c>
      <c r="AI1111" s="40">
        <v>354.48897649999998</v>
      </c>
      <c r="AJ1111" s="40">
        <v>352.67785959999998</v>
      </c>
      <c r="AK1111" s="40">
        <v>341.3526172</v>
      </c>
      <c r="AL1111" s="40">
        <v>362.47892000000002</v>
      </c>
      <c r="AM1111" s="40">
        <v>353.66878600000001</v>
      </c>
      <c r="AN1111" s="40">
        <v>356.1288634</v>
      </c>
      <c r="AO1111" s="40">
        <v>351.10445870000001</v>
      </c>
      <c r="AP1111" s="40">
        <v>361.121422</v>
      </c>
      <c r="AQ1111" s="40">
        <v>389.96544590000002</v>
      </c>
      <c r="AR1111" s="40">
        <v>403.21694359999998</v>
      </c>
      <c r="AS1111" s="40">
        <v>420.72345439999998</v>
      </c>
      <c r="AT1111" s="40">
        <v>439.2997264</v>
      </c>
      <c r="AU1111" s="40">
        <v>434.76333039999997</v>
      </c>
      <c r="AV1111" s="40">
        <v>450.45228070000002</v>
      </c>
      <c r="AW1111" s="40">
        <v>456.73413490000002</v>
      </c>
      <c r="AX1111" s="40">
        <v>478.30435230000001</v>
      </c>
      <c r="AY1111" s="40">
        <v>485.30740429999997</v>
      </c>
      <c r="AZ1111" s="40">
        <v>511.96759049999997</v>
      </c>
      <c r="BA1111" s="40">
        <v>527.96234949999996</v>
      </c>
      <c r="BB1111" s="40">
        <v>541.26869499999998</v>
      </c>
      <c r="BC1111" s="40">
        <v>563.44706510000003</v>
      </c>
      <c r="BD1111" s="40">
        <v>562.84193540000001</v>
      </c>
      <c r="BE1111" s="40">
        <v>575.44645270000001</v>
      </c>
      <c r="BF1111" s="40">
        <v>595.39324810000005</v>
      </c>
      <c r="BG1111" s="40">
        <v>615.09708430000001</v>
      </c>
      <c r="BH1111" s="40">
        <v>631.61218440000005</v>
      </c>
      <c r="BI1111" s="40">
        <v>639.70955070000002</v>
      </c>
      <c r="BJ1111" s="40">
        <v>645.36986060000004</v>
      </c>
      <c r="BK1111" s="40">
        <v>664.02167199999997</v>
      </c>
      <c r="BL1111" s="40">
        <v>685.75398470000005</v>
      </c>
    </row>
    <row r="1112" spans="1:64" x14ac:dyDescent="0.3">
      <c r="A1112" s="40" t="s">
        <v>153</v>
      </c>
      <c r="B1112" s="40" t="s">
        <v>154</v>
      </c>
      <c r="C1112" s="40" t="s">
        <v>330</v>
      </c>
      <c r="D1112" s="40" t="s">
        <v>90</v>
      </c>
      <c r="E1112" s="40" t="s">
        <v>293</v>
      </c>
      <c r="G1112" s="40" t="s">
        <v>91</v>
      </c>
      <c r="H1112" s="40">
        <v>947.82523779999997</v>
      </c>
      <c r="I1112" s="40">
        <v>955.91037789999996</v>
      </c>
      <c r="J1112" s="40">
        <v>970.05506089999994</v>
      </c>
      <c r="K1112" s="40">
        <v>982.05224759999999</v>
      </c>
      <c r="L1112" s="40">
        <v>979.14227670000002</v>
      </c>
      <c r="M1112" s="40">
        <v>1000.55475</v>
      </c>
      <c r="N1112" s="40">
        <v>870.27322000000004</v>
      </c>
      <c r="O1112" s="40">
        <v>903.18054429999995</v>
      </c>
      <c r="P1112" s="40">
        <v>924.18437940000001</v>
      </c>
      <c r="Q1112" s="40">
        <v>928.9599978</v>
      </c>
      <c r="R1112" s="40">
        <v>936.87027620000003</v>
      </c>
      <c r="S1112" s="40">
        <v>937.08887730000004</v>
      </c>
      <c r="T1112" s="40">
        <v>961.3555834</v>
      </c>
      <c r="U1112" s="40">
        <v>1036.101478</v>
      </c>
      <c r="V1112" s="40">
        <v>1121.252352</v>
      </c>
      <c r="W1112" s="40">
        <v>1030.335836</v>
      </c>
      <c r="X1112" s="40">
        <v>1139.00371</v>
      </c>
      <c r="Y1112" s="40">
        <v>1350.0029979999999</v>
      </c>
      <c r="Z1112" s="40">
        <v>1390.0113679999999</v>
      </c>
      <c r="AA1112" s="40">
        <v>1322.608358</v>
      </c>
      <c r="AB1112" s="40">
        <v>1502.4077339999999</v>
      </c>
      <c r="AC1112" s="40">
        <v>1566.7319230000001</v>
      </c>
      <c r="AD1112" s="40">
        <v>1623.5400299999999</v>
      </c>
      <c r="AE1112" s="40">
        <v>1691.6518120000001</v>
      </c>
      <c r="AF1112" s="40">
        <v>1772.07232</v>
      </c>
      <c r="AG1112" s="40">
        <v>1833.989945</v>
      </c>
      <c r="AH1112" s="40">
        <v>1739.593126</v>
      </c>
      <c r="AI1112" s="40">
        <v>1554.722004</v>
      </c>
      <c r="AJ1112" s="40">
        <v>1480.756852</v>
      </c>
      <c r="AK1112" s="40">
        <v>1349.632654</v>
      </c>
      <c r="AL1112" s="40">
        <v>1261.0393570000001</v>
      </c>
      <c r="AM1112" s="40">
        <v>1187.6585319999999</v>
      </c>
      <c r="AN1112" s="40">
        <v>1063.4614979999999</v>
      </c>
      <c r="AO1112" s="40">
        <v>1056.98901</v>
      </c>
      <c r="AP1112" s="40">
        <v>1065.119526</v>
      </c>
      <c r="AQ1112" s="40">
        <v>1083.2848220000001</v>
      </c>
      <c r="AR1112" s="40">
        <v>1111.5513800000001</v>
      </c>
      <c r="AS1112" s="40">
        <v>1132.9520259999999</v>
      </c>
      <c r="AT1112" s="40">
        <v>1152.354548</v>
      </c>
      <c r="AU1112" s="40">
        <v>1163.4314099999999</v>
      </c>
      <c r="AV1112" s="40">
        <v>1183.4380699999999</v>
      </c>
      <c r="AW1112" s="40">
        <v>1201.9120829999999</v>
      </c>
      <c r="AX1112" s="40">
        <v>1224.161026</v>
      </c>
      <c r="AY1112" s="40">
        <v>1272.8512040000001</v>
      </c>
      <c r="AZ1112" s="40">
        <v>1264.1543999999999</v>
      </c>
      <c r="BA1112" s="40">
        <v>1272.882674</v>
      </c>
      <c r="BB1112" s="40">
        <v>1299.2909279999999</v>
      </c>
      <c r="BC1112" s="40">
        <v>1308.2354989999999</v>
      </c>
      <c r="BD1112" s="40">
        <v>1300.8414399999999</v>
      </c>
      <c r="BE1112" s="40">
        <v>1309.122208</v>
      </c>
      <c r="BF1112" s="40">
        <v>1326.646015</v>
      </c>
      <c r="BG1112" s="40">
        <v>1349.9517129999999</v>
      </c>
      <c r="BH1112" s="40">
        <v>1385.235437</v>
      </c>
      <c r="BI1112" s="40">
        <v>1428.2156729999999</v>
      </c>
      <c r="BJ1112" s="40">
        <v>1469.637741</v>
      </c>
      <c r="BK1112" s="40">
        <v>1498.278583</v>
      </c>
      <c r="BL1112" s="40">
        <v>1511.8163930000001</v>
      </c>
    </row>
    <row r="1113" spans="1:64" x14ac:dyDescent="0.3">
      <c r="A1113" s="40" t="s">
        <v>155</v>
      </c>
      <c r="B1113" s="40" t="s">
        <v>156</v>
      </c>
      <c r="C1113" s="40" t="s">
        <v>330</v>
      </c>
      <c r="D1113" s="40" t="s">
        <v>90</v>
      </c>
      <c r="E1113" s="40" t="s">
        <v>293</v>
      </c>
      <c r="G1113" s="40" t="s">
        <v>91</v>
      </c>
      <c r="H1113" s="40">
        <v>692.45298509999998</v>
      </c>
      <c r="I1113" s="40">
        <v>715.34330220000004</v>
      </c>
      <c r="J1113" s="40">
        <v>690.11908259999996</v>
      </c>
      <c r="K1113" s="40">
        <v>659.74431479999998</v>
      </c>
      <c r="L1113" s="40">
        <v>651.09540919999995</v>
      </c>
      <c r="M1113" s="40">
        <v>627.46175200000005</v>
      </c>
      <c r="N1113" s="40">
        <v>620.74477149999996</v>
      </c>
      <c r="O1113" s="40">
        <v>606.51012490000005</v>
      </c>
      <c r="P1113" s="40">
        <v>635.70678229999999</v>
      </c>
      <c r="Q1113" s="40">
        <v>634.16905659999998</v>
      </c>
      <c r="R1113" s="40">
        <v>606.18267019999996</v>
      </c>
      <c r="S1113" s="40">
        <v>598.84571300000005</v>
      </c>
      <c r="T1113" s="40">
        <v>535.66547609999998</v>
      </c>
      <c r="U1113" s="40">
        <v>549.32807749999995</v>
      </c>
      <c r="V1113" s="40">
        <v>585.86943789999998</v>
      </c>
      <c r="W1113" s="40">
        <v>591.14508020000005</v>
      </c>
      <c r="X1113" s="40">
        <v>592.73963200000003</v>
      </c>
      <c r="Y1113" s="40">
        <v>578.84490340000002</v>
      </c>
      <c r="Z1113" s="40">
        <v>445.98348349999998</v>
      </c>
      <c r="AA1113" s="40">
        <v>410.53085970000001</v>
      </c>
      <c r="AB1113" s="40">
        <v>405.98329569999999</v>
      </c>
      <c r="AC1113" s="40">
        <v>418.16294040000002</v>
      </c>
      <c r="AD1113" s="40">
        <v>472.3165788</v>
      </c>
      <c r="AE1113" s="40">
        <v>469.83691629999998</v>
      </c>
      <c r="AF1113" s="40">
        <v>556.7752984</v>
      </c>
      <c r="AG1113" s="40">
        <v>518.62083280000002</v>
      </c>
      <c r="AH1113" s="40">
        <v>490.77932329999999</v>
      </c>
      <c r="AI1113" s="40">
        <v>548.87544170000001</v>
      </c>
      <c r="AJ1113" s="40">
        <v>557.34759670000005</v>
      </c>
      <c r="AK1113" s="40">
        <v>517.13463990000002</v>
      </c>
      <c r="AL1113" s="40">
        <v>543.63883580000004</v>
      </c>
      <c r="AM1113" s="40">
        <v>568.73434320000001</v>
      </c>
      <c r="AN1113" s="40">
        <v>464.28549629999998</v>
      </c>
      <c r="AO1113" s="40">
        <v>494.99986810000001</v>
      </c>
      <c r="AP1113" s="40">
        <v>484.75808769999998</v>
      </c>
      <c r="AQ1113" s="40">
        <v>479.04212510000002</v>
      </c>
      <c r="AR1113" s="40">
        <v>489.09526149999999</v>
      </c>
      <c r="AS1113" s="40">
        <v>505.1620853</v>
      </c>
      <c r="AT1113" s="40">
        <v>484.08255869999999</v>
      </c>
      <c r="AU1113" s="40">
        <v>462.52859979999999</v>
      </c>
      <c r="AV1113" s="40">
        <v>497.3468034</v>
      </c>
      <c r="AW1113" s="40">
        <v>519.27665039999999</v>
      </c>
      <c r="AX1113" s="40">
        <v>573.3343744</v>
      </c>
      <c r="AY1113" s="40">
        <v>737.98752739999998</v>
      </c>
      <c r="AZ1113" s="40">
        <v>835.19554170000004</v>
      </c>
      <c r="BA1113" s="40">
        <v>812.00860030000001</v>
      </c>
      <c r="BB1113" s="40">
        <v>811.01628189999997</v>
      </c>
      <c r="BC1113" s="40">
        <v>808.88900390000003</v>
      </c>
      <c r="BD1113" s="40">
        <v>815.9680472</v>
      </c>
      <c r="BE1113" s="40">
        <v>896.56973410000001</v>
      </c>
      <c r="BF1113" s="40">
        <v>867.99906320000002</v>
      </c>
      <c r="BG1113" s="40">
        <v>914.11865109999997</v>
      </c>
      <c r="BH1113" s="40">
        <v>934.70254599999998</v>
      </c>
      <c r="BI1113" s="40">
        <v>967.10277729999996</v>
      </c>
      <c r="BJ1113" s="40">
        <v>962.65592260000005</v>
      </c>
      <c r="BK1113" s="40">
        <v>874.76707209999995</v>
      </c>
      <c r="BL1113" s="40">
        <v>823.43489169999998</v>
      </c>
    </row>
    <row r="1114" spans="1:64" x14ac:dyDescent="0.3">
      <c r="A1114" s="40" t="s">
        <v>284</v>
      </c>
      <c r="B1114" s="40" t="s">
        <v>272</v>
      </c>
      <c r="C1114" s="40" t="s">
        <v>330</v>
      </c>
      <c r="D1114" s="40" t="s">
        <v>90</v>
      </c>
      <c r="E1114" s="40" t="s">
        <v>293</v>
      </c>
      <c r="G1114" s="40" t="s">
        <v>91</v>
      </c>
      <c r="H1114" s="40">
        <v>1276.476506</v>
      </c>
      <c r="I1114" s="40">
        <v>1242.7329830000001</v>
      </c>
      <c r="J1114" s="40">
        <v>1367.323656</v>
      </c>
      <c r="K1114" s="40">
        <v>1545.8732709999999</v>
      </c>
      <c r="L1114" s="40">
        <v>1441.0248240000001</v>
      </c>
      <c r="M1114" s="40">
        <v>1548.5865719999999</v>
      </c>
      <c r="N1114" s="40">
        <v>1560.9515280000001</v>
      </c>
      <c r="O1114" s="40">
        <v>1692.1635819999999</v>
      </c>
      <c r="P1114" s="40">
        <v>1782.177394</v>
      </c>
      <c r="Q1114" s="40">
        <v>1886.6215709999999</v>
      </c>
      <c r="R1114" s="40">
        <v>1975.73434</v>
      </c>
      <c r="S1114" s="40">
        <v>1966.8482770000001</v>
      </c>
      <c r="T1114" s="40">
        <v>1987.8343990000001</v>
      </c>
      <c r="U1114" s="40">
        <v>1978.003725</v>
      </c>
      <c r="V1114" s="40">
        <v>2042.967189</v>
      </c>
      <c r="W1114" s="40">
        <v>2202.0909929999998</v>
      </c>
      <c r="X1114" s="40">
        <v>2256.93426</v>
      </c>
      <c r="Y1114" s="40">
        <v>2391.923882</v>
      </c>
      <c r="Z1114" s="40">
        <v>2341.6610879999998</v>
      </c>
      <c r="AA1114" s="40">
        <v>1994.7151080000001</v>
      </c>
      <c r="AB1114" s="40">
        <v>1976.2825339999999</v>
      </c>
      <c r="AC1114" s="40">
        <v>1896.9607820000001</v>
      </c>
      <c r="AD1114" s="40">
        <v>1747.939797</v>
      </c>
      <c r="AE1114" s="40">
        <v>1632.6456639999999</v>
      </c>
      <c r="AF1114" s="40">
        <v>1639.9587349999999</v>
      </c>
      <c r="AG1114" s="40">
        <v>1629.995668</v>
      </c>
      <c r="AH1114" s="40">
        <v>1565.437829</v>
      </c>
      <c r="AI1114" s="40">
        <v>1527.1561220000001</v>
      </c>
      <c r="AJ1114" s="40">
        <v>1517.0696359999999</v>
      </c>
      <c r="AK1114" s="40">
        <v>1448.033637</v>
      </c>
      <c r="AL1114" s="40">
        <v>1398.2202400000001</v>
      </c>
      <c r="AM1114" s="40">
        <v>1346.7980729999999</v>
      </c>
      <c r="AN1114" s="40">
        <v>1298.8441889999999</v>
      </c>
      <c r="AO1114" s="40">
        <v>1266.5315969999999</v>
      </c>
      <c r="AP1114" s="40">
        <v>1314.1199409999999</v>
      </c>
      <c r="AQ1114" s="40">
        <v>1372.790201</v>
      </c>
      <c r="AR1114" s="40">
        <v>1382.621588</v>
      </c>
      <c r="AS1114" s="40">
        <v>1410.7383930000001</v>
      </c>
      <c r="AT1114" s="40">
        <v>1396.999554</v>
      </c>
      <c r="AU1114" s="40">
        <v>1336.4296099999999</v>
      </c>
      <c r="AV1114" s="40">
        <v>1310.286472</v>
      </c>
      <c r="AW1114" s="40">
        <v>1264.2223059999999</v>
      </c>
      <c r="AX1114" s="40">
        <v>1224.968341</v>
      </c>
      <c r="AY1114" s="40">
        <v>1218.1203499999999</v>
      </c>
      <c r="AZ1114" s="40">
        <v>1216.2084709999999</v>
      </c>
      <c r="BA1114" s="40">
        <v>1210.6682109999999</v>
      </c>
      <c r="BB1114" s="40">
        <v>1207.0871890000001</v>
      </c>
      <c r="BC1114" s="40">
        <v>1211.6238430000001</v>
      </c>
      <c r="BD1114" s="40">
        <v>1223.5106169999999</v>
      </c>
      <c r="BE1114" s="40">
        <v>1219.749096</v>
      </c>
      <c r="BF1114" s="40">
        <v>1138.664957</v>
      </c>
      <c r="BG1114" s="40">
        <v>1229.7782</v>
      </c>
      <c r="BH1114" s="40">
        <v>1305.7092270000001</v>
      </c>
      <c r="BI1114" s="40">
        <v>1384.910349</v>
      </c>
      <c r="BJ1114" s="40">
        <v>1469.730178</v>
      </c>
      <c r="BK1114" s="40">
        <v>1547.5525600000001</v>
      </c>
      <c r="BL1114" s="40">
        <v>1625.663515</v>
      </c>
    </row>
    <row r="1115" spans="1:64" x14ac:dyDescent="0.3">
      <c r="A1115" s="40" t="s">
        <v>273</v>
      </c>
      <c r="B1115" s="40" t="s">
        <v>274</v>
      </c>
      <c r="C1115" s="40" t="s">
        <v>330</v>
      </c>
      <c r="D1115" s="40" t="s">
        <v>90</v>
      </c>
      <c r="E1115" s="40" t="s">
        <v>293</v>
      </c>
      <c r="G1115" s="40" t="s">
        <v>91</v>
      </c>
      <c r="H1115" s="40">
        <v>1055.412374</v>
      </c>
      <c r="I1115" s="40">
        <v>1064.8310670000001</v>
      </c>
      <c r="J1115" s="40">
        <v>1078.567599</v>
      </c>
      <c r="K1115" s="40">
        <v>1071.605159</v>
      </c>
      <c r="L1115" s="40">
        <v>1058.485093</v>
      </c>
      <c r="M1115" s="40">
        <v>990.23807899999997</v>
      </c>
      <c r="N1115" s="40">
        <v>999.60589240000002</v>
      </c>
      <c r="O1115" s="40">
        <v>983.33023170000001</v>
      </c>
      <c r="P1115" s="40">
        <v>1020.502706</v>
      </c>
      <c r="Q1115" s="40">
        <v>1093.729022</v>
      </c>
      <c r="R1115" s="40">
        <v>1120.7572250000001</v>
      </c>
      <c r="S1115" s="40">
        <v>1062.0402919999999</v>
      </c>
      <c r="T1115" s="40">
        <v>1061.5274870000001</v>
      </c>
      <c r="U1115" s="40">
        <v>1104.251849</v>
      </c>
      <c r="V1115" s="40">
        <v>944.635717</v>
      </c>
      <c r="W1115" s="40">
        <v>893.82667570000001</v>
      </c>
      <c r="X1115" s="40">
        <v>899.22359659999995</v>
      </c>
      <c r="Y1115" s="40">
        <v>959.9342881</v>
      </c>
      <c r="Z1115" s="40">
        <v>918.38378709999995</v>
      </c>
      <c r="AA1115" s="40">
        <v>901.25375369999995</v>
      </c>
      <c r="AB1115" s="40">
        <v>844.99600539999994</v>
      </c>
      <c r="AC1115" s="40">
        <v>761.12643119999996</v>
      </c>
      <c r="AD1115" s="40">
        <v>701.53549680000003</v>
      </c>
      <c r="AE1115" s="40">
        <v>736.44407260000003</v>
      </c>
      <c r="AF1115" s="40">
        <v>749.28742739999996</v>
      </c>
      <c r="AG1115" s="40">
        <v>764.90118199999995</v>
      </c>
      <c r="AH1115" s="40">
        <v>779.15521430000001</v>
      </c>
      <c r="AI1115" s="40">
        <v>800.86078469999995</v>
      </c>
      <c r="AJ1115" s="40">
        <v>819.14378060000001</v>
      </c>
      <c r="AK1115" s="40">
        <v>823.59185960000002</v>
      </c>
      <c r="AL1115" s="40">
        <v>843.38199220000001</v>
      </c>
      <c r="AM1115" s="40">
        <v>852.05945180000003</v>
      </c>
      <c r="AN1115" s="40">
        <v>869.07332410000004</v>
      </c>
      <c r="AO1115" s="40">
        <v>873.907736</v>
      </c>
      <c r="AP1115" s="40">
        <v>886.48791219999998</v>
      </c>
      <c r="AQ1115" s="40">
        <v>904.34873319999997</v>
      </c>
      <c r="AR1115" s="40">
        <v>919.65157020000004</v>
      </c>
      <c r="AS1115" s="40">
        <v>940.04697109999995</v>
      </c>
      <c r="AT1115" s="40">
        <v>957.97972649999997</v>
      </c>
      <c r="AU1115" s="40">
        <v>969.23554369999999</v>
      </c>
      <c r="AV1115" s="40">
        <v>982.94482540000001</v>
      </c>
      <c r="AW1115" s="40">
        <v>1001.2502459999999</v>
      </c>
      <c r="AX1115" s="40">
        <v>1026.411053</v>
      </c>
      <c r="AY1115" s="40">
        <v>1056.0134370000001</v>
      </c>
      <c r="AZ1115" s="40">
        <v>1089.481796</v>
      </c>
      <c r="BA1115" s="40">
        <v>1129.2534840000001</v>
      </c>
      <c r="BB1115" s="40">
        <v>1147.880699</v>
      </c>
      <c r="BC1115" s="40">
        <v>1220.7283660000001</v>
      </c>
      <c r="BD1115" s="40">
        <v>1247.463066</v>
      </c>
      <c r="BE1115" s="40">
        <v>1312.607557</v>
      </c>
      <c r="BF1115" s="40">
        <v>1460.660022</v>
      </c>
      <c r="BG1115" s="40">
        <v>1558.4758999999999</v>
      </c>
      <c r="BH1115" s="40">
        <v>1633.5142470000001</v>
      </c>
      <c r="BI1115" s="40">
        <v>1642.4234750000001</v>
      </c>
      <c r="BJ1115" s="40">
        <v>1640.461008</v>
      </c>
      <c r="BK1115" s="40">
        <v>1659.4841630000001</v>
      </c>
      <c r="BL1115" s="40">
        <v>1755.6046530000001</v>
      </c>
    </row>
    <row r="1116" spans="1:64" x14ac:dyDescent="0.3">
      <c r="A1116" s="40" t="s">
        <v>161</v>
      </c>
      <c r="B1116" s="40" t="s">
        <v>162</v>
      </c>
      <c r="C1116" s="40" t="s">
        <v>330</v>
      </c>
      <c r="D1116" s="40" t="s">
        <v>90</v>
      </c>
      <c r="E1116" s="40" t="s">
        <v>293</v>
      </c>
      <c r="G1116" s="40" t="s">
        <v>91</v>
      </c>
      <c r="N1116" s="40">
        <v>340.6941607</v>
      </c>
      <c r="O1116" s="40">
        <v>348.76669550000003</v>
      </c>
      <c r="P1116" s="40">
        <v>344.76676350000002</v>
      </c>
      <c r="Q1116" s="40">
        <v>360.53465030000001</v>
      </c>
      <c r="R1116" s="40">
        <v>363.95511850000003</v>
      </c>
      <c r="S1116" s="40">
        <v>378.77482839999999</v>
      </c>
      <c r="T1116" s="40">
        <v>366.77611189999999</v>
      </c>
      <c r="U1116" s="40">
        <v>354.8077452</v>
      </c>
      <c r="V1116" s="40">
        <v>389.0934231</v>
      </c>
      <c r="W1116" s="40">
        <v>434.42812140000001</v>
      </c>
      <c r="X1116" s="40">
        <v>454.04986050000002</v>
      </c>
      <c r="Y1116" s="40">
        <v>439.61817230000003</v>
      </c>
      <c r="Z1116" s="40">
        <v>476.5791332</v>
      </c>
      <c r="AA1116" s="40">
        <v>447.3747305</v>
      </c>
      <c r="AB1116" s="40">
        <v>445.07420050000002</v>
      </c>
      <c r="AC1116" s="40">
        <v>403.67752869999998</v>
      </c>
      <c r="AD1116" s="40">
        <v>402.52343880000001</v>
      </c>
      <c r="AE1116" s="40">
        <v>393.54682029999998</v>
      </c>
      <c r="AF1116" s="40">
        <v>465.02965069999999</v>
      </c>
      <c r="AG1116" s="40">
        <v>470.15089699999999</v>
      </c>
      <c r="AH1116" s="40">
        <v>462.94429860000002</v>
      </c>
      <c r="AI1116" s="40">
        <v>490.28924169999999</v>
      </c>
      <c r="AJ1116" s="40">
        <v>502.8532591</v>
      </c>
      <c r="AK1116" s="40">
        <v>481.25485190000001</v>
      </c>
      <c r="AL1116" s="40">
        <v>526.13635269999997</v>
      </c>
      <c r="AM1116" s="40">
        <v>496.813829</v>
      </c>
      <c r="AN1116" s="40">
        <v>499.22041209999998</v>
      </c>
      <c r="AO1116" s="40">
        <v>504.35853789999999</v>
      </c>
      <c r="AP1116" s="40">
        <v>495.69818600000002</v>
      </c>
      <c r="AQ1116" s="40">
        <v>517.08696069999996</v>
      </c>
      <c r="AR1116" s="40">
        <v>528.26827460000004</v>
      </c>
      <c r="AS1116" s="40">
        <v>553.66507420000005</v>
      </c>
      <c r="AT1116" s="40">
        <v>569.70420609999996</v>
      </c>
      <c r="AU1116" s="40">
        <v>553.57801140000004</v>
      </c>
      <c r="AV1116" s="40">
        <v>620.28478370000005</v>
      </c>
      <c r="AW1116" s="40">
        <v>620.55831000000001</v>
      </c>
      <c r="AX1116" s="40">
        <v>656.49188809999998</v>
      </c>
      <c r="AY1116" s="40">
        <v>645.92297919999999</v>
      </c>
      <c r="AZ1116" s="40">
        <v>666.25762299999997</v>
      </c>
      <c r="BA1116" s="40">
        <v>674.74012649999997</v>
      </c>
      <c r="BB1116" s="40">
        <v>675.40920870000002</v>
      </c>
      <c r="BC1116" s="40">
        <v>684.49441839999997</v>
      </c>
      <c r="BD1116" s="40">
        <v>693.54606839999997</v>
      </c>
      <c r="BE1116" s="40">
        <v>708.37076320000006</v>
      </c>
      <c r="BF1116" s="40">
        <v>709.39937980000002</v>
      </c>
      <c r="BG1116" s="40">
        <v>683.00159740000004</v>
      </c>
      <c r="BH1116" s="40">
        <v>678.75628059999997</v>
      </c>
      <c r="BI1116" s="40">
        <v>705.78847270000006</v>
      </c>
      <c r="BJ1116" s="40">
        <v>726.24806699999999</v>
      </c>
      <c r="BK1116" s="40">
        <v>745.87072450000005</v>
      </c>
      <c r="BL1116" s="40">
        <v>762.94983160000004</v>
      </c>
    </row>
    <row r="1117" spans="1:64" x14ac:dyDescent="0.3">
      <c r="A1117" s="40" t="s">
        <v>163</v>
      </c>
      <c r="B1117" s="40" t="s">
        <v>164</v>
      </c>
      <c r="C1117" s="40" t="s">
        <v>330</v>
      </c>
      <c r="D1117" s="40" t="s">
        <v>90</v>
      </c>
      <c r="E1117" s="40" t="s">
        <v>293</v>
      </c>
      <c r="G1117" s="40" t="s">
        <v>91</v>
      </c>
      <c r="H1117" s="40">
        <v>886.81496279999999</v>
      </c>
      <c r="I1117" s="40">
        <v>867.75994969999999</v>
      </c>
      <c r="J1117" s="40">
        <v>826.15463160000002</v>
      </c>
      <c r="K1117" s="40">
        <v>1024.569626</v>
      </c>
      <c r="L1117" s="40">
        <v>1155.600659</v>
      </c>
      <c r="M1117" s="40">
        <v>1124.8153749999999</v>
      </c>
      <c r="N1117" s="40">
        <v>1131.2801179999999</v>
      </c>
      <c r="O1117" s="40">
        <v>1210.6241660000001</v>
      </c>
      <c r="P1117" s="40">
        <v>1190.3606749999999</v>
      </c>
      <c r="Q1117" s="40">
        <v>1294.608545</v>
      </c>
      <c r="R1117" s="40">
        <v>1280.520587</v>
      </c>
      <c r="S1117" s="40">
        <v>1234.6204660000001</v>
      </c>
      <c r="T1117" s="40">
        <v>1144.257022</v>
      </c>
      <c r="U1117" s="40">
        <v>1246.7230870000001</v>
      </c>
      <c r="V1117" s="40">
        <v>1148.9790499999999</v>
      </c>
      <c r="W1117" s="40">
        <v>1211.7174729999999</v>
      </c>
      <c r="X1117" s="40">
        <v>1155.270867</v>
      </c>
      <c r="Y1117" s="40">
        <v>1116.9205159999999</v>
      </c>
      <c r="Z1117" s="40">
        <v>1137.294652</v>
      </c>
      <c r="AA1117" s="40">
        <v>1142.3131209999999</v>
      </c>
      <c r="AB1117" s="40">
        <v>1148.1568400000001</v>
      </c>
      <c r="AC1117" s="40">
        <v>1089.4237720000001</v>
      </c>
      <c r="AD1117" s="40">
        <v>1098.107878</v>
      </c>
      <c r="AE1117" s="40">
        <v>1032.8362729999999</v>
      </c>
      <c r="AF1117" s="40">
        <v>1034.239225</v>
      </c>
      <c r="AG1117" s="40">
        <v>1063.2867610000001</v>
      </c>
      <c r="AH1117" s="40">
        <v>1053.945025</v>
      </c>
      <c r="AI1117" s="40">
        <v>1043.0735999999999</v>
      </c>
      <c r="AJ1117" s="40">
        <v>1063.578481</v>
      </c>
      <c r="AK1117" s="40">
        <v>1016.8934829999999</v>
      </c>
      <c r="AL1117" s="40">
        <v>1007.744118</v>
      </c>
      <c r="AM1117" s="40">
        <v>999.66704579999998</v>
      </c>
      <c r="AN1117" s="40">
        <v>1030.3118930000001</v>
      </c>
      <c r="AO1117" s="40">
        <v>971.56509860000006</v>
      </c>
      <c r="AP1117" s="40">
        <v>1036.860044</v>
      </c>
      <c r="AQ1117" s="40">
        <v>1065.0770809999999</v>
      </c>
      <c r="AR1117" s="40">
        <v>991.25321459999998</v>
      </c>
      <c r="AS1117" s="40">
        <v>987.76572820000001</v>
      </c>
      <c r="AT1117" s="40">
        <v>1031.7421139999999</v>
      </c>
      <c r="AU1117" s="40">
        <v>996.75719800000002</v>
      </c>
      <c r="AV1117" s="40">
        <v>987.13351039999998</v>
      </c>
      <c r="AW1117" s="40">
        <v>965.1659373</v>
      </c>
      <c r="AX1117" s="40">
        <v>993.84881900000005</v>
      </c>
      <c r="AY1117" s="40">
        <v>1021.367274</v>
      </c>
      <c r="AZ1117" s="40">
        <v>1081.7304369999999</v>
      </c>
      <c r="BA1117" s="40">
        <v>1249.937547</v>
      </c>
      <c r="BB1117" s="40">
        <v>1249.462403</v>
      </c>
      <c r="BC1117" s="40">
        <v>1227.791759</v>
      </c>
      <c r="BD1117" s="40">
        <v>1180.7794040000001</v>
      </c>
      <c r="BE1117" s="40">
        <v>1201.7562909999999</v>
      </c>
      <c r="BF1117" s="40">
        <v>1221.6902359999999</v>
      </c>
      <c r="BG1117" s="40">
        <v>1254.50317</v>
      </c>
      <c r="BH1117" s="40">
        <v>1291.8061720000001</v>
      </c>
      <c r="BI1117" s="40">
        <v>1324.3652500000001</v>
      </c>
      <c r="BJ1117" s="40">
        <v>1304.8826079999999</v>
      </c>
      <c r="BK1117" s="40">
        <v>1294.2548280000001</v>
      </c>
      <c r="BL1117" s="40">
        <v>1303.4400330000001</v>
      </c>
    </row>
    <row r="1118" spans="1:64" x14ac:dyDescent="0.3">
      <c r="A1118" s="40" t="s">
        <v>167</v>
      </c>
      <c r="B1118" s="40" t="s">
        <v>168</v>
      </c>
      <c r="C1118" s="40" t="s">
        <v>330</v>
      </c>
      <c r="D1118" s="40" t="s">
        <v>90</v>
      </c>
      <c r="E1118" s="40" t="s">
        <v>293</v>
      </c>
      <c r="G1118" s="40" t="s">
        <v>91</v>
      </c>
      <c r="H1118" s="40">
        <v>622.22069690000001</v>
      </c>
      <c r="I1118" s="40">
        <v>666.69770579999999</v>
      </c>
      <c r="J1118" s="40">
        <v>708.67728399999999</v>
      </c>
      <c r="K1118" s="40">
        <v>689.30775270000004</v>
      </c>
      <c r="L1118" s="40">
        <v>716.04919359999997</v>
      </c>
      <c r="M1118" s="40">
        <v>693.15225380000004</v>
      </c>
      <c r="N1118" s="40">
        <v>674.47235209999997</v>
      </c>
      <c r="O1118" s="40">
        <v>658.10680349999996</v>
      </c>
      <c r="P1118" s="40">
        <v>604.6991137</v>
      </c>
      <c r="Q1118" s="40">
        <v>605.9456629</v>
      </c>
      <c r="R1118" s="40">
        <v>622.77565530000004</v>
      </c>
      <c r="S1118" s="40">
        <v>574.46798420000005</v>
      </c>
      <c r="T1118" s="40">
        <v>463.51563110000001</v>
      </c>
      <c r="U1118" s="40">
        <v>490.32180299999999</v>
      </c>
      <c r="V1118" s="40">
        <v>463.37437310000001</v>
      </c>
      <c r="W1118" s="40">
        <v>453.39074399999998</v>
      </c>
      <c r="X1118" s="40">
        <v>474.7131344</v>
      </c>
      <c r="Y1118" s="40">
        <v>523.28473559999998</v>
      </c>
      <c r="Z1118" s="40">
        <v>544.67320380000001</v>
      </c>
      <c r="AA1118" s="40">
        <v>517.36244520000002</v>
      </c>
      <c r="AB1118" s="40">
        <v>505.7264472</v>
      </c>
      <c r="AC1118" s="40">
        <v>499.32331210000001</v>
      </c>
      <c r="AD1118" s="40">
        <v>462.08909449999999</v>
      </c>
      <c r="AE1118" s="40">
        <v>373.4490012</v>
      </c>
      <c r="AF1118" s="40">
        <v>390.91200400000002</v>
      </c>
      <c r="AG1118" s="40">
        <v>404.04199010000002</v>
      </c>
      <c r="AH1118" s="40">
        <v>392.90270700000002</v>
      </c>
      <c r="AI1118" s="40">
        <v>407.96202360000001</v>
      </c>
      <c r="AJ1118" s="40">
        <v>399.64832139999999</v>
      </c>
      <c r="AK1118" s="40">
        <v>382.50860710000001</v>
      </c>
      <c r="AL1118" s="40">
        <v>379.75957349999999</v>
      </c>
      <c r="AM1118" s="40">
        <v>343.53331530000003</v>
      </c>
      <c r="AN1118" s="40">
        <v>336.96474719999998</v>
      </c>
      <c r="AO1118" s="40">
        <v>338.61249900000001</v>
      </c>
      <c r="AP1118" s="40">
        <v>335.50062480000003</v>
      </c>
      <c r="AQ1118" s="40">
        <v>334.86542070000002</v>
      </c>
      <c r="AR1118" s="40">
        <v>331.91616979999998</v>
      </c>
      <c r="AS1118" s="40">
        <v>353.43818160000001</v>
      </c>
      <c r="AT1118" s="40">
        <v>338.86778939999999</v>
      </c>
      <c r="AU1118" s="40">
        <v>322.1689768</v>
      </c>
      <c r="AV1118" s="40">
        <v>332.77525630000002</v>
      </c>
      <c r="AW1118" s="40">
        <v>330.56774910000001</v>
      </c>
      <c r="AX1118" s="40">
        <v>335.68811790000001</v>
      </c>
      <c r="AY1118" s="40">
        <v>323.98916300000002</v>
      </c>
      <c r="AZ1118" s="40">
        <v>326.35104510000002</v>
      </c>
      <c r="BA1118" s="40">
        <v>332.73058889999999</v>
      </c>
      <c r="BB1118" s="40">
        <v>330.65280230000002</v>
      </c>
      <c r="BC1118" s="40">
        <v>349.02543029999998</v>
      </c>
      <c r="BD1118" s="40">
        <v>333.71011149999998</v>
      </c>
      <c r="BE1118" s="40">
        <v>348.15605909999999</v>
      </c>
      <c r="BF1118" s="40">
        <v>342.76864160000002</v>
      </c>
      <c r="BG1118" s="40">
        <v>368.9645491</v>
      </c>
      <c r="BH1118" s="40">
        <v>373.75898999999998</v>
      </c>
      <c r="BI1118" s="40">
        <v>386.74871300000001</v>
      </c>
      <c r="BJ1118" s="40">
        <v>388.3372703</v>
      </c>
      <c r="BK1118" s="40">
        <v>392.17103029999998</v>
      </c>
      <c r="BL1118" s="40">
        <v>395.95551949999998</v>
      </c>
    </row>
    <row r="1119" spans="1:64" x14ac:dyDescent="0.3">
      <c r="A1119" s="40" t="s">
        <v>169</v>
      </c>
      <c r="B1119" s="40" t="s">
        <v>170</v>
      </c>
      <c r="C1119" s="40" t="s">
        <v>330</v>
      </c>
      <c r="D1119" s="40" t="s">
        <v>90</v>
      </c>
      <c r="E1119" s="40" t="s">
        <v>293</v>
      </c>
      <c r="G1119" s="40" t="s">
        <v>91</v>
      </c>
      <c r="H1119" s="40">
        <v>1342.7063350000001</v>
      </c>
      <c r="I1119" s="40">
        <v>1369.0790930000001</v>
      </c>
      <c r="J1119" s="40">
        <v>1455.48252</v>
      </c>
      <c r="K1119" s="40">
        <v>1495.351109</v>
      </c>
      <c r="L1119" s="40">
        <v>1535.196858</v>
      </c>
      <c r="M1119" s="40">
        <v>1438.6558319999999</v>
      </c>
      <c r="N1119" s="40">
        <v>1186.1180340000001</v>
      </c>
      <c r="O1119" s="40">
        <v>1145.826478</v>
      </c>
      <c r="P1119" s="40">
        <v>1391.5968399999999</v>
      </c>
      <c r="Q1119" s="40">
        <v>1700.2979330000001</v>
      </c>
      <c r="R1119" s="40">
        <v>1897.838606</v>
      </c>
      <c r="S1119" s="40">
        <v>1915.9610279999999</v>
      </c>
      <c r="T1119" s="40">
        <v>1970.6473980000001</v>
      </c>
      <c r="U1119" s="40">
        <v>2135.064222</v>
      </c>
      <c r="V1119" s="40">
        <v>1969.168909</v>
      </c>
      <c r="W1119" s="40">
        <v>2086.2391699999998</v>
      </c>
      <c r="X1119" s="40">
        <v>2146.444332</v>
      </c>
      <c r="Y1119" s="40">
        <v>1962.06927</v>
      </c>
      <c r="Z1119" s="40">
        <v>2033.144135</v>
      </c>
      <c r="AA1119" s="40">
        <v>2058.9511699999998</v>
      </c>
      <c r="AB1119" s="40">
        <v>1740.7447500000001</v>
      </c>
      <c r="AC1119" s="40">
        <v>1580.6362489999999</v>
      </c>
      <c r="AD1119" s="40">
        <v>1372.717202</v>
      </c>
      <c r="AE1119" s="40">
        <v>1323.5007820000001</v>
      </c>
      <c r="AF1119" s="40">
        <v>1366.2928019999999</v>
      </c>
      <c r="AG1119" s="40">
        <v>1331.9956810000001</v>
      </c>
      <c r="AH1119" s="40">
        <v>1338.998337</v>
      </c>
      <c r="AI1119" s="40">
        <v>1399.882126</v>
      </c>
      <c r="AJ1119" s="40">
        <v>1389.9611870000001</v>
      </c>
      <c r="AK1119" s="40">
        <v>1514.0982690000001</v>
      </c>
      <c r="AL1119" s="40">
        <v>1481.331093</v>
      </c>
      <c r="AM1119" s="40">
        <v>1511.3453099999999</v>
      </c>
      <c r="AN1119" s="40">
        <v>1443.988897</v>
      </c>
      <c r="AO1119" s="40">
        <v>1382.8732950000001</v>
      </c>
      <c r="AP1119" s="40">
        <v>1347.8923809999999</v>
      </c>
      <c r="AQ1119" s="40">
        <v>1369.9323340000001</v>
      </c>
      <c r="AR1119" s="40">
        <v>1375.5139569999999</v>
      </c>
      <c r="AS1119" s="40">
        <v>1376.308927</v>
      </c>
      <c r="AT1119" s="40">
        <v>1350.2251679999999</v>
      </c>
      <c r="AU1119" s="40">
        <v>1382.895248</v>
      </c>
      <c r="AV1119" s="40">
        <v>1428.406105</v>
      </c>
      <c r="AW1119" s="40">
        <v>1606.355943</v>
      </c>
      <c r="AX1119" s="40">
        <v>1681.183538</v>
      </c>
      <c r="AY1119" s="40">
        <v>1790.2931860000001</v>
      </c>
      <c r="AZ1119" s="40">
        <v>1856.929844</v>
      </c>
      <c r="BA1119" s="40">
        <v>1918.7040500000001</v>
      </c>
      <c r="BB1119" s="40">
        <v>1992.0486109999999</v>
      </c>
      <c r="BC1119" s="40">
        <v>2071.2016050000002</v>
      </c>
      <c r="BD1119" s="40">
        <v>2178.8987590000002</v>
      </c>
      <c r="BE1119" s="40">
        <v>2291.360013</v>
      </c>
      <c r="BF1119" s="40">
        <v>2349.297783</v>
      </c>
      <c r="BG1119" s="40">
        <v>2383.9774069999999</v>
      </c>
      <c r="BH1119" s="40">
        <v>2475.9480560000002</v>
      </c>
      <c r="BI1119" s="40">
        <v>2563.0921239999998</v>
      </c>
      <c r="BJ1119" s="40">
        <v>2562.5222159999998</v>
      </c>
      <c r="BK1119" s="40">
        <v>2455.9185590000002</v>
      </c>
      <c r="BL1119" s="40">
        <v>2412.2028350000001</v>
      </c>
    </row>
    <row r="1120" spans="1:64" x14ac:dyDescent="0.3">
      <c r="A1120" s="40" t="s">
        <v>173</v>
      </c>
      <c r="B1120" s="40" t="s">
        <v>174</v>
      </c>
      <c r="C1120" s="40" t="s">
        <v>330</v>
      </c>
      <c r="D1120" s="40" t="s">
        <v>90</v>
      </c>
      <c r="E1120" s="40" t="s">
        <v>293</v>
      </c>
      <c r="G1120" s="40" t="s">
        <v>91</v>
      </c>
      <c r="H1120" s="40">
        <v>1363.4502930000001</v>
      </c>
      <c r="I1120" s="40">
        <v>1324.7796539999999</v>
      </c>
      <c r="J1120" s="40">
        <v>1312.7048359999999</v>
      </c>
      <c r="K1120" s="40">
        <v>1326.1465820000001</v>
      </c>
      <c r="L1120" s="40">
        <v>1306.38966</v>
      </c>
      <c r="M1120" s="40">
        <v>1306.256077</v>
      </c>
      <c r="N1120" s="40">
        <v>1253.9130230000001</v>
      </c>
      <c r="O1120" s="40">
        <v>1294.8370749999999</v>
      </c>
      <c r="P1120" s="40">
        <v>1175.0427110000001</v>
      </c>
      <c r="Q1120" s="40">
        <v>1238.2989829999999</v>
      </c>
      <c r="R1120" s="40">
        <v>1199.6604560000001</v>
      </c>
      <c r="S1120" s="40">
        <v>1237.695612</v>
      </c>
      <c r="T1120" s="40">
        <v>1133.6854820000001</v>
      </c>
      <c r="U1120" s="40">
        <v>1147.386649</v>
      </c>
      <c r="V1120" s="40">
        <v>1200.390075</v>
      </c>
      <c r="W1120" s="40">
        <v>1274.3070339999999</v>
      </c>
      <c r="X1120" s="40">
        <v>1210.2802079999999</v>
      </c>
      <c r="Y1120" s="40">
        <v>1134.930803</v>
      </c>
      <c r="Z1120" s="40">
        <v>1184.783662</v>
      </c>
      <c r="AA1120" s="40">
        <v>1115.9538749999999</v>
      </c>
      <c r="AB1120" s="40">
        <v>1140.3730250000001</v>
      </c>
      <c r="AC1120" s="40">
        <v>1194.5559459999999</v>
      </c>
      <c r="AD1120" s="40">
        <v>1097.479405</v>
      </c>
      <c r="AE1120" s="40">
        <v>1104.4031930000001</v>
      </c>
      <c r="AF1120" s="40">
        <v>1106.293138</v>
      </c>
      <c r="AG1120" s="40">
        <v>1106.3710570000001</v>
      </c>
      <c r="AH1120" s="40">
        <v>1138.426864</v>
      </c>
      <c r="AI1120" s="40">
        <v>1097.5981429999999</v>
      </c>
      <c r="AJ1120" s="40">
        <v>1106.9019599999999</v>
      </c>
      <c r="AK1120" s="40">
        <v>1066.3898999999999</v>
      </c>
      <c r="AL1120" s="40">
        <v>1060.7869800000001</v>
      </c>
      <c r="AM1120" s="40">
        <v>1041.8593969999999</v>
      </c>
      <c r="AN1120" s="40">
        <v>1024.4791520000001</v>
      </c>
      <c r="AO1120" s="40">
        <v>995.42116490000001</v>
      </c>
      <c r="AP1120" s="40">
        <v>1020.6993199999999</v>
      </c>
      <c r="AQ1120" s="40">
        <v>1014.844243</v>
      </c>
      <c r="AR1120" s="40">
        <v>1021.233792</v>
      </c>
      <c r="AS1120" s="40">
        <v>1055.9972379999999</v>
      </c>
      <c r="AT1120" s="40">
        <v>1096.528654</v>
      </c>
      <c r="AU1120" s="40">
        <v>1104.3474269999999</v>
      </c>
      <c r="AV1120" s="40">
        <v>1126.395716</v>
      </c>
      <c r="AW1120" s="40">
        <v>1105.1607610000001</v>
      </c>
      <c r="AX1120" s="40">
        <v>1148.7330870000001</v>
      </c>
      <c r="AY1120" s="40">
        <v>1184.5410629999999</v>
      </c>
      <c r="AZ1120" s="40">
        <v>1218.303281</v>
      </c>
      <c r="BA1120" s="40">
        <v>1215.294707</v>
      </c>
      <c r="BB1120" s="40">
        <v>1241.2857289999999</v>
      </c>
      <c r="BC1120" s="40">
        <v>1256.668214</v>
      </c>
      <c r="BD1120" s="40">
        <v>1247.49782</v>
      </c>
      <c r="BE1120" s="40">
        <v>1255.402738</v>
      </c>
      <c r="BF1120" s="40">
        <v>1236.873867</v>
      </c>
      <c r="BG1120" s="40">
        <v>1261.971186</v>
      </c>
      <c r="BH1120" s="40">
        <v>1259.2829099999999</v>
      </c>
      <c r="BI1120" s="40">
        <v>1303.2662620000001</v>
      </c>
      <c r="BJ1120" s="40">
        <v>1346.3639760000001</v>
      </c>
      <c r="BK1120" s="40">
        <v>1389.8881739999999</v>
      </c>
      <c r="BL1120" s="40">
        <v>1448.07383</v>
      </c>
    </row>
    <row r="1121" spans="1:64" x14ac:dyDescent="0.3">
      <c r="A1121" s="40" t="s">
        <v>5</v>
      </c>
      <c r="B1121" s="40" t="s">
        <v>6</v>
      </c>
      <c r="C1121" s="40" t="s">
        <v>329</v>
      </c>
      <c r="D1121" s="40" t="s">
        <v>92</v>
      </c>
      <c r="E1121" s="40" t="s">
        <v>293</v>
      </c>
      <c r="G1121" s="40" t="s">
        <v>93</v>
      </c>
      <c r="AA1121" s="40">
        <v>46346.648300000001</v>
      </c>
      <c r="AB1121" s="40">
        <v>42799.535819999997</v>
      </c>
      <c r="AC1121" s="40">
        <v>41291.397109999998</v>
      </c>
      <c r="AD1121" s="40">
        <v>41511.935360000003</v>
      </c>
      <c r="AE1121" s="40">
        <v>42522.27504</v>
      </c>
      <c r="AF1121" s="40">
        <v>42634.442909999998</v>
      </c>
      <c r="AG1121" s="40">
        <v>42617.528960000003</v>
      </c>
      <c r="AH1121" s="40">
        <v>43182.231879999999</v>
      </c>
      <c r="AI1121" s="40">
        <v>44651.854599999999</v>
      </c>
      <c r="AJ1121" s="40">
        <v>43487.249750000003</v>
      </c>
      <c r="AK1121" s="40">
        <v>40799.522290000001</v>
      </c>
      <c r="AL1121" s="40">
        <v>39950.142720000003</v>
      </c>
      <c r="AM1121" s="40">
        <v>36414.228900000002</v>
      </c>
      <c r="AN1121" s="40">
        <v>26781.704529999999</v>
      </c>
      <c r="AO1121" s="40">
        <v>26282.41531</v>
      </c>
      <c r="AP1121" s="40">
        <v>29318.832470000001</v>
      </c>
      <c r="AQ1121" s="40">
        <v>32352.810270000002</v>
      </c>
      <c r="AR1121" s="40">
        <v>33770.79754</v>
      </c>
      <c r="AS1121" s="40">
        <v>34407.92772</v>
      </c>
      <c r="AT1121" s="40">
        <v>34176.619149999999</v>
      </c>
      <c r="AU1121" s="40">
        <v>34168.402699999999</v>
      </c>
      <c r="AV1121" s="40">
        <v>34468.501770000003</v>
      </c>
      <c r="AW1121" s="40">
        <v>37864.808369999999</v>
      </c>
      <c r="AX1121" s="40">
        <v>37645.723709999998</v>
      </c>
      <c r="AY1121" s="40">
        <v>40302.560559999998</v>
      </c>
      <c r="AZ1121" s="40">
        <v>44731.1155</v>
      </c>
      <c r="BA1121" s="40">
        <v>48148.48734</v>
      </c>
      <c r="BB1121" s="40">
        <v>52971.84117</v>
      </c>
      <c r="BC1121" s="40">
        <v>56825.299099999997</v>
      </c>
      <c r="BD1121" s="40">
        <v>55305.031499999997</v>
      </c>
      <c r="BE1121" s="40">
        <v>55958.55919</v>
      </c>
      <c r="BF1121" s="40">
        <v>55870.61419</v>
      </c>
      <c r="BG1121" s="40">
        <v>58522.539040000003</v>
      </c>
      <c r="BH1121" s="40">
        <v>59290.632160000001</v>
      </c>
      <c r="BI1121" s="40">
        <v>60021.128969999998</v>
      </c>
      <c r="BJ1121" s="40">
        <v>58545.718419999997</v>
      </c>
      <c r="BK1121" s="40">
        <v>55146.461560000003</v>
      </c>
      <c r="BL1121" s="40">
        <v>53270.587590000003</v>
      </c>
    </row>
    <row r="1122" spans="1:64" x14ac:dyDescent="0.3">
      <c r="A1122" s="40" t="s">
        <v>151</v>
      </c>
      <c r="B1122" s="40" t="s">
        <v>152</v>
      </c>
      <c r="C1122" s="40" t="s">
        <v>329</v>
      </c>
      <c r="D1122" s="40" t="s">
        <v>92</v>
      </c>
      <c r="E1122" s="40" t="s">
        <v>293</v>
      </c>
      <c r="G1122" s="40" t="s">
        <v>93</v>
      </c>
      <c r="H1122" s="40">
        <v>134568.97279999999</v>
      </c>
      <c r="I1122" s="40">
        <v>144026.17129999999</v>
      </c>
      <c r="J1122" s="40">
        <v>147121.98180000001</v>
      </c>
      <c r="K1122" s="40">
        <v>153186.8076</v>
      </c>
      <c r="L1122" s="40">
        <v>155796.29269999999</v>
      </c>
      <c r="M1122" s="40">
        <v>159113.87419999999</v>
      </c>
      <c r="N1122" s="40">
        <v>176553.01430000001</v>
      </c>
      <c r="O1122" s="40">
        <v>171663.34909999999</v>
      </c>
      <c r="P1122" s="40">
        <v>165391.42170000001</v>
      </c>
      <c r="Q1122" s="40">
        <v>196954.3965</v>
      </c>
      <c r="R1122" s="40">
        <v>199490.33429999999</v>
      </c>
      <c r="S1122" s="40">
        <v>184678.48540000001</v>
      </c>
      <c r="T1122" s="40">
        <v>195501.09270000001</v>
      </c>
      <c r="U1122" s="40">
        <v>191929.64790000001</v>
      </c>
      <c r="V1122" s="40">
        <v>190484.0092</v>
      </c>
      <c r="W1122" s="40">
        <v>201865.66800000001</v>
      </c>
      <c r="X1122" s="40">
        <v>220217.2065</v>
      </c>
      <c r="Y1122" s="40">
        <v>212985.99969999999</v>
      </c>
      <c r="Z1122" s="40">
        <v>211161.48139999999</v>
      </c>
      <c r="AA1122" s="40">
        <v>207892.46909999999</v>
      </c>
      <c r="AB1122" s="40">
        <v>227305.46030000001</v>
      </c>
      <c r="AC1122" s="40">
        <v>219191.45819999999</v>
      </c>
      <c r="AD1122" s="40">
        <v>221441.0282</v>
      </c>
      <c r="AE1122" s="40">
        <v>215839.0264</v>
      </c>
      <c r="AF1122" s="40">
        <v>234561.4713</v>
      </c>
      <c r="AG1122" s="40">
        <v>235207.11249999999</v>
      </c>
      <c r="AH1122" s="40">
        <v>240878.45869999999</v>
      </c>
      <c r="AI1122" s="40">
        <v>245695.7978</v>
      </c>
      <c r="AJ1122" s="40">
        <v>242217.07010000001</v>
      </c>
      <c r="AK1122" s="40">
        <v>244426.62049999999</v>
      </c>
      <c r="AL1122" s="40">
        <v>250776.1194</v>
      </c>
      <c r="AM1122" s="40">
        <v>247980.20019999999</v>
      </c>
      <c r="AN1122" s="40">
        <v>228064.3475</v>
      </c>
      <c r="AO1122" s="40">
        <v>215586.25080000001</v>
      </c>
      <c r="AP1122" s="40">
        <v>195500.17629999999</v>
      </c>
      <c r="AQ1122" s="40">
        <v>177506.51190000001</v>
      </c>
      <c r="AR1122" s="40">
        <v>172655.40210000001</v>
      </c>
      <c r="AS1122" s="40">
        <v>178685.7064</v>
      </c>
      <c r="AT1122" s="40">
        <v>174272.72899999999</v>
      </c>
      <c r="AU1122" s="40">
        <v>169492.5202</v>
      </c>
      <c r="AV1122" s="40">
        <v>168884.00580000001</v>
      </c>
      <c r="AW1122" s="40">
        <v>171533.57010000001</v>
      </c>
      <c r="AX1122" s="40">
        <v>164279.53099999999</v>
      </c>
      <c r="AY1122" s="40">
        <v>166721.19289999999</v>
      </c>
      <c r="AZ1122" s="40">
        <v>162763.97159999999</v>
      </c>
      <c r="BA1122" s="40">
        <v>165941.3566</v>
      </c>
      <c r="BB1122" s="40">
        <v>165956.28</v>
      </c>
      <c r="BC1122" s="40">
        <v>168246.05249999999</v>
      </c>
      <c r="BD1122" s="40">
        <v>168966.39910000001</v>
      </c>
      <c r="BE1122" s="40">
        <v>171994.07320000001</v>
      </c>
      <c r="BF1122" s="40">
        <v>173457.68919999999</v>
      </c>
      <c r="BG1122" s="40">
        <v>175801.60759999999</v>
      </c>
      <c r="BH1122" s="40">
        <v>179069.34299999999</v>
      </c>
      <c r="BI1122" s="40">
        <v>181160.33600000001</v>
      </c>
      <c r="BJ1122" s="40">
        <v>168846.58850000001</v>
      </c>
      <c r="BK1122" s="40">
        <v>162652.97399999999</v>
      </c>
      <c r="BL1122" s="40">
        <v>158348.60079999999</v>
      </c>
    </row>
    <row r="1123" spans="1:64" x14ac:dyDescent="0.3">
      <c r="A1123" s="40" t="s">
        <v>157</v>
      </c>
      <c r="B1123" s="40" t="s">
        <v>158</v>
      </c>
      <c r="C1123" s="40" t="s">
        <v>329</v>
      </c>
      <c r="D1123" s="40" t="s">
        <v>92</v>
      </c>
      <c r="E1123" s="40" t="s">
        <v>293</v>
      </c>
      <c r="G1123" s="40" t="s">
        <v>93</v>
      </c>
      <c r="AB1123" s="40">
        <v>6706.7054790000002</v>
      </c>
      <c r="AC1123" s="40">
        <v>6582.8731589999998</v>
      </c>
      <c r="AD1123" s="40">
        <v>6911.138618</v>
      </c>
      <c r="AE1123" s="40">
        <v>6504.8331539999999</v>
      </c>
      <c r="AF1123" s="40">
        <v>5598.3641070000003</v>
      </c>
      <c r="AG1123" s="40">
        <v>5946.8049259999998</v>
      </c>
      <c r="AH1123" s="40">
        <v>6557.3145439999998</v>
      </c>
      <c r="AI1123" s="40">
        <v>6379.3110770000003</v>
      </c>
      <c r="AJ1123" s="40">
        <v>6147.3830090000001</v>
      </c>
      <c r="AK1123" s="40">
        <v>6101.2425739999999</v>
      </c>
      <c r="AL1123" s="40">
        <v>5468.5086929999998</v>
      </c>
      <c r="AM1123" s="40">
        <v>4817.6159580000003</v>
      </c>
      <c r="AN1123" s="40">
        <v>5258.835212</v>
      </c>
      <c r="AO1123" s="40">
        <v>5240.7636409999996</v>
      </c>
      <c r="AP1123" s="40">
        <v>5379.5597079999998</v>
      </c>
      <c r="AQ1123" s="40">
        <v>5859.3726079999997</v>
      </c>
      <c r="AR1123" s="40">
        <v>5862.5018790000004</v>
      </c>
      <c r="AS1123" s="40">
        <v>5495.9352070000004</v>
      </c>
      <c r="AT1123" s="40">
        <v>5614.5961790000001</v>
      </c>
      <c r="AU1123" s="40">
        <v>5785.7625040000003</v>
      </c>
      <c r="AV1123" s="40">
        <v>6087.2087609999999</v>
      </c>
      <c r="AW1123" s="40">
        <v>6003.671214</v>
      </c>
      <c r="AX1123" s="40">
        <v>5708.0895860000001</v>
      </c>
      <c r="AY1123" s="40">
        <v>6302.1948490000004</v>
      </c>
      <c r="AZ1123" s="40">
        <v>6853.9150170000003</v>
      </c>
      <c r="BA1123" s="40">
        <v>7391.9286529999999</v>
      </c>
      <c r="BB1123" s="40">
        <v>8020.1067819999998</v>
      </c>
      <c r="BC1123" s="40">
        <v>8652.0231490000006</v>
      </c>
      <c r="BD1123" s="40">
        <v>9167.7064879999998</v>
      </c>
      <c r="BE1123" s="40">
        <v>10049.30386</v>
      </c>
      <c r="BF1123" s="40">
        <v>10881.79991</v>
      </c>
      <c r="BG1123" s="40">
        <v>11516.22661</v>
      </c>
      <c r="BH1123" s="40">
        <v>12406.95657</v>
      </c>
      <c r="BI1123" s="40">
        <v>13331.303760000001</v>
      </c>
      <c r="BJ1123" s="40">
        <v>14347.445680000001</v>
      </c>
      <c r="BK1123" s="40">
        <v>15051.06544</v>
      </c>
      <c r="BL1123" s="40">
        <v>16189.358120000001</v>
      </c>
    </row>
    <row r="1124" spans="1:64" x14ac:dyDescent="0.3">
      <c r="A1124" s="40" t="s">
        <v>159</v>
      </c>
      <c r="B1124" s="40" t="s">
        <v>160</v>
      </c>
      <c r="C1124" s="40" t="s">
        <v>329</v>
      </c>
      <c r="D1124" s="40" t="s">
        <v>92</v>
      </c>
      <c r="E1124" s="40" t="s">
        <v>293</v>
      </c>
      <c r="G1124" s="40" t="s">
        <v>93</v>
      </c>
      <c r="H1124" s="40">
        <v>37358.840790000002</v>
      </c>
      <c r="I1124" s="40">
        <v>39624.192620000002</v>
      </c>
      <c r="J1124" s="40">
        <v>41750.447229999998</v>
      </c>
      <c r="K1124" s="40">
        <v>42433.512349999997</v>
      </c>
      <c r="L1124" s="40">
        <v>41899.087050000002</v>
      </c>
      <c r="M1124" s="40">
        <v>46514.963490000002</v>
      </c>
      <c r="N1124" s="40">
        <v>46506.589840000001</v>
      </c>
      <c r="O1124" s="40">
        <v>48556.161990000001</v>
      </c>
      <c r="P1124" s="40">
        <v>50657.992160000002</v>
      </c>
      <c r="Q1124" s="40">
        <v>46648.042889999997</v>
      </c>
      <c r="R1124" s="40">
        <v>55011.641439999999</v>
      </c>
      <c r="S1124" s="40">
        <v>62139.927430000003</v>
      </c>
      <c r="T1124" s="40">
        <v>63458.275900000001</v>
      </c>
      <c r="U1124" s="40">
        <v>63661.735569999997</v>
      </c>
      <c r="V1124" s="40">
        <v>61894.580280000002</v>
      </c>
      <c r="W1124" s="40">
        <v>60923.589119999997</v>
      </c>
      <c r="X1124" s="40">
        <v>64243.25015</v>
      </c>
      <c r="Y1124" s="40">
        <v>66158.095520000003</v>
      </c>
      <c r="Z1124" s="40">
        <v>68560.413950000002</v>
      </c>
      <c r="AA1124" s="40">
        <v>69697.082829999999</v>
      </c>
      <c r="AB1124" s="40">
        <v>69619.683560000005</v>
      </c>
      <c r="AC1124" s="40">
        <v>68021.340920000002</v>
      </c>
      <c r="AD1124" s="40">
        <v>66342.709419999999</v>
      </c>
      <c r="AE1124" s="40">
        <v>65017.823600000003</v>
      </c>
      <c r="AF1124" s="40">
        <v>65351.799599999998</v>
      </c>
      <c r="AG1124" s="40">
        <v>67542.343869999997</v>
      </c>
      <c r="AH1124" s="40">
        <v>69042.935429999998</v>
      </c>
      <c r="AI1124" s="40">
        <v>70804.238490000003</v>
      </c>
      <c r="AJ1124" s="40">
        <v>71630.960500000001</v>
      </c>
      <c r="AK1124" s="40">
        <v>72179.774909999993</v>
      </c>
      <c r="AL1124" s="40">
        <v>70864.869820000007</v>
      </c>
      <c r="AM1124" s="40">
        <v>68089.571509999994</v>
      </c>
      <c r="AN1124" s="40">
        <v>66233.629950000002</v>
      </c>
      <c r="AO1124" s="40">
        <v>65943.428589999996</v>
      </c>
      <c r="AP1124" s="40">
        <v>66840.022849999994</v>
      </c>
      <c r="AQ1124" s="40">
        <v>67630.141629999998</v>
      </c>
      <c r="AR1124" s="40">
        <v>66058.855660000001</v>
      </c>
      <c r="AS1124" s="40">
        <v>66362.775519999996</v>
      </c>
      <c r="AT1124" s="40">
        <v>66049.867469999997</v>
      </c>
      <c r="AU1124" s="40">
        <v>64649.974470000001</v>
      </c>
      <c r="AV1124" s="40">
        <v>65285.643100000001</v>
      </c>
      <c r="AW1124" s="40">
        <v>63878.713900000002</v>
      </c>
      <c r="AX1124" s="40">
        <v>63985.674270000003</v>
      </c>
      <c r="AY1124" s="40">
        <v>65441.544150000002</v>
      </c>
      <c r="AZ1124" s="40">
        <v>67435.567450000002</v>
      </c>
      <c r="BA1124" s="40">
        <v>69855.217189999996</v>
      </c>
      <c r="BB1124" s="40">
        <v>72614.651259999999</v>
      </c>
      <c r="BC1124" s="40">
        <v>70807.947889999996</v>
      </c>
      <c r="BD1124" s="40">
        <v>71170.153869999995</v>
      </c>
      <c r="BE1124" s="40">
        <v>75075.927169999995</v>
      </c>
      <c r="BF1124" s="40">
        <v>77530.503030000007</v>
      </c>
      <c r="BG1124" s="40">
        <v>78914.211110000004</v>
      </c>
      <c r="BH1124" s="40">
        <v>81353.498659999997</v>
      </c>
      <c r="BI1124" s="40">
        <v>83481.773199999996</v>
      </c>
      <c r="BJ1124" s="40">
        <v>85991.166240000006</v>
      </c>
      <c r="BK1124" s="40">
        <v>88736.338220000005</v>
      </c>
      <c r="BL1124" s="40">
        <v>90742.626210000002</v>
      </c>
    </row>
    <row r="1125" spans="1:64" x14ac:dyDescent="0.3">
      <c r="A1125" s="40" t="s">
        <v>275</v>
      </c>
      <c r="B1125" s="40" t="s">
        <v>276</v>
      </c>
      <c r="C1125" s="40" t="s">
        <v>329</v>
      </c>
      <c r="D1125" s="40" t="s">
        <v>92</v>
      </c>
      <c r="E1125" s="40" t="s">
        <v>293</v>
      </c>
      <c r="G1125" s="40" t="s">
        <v>93</v>
      </c>
      <c r="H1125" s="40">
        <v>49044.604420000003</v>
      </c>
      <c r="I1125" s="40">
        <v>48950.188410000002</v>
      </c>
      <c r="J1125" s="40">
        <v>47312.404179999998</v>
      </c>
      <c r="K1125" s="40">
        <v>47973.088340000002</v>
      </c>
      <c r="L1125" s="40">
        <v>46563.685599999997</v>
      </c>
      <c r="M1125" s="40">
        <v>46325.552799999998</v>
      </c>
      <c r="N1125" s="40">
        <v>47639.629300000001</v>
      </c>
      <c r="O1125" s="40">
        <v>49579.0694</v>
      </c>
      <c r="P1125" s="40">
        <v>50078.911059999999</v>
      </c>
      <c r="Q1125" s="40">
        <v>51323.290809999999</v>
      </c>
      <c r="R1125" s="40">
        <v>51907.028579999998</v>
      </c>
      <c r="S1125" s="40">
        <v>49853.858769999999</v>
      </c>
      <c r="T1125" s="40">
        <v>47216.186410000002</v>
      </c>
      <c r="U1125" s="40">
        <v>46831.753819999998</v>
      </c>
      <c r="V1125" s="40">
        <v>46101.728369999997</v>
      </c>
      <c r="W1125" s="40">
        <v>43437.040249999998</v>
      </c>
      <c r="X1125" s="40">
        <v>43214.642399999997</v>
      </c>
      <c r="Y1125" s="40">
        <v>40878.332699999999</v>
      </c>
      <c r="Z1125" s="40">
        <v>43637.148820000002</v>
      </c>
      <c r="AA1125" s="40">
        <v>42742.86002</v>
      </c>
      <c r="AB1125" s="40">
        <v>37501.131609999997</v>
      </c>
      <c r="AC1125" s="40">
        <v>35774.402999999998</v>
      </c>
      <c r="AD1125" s="40">
        <v>35071.092640000003</v>
      </c>
      <c r="AE1125" s="40">
        <v>34660.268429999996</v>
      </c>
      <c r="AF1125" s="40">
        <v>34076.248959999997</v>
      </c>
      <c r="AG1125" s="40">
        <v>33775.154000000002</v>
      </c>
      <c r="AH1125" s="40">
        <v>33224.242200000001</v>
      </c>
      <c r="AI1125" s="40">
        <v>33399.416920000003</v>
      </c>
      <c r="AJ1125" s="40">
        <v>33786.129970000002</v>
      </c>
      <c r="AK1125" s="40">
        <v>33852.362410000002</v>
      </c>
      <c r="AL1125" s="40">
        <v>30802.384330000001</v>
      </c>
      <c r="AM1125" s="40">
        <v>30259.37729</v>
      </c>
      <c r="AN1125" s="40">
        <v>29981.934219999999</v>
      </c>
      <c r="AO1125" s="40">
        <v>29063.74483</v>
      </c>
      <c r="AP1125" s="40">
        <v>28664.456569999998</v>
      </c>
      <c r="AQ1125" s="40">
        <v>28380.52075</v>
      </c>
      <c r="AR1125" s="40">
        <v>28515.677240000001</v>
      </c>
      <c r="AS1125" s="40">
        <v>28714.530900000002</v>
      </c>
      <c r="AT1125" s="40">
        <v>29120.80588</v>
      </c>
      <c r="AU1125" s="40">
        <v>29569.938839999999</v>
      </c>
      <c r="AV1125" s="40">
        <v>30396.78169</v>
      </c>
      <c r="AW1125" s="40">
        <v>25746.077410000002</v>
      </c>
      <c r="AX1125" s="40">
        <v>27424.460340000001</v>
      </c>
      <c r="AY1125" s="40">
        <v>28016.773730000001</v>
      </c>
      <c r="AZ1125" s="40">
        <v>28453.337680000001</v>
      </c>
      <c r="BA1125" s="40">
        <v>29022.151590000001</v>
      </c>
      <c r="BB1125" s="40">
        <v>29955.505239999999</v>
      </c>
      <c r="BC1125" s="40">
        <v>31187.456150000002</v>
      </c>
      <c r="BD1125" s="40">
        <v>29102.215889999999</v>
      </c>
      <c r="BE1125" s="40">
        <v>28375.199280000001</v>
      </c>
      <c r="BF1125" s="40">
        <v>28003.69887</v>
      </c>
      <c r="BG1125" s="40">
        <v>28073.469239999999</v>
      </c>
      <c r="BH1125" s="40">
        <v>27938.229139999999</v>
      </c>
      <c r="BI1125" s="40">
        <v>28095.394100000001</v>
      </c>
      <c r="BJ1125" s="40">
        <v>28200.796320000001</v>
      </c>
      <c r="BK1125" s="40">
        <v>28600.133949999999</v>
      </c>
      <c r="BL1125" s="40">
        <v>29004.969529999998</v>
      </c>
    </row>
    <row r="1126" spans="1:64" x14ac:dyDescent="0.3">
      <c r="A1126" s="40" t="s">
        <v>277</v>
      </c>
      <c r="B1126" s="40" t="s">
        <v>278</v>
      </c>
      <c r="C1126" s="40" t="s">
        <v>329</v>
      </c>
      <c r="D1126" s="40" t="s">
        <v>92</v>
      </c>
      <c r="E1126" s="40" t="s">
        <v>293</v>
      </c>
      <c r="G1126" s="40" t="s">
        <v>93</v>
      </c>
      <c r="H1126" s="40">
        <v>38208.095540000002</v>
      </c>
      <c r="I1126" s="40">
        <v>37605.495849999999</v>
      </c>
      <c r="J1126" s="40">
        <v>36242.692470000002</v>
      </c>
      <c r="K1126" s="40">
        <v>36350.065439999998</v>
      </c>
      <c r="L1126" s="40">
        <v>40330.377189999999</v>
      </c>
      <c r="M1126" s="40">
        <v>44581.371500000001</v>
      </c>
      <c r="N1126" s="40">
        <v>46661.849199999997</v>
      </c>
      <c r="O1126" s="40">
        <v>44626.897299999997</v>
      </c>
      <c r="P1126" s="40">
        <v>46053.030559999999</v>
      </c>
      <c r="Q1126" s="40">
        <v>45074.793180000001</v>
      </c>
      <c r="R1126" s="40">
        <v>51000.73012</v>
      </c>
      <c r="S1126" s="40">
        <v>52719.309159999997</v>
      </c>
      <c r="T1126" s="40">
        <v>52449.99308</v>
      </c>
      <c r="U1126" s="40">
        <v>54636.428079999998</v>
      </c>
      <c r="V1126" s="40">
        <v>56301.799249999996</v>
      </c>
      <c r="W1126" s="40">
        <v>57361.045810000003</v>
      </c>
      <c r="X1126" s="40">
        <v>58333.819259999997</v>
      </c>
      <c r="Y1126" s="40">
        <v>62041.635860000002</v>
      </c>
      <c r="Z1126" s="40">
        <v>62827.123090000001</v>
      </c>
      <c r="AA1126" s="40">
        <v>61273.552669999997</v>
      </c>
      <c r="AB1126" s="40">
        <v>56523.528769999997</v>
      </c>
      <c r="AC1126" s="40">
        <v>56536.81983</v>
      </c>
      <c r="AD1126" s="40">
        <v>57081.974069999997</v>
      </c>
      <c r="AE1126" s="40">
        <v>58095.976439999999</v>
      </c>
      <c r="AF1126" s="40">
        <v>58096.255579999997</v>
      </c>
      <c r="AG1126" s="40">
        <v>54822.503400000001</v>
      </c>
      <c r="AH1126" s="40">
        <v>52318.66577</v>
      </c>
      <c r="AI1126" s="40">
        <v>50750.711389999997</v>
      </c>
      <c r="AJ1126" s="40">
        <v>48844.513659999997</v>
      </c>
      <c r="AK1126" s="40">
        <v>49749.269189999999</v>
      </c>
      <c r="AL1126" s="40">
        <v>52950.180890000003</v>
      </c>
      <c r="AM1126" s="40">
        <v>48620.723870000002</v>
      </c>
      <c r="AN1126" s="40">
        <v>53190.065560000003</v>
      </c>
      <c r="AO1126" s="40">
        <v>47542.922200000001</v>
      </c>
      <c r="AP1126" s="40">
        <v>54868.40266</v>
      </c>
      <c r="AQ1126" s="40">
        <v>57713.996079999997</v>
      </c>
      <c r="AR1126" s="40">
        <v>58332.906969999996</v>
      </c>
      <c r="AS1126" s="40">
        <v>58777.118759999998</v>
      </c>
      <c r="AT1126" s="40">
        <v>58702.91042</v>
      </c>
      <c r="AU1126" s="40">
        <v>57888.90309</v>
      </c>
      <c r="AV1126" s="40">
        <v>53505.353909999998</v>
      </c>
      <c r="AW1126" s="40">
        <v>52975.283080000001</v>
      </c>
      <c r="AX1126" s="40">
        <v>54531.830739999998</v>
      </c>
      <c r="AY1126" s="40">
        <v>55948.719850000001</v>
      </c>
      <c r="AZ1126" s="40">
        <v>56166.134910000001</v>
      </c>
      <c r="BA1126" s="40">
        <v>57100.122479999998</v>
      </c>
      <c r="BB1126" s="40">
        <v>60720.207199999997</v>
      </c>
      <c r="BC1126" s="40">
        <v>63388.553390000001</v>
      </c>
      <c r="BD1126" s="40">
        <v>66598.587039999999</v>
      </c>
      <c r="BE1126" s="40">
        <v>69053.144320000007</v>
      </c>
      <c r="BF1126" s="40">
        <v>70271.352119999996</v>
      </c>
      <c r="BG1126" s="40">
        <v>69507.486139999994</v>
      </c>
      <c r="BH1126" s="40">
        <v>71005.290040000007</v>
      </c>
      <c r="BI1126" s="40">
        <v>72890.600009999995</v>
      </c>
      <c r="BJ1126" s="40">
        <v>72779.268530000001</v>
      </c>
      <c r="BK1126" s="40">
        <v>72451.679860000004</v>
      </c>
      <c r="BL1126" s="40">
        <v>73203.113889999993</v>
      </c>
    </row>
    <row r="1127" spans="1:64" x14ac:dyDescent="0.3">
      <c r="A1127" s="40" t="s">
        <v>165</v>
      </c>
      <c r="B1127" s="40" t="s">
        <v>166</v>
      </c>
      <c r="C1127" s="40" t="s">
        <v>329</v>
      </c>
      <c r="D1127" s="40" t="s">
        <v>92</v>
      </c>
      <c r="E1127" s="40" t="s">
        <v>293</v>
      </c>
      <c r="G1127" s="40" t="s">
        <v>93</v>
      </c>
      <c r="AA1127" s="40">
        <v>6009.3456200000001</v>
      </c>
      <c r="AB1127" s="40">
        <v>6161.7322949999998</v>
      </c>
      <c r="AC1127" s="40">
        <v>5608.9047739999996</v>
      </c>
      <c r="AD1127" s="40">
        <v>4635.4921210000002</v>
      </c>
      <c r="AE1127" s="40">
        <v>4268.0713299999998</v>
      </c>
      <c r="AF1127" s="40">
        <v>4267.3851130000003</v>
      </c>
      <c r="AG1127" s="40">
        <v>4153.2486040000003</v>
      </c>
      <c r="AH1127" s="40">
        <v>4768.7240190000002</v>
      </c>
      <c r="AI1127" s="40">
        <v>5167.0242609999996</v>
      </c>
      <c r="AJ1127" s="40">
        <v>5478.8379100000002</v>
      </c>
      <c r="AK1127" s="40">
        <v>5455.0820830000002</v>
      </c>
      <c r="AL1127" s="40">
        <v>5577.417821</v>
      </c>
      <c r="AM1127" s="40">
        <v>5105.617526</v>
      </c>
      <c r="AN1127" s="40">
        <v>5338.5850030000001</v>
      </c>
      <c r="AO1127" s="40">
        <v>5451.3497500000003</v>
      </c>
      <c r="AP1127" s="40">
        <v>5381.6006109999998</v>
      </c>
      <c r="AQ1127" s="40">
        <v>6620.8248750000002</v>
      </c>
      <c r="AR1127" s="40">
        <v>7139.5540579999997</v>
      </c>
      <c r="AS1127" s="40">
        <v>7783.3387140000004</v>
      </c>
      <c r="AT1127" s="40">
        <v>8178.3806640000003</v>
      </c>
      <c r="AU1127" s="40">
        <v>8093.4379870000002</v>
      </c>
      <c r="AV1127" s="40">
        <v>8867.2699379999995</v>
      </c>
      <c r="AW1127" s="40">
        <v>9369.3897300000008</v>
      </c>
      <c r="AX1127" s="40">
        <v>9686.4708859999992</v>
      </c>
      <c r="AY1127" s="40">
        <v>10136.630639999999</v>
      </c>
      <c r="AZ1127" s="40">
        <v>10699.120699999999</v>
      </c>
      <c r="BA1127" s="40">
        <v>11412.52088</v>
      </c>
      <c r="BB1127" s="40">
        <v>11905.884050000001</v>
      </c>
      <c r="BC1127" s="40">
        <v>12357.875770000001</v>
      </c>
      <c r="BD1127" s="40">
        <v>12764.374449999999</v>
      </c>
      <c r="BE1127" s="40">
        <v>13225.954379999999</v>
      </c>
      <c r="BF1127" s="40">
        <v>13759.672280000001</v>
      </c>
      <c r="BG1127" s="40">
        <v>14326.39863</v>
      </c>
      <c r="BH1127" s="40">
        <v>14909.535599999999</v>
      </c>
      <c r="BI1127" s="40">
        <v>15561.41209</v>
      </c>
      <c r="BJ1127" s="40">
        <v>16114.782279999999</v>
      </c>
      <c r="BK1127" s="40">
        <v>16246.32696</v>
      </c>
      <c r="BL1127" s="40">
        <v>16376.646280000001</v>
      </c>
    </row>
    <row r="1128" spans="1:64" x14ac:dyDescent="0.3">
      <c r="A1128" s="40" t="s">
        <v>171</v>
      </c>
      <c r="B1128" s="40" t="s">
        <v>172</v>
      </c>
      <c r="C1128" s="40" t="s">
        <v>329</v>
      </c>
      <c r="D1128" s="40" t="s">
        <v>92</v>
      </c>
      <c r="E1128" s="40" t="s">
        <v>293</v>
      </c>
      <c r="G1128" s="40" t="s">
        <v>93</v>
      </c>
      <c r="H1128" s="40">
        <v>222543.05129999999</v>
      </c>
      <c r="I1128" s="40">
        <v>243338.57130000001</v>
      </c>
      <c r="J1128" s="40">
        <v>215738.1863</v>
      </c>
      <c r="K1128" s="40">
        <v>185337.24220000001</v>
      </c>
      <c r="L1128" s="40">
        <v>193960.041</v>
      </c>
      <c r="M1128" s="40">
        <v>202167.37289999999</v>
      </c>
      <c r="N1128" s="40">
        <v>209874.41</v>
      </c>
      <c r="O1128" s="40">
        <v>217657.52619999999</v>
      </c>
      <c r="P1128" s="40">
        <v>234094.6317</v>
      </c>
      <c r="Q1128" s="40">
        <v>240612.5074</v>
      </c>
      <c r="R1128" s="40">
        <v>236352.25940000001</v>
      </c>
      <c r="S1128" s="40">
        <v>230111.5539</v>
      </c>
      <c r="T1128" s="40">
        <v>231140.4186</v>
      </c>
      <c r="U1128" s="40">
        <v>227496.10569999999</v>
      </c>
      <c r="V1128" s="40">
        <v>215928.95559999999</v>
      </c>
      <c r="W1128" s="40">
        <v>249992.12839999999</v>
      </c>
      <c r="X1128" s="40">
        <v>246851.86040000001</v>
      </c>
      <c r="Y1128" s="40">
        <v>260684.67300000001</v>
      </c>
      <c r="Z1128" s="40">
        <v>281980.35950000002</v>
      </c>
      <c r="AA1128" s="40">
        <v>296904.62689999997</v>
      </c>
      <c r="AB1128" s="40">
        <v>302778.08439999999</v>
      </c>
      <c r="AC1128" s="40">
        <v>298473.41989999998</v>
      </c>
      <c r="AD1128" s="40">
        <v>306048.27240000002</v>
      </c>
      <c r="AE1128" s="40">
        <v>282691.18650000001</v>
      </c>
      <c r="AF1128" s="40">
        <v>283650.3113</v>
      </c>
      <c r="AG1128" s="40">
        <v>285745.73330000002</v>
      </c>
      <c r="AH1128" s="40">
        <v>271908.67820000002</v>
      </c>
      <c r="AI1128" s="40">
        <v>272095.0563</v>
      </c>
      <c r="AJ1128" s="40">
        <v>264990.39299999998</v>
      </c>
      <c r="AK1128" s="40">
        <v>257925.85370000001</v>
      </c>
      <c r="AL1128" s="40">
        <v>258002.79399999999</v>
      </c>
      <c r="AM1128" s="40">
        <v>287416.16800000001</v>
      </c>
      <c r="AN1128" s="40">
        <v>280961.05219999998</v>
      </c>
      <c r="AO1128" s="40">
        <v>146646.08480000001</v>
      </c>
      <c r="AP1128" s="40">
        <v>200877.12109999999</v>
      </c>
      <c r="AQ1128" s="40">
        <v>219551.27480000001</v>
      </c>
      <c r="AR1128" s="40">
        <v>234352.83730000001</v>
      </c>
      <c r="AS1128" s="40">
        <v>235692.7757</v>
      </c>
      <c r="AT1128" s="40">
        <v>228476.5434</v>
      </c>
      <c r="AU1128" s="40">
        <v>234260.10159999999</v>
      </c>
      <c r="AV1128" s="40">
        <v>244869.80220000001</v>
      </c>
      <c r="AW1128" s="40">
        <v>270458.35940000002</v>
      </c>
      <c r="AX1128" s="40">
        <v>271824.87890000001</v>
      </c>
      <c r="AY1128" s="40">
        <v>287495.92609999998</v>
      </c>
      <c r="AZ1128" s="40">
        <v>308396.43290000001</v>
      </c>
      <c r="BA1128" s="40">
        <v>328991.65600000002</v>
      </c>
      <c r="BB1128" s="40">
        <v>345232.90110000002</v>
      </c>
      <c r="BC1128" s="40">
        <v>373477.22320000001</v>
      </c>
      <c r="BD1128" s="40">
        <v>386236.61810000002</v>
      </c>
      <c r="BE1128" s="40">
        <v>403568.924</v>
      </c>
      <c r="BF1128" s="40">
        <v>423846.13040000002</v>
      </c>
      <c r="BG1128" s="40">
        <v>449569.10619999998</v>
      </c>
      <c r="BH1128" s="40">
        <v>459004.85230000003</v>
      </c>
      <c r="BI1128" s="40">
        <v>481801.23379999999</v>
      </c>
      <c r="BJ1128" s="40">
        <v>511709.17749999999</v>
      </c>
      <c r="BK1128" s="40">
        <v>529212.48300000001</v>
      </c>
      <c r="BL1128" s="40">
        <v>547897.44480000006</v>
      </c>
    </row>
    <row r="1129" spans="1:64" x14ac:dyDescent="0.3">
      <c r="A1129" s="40" t="s">
        <v>175</v>
      </c>
      <c r="B1129" s="40" t="s">
        <v>176</v>
      </c>
      <c r="C1129" s="40" t="s">
        <v>329</v>
      </c>
      <c r="D1129" s="40" t="s">
        <v>92</v>
      </c>
      <c r="E1129" s="40" t="s">
        <v>293</v>
      </c>
      <c r="G1129" s="40" t="s">
        <v>93</v>
      </c>
      <c r="H1129" s="40">
        <v>33545.127189999999</v>
      </c>
      <c r="I1129" s="40">
        <v>34686.625050000002</v>
      </c>
      <c r="J1129" s="40">
        <v>36263.543769999997</v>
      </c>
      <c r="K1129" s="40">
        <v>38107.005850000001</v>
      </c>
      <c r="L1129" s="40">
        <v>39366.803379999998</v>
      </c>
      <c r="M1129" s="40">
        <v>40022.002540000001</v>
      </c>
      <c r="N1129" s="40">
        <v>41761.979330000002</v>
      </c>
      <c r="O1129" s="40">
        <v>42336.224800000004</v>
      </c>
      <c r="P1129" s="40">
        <v>43140.993520000004</v>
      </c>
      <c r="Q1129" s="40">
        <v>44173.636899999998</v>
      </c>
      <c r="R1129" s="40">
        <v>44801.796840000003</v>
      </c>
      <c r="S1129" s="40">
        <v>44288.365149999998</v>
      </c>
      <c r="T1129" s="40">
        <v>45041.965689999997</v>
      </c>
      <c r="U1129" s="40">
        <v>46502.401839999999</v>
      </c>
      <c r="V1129" s="40">
        <v>46040.916559999998</v>
      </c>
      <c r="W1129" s="40">
        <v>45866.040630000003</v>
      </c>
      <c r="X1129" s="40">
        <v>44672.3295</v>
      </c>
      <c r="Y1129" s="40">
        <v>44879.258049999997</v>
      </c>
      <c r="Z1129" s="40">
        <v>45426.375840000001</v>
      </c>
      <c r="AA1129" s="40">
        <v>47223.980839999997</v>
      </c>
      <c r="AB1129" s="40">
        <v>48496.720630000003</v>
      </c>
      <c r="AC1129" s="40">
        <v>47081.356350000002</v>
      </c>
      <c r="AD1129" s="40">
        <v>45048.114459999997</v>
      </c>
      <c r="AE1129" s="40">
        <v>46189.871919999998</v>
      </c>
      <c r="AF1129" s="40">
        <v>44566.221989999998</v>
      </c>
      <c r="AG1129" s="40">
        <v>43591.623529999997</v>
      </c>
      <c r="AH1129" s="40">
        <v>43572.719989999998</v>
      </c>
      <c r="AI1129" s="40">
        <v>44468.423589999999</v>
      </c>
      <c r="AJ1129" s="40">
        <v>44578.648800000003</v>
      </c>
      <c r="AK1129" s="40">
        <v>43467.28484</v>
      </c>
      <c r="AL1129" s="40">
        <v>42042.669419999998</v>
      </c>
      <c r="AM1129" s="40">
        <v>40180.018020000003</v>
      </c>
      <c r="AN1129" s="40">
        <v>39726.952949999999</v>
      </c>
      <c r="AO1129" s="40">
        <v>40084.394780000002</v>
      </c>
      <c r="AP1129" s="40">
        <v>40473.465640000002</v>
      </c>
      <c r="AQ1129" s="40">
        <v>41416.403180000001</v>
      </c>
      <c r="AR1129" s="40">
        <v>41754.946470000003</v>
      </c>
      <c r="AS1129" s="40">
        <v>41287.446490000002</v>
      </c>
      <c r="AT1129" s="40">
        <v>41634.052409999997</v>
      </c>
      <c r="AU1129" s="40">
        <v>42747.488069999999</v>
      </c>
      <c r="AV1129" s="40">
        <v>43280.134530000003</v>
      </c>
      <c r="AW1129" s="40">
        <v>44269.736770000003</v>
      </c>
      <c r="AX1129" s="40">
        <v>44979.82286</v>
      </c>
      <c r="AY1129" s="40">
        <v>46444.909619999999</v>
      </c>
      <c r="AZ1129" s="40">
        <v>48321.759189999997</v>
      </c>
      <c r="BA1129" s="40">
        <v>50467.268210000002</v>
      </c>
      <c r="BB1129" s="40">
        <v>52615.538650000002</v>
      </c>
      <c r="BC1129" s="40">
        <v>53729.149189999996</v>
      </c>
      <c r="BD1129" s="40">
        <v>52322.882089999999</v>
      </c>
      <c r="BE1129" s="40">
        <v>53271.80096</v>
      </c>
      <c r="BF1129" s="40">
        <v>54306.66203</v>
      </c>
      <c r="BG1129" s="40">
        <v>54739.162620000003</v>
      </c>
      <c r="BH1129" s="40">
        <v>55296.994480000001</v>
      </c>
      <c r="BI1129" s="40">
        <v>55520.9666</v>
      </c>
      <c r="BJ1129" s="40">
        <v>55466.949769999999</v>
      </c>
      <c r="BK1129" s="40">
        <v>55059.319060000002</v>
      </c>
      <c r="BL1129" s="40">
        <v>55094.167630000004</v>
      </c>
    </row>
    <row r="1130" spans="1:64" x14ac:dyDescent="0.3">
      <c r="A1130" s="40" t="s">
        <v>177</v>
      </c>
      <c r="B1130" s="40" t="s">
        <v>178</v>
      </c>
      <c r="C1130" s="40" t="s">
        <v>329</v>
      </c>
      <c r="D1130" s="40" t="s">
        <v>92</v>
      </c>
      <c r="E1130" s="40" t="s">
        <v>293</v>
      </c>
      <c r="G1130" s="40" t="s">
        <v>93</v>
      </c>
      <c r="AI1130" s="40">
        <v>477738.4988</v>
      </c>
      <c r="AJ1130" s="40">
        <v>480665.27189999999</v>
      </c>
      <c r="AK1130" s="40">
        <v>498413.10969999997</v>
      </c>
      <c r="AL1130" s="40">
        <v>492235.13199999998</v>
      </c>
      <c r="AM1130" s="40">
        <v>478688.571</v>
      </c>
      <c r="AN1130" s="40">
        <v>468490.87849999999</v>
      </c>
      <c r="AO1130" s="40">
        <v>460785.85639999999</v>
      </c>
      <c r="AP1130" s="40">
        <v>463087.14640000003</v>
      </c>
      <c r="AQ1130" s="40">
        <v>470790.25640000001</v>
      </c>
      <c r="AR1130" s="40">
        <v>474732.92499999999</v>
      </c>
      <c r="AS1130" s="40">
        <v>479983.62459999998</v>
      </c>
      <c r="AT1130" s="40">
        <v>490555.15500000003</v>
      </c>
      <c r="AU1130" s="40">
        <v>501440.36239999998</v>
      </c>
      <c r="AV1130" s="40">
        <v>517338.76280000003</v>
      </c>
      <c r="AW1130" s="40">
        <v>539252.2709</v>
      </c>
      <c r="AX1130" s="40">
        <v>560228.86569999997</v>
      </c>
      <c r="AY1130" s="40">
        <v>586729.11529999995</v>
      </c>
      <c r="AZ1130" s="40">
        <v>616026.53579999995</v>
      </c>
      <c r="BA1130" s="40">
        <v>625342.62159999995</v>
      </c>
      <c r="BB1130" s="40">
        <v>657457.88100000005</v>
      </c>
      <c r="BC1130" s="40">
        <v>672494.49219999998</v>
      </c>
      <c r="BD1130" s="40">
        <v>686606.60250000004</v>
      </c>
      <c r="BE1130" s="40">
        <v>707582.22490000003</v>
      </c>
      <c r="BF1130" s="40">
        <v>739921.67839999998</v>
      </c>
      <c r="BG1130" s="40">
        <v>754034.55799999996</v>
      </c>
      <c r="BH1130" s="40">
        <v>784027.12190000003</v>
      </c>
      <c r="BI1130" s="40">
        <v>813018.50139999995</v>
      </c>
      <c r="BJ1130" s="40">
        <v>843092.96920000005</v>
      </c>
      <c r="BK1130" s="40">
        <v>874425.29180000001</v>
      </c>
      <c r="BL1130" s="40">
        <v>908195.478</v>
      </c>
    </row>
    <row r="1131" spans="1:64" x14ac:dyDescent="0.3">
      <c r="A1131" s="40" t="s">
        <v>179</v>
      </c>
      <c r="B1131" s="40" t="s">
        <v>180</v>
      </c>
      <c r="C1131" s="40" t="s">
        <v>329</v>
      </c>
      <c r="D1131" s="40" t="s">
        <v>92</v>
      </c>
      <c r="E1131" s="40" t="s">
        <v>293</v>
      </c>
      <c r="G1131" s="40" t="s">
        <v>93</v>
      </c>
      <c r="AC1131" s="40">
        <v>615323.01870000002</v>
      </c>
      <c r="AD1131" s="40">
        <v>631156.12990000006</v>
      </c>
      <c r="AE1131" s="40">
        <v>609491.58030000003</v>
      </c>
      <c r="AF1131" s="40">
        <v>570341.30689999997</v>
      </c>
      <c r="AG1131" s="40">
        <v>553376.83570000005</v>
      </c>
      <c r="AH1131" s="40">
        <v>555475.25450000004</v>
      </c>
      <c r="AI1131" s="40">
        <v>580424.34019999998</v>
      </c>
      <c r="AJ1131" s="40">
        <v>595965.26159999997</v>
      </c>
      <c r="AK1131" s="40">
        <v>612978.07689999999</v>
      </c>
      <c r="AL1131" s="40">
        <v>625449.45010000002</v>
      </c>
      <c r="AM1131" s="40">
        <v>625591.47239999997</v>
      </c>
      <c r="AN1131" s="40">
        <v>655793.2023</v>
      </c>
      <c r="AO1131" s="40">
        <v>675627.97809999995</v>
      </c>
      <c r="AP1131" s="40">
        <v>729919.03639999998</v>
      </c>
      <c r="AQ1131" s="40">
        <v>771662.06709999999</v>
      </c>
      <c r="AR1131" s="40">
        <v>786395.73529999994</v>
      </c>
      <c r="AS1131" s="40">
        <v>799881.05469999998</v>
      </c>
      <c r="AT1131" s="40">
        <v>837519.20559999999</v>
      </c>
      <c r="AU1131" s="40">
        <v>836297.62179999996</v>
      </c>
      <c r="AV1131" s="40">
        <v>850782.62540000002</v>
      </c>
      <c r="AW1131" s="40">
        <v>894031.05680000002</v>
      </c>
      <c r="AX1131" s="40">
        <v>919484.62959999999</v>
      </c>
      <c r="AY1131" s="40">
        <v>948461.46609999996</v>
      </c>
      <c r="AZ1131" s="40">
        <v>974056.59389999998</v>
      </c>
      <c r="BA1131" s="40">
        <v>1042343.4840000001</v>
      </c>
      <c r="BB1131" s="40">
        <v>1091618.1359999999</v>
      </c>
      <c r="BC1131" s="40">
        <v>1146455.7379999999</v>
      </c>
      <c r="BD1131" s="40">
        <v>1183034.7749999999</v>
      </c>
      <c r="BE1131" s="40">
        <v>1207602.6740000001</v>
      </c>
      <c r="BF1131" s="40">
        <v>1276654.318</v>
      </c>
      <c r="BG1131" s="40">
        <v>1281350.513</v>
      </c>
      <c r="BH1131" s="40">
        <v>1283239.4410000001</v>
      </c>
      <c r="BI1131" s="40">
        <v>1304321.906</v>
      </c>
      <c r="BJ1131" s="40">
        <v>1327165.4720000001</v>
      </c>
      <c r="BK1131" s="40">
        <v>1345598.6329999999</v>
      </c>
      <c r="BL1131" s="40">
        <v>1352746.733</v>
      </c>
    </row>
    <row r="1132" spans="1:64" x14ac:dyDescent="0.3">
      <c r="A1132" s="40" t="s">
        <v>279</v>
      </c>
      <c r="B1132" s="40" t="s">
        <v>280</v>
      </c>
      <c r="C1132" s="40" t="s">
        <v>329</v>
      </c>
      <c r="D1132" s="40" t="s">
        <v>92</v>
      </c>
      <c r="E1132" s="40" t="s">
        <v>293</v>
      </c>
      <c r="G1132" s="40" t="s">
        <v>93</v>
      </c>
      <c r="H1132" s="40">
        <v>7111.7958550000003</v>
      </c>
      <c r="I1132" s="40">
        <v>6719.9675239999997</v>
      </c>
      <c r="J1132" s="40">
        <v>6722.9541920000001</v>
      </c>
      <c r="K1132" s="40">
        <v>7308.5806830000001</v>
      </c>
      <c r="L1132" s="40">
        <v>8260.9914329999992</v>
      </c>
      <c r="M1132" s="40">
        <v>7561.5065770000001</v>
      </c>
      <c r="N1132" s="40">
        <v>7911.3663200000001</v>
      </c>
      <c r="O1132" s="40">
        <v>7764.0168089999997</v>
      </c>
      <c r="P1132" s="40">
        <v>7487.3393480000004</v>
      </c>
      <c r="Q1132" s="40">
        <v>7592.7212449999997</v>
      </c>
      <c r="R1132" s="40">
        <v>7333.4999170000001</v>
      </c>
      <c r="S1132" s="40">
        <v>7736.2261310000004</v>
      </c>
      <c r="T1132" s="40">
        <v>7397.8109700000005</v>
      </c>
      <c r="U1132" s="40">
        <v>7601.8333160000002</v>
      </c>
      <c r="V1132" s="40">
        <v>7174.8212169999997</v>
      </c>
      <c r="W1132" s="40">
        <v>7362.8285100000003</v>
      </c>
      <c r="X1132" s="40">
        <v>6790.7664519999998</v>
      </c>
      <c r="Y1132" s="40">
        <v>6600.2220690000004</v>
      </c>
      <c r="Z1132" s="40">
        <v>6186.6302260000002</v>
      </c>
      <c r="AA1132" s="40">
        <v>6160.6818549999998</v>
      </c>
      <c r="AB1132" s="40">
        <v>6320.6774599999999</v>
      </c>
      <c r="AC1132" s="40">
        <v>5936.8487189999996</v>
      </c>
      <c r="AD1132" s="40">
        <v>5627.4712019999997</v>
      </c>
      <c r="AE1132" s="40">
        <v>5427.7263119999998</v>
      </c>
      <c r="AF1132" s="40">
        <v>5343.7610240000004</v>
      </c>
      <c r="AG1132" s="40">
        <v>5220.7274200000002</v>
      </c>
      <c r="AH1132" s="40">
        <v>5204.3509839999997</v>
      </c>
      <c r="AI1132" s="40">
        <v>5375.196156</v>
      </c>
      <c r="AJ1132" s="40">
        <v>5174.6546749999998</v>
      </c>
      <c r="AK1132" s="40">
        <v>5012.8284979999999</v>
      </c>
      <c r="AL1132" s="40">
        <v>4881.797466</v>
      </c>
      <c r="AM1132" s="40">
        <v>4676.6633240000001</v>
      </c>
      <c r="AN1132" s="40">
        <v>4869.5908529999997</v>
      </c>
      <c r="AO1132" s="40">
        <v>4336.0580339999997</v>
      </c>
      <c r="AP1132" s="40">
        <v>4344.0361730000004</v>
      </c>
      <c r="AQ1132" s="40">
        <v>4487.8306679999996</v>
      </c>
      <c r="AR1132" s="40">
        <v>4527.7690720000001</v>
      </c>
      <c r="AS1132" s="40">
        <v>4381.7304409999997</v>
      </c>
      <c r="AT1132" s="40">
        <v>4455.8514919999998</v>
      </c>
      <c r="AU1132" s="40">
        <v>4501.3643339999999</v>
      </c>
      <c r="AV1132" s="40">
        <v>4612.4113219999999</v>
      </c>
      <c r="AW1132" s="40">
        <v>4691.8201120000003</v>
      </c>
      <c r="AX1132" s="40">
        <v>4885.1842109999998</v>
      </c>
      <c r="AY1132" s="40">
        <v>5090.671636</v>
      </c>
      <c r="AZ1132" s="40">
        <v>5313.8828270000004</v>
      </c>
      <c r="BA1132" s="40">
        <v>5580.4795130000002</v>
      </c>
      <c r="BB1132" s="40">
        <v>5883.8376609999996</v>
      </c>
      <c r="BC1132" s="40">
        <v>6168.4207249999999</v>
      </c>
      <c r="BD1132" s="40">
        <v>6549.9715859999997</v>
      </c>
      <c r="BE1132" s="40">
        <v>7019.1818320000002</v>
      </c>
      <c r="BF1132" s="40">
        <v>7194.3466820000003</v>
      </c>
      <c r="BG1132" s="40">
        <v>7511.7804930000002</v>
      </c>
      <c r="BH1132" s="40">
        <v>7655.7640259999998</v>
      </c>
      <c r="BI1132" s="40">
        <v>7775.2514019999999</v>
      </c>
      <c r="BJ1132" s="40">
        <v>7763.9032660000003</v>
      </c>
      <c r="BK1132" s="40">
        <v>7817.3076520000004</v>
      </c>
      <c r="BL1132" s="40">
        <v>7845.6119150000004</v>
      </c>
    </row>
    <row r="1133" spans="1:64" x14ac:dyDescent="0.3">
      <c r="A1133" s="40" t="s">
        <v>281</v>
      </c>
      <c r="B1133" s="40" t="s">
        <v>282</v>
      </c>
      <c r="C1133" s="40" t="s">
        <v>329</v>
      </c>
      <c r="D1133" s="40" t="s">
        <v>92</v>
      </c>
      <c r="E1133" s="40" t="s">
        <v>293</v>
      </c>
      <c r="G1133" s="40" t="s">
        <v>93</v>
      </c>
      <c r="H1133" s="40">
        <v>1100.7957160000001</v>
      </c>
      <c r="I1133" s="40">
        <v>1080.6652570000001</v>
      </c>
      <c r="J1133" s="40">
        <v>1111.1025669999999</v>
      </c>
      <c r="K1133" s="40">
        <v>1063.528577</v>
      </c>
      <c r="L1133" s="40">
        <v>1080.2465480000001</v>
      </c>
      <c r="M1133" s="40">
        <v>1062.205148</v>
      </c>
      <c r="N1133" s="40">
        <v>1115.1744040000001</v>
      </c>
      <c r="O1133" s="40">
        <v>1101.659983</v>
      </c>
      <c r="P1133" s="40">
        <v>1199.491665</v>
      </c>
      <c r="Q1133" s="40">
        <v>1422.976142</v>
      </c>
      <c r="R1133" s="40">
        <v>1499.0187530000001</v>
      </c>
      <c r="S1133" s="40">
        <v>1569.7102219999999</v>
      </c>
      <c r="T1133" s="40">
        <v>1556.834619</v>
      </c>
      <c r="U1133" s="40">
        <v>1605.6163790000001</v>
      </c>
      <c r="V1133" s="40">
        <v>1524.5465509999999</v>
      </c>
      <c r="W1133" s="40">
        <v>1484.7905060000001</v>
      </c>
      <c r="X1133" s="40">
        <v>1341.747075</v>
      </c>
      <c r="Y1133" s="40">
        <v>1266.2265190000001</v>
      </c>
      <c r="Z1133" s="40">
        <v>1266.665246</v>
      </c>
      <c r="AA1133" s="40">
        <v>1400.292649</v>
      </c>
      <c r="AB1133" s="40">
        <v>1518.9143300000001</v>
      </c>
      <c r="AC1133" s="40">
        <v>1500.4595300000001</v>
      </c>
      <c r="AD1133" s="40">
        <v>1466.1386649999999</v>
      </c>
      <c r="AE1133" s="40">
        <v>1383.9326739999999</v>
      </c>
      <c r="AF1133" s="40">
        <v>1425.9120250000001</v>
      </c>
      <c r="AG1133" s="40">
        <v>1404.3719570000001</v>
      </c>
      <c r="AH1133" s="40">
        <v>1372.0653629999999</v>
      </c>
      <c r="AI1133" s="40">
        <v>1427.9012009999999</v>
      </c>
      <c r="AJ1133" s="40">
        <v>1456.9080300000001</v>
      </c>
      <c r="AK1133" s="40">
        <v>1515.7776269999999</v>
      </c>
      <c r="AL1133" s="40">
        <v>1559.8120160000001</v>
      </c>
      <c r="AM1133" s="40">
        <v>1387.3260620000001</v>
      </c>
      <c r="AN1133" s="40">
        <v>1373.2614120000001</v>
      </c>
      <c r="AO1133" s="40">
        <v>1471.58727</v>
      </c>
      <c r="AP1133" s="40">
        <v>1447.4302709999999</v>
      </c>
      <c r="AQ1133" s="40">
        <v>1569.9464270000001</v>
      </c>
      <c r="AR1133" s="40">
        <v>1585.6355530000001</v>
      </c>
      <c r="AS1133" s="40">
        <v>1606.2449079999999</v>
      </c>
      <c r="AT1133" s="40">
        <v>1570.4933490000001</v>
      </c>
      <c r="AU1133" s="40">
        <v>1502.803537</v>
      </c>
      <c r="AV1133" s="40">
        <v>1506.6971349999999</v>
      </c>
      <c r="AW1133" s="40">
        <v>1357.936976</v>
      </c>
      <c r="AX1133" s="40">
        <v>1115.255566</v>
      </c>
      <c r="AY1133" s="40">
        <v>1038.679631</v>
      </c>
      <c r="AZ1133" s="40">
        <v>967.05944690000001</v>
      </c>
      <c r="BA1133" s="40">
        <v>920.47931570000003</v>
      </c>
      <c r="BB1133" s="40">
        <v>873.16964310000003</v>
      </c>
      <c r="BC1133" s="40">
        <v>706.7711812</v>
      </c>
      <c r="BD1133" s="40">
        <v>777.26808229999995</v>
      </c>
      <c r="BE1133" s="40">
        <v>911.99089160000005</v>
      </c>
      <c r="BF1133" s="40">
        <v>1019.69729</v>
      </c>
      <c r="BG1133" s="40">
        <v>1163.4186890000001</v>
      </c>
      <c r="BH1133" s="40">
        <v>1159.476678</v>
      </c>
      <c r="BI1133" s="40">
        <v>1159.526781</v>
      </c>
      <c r="BJ1133" s="40">
        <v>1152.8045689999999</v>
      </c>
      <c r="BK1133" s="40">
        <v>1134.6988690000001</v>
      </c>
      <c r="BL1133" s="40">
        <v>1160.7961849999999</v>
      </c>
    </row>
    <row r="1134" spans="1:64" x14ac:dyDescent="0.3">
      <c r="A1134" s="40" t="s">
        <v>147</v>
      </c>
      <c r="B1134" s="40" t="s">
        <v>148</v>
      </c>
      <c r="C1134" s="40" t="s">
        <v>330</v>
      </c>
      <c r="D1134" s="40" t="s">
        <v>92</v>
      </c>
      <c r="E1134" s="40" t="s">
        <v>293</v>
      </c>
      <c r="G1134" s="40" t="s">
        <v>93</v>
      </c>
      <c r="H1134" s="40">
        <v>91823.031369999997</v>
      </c>
      <c r="I1134" s="40">
        <v>96159.032749999998</v>
      </c>
      <c r="J1134" s="40">
        <v>93665.220759999997</v>
      </c>
      <c r="K1134" s="40">
        <v>94468.107629999999</v>
      </c>
      <c r="L1134" s="40">
        <v>96585.159669999994</v>
      </c>
      <c r="M1134" s="40">
        <v>95598.9378</v>
      </c>
      <c r="N1134" s="40">
        <v>102346.6541</v>
      </c>
      <c r="O1134" s="40">
        <v>103722.5043</v>
      </c>
      <c r="P1134" s="40">
        <v>104022.0494</v>
      </c>
      <c r="Q1134" s="40">
        <v>102358.3744</v>
      </c>
      <c r="R1134" s="40">
        <v>102013.4537</v>
      </c>
      <c r="S1134" s="40">
        <v>102547.6534</v>
      </c>
      <c r="T1134" s="40">
        <v>101179.2656</v>
      </c>
      <c r="U1134" s="40">
        <v>107576.0821</v>
      </c>
      <c r="V1134" s="40">
        <v>108740.18429999999</v>
      </c>
      <c r="W1134" s="40">
        <v>115773.2782</v>
      </c>
      <c r="X1134" s="40">
        <v>113933.952</v>
      </c>
      <c r="Y1134" s="40">
        <v>116777.0191</v>
      </c>
      <c r="Z1134" s="40">
        <v>118500.9832</v>
      </c>
      <c r="AA1134" s="40">
        <v>116798.51089999999</v>
      </c>
      <c r="AB1134" s="40">
        <v>118939.0545</v>
      </c>
      <c r="AC1134" s="40">
        <v>127161.13800000001</v>
      </c>
      <c r="AD1134" s="40">
        <v>124426.2369</v>
      </c>
      <c r="AE1134" s="40">
        <v>119124.3818</v>
      </c>
      <c r="AF1134" s="40">
        <v>125980.87360000001</v>
      </c>
      <c r="AG1134" s="40">
        <v>132525.52410000001</v>
      </c>
      <c r="AH1134" s="40">
        <v>128811.55160000001</v>
      </c>
      <c r="AI1134" s="40">
        <v>132750.57320000001</v>
      </c>
      <c r="AJ1134" s="40">
        <v>132072.3383</v>
      </c>
      <c r="AK1134" s="40">
        <v>127831.2123</v>
      </c>
      <c r="AL1134" s="40">
        <v>135742.682</v>
      </c>
      <c r="AM1134" s="40">
        <v>132443.42480000001</v>
      </c>
      <c r="AN1134" s="40">
        <v>133364.68520000001</v>
      </c>
      <c r="AO1134" s="40">
        <v>131483.1243</v>
      </c>
      <c r="AP1134" s="40">
        <v>135234.32029999999</v>
      </c>
      <c r="AQ1134" s="40">
        <v>146035.9558</v>
      </c>
      <c r="AR1134" s="40">
        <v>150998.43429999999</v>
      </c>
      <c r="AS1134" s="40">
        <v>157554.34849999999</v>
      </c>
      <c r="AT1134" s="40">
        <v>164510.87160000001</v>
      </c>
      <c r="AU1134" s="40">
        <v>162812.0624</v>
      </c>
      <c r="AV1134" s="40">
        <v>168687.32870000001</v>
      </c>
      <c r="AW1134" s="40">
        <v>171039.78469999999</v>
      </c>
      <c r="AX1134" s="40">
        <v>179117.49350000001</v>
      </c>
      <c r="AY1134" s="40">
        <v>181740.0269</v>
      </c>
      <c r="AZ1134" s="40">
        <v>191723.8493</v>
      </c>
      <c r="BA1134" s="40">
        <v>197713.63620000001</v>
      </c>
      <c r="BB1134" s="40">
        <v>202696.6544</v>
      </c>
      <c r="BC1134" s="40">
        <v>211002.10680000001</v>
      </c>
      <c r="BD1134" s="40">
        <v>210775.4952</v>
      </c>
      <c r="BE1134" s="40">
        <v>215495.68969999999</v>
      </c>
      <c r="BF1134" s="40">
        <v>222965.4523</v>
      </c>
      <c r="BG1134" s="40">
        <v>230344.23060000001</v>
      </c>
      <c r="BH1134" s="40">
        <v>236528.87710000001</v>
      </c>
      <c r="BI1134" s="40">
        <v>239561.21400000001</v>
      </c>
      <c r="BJ1134" s="40">
        <v>241680.91149999999</v>
      </c>
      <c r="BK1134" s="40">
        <v>248665.72289999999</v>
      </c>
      <c r="BL1134" s="40">
        <v>256804.13389999999</v>
      </c>
    </row>
    <row r="1135" spans="1:64" x14ac:dyDescent="0.3">
      <c r="A1135" s="40" t="s">
        <v>153</v>
      </c>
      <c r="B1135" s="40" t="s">
        <v>154</v>
      </c>
      <c r="C1135" s="40" t="s">
        <v>330</v>
      </c>
      <c r="D1135" s="40" t="s">
        <v>92</v>
      </c>
      <c r="E1135" s="40" t="s">
        <v>293</v>
      </c>
      <c r="G1135" s="40" t="s">
        <v>93</v>
      </c>
      <c r="H1135" s="40">
        <v>407359.33779999998</v>
      </c>
      <c r="I1135" s="40">
        <v>410834.19500000001</v>
      </c>
      <c r="J1135" s="40">
        <v>416913.34169999999</v>
      </c>
      <c r="K1135" s="40">
        <v>422069.5307</v>
      </c>
      <c r="L1135" s="40">
        <v>420818.87420000002</v>
      </c>
      <c r="M1135" s="40">
        <v>430021.59490000003</v>
      </c>
      <c r="N1135" s="40">
        <v>374028.7855</v>
      </c>
      <c r="O1135" s="40">
        <v>388171.79979999998</v>
      </c>
      <c r="P1135" s="40">
        <v>397198.8947</v>
      </c>
      <c r="Q1135" s="40">
        <v>399251.3751</v>
      </c>
      <c r="R1135" s="40">
        <v>402651.0796</v>
      </c>
      <c r="S1135" s="40">
        <v>402745.0307</v>
      </c>
      <c r="T1135" s="40">
        <v>413174.45270000002</v>
      </c>
      <c r="U1135" s="40">
        <v>445298.9803</v>
      </c>
      <c r="V1135" s="40">
        <v>481895.39299999998</v>
      </c>
      <c r="W1135" s="40">
        <v>442821.00459999999</v>
      </c>
      <c r="X1135" s="40">
        <v>489524.62829999998</v>
      </c>
      <c r="Y1135" s="40">
        <v>580208.57149999996</v>
      </c>
      <c r="Z1135" s="40">
        <v>597403.49560000002</v>
      </c>
      <c r="AA1135" s="40">
        <v>568434.81640000001</v>
      </c>
      <c r="AB1135" s="40">
        <v>645709.5625</v>
      </c>
      <c r="AC1135" s="40">
        <v>673355.01650000003</v>
      </c>
      <c r="AD1135" s="40">
        <v>697770.1851</v>
      </c>
      <c r="AE1135" s="40">
        <v>727043.4828</v>
      </c>
      <c r="AF1135" s="40">
        <v>761606.8639</v>
      </c>
      <c r="AG1135" s="40">
        <v>788218.01710000006</v>
      </c>
      <c r="AH1135" s="40">
        <v>747647.85270000005</v>
      </c>
      <c r="AI1135" s="40">
        <v>668193.3554</v>
      </c>
      <c r="AJ1135" s="40">
        <v>636404.37769999995</v>
      </c>
      <c r="AK1135" s="40">
        <v>580049.40379999997</v>
      </c>
      <c r="AL1135" s="40">
        <v>541973.49560000002</v>
      </c>
      <c r="AM1135" s="40">
        <v>510435.65210000001</v>
      </c>
      <c r="AN1135" s="40">
        <v>457057.85639999999</v>
      </c>
      <c r="AO1135" s="40">
        <v>454276.09029999998</v>
      </c>
      <c r="AP1135" s="40">
        <v>457770.44900000002</v>
      </c>
      <c r="AQ1135" s="40">
        <v>465577.58760000003</v>
      </c>
      <c r="AR1135" s="40">
        <v>477726.07870000001</v>
      </c>
      <c r="AS1135" s="40">
        <v>486923.71600000001</v>
      </c>
      <c r="AT1135" s="40">
        <v>495262.59370000003</v>
      </c>
      <c r="AU1135" s="40">
        <v>500023.2426</v>
      </c>
      <c r="AV1135" s="40">
        <v>508621.7684</v>
      </c>
      <c r="AW1135" s="40">
        <v>516561.58809999999</v>
      </c>
      <c r="AX1135" s="40">
        <v>526123.80949999997</v>
      </c>
      <c r="AY1135" s="40">
        <v>547050.02859999996</v>
      </c>
      <c r="AZ1135" s="40">
        <v>543312.28859999997</v>
      </c>
      <c r="BA1135" s="40">
        <v>547063.55379999999</v>
      </c>
      <c r="BB1135" s="40">
        <v>558413.3774</v>
      </c>
      <c r="BC1135" s="40">
        <v>562257.60309999995</v>
      </c>
      <c r="BD1135" s="40">
        <v>559079.76130000001</v>
      </c>
      <c r="BE1135" s="40">
        <v>562638.69590000005</v>
      </c>
      <c r="BF1135" s="40">
        <v>570170.13320000004</v>
      </c>
      <c r="BG1135" s="40">
        <v>580186.53009999997</v>
      </c>
      <c r="BH1135" s="40">
        <v>595350.88080000004</v>
      </c>
      <c r="BI1135" s="40">
        <v>613823.06330000004</v>
      </c>
      <c r="BJ1135" s="40">
        <v>631625.57109999994</v>
      </c>
      <c r="BK1135" s="40">
        <v>643934.92279999994</v>
      </c>
      <c r="BL1135" s="40">
        <v>649753.24580000003</v>
      </c>
    </row>
    <row r="1136" spans="1:64" x14ac:dyDescent="0.3">
      <c r="A1136" s="40" t="s">
        <v>155</v>
      </c>
      <c r="B1136" s="40" t="s">
        <v>156</v>
      </c>
      <c r="C1136" s="40" t="s">
        <v>330</v>
      </c>
      <c r="D1136" s="40" t="s">
        <v>92</v>
      </c>
      <c r="E1136" s="40" t="s">
        <v>293</v>
      </c>
      <c r="G1136" s="40" t="s">
        <v>93</v>
      </c>
      <c r="H1136" s="40">
        <v>288736.41739999998</v>
      </c>
      <c r="I1136" s="40">
        <v>298281.13500000001</v>
      </c>
      <c r="J1136" s="40">
        <v>287763.23560000001</v>
      </c>
      <c r="K1136" s="40">
        <v>275097.68030000001</v>
      </c>
      <c r="L1136" s="40">
        <v>271491.29239999998</v>
      </c>
      <c r="M1136" s="40">
        <v>261636.61979999999</v>
      </c>
      <c r="N1136" s="40">
        <v>258835.79870000001</v>
      </c>
      <c r="O1136" s="40">
        <v>252900.2898</v>
      </c>
      <c r="P1136" s="40">
        <v>265074.60119999998</v>
      </c>
      <c r="Q1136" s="40">
        <v>264433.40620000003</v>
      </c>
      <c r="R1136" s="40">
        <v>252763.74900000001</v>
      </c>
      <c r="S1136" s="40">
        <v>249704.4124</v>
      </c>
      <c r="T1136" s="40">
        <v>223359.75709999999</v>
      </c>
      <c r="U1136" s="40">
        <v>229056.73670000001</v>
      </c>
      <c r="V1136" s="40">
        <v>244293.6145</v>
      </c>
      <c r="W1136" s="40">
        <v>246493.43179999999</v>
      </c>
      <c r="X1136" s="40">
        <v>247158.32190000001</v>
      </c>
      <c r="Y1136" s="40">
        <v>241364.5508</v>
      </c>
      <c r="Z1136" s="40">
        <v>185964.50020000001</v>
      </c>
      <c r="AA1136" s="40">
        <v>171181.59969999999</v>
      </c>
      <c r="AB1136" s="40">
        <v>169285.3737</v>
      </c>
      <c r="AC1136" s="40">
        <v>174363.9957</v>
      </c>
      <c r="AD1136" s="40">
        <v>196944.77429999999</v>
      </c>
      <c r="AE1136" s="40">
        <v>195910.81409999999</v>
      </c>
      <c r="AF1136" s="40">
        <v>232162.05059999999</v>
      </c>
      <c r="AG1136" s="40">
        <v>216252.54639999999</v>
      </c>
      <c r="AH1136" s="40">
        <v>204643.29949999999</v>
      </c>
      <c r="AI1136" s="40">
        <v>228867.99840000001</v>
      </c>
      <c r="AJ1136" s="40">
        <v>232400.68539999999</v>
      </c>
      <c r="AK1136" s="40">
        <v>215632.83929999999</v>
      </c>
      <c r="AL1136" s="40">
        <v>226684.4583</v>
      </c>
      <c r="AM1136" s="40">
        <v>237148.68770000001</v>
      </c>
      <c r="AN1136" s="40">
        <v>193596.00399999999</v>
      </c>
      <c r="AO1136" s="40">
        <v>206403.16620000001</v>
      </c>
      <c r="AP1136" s="40">
        <v>202132.58749999999</v>
      </c>
      <c r="AQ1136" s="40">
        <v>199749.16709999999</v>
      </c>
      <c r="AR1136" s="40">
        <v>203941.0857</v>
      </c>
      <c r="AS1136" s="40">
        <v>210640.56899999999</v>
      </c>
      <c r="AT1136" s="40">
        <v>201850.908</v>
      </c>
      <c r="AU1136" s="40">
        <v>192863.42</v>
      </c>
      <c r="AV1136" s="40">
        <v>207381.7824</v>
      </c>
      <c r="AW1136" s="40">
        <v>216526.0067</v>
      </c>
      <c r="AX1136" s="40">
        <v>239066.79130000001</v>
      </c>
      <c r="AY1136" s="40">
        <v>307723.23810000002</v>
      </c>
      <c r="AZ1136" s="40">
        <v>348256.66690000001</v>
      </c>
      <c r="BA1136" s="40">
        <v>338588.26409999997</v>
      </c>
      <c r="BB1136" s="40">
        <v>338174.49089999998</v>
      </c>
      <c r="BC1136" s="40">
        <v>337287.46659999999</v>
      </c>
      <c r="BD1136" s="40">
        <v>340239.25919999997</v>
      </c>
      <c r="BE1136" s="40">
        <v>373848.24469999998</v>
      </c>
      <c r="BF1136" s="40">
        <v>361934.95480000001</v>
      </c>
      <c r="BG1136" s="40">
        <v>381165.7255</v>
      </c>
      <c r="BH1136" s="40">
        <v>389748.71990000003</v>
      </c>
      <c r="BI1136" s="40">
        <v>403258.84539999999</v>
      </c>
      <c r="BJ1136" s="40">
        <v>401404.6127</v>
      </c>
      <c r="BK1136" s="40">
        <v>364757.05349999998</v>
      </c>
      <c r="BL1136" s="40">
        <v>343352.75569999998</v>
      </c>
    </row>
    <row r="1137" spans="1:64" x14ac:dyDescent="0.3">
      <c r="A1137" s="40" t="s">
        <v>284</v>
      </c>
      <c r="B1137" s="40" t="s">
        <v>272</v>
      </c>
      <c r="C1137" s="40" t="s">
        <v>330</v>
      </c>
      <c r="D1137" s="40" t="s">
        <v>92</v>
      </c>
      <c r="E1137" s="40" t="s">
        <v>293</v>
      </c>
      <c r="G1137" s="40" t="s">
        <v>93</v>
      </c>
      <c r="H1137" s="40">
        <v>599896.49</v>
      </c>
      <c r="I1137" s="40">
        <v>584038.28929999995</v>
      </c>
      <c r="J1137" s="40">
        <v>642591.27260000003</v>
      </c>
      <c r="K1137" s="40">
        <v>726502.95189999999</v>
      </c>
      <c r="L1137" s="40">
        <v>677228.08059999999</v>
      </c>
      <c r="M1137" s="40">
        <v>727778.10239999997</v>
      </c>
      <c r="N1137" s="40">
        <v>733589.17169999995</v>
      </c>
      <c r="O1137" s="40">
        <v>795253.95810000005</v>
      </c>
      <c r="P1137" s="40">
        <v>837557.10210000002</v>
      </c>
      <c r="Q1137" s="40">
        <v>886641.9817</v>
      </c>
      <c r="R1137" s="40">
        <v>928521.66929999995</v>
      </c>
      <c r="S1137" s="40">
        <v>924345.55009999999</v>
      </c>
      <c r="T1137" s="40">
        <v>934208.24710000004</v>
      </c>
      <c r="U1137" s="40">
        <v>929588.19570000004</v>
      </c>
      <c r="V1137" s="40">
        <v>960118.60820000002</v>
      </c>
      <c r="W1137" s="40">
        <v>1034900.879</v>
      </c>
      <c r="X1137" s="40">
        <v>1060675.175</v>
      </c>
      <c r="Y1137" s="40">
        <v>1124115.2779999999</v>
      </c>
      <c r="Z1137" s="40">
        <v>1100493.6329999999</v>
      </c>
      <c r="AA1137" s="40">
        <v>937441.92449999996</v>
      </c>
      <c r="AB1137" s="40">
        <v>928779.29989999998</v>
      </c>
      <c r="AC1137" s="40">
        <v>891501.02650000004</v>
      </c>
      <c r="AD1137" s="40">
        <v>821466.70510000002</v>
      </c>
      <c r="AE1137" s="40">
        <v>767282.74979999999</v>
      </c>
      <c r="AF1137" s="40">
        <v>770719.62139999995</v>
      </c>
      <c r="AG1137" s="40">
        <v>766037.35019999999</v>
      </c>
      <c r="AH1137" s="40">
        <v>735697.56669999997</v>
      </c>
      <c r="AI1137" s="40">
        <v>717706.58790000004</v>
      </c>
      <c r="AJ1137" s="40">
        <v>712966.31469999999</v>
      </c>
      <c r="AK1137" s="40">
        <v>680521.96230000001</v>
      </c>
      <c r="AL1137" s="40">
        <v>657111.51820000005</v>
      </c>
      <c r="AM1137" s="40">
        <v>632945.01150000002</v>
      </c>
      <c r="AN1137" s="40">
        <v>610408.46950000001</v>
      </c>
      <c r="AO1137" s="40">
        <v>595222.75269999995</v>
      </c>
      <c r="AP1137" s="40">
        <v>617587.50490000006</v>
      </c>
      <c r="AQ1137" s="40">
        <v>645160.34550000005</v>
      </c>
      <c r="AR1137" s="40">
        <v>649780.73179999995</v>
      </c>
      <c r="AS1137" s="40">
        <v>662994.58420000004</v>
      </c>
      <c r="AT1137" s="40">
        <v>656537.84089999995</v>
      </c>
      <c r="AU1137" s="40">
        <v>628072.21939999994</v>
      </c>
      <c r="AV1137" s="40">
        <v>615785.91680000001</v>
      </c>
      <c r="AW1137" s="40">
        <v>594137.47180000006</v>
      </c>
      <c r="AX1137" s="40">
        <v>575689.56819999998</v>
      </c>
      <c r="AY1137" s="40">
        <v>572471.26679999998</v>
      </c>
      <c r="AZ1137" s="40">
        <v>571572.755</v>
      </c>
      <c r="BA1137" s="40">
        <v>568969.03859999997</v>
      </c>
      <c r="BB1137" s="40">
        <v>567286.09140000003</v>
      </c>
      <c r="BC1137" s="40">
        <v>569418.15009999997</v>
      </c>
      <c r="BD1137" s="40">
        <v>575004.49179999996</v>
      </c>
      <c r="BE1137" s="40">
        <v>573236.71680000005</v>
      </c>
      <c r="BF1137" s="40">
        <v>535130.18680000002</v>
      </c>
      <c r="BG1137" s="40">
        <v>577950.02309999999</v>
      </c>
      <c r="BH1137" s="40">
        <v>613634.78220000002</v>
      </c>
      <c r="BI1137" s="40">
        <v>650856.36430000002</v>
      </c>
      <c r="BJ1137" s="40">
        <v>690718.52980000002</v>
      </c>
      <c r="BK1137" s="40">
        <v>727292.15520000004</v>
      </c>
      <c r="BL1137" s="40">
        <v>764001.39950000006</v>
      </c>
    </row>
    <row r="1138" spans="1:64" x14ac:dyDescent="0.3">
      <c r="A1138" s="40" t="s">
        <v>273</v>
      </c>
      <c r="B1138" s="40" t="s">
        <v>274</v>
      </c>
      <c r="C1138" s="40" t="s">
        <v>330</v>
      </c>
      <c r="D1138" s="40" t="s">
        <v>92</v>
      </c>
      <c r="E1138" s="40" t="s">
        <v>293</v>
      </c>
      <c r="G1138" s="40" t="s">
        <v>93</v>
      </c>
      <c r="H1138" s="40">
        <v>3032.316887</v>
      </c>
      <c r="I1138" s="40">
        <v>3059.3778390000002</v>
      </c>
      <c r="J1138" s="40">
        <v>3098.8444169999998</v>
      </c>
      <c r="K1138" s="40">
        <v>3078.840557</v>
      </c>
      <c r="L1138" s="40">
        <v>3041.1451510000002</v>
      </c>
      <c r="M1138" s="40">
        <v>2845.0639040000001</v>
      </c>
      <c r="N1138" s="40">
        <v>2871.9786720000002</v>
      </c>
      <c r="O1138" s="40">
        <v>2825.2168919999999</v>
      </c>
      <c r="P1138" s="40">
        <v>2932.017535</v>
      </c>
      <c r="Q1138" s="40">
        <v>3142.404869</v>
      </c>
      <c r="R1138" s="40">
        <v>3220.0598970000001</v>
      </c>
      <c r="S1138" s="40">
        <v>3051.3596320000001</v>
      </c>
      <c r="T1138" s="40">
        <v>3049.8862869999998</v>
      </c>
      <c r="U1138" s="40">
        <v>3172.6381190000002</v>
      </c>
      <c r="V1138" s="40">
        <v>2714.0432569999998</v>
      </c>
      <c r="W1138" s="40">
        <v>2568.0632420000002</v>
      </c>
      <c r="X1138" s="40">
        <v>2583.569195</v>
      </c>
      <c r="Y1138" s="40">
        <v>2757.9977490000001</v>
      </c>
      <c r="Z1138" s="40">
        <v>2638.6185479999999</v>
      </c>
      <c r="AA1138" s="40">
        <v>2589.4020609999998</v>
      </c>
      <c r="AB1138" s="40">
        <v>2427.7673070000001</v>
      </c>
      <c r="AC1138" s="40">
        <v>2186.8007120000002</v>
      </c>
      <c r="AD1138" s="40">
        <v>2015.5893430000001</v>
      </c>
      <c r="AE1138" s="40">
        <v>2115.8855560000002</v>
      </c>
      <c r="AF1138" s="40">
        <v>2152.7859400000002</v>
      </c>
      <c r="AG1138" s="40">
        <v>2197.64599</v>
      </c>
      <c r="AH1138" s="40">
        <v>2238.5994059999998</v>
      </c>
      <c r="AI1138" s="40">
        <v>2300.9619189999999</v>
      </c>
      <c r="AJ1138" s="40">
        <v>2353.4909950000001</v>
      </c>
      <c r="AK1138" s="40">
        <v>2366.2708200000002</v>
      </c>
      <c r="AL1138" s="40">
        <v>2423.1300679999999</v>
      </c>
      <c r="AM1138" s="40">
        <v>2448.0613720000001</v>
      </c>
      <c r="AN1138" s="40">
        <v>2496.9441160000001</v>
      </c>
      <c r="AO1138" s="40">
        <v>2510.8339169999999</v>
      </c>
      <c r="AP1138" s="40">
        <v>2546.9781600000001</v>
      </c>
      <c r="AQ1138" s="40">
        <v>2598.294281</v>
      </c>
      <c r="AR1138" s="40">
        <v>2642.2610300000001</v>
      </c>
      <c r="AS1138" s="40">
        <v>2700.8592800000001</v>
      </c>
      <c r="AT1138" s="40">
        <v>2752.3820770000002</v>
      </c>
      <c r="AU1138" s="40">
        <v>2784.7212890000001</v>
      </c>
      <c r="AV1138" s="40">
        <v>2824.1095770000002</v>
      </c>
      <c r="AW1138" s="40">
        <v>2876.703082</v>
      </c>
      <c r="AX1138" s="40">
        <v>2948.9928730000001</v>
      </c>
      <c r="AY1138" s="40">
        <v>3034.0438079999999</v>
      </c>
      <c r="AZ1138" s="40">
        <v>3130.202119</v>
      </c>
      <c r="BA1138" s="40">
        <v>3244.4705899999999</v>
      </c>
      <c r="BB1138" s="40">
        <v>3297.9886470000001</v>
      </c>
      <c r="BC1138" s="40">
        <v>3507.2880789999999</v>
      </c>
      <c r="BD1138" s="40">
        <v>3584.0998399999999</v>
      </c>
      <c r="BE1138" s="40">
        <v>3771.267194</v>
      </c>
      <c r="BF1138" s="40">
        <v>4196.6383560000004</v>
      </c>
      <c r="BG1138" s="40">
        <v>4477.674231</v>
      </c>
      <c r="BH1138" s="40">
        <v>4693.2677290000001</v>
      </c>
      <c r="BI1138" s="40">
        <v>4718.8649310000001</v>
      </c>
      <c r="BJ1138" s="40">
        <v>4713.2265440000001</v>
      </c>
      <c r="BK1138" s="40">
        <v>4767.8821799999996</v>
      </c>
      <c r="BL1138" s="40">
        <v>5044.0470150000001</v>
      </c>
    </row>
    <row r="1139" spans="1:64" x14ac:dyDescent="0.3">
      <c r="A1139" s="40" t="s">
        <v>161</v>
      </c>
      <c r="B1139" s="40" t="s">
        <v>162</v>
      </c>
      <c r="C1139" s="40" t="s">
        <v>330</v>
      </c>
      <c r="D1139" s="40" t="s">
        <v>92</v>
      </c>
      <c r="E1139" s="40" t="s">
        <v>293</v>
      </c>
      <c r="G1139" s="40" t="s">
        <v>93</v>
      </c>
      <c r="N1139" s="40">
        <v>118758.7417</v>
      </c>
      <c r="O1139" s="40">
        <v>121572.6557</v>
      </c>
      <c r="P1139" s="40">
        <v>120178.36440000001</v>
      </c>
      <c r="Q1139" s="40">
        <v>125674.7145</v>
      </c>
      <c r="R1139" s="40">
        <v>126867.01700000001</v>
      </c>
      <c r="S1139" s="40">
        <v>132032.85279999999</v>
      </c>
      <c r="T1139" s="40">
        <v>127850.3554</v>
      </c>
      <c r="U1139" s="40">
        <v>123678.4372</v>
      </c>
      <c r="V1139" s="40">
        <v>135629.69560000001</v>
      </c>
      <c r="W1139" s="40">
        <v>151432.40770000001</v>
      </c>
      <c r="X1139" s="40">
        <v>158272.12880000001</v>
      </c>
      <c r="Y1139" s="40">
        <v>153241.5491</v>
      </c>
      <c r="Z1139" s="40">
        <v>166125.35430000001</v>
      </c>
      <c r="AA1139" s="40">
        <v>155945.3204</v>
      </c>
      <c r="AB1139" s="40">
        <v>155143.4045</v>
      </c>
      <c r="AC1139" s="40">
        <v>140713.40479999999</v>
      </c>
      <c r="AD1139" s="40">
        <v>140311.11360000001</v>
      </c>
      <c r="AE1139" s="40">
        <v>137182.0552</v>
      </c>
      <c r="AF1139" s="40">
        <v>162099.45019999999</v>
      </c>
      <c r="AG1139" s="40">
        <v>163884.6078</v>
      </c>
      <c r="AH1139" s="40">
        <v>161372.54079999999</v>
      </c>
      <c r="AI1139" s="40">
        <v>170904.40659999999</v>
      </c>
      <c r="AJ1139" s="40">
        <v>175283.95600000001</v>
      </c>
      <c r="AK1139" s="40">
        <v>167755.21040000001</v>
      </c>
      <c r="AL1139" s="40">
        <v>183399.94750000001</v>
      </c>
      <c r="AM1139" s="40">
        <v>173178.73910000001</v>
      </c>
      <c r="AN1139" s="40">
        <v>174017.62280000001</v>
      </c>
      <c r="AO1139" s="40">
        <v>175808.6642</v>
      </c>
      <c r="AP1139" s="40">
        <v>172789.84969999999</v>
      </c>
      <c r="AQ1139" s="40">
        <v>180245.52179999999</v>
      </c>
      <c r="AR1139" s="40">
        <v>184143.0901</v>
      </c>
      <c r="AS1139" s="40">
        <v>192995.87460000001</v>
      </c>
      <c r="AT1139" s="40">
        <v>198586.77499999999</v>
      </c>
      <c r="AU1139" s="40">
        <v>192965.5263</v>
      </c>
      <c r="AV1139" s="40">
        <v>216218.08900000001</v>
      </c>
      <c r="AW1139" s="40">
        <v>216313.4345</v>
      </c>
      <c r="AX1139" s="40">
        <v>228839.1159</v>
      </c>
      <c r="AY1139" s="40">
        <v>225155.0189</v>
      </c>
      <c r="AZ1139" s="40">
        <v>232243.24350000001</v>
      </c>
      <c r="BA1139" s="40">
        <v>235200.06390000001</v>
      </c>
      <c r="BB1139" s="40">
        <v>235433.2917</v>
      </c>
      <c r="BC1139" s="40">
        <v>238600.20269999999</v>
      </c>
      <c r="BD1139" s="40">
        <v>241755.4155</v>
      </c>
      <c r="BE1139" s="40">
        <v>246922.9889</v>
      </c>
      <c r="BF1139" s="40">
        <v>247281.5428</v>
      </c>
      <c r="BG1139" s="40">
        <v>238079.837</v>
      </c>
      <c r="BH1139" s="40">
        <v>236600.0098</v>
      </c>
      <c r="BI1139" s="40">
        <v>246022.8573</v>
      </c>
      <c r="BJ1139" s="40">
        <v>253154.63699999999</v>
      </c>
      <c r="BK1139" s="40">
        <v>259994.67819999999</v>
      </c>
      <c r="BL1139" s="40">
        <v>265948.09179999999</v>
      </c>
    </row>
    <row r="1140" spans="1:64" x14ac:dyDescent="0.3">
      <c r="A1140" s="40" t="s">
        <v>163</v>
      </c>
      <c r="B1140" s="40" t="s">
        <v>164</v>
      </c>
      <c r="C1140" s="40" t="s">
        <v>330</v>
      </c>
      <c r="D1140" s="40" t="s">
        <v>92</v>
      </c>
      <c r="E1140" s="40" t="s">
        <v>293</v>
      </c>
      <c r="G1140" s="40" t="s">
        <v>93</v>
      </c>
      <c r="H1140" s="40">
        <v>138639.85819999999</v>
      </c>
      <c r="I1140" s="40">
        <v>135660.90040000001</v>
      </c>
      <c r="J1140" s="40">
        <v>129156.5499</v>
      </c>
      <c r="K1140" s="40">
        <v>160175.6777</v>
      </c>
      <c r="L1140" s="40">
        <v>180660.36120000001</v>
      </c>
      <c r="M1140" s="40">
        <v>175847.5563</v>
      </c>
      <c r="N1140" s="40">
        <v>176858.21919999999</v>
      </c>
      <c r="O1140" s="40">
        <v>189262.43890000001</v>
      </c>
      <c r="P1140" s="40">
        <v>186094.55420000001</v>
      </c>
      <c r="Q1140" s="40">
        <v>202392.10279999999</v>
      </c>
      <c r="R1140" s="40">
        <v>200189.66759999999</v>
      </c>
      <c r="S1140" s="40">
        <v>193013.89069999999</v>
      </c>
      <c r="T1140" s="40">
        <v>178886.9583</v>
      </c>
      <c r="U1140" s="40">
        <v>194905.9491</v>
      </c>
      <c r="V1140" s="40">
        <v>179625.1746</v>
      </c>
      <c r="W1140" s="40">
        <v>189433.36069999999</v>
      </c>
      <c r="X1140" s="40">
        <v>180608.80319999999</v>
      </c>
      <c r="Y1140" s="40">
        <v>174613.3168</v>
      </c>
      <c r="Z1140" s="40">
        <v>177798.49900000001</v>
      </c>
      <c r="AA1140" s="40">
        <v>178583.05929999999</v>
      </c>
      <c r="AB1140" s="40">
        <v>179496.6348</v>
      </c>
      <c r="AC1140" s="40">
        <v>170314.6244</v>
      </c>
      <c r="AD1140" s="40">
        <v>171672.2506</v>
      </c>
      <c r="AE1140" s="40">
        <v>161468.04070000001</v>
      </c>
      <c r="AF1140" s="40">
        <v>161687.37049999999</v>
      </c>
      <c r="AG1140" s="40">
        <v>166228.50539999999</v>
      </c>
      <c r="AH1140" s="40">
        <v>164768.06880000001</v>
      </c>
      <c r="AI1140" s="40">
        <v>163068.48910000001</v>
      </c>
      <c r="AJ1140" s="40">
        <v>166274.11129999999</v>
      </c>
      <c r="AK1140" s="40">
        <v>158975.63089999999</v>
      </c>
      <c r="AL1140" s="40">
        <v>157545.26879999999</v>
      </c>
      <c r="AM1140" s="40">
        <v>156282.5429</v>
      </c>
      <c r="AN1140" s="40">
        <v>161073.3927</v>
      </c>
      <c r="AO1140" s="40">
        <v>151889.23639999999</v>
      </c>
      <c r="AP1140" s="40">
        <v>162097.09520000001</v>
      </c>
      <c r="AQ1140" s="40">
        <v>166508.39430000001</v>
      </c>
      <c r="AR1140" s="40">
        <v>154967.17000000001</v>
      </c>
      <c r="AS1140" s="40">
        <v>154421.9552</v>
      </c>
      <c r="AT1140" s="40">
        <v>161296.98569999999</v>
      </c>
      <c r="AU1140" s="40">
        <v>155827.633</v>
      </c>
      <c r="AV1140" s="40">
        <v>154323.1177</v>
      </c>
      <c r="AW1140" s="40">
        <v>150888.82610000001</v>
      </c>
      <c r="AX1140" s="40">
        <v>155372.9528</v>
      </c>
      <c r="AY1140" s="40">
        <v>159675.03940000001</v>
      </c>
      <c r="AZ1140" s="40">
        <v>169111.88990000001</v>
      </c>
      <c r="BA1140" s="40">
        <v>195408.4804</v>
      </c>
      <c r="BB1140" s="40">
        <v>195334.19899999999</v>
      </c>
      <c r="BC1140" s="40">
        <v>191946.32759999999</v>
      </c>
      <c r="BD1140" s="40">
        <v>184596.67019999999</v>
      </c>
      <c r="BE1140" s="40">
        <v>187876.08319999999</v>
      </c>
      <c r="BF1140" s="40">
        <v>190992.44839999999</v>
      </c>
      <c r="BG1140" s="40">
        <v>196122.2452</v>
      </c>
      <c r="BH1140" s="40">
        <v>201953.99489999999</v>
      </c>
      <c r="BI1140" s="40">
        <v>207044.1053</v>
      </c>
      <c r="BJ1140" s="40">
        <v>203998.2942</v>
      </c>
      <c r="BK1140" s="40">
        <v>202336.8046</v>
      </c>
      <c r="BL1140" s="40">
        <v>203772.76980000001</v>
      </c>
    </row>
    <row r="1141" spans="1:64" x14ac:dyDescent="0.3">
      <c r="A1141" s="40" t="s">
        <v>167</v>
      </c>
      <c r="B1141" s="40" t="s">
        <v>168</v>
      </c>
      <c r="C1141" s="40" t="s">
        <v>330</v>
      </c>
      <c r="D1141" s="40" t="s">
        <v>92</v>
      </c>
      <c r="E1141" s="40" t="s">
        <v>293</v>
      </c>
      <c r="G1141" s="40" t="s">
        <v>93</v>
      </c>
      <c r="H1141" s="40">
        <v>252324.79370000001</v>
      </c>
      <c r="I1141" s="40">
        <v>270361.24300000002</v>
      </c>
      <c r="J1141" s="40">
        <v>287384.92680000002</v>
      </c>
      <c r="K1141" s="40">
        <v>279530.13669999997</v>
      </c>
      <c r="L1141" s="40">
        <v>290374.4056</v>
      </c>
      <c r="M1141" s="40">
        <v>281089.1703</v>
      </c>
      <c r="N1141" s="40">
        <v>273514.04080000002</v>
      </c>
      <c r="O1141" s="40">
        <v>266877.43469999998</v>
      </c>
      <c r="P1141" s="40">
        <v>245219.389</v>
      </c>
      <c r="Q1141" s="40">
        <v>245724.8933</v>
      </c>
      <c r="R1141" s="40">
        <v>252549.84210000001</v>
      </c>
      <c r="S1141" s="40">
        <v>232959.9711</v>
      </c>
      <c r="T1141" s="40">
        <v>187966.24179999999</v>
      </c>
      <c r="U1141" s="40">
        <v>198836.76070000001</v>
      </c>
      <c r="V1141" s="40">
        <v>187908.9584</v>
      </c>
      <c r="W1141" s="40">
        <v>183860.36739999999</v>
      </c>
      <c r="X1141" s="40">
        <v>192507.08679999999</v>
      </c>
      <c r="Y1141" s="40">
        <v>212203.98740000001</v>
      </c>
      <c r="Z1141" s="40">
        <v>220877.50289999999</v>
      </c>
      <c r="AA1141" s="40">
        <v>209802.36259999999</v>
      </c>
      <c r="AB1141" s="40">
        <v>205083.6979</v>
      </c>
      <c r="AC1141" s="40">
        <v>202487.07949999999</v>
      </c>
      <c r="AD1141" s="40">
        <v>187387.74849999999</v>
      </c>
      <c r="AE1141" s="40">
        <v>151442.15330000001</v>
      </c>
      <c r="AF1141" s="40">
        <v>158523.80230000001</v>
      </c>
      <c r="AG1141" s="40">
        <v>163848.31340000001</v>
      </c>
      <c r="AH1141" s="40">
        <v>159331.07810000001</v>
      </c>
      <c r="AI1141" s="40">
        <v>165437.97709999999</v>
      </c>
      <c r="AJ1141" s="40">
        <v>162066.57980000001</v>
      </c>
      <c r="AK1141" s="40">
        <v>155116.03169999999</v>
      </c>
      <c r="AL1141" s="40">
        <v>154001.23540000001</v>
      </c>
      <c r="AM1141" s="40">
        <v>139310.6551</v>
      </c>
      <c r="AN1141" s="40">
        <v>136646.9498</v>
      </c>
      <c r="AO1141" s="40">
        <v>137315.15100000001</v>
      </c>
      <c r="AP1141" s="40">
        <v>136053.2145</v>
      </c>
      <c r="AQ1141" s="40">
        <v>135795.62460000001</v>
      </c>
      <c r="AR1141" s="40">
        <v>134599.63560000001</v>
      </c>
      <c r="AS1141" s="40">
        <v>143327.30600000001</v>
      </c>
      <c r="AT1141" s="40">
        <v>137418.6771</v>
      </c>
      <c r="AU1141" s="40">
        <v>130646.92479999999</v>
      </c>
      <c r="AV1141" s="40">
        <v>134948.01490000001</v>
      </c>
      <c r="AW1141" s="40">
        <v>134052.82</v>
      </c>
      <c r="AX1141" s="40">
        <v>136129.24720000001</v>
      </c>
      <c r="AY1141" s="40">
        <v>131385.0521</v>
      </c>
      <c r="AZ1141" s="40">
        <v>132342.84959999999</v>
      </c>
      <c r="BA1141" s="40">
        <v>134929.9013</v>
      </c>
      <c r="BB1141" s="40">
        <v>134087.31109999999</v>
      </c>
      <c r="BC1141" s="40">
        <v>141537.834</v>
      </c>
      <c r="BD1141" s="40">
        <v>135327.1202</v>
      </c>
      <c r="BE1141" s="40">
        <v>141185.28400000001</v>
      </c>
      <c r="BF1141" s="40">
        <v>139000.56229999999</v>
      </c>
      <c r="BG1141" s="40">
        <v>149623.60490000001</v>
      </c>
      <c r="BH1141" s="40">
        <v>151567.8609</v>
      </c>
      <c r="BI1141" s="40">
        <v>156835.4921</v>
      </c>
      <c r="BJ1141" s="40">
        <v>157479.68859999999</v>
      </c>
      <c r="BK1141" s="40">
        <v>159034.3664</v>
      </c>
      <c r="BL1141" s="40">
        <v>160569.0638</v>
      </c>
    </row>
    <row r="1142" spans="1:64" x14ac:dyDescent="0.3">
      <c r="A1142" s="40" t="s">
        <v>169</v>
      </c>
      <c r="B1142" s="40" t="s">
        <v>170</v>
      </c>
      <c r="C1142" s="40" t="s">
        <v>330</v>
      </c>
      <c r="D1142" s="40" t="s">
        <v>92</v>
      </c>
      <c r="E1142" s="40" t="s">
        <v>293</v>
      </c>
      <c r="G1142" s="40" t="s">
        <v>93</v>
      </c>
      <c r="H1142" s="40">
        <v>201806.07670000001</v>
      </c>
      <c r="I1142" s="40">
        <v>205769.84959999999</v>
      </c>
      <c r="J1142" s="40">
        <v>218756.11180000001</v>
      </c>
      <c r="K1142" s="40">
        <v>224748.28099999999</v>
      </c>
      <c r="L1142" s="40">
        <v>230737.01730000001</v>
      </c>
      <c r="M1142" s="40">
        <v>216227.09419999999</v>
      </c>
      <c r="N1142" s="40">
        <v>178271.16829999999</v>
      </c>
      <c r="O1142" s="40">
        <v>172215.42809999999</v>
      </c>
      <c r="P1142" s="40">
        <v>209154.2219</v>
      </c>
      <c r="Q1142" s="40">
        <v>255551.3787</v>
      </c>
      <c r="R1142" s="40">
        <v>285241.3468</v>
      </c>
      <c r="S1142" s="40">
        <v>287965.11050000001</v>
      </c>
      <c r="T1142" s="40">
        <v>296184.36259999999</v>
      </c>
      <c r="U1142" s="40">
        <v>320895.88250000001</v>
      </c>
      <c r="V1142" s="40">
        <v>295962.14870000002</v>
      </c>
      <c r="W1142" s="40">
        <v>313557.5747</v>
      </c>
      <c r="X1142" s="40">
        <v>322606.29009999998</v>
      </c>
      <c r="Y1142" s="40">
        <v>294895.0871</v>
      </c>
      <c r="Z1142" s="40">
        <v>305577.49709999998</v>
      </c>
      <c r="AA1142" s="40">
        <v>309456.24290000001</v>
      </c>
      <c r="AB1142" s="40">
        <v>261630.45439999999</v>
      </c>
      <c r="AC1142" s="40">
        <v>237566.4669</v>
      </c>
      <c r="AD1142" s="40">
        <v>206316.65</v>
      </c>
      <c r="AE1142" s="40">
        <v>198919.52050000001</v>
      </c>
      <c r="AF1142" s="40">
        <v>205351.07560000001</v>
      </c>
      <c r="AG1142" s="40">
        <v>200196.2868</v>
      </c>
      <c r="AH1142" s="40">
        <v>201248.772</v>
      </c>
      <c r="AI1142" s="40">
        <v>210399.48379999999</v>
      </c>
      <c r="AJ1142" s="40">
        <v>208908.38649999999</v>
      </c>
      <c r="AK1142" s="40">
        <v>227565.9417</v>
      </c>
      <c r="AL1142" s="40">
        <v>222641.10060000001</v>
      </c>
      <c r="AM1142" s="40">
        <v>227152.17749999999</v>
      </c>
      <c r="AN1142" s="40">
        <v>217028.64319999999</v>
      </c>
      <c r="AO1142" s="40">
        <v>207843.09049999999</v>
      </c>
      <c r="AP1142" s="40">
        <v>202585.52910000001</v>
      </c>
      <c r="AQ1142" s="40">
        <v>205898.08989999999</v>
      </c>
      <c r="AR1142" s="40">
        <v>206736.99660000001</v>
      </c>
      <c r="AS1142" s="40">
        <v>206856.4791</v>
      </c>
      <c r="AT1142" s="40">
        <v>202936.14230000001</v>
      </c>
      <c r="AU1142" s="40">
        <v>207846.39009999999</v>
      </c>
      <c r="AV1142" s="40">
        <v>214686.58069999999</v>
      </c>
      <c r="AW1142" s="40">
        <v>241432.08549999999</v>
      </c>
      <c r="AX1142" s="40">
        <v>252678.52340000001</v>
      </c>
      <c r="AY1142" s="40">
        <v>269077.4853</v>
      </c>
      <c r="AZ1142" s="40">
        <v>279092.84159999999</v>
      </c>
      <c r="BA1142" s="40">
        <v>288377.38130000001</v>
      </c>
      <c r="BB1142" s="40">
        <v>299400.92210000003</v>
      </c>
      <c r="BC1142" s="40">
        <v>311297.45880000002</v>
      </c>
      <c r="BD1142" s="40">
        <v>327484.12569999998</v>
      </c>
      <c r="BE1142" s="40">
        <v>344386.8272</v>
      </c>
      <c r="BF1142" s="40">
        <v>353094.75819999998</v>
      </c>
      <c r="BG1142" s="40">
        <v>358307.03629999998</v>
      </c>
      <c r="BH1142" s="40">
        <v>372130.04090000002</v>
      </c>
      <c r="BI1142" s="40">
        <v>385227.62</v>
      </c>
      <c r="BJ1142" s="40">
        <v>385141.96399999998</v>
      </c>
      <c r="BK1142" s="40">
        <v>369119.64750000002</v>
      </c>
      <c r="BL1142" s="40">
        <v>362549.26169999997</v>
      </c>
    </row>
    <row r="1143" spans="1:64" x14ac:dyDescent="0.3">
      <c r="A1143" s="40" t="s">
        <v>173</v>
      </c>
      <c r="B1143" s="40" t="s">
        <v>174</v>
      </c>
      <c r="C1143" s="40" t="s">
        <v>330</v>
      </c>
      <c r="D1143" s="40" t="s">
        <v>92</v>
      </c>
      <c r="E1143" s="40" t="s">
        <v>293</v>
      </c>
      <c r="G1143" s="40" t="s">
        <v>93</v>
      </c>
      <c r="H1143" s="40">
        <v>703036.31409999996</v>
      </c>
      <c r="I1143" s="40">
        <v>683096.56030000001</v>
      </c>
      <c r="J1143" s="40">
        <v>676870.41780000005</v>
      </c>
      <c r="K1143" s="40">
        <v>683801.38989999995</v>
      </c>
      <c r="L1143" s="40">
        <v>673614.12179999996</v>
      </c>
      <c r="M1143" s="40">
        <v>673545.24230000004</v>
      </c>
      <c r="N1143" s="40">
        <v>646555.57640000002</v>
      </c>
      <c r="O1143" s="40">
        <v>667657.25859999994</v>
      </c>
      <c r="P1143" s="40">
        <v>605887.65179999999</v>
      </c>
      <c r="Q1143" s="40">
        <v>638504.50379999995</v>
      </c>
      <c r="R1143" s="40">
        <v>618581.30790000001</v>
      </c>
      <c r="S1143" s="40">
        <v>638193.38769999996</v>
      </c>
      <c r="T1143" s="40">
        <v>584562.61089999997</v>
      </c>
      <c r="U1143" s="40">
        <v>591627.34790000005</v>
      </c>
      <c r="V1143" s="40">
        <v>618957.52130000002</v>
      </c>
      <c r="W1143" s="40">
        <v>657071.34669999999</v>
      </c>
      <c r="X1143" s="40">
        <v>624057.17420000001</v>
      </c>
      <c r="Y1143" s="40">
        <v>585204.73580000002</v>
      </c>
      <c r="Z1143" s="40">
        <v>610910.38150000002</v>
      </c>
      <c r="AA1143" s="40">
        <v>575419.65639999998</v>
      </c>
      <c r="AB1143" s="40">
        <v>588010.9105</v>
      </c>
      <c r="AC1143" s="40">
        <v>615949.26780000003</v>
      </c>
      <c r="AD1143" s="40">
        <v>565893.65930000006</v>
      </c>
      <c r="AE1143" s="40">
        <v>569463.77480000001</v>
      </c>
      <c r="AF1143" s="40">
        <v>570438.28729999997</v>
      </c>
      <c r="AG1143" s="40">
        <v>570478.46470000001</v>
      </c>
      <c r="AH1143" s="40">
        <v>587007.41110000003</v>
      </c>
      <c r="AI1143" s="40">
        <v>565954.88439999998</v>
      </c>
      <c r="AJ1143" s="40">
        <v>570752.21470000001</v>
      </c>
      <c r="AK1143" s="40">
        <v>549862.96799999999</v>
      </c>
      <c r="AL1143" s="40">
        <v>546973.93279999995</v>
      </c>
      <c r="AM1143" s="40">
        <v>537214.29669999995</v>
      </c>
      <c r="AN1143" s="40">
        <v>528252.51569999999</v>
      </c>
      <c r="AO1143" s="40">
        <v>513269.33630000002</v>
      </c>
      <c r="AP1143" s="40">
        <v>526303.51950000005</v>
      </c>
      <c r="AQ1143" s="40">
        <v>523284.46429999999</v>
      </c>
      <c r="AR1143" s="40">
        <v>526579.10950000002</v>
      </c>
      <c r="AS1143" s="40">
        <v>544504.19649999996</v>
      </c>
      <c r="AT1143" s="40">
        <v>565403.42370000004</v>
      </c>
      <c r="AU1143" s="40">
        <v>569435.02009999997</v>
      </c>
      <c r="AV1143" s="40">
        <v>580803.78630000004</v>
      </c>
      <c r="AW1143" s="40">
        <v>569854.3996</v>
      </c>
      <c r="AX1143" s="40">
        <v>592321.61219999997</v>
      </c>
      <c r="AY1143" s="40">
        <v>610785.29009999998</v>
      </c>
      <c r="AZ1143" s="40">
        <v>628194.11369999999</v>
      </c>
      <c r="BA1143" s="40">
        <v>626642.80149999994</v>
      </c>
      <c r="BB1143" s="40">
        <v>640044.56059999997</v>
      </c>
      <c r="BC1143" s="40">
        <v>647976.23659999995</v>
      </c>
      <c r="BD1143" s="40">
        <v>643247.70349999995</v>
      </c>
      <c r="BE1143" s="40">
        <v>647323.71880000003</v>
      </c>
      <c r="BF1143" s="40">
        <v>637769.67099999997</v>
      </c>
      <c r="BG1143" s="40">
        <v>650710.60979999998</v>
      </c>
      <c r="BH1143" s="40">
        <v>649324.45310000004</v>
      </c>
      <c r="BI1143" s="40">
        <v>672003.60290000006</v>
      </c>
      <c r="BJ1143" s="40">
        <v>694226.09100000001</v>
      </c>
      <c r="BK1143" s="40">
        <v>716668.48750000005</v>
      </c>
      <c r="BL1143" s="40">
        <v>746670.7757</v>
      </c>
    </row>
    <row r="1144" spans="1:64" x14ac:dyDescent="0.3">
      <c r="A1144" s="40" t="s">
        <v>5</v>
      </c>
      <c r="B1144" s="40" t="s">
        <v>6</v>
      </c>
      <c r="C1144" s="40" t="s">
        <v>329</v>
      </c>
      <c r="D1144" s="40" t="s">
        <v>94</v>
      </c>
      <c r="E1144" s="40" t="s">
        <v>293</v>
      </c>
      <c r="G1144" s="40" t="s">
        <v>95</v>
      </c>
      <c r="AA1144" s="41">
        <v>1.9869099999999999E-5</v>
      </c>
      <c r="AB1144" s="41">
        <v>1.7963000000000001E-5</v>
      </c>
      <c r="AC1144" s="41">
        <v>1.7330099999999999E-5</v>
      </c>
      <c r="AD1144" s="41">
        <v>1.74248E-5</v>
      </c>
      <c r="AE1144" s="41">
        <v>1.7849199999999998E-5</v>
      </c>
      <c r="AF1144" s="41">
        <v>2.1302799999999999E-5</v>
      </c>
      <c r="AG1144" s="41">
        <v>1.93751E-5</v>
      </c>
      <c r="AH1144" s="41">
        <v>2.1560300000000001E-5</v>
      </c>
      <c r="AI1144" s="41">
        <v>2.2787599999999998E-5</v>
      </c>
      <c r="AJ1144" s="41">
        <v>2.5806300000000001E-5</v>
      </c>
      <c r="AK1144" s="41">
        <v>2.7602699999999999E-5</v>
      </c>
      <c r="AL1144" s="41">
        <v>5.5761599999999998E-5</v>
      </c>
      <c r="AM1144" s="40">
        <v>2.9302100000000003E-4</v>
      </c>
      <c r="AN1144" s="40">
        <v>2.1934189999999998E-3</v>
      </c>
      <c r="AO1144" s="40">
        <v>4.8991059000000003E-2</v>
      </c>
      <c r="AP1144" s="40">
        <v>1.0523026360000001</v>
      </c>
      <c r="AQ1144" s="40">
        <v>56.904838509999998</v>
      </c>
      <c r="AR1144" s="40">
        <v>116.0969717</v>
      </c>
      <c r="AS1144" s="40">
        <v>164.8444001</v>
      </c>
      <c r="AT1144" s="40">
        <v>1076.5675180000001</v>
      </c>
      <c r="AU1144" s="40">
        <v>5575.4834700000001</v>
      </c>
      <c r="AV1144" s="40">
        <v>11606.177519999999</v>
      </c>
      <c r="AW1144" s="40">
        <v>37864.809110000002</v>
      </c>
      <c r="AX1144" s="40">
        <v>73005.169259999995</v>
      </c>
      <c r="AY1144" s="40">
        <v>104293.4936</v>
      </c>
      <c r="AZ1144" s="40">
        <v>164804.7604</v>
      </c>
      <c r="BA1144" s="40">
        <v>207762.26939999999</v>
      </c>
      <c r="BB1144" s="40">
        <v>238423.1654</v>
      </c>
      <c r="BC1144" s="40">
        <v>305309.28810000001</v>
      </c>
      <c r="BD1144" s="40">
        <v>247337.15229999999</v>
      </c>
      <c r="BE1144" s="40">
        <v>329565.15990000003</v>
      </c>
      <c r="BF1144" s="40">
        <v>433590.58809999999</v>
      </c>
      <c r="BG1144" s="40">
        <v>487124.51240000001</v>
      </c>
      <c r="BH1144" s="40">
        <v>507532.54070000001</v>
      </c>
      <c r="BI1144" s="40">
        <v>532080.64820000005</v>
      </c>
      <c r="BJ1144" s="40">
        <v>500740.8063</v>
      </c>
      <c r="BK1144" s="40">
        <v>574369.19070000004</v>
      </c>
      <c r="BL1144" s="40">
        <v>680303.6801</v>
      </c>
    </row>
    <row r="1145" spans="1:64" x14ac:dyDescent="0.3">
      <c r="A1145" s="40" t="s">
        <v>151</v>
      </c>
      <c r="B1145" s="40" t="s">
        <v>152</v>
      </c>
      <c r="C1145" s="40" t="s">
        <v>329</v>
      </c>
      <c r="D1145" s="40" t="s">
        <v>94</v>
      </c>
      <c r="E1145" s="40" t="s">
        <v>293</v>
      </c>
      <c r="G1145" s="40" t="s">
        <v>95</v>
      </c>
      <c r="H1145" s="40">
        <v>3574.3638860000001</v>
      </c>
      <c r="I1145" s="40">
        <v>3689.0882470000001</v>
      </c>
      <c r="J1145" s="40">
        <v>3945.0141800000001</v>
      </c>
      <c r="K1145" s="40">
        <v>4330.1597320000001</v>
      </c>
      <c r="L1145" s="40">
        <v>4358.5901450000001</v>
      </c>
      <c r="M1145" s="40">
        <v>4591.7132590000001</v>
      </c>
      <c r="N1145" s="40">
        <v>4824.0225870000004</v>
      </c>
      <c r="O1145" s="40">
        <v>4833.7978659999999</v>
      </c>
      <c r="P1145" s="40">
        <v>4906.9021240000002</v>
      </c>
      <c r="Q1145" s="40">
        <v>6146.2736199999999</v>
      </c>
      <c r="R1145" s="40">
        <v>6311.3358820000003</v>
      </c>
      <c r="S1145" s="40">
        <v>6093.4293479999997</v>
      </c>
      <c r="T1145" s="40">
        <v>6805.9712339999996</v>
      </c>
      <c r="U1145" s="40">
        <v>7513.848645</v>
      </c>
      <c r="V1145" s="40">
        <v>9029.7573690000008</v>
      </c>
      <c r="W1145" s="40">
        <v>10342.01247</v>
      </c>
      <c r="X1145" s="40">
        <v>12896.02151</v>
      </c>
      <c r="Y1145" s="40">
        <v>14032.58957</v>
      </c>
      <c r="Z1145" s="40">
        <v>17547.784749999999</v>
      </c>
      <c r="AA1145" s="40">
        <v>20106.65036</v>
      </c>
      <c r="AB1145" s="40">
        <v>20651.236799999999</v>
      </c>
      <c r="AC1145" s="40">
        <v>21043.590390000001</v>
      </c>
      <c r="AD1145" s="40">
        <v>22626.242829999999</v>
      </c>
      <c r="AE1145" s="40">
        <v>25850.678540000001</v>
      </c>
      <c r="AF1145" s="40">
        <v>29517.02507</v>
      </c>
      <c r="AG1145" s="40">
        <v>28338.150989999998</v>
      </c>
      <c r="AH1145" s="40">
        <v>28029.550879999999</v>
      </c>
      <c r="AI1145" s="40">
        <v>29588.259709999998</v>
      </c>
      <c r="AJ1145" s="40">
        <v>33473.900880000001</v>
      </c>
      <c r="AK1145" s="40">
        <v>35801.13435</v>
      </c>
      <c r="AL1145" s="40">
        <v>38234.602079999997</v>
      </c>
      <c r="AM1145" s="40">
        <v>39850.637110000003</v>
      </c>
      <c r="AN1145" s="40">
        <v>39487.832620000001</v>
      </c>
      <c r="AO1145" s="40">
        <v>39805.287380000002</v>
      </c>
      <c r="AP1145" s="40">
        <v>41909.185519999999</v>
      </c>
      <c r="AQ1145" s="40">
        <v>43551.584540000003</v>
      </c>
      <c r="AR1145" s="40">
        <v>56085.497329999998</v>
      </c>
      <c r="AS1145" s="40">
        <v>64690.790309999997</v>
      </c>
      <c r="AT1145" s="40">
        <v>72528.165580000001</v>
      </c>
      <c r="AU1145" s="40">
        <v>98009.999689999997</v>
      </c>
      <c r="AV1145" s="40">
        <v>111053.3082</v>
      </c>
      <c r="AW1145" s="40">
        <v>113954.9653</v>
      </c>
      <c r="AX1145" s="40">
        <v>122172.9853</v>
      </c>
      <c r="AY1145" s="40">
        <v>140288.59229999999</v>
      </c>
      <c r="AZ1145" s="40">
        <v>162763.97159999999</v>
      </c>
      <c r="BA1145" s="40">
        <v>170663.4939</v>
      </c>
      <c r="BB1145" s="40">
        <v>184799.73670000001</v>
      </c>
      <c r="BC1145" s="40">
        <v>232717.67689999999</v>
      </c>
      <c r="BD1145" s="40">
        <v>258157.73319999999</v>
      </c>
      <c r="BE1145" s="40">
        <v>285281.96299999999</v>
      </c>
      <c r="BF1145" s="40">
        <v>311774.36900000001</v>
      </c>
      <c r="BG1145" s="40">
        <v>361149.6495</v>
      </c>
      <c r="BH1145" s="40">
        <v>397127.72230000002</v>
      </c>
      <c r="BI1145" s="40">
        <v>423078.02730000002</v>
      </c>
      <c r="BJ1145" s="40">
        <v>478445.32010000001</v>
      </c>
      <c r="BK1145" s="40">
        <v>465250.14880000002</v>
      </c>
      <c r="BL1145" s="40">
        <v>504893.06900000002</v>
      </c>
    </row>
    <row r="1146" spans="1:64" x14ac:dyDescent="0.3">
      <c r="A1146" s="40" t="s">
        <v>157</v>
      </c>
      <c r="B1146" s="40" t="s">
        <v>158</v>
      </c>
      <c r="C1146" s="40" t="s">
        <v>329</v>
      </c>
      <c r="D1146" s="40" t="s">
        <v>94</v>
      </c>
      <c r="E1146" s="40" t="s">
        <v>293</v>
      </c>
      <c r="G1146" s="40" t="s">
        <v>95</v>
      </c>
      <c r="AB1146" s="40">
        <v>419.7793107</v>
      </c>
      <c r="AC1146" s="40">
        <v>429.6243316</v>
      </c>
      <c r="AD1146" s="40">
        <v>463.23951829999999</v>
      </c>
      <c r="AE1146" s="40">
        <v>424.0853841</v>
      </c>
      <c r="AF1146" s="40">
        <v>481.00918660000002</v>
      </c>
      <c r="AG1146" s="40">
        <v>484.00404739999999</v>
      </c>
      <c r="AH1146" s="40">
        <v>501.03348140000003</v>
      </c>
      <c r="AI1146" s="40">
        <v>502.56976839999999</v>
      </c>
      <c r="AJ1146" s="40">
        <v>511.34495329999999</v>
      </c>
      <c r="AK1146" s="40">
        <v>524.10940310000001</v>
      </c>
      <c r="AL1146" s="40">
        <v>559.40589450000004</v>
      </c>
      <c r="AM1146" s="40">
        <v>569.36851750000005</v>
      </c>
      <c r="AN1146" s="40">
        <v>704.65295249999997</v>
      </c>
      <c r="AO1146" s="40">
        <v>722.81444669999996</v>
      </c>
      <c r="AP1146" s="40">
        <v>836.23326899999995</v>
      </c>
      <c r="AQ1146" s="40">
        <v>912.99657639999998</v>
      </c>
      <c r="AR1146" s="40">
        <v>915.37193950000005</v>
      </c>
      <c r="AS1146" s="40">
        <v>856.8476991</v>
      </c>
      <c r="AT1146" s="40">
        <v>894.80417509999995</v>
      </c>
      <c r="AU1146" s="40">
        <v>1009.355712</v>
      </c>
      <c r="AV1146" s="40">
        <v>1000.8260759999999</v>
      </c>
      <c r="AW1146" s="40">
        <v>951.34442090000005</v>
      </c>
      <c r="AX1146" s="40">
        <v>1019.993608</v>
      </c>
      <c r="AY1146" s="40">
        <v>1170.203884</v>
      </c>
      <c r="AZ1146" s="40">
        <v>1398.3289070000001</v>
      </c>
      <c r="BA1146" s="40">
        <v>1682.314196</v>
      </c>
      <c r="BB1146" s="40">
        <v>2139.6037879999999</v>
      </c>
      <c r="BC1146" s="40">
        <v>3007.8363319999999</v>
      </c>
      <c r="BD1146" s="40">
        <v>3956.6844169999999</v>
      </c>
      <c r="BE1146" s="40">
        <v>4399.8260399999999</v>
      </c>
      <c r="BF1146" s="40">
        <v>5720.1232319999999</v>
      </c>
      <c r="BG1146" s="40">
        <v>8084.0835379999999</v>
      </c>
      <c r="BH1146" s="40">
        <v>9136.2828239999999</v>
      </c>
      <c r="BI1146" s="40">
        <v>10895.03464</v>
      </c>
      <c r="BJ1146" s="40">
        <v>12996.115180000001</v>
      </c>
      <c r="BK1146" s="40">
        <v>15051.06345</v>
      </c>
      <c r="BL1146" s="40">
        <v>17213.225040000001</v>
      </c>
    </row>
    <row r="1147" spans="1:64" x14ac:dyDescent="0.3">
      <c r="A1147" s="40" t="s">
        <v>159</v>
      </c>
      <c r="B1147" s="40" t="s">
        <v>160</v>
      </c>
      <c r="C1147" s="40" t="s">
        <v>329</v>
      </c>
      <c r="D1147" s="40" t="s">
        <v>94</v>
      </c>
      <c r="E1147" s="40" t="s">
        <v>293</v>
      </c>
      <c r="G1147" s="40" t="s">
        <v>95</v>
      </c>
      <c r="H1147" s="40">
        <v>677.3950208</v>
      </c>
      <c r="I1147" s="40">
        <v>718.60219270000005</v>
      </c>
      <c r="J1147" s="40">
        <v>742.94841440000005</v>
      </c>
      <c r="K1147" s="40">
        <v>775.42134339999996</v>
      </c>
      <c r="L1147" s="40">
        <v>749.94431699999996</v>
      </c>
      <c r="M1147" s="40">
        <v>846.83144279999999</v>
      </c>
      <c r="N1147" s="40">
        <v>867.00614229999996</v>
      </c>
      <c r="O1147" s="40">
        <v>920.41273079999996</v>
      </c>
      <c r="P1147" s="40">
        <v>958.52707229999999</v>
      </c>
      <c r="Q1147" s="40">
        <v>1017.83676</v>
      </c>
      <c r="R1147" s="40">
        <v>1089.666287</v>
      </c>
      <c r="S1147" s="40">
        <v>1245.697741</v>
      </c>
      <c r="T1147" s="40">
        <v>1401.9319620000001</v>
      </c>
      <c r="U1147" s="40">
        <v>1632.148101</v>
      </c>
      <c r="V1147" s="40">
        <v>1774.6465780000001</v>
      </c>
      <c r="W1147" s="40">
        <v>2077.0604279999998</v>
      </c>
      <c r="X1147" s="40">
        <v>2560.3833840000002</v>
      </c>
      <c r="Y1147" s="40">
        <v>2717.9351790000001</v>
      </c>
      <c r="Z1147" s="40">
        <v>2975.4478939999999</v>
      </c>
      <c r="AA1147" s="40">
        <v>3313.6661829999998</v>
      </c>
      <c r="AB1147" s="40">
        <v>3669.2216990000002</v>
      </c>
      <c r="AC1147" s="40">
        <v>4000.5740510000001</v>
      </c>
      <c r="AD1147" s="40">
        <v>4363.7500440000003</v>
      </c>
      <c r="AE1147" s="40">
        <v>4712.4213040000004</v>
      </c>
      <c r="AF1147" s="40">
        <v>5130.0415110000004</v>
      </c>
      <c r="AG1147" s="40">
        <v>5763.8920310000003</v>
      </c>
      <c r="AH1147" s="40">
        <v>6210.2289479999999</v>
      </c>
      <c r="AI1147" s="40">
        <v>6779.7898279999999</v>
      </c>
      <c r="AJ1147" s="40">
        <v>7529.0034180000002</v>
      </c>
      <c r="AK1147" s="40">
        <v>8393.6994439999999</v>
      </c>
      <c r="AL1147" s="40">
        <v>9273.5234600000003</v>
      </c>
      <c r="AM1147" s="40">
        <v>10594.1504</v>
      </c>
      <c r="AN1147" s="40">
        <v>12953.708769999999</v>
      </c>
      <c r="AO1147" s="40">
        <v>15091.55125</v>
      </c>
      <c r="AP1147" s="40">
        <v>17013.200540000002</v>
      </c>
      <c r="AQ1147" s="40">
        <v>24442.393840000001</v>
      </c>
      <c r="AR1147" s="40">
        <v>26604.613079999999</v>
      </c>
      <c r="AS1147" s="40">
        <v>28579.571049999999</v>
      </c>
      <c r="AT1147" s="40">
        <v>29637.77333</v>
      </c>
      <c r="AU1147" s="40">
        <v>30773.356640000002</v>
      </c>
      <c r="AV1147" s="40">
        <v>31564.796439999998</v>
      </c>
      <c r="AW1147" s="40">
        <v>31172.780139999999</v>
      </c>
      <c r="AX1147" s="40">
        <v>33160.086360000001</v>
      </c>
      <c r="AY1147" s="40">
        <v>36331.618159999998</v>
      </c>
      <c r="AZ1147" s="40">
        <v>39273.016239999997</v>
      </c>
      <c r="BA1147" s="40">
        <v>50254.736239999998</v>
      </c>
      <c r="BB1147" s="40">
        <v>56486.74422</v>
      </c>
      <c r="BC1147" s="40">
        <v>63426.780789999997</v>
      </c>
      <c r="BD1147" s="40">
        <v>71170.153869999995</v>
      </c>
      <c r="BE1147" s="40">
        <v>76646.272060000003</v>
      </c>
      <c r="BF1147" s="40">
        <v>87695.815640000001</v>
      </c>
      <c r="BG1147" s="40">
        <v>97633.427849999993</v>
      </c>
      <c r="BH1147" s="40">
        <v>105853.7485</v>
      </c>
      <c r="BI1147" s="40">
        <v>117386.9645</v>
      </c>
      <c r="BJ1147" s="40">
        <v>133037.31359999999</v>
      </c>
      <c r="BK1147" s="40">
        <v>148450.565</v>
      </c>
      <c r="BL1147" s="40">
        <v>164923.31510000001</v>
      </c>
    </row>
    <row r="1148" spans="1:64" x14ac:dyDescent="0.3">
      <c r="A1148" s="40" t="s">
        <v>275</v>
      </c>
      <c r="B1148" s="40" t="s">
        <v>276</v>
      </c>
      <c r="C1148" s="40" t="s">
        <v>329</v>
      </c>
      <c r="D1148" s="40" t="s">
        <v>94</v>
      </c>
      <c r="E1148" s="40" t="s">
        <v>293</v>
      </c>
      <c r="G1148" s="40" t="s">
        <v>95</v>
      </c>
      <c r="H1148" s="40">
        <v>6608.1354160000001</v>
      </c>
      <c r="I1148" s="40">
        <v>6819.0598309999996</v>
      </c>
      <c r="J1148" s="40">
        <v>6833.2448219999997</v>
      </c>
      <c r="K1148" s="40">
        <v>7043.1772119999996</v>
      </c>
      <c r="L1148" s="40">
        <v>7133.2941140000003</v>
      </c>
      <c r="M1148" s="40">
        <v>7509.6543519999996</v>
      </c>
      <c r="N1148" s="40">
        <v>7774.7037220000002</v>
      </c>
      <c r="O1148" s="40">
        <v>8169.770622</v>
      </c>
      <c r="P1148" s="40">
        <v>8571.0270089999995</v>
      </c>
      <c r="Q1148" s="40">
        <v>9390.5001520000005</v>
      </c>
      <c r="R1148" s="40">
        <v>9838.0845680000002</v>
      </c>
      <c r="S1148" s="40">
        <v>9734.7091820000005</v>
      </c>
      <c r="T1148" s="40">
        <v>10316.885130000001</v>
      </c>
      <c r="U1148" s="40">
        <v>12566.437110000001</v>
      </c>
      <c r="V1148" s="40">
        <v>12950.856379999999</v>
      </c>
      <c r="W1148" s="40">
        <v>13413.62788</v>
      </c>
      <c r="X1148" s="40">
        <v>14491.80271</v>
      </c>
      <c r="Y1148" s="40">
        <v>14639.79667</v>
      </c>
      <c r="Z1148" s="40">
        <v>17397.90208</v>
      </c>
      <c r="AA1148" s="40">
        <v>19595.320889999999</v>
      </c>
      <c r="AB1148" s="40">
        <v>21776.78009</v>
      </c>
      <c r="AC1148" s="40">
        <v>26710.430850000001</v>
      </c>
      <c r="AD1148" s="40">
        <v>31807.857919999999</v>
      </c>
      <c r="AE1148" s="40">
        <v>34660.145859999997</v>
      </c>
      <c r="AF1148" s="40">
        <v>37626.841009999996</v>
      </c>
      <c r="AG1148" s="40">
        <v>42575.121299999999</v>
      </c>
      <c r="AH1148" s="40">
        <v>51526.556490000003</v>
      </c>
      <c r="AI1148" s="40">
        <v>62760.130749999997</v>
      </c>
      <c r="AJ1148" s="40">
        <v>71090.656959999993</v>
      </c>
      <c r="AK1148" s="40">
        <v>79391.817500000005</v>
      </c>
      <c r="AL1148" s="40">
        <v>81546.41923</v>
      </c>
      <c r="AM1148" s="40">
        <v>91656.569799999997</v>
      </c>
      <c r="AN1148" s="40">
        <v>101788.16130000001</v>
      </c>
      <c r="AO1148" s="40">
        <v>139770.46849999999</v>
      </c>
      <c r="AP1148" s="40">
        <v>200053.04829999999</v>
      </c>
      <c r="AQ1148" s="40">
        <v>233405.45170000001</v>
      </c>
      <c r="AR1148" s="40">
        <v>251621.53090000001</v>
      </c>
      <c r="AS1148" s="40">
        <v>274752.75839999999</v>
      </c>
      <c r="AT1148" s="40">
        <v>305709.11170000001</v>
      </c>
      <c r="AU1148" s="40">
        <v>332877.59110000002</v>
      </c>
      <c r="AV1148" s="40">
        <v>367052.51579999999</v>
      </c>
      <c r="AW1148" s="40">
        <v>358385.21139999997</v>
      </c>
      <c r="AX1148" s="40">
        <v>392302.08720000001</v>
      </c>
      <c r="AY1148" s="40">
        <v>458101.1286</v>
      </c>
      <c r="AZ1148" s="40">
        <v>550470.95409999997</v>
      </c>
      <c r="BA1148" s="40">
        <v>625875.03610000003</v>
      </c>
      <c r="BB1148" s="40">
        <v>708041.11210000003</v>
      </c>
      <c r="BC1148" s="40">
        <v>804186.94570000004</v>
      </c>
      <c r="BD1148" s="40">
        <v>813173.8639</v>
      </c>
      <c r="BE1148" s="40">
        <v>862587.01580000005</v>
      </c>
      <c r="BF1148" s="40">
        <v>921354.47279999999</v>
      </c>
      <c r="BG1148" s="40">
        <v>974359.10770000005</v>
      </c>
      <c r="BH1148" s="40">
        <v>1018983.204</v>
      </c>
      <c r="BI1148" s="40">
        <v>1092613.4110000001</v>
      </c>
      <c r="BJ1148" s="40">
        <v>1179529.3999999999</v>
      </c>
      <c r="BK1148" s="40">
        <v>1276150.054</v>
      </c>
      <c r="BL1148" s="40">
        <v>1401384.4110000001</v>
      </c>
    </row>
    <row r="1149" spans="1:64" x14ac:dyDescent="0.3">
      <c r="A1149" s="40" t="s">
        <v>277</v>
      </c>
      <c r="B1149" s="40" t="s">
        <v>278</v>
      </c>
      <c r="C1149" s="40" t="s">
        <v>329</v>
      </c>
      <c r="D1149" s="40" t="s">
        <v>94</v>
      </c>
      <c r="E1149" s="40" t="s">
        <v>293</v>
      </c>
      <c r="G1149" s="40" t="s">
        <v>95</v>
      </c>
      <c r="H1149" s="40">
        <v>33.702493199999999</v>
      </c>
      <c r="I1149" s="40">
        <v>34.562586420000002</v>
      </c>
      <c r="J1149" s="40">
        <v>35.200373540000001</v>
      </c>
      <c r="K1149" s="40">
        <v>35.095979049999997</v>
      </c>
      <c r="L1149" s="40">
        <v>40.382657090000002</v>
      </c>
      <c r="M1149" s="40">
        <v>44.731710739999997</v>
      </c>
      <c r="N1149" s="40">
        <v>45.846966389999999</v>
      </c>
      <c r="O1149" s="40">
        <v>46.743619369999998</v>
      </c>
      <c r="P1149" s="40">
        <v>49.393023300000003</v>
      </c>
      <c r="Q1149" s="40">
        <v>52.587872900000001</v>
      </c>
      <c r="R1149" s="40">
        <v>64.203651609999994</v>
      </c>
      <c r="S1149" s="40">
        <v>66.980683639999995</v>
      </c>
      <c r="T1149" s="40">
        <v>72.844580879999995</v>
      </c>
      <c r="U1149" s="40">
        <v>89.765000479999998</v>
      </c>
      <c r="V1149" s="40">
        <v>100.07920180000001</v>
      </c>
      <c r="W1149" s="40">
        <v>112.19671820000001</v>
      </c>
      <c r="X1149" s="40">
        <v>129.36396819999999</v>
      </c>
      <c r="Y1149" s="40">
        <v>137.88899140000001</v>
      </c>
      <c r="Z1149" s="40">
        <v>144.4123046</v>
      </c>
      <c r="AA1149" s="40">
        <v>163.08404239999999</v>
      </c>
      <c r="AB1149" s="40">
        <v>175.12254709999999</v>
      </c>
      <c r="AC1149" s="40">
        <v>192.09024909999999</v>
      </c>
      <c r="AD1149" s="40">
        <v>215.7217642</v>
      </c>
      <c r="AE1149" s="40">
        <v>247.59537800000001</v>
      </c>
      <c r="AF1149" s="40">
        <v>269.70901129999999</v>
      </c>
      <c r="AG1149" s="40">
        <v>288.89336229999998</v>
      </c>
      <c r="AH1149" s="40">
        <v>321.80665909999999</v>
      </c>
      <c r="AI1149" s="40">
        <v>409.2192427</v>
      </c>
      <c r="AJ1149" s="40">
        <v>482.50232469999997</v>
      </c>
      <c r="AK1149" s="40">
        <v>543.83138299999996</v>
      </c>
      <c r="AL1149" s="40">
        <v>640.71175930000004</v>
      </c>
      <c r="AM1149" s="40">
        <v>666.43252829999994</v>
      </c>
      <c r="AN1149" s="40">
        <v>934.47457259999999</v>
      </c>
      <c r="AO1149" s="40">
        <v>1053.8660299999999</v>
      </c>
      <c r="AP1149" s="40">
        <v>2155.4282090000002</v>
      </c>
      <c r="AQ1149" s="40">
        <v>3453.9999800000001</v>
      </c>
      <c r="AR1149" s="40">
        <v>4218.3924139999999</v>
      </c>
      <c r="AS1149" s="40">
        <v>5081.4274210000003</v>
      </c>
      <c r="AT1149" s="40">
        <v>7089.32366</v>
      </c>
      <c r="AU1149" s="40">
        <v>9125.6535330000006</v>
      </c>
      <c r="AV1149" s="40">
        <v>10595.786910000001</v>
      </c>
      <c r="AW1149" s="40">
        <v>22313.298790000001</v>
      </c>
      <c r="AX1149" s="40">
        <v>25345.305990000001</v>
      </c>
      <c r="AY1149" s="40">
        <v>29864.542170000001</v>
      </c>
      <c r="AZ1149" s="40">
        <v>33200.881350000003</v>
      </c>
      <c r="BA1149" s="40">
        <v>40492.524259999998</v>
      </c>
      <c r="BB1149" s="40">
        <v>44825.03357</v>
      </c>
      <c r="BC1149" s="40">
        <v>52393.717320000003</v>
      </c>
      <c r="BD1149" s="40">
        <v>59395.57862</v>
      </c>
      <c r="BE1149" s="40">
        <v>69053.144320000007</v>
      </c>
      <c r="BF1149" s="40">
        <v>80162.579949999999</v>
      </c>
      <c r="BG1149" s="40">
        <v>93290.927519999997</v>
      </c>
      <c r="BH1149" s="40">
        <v>121318.8518</v>
      </c>
      <c r="BI1149" s="40">
        <v>150548.65059999999</v>
      </c>
      <c r="BJ1149" s="40">
        <v>181186.139</v>
      </c>
      <c r="BK1149" s="40">
        <v>215622.46520000001</v>
      </c>
      <c r="BL1149" s="40">
        <v>247185.87119999999</v>
      </c>
    </row>
    <row r="1150" spans="1:64" x14ac:dyDescent="0.3">
      <c r="A1150" s="40" t="s">
        <v>165</v>
      </c>
      <c r="B1150" s="40" t="s">
        <v>166</v>
      </c>
      <c r="C1150" s="40" t="s">
        <v>329</v>
      </c>
      <c r="D1150" s="40" t="s">
        <v>94</v>
      </c>
      <c r="E1150" s="40" t="s">
        <v>293</v>
      </c>
      <c r="G1150" s="40" t="s">
        <v>95</v>
      </c>
      <c r="AA1150" s="40">
        <v>9.6428518079999996</v>
      </c>
      <c r="AB1150" s="40">
        <v>10.290846330000001</v>
      </c>
      <c r="AC1150" s="40">
        <v>11.003096640000001</v>
      </c>
      <c r="AD1150" s="40">
        <v>10.27867762</v>
      </c>
      <c r="AE1150" s="40">
        <v>11.136778440000001</v>
      </c>
      <c r="AF1150" s="40">
        <v>14.82621653</v>
      </c>
      <c r="AG1150" s="40">
        <v>16.263644200000002</v>
      </c>
      <c r="AH1150" s="40">
        <v>52.557346250000002</v>
      </c>
      <c r="AI1150" s="40">
        <v>84.467081199999996</v>
      </c>
      <c r="AJ1150" s="40">
        <v>131.99607829999999</v>
      </c>
      <c r="AK1150" s="40">
        <v>176.1801585</v>
      </c>
      <c r="AL1150" s="40">
        <v>344.45827209999999</v>
      </c>
      <c r="AM1150" s="40">
        <v>417.89539239999999</v>
      </c>
      <c r="AN1150" s="40">
        <v>646.45683080000003</v>
      </c>
      <c r="AO1150" s="40">
        <v>995.84333860000004</v>
      </c>
      <c r="AP1150" s="40">
        <v>1472.7061430000001</v>
      </c>
      <c r="AQ1150" s="40">
        <v>2449.3260249999998</v>
      </c>
      <c r="AR1150" s="40">
        <v>2921.7965300000001</v>
      </c>
      <c r="AS1150" s="40">
        <v>3376.819082</v>
      </c>
      <c r="AT1150" s="40">
        <v>3852.1969089999998</v>
      </c>
      <c r="AU1150" s="40">
        <v>4227.8116620000001</v>
      </c>
      <c r="AV1150" s="40">
        <v>5309.261974</v>
      </c>
      <c r="AW1150" s="40">
        <v>6224.5686569999998</v>
      </c>
      <c r="AX1150" s="40">
        <v>6751.5847050000002</v>
      </c>
      <c r="AY1150" s="40">
        <v>7594.8096029999997</v>
      </c>
      <c r="AZ1150" s="40">
        <v>8513.072752</v>
      </c>
      <c r="BA1150" s="40">
        <v>9798.5291450000004</v>
      </c>
      <c r="BB1150" s="40">
        <v>10908.38335</v>
      </c>
      <c r="BC1150" s="40">
        <v>12226.305249999999</v>
      </c>
      <c r="BD1150" s="40">
        <v>12764.43549</v>
      </c>
      <c r="BE1150" s="40">
        <v>14236.9506</v>
      </c>
      <c r="BF1150" s="40">
        <v>15305.00272</v>
      </c>
      <c r="BG1150" s="40">
        <v>16868.331330000001</v>
      </c>
      <c r="BH1150" s="40">
        <v>18242.65135</v>
      </c>
      <c r="BI1150" s="40">
        <v>19541.722610000001</v>
      </c>
      <c r="BJ1150" s="40">
        <v>21123.276570000002</v>
      </c>
      <c r="BK1150" s="40">
        <v>23833.827209999999</v>
      </c>
      <c r="BL1150" s="40">
        <v>27114.74944</v>
      </c>
    </row>
    <row r="1151" spans="1:64" x14ac:dyDescent="0.3">
      <c r="A1151" s="40" t="s">
        <v>171</v>
      </c>
      <c r="B1151" s="40" t="s">
        <v>172</v>
      </c>
      <c r="C1151" s="40" t="s">
        <v>329</v>
      </c>
      <c r="D1151" s="40" t="s">
        <v>94</v>
      </c>
      <c r="E1151" s="40" t="s">
        <v>293</v>
      </c>
      <c r="G1151" s="40" t="s">
        <v>95</v>
      </c>
      <c r="H1151" s="40">
        <v>2035.9830930000001</v>
      </c>
      <c r="I1151" s="40">
        <v>2048.7747340000001</v>
      </c>
      <c r="J1151" s="40">
        <v>2062.5387529999998</v>
      </c>
      <c r="K1151" s="40">
        <v>2055.840326</v>
      </c>
      <c r="L1151" s="40">
        <v>2301.3148430000001</v>
      </c>
      <c r="M1151" s="40">
        <v>3282.835133</v>
      </c>
      <c r="N1151" s="40">
        <v>4667.7946490000004</v>
      </c>
      <c r="O1151" s="40">
        <v>4881.9727359999997</v>
      </c>
      <c r="P1151" s="40">
        <v>5183.2253879999998</v>
      </c>
      <c r="Q1151" s="40">
        <v>5856.907835</v>
      </c>
      <c r="R1151" s="40">
        <v>5746.6553720000002</v>
      </c>
      <c r="S1151" s="40">
        <v>5698.2200469999998</v>
      </c>
      <c r="T1151" s="40">
        <v>5947.8522039999998</v>
      </c>
      <c r="U1151" s="40">
        <v>6785.2768729999998</v>
      </c>
      <c r="V1151" s="40">
        <v>12105.732319999999</v>
      </c>
      <c r="W1151" s="40">
        <v>13750.388790000001</v>
      </c>
      <c r="X1151" s="40">
        <v>15412.205180000001</v>
      </c>
      <c r="Y1151" s="40">
        <v>16872.32504</v>
      </c>
      <c r="Z1151" s="40">
        <v>19357.60224</v>
      </c>
      <c r="AA1151" s="40">
        <v>21006.801309999999</v>
      </c>
      <c r="AB1151" s="40">
        <v>23074.17886</v>
      </c>
      <c r="AC1151" s="40">
        <v>23856.86249</v>
      </c>
      <c r="AD1151" s="40">
        <v>25061.45163</v>
      </c>
      <c r="AE1151" s="40">
        <v>27050.926039999998</v>
      </c>
      <c r="AF1151" s="40">
        <v>28381.533749999999</v>
      </c>
      <c r="AG1151" s="40">
        <v>26583.600419999999</v>
      </c>
      <c r="AH1151" s="40">
        <v>25464.596890000001</v>
      </c>
      <c r="AI1151" s="40">
        <v>26049.12297</v>
      </c>
      <c r="AJ1151" s="40">
        <v>26712.770919999999</v>
      </c>
      <c r="AK1151" s="40">
        <v>29500.684239999999</v>
      </c>
      <c r="AL1151" s="40">
        <v>33929.691319999998</v>
      </c>
      <c r="AM1151" s="40">
        <v>40550.736819999998</v>
      </c>
      <c r="AN1151" s="40">
        <v>45138.270329999999</v>
      </c>
      <c r="AO1151" s="40">
        <v>27609.888190000001</v>
      </c>
      <c r="AP1151" s="40">
        <v>57209.433530000002</v>
      </c>
      <c r="AQ1151" s="40">
        <v>69356.718850000005</v>
      </c>
      <c r="AR1151" s="40">
        <v>85597.563039999994</v>
      </c>
      <c r="AS1151" s="40">
        <v>88005.167180000004</v>
      </c>
      <c r="AT1151" s="40">
        <v>79938.350420000002</v>
      </c>
      <c r="AU1151" s="40">
        <v>84241.716889999996</v>
      </c>
      <c r="AV1151" s="40">
        <v>89066.615309999994</v>
      </c>
      <c r="AW1151" s="40">
        <v>93419.733949999994</v>
      </c>
      <c r="AX1151" s="40">
        <v>114352.3542</v>
      </c>
      <c r="AY1151" s="40">
        <v>136789.4178</v>
      </c>
      <c r="AZ1151" s="40">
        <v>160137.6153</v>
      </c>
      <c r="BA1151" s="40">
        <v>188905.10920000001</v>
      </c>
      <c r="BB1151" s="40">
        <v>221435.16279999999</v>
      </c>
      <c r="BC1151" s="40">
        <v>273762.84860000003</v>
      </c>
      <c r="BD1151" s="40">
        <v>306365.27620000002</v>
      </c>
      <c r="BE1151" s="40">
        <v>328536.73359999998</v>
      </c>
      <c r="BF1151" s="40">
        <v>374665.0246</v>
      </c>
      <c r="BG1151" s="40">
        <v>417635.12770000001</v>
      </c>
      <c r="BH1151" s="40">
        <v>445417.32870000001</v>
      </c>
      <c r="BI1151" s="40">
        <v>481801.23379999999</v>
      </c>
      <c r="BJ1151" s="40">
        <v>513171.31449999998</v>
      </c>
      <c r="BK1151" s="40">
        <v>559889.95349999995</v>
      </c>
      <c r="BL1151" s="40">
        <v>622227.69929999998</v>
      </c>
    </row>
    <row r="1152" spans="1:64" x14ac:dyDescent="0.3">
      <c r="A1152" s="40" t="s">
        <v>175</v>
      </c>
      <c r="B1152" s="40" t="s">
        <v>176</v>
      </c>
      <c r="C1152" s="40" t="s">
        <v>329</v>
      </c>
      <c r="D1152" s="40" t="s">
        <v>94</v>
      </c>
      <c r="E1152" s="40" t="s">
        <v>293</v>
      </c>
      <c r="G1152" s="40" t="s">
        <v>95</v>
      </c>
      <c r="H1152" s="40">
        <v>317.78940440000002</v>
      </c>
      <c r="I1152" s="40">
        <v>329.8624772</v>
      </c>
      <c r="J1152" s="40">
        <v>356.151228</v>
      </c>
      <c r="K1152" s="40">
        <v>381.70347409999999</v>
      </c>
      <c r="L1152" s="40">
        <v>405.97116590000002</v>
      </c>
      <c r="M1152" s="40">
        <v>430.7727663</v>
      </c>
      <c r="N1152" s="40">
        <v>467.59956920000002</v>
      </c>
      <c r="O1152" s="40">
        <v>492.03171309999999</v>
      </c>
      <c r="P1152" s="40">
        <v>539.42644289999998</v>
      </c>
      <c r="Q1152" s="40">
        <v>576.02085090000003</v>
      </c>
      <c r="R1152" s="40">
        <v>619.30399910000006</v>
      </c>
      <c r="S1152" s="40">
        <v>679.88681689999999</v>
      </c>
      <c r="T1152" s="40">
        <v>818.77774320000003</v>
      </c>
      <c r="U1152" s="40">
        <v>980.0308814</v>
      </c>
      <c r="V1152" s="40">
        <v>1075.292404</v>
      </c>
      <c r="W1152" s="40">
        <v>1183.0429349999999</v>
      </c>
      <c r="X1152" s="40">
        <v>1280.886313</v>
      </c>
      <c r="Y1152" s="40">
        <v>1436.242299</v>
      </c>
      <c r="Z1152" s="40">
        <v>1672.775202</v>
      </c>
      <c r="AA1152" s="40">
        <v>2171.6054159999999</v>
      </c>
      <c r="AB1152" s="40">
        <v>2456.1331340000002</v>
      </c>
      <c r="AC1152" s="40">
        <v>2717.91561</v>
      </c>
      <c r="AD1152" s="40">
        <v>3030.2079910000002</v>
      </c>
      <c r="AE1152" s="40">
        <v>3463.6182880000001</v>
      </c>
      <c r="AF1152" s="40">
        <v>3903.8073599999998</v>
      </c>
      <c r="AG1152" s="40">
        <v>4473.3872330000004</v>
      </c>
      <c r="AH1152" s="40">
        <v>5118.8681640000004</v>
      </c>
      <c r="AI1152" s="40">
        <v>6015.5065240000004</v>
      </c>
      <c r="AJ1152" s="40">
        <v>7069.1278700000003</v>
      </c>
      <c r="AK1152" s="40">
        <v>7959.7130230000002</v>
      </c>
      <c r="AL1152" s="40">
        <v>8903.8527250000006</v>
      </c>
      <c r="AM1152" s="40">
        <v>9749.0042300000005</v>
      </c>
      <c r="AN1152" s="40">
        <v>10890.37833</v>
      </c>
      <c r="AO1152" s="40">
        <v>12038.967269999999</v>
      </c>
      <c r="AP1152" s="40">
        <v>13397.35291</v>
      </c>
      <c r="AQ1152" s="40">
        <v>14793.30755</v>
      </c>
      <c r="AR1152" s="40">
        <v>16105.47251</v>
      </c>
      <c r="AS1152" s="40">
        <v>17165.24109</v>
      </c>
      <c r="AT1152" s="40">
        <v>18525.86982</v>
      </c>
      <c r="AU1152" s="40">
        <v>20694.486560000001</v>
      </c>
      <c r="AV1152" s="40">
        <v>22553.494979999999</v>
      </c>
      <c r="AW1152" s="40">
        <v>25884.840769999999</v>
      </c>
      <c r="AX1152" s="40">
        <v>27823.74438</v>
      </c>
      <c r="AY1152" s="40">
        <v>30605.237860000001</v>
      </c>
      <c r="AZ1152" s="40">
        <v>33577.106180000002</v>
      </c>
      <c r="BA1152" s="40">
        <v>37261.532980000004</v>
      </c>
      <c r="BB1152" s="40">
        <v>42285.45205</v>
      </c>
      <c r="BC1152" s="40">
        <v>46993.908949999997</v>
      </c>
      <c r="BD1152" s="40">
        <v>49198.28832</v>
      </c>
      <c r="BE1152" s="40">
        <v>53271.809509999999</v>
      </c>
      <c r="BF1152" s="40">
        <v>57854.107880000003</v>
      </c>
      <c r="BG1152" s="40">
        <v>61395.501300000004</v>
      </c>
      <c r="BH1152" s="40">
        <v>65838.728440000006</v>
      </c>
      <c r="BI1152" s="40">
        <v>69772.268219999998</v>
      </c>
      <c r="BJ1152" s="40">
        <v>73274.207049999997</v>
      </c>
      <c r="BK1152" s="40">
        <v>77662.723360000004</v>
      </c>
      <c r="BL1152" s="40">
        <v>82017.243239999996</v>
      </c>
    </row>
    <row r="1153" spans="1:64" x14ac:dyDescent="0.3">
      <c r="A1153" s="40" t="s">
        <v>177</v>
      </c>
      <c r="B1153" s="40" t="s">
        <v>178</v>
      </c>
      <c r="C1153" s="40" t="s">
        <v>329</v>
      </c>
      <c r="D1153" s="40" t="s">
        <v>94</v>
      </c>
      <c r="E1153" s="40" t="s">
        <v>293</v>
      </c>
      <c r="G1153" s="40" t="s">
        <v>95</v>
      </c>
      <c r="AI1153" s="40">
        <v>21781.888640000001</v>
      </c>
      <c r="AJ1153" s="40">
        <v>26430.052459999999</v>
      </c>
      <c r="AK1153" s="40">
        <v>33558.353000000003</v>
      </c>
      <c r="AL1153" s="40">
        <v>42459.575530000002</v>
      </c>
      <c r="AM1153" s="40">
        <v>51768.873189999998</v>
      </c>
      <c r="AN1153" s="40">
        <v>63059.93533</v>
      </c>
      <c r="AO1153" s="40">
        <v>81355.307069999995</v>
      </c>
      <c r="AP1153" s="40">
        <v>103724.3836</v>
      </c>
      <c r="AQ1153" s="40">
        <v>125815.96550000001</v>
      </c>
      <c r="AR1153" s="40">
        <v>152988.56419999999</v>
      </c>
      <c r="AS1153" s="40">
        <v>196969.29759999999</v>
      </c>
      <c r="AT1153" s="40">
        <v>223268.9129</v>
      </c>
      <c r="AU1153" s="40">
        <v>245504.3585</v>
      </c>
      <c r="AV1153" s="40">
        <v>266726.50929999998</v>
      </c>
      <c r="AW1153" s="40">
        <v>297762.1654</v>
      </c>
      <c r="AX1153" s="40">
        <v>335484.21389999997</v>
      </c>
      <c r="AY1153" s="40">
        <v>376026.64840000001</v>
      </c>
      <c r="AZ1153" s="40">
        <v>499274.37229999999</v>
      </c>
      <c r="BA1153" s="40">
        <v>590305.12219999998</v>
      </c>
      <c r="BB1153" s="40">
        <v>657457.88100000005</v>
      </c>
      <c r="BC1153" s="40">
        <v>779679.66890000005</v>
      </c>
      <c r="BD1153" s="40">
        <v>869778.08530000004</v>
      </c>
      <c r="BE1153" s="40">
        <v>979229.47050000005</v>
      </c>
      <c r="BF1153" s="40">
        <v>1142217.105</v>
      </c>
      <c r="BG1153" s="40">
        <v>1289039.6410000001</v>
      </c>
      <c r="BH1153" s="40">
        <v>1443170.9380000001</v>
      </c>
      <c r="BI1153" s="40">
        <v>1571923.257</v>
      </c>
      <c r="BJ1153" s="40">
        <v>1736897.5020000001</v>
      </c>
      <c r="BK1153" s="40">
        <v>1912359.6410000001</v>
      </c>
      <c r="BL1153" s="40">
        <v>2086947.9750000001</v>
      </c>
    </row>
    <row r="1154" spans="1:64" x14ac:dyDescent="0.3">
      <c r="A1154" s="40" t="s">
        <v>179</v>
      </c>
      <c r="B1154" s="40" t="s">
        <v>180</v>
      </c>
      <c r="C1154" s="40" t="s">
        <v>329</v>
      </c>
      <c r="D1154" s="40" t="s">
        <v>94</v>
      </c>
      <c r="E1154" s="40" t="s">
        <v>293</v>
      </c>
      <c r="G1154" s="40" t="s">
        <v>95</v>
      </c>
      <c r="H1154" s="40">
        <v>6.0116463930000004</v>
      </c>
      <c r="I1154" s="40">
        <v>5.9164047709999998</v>
      </c>
      <c r="J1154" s="40">
        <v>6.5764229619999997</v>
      </c>
      <c r="K1154" s="40">
        <v>7.2546557680000001</v>
      </c>
      <c r="L1154" s="40">
        <v>7.883309058</v>
      </c>
      <c r="M1154" s="40">
        <v>7.9707928929999996</v>
      </c>
      <c r="N1154" s="40">
        <v>8.0518131670000006</v>
      </c>
      <c r="O1154" s="40">
        <v>8.3512530260000002</v>
      </c>
      <c r="P1154" s="40">
        <v>9.1096279940000002</v>
      </c>
      <c r="Q1154" s="40">
        <v>9.5246019929999992</v>
      </c>
      <c r="R1154" s="40">
        <v>10.414181559999999</v>
      </c>
      <c r="S1154" s="40">
        <v>10.6623897</v>
      </c>
      <c r="T1154" s="40">
        <v>11.85207834</v>
      </c>
      <c r="U1154" s="40">
        <v>13.976074540000001</v>
      </c>
      <c r="V1154" s="40">
        <v>19.613661839999999</v>
      </c>
      <c r="W1154" s="40">
        <v>21.96891102</v>
      </c>
      <c r="X1154" s="40">
        <v>43.518942379999999</v>
      </c>
      <c r="Y1154" s="40">
        <v>47.101501089999999</v>
      </c>
      <c r="Z1154" s="40">
        <v>70.255524800000003</v>
      </c>
      <c r="AA1154" s="40">
        <v>99.175746680000003</v>
      </c>
      <c r="AB1154" s="40">
        <v>206.848938</v>
      </c>
      <c r="AC1154" s="40">
        <v>326.8701853</v>
      </c>
      <c r="AD1154" s="40">
        <v>489.324164</v>
      </c>
      <c r="AE1154" s="40">
        <v>591.96803130000001</v>
      </c>
      <c r="AF1154" s="40">
        <v>1220.5363709999999</v>
      </c>
      <c r="AG1154" s="40">
        <v>2809.9565870000001</v>
      </c>
      <c r="AH1154" s="40">
        <v>7925.5816109999996</v>
      </c>
      <c r="AI1154" s="40">
        <v>24014.456979999999</v>
      </c>
      <c r="AJ1154" s="40">
        <v>53123.662519999998</v>
      </c>
      <c r="AK1154" s="40">
        <v>78889.519849999997</v>
      </c>
      <c r="AL1154" s="40">
        <v>101438.7234</v>
      </c>
      <c r="AM1154" s="40">
        <v>147188.5716</v>
      </c>
      <c r="AN1154" s="40">
        <v>200793.913</v>
      </c>
      <c r="AO1154" s="40">
        <v>221034.3027</v>
      </c>
      <c r="AP1154" s="40">
        <v>261186.3744</v>
      </c>
      <c r="AQ1154" s="40">
        <v>288748.93540000002</v>
      </c>
      <c r="AR1154" s="40">
        <v>303370.34360000002</v>
      </c>
      <c r="AS1154" s="40">
        <v>335682.90299999999</v>
      </c>
      <c r="AT1154" s="40">
        <v>351080.7268</v>
      </c>
      <c r="AU1154" s="40">
        <v>389542.4387</v>
      </c>
      <c r="AV1154" s="40">
        <v>414259.11690000002</v>
      </c>
      <c r="AW1154" s="40">
        <v>421519.81020000001</v>
      </c>
      <c r="AX1154" s="40">
        <v>467364.55820000003</v>
      </c>
      <c r="AY1154" s="40">
        <v>557239.70169999998</v>
      </c>
      <c r="AZ1154" s="40">
        <v>562312.93209999998</v>
      </c>
      <c r="BA1154" s="40">
        <v>616209.69810000004</v>
      </c>
      <c r="BB1154" s="40">
        <v>692586.66740000003</v>
      </c>
      <c r="BC1154" s="40">
        <v>773671.26610000001</v>
      </c>
      <c r="BD1154" s="40">
        <v>1069968.7009999999</v>
      </c>
      <c r="BE1154" s="40">
        <v>1207602.6740000001</v>
      </c>
      <c r="BF1154" s="40">
        <v>1335785.9669999999</v>
      </c>
      <c r="BG1154" s="40">
        <v>1629233.88</v>
      </c>
      <c r="BH1154" s="40">
        <v>1697309.3870000001</v>
      </c>
      <c r="BI1154" s="40">
        <v>1783932.2220000001</v>
      </c>
      <c r="BJ1154" s="40">
        <v>1906015.2339999999</v>
      </c>
      <c r="BK1154" s="40">
        <v>2002777.6340000001</v>
      </c>
      <c r="BL1154" s="40">
        <v>2139802.6439999999</v>
      </c>
    </row>
    <row r="1155" spans="1:64" x14ac:dyDescent="0.3">
      <c r="A1155" s="40" t="s">
        <v>279</v>
      </c>
      <c r="B1155" s="40" t="s">
        <v>280</v>
      </c>
      <c r="C1155" s="40" t="s">
        <v>329</v>
      </c>
      <c r="D1155" s="40" t="s">
        <v>94</v>
      </c>
      <c r="E1155" s="40" t="s">
        <v>293</v>
      </c>
      <c r="G1155" s="40" t="s">
        <v>95</v>
      </c>
      <c r="H1155" s="40">
        <v>0.15520987999999999</v>
      </c>
      <c r="I1155" s="40">
        <v>0.14972595999999999</v>
      </c>
      <c r="J1155" s="40">
        <v>0.15039706799999999</v>
      </c>
      <c r="K1155" s="40">
        <v>0.170173724</v>
      </c>
      <c r="L1155" s="40">
        <v>0.212717773</v>
      </c>
      <c r="M1155" s="40">
        <v>0.240738439</v>
      </c>
      <c r="N1155" s="40">
        <v>0.25253917100000001</v>
      </c>
      <c r="O1155" s="40">
        <v>0.28734038200000001</v>
      </c>
      <c r="P1155" s="40">
        <v>0.34068488099999999</v>
      </c>
      <c r="Q1155" s="40">
        <v>0.306114528</v>
      </c>
      <c r="R1155" s="40">
        <v>0.27349905600000002</v>
      </c>
      <c r="S1155" s="40">
        <v>0.299224031</v>
      </c>
      <c r="T1155" s="40">
        <v>0.34304646700000002</v>
      </c>
      <c r="U1155" s="40">
        <v>0.39065612100000002</v>
      </c>
      <c r="V1155" s="40">
        <v>0.31646595799999999</v>
      </c>
      <c r="W1155" s="40">
        <v>0.37413675299999999</v>
      </c>
      <c r="X1155" s="40">
        <v>0.37354980100000001</v>
      </c>
      <c r="Y1155" s="40">
        <v>0.40911069700000002</v>
      </c>
      <c r="Z1155" s="40">
        <v>0.46741344400000001</v>
      </c>
      <c r="AA1155" s="40">
        <v>0.52020383000000003</v>
      </c>
      <c r="AB1155" s="40">
        <v>0.57192027999999995</v>
      </c>
      <c r="AC1155" s="40">
        <v>0.570165861</v>
      </c>
      <c r="AD1155" s="40">
        <v>0.64113671299999997</v>
      </c>
      <c r="AE1155" s="40">
        <v>0.73173645300000001</v>
      </c>
      <c r="AF1155" s="40">
        <v>1.016777059</v>
      </c>
      <c r="AG1155" s="40">
        <v>1.8078122839999999</v>
      </c>
      <c r="AH1155" s="40">
        <v>2.919701704</v>
      </c>
      <c r="AI1155" s="40">
        <v>4.0556194730000001</v>
      </c>
      <c r="AJ1155" s="40">
        <v>7.0620112500000003</v>
      </c>
      <c r="AK1155" s="40">
        <v>14.119400499999999</v>
      </c>
      <c r="AL1155" s="40">
        <v>26.49064314</v>
      </c>
      <c r="AM1155" s="40">
        <v>67.385881319999996</v>
      </c>
      <c r="AN1155" s="40">
        <v>170.9647454</v>
      </c>
      <c r="AO1155" s="40">
        <v>275.14950640000001</v>
      </c>
      <c r="AP1155" s="40">
        <v>360.03709939999999</v>
      </c>
      <c r="AQ1155" s="40">
        <v>462.52316300000001</v>
      </c>
      <c r="AR1155" s="40">
        <v>585.17751580000004</v>
      </c>
      <c r="AS1155" s="40">
        <v>662.04736700000001</v>
      </c>
      <c r="AT1155" s="40">
        <v>793.9183653</v>
      </c>
      <c r="AU1155" s="40">
        <v>1063.5998239999999</v>
      </c>
      <c r="AV1155" s="40">
        <v>1365.908228</v>
      </c>
      <c r="AW1155" s="40">
        <v>1658.846325</v>
      </c>
      <c r="AX1155" s="40">
        <v>2031.3351869999999</v>
      </c>
      <c r="AY1155" s="40">
        <v>2534.141815</v>
      </c>
      <c r="AZ1155" s="40">
        <v>3085.6970740000002</v>
      </c>
      <c r="BA1155" s="40">
        <v>3711.7485959999999</v>
      </c>
      <c r="BB1155" s="40">
        <v>4421.1134089999996</v>
      </c>
      <c r="BC1155" s="40">
        <v>5128.118939</v>
      </c>
      <c r="BD1155" s="40">
        <v>5748.064147</v>
      </c>
      <c r="BE1155" s="40">
        <v>7019.1818320000002</v>
      </c>
      <c r="BF1155" s="40">
        <v>7994.0028419999999</v>
      </c>
      <c r="BG1155" s="40">
        <v>8930.2083399999992</v>
      </c>
      <c r="BH1155" s="40">
        <v>9986.6958880000002</v>
      </c>
      <c r="BI1155" s="40">
        <v>10694.10909</v>
      </c>
      <c r="BJ1155" s="40">
        <v>11389.715169999999</v>
      </c>
      <c r="BK1155" s="40">
        <v>13024.70739</v>
      </c>
      <c r="BL1155" s="40">
        <v>14405.633889999999</v>
      </c>
    </row>
    <row r="1156" spans="1:64" x14ac:dyDescent="0.3">
      <c r="A1156" s="40" t="s">
        <v>281</v>
      </c>
      <c r="B1156" s="40" t="s">
        <v>282</v>
      </c>
      <c r="C1156" s="40" t="s">
        <v>329</v>
      </c>
      <c r="D1156" s="40" t="s">
        <v>94</v>
      </c>
      <c r="E1156" s="40" t="s">
        <v>293</v>
      </c>
      <c r="G1156" s="40" t="s">
        <v>95</v>
      </c>
      <c r="H1156" s="40">
        <v>283.31586900000002</v>
      </c>
      <c r="I1156" s="40">
        <v>279.44098880000001</v>
      </c>
      <c r="J1156" s="40">
        <v>280.566213</v>
      </c>
      <c r="K1156" s="40">
        <v>285.05317380000002</v>
      </c>
      <c r="L1156" s="40">
        <v>297.36343740000001</v>
      </c>
      <c r="M1156" s="40">
        <v>281.49080049999998</v>
      </c>
      <c r="N1156" s="40">
        <v>297.23187519999999</v>
      </c>
      <c r="O1156" s="40">
        <v>304.9821589</v>
      </c>
      <c r="P1156" s="40">
        <v>348.93580500000002</v>
      </c>
      <c r="Q1156" s="40">
        <v>364.05436029999998</v>
      </c>
      <c r="R1156" s="40">
        <v>407.14574970000001</v>
      </c>
      <c r="S1156" s="40">
        <v>483.70490369999999</v>
      </c>
      <c r="T1156" s="40">
        <v>577.84672160000002</v>
      </c>
      <c r="U1156" s="40">
        <v>672.55526699999996</v>
      </c>
      <c r="V1156" s="40">
        <v>714.80559640000001</v>
      </c>
      <c r="W1156" s="40">
        <v>684.55400029999998</v>
      </c>
      <c r="X1156" s="40">
        <v>671.24791200000004</v>
      </c>
      <c r="Y1156" s="40">
        <v>649.18429779999997</v>
      </c>
      <c r="Z1156" s="40">
        <v>747.99429050000003</v>
      </c>
      <c r="AA1156" s="40">
        <v>932.25961070000005</v>
      </c>
      <c r="AB1156" s="40">
        <v>1077.9653499999999</v>
      </c>
      <c r="AC1156" s="40">
        <v>1105.958801</v>
      </c>
      <c r="AD1156" s="40">
        <v>967.17584969999996</v>
      </c>
      <c r="AE1156" s="40">
        <v>761.44538699999998</v>
      </c>
      <c r="AF1156" s="40">
        <v>651.03965800000003</v>
      </c>
      <c r="AG1156" s="40">
        <v>692.66730210000003</v>
      </c>
      <c r="AH1156" s="40">
        <v>725.3857544</v>
      </c>
      <c r="AI1156" s="40">
        <v>813.67538209999998</v>
      </c>
      <c r="AJ1156" s="40">
        <v>836.78760199999999</v>
      </c>
      <c r="AK1156" s="40">
        <v>862.58658820000005</v>
      </c>
      <c r="AL1156" s="40">
        <v>827.48694030000001</v>
      </c>
      <c r="AM1156" s="40">
        <v>631.99060399999996</v>
      </c>
      <c r="AN1156" s="40">
        <v>601.86687649999999</v>
      </c>
      <c r="AO1156" s="40">
        <v>619.83513819999996</v>
      </c>
      <c r="AP1156" s="40">
        <v>628.18492470000001</v>
      </c>
      <c r="AQ1156" s="40">
        <v>742.57267290000004</v>
      </c>
      <c r="AR1156" s="40">
        <v>728.40083560000005</v>
      </c>
      <c r="AS1156" s="40">
        <v>538.28485550000005</v>
      </c>
      <c r="AT1156" s="40">
        <v>568.44395269999995</v>
      </c>
      <c r="AU1156" s="40">
        <v>547.35887849999995</v>
      </c>
      <c r="AV1156" s="40">
        <v>548.05873120000001</v>
      </c>
      <c r="AW1156" s="40">
        <v>507.34800339999998</v>
      </c>
      <c r="AX1156" s="40">
        <v>453.35115519999999</v>
      </c>
      <c r="AY1156" s="40">
        <v>454.36066540000002</v>
      </c>
      <c r="AZ1156" s="40">
        <v>444.76050750000002</v>
      </c>
      <c r="BA1156" s="40">
        <v>414.79623199999997</v>
      </c>
      <c r="BB1156" s="40">
        <v>396.99821659999998</v>
      </c>
      <c r="BC1156" s="40">
        <v>325.67857029999999</v>
      </c>
      <c r="BD1156" s="40">
        <v>699.88226429999997</v>
      </c>
      <c r="BE1156" s="40">
        <v>854.84766530000002</v>
      </c>
      <c r="BF1156" s="40">
        <v>980.20882419999998</v>
      </c>
      <c r="BG1156" s="40">
        <v>1163.4186890000001</v>
      </c>
      <c r="BH1156" s="40">
        <v>1268.1266330000001</v>
      </c>
      <c r="BI1156" s="40">
        <v>1264.9838259999999</v>
      </c>
      <c r="BJ1156" s="40">
        <v>1265.2944130000001</v>
      </c>
      <c r="BK1156" s="40">
        <v>1272.33545</v>
      </c>
      <c r="BL1156" s="40">
        <v>1333.395663</v>
      </c>
    </row>
    <row r="1157" spans="1:64" x14ac:dyDescent="0.3">
      <c r="A1157" s="40" t="s">
        <v>147</v>
      </c>
      <c r="B1157" s="40" t="s">
        <v>148</v>
      </c>
      <c r="C1157" s="40" t="s">
        <v>330</v>
      </c>
      <c r="D1157" s="40" t="s">
        <v>94</v>
      </c>
      <c r="E1157" s="40" t="s">
        <v>293</v>
      </c>
      <c r="G1157" s="40" t="s">
        <v>95</v>
      </c>
      <c r="H1157" s="40">
        <v>17550.366409999999</v>
      </c>
      <c r="I1157" s="40">
        <v>18748.605780000002</v>
      </c>
      <c r="J1157" s="40">
        <v>19202.435089999999</v>
      </c>
      <c r="K1157" s="40">
        <v>19718.00866</v>
      </c>
      <c r="L1157" s="40">
        <v>20027.630359999999</v>
      </c>
      <c r="M1157" s="40">
        <v>20279.68</v>
      </c>
      <c r="N1157" s="40">
        <v>20753.414499999999</v>
      </c>
      <c r="O1157" s="40">
        <v>20976.903470000001</v>
      </c>
      <c r="P1157" s="40">
        <v>22491.837339999998</v>
      </c>
      <c r="Q1157" s="40">
        <v>22526.824649999999</v>
      </c>
      <c r="R1157" s="40">
        <v>23209.189310000002</v>
      </c>
      <c r="S1157" s="40">
        <v>25033.085950000001</v>
      </c>
      <c r="T1157" s="40">
        <v>25360.45204</v>
      </c>
      <c r="U1157" s="40">
        <v>29933.790679999998</v>
      </c>
      <c r="V1157" s="40">
        <v>32731.627759999999</v>
      </c>
      <c r="W1157" s="40">
        <v>37192.390319999999</v>
      </c>
      <c r="X1157" s="40">
        <v>43432.067049999998</v>
      </c>
      <c r="Y1157" s="40">
        <v>50985.04436</v>
      </c>
      <c r="Z1157" s="40">
        <v>55749.228089999997</v>
      </c>
      <c r="AA1157" s="40">
        <v>59725.700810000002</v>
      </c>
      <c r="AB1157" s="40">
        <v>69082.485960000005</v>
      </c>
      <c r="AC1157" s="40">
        <v>80539.638810000004</v>
      </c>
      <c r="AD1157" s="40">
        <v>83070.387719999999</v>
      </c>
      <c r="AE1157" s="40">
        <v>84701.083209999997</v>
      </c>
      <c r="AF1157" s="40">
        <v>90254.41085</v>
      </c>
      <c r="AG1157" s="40">
        <v>88918.305900000007</v>
      </c>
      <c r="AH1157" s="40">
        <v>87495.781459999998</v>
      </c>
      <c r="AI1157" s="40">
        <v>93244.920750000005</v>
      </c>
      <c r="AJ1157" s="40">
        <v>97250.746769999998</v>
      </c>
      <c r="AK1157" s="40">
        <v>95831.544739999998</v>
      </c>
      <c r="AL1157" s="40">
        <v>97724.840930000006</v>
      </c>
      <c r="AM1157" s="40">
        <v>95566.116559999995</v>
      </c>
      <c r="AN1157" s="40">
        <v>94843.368050000005</v>
      </c>
      <c r="AO1157" s="40">
        <v>107193.48330000001</v>
      </c>
      <c r="AP1157" s="40">
        <v>117715.264</v>
      </c>
      <c r="AQ1157" s="40">
        <v>127560.85709999999</v>
      </c>
      <c r="AR1157" s="40">
        <v>133948.08739999999</v>
      </c>
      <c r="AS1157" s="40">
        <v>150861.40650000001</v>
      </c>
      <c r="AT1157" s="40">
        <v>164510.87160000001</v>
      </c>
      <c r="AU1157" s="40">
        <v>161477.37469999999</v>
      </c>
      <c r="AV1157" s="40">
        <v>172624.1398</v>
      </c>
      <c r="AW1157" s="40">
        <v>181749.11129999999</v>
      </c>
      <c r="AX1157" s="40">
        <v>193158.60980000001</v>
      </c>
      <c r="AY1157" s="40">
        <v>196164.3425</v>
      </c>
      <c r="AZ1157" s="40">
        <v>214678.88750000001</v>
      </c>
      <c r="BA1157" s="40">
        <v>219918.43770000001</v>
      </c>
      <c r="BB1157" s="40">
        <v>227704.40770000001</v>
      </c>
      <c r="BC1157" s="40">
        <v>255142.0632</v>
      </c>
      <c r="BD1157" s="40">
        <v>260998.82180000001</v>
      </c>
      <c r="BE1157" s="40">
        <v>285005.39270000003</v>
      </c>
      <c r="BF1157" s="40">
        <v>314659.3836</v>
      </c>
      <c r="BG1157" s="40">
        <v>344004.80930000002</v>
      </c>
      <c r="BH1157" s="40">
        <v>345720.07049999997</v>
      </c>
      <c r="BI1157" s="40">
        <v>347979.98430000001</v>
      </c>
      <c r="BJ1157" s="40">
        <v>340269.44630000001</v>
      </c>
      <c r="BK1157" s="40">
        <v>346216.51010000001</v>
      </c>
      <c r="BL1157" s="40">
        <v>373726.35700000002</v>
      </c>
    </row>
    <row r="1158" spans="1:64" x14ac:dyDescent="0.3">
      <c r="A1158" s="40" t="s">
        <v>153</v>
      </c>
      <c r="B1158" s="40" t="s">
        <v>154</v>
      </c>
      <c r="C1158" s="40" t="s">
        <v>330</v>
      </c>
      <c r="D1158" s="40" t="s">
        <v>94</v>
      </c>
      <c r="E1158" s="40" t="s">
        <v>293</v>
      </c>
      <c r="G1158" s="40" t="s">
        <v>95</v>
      </c>
      <c r="H1158" s="40">
        <v>30292.016149999999</v>
      </c>
      <c r="I1158" s="40">
        <v>31500.518489999999</v>
      </c>
      <c r="J1158" s="40">
        <v>31882.204239999999</v>
      </c>
      <c r="K1158" s="40">
        <v>33703.463600000003</v>
      </c>
      <c r="L1158" s="40">
        <v>34528.511100000003</v>
      </c>
      <c r="M1158" s="40">
        <v>35350.067479999998</v>
      </c>
      <c r="N1158" s="40">
        <v>38012.46342</v>
      </c>
      <c r="O1158" s="40">
        <v>41718.467149999997</v>
      </c>
      <c r="P1158" s="40">
        <v>44951.982880000003</v>
      </c>
      <c r="Q1158" s="40">
        <v>48746.596310000001</v>
      </c>
      <c r="R1158" s="40">
        <v>50852.906430000003</v>
      </c>
      <c r="S1158" s="40">
        <v>54921.941270000003</v>
      </c>
      <c r="T1158" s="40">
        <v>60023.203800000003</v>
      </c>
      <c r="U1158" s="40">
        <v>71583.469589999993</v>
      </c>
      <c r="V1158" s="40">
        <v>82106.777759999997</v>
      </c>
      <c r="W1158" s="40">
        <v>90293.370330000005</v>
      </c>
      <c r="X1158" s="40">
        <v>105690.4412</v>
      </c>
      <c r="Y1158" s="40">
        <v>129540.936</v>
      </c>
      <c r="Z1158" s="40">
        <v>150522.99840000001</v>
      </c>
      <c r="AA1158" s="40">
        <v>163627.53</v>
      </c>
      <c r="AB1158" s="40">
        <v>202228.60750000001</v>
      </c>
      <c r="AC1158" s="40">
        <v>237209.62969999999</v>
      </c>
      <c r="AD1158" s="40">
        <v>277183.59480000002</v>
      </c>
      <c r="AE1158" s="40">
        <v>327952.55699999997</v>
      </c>
      <c r="AF1158" s="40">
        <v>381975.9301</v>
      </c>
      <c r="AG1158" s="40">
        <v>396031.03360000002</v>
      </c>
      <c r="AH1158" s="40">
        <v>366660.38530000002</v>
      </c>
      <c r="AI1158" s="40">
        <v>330361.52549999999</v>
      </c>
      <c r="AJ1158" s="40">
        <v>308921.08529999998</v>
      </c>
      <c r="AK1158" s="40">
        <v>286191.85759999999</v>
      </c>
      <c r="AL1158" s="40">
        <v>276948.4374</v>
      </c>
      <c r="AM1158" s="40">
        <v>257500.01790000001</v>
      </c>
      <c r="AN1158" s="40">
        <v>322340.84240000002</v>
      </c>
      <c r="AO1158" s="40">
        <v>351195.40460000001</v>
      </c>
      <c r="AP1158" s="40">
        <v>371566.18489999999</v>
      </c>
      <c r="AQ1158" s="40">
        <v>381957.1446</v>
      </c>
      <c r="AR1158" s="40">
        <v>413827.93329999998</v>
      </c>
      <c r="AS1158" s="40">
        <v>439967.50530000002</v>
      </c>
      <c r="AT1158" s="40">
        <v>442491.24829999998</v>
      </c>
      <c r="AU1158" s="40">
        <v>470041.55369999999</v>
      </c>
      <c r="AV1158" s="40">
        <v>485108.3432</v>
      </c>
      <c r="AW1158" s="40">
        <v>501754.59720000002</v>
      </c>
      <c r="AX1158" s="40">
        <v>512043.39750000002</v>
      </c>
      <c r="AY1158" s="40">
        <v>542983.26820000005</v>
      </c>
      <c r="AZ1158" s="40">
        <v>543312.28859999997</v>
      </c>
      <c r="BA1158" s="40">
        <v>565437.57889999996</v>
      </c>
      <c r="BB1158" s="40">
        <v>582696.51159999997</v>
      </c>
      <c r="BC1158" s="40">
        <v>625505.63260000001</v>
      </c>
      <c r="BD1158" s="40">
        <v>632202.86010000005</v>
      </c>
      <c r="BE1158" s="40">
        <v>648378.11979999999</v>
      </c>
      <c r="BF1158" s="40">
        <v>674602.21499999997</v>
      </c>
      <c r="BG1158" s="40">
        <v>704787.68929999997</v>
      </c>
      <c r="BH1158" s="40">
        <v>737970.55420000001</v>
      </c>
      <c r="BI1158" s="40">
        <v>776816.21290000004</v>
      </c>
      <c r="BJ1158" s="40">
        <v>800777.96239999996</v>
      </c>
      <c r="BK1158" s="40">
        <v>825320.27879999997</v>
      </c>
      <c r="BL1158" s="40">
        <v>845123.21109999996</v>
      </c>
    </row>
    <row r="1159" spans="1:64" x14ac:dyDescent="0.3">
      <c r="A1159" s="40" t="s">
        <v>155</v>
      </c>
      <c r="B1159" s="40" t="s">
        <v>156</v>
      </c>
      <c r="C1159" s="40" t="s">
        <v>330</v>
      </c>
      <c r="D1159" s="40" t="s">
        <v>94</v>
      </c>
      <c r="E1159" s="40" t="s">
        <v>293</v>
      </c>
      <c r="G1159" s="40" t="s">
        <v>95</v>
      </c>
      <c r="H1159" s="40">
        <v>26765.138360000001</v>
      </c>
      <c r="I1159" s="40">
        <v>28074.2196</v>
      </c>
      <c r="J1159" s="40">
        <v>28612.387330000001</v>
      </c>
      <c r="K1159" s="40">
        <v>29604.545409999999</v>
      </c>
      <c r="L1159" s="40">
        <v>30871.7618</v>
      </c>
      <c r="M1159" s="40">
        <v>31531.1446</v>
      </c>
      <c r="N1159" s="40">
        <v>32216.531650000001</v>
      </c>
      <c r="O1159" s="40">
        <v>32117.21587</v>
      </c>
      <c r="P1159" s="40">
        <v>34359.234259999997</v>
      </c>
      <c r="Q1159" s="40">
        <v>35599.026689999999</v>
      </c>
      <c r="R1159" s="40">
        <v>37087.726710000003</v>
      </c>
      <c r="S1159" s="40">
        <v>38673.638800000001</v>
      </c>
      <c r="T1159" s="40">
        <v>36915.903030000001</v>
      </c>
      <c r="U1159" s="40">
        <v>39271.713600000003</v>
      </c>
      <c r="V1159" s="40">
        <v>45327.23616</v>
      </c>
      <c r="W1159" s="40">
        <v>49599.823479999999</v>
      </c>
      <c r="X1159" s="40">
        <v>54019.666290000001</v>
      </c>
      <c r="Y1159" s="40">
        <v>57975.826780000003</v>
      </c>
      <c r="Z1159" s="40">
        <v>48326.980560000004</v>
      </c>
      <c r="AA1159" s="40">
        <v>48371.067510000001</v>
      </c>
      <c r="AB1159" s="40">
        <v>51688.261380000004</v>
      </c>
      <c r="AC1159" s="40">
        <v>58147.974139999998</v>
      </c>
      <c r="AD1159" s="40">
        <v>65686.31538</v>
      </c>
      <c r="AE1159" s="40">
        <v>81066.769199999995</v>
      </c>
      <c r="AF1159" s="40">
        <v>91155.213229999994</v>
      </c>
      <c r="AG1159" s="40">
        <v>70531.146829999998</v>
      </c>
      <c r="AH1159" s="40">
        <v>64653.602339999998</v>
      </c>
      <c r="AI1159" s="40">
        <v>79076.317660000001</v>
      </c>
      <c r="AJ1159" s="40">
        <v>79291.090960000001</v>
      </c>
      <c r="AK1159" s="40">
        <v>79464.877980000005</v>
      </c>
      <c r="AL1159" s="40">
        <v>86105.141350000005</v>
      </c>
      <c r="AM1159" s="40">
        <v>78453.719719999994</v>
      </c>
      <c r="AN1159" s="40">
        <v>63203.640200000002</v>
      </c>
      <c r="AO1159" s="40">
        <v>96727.51225</v>
      </c>
      <c r="AP1159" s="40">
        <v>103093.458</v>
      </c>
      <c r="AQ1159" s="40">
        <v>113551.47169999999</v>
      </c>
      <c r="AR1159" s="40">
        <v>120320.0047</v>
      </c>
      <c r="AS1159" s="40">
        <v>132660.1887</v>
      </c>
      <c r="AT1159" s="40">
        <v>117497.54270000001</v>
      </c>
      <c r="AU1159" s="40">
        <v>118204.5683</v>
      </c>
      <c r="AV1159" s="40">
        <v>144639.9638</v>
      </c>
      <c r="AW1159" s="40">
        <v>153898.8155</v>
      </c>
      <c r="AX1159" s="40">
        <v>170054.23060000001</v>
      </c>
      <c r="AY1159" s="40">
        <v>240198.7303</v>
      </c>
      <c r="AZ1159" s="40">
        <v>348256.66690000001</v>
      </c>
      <c r="BA1159" s="40">
        <v>372394.3653</v>
      </c>
      <c r="BB1159" s="40">
        <v>384220.46970000002</v>
      </c>
      <c r="BC1159" s="40">
        <v>416356.04090000002</v>
      </c>
      <c r="BD1159" s="40">
        <v>379853.05680000002</v>
      </c>
      <c r="BE1159" s="40">
        <v>444050.36820000003</v>
      </c>
      <c r="BF1159" s="40">
        <v>466787.10470000003</v>
      </c>
      <c r="BG1159" s="40">
        <v>496982.9474</v>
      </c>
      <c r="BH1159" s="40">
        <v>487128.53739999997</v>
      </c>
      <c r="BI1159" s="40">
        <v>507269.05570000003</v>
      </c>
      <c r="BJ1159" s="40">
        <v>462117.86320000002</v>
      </c>
      <c r="BK1159" s="40">
        <v>414044.78090000001</v>
      </c>
      <c r="BL1159" s="40">
        <v>385637.73920000001</v>
      </c>
    </row>
    <row r="1160" spans="1:64" x14ac:dyDescent="0.3">
      <c r="A1160" s="40" t="s">
        <v>284</v>
      </c>
      <c r="B1160" s="40" t="s">
        <v>272</v>
      </c>
      <c r="C1160" s="40" t="s">
        <v>330</v>
      </c>
      <c r="D1160" s="40" t="s">
        <v>94</v>
      </c>
      <c r="E1160" s="40" t="s">
        <v>293</v>
      </c>
      <c r="G1160" s="40" t="s">
        <v>95</v>
      </c>
      <c r="H1160" s="40">
        <v>41045.634259999999</v>
      </c>
      <c r="I1160" s="40">
        <v>41161.34117</v>
      </c>
      <c r="J1160" s="40">
        <v>46652.929680000001</v>
      </c>
      <c r="K1160" s="40">
        <v>54277.886709999999</v>
      </c>
      <c r="L1160" s="40">
        <v>52154.302790000002</v>
      </c>
      <c r="M1160" s="40">
        <v>56070.549700000003</v>
      </c>
      <c r="N1160" s="40">
        <v>57212.15855</v>
      </c>
      <c r="O1160" s="40">
        <v>65614.749830000001</v>
      </c>
      <c r="P1160" s="40">
        <v>70386.245920000001</v>
      </c>
      <c r="Q1160" s="40">
        <v>76739.736420000001</v>
      </c>
      <c r="R1160" s="40">
        <v>79608.15956</v>
      </c>
      <c r="S1160" s="40">
        <v>81240.572769999999</v>
      </c>
      <c r="T1160" s="40">
        <v>92968.545389999999</v>
      </c>
      <c r="U1160" s="40">
        <v>117203.22840000001</v>
      </c>
      <c r="V1160" s="40">
        <v>126274.6773</v>
      </c>
      <c r="W1160" s="40">
        <v>160913.32670000001</v>
      </c>
      <c r="X1160" s="40">
        <v>212337.7726</v>
      </c>
      <c r="Y1160" s="40">
        <v>235014.53570000001</v>
      </c>
      <c r="Z1160" s="40">
        <v>245126.23569999999</v>
      </c>
      <c r="AA1160" s="40">
        <v>259221.63099999999</v>
      </c>
      <c r="AB1160" s="40">
        <v>264471.93479999999</v>
      </c>
      <c r="AC1160" s="40">
        <v>274930.32949999999</v>
      </c>
      <c r="AD1160" s="40">
        <v>276250.85090000002</v>
      </c>
      <c r="AE1160" s="40">
        <v>304242.12719999999</v>
      </c>
      <c r="AF1160" s="40">
        <v>306655.1447</v>
      </c>
      <c r="AG1160" s="40">
        <v>298634.11979999999</v>
      </c>
      <c r="AH1160" s="40">
        <v>275118.42180000001</v>
      </c>
      <c r="AI1160" s="40">
        <v>267368.22009999998</v>
      </c>
      <c r="AJ1160" s="40">
        <v>262913.3444</v>
      </c>
      <c r="AK1160" s="40">
        <v>239598.0528</v>
      </c>
      <c r="AL1160" s="40">
        <v>232890.728</v>
      </c>
      <c r="AM1160" s="40">
        <v>224272.26250000001</v>
      </c>
      <c r="AN1160" s="40">
        <v>229597.57260000001</v>
      </c>
      <c r="AO1160" s="40">
        <v>327737.40840000001</v>
      </c>
      <c r="AP1160" s="40">
        <v>377606.33130000002</v>
      </c>
      <c r="AQ1160" s="40">
        <v>414121.48389999999</v>
      </c>
      <c r="AR1160" s="40">
        <v>442953.658</v>
      </c>
      <c r="AS1160" s="40">
        <v>468410.56640000001</v>
      </c>
      <c r="AT1160" s="40">
        <v>467495.52600000001</v>
      </c>
      <c r="AU1160" s="40">
        <v>457270.1349</v>
      </c>
      <c r="AV1160" s="40">
        <v>481485.02429999999</v>
      </c>
      <c r="AW1160" s="40">
        <v>495531.54499999998</v>
      </c>
      <c r="AX1160" s="40">
        <v>503197.20370000001</v>
      </c>
      <c r="AY1160" s="40">
        <v>485919.95280000003</v>
      </c>
      <c r="AZ1160" s="40">
        <v>491470.66340000002</v>
      </c>
      <c r="BA1160" s="40">
        <v>497764.13030000002</v>
      </c>
      <c r="BB1160" s="40">
        <v>510848.74459999998</v>
      </c>
      <c r="BC1160" s="40">
        <v>556367.20629999996</v>
      </c>
      <c r="BD1160" s="40">
        <v>575004.49179999996</v>
      </c>
      <c r="BE1160" s="40">
        <v>604113.67279999994</v>
      </c>
      <c r="BF1160" s="40">
        <v>573177.6139</v>
      </c>
      <c r="BG1160" s="40">
        <v>638571.85270000005</v>
      </c>
      <c r="BH1160" s="40">
        <v>703156.67920000001</v>
      </c>
      <c r="BI1160" s="40">
        <v>774964.79350000003</v>
      </c>
      <c r="BJ1160" s="40">
        <v>847973.8946</v>
      </c>
      <c r="BK1160" s="40">
        <v>883333.41280000005</v>
      </c>
      <c r="BL1160" s="40">
        <v>911752.49800000002</v>
      </c>
    </row>
    <row r="1161" spans="1:64" x14ac:dyDescent="0.3">
      <c r="A1161" s="40" t="s">
        <v>273</v>
      </c>
      <c r="B1161" s="40" t="s">
        <v>274</v>
      </c>
      <c r="C1161" s="40" t="s">
        <v>330</v>
      </c>
      <c r="D1161" s="40" t="s">
        <v>94</v>
      </c>
      <c r="E1161" s="40" t="s">
        <v>293</v>
      </c>
      <c r="G1161" s="40" t="s">
        <v>95</v>
      </c>
      <c r="H1161" s="40">
        <v>1.3543941E-2</v>
      </c>
      <c r="I1161" s="40">
        <v>1.3929927999999999E-2</v>
      </c>
      <c r="J1161" s="40">
        <v>1.5061412E-2</v>
      </c>
      <c r="K1161" s="40">
        <v>1.6450850999999999E-2</v>
      </c>
      <c r="L1161" s="40">
        <v>1.9012912999999999E-2</v>
      </c>
      <c r="M1161" s="40">
        <v>1.9237125000000001E-2</v>
      </c>
      <c r="N1161" s="40">
        <v>1.8665969000000001E-2</v>
      </c>
      <c r="O1161" s="40">
        <v>2.0678698999999998E-2</v>
      </c>
      <c r="P1161" s="40">
        <v>2.3828954999999999E-2</v>
      </c>
      <c r="Q1161" s="40">
        <v>2.627666E-2</v>
      </c>
      <c r="R1161" s="40">
        <v>2.8321316999999999E-2</v>
      </c>
      <c r="S1161" s="40">
        <v>3.0990007999999999E-2</v>
      </c>
      <c r="T1161" s="40">
        <v>3.7443405999999999E-2</v>
      </c>
      <c r="U1161" s="40">
        <v>4.8520054999999999E-2</v>
      </c>
      <c r="V1161" s="40">
        <v>5.3735950999999997E-2</v>
      </c>
      <c r="W1161" s="40">
        <v>6.5107180000000001E-2</v>
      </c>
      <c r="X1161" s="40">
        <v>0.10954976</v>
      </c>
      <c r="Y1161" s="40">
        <v>0.20267518500000001</v>
      </c>
      <c r="Z1161" s="40">
        <v>0.26748740900000001</v>
      </c>
      <c r="AA1161" s="40">
        <v>0.39670328599999999</v>
      </c>
      <c r="AB1161" s="40">
        <v>0.65325220699999997</v>
      </c>
      <c r="AC1161" s="40">
        <v>0.75252613400000001</v>
      </c>
      <c r="AD1161" s="40">
        <v>1.547171635</v>
      </c>
      <c r="AE1161" s="40">
        <v>2.1976892829999999</v>
      </c>
      <c r="AF1161" s="40">
        <v>2.6977182229999999</v>
      </c>
      <c r="AG1161" s="40">
        <v>3.9024835819999999</v>
      </c>
      <c r="AH1161" s="40">
        <v>5.5335474649999998</v>
      </c>
      <c r="AI1161" s="40">
        <v>7.587554227</v>
      </c>
      <c r="AJ1161" s="40">
        <v>9.9566288140000001</v>
      </c>
      <c r="AK1161" s="40">
        <v>13.130686770000001</v>
      </c>
      <c r="AL1161" s="40">
        <v>16.141006950000001</v>
      </c>
      <c r="AM1161" s="40">
        <v>18.125332790000002</v>
      </c>
      <c r="AN1161" s="40">
        <v>24.358296249999999</v>
      </c>
      <c r="AO1161" s="40">
        <v>31.87351219</v>
      </c>
      <c r="AP1161" s="40">
        <v>46.249904610000002</v>
      </c>
      <c r="AQ1161" s="40">
        <v>65.977881030000006</v>
      </c>
      <c r="AR1161" s="40">
        <v>80.149643260000005</v>
      </c>
      <c r="AS1161" s="40">
        <v>95.894468180000004</v>
      </c>
      <c r="AT1161" s="40">
        <v>111.3769463</v>
      </c>
      <c r="AU1161" s="40">
        <v>143.36998370000001</v>
      </c>
      <c r="AV1161" s="40">
        <v>196.02241939999999</v>
      </c>
      <c r="AW1161" s="40">
        <v>245.23549420000001</v>
      </c>
      <c r="AX1161" s="40">
        <v>323.56045069999999</v>
      </c>
      <c r="AY1161" s="40">
        <v>380.66267820000002</v>
      </c>
      <c r="AZ1161" s="40">
        <v>451.49363740000001</v>
      </c>
      <c r="BA1161" s="40">
        <v>845.88711160000003</v>
      </c>
      <c r="BB1161" s="40">
        <v>1020.010218</v>
      </c>
      <c r="BC1161" s="40">
        <v>1295.2944030000001</v>
      </c>
      <c r="BD1161" s="40">
        <v>1531.034586</v>
      </c>
      <c r="BE1161" s="40">
        <v>1878.3414150000001</v>
      </c>
      <c r="BF1161" s="40">
        <v>2381.0527280000001</v>
      </c>
      <c r="BG1161" s="40">
        <v>2926.795239</v>
      </c>
      <c r="BH1161" s="40">
        <v>4693.2677290000001</v>
      </c>
      <c r="BI1161" s="40">
        <v>5764.754156</v>
      </c>
      <c r="BJ1161" s="40">
        <v>6540.2680680000003</v>
      </c>
      <c r="BK1161" s="40">
        <v>7625.0263660000001</v>
      </c>
      <c r="BL1161" s="40">
        <v>8901.806106</v>
      </c>
    </row>
    <row r="1162" spans="1:64" x14ac:dyDescent="0.3">
      <c r="A1162" s="40" t="s">
        <v>161</v>
      </c>
      <c r="B1162" s="40" t="s">
        <v>162</v>
      </c>
      <c r="C1162" s="40" t="s">
        <v>330</v>
      </c>
      <c r="D1162" s="40" t="s">
        <v>94</v>
      </c>
      <c r="E1162" s="40" t="s">
        <v>293</v>
      </c>
      <c r="G1162" s="40" t="s">
        <v>95</v>
      </c>
      <c r="N1162" s="40">
        <v>11876.890359999999</v>
      </c>
      <c r="O1162" s="40">
        <v>14722.06062</v>
      </c>
      <c r="P1162" s="40">
        <v>15075.58315</v>
      </c>
      <c r="Q1162" s="40">
        <v>16715.65713</v>
      </c>
      <c r="R1162" s="40">
        <v>18004.046869999998</v>
      </c>
      <c r="S1162" s="40">
        <v>19949.8717</v>
      </c>
      <c r="T1162" s="40">
        <v>20082.360089999998</v>
      </c>
      <c r="U1162" s="40">
        <v>20363.05171</v>
      </c>
      <c r="V1162" s="40">
        <v>27464.419300000001</v>
      </c>
      <c r="W1162" s="40">
        <v>34021.027959999999</v>
      </c>
      <c r="X1162" s="40">
        <v>38424.999620000002</v>
      </c>
      <c r="Y1162" s="40">
        <v>40389.121039999998</v>
      </c>
      <c r="Z1162" s="40">
        <v>48785.616320000001</v>
      </c>
      <c r="AA1162" s="40">
        <v>52437.258629999997</v>
      </c>
      <c r="AB1162" s="40">
        <v>57806.151189999997</v>
      </c>
      <c r="AC1162" s="40">
        <v>59325.986250000002</v>
      </c>
      <c r="AD1162" s="40">
        <v>65555.558879999997</v>
      </c>
      <c r="AE1162" s="40">
        <v>70023.553350000002</v>
      </c>
      <c r="AF1162" s="40">
        <v>79860.953290000005</v>
      </c>
      <c r="AG1162" s="40">
        <v>80628.77635</v>
      </c>
      <c r="AH1162" s="40">
        <v>77879.226009999998</v>
      </c>
      <c r="AI1162" s="40">
        <v>78971.563479999997</v>
      </c>
      <c r="AJ1162" s="40">
        <v>83761.561990000002</v>
      </c>
      <c r="AK1162" s="40">
        <v>86258.006630000003</v>
      </c>
      <c r="AL1162" s="40">
        <v>88817.689910000001</v>
      </c>
      <c r="AM1162" s="40">
        <v>84487.34938</v>
      </c>
      <c r="AN1162" s="40">
        <v>87643.094219999999</v>
      </c>
      <c r="AO1162" s="40">
        <v>123575.68429999999</v>
      </c>
      <c r="AP1162" s="40">
        <v>140654.36929999999</v>
      </c>
      <c r="AQ1162" s="40">
        <v>144299.3885</v>
      </c>
      <c r="AR1162" s="40">
        <v>155645.97899999999</v>
      </c>
      <c r="AS1162" s="40">
        <v>165966.49549999999</v>
      </c>
      <c r="AT1162" s="40">
        <v>198586.77499999999</v>
      </c>
      <c r="AU1162" s="40">
        <v>191769.66510000001</v>
      </c>
      <c r="AV1162" s="40">
        <v>224930.9019</v>
      </c>
      <c r="AW1162" s="40">
        <v>232935.13029999999</v>
      </c>
      <c r="AX1162" s="40">
        <v>227709.2095</v>
      </c>
      <c r="AY1162" s="40">
        <v>232105.7794</v>
      </c>
      <c r="AZ1162" s="40">
        <v>257372.91959999999</v>
      </c>
      <c r="BA1162" s="40">
        <v>272761.74060000002</v>
      </c>
      <c r="BB1162" s="40">
        <v>285468.9584</v>
      </c>
      <c r="BC1162" s="40">
        <v>308841.65299999999</v>
      </c>
      <c r="BD1162" s="40">
        <v>329121.08140000002</v>
      </c>
      <c r="BE1162" s="40">
        <v>350839.74650000001</v>
      </c>
      <c r="BF1162" s="40">
        <v>394050.147</v>
      </c>
      <c r="BG1162" s="40">
        <v>396857.06020000001</v>
      </c>
      <c r="BH1162" s="40">
        <v>397155.5821</v>
      </c>
      <c r="BI1162" s="40">
        <v>418136.97070000001</v>
      </c>
      <c r="BJ1162" s="40">
        <v>443538.59730000002</v>
      </c>
      <c r="BK1162" s="40">
        <v>461716.43660000002</v>
      </c>
      <c r="BL1162" s="40">
        <v>481395.96010000003</v>
      </c>
    </row>
    <row r="1163" spans="1:64" x14ac:dyDescent="0.3">
      <c r="A1163" s="40" t="s">
        <v>163</v>
      </c>
      <c r="B1163" s="40" t="s">
        <v>164</v>
      </c>
      <c r="C1163" s="40" t="s">
        <v>330</v>
      </c>
      <c r="D1163" s="40" t="s">
        <v>94</v>
      </c>
      <c r="E1163" s="40" t="s">
        <v>293</v>
      </c>
      <c r="G1163" s="40" t="s">
        <v>95</v>
      </c>
      <c r="H1163" s="40">
        <v>6021.6321850000004</v>
      </c>
      <c r="I1163" s="40">
        <v>6035.5837279999996</v>
      </c>
      <c r="J1163" s="40">
        <v>6002.2108600000001</v>
      </c>
      <c r="K1163" s="40">
        <v>7781.2431059999999</v>
      </c>
      <c r="L1163" s="40">
        <v>8595.1064480000005</v>
      </c>
      <c r="M1163" s="40">
        <v>8712.7476559999996</v>
      </c>
      <c r="N1163" s="40">
        <v>8971.5153480000008</v>
      </c>
      <c r="O1163" s="40">
        <v>9599.6339000000007</v>
      </c>
      <c r="P1163" s="40">
        <v>9293.7010439999995</v>
      </c>
      <c r="Q1163" s="40">
        <v>10120.566570000001</v>
      </c>
      <c r="R1163" s="40">
        <v>10638.2834</v>
      </c>
      <c r="S1163" s="40">
        <v>10987.47805</v>
      </c>
      <c r="T1163" s="40">
        <v>11864.828439999999</v>
      </c>
      <c r="U1163" s="40">
        <v>14567.04816</v>
      </c>
      <c r="V1163" s="40">
        <v>15439.31365</v>
      </c>
      <c r="W1163" s="40">
        <v>17264.286619999999</v>
      </c>
      <c r="X1163" s="40">
        <v>17511.275890000001</v>
      </c>
      <c r="Y1163" s="40">
        <v>17351.392629999998</v>
      </c>
      <c r="Z1163" s="40">
        <v>19829.55918</v>
      </c>
      <c r="AA1163" s="40">
        <v>21221.119170000002</v>
      </c>
      <c r="AB1163" s="40">
        <v>22879.303049999999</v>
      </c>
      <c r="AC1163" s="40">
        <v>23898.483680000001</v>
      </c>
      <c r="AD1163" s="40">
        <v>25836.833569999999</v>
      </c>
      <c r="AE1163" s="40">
        <v>26952.972900000001</v>
      </c>
      <c r="AF1163" s="40">
        <v>29754.64733</v>
      </c>
      <c r="AG1163" s="40">
        <v>32811.268470000003</v>
      </c>
      <c r="AH1163" s="40">
        <v>35925.595600000001</v>
      </c>
      <c r="AI1163" s="40">
        <v>37469.019899999999</v>
      </c>
      <c r="AJ1163" s="40">
        <v>41252.916550000002</v>
      </c>
      <c r="AK1163" s="40">
        <v>40484.399940000003</v>
      </c>
      <c r="AL1163" s="40">
        <v>56735.145759999999</v>
      </c>
      <c r="AM1163" s="40">
        <v>59512.001850000001</v>
      </c>
      <c r="AN1163" s="40">
        <v>68643.273660000006</v>
      </c>
      <c r="AO1163" s="40">
        <v>71909.507769999997</v>
      </c>
      <c r="AP1163" s="40">
        <v>78923.207330000005</v>
      </c>
      <c r="AQ1163" s="40">
        <v>82576.558470000004</v>
      </c>
      <c r="AR1163" s="40">
        <v>86134.490919999997</v>
      </c>
      <c r="AS1163" s="40">
        <v>101668.7341</v>
      </c>
      <c r="AT1163" s="40">
        <v>112030.4764</v>
      </c>
      <c r="AU1163" s="40">
        <v>114080.166</v>
      </c>
      <c r="AV1163" s="40">
        <v>118670.6352</v>
      </c>
      <c r="AW1163" s="40">
        <v>125259.2882</v>
      </c>
      <c r="AX1163" s="40">
        <v>139032.57139999999</v>
      </c>
      <c r="AY1163" s="40">
        <v>159675.03080000001</v>
      </c>
      <c r="AZ1163" s="40">
        <v>185271.11970000001</v>
      </c>
      <c r="BA1163" s="40">
        <v>253593.44829999999</v>
      </c>
      <c r="BB1163" s="40">
        <v>262028.5275</v>
      </c>
      <c r="BC1163" s="40">
        <v>281789.41940000001</v>
      </c>
      <c r="BD1163" s="40">
        <v>274038.4081</v>
      </c>
      <c r="BE1163" s="40">
        <v>331557.59039999999</v>
      </c>
      <c r="BF1163" s="40">
        <v>390661.95189999999</v>
      </c>
      <c r="BG1163" s="40">
        <v>405117.01750000002</v>
      </c>
      <c r="BH1163" s="40">
        <v>429731.10639999999</v>
      </c>
      <c r="BI1163" s="40">
        <v>400223.42959999997</v>
      </c>
      <c r="BJ1163" s="40">
        <v>375147.07669999998</v>
      </c>
      <c r="BK1163" s="40">
        <v>387347.40179999999</v>
      </c>
      <c r="BL1163" s="40">
        <v>406480.41739999998</v>
      </c>
    </row>
    <row r="1164" spans="1:64" x14ac:dyDescent="0.3">
      <c r="A1164" s="40" t="s">
        <v>167</v>
      </c>
      <c r="B1164" s="40" t="s">
        <v>168</v>
      </c>
      <c r="C1164" s="40" t="s">
        <v>330</v>
      </c>
      <c r="D1164" s="40" t="s">
        <v>94</v>
      </c>
      <c r="E1164" s="40" t="s">
        <v>293</v>
      </c>
      <c r="G1164" s="40" t="s">
        <v>95</v>
      </c>
      <c r="H1164" s="40">
        <v>34174.886319999998</v>
      </c>
      <c r="I1164" s="40">
        <v>36309.132570000002</v>
      </c>
      <c r="J1164" s="40">
        <v>38889.291539999998</v>
      </c>
      <c r="K1164" s="40">
        <v>37554.399149999997</v>
      </c>
      <c r="L1164" s="40">
        <v>42162.18058</v>
      </c>
      <c r="M1164" s="40">
        <v>42837.480029999999</v>
      </c>
      <c r="N1164" s="40">
        <v>39507.574659999998</v>
      </c>
      <c r="O1164" s="40">
        <v>37230.651389999999</v>
      </c>
      <c r="P1164" s="40">
        <v>37097.578269999998</v>
      </c>
      <c r="Q1164" s="40">
        <v>39827.032319999998</v>
      </c>
      <c r="R1164" s="40">
        <v>41178.749300000003</v>
      </c>
      <c r="S1164" s="40">
        <v>39261.311430000002</v>
      </c>
      <c r="T1164" s="40">
        <v>43031.159670000001</v>
      </c>
      <c r="U1164" s="40">
        <v>49000.763509999997</v>
      </c>
      <c r="V1164" s="40">
        <v>43347.384330000001</v>
      </c>
      <c r="W1164" s="40">
        <v>47679.646939999999</v>
      </c>
      <c r="X1164" s="40">
        <v>57783.568079999997</v>
      </c>
      <c r="Y1164" s="40">
        <v>70837.021580000001</v>
      </c>
      <c r="Z1164" s="40">
        <v>77114.127359999999</v>
      </c>
      <c r="AA1164" s="40">
        <v>88496.991550000006</v>
      </c>
      <c r="AB1164" s="40">
        <v>95700.753989999997</v>
      </c>
      <c r="AC1164" s="40">
        <v>104501.90270000001</v>
      </c>
      <c r="AD1164" s="40">
        <v>105223.7605</v>
      </c>
      <c r="AE1164" s="40">
        <v>95010.019130000001</v>
      </c>
      <c r="AF1164" s="40">
        <v>93581.089219999994</v>
      </c>
      <c r="AG1164" s="40">
        <v>92654.735409999994</v>
      </c>
      <c r="AH1164" s="40">
        <v>91630.641489999995</v>
      </c>
      <c r="AI1164" s="40">
        <v>90076.557209999999</v>
      </c>
      <c r="AJ1164" s="40">
        <v>89496.775030000004</v>
      </c>
      <c r="AK1164" s="40">
        <v>84289.493019999994</v>
      </c>
      <c r="AL1164" s="40">
        <v>79383.884900000005</v>
      </c>
      <c r="AM1164" s="40">
        <v>72601.264439999999</v>
      </c>
      <c r="AN1164" s="40">
        <v>71111.797930000001</v>
      </c>
      <c r="AO1164" s="40">
        <v>94834.186400000006</v>
      </c>
      <c r="AP1164" s="40">
        <v>99057.402400000006</v>
      </c>
      <c r="AQ1164" s="40">
        <v>103549.15489999999</v>
      </c>
      <c r="AR1164" s="40">
        <v>105816.6563</v>
      </c>
      <c r="AS1164" s="40">
        <v>116058.2821</v>
      </c>
      <c r="AT1164" s="40">
        <v>113501.9598</v>
      </c>
      <c r="AU1164" s="40">
        <v>112781.031</v>
      </c>
      <c r="AV1164" s="40">
        <v>121135.1433</v>
      </c>
      <c r="AW1164" s="40">
        <v>123939.0261</v>
      </c>
      <c r="AX1164" s="40">
        <v>125425.9544</v>
      </c>
      <c r="AY1164" s="40">
        <v>122861.166</v>
      </c>
      <c r="AZ1164" s="40">
        <v>131887.26560000001</v>
      </c>
      <c r="BA1164" s="40">
        <v>134929.9013</v>
      </c>
      <c r="BB1164" s="40">
        <v>140214.11290000001</v>
      </c>
      <c r="BC1164" s="40">
        <v>158182.0301</v>
      </c>
      <c r="BD1164" s="40">
        <v>160434.8652</v>
      </c>
      <c r="BE1164" s="40">
        <v>172433.68849999999</v>
      </c>
      <c r="BF1164" s="40">
        <v>177224.8175</v>
      </c>
      <c r="BG1164" s="40">
        <v>199880.6765</v>
      </c>
      <c r="BH1164" s="40">
        <v>205589.86249999999</v>
      </c>
      <c r="BI1164" s="40">
        <v>212495.09640000001</v>
      </c>
      <c r="BJ1164" s="40">
        <v>214549.6059</v>
      </c>
      <c r="BK1164" s="40">
        <v>215950.1672</v>
      </c>
      <c r="BL1164" s="40">
        <v>220066.24919999999</v>
      </c>
    </row>
    <row r="1165" spans="1:64" x14ac:dyDescent="0.3">
      <c r="A1165" s="40" t="s">
        <v>169</v>
      </c>
      <c r="B1165" s="40" t="s">
        <v>170</v>
      </c>
      <c r="C1165" s="40" t="s">
        <v>330</v>
      </c>
      <c r="D1165" s="40" t="s">
        <v>94</v>
      </c>
      <c r="E1165" s="40" t="s">
        <v>293</v>
      </c>
      <c r="G1165" s="40" t="s">
        <v>95</v>
      </c>
      <c r="H1165" s="40">
        <v>69.273121180000004</v>
      </c>
      <c r="I1165" s="40">
        <v>74.564729439999994</v>
      </c>
      <c r="J1165" s="40">
        <v>76.817328090000004</v>
      </c>
      <c r="K1165" s="40">
        <v>80.837572469999998</v>
      </c>
      <c r="L1165" s="40">
        <v>83.709020809999998</v>
      </c>
      <c r="M1165" s="40">
        <v>88.794113730000007</v>
      </c>
      <c r="N1165" s="40">
        <v>71.006300620000005</v>
      </c>
      <c r="O1165" s="40">
        <v>69.431494180000001</v>
      </c>
      <c r="P1165" s="40">
        <v>86.606044749999995</v>
      </c>
      <c r="Q1165" s="40">
        <v>160.07995510000001</v>
      </c>
      <c r="R1165" s="40">
        <v>181.08669119999999</v>
      </c>
      <c r="S1165" s="40">
        <v>188.1045067</v>
      </c>
      <c r="T1165" s="40">
        <v>203.81819580000001</v>
      </c>
      <c r="U1165" s="40">
        <v>317.86717549999997</v>
      </c>
      <c r="V1165" s="40">
        <v>362.06575199999997</v>
      </c>
      <c r="W1165" s="40">
        <v>438.64869149999998</v>
      </c>
      <c r="X1165" s="40">
        <v>499.65926910000002</v>
      </c>
      <c r="Y1165" s="40">
        <v>520.2937359</v>
      </c>
      <c r="Z1165" s="40">
        <v>601.08172860000002</v>
      </c>
      <c r="AA1165" s="40">
        <v>684.31125320000001</v>
      </c>
      <c r="AB1165" s="40">
        <v>1845.598735</v>
      </c>
      <c r="AC1165" s="40">
        <v>1923.9140629999999</v>
      </c>
      <c r="AD1165" s="40">
        <v>1997.8055850000001</v>
      </c>
      <c r="AE1165" s="40">
        <v>2035.0773099999999</v>
      </c>
      <c r="AF1165" s="40">
        <v>2246.4202049999999</v>
      </c>
      <c r="AG1165" s="40">
        <v>2308.6298700000002</v>
      </c>
      <c r="AH1165" s="40">
        <v>2777.2496409999999</v>
      </c>
      <c r="AI1165" s="40">
        <v>3489.3791719999999</v>
      </c>
      <c r="AJ1165" s="40">
        <v>4468.347796</v>
      </c>
      <c r="AK1165" s="40">
        <v>5192.0198730000002</v>
      </c>
      <c r="AL1165" s="40">
        <v>6037.8792329999997</v>
      </c>
      <c r="AM1165" s="40">
        <v>9040.2630289999997</v>
      </c>
      <c r="AN1165" s="40">
        <v>12233.880939999999</v>
      </c>
      <c r="AO1165" s="40">
        <v>16788.746070000001</v>
      </c>
      <c r="AP1165" s="40">
        <v>28702.833480000001</v>
      </c>
      <c r="AQ1165" s="40">
        <v>36900.1901</v>
      </c>
      <c r="AR1165" s="40">
        <v>38923.568180000002</v>
      </c>
      <c r="AS1165" s="40">
        <v>41286.466899999999</v>
      </c>
      <c r="AT1165" s="40">
        <v>45943.926919999998</v>
      </c>
      <c r="AU1165" s="40">
        <v>57724.847560000002</v>
      </c>
      <c r="AV1165" s="40">
        <v>65632.618340000001</v>
      </c>
      <c r="AW1165" s="40">
        <v>89389.480769999995</v>
      </c>
      <c r="AX1165" s="40">
        <v>102725.7216</v>
      </c>
      <c r="AY1165" s="40">
        <v>133861.99849999999</v>
      </c>
      <c r="AZ1165" s="40">
        <v>166416.91279999999</v>
      </c>
      <c r="BA1165" s="40">
        <v>212988.61749999999</v>
      </c>
      <c r="BB1165" s="40">
        <v>236829.99960000001</v>
      </c>
      <c r="BC1165" s="40">
        <v>265745.96260000003</v>
      </c>
      <c r="BD1165" s="40">
        <v>281482.15480000002</v>
      </c>
      <c r="BE1165" s="40">
        <v>344386.8272</v>
      </c>
      <c r="BF1165" s="40">
        <v>387621.98119999998</v>
      </c>
      <c r="BG1165" s="40">
        <v>432472.36589999998</v>
      </c>
      <c r="BH1165" s="40">
        <v>471456.05089999997</v>
      </c>
      <c r="BI1165" s="40">
        <v>510805.44160000002</v>
      </c>
      <c r="BJ1165" s="40">
        <v>525316.36789999995</v>
      </c>
      <c r="BK1165" s="40">
        <v>551511.46070000005</v>
      </c>
      <c r="BL1165" s="40">
        <v>601925.03749999998</v>
      </c>
    </row>
    <row r="1166" spans="1:64" x14ac:dyDescent="0.3">
      <c r="A1166" s="40" t="s">
        <v>173</v>
      </c>
      <c r="B1166" s="40" t="s">
        <v>174</v>
      </c>
      <c r="C1166" s="40" t="s">
        <v>330</v>
      </c>
      <c r="D1166" s="40" t="s">
        <v>94</v>
      </c>
      <c r="E1166" s="40" t="s">
        <v>293</v>
      </c>
      <c r="G1166" s="40" t="s">
        <v>95</v>
      </c>
      <c r="H1166" s="40">
        <v>78816.778820000007</v>
      </c>
      <c r="I1166" s="40">
        <v>78525.940849999999</v>
      </c>
      <c r="J1166" s="40">
        <v>78966.901429999998</v>
      </c>
      <c r="K1166" s="40">
        <v>81367.302070000005</v>
      </c>
      <c r="L1166" s="40">
        <v>80518.05154</v>
      </c>
      <c r="M1166" s="40">
        <v>80844.918430000005</v>
      </c>
      <c r="N1166" s="40">
        <v>78639.856369999994</v>
      </c>
      <c r="O1166" s="40">
        <v>80765.992970000007</v>
      </c>
      <c r="P1166" s="40">
        <v>78326.689209999997</v>
      </c>
      <c r="Q1166" s="40">
        <v>84229.506670000002</v>
      </c>
      <c r="R1166" s="40">
        <v>84050.815950000004</v>
      </c>
      <c r="S1166" s="40">
        <v>90274.13884</v>
      </c>
      <c r="T1166" s="40">
        <v>89041.992880000005</v>
      </c>
      <c r="U1166" s="40">
        <v>105222.9831</v>
      </c>
      <c r="V1166" s="40">
        <v>122885.5478</v>
      </c>
      <c r="W1166" s="40">
        <v>135395.65289999999</v>
      </c>
      <c r="X1166" s="40">
        <v>139091.03200000001</v>
      </c>
      <c r="Y1166" s="40">
        <v>139265.17509999999</v>
      </c>
      <c r="Z1166" s="40">
        <v>159494.19630000001</v>
      </c>
      <c r="AA1166" s="40">
        <v>167547.82509999999</v>
      </c>
      <c r="AB1166" s="40">
        <v>190044.7977</v>
      </c>
      <c r="AC1166" s="40">
        <v>218518.7182</v>
      </c>
      <c r="AD1166" s="40">
        <v>219379.58749999999</v>
      </c>
      <c r="AE1166" s="40">
        <v>237963.8321</v>
      </c>
      <c r="AF1166" s="40">
        <v>259804.11230000001</v>
      </c>
      <c r="AG1166" s="40">
        <v>274730.06829999998</v>
      </c>
      <c r="AH1166" s="40">
        <v>278193.92389999999</v>
      </c>
      <c r="AI1166" s="40">
        <v>264454.51449999999</v>
      </c>
      <c r="AJ1166" s="40">
        <v>270742.81050000002</v>
      </c>
      <c r="AK1166" s="40">
        <v>260787.14439999999</v>
      </c>
      <c r="AL1166" s="40">
        <v>257538.2371</v>
      </c>
      <c r="AM1166" s="40">
        <v>250592.44990000001</v>
      </c>
      <c r="AN1166" s="40">
        <v>246092.628</v>
      </c>
      <c r="AO1166" s="40">
        <v>320150.36379999999</v>
      </c>
      <c r="AP1166" s="40">
        <v>352467.74900000001</v>
      </c>
      <c r="AQ1166" s="40">
        <v>365573.26770000003</v>
      </c>
      <c r="AR1166" s="40">
        <v>375418.91560000001</v>
      </c>
      <c r="AS1166" s="40">
        <v>398897.08510000003</v>
      </c>
      <c r="AT1166" s="40">
        <v>415672.63589999999</v>
      </c>
      <c r="AU1166" s="40">
        <v>426739.78879999998</v>
      </c>
      <c r="AV1166" s="40">
        <v>446636.69429999997</v>
      </c>
      <c r="AW1166" s="40">
        <v>452677.0135</v>
      </c>
      <c r="AX1166" s="40">
        <v>472936.01209999999</v>
      </c>
      <c r="AY1166" s="40">
        <v>490264.00520000001</v>
      </c>
      <c r="AZ1166" s="40">
        <v>516758.45039999997</v>
      </c>
      <c r="BA1166" s="40">
        <v>536060.36080000002</v>
      </c>
      <c r="BB1166" s="40">
        <v>576641.95889999997</v>
      </c>
      <c r="BC1166" s="40">
        <v>621946.27170000004</v>
      </c>
      <c r="BD1166" s="40">
        <v>611284.69799999997</v>
      </c>
      <c r="BE1166" s="40">
        <v>621772.10199999996</v>
      </c>
      <c r="BF1166" s="40">
        <v>634271.66099999996</v>
      </c>
      <c r="BG1166" s="40">
        <v>664089.48800000001</v>
      </c>
      <c r="BH1166" s="40">
        <v>663376.50269999995</v>
      </c>
      <c r="BI1166" s="40">
        <v>672003.60290000006</v>
      </c>
      <c r="BJ1166" s="40">
        <v>701652.81499999994</v>
      </c>
      <c r="BK1166" s="40">
        <v>730077.6544</v>
      </c>
      <c r="BL1166" s="40">
        <v>773780.81310000003</v>
      </c>
    </row>
    <row r="1167" spans="1:64" x14ac:dyDescent="0.3">
      <c r="A1167" s="40" t="s">
        <v>5</v>
      </c>
      <c r="B1167" s="40" t="s">
        <v>6</v>
      </c>
      <c r="C1167" s="40" t="s">
        <v>329</v>
      </c>
      <c r="D1167" s="40" t="s">
        <v>96</v>
      </c>
      <c r="E1167" s="40" t="s">
        <v>293</v>
      </c>
      <c r="G1167" s="40" t="s">
        <v>97</v>
      </c>
      <c r="AA1167" s="40">
        <v>664.11756019999996</v>
      </c>
      <c r="AB1167" s="40">
        <v>600.40876549999996</v>
      </c>
      <c r="AC1167" s="40">
        <v>579.25200089999998</v>
      </c>
      <c r="AD1167" s="40">
        <v>582.42012650000004</v>
      </c>
      <c r="AE1167" s="40">
        <v>596.60246719999998</v>
      </c>
      <c r="AF1167" s="40">
        <v>711.99270009999998</v>
      </c>
      <c r="AG1167" s="40">
        <v>647.56335369999999</v>
      </c>
      <c r="AH1167" s="40">
        <v>720.59893850000003</v>
      </c>
      <c r="AI1167" s="40">
        <v>761.61845770000002</v>
      </c>
      <c r="AJ1167" s="40">
        <v>862.50905769999997</v>
      </c>
      <c r="AK1167" s="40">
        <v>922.55016999999998</v>
      </c>
      <c r="AL1167" s="40">
        <v>844.69113430000004</v>
      </c>
      <c r="AM1167" s="40">
        <v>640.62229790000004</v>
      </c>
      <c r="AN1167" s="40">
        <v>430.38159530000001</v>
      </c>
      <c r="AO1167" s="40">
        <v>320.65779199999997</v>
      </c>
      <c r="AP1167" s="40">
        <v>388.16676630000001</v>
      </c>
      <c r="AQ1167" s="40">
        <v>512.62096589999999</v>
      </c>
      <c r="AR1167" s="40">
        <v>506.88495219999999</v>
      </c>
      <c r="AS1167" s="40">
        <v>419.63984529999999</v>
      </c>
      <c r="AT1167" s="40">
        <v>385.76885349999998</v>
      </c>
      <c r="AU1167" s="40">
        <v>555.29694189999998</v>
      </c>
      <c r="AV1167" s="40">
        <v>526.16874299999995</v>
      </c>
      <c r="AW1167" s="40">
        <v>869.85148500000003</v>
      </c>
      <c r="AX1167" s="40">
        <v>978.53893389999996</v>
      </c>
      <c r="AY1167" s="40">
        <v>1248.404906</v>
      </c>
      <c r="AZ1167" s="40">
        <v>1890.849727</v>
      </c>
      <c r="BA1167" s="40">
        <v>2585.1335220000001</v>
      </c>
      <c r="BB1167" s="40">
        <v>3108.2686429999999</v>
      </c>
      <c r="BC1167" s="40">
        <v>4068.9784559999998</v>
      </c>
      <c r="BD1167" s="40">
        <v>3117.8969440000001</v>
      </c>
      <c r="BE1167" s="40">
        <v>3585.9055530000001</v>
      </c>
      <c r="BF1167" s="40">
        <v>4615.867475</v>
      </c>
      <c r="BG1167" s="40">
        <v>5102.4899690000002</v>
      </c>
      <c r="BH1167" s="40">
        <v>5258.4073760000001</v>
      </c>
      <c r="BI1167" s="40">
        <v>5412.6923479999996</v>
      </c>
      <c r="BJ1167" s="40">
        <v>4170.7303579999998</v>
      </c>
      <c r="BK1167" s="40">
        <v>3509.6042109999999</v>
      </c>
      <c r="BL1167" s="40">
        <v>4100.2897860000003</v>
      </c>
    </row>
    <row r="1168" spans="1:64" x14ac:dyDescent="0.3">
      <c r="A1168" s="40" t="s">
        <v>151</v>
      </c>
      <c r="B1168" s="40" t="s">
        <v>152</v>
      </c>
      <c r="C1168" s="40" t="s">
        <v>329</v>
      </c>
      <c r="D1168" s="40" t="s">
        <v>96</v>
      </c>
      <c r="E1168" s="40" t="s">
        <v>293</v>
      </c>
      <c r="G1168" s="40" t="s">
        <v>97</v>
      </c>
      <c r="H1168" s="40">
        <v>71.487277730000002</v>
      </c>
      <c r="I1168" s="40">
        <v>73.781764949999996</v>
      </c>
      <c r="J1168" s="40">
        <v>78.900283599999995</v>
      </c>
      <c r="K1168" s="40">
        <v>86.603194639999998</v>
      </c>
      <c r="L1168" s="40">
        <v>51.657364680000001</v>
      </c>
      <c r="M1168" s="40">
        <v>52.476722959999996</v>
      </c>
      <c r="N1168" s="40">
        <v>55.131686709999997</v>
      </c>
      <c r="O1168" s="40">
        <v>55.24340419</v>
      </c>
      <c r="P1168" s="40">
        <v>56.078881420000002</v>
      </c>
      <c r="Q1168" s="40">
        <v>70.243127090000002</v>
      </c>
      <c r="R1168" s="40">
        <v>72.129552939999996</v>
      </c>
      <c r="S1168" s="40">
        <v>69.639192550000004</v>
      </c>
      <c r="T1168" s="40">
        <v>85.047000150000002</v>
      </c>
      <c r="U1168" s="40">
        <v>95.413951049999994</v>
      </c>
      <c r="V1168" s="40">
        <v>114.6635856</v>
      </c>
      <c r="W1168" s="40">
        <v>119.9073909</v>
      </c>
      <c r="X1168" s="40">
        <v>143.28912779999999</v>
      </c>
      <c r="Y1168" s="40">
        <v>155.91766179999999</v>
      </c>
      <c r="Z1168" s="40">
        <v>194.97538610000001</v>
      </c>
      <c r="AA1168" s="40">
        <v>223.4072262</v>
      </c>
      <c r="AB1168" s="40">
        <v>229.4581867</v>
      </c>
      <c r="AC1168" s="40">
        <v>233.81767099999999</v>
      </c>
      <c r="AD1168" s="40">
        <v>243.42380660000001</v>
      </c>
      <c r="AE1168" s="40">
        <v>215.94418630000001</v>
      </c>
      <c r="AF1168" s="40">
        <v>244.5689375</v>
      </c>
      <c r="AG1168" s="40">
        <v>248.21013389999999</v>
      </c>
      <c r="AH1168" s="40">
        <v>226.84971580000001</v>
      </c>
      <c r="AI1168" s="40">
        <v>210.75009589999999</v>
      </c>
      <c r="AJ1168" s="40">
        <v>210.9695203</v>
      </c>
      <c r="AK1168" s="40">
        <v>209.05161519999999</v>
      </c>
      <c r="AL1168" s="40">
        <v>210.64387719999999</v>
      </c>
      <c r="AM1168" s="40">
        <v>191.310913</v>
      </c>
      <c r="AN1168" s="40">
        <v>162.63522499999999</v>
      </c>
      <c r="AO1168" s="40">
        <v>157.5430015</v>
      </c>
      <c r="AP1168" s="40">
        <v>167.79917169999999</v>
      </c>
      <c r="AQ1168" s="40">
        <v>143.85329329999999</v>
      </c>
      <c r="AR1168" s="40">
        <v>159.17552810000001</v>
      </c>
      <c r="AS1168" s="40">
        <v>144.4746122</v>
      </c>
      <c r="AT1168" s="40">
        <v>128.69643970000001</v>
      </c>
      <c r="AU1168" s="40">
        <v>135.9984455</v>
      </c>
      <c r="AV1168" s="40">
        <v>133.74276889999999</v>
      </c>
      <c r="AW1168" s="40">
        <v>122.43358929999999</v>
      </c>
      <c r="AX1168" s="40">
        <v>112.8493703</v>
      </c>
      <c r="AY1168" s="40">
        <v>127.4296648</v>
      </c>
      <c r="AZ1168" s="40">
        <v>150.48761350000001</v>
      </c>
      <c r="BA1168" s="40">
        <v>165.90474850000001</v>
      </c>
      <c r="BB1168" s="40">
        <v>170.81515150000001</v>
      </c>
      <c r="BC1168" s="40">
        <v>196.2718079</v>
      </c>
      <c r="BD1168" s="40">
        <v>209.85376210000001</v>
      </c>
      <c r="BE1168" s="40">
        <v>231.7955369</v>
      </c>
      <c r="BF1168" s="40">
        <v>247.22937909999999</v>
      </c>
      <c r="BG1168" s="40">
        <v>250.36273660000001</v>
      </c>
      <c r="BH1168" s="40">
        <v>255.372691</v>
      </c>
      <c r="BI1168" s="40">
        <v>273.53828499999997</v>
      </c>
      <c r="BJ1168" s="40">
        <v>304.37422070000002</v>
      </c>
      <c r="BK1168" s="40">
        <v>281.18133760000001</v>
      </c>
      <c r="BL1168" s="40">
        <v>292.00521029999999</v>
      </c>
    </row>
    <row r="1169" spans="1:64" x14ac:dyDescent="0.3">
      <c r="A1169" s="40" t="s">
        <v>157</v>
      </c>
      <c r="B1169" s="40" t="s">
        <v>158</v>
      </c>
      <c r="C1169" s="40" t="s">
        <v>329</v>
      </c>
      <c r="D1169" s="40" t="s">
        <v>96</v>
      </c>
      <c r="E1169" s="40" t="s">
        <v>293</v>
      </c>
      <c r="G1169" s="40" t="s">
        <v>97</v>
      </c>
      <c r="AB1169" s="40">
        <v>202.79193760000001</v>
      </c>
      <c r="AC1169" s="40">
        <v>207.54798629999999</v>
      </c>
      <c r="AD1169" s="40">
        <v>223.7872069</v>
      </c>
      <c r="AE1169" s="40">
        <v>204.87216620000001</v>
      </c>
      <c r="AF1169" s="40">
        <v>232.37158769999999</v>
      </c>
      <c r="AG1169" s="40">
        <v>233.8183804</v>
      </c>
      <c r="AH1169" s="40">
        <v>242.0451601</v>
      </c>
      <c r="AI1169" s="40">
        <v>242.78732769999999</v>
      </c>
      <c r="AJ1169" s="40">
        <v>247.02654749999999</v>
      </c>
      <c r="AK1169" s="40">
        <v>253.19294840000001</v>
      </c>
      <c r="AL1169" s="40">
        <v>270.2443935</v>
      </c>
      <c r="AM1169" s="40">
        <v>203.16450219999999</v>
      </c>
      <c r="AN1169" s="40">
        <v>164.95843629999999</v>
      </c>
      <c r="AO1169" s="40">
        <v>124.98304539999999</v>
      </c>
      <c r="AP1169" s="40">
        <v>133.72885389999999</v>
      </c>
      <c r="AQ1169" s="40">
        <v>144.5003524</v>
      </c>
      <c r="AR1169" s="40">
        <v>140.8611257</v>
      </c>
      <c r="AS1169" s="40">
        <v>124.5056232</v>
      </c>
      <c r="AT1169" s="40">
        <v>119.1340818</v>
      </c>
      <c r="AU1169" s="40">
        <v>123.8762057</v>
      </c>
      <c r="AV1169" s="40">
        <v>120.17892790000001</v>
      </c>
      <c r="AW1169" s="40">
        <v>111.3634356</v>
      </c>
      <c r="AX1169" s="40">
        <v>118.87344659999999</v>
      </c>
      <c r="AY1169" s="40">
        <v>135.7623858</v>
      </c>
      <c r="AZ1169" s="40">
        <v>161.6266248</v>
      </c>
      <c r="BA1169" s="40">
        <v>193.79490559999999</v>
      </c>
      <c r="BB1169" s="40">
        <v>243.30268219999999</v>
      </c>
      <c r="BC1169" s="40">
        <v>325.38255429999998</v>
      </c>
      <c r="BD1169" s="40">
        <v>379.75663850000001</v>
      </c>
      <c r="BE1169" s="40">
        <v>341.30990919999999</v>
      </c>
      <c r="BF1169" s="40">
        <v>354.8463544</v>
      </c>
      <c r="BG1169" s="40">
        <v>468.50672489999999</v>
      </c>
      <c r="BH1169" s="40">
        <v>502.1535887</v>
      </c>
      <c r="BI1169" s="40">
        <v>571.16227590000005</v>
      </c>
      <c r="BJ1169" s="40">
        <v>645.4650067</v>
      </c>
      <c r="BK1169" s="40">
        <v>712.87795000000006</v>
      </c>
      <c r="BL1169" s="40">
        <v>767.56347779999999</v>
      </c>
    </row>
    <row r="1170" spans="1:64" x14ac:dyDescent="0.3">
      <c r="A1170" s="40" t="s">
        <v>159</v>
      </c>
      <c r="B1170" s="40" t="s">
        <v>160</v>
      </c>
      <c r="C1170" s="40" t="s">
        <v>329</v>
      </c>
      <c r="D1170" s="40" t="s">
        <v>96</v>
      </c>
      <c r="E1170" s="40" t="s">
        <v>293</v>
      </c>
      <c r="G1170" s="40" t="s">
        <v>97</v>
      </c>
      <c r="H1170" s="40">
        <v>94.835264899999999</v>
      </c>
      <c r="I1170" s="40">
        <v>100.6042667</v>
      </c>
      <c r="J1170" s="40">
        <v>104.0127363</v>
      </c>
      <c r="K1170" s="40">
        <v>108.5589446</v>
      </c>
      <c r="L1170" s="40">
        <v>104.9921623</v>
      </c>
      <c r="M1170" s="40">
        <v>118.5563545</v>
      </c>
      <c r="N1170" s="40">
        <v>121.3808113</v>
      </c>
      <c r="O1170" s="40">
        <v>128.85773069999999</v>
      </c>
      <c r="P1170" s="40">
        <v>134.19373630000001</v>
      </c>
      <c r="Q1170" s="40">
        <v>142.4970893</v>
      </c>
      <c r="R1170" s="40">
        <v>152.55321929999999</v>
      </c>
      <c r="S1170" s="40">
        <v>174.3976141</v>
      </c>
      <c r="T1170" s="40">
        <v>199.69449309999999</v>
      </c>
      <c r="U1170" s="40">
        <v>228.75841819999999</v>
      </c>
      <c r="V1170" s="40">
        <v>241.6723212</v>
      </c>
      <c r="W1170" s="40">
        <v>248.2400422</v>
      </c>
      <c r="X1170" s="40">
        <v>309.35353900000001</v>
      </c>
      <c r="Y1170" s="40">
        <v>351.63674279999998</v>
      </c>
      <c r="Z1170" s="40">
        <v>398.03676719999999</v>
      </c>
      <c r="AA1170" s="40">
        <v>446.57445430000001</v>
      </c>
      <c r="AB1170" s="40">
        <v>405.5509672</v>
      </c>
      <c r="AC1170" s="40">
        <v>366.27495069999998</v>
      </c>
      <c r="AD1170" s="40">
        <v>327.8176449</v>
      </c>
      <c r="AE1170" s="40">
        <v>326.93646260000003</v>
      </c>
      <c r="AF1170" s="40">
        <v>312.1960254</v>
      </c>
      <c r="AG1170" s="40">
        <v>355.23134470000002</v>
      </c>
      <c r="AH1170" s="40">
        <v>377.4184626</v>
      </c>
      <c r="AI1170" s="40">
        <v>382.0224053</v>
      </c>
      <c r="AJ1170" s="40">
        <v>365.97475350000002</v>
      </c>
      <c r="AK1170" s="40">
        <v>366.30089090000001</v>
      </c>
      <c r="AL1170" s="40">
        <v>337.12218890000003</v>
      </c>
      <c r="AM1170" s="40">
        <v>328.83931369999999</v>
      </c>
      <c r="AN1170" s="40">
        <v>223.33480059999999</v>
      </c>
      <c r="AO1170" s="40">
        <v>269.24870129999999</v>
      </c>
      <c r="AP1170" s="40">
        <v>330.80433019999998</v>
      </c>
      <c r="AQ1170" s="40">
        <v>427.95126729999998</v>
      </c>
      <c r="AR1170" s="40">
        <v>452.9848068</v>
      </c>
      <c r="AS1170" s="40">
        <v>473.4327212</v>
      </c>
      <c r="AT1170" s="40">
        <v>421.43288460000002</v>
      </c>
      <c r="AU1170" s="40">
        <v>403.97971319999999</v>
      </c>
      <c r="AV1170" s="40">
        <v>401.7763612</v>
      </c>
      <c r="AW1170" s="40">
        <v>395.84935109999998</v>
      </c>
      <c r="AX1170" s="40">
        <v>436.68753570000001</v>
      </c>
      <c r="AY1170" s="40">
        <v>458.88435509999999</v>
      </c>
      <c r="AZ1170" s="40">
        <v>519.79993460000003</v>
      </c>
      <c r="BA1170" s="40">
        <v>697.00663850000001</v>
      </c>
      <c r="BB1170" s="40">
        <v>839.10811169999999</v>
      </c>
      <c r="BC1170" s="40">
        <v>916.89925149999999</v>
      </c>
      <c r="BD1170" s="40">
        <v>920.08162519999996</v>
      </c>
      <c r="BE1170" s="40">
        <v>967.35045490000005</v>
      </c>
      <c r="BF1170" s="40">
        <v>987.44539669999995</v>
      </c>
      <c r="BG1170" s="40">
        <v>1155.020583</v>
      </c>
      <c r="BH1170" s="40">
        <v>1229.1010690000001</v>
      </c>
      <c r="BI1170" s="40">
        <v>1335.1231479999999</v>
      </c>
      <c r="BJ1170" s="40">
        <v>1355.0554709999999</v>
      </c>
      <c r="BK1170" s="40">
        <v>1462.503743</v>
      </c>
      <c r="BL1170" s="40">
        <v>1594.834926</v>
      </c>
    </row>
    <row r="1171" spans="1:64" x14ac:dyDescent="0.3">
      <c r="A1171" s="40" t="s">
        <v>275</v>
      </c>
      <c r="B1171" s="40" t="s">
        <v>276</v>
      </c>
      <c r="C1171" s="40" t="s">
        <v>329</v>
      </c>
      <c r="D1171" s="40" t="s">
        <v>96</v>
      </c>
      <c r="E1171" s="40" t="s">
        <v>293</v>
      </c>
      <c r="G1171" s="40" t="s">
        <v>97</v>
      </c>
      <c r="H1171" s="40">
        <v>133.84758149999999</v>
      </c>
      <c r="I1171" s="40">
        <v>138.11984910000001</v>
      </c>
      <c r="J1171" s="40">
        <v>138.40716570000001</v>
      </c>
      <c r="K1171" s="40">
        <v>142.65933989999999</v>
      </c>
      <c r="L1171" s="40">
        <v>144.484655</v>
      </c>
      <c r="M1171" s="40">
        <v>152.1078201</v>
      </c>
      <c r="N1171" s="40">
        <v>157.47638710000001</v>
      </c>
      <c r="O1171" s="40">
        <v>165.47845509999999</v>
      </c>
      <c r="P1171" s="40">
        <v>165.011573</v>
      </c>
      <c r="Q1171" s="40">
        <v>169.07056009999999</v>
      </c>
      <c r="R1171" s="40">
        <v>177.49841000000001</v>
      </c>
      <c r="S1171" s="40">
        <v>193.12855479999999</v>
      </c>
      <c r="T1171" s="40">
        <v>231.43618549999999</v>
      </c>
      <c r="U1171" s="40">
        <v>261.03534139999999</v>
      </c>
      <c r="V1171" s="40">
        <v>302.14946759999998</v>
      </c>
      <c r="W1171" s="40">
        <v>280.67903890000002</v>
      </c>
      <c r="X1171" s="40">
        <v>294.93398819999999</v>
      </c>
      <c r="Y1171" s="40">
        <v>324.3844957</v>
      </c>
      <c r="Z1171" s="40">
        <v>408.9374277</v>
      </c>
      <c r="AA1171" s="40">
        <v>463.73146600000001</v>
      </c>
      <c r="AB1171" s="40">
        <v>400.70560310000002</v>
      </c>
      <c r="AC1171" s="40">
        <v>381.86580129999999</v>
      </c>
      <c r="AD1171" s="40">
        <v>369.47287139999997</v>
      </c>
      <c r="AE1171" s="40">
        <v>300.53409060000001</v>
      </c>
      <c r="AF1171" s="40">
        <v>283.98580340000001</v>
      </c>
      <c r="AG1171" s="40">
        <v>314.74605109999999</v>
      </c>
      <c r="AH1171" s="40">
        <v>240.95545240000001</v>
      </c>
      <c r="AI1171" s="40">
        <v>223.01127640000001</v>
      </c>
      <c r="AJ1171" s="40">
        <v>221.68203299999999</v>
      </c>
      <c r="AK1171" s="40">
        <v>265.67611890000001</v>
      </c>
      <c r="AL1171" s="40">
        <v>222.1537443</v>
      </c>
      <c r="AM1171" s="40">
        <v>245.86431619999999</v>
      </c>
      <c r="AN1171" s="40">
        <v>265.93450739999997</v>
      </c>
      <c r="AO1171" s="40">
        <v>227.8369055</v>
      </c>
      <c r="AP1171" s="40">
        <v>234.49405820000001</v>
      </c>
      <c r="AQ1171" s="40">
        <v>287.35655960000003</v>
      </c>
      <c r="AR1171" s="40">
        <v>247.1294102</v>
      </c>
      <c r="AS1171" s="40">
        <v>252.46520580000001</v>
      </c>
      <c r="AT1171" s="40">
        <v>243.25275149999999</v>
      </c>
      <c r="AU1171" s="40">
        <v>245.9390659</v>
      </c>
      <c r="AV1171" s="40">
        <v>278.55570319999998</v>
      </c>
      <c r="AW1171" s="40">
        <v>262.28594809999998</v>
      </c>
      <c r="AX1171" s="40">
        <v>316.79989649999999</v>
      </c>
      <c r="AY1171" s="40">
        <v>245.12358760000001</v>
      </c>
      <c r="AZ1171" s="40">
        <v>274.81970230000002</v>
      </c>
      <c r="BA1171" s="40">
        <v>292.15074429999999</v>
      </c>
      <c r="BB1171" s="40">
        <v>377.84829280000002</v>
      </c>
      <c r="BC1171" s="40">
        <v>470.73325399999999</v>
      </c>
      <c r="BD1171" s="40">
        <v>415.68932260000003</v>
      </c>
      <c r="BE1171" s="40">
        <v>412.73093410000001</v>
      </c>
      <c r="BF1171" s="40">
        <v>454.96346399999999</v>
      </c>
      <c r="BG1171" s="40">
        <v>443.9061001</v>
      </c>
      <c r="BH1171" s="40">
        <v>461.72307219999999</v>
      </c>
      <c r="BI1171" s="40">
        <v>452.46319260000001</v>
      </c>
      <c r="BJ1171" s="40">
        <v>402.08831179999999</v>
      </c>
      <c r="BK1171" s="40">
        <v>401.74226540000001</v>
      </c>
      <c r="BL1171" s="40">
        <v>449.72238190000002</v>
      </c>
    </row>
    <row r="1172" spans="1:64" x14ac:dyDescent="0.3">
      <c r="A1172" s="40" t="s">
        <v>277</v>
      </c>
      <c r="B1172" s="40" t="s">
        <v>278</v>
      </c>
      <c r="C1172" s="40" t="s">
        <v>329</v>
      </c>
      <c r="D1172" s="40" t="s">
        <v>96</v>
      </c>
      <c r="E1172" s="40" t="s">
        <v>293</v>
      </c>
      <c r="G1172" s="40" t="s">
        <v>97</v>
      </c>
      <c r="H1172" s="40">
        <v>47.18254683</v>
      </c>
      <c r="I1172" s="40">
        <v>48.386653260000003</v>
      </c>
      <c r="J1172" s="40">
        <v>49.27953737</v>
      </c>
      <c r="K1172" s="40">
        <v>49.133387999999997</v>
      </c>
      <c r="L1172" s="40">
        <v>56.534589230000002</v>
      </c>
      <c r="M1172" s="40">
        <v>62.62314258</v>
      </c>
      <c r="N1172" s="40">
        <v>63.307051080000001</v>
      </c>
      <c r="O1172" s="40">
        <v>56.09458703</v>
      </c>
      <c r="P1172" s="40">
        <v>59.273998919999997</v>
      </c>
      <c r="Q1172" s="40">
        <v>63.107971800000001</v>
      </c>
      <c r="R1172" s="40">
        <v>77.270010369999994</v>
      </c>
      <c r="S1172" s="40">
        <v>83.558737070000006</v>
      </c>
      <c r="T1172" s="40">
        <v>88.910754159999996</v>
      </c>
      <c r="U1172" s="40">
        <v>106.710652</v>
      </c>
      <c r="V1172" s="40">
        <v>115.8592288</v>
      </c>
      <c r="W1172" s="40">
        <v>122.8879718</v>
      </c>
      <c r="X1172" s="40">
        <v>143.27607510000001</v>
      </c>
      <c r="Y1172" s="40">
        <v>163.43367470000001</v>
      </c>
      <c r="Z1172" s="40">
        <v>176.78088450000001</v>
      </c>
      <c r="AA1172" s="40">
        <v>200.81768550000001</v>
      </c>
      <c r="AB1172" s="40">
        <v>195.60208539999999</v>
      </c>
      <c r="AC1172" s="40">
        <v>181.9898144</v>
      </c>
      <c r="AD1172" s="40">
        <v>183.624246</v>
      </c>
      <c r="AE1172" s="40">
        <v>175.1771459</v>
      </c>
      <c r="AF1172" s="40">
        <v>156.88965809999999</v>
      </c>
      <c r="AG1172" s="40">
        <v>155.22721089999999</v>
      </c>
      <c r="AH1172" s="40">
        <v>145.6995785</v>
      </c>
      <c r="AI1172" s="40">
        <v>159.77013339999999</v>
      </c>
      <c r="AJ1172" s="40">
        <v>174.85135880000001</v>
      </c>
      <c r="AK1172" s="40">
        <v>199.28593319999999</v>
      </c>
      <c r="AL1172" s="40">
        <v>228.55625839999999</v>
      </c>
      <c r="AM1172" s="40">
        <v>184.9506087</v>
      </c>
      <c r="AN1172" s="40">
        <v>212.24551930000001</v>
      </c>
      <c r="AO1172" s="40">
        <v>120.6293244</v>
      </c>
      <c r="AP1172" s="40">
        <v>141.0279061</v>
      </c>
      <c r="AQ1172" s="40">
        <v>225.62628470000001</v>
      </c>
      <c r="AR1172" s="40">
        <v>256.52767619999997</v>
      </c>
      <c r="AS1172" s="40">
        <v>163.53350119999999</v>
      </c>
      <c r="AT1172" s="40">
        <v>160.7990288</v>
      </c>
      <c r="AU1172" s="40">
        <v>153.2595087</v>
      </c>
      <c r="AV1172" s="40">
        <v>146.76153969999999</v>
      </c>
      <c r="AW1172" s="40">
        <v>290.97989769999998</v>
      </c>
      <c r="AX1172" s="40">
        <v>260.1052517</v>
      </c>
      <c r="AY1172" s="40">
        <v>274.2256294</v>
      </c>
      <c r="AZ1172" s="40">
        <v>280.3673842</v>
      </c>
      <c r="BA1172" s="40">
        <v>297.70959690000001</v>
      </c>
      <c r="BB1172" s="40">
        <v>320.27649550000001</v>
      </c>
      <c r="BC1172" s="40">
        <v>372.84878040000001</v>
      </c>
      <c r="BD1172" s="40">
        <v>420.74720509999997</v>
      </c>
      <c r="BE1172" s="40">
        <v>458.86543010000003</v>
      </c>
      <c r="BF1172" s="40">
        <v>512.17023200000006</v>
      </c>
      <c r="BG1172" s="40">
        <v>374.50293260000001</v>
      </c>
      <c r="BH1172" s="40">
        <v>332.92102490000002</v>
      </c>
      <c r="BI1172" s="40">
        <v>354.3189898</v>
      </c>
      <c r="BJ1172" s="40">
        <v>362.65819770000002</v>
      </c>
      <c r="BK1172" s="40">
        <v>300.30774880000001</v>
      </c>
      <c r="BL1172" s="40">
        <v>338.48443029999999</v>
      </c>
    </row>
    <row r="1173" spans="1:64" x14ac:dyDescent="0.3">
      <c r="A1173" s="40" t="s">
        <v>165</v>
      </c>
      <c r="B1173" s="40" t="s">
        <v>166</v>
      </c>
      <c r="C1173" s="40" t="s">
        <v>329</v>
      </c>
      <c r="D1173" s="40" t="s">
        <v>96</v>
      </c>
      <c r="E1173" s="40" t="s">
        <v>293</v>
      </c>
      <c r="G1173" s="40" t="s">
        <v>97</v>
      </c>
      <c r="AA1173" s="40">
        <v>297.61888290000002</v>
      </c>
      <c r="AB1173" s="40">
        <v>291.5253917</v>
      </c>
      <c r="AC1173" s="40">
        <v>291.08721279999997</v>
      </c>
      <c r="AD1173" s="40">
        <v>255.6884981</v>
      </c>
      <c r="AE1173" s="40">
        <v>262.65986889999999</v>
      </c>
      <c r="AF1173" s="40">
        <v>343.19945660000002</v>
      </c>
      <c r="AG1173" s="40">
        <v>402.5654505</v>
      </c>
      <c r="AH1173" s="40">
        <v>180.7958247</v>
      </c>
      <c r="AI1173" s="40">
        <v>161.01235449999999</v>
      </c>
      <c r="AJ1173" s="40">
        <v>177.19972920000001</v>
      </c>
      <c r="AK1173" s="40">
        <v>189.62453819999999</v>
      </c>
      <c r="AL1173" s="40">
        <v>240.1242747</v>
      </c>
      <c r="AM1173" s="40">
        <v>162.8269598</v>
      </c>
      <c r="AN1173" s="40">
        <v>163.61439369999999</v>
      </c>
      <c r="AO1173" s="40">
        <v>161.70488090000001</v>
      </c>
      <c r="AP1173" s="40">
        <v>160.01761769999999</v>
      </c>
      <c r="AQ1173" s="40">
        <v>216.87542830000001</v>
      </c>
      <c r="AR1173" s="40">
        <v>253.1096478</v>
      </c>
      <c r="AS1173" s="40">
        <v>284.37329099999999</v>
      </c>
      <c r="AT1173" s="40">
        <v>301.53947199999999</v>
      </c>
      <c r="AU1173" s="40">
        <v>277.64865909999997</v>
      </c>
      <c r="AV1173" s="40">
        <v>256.44148719999998</v>
      </c>
      <c r="AW1173" s="40">
        <v>262.88405510000001</v>
      </c>
      <c r="AX1173" s="40">
        <v>283.89115880000003</v>
      </c>
      <c r="AY1173" s="40">
        <v>336.33181450000001</v>
      </c>
      <c r="AZ1173" s="40">
        <v>369.15453589999998</v>
      </c>
      <c r="BA1173" s="40">
        <v>385.75671410000001</v>
      </c>
      <c r="BB1173" s="40">
        <v>422.14615730000003</v>
      </c>
      <c r="BC1173" s="40">
        <v>503.12771090000001</v>
      </c>
      <c r="BD1173" s="40">
        <v>463.85261780000002</v>
      </c>
      <c r="BE1173" s="40">
        <v>419.22581489999999</v>
      </c>
      <c r="BF1173" s="40">
        <v>526.53135169999996</v>
      </c>
      <c r="BG1173" s="40">
        <v>566.05138699999998</v>
      </c>
      <c r="BH1173" s="40">
        <v>605.9856082</v>
      </c>
      <c r="BI1173" s="40">
        <v>623.28675390000001</v>
      </c>
      <c r="BJ1173" s="40">
        <v>528.31305120000002</v>
      </c>
      <c r="BK1173" s="40">
        <v>380.90730580000002</v>
      </c>
      <c r="BL1173" s="40">
        <v>426.2219619</v>
      </c>
    </row>
    <row r="1174" spans="1:64" x14ac:dyDescent="0.3">
      <c r="A1174" s="40" t="s">
        <v>171</v>
      </c>
      <c r="B1174" s="40" t="s">
        <v>172</v>
      </c>
      <c r="C1174" s="40" t="s">
        <v>329</v>
      </c>
      <c r="D1174" s="40" t="s">
        <v>96</v>
      </c>
      <c r="E1174" s="40" t="s">
        <v>293</v>
      </c>
      <c r="G1174" s="40" t="s">
        <v>97</v>
      </c>
      <c r="H1174" s="40">
        <v>40.719661850000001</v>
      </c>
      <c r="I1174" s="40">
        <v>40.975494689999998</v>
      </c>
      <c r="J1174" s="40">
        <v>41.250775060000002</v>
      </c>
      <c r="K1174" s="40">
        <v>41.116806529999998</v>
      </c>
      <c r="L1174" s="40">
        <v>46.026296860000002</v>
      </c>
      <c r="M1174" s="40">
        <v>37.518115809999998</v>
      </c>
      <c r="N1174" s="40">
        <v>46.677946489999997</v>
      </c>
      <c r="O1174" s="40">
        <v>48.819727360000002</v>
      </c>
      <c r="P1174" s="40">
        <v>51.832253880000003</v>
      </c>
      <c r="Q1174" s="40">
        <v>58.569078349999998</v>
      </c>
      <c r="R1174" s="40">
        <v>57.635252100000002</v>
      </c>
      <c r="S1174" s="40">
        <v>61.86656584</v>
      </c>
      <c r="T1174" s="40">
        <v>70.873575509999995</v>
      </c>
      <c r="U1174" s="40">
        <v>72.976837360000005</v>
      </c>
      <c r="V1174" s="40">
        <v>131.18862730000001</v>
      </c>
      <c r="W1174" s="40">
        <v>141.73861239999999</v>
      </c>
      <c r="X1174" s="40">
        <v>160.65241169999999</v>
      </c>
      <c r="Y1174" s="40">
        <v>188.54308839999999</v>
      </c>
      <c r="Z1174" s="40">
        <v>223.2950275</v>
      </c>
      <c r="AA1174" s="40">
        <v>244.08377160000001</v>
      </c>
      <c r="AB1174" s="40">
        <v>264.73266910000001</v>
      </c>
      <c r="AC1174" s="40">
        <v>256.36000949999999</v>
      </c>
      <c r="AD1174" s="40">
        <v>260.80169110000003</v>
      </c>
      <c r="AE1174" s="40">
        <v>269.88070829999998</v>
      </c>
      <c r="AF1174" s="40">
        <v>280.32611830000002</v>
      </c>
      <c r="AG1174" s="40">
        <v>303.49728599999997</v>
      </c>
      <c r="AH1174" s="40">
        <v>320.46821799999998</v>
      </c>
      <c r="AI1174" s="40">
        <v>340.74436480000003</v>
      </c>
      <c r="AJ1174" s="40">
        <v>333.28888590000003</v>
      </c>
      <c r="AK1174" s="40">
        <v>352.44013419999999</v>
      </c>
      <c r="AL1174" s="40">
        <v>271.08143790000003</v>
      </c>
      <c r="AM1174" s="40">
        <v>302.75616450000001</v>
      </c>
      <c r="AN1174" s="40">
        <v>312.94515510000002</v>
      </c>
      <c r="AO1174" s="40">
        <v>125.4994918</v>
      </c>
      <c r="AP1174" s="40">
        <v>218.20478929999999</v>
      </c>
      <c r="AQ1174" s="40">
        <v>226.05018849999999</v>
      </c>
      <c r="AR1174" s="40">
        <v>283.87762350000003</v>
      </c>
      <c r="AS1174" s="40">
        <v>281.78416270000002</v>
      </c>
      <c r="AT1174" s="40">
        <v>239.37801880000001</v>
      </c>
      <c r="AU1174" s="40">
        <v>216.17279540000001</v>
      </c>
      <c r="AV1174" s="40">
        <v>201.05698390000001</v>
      </c>
      <c r="AW1174" s="40">
        <v>196.52202969999999</v>
      </c>
      <c r="AX1174" s="40">
        <v>212.6872328</v>
      </c>
      <c r="AY1174" s="40">
        <v>236.88571250000001</v>
      </c>
      <c r="AZ1174" s="40">
        <v>287.07624120000003</v>
      </c>
      <c r="BA1174" s="40">
        <v>342.39909820000003</v>
      </c>
      <c r="BB1174" s="40">
        <v>404.85078809999999</v>
      </c>
      <c r="BC1174" s="40">
        <v>500.6189986</v>
      </c>
      <c r="BD1174" s="40">
        <v>539.10849480000002</v>
      </c>
      <c r="BE1174" s="40">
        <v>563.4013453</v>
      </c>
      <c r="BF1174" s="40">
        <v>624.12288490000003</v>
      </c>
      <c r="BG1174" s="40">
        <v>679.86075040000003</v>
      </c>
      <c r="BH1174" s="40">
        <v>688.82234930000004</v>
      </c>
      <c r="BI1174" s="40">
        <v>706.59670979999999</v>
      </c>
      <c r="BJ1174" s="40">
        <v>711.77397729999996</v>
      </c>
      <c r="BK1174" s="40">
        <v>711.1957913</v>
      </c>
      <c r="BL1174" s="40">
        <v>748.29209430000003</v>
      </c>
    </row>
    <row r="1175" spans="1:64" x14ac:dyDescent="0.3">
      <c r="A1175" s="40" t="s">
        <v>175</v>
      </c>
      <c r="B1175" s="40" t="s">
        <v>176</v>
      </c>
      <c r="C1175" s="40" t="s">
        <v>329</v>
      </c>
      <c r="D1175" s="40" t="s">
        <v>96</v>
      </c>
      <c r="E1175" s="40" t="s">
        <v>293</v>
      </c>
      <c r="G1175" s="40" t="s">
        <v>97</v>
      </c>
      <c r="H1175" s="40">
        <v>444.89626829999997</v>
      </c>
      <c r="I1175" s="40">
        <v>461.79823219999997</v>
      </c>
      <c r="J1175" s="40">
        <v>498.60174719999998</v>
      </c>
      <c r="K1175" s="40">
        <v>534.37417619999997</v>
      </c>
      <c r="L1175" s="40">
        <v>568.34826529999998</v>
      </c>
      <c r="M1175" s="40">
        <v>603.06981140000005</v>
      </c>
      <c r="N1175" s="40">
        <v>654.62630439999998</v>
      </c>
      <c r="O1175" s="40">
        <v>688.83062180000002</v>
      </c>
      <c r="P1175" s="40">
        <v>755.18191639999998</v>
      </c>
      <c r="Q1175" s="40">
        <v>806.41306310000004</v>
      </c>
      <c r="R1175" s="40">
        <v>865.91722460000005</v>
      </c>
      <c r="S1175" s="40">
        <v>884.46314159999997</v>
      </c>
      <c r="T1175" s="40">
        <v>1179.7950189999999</v>
      </c>
      <c r="U1175" s="40">
        <v>1442.2823860000001</v>
      </c>
      <c r="V1175" s="40">
        <v>1454.0803309999999</v>
      </c>
      <c r="W1175" s="40">
        <v>1360.4449569999999</v>
      </c>
      <c r="X1175" s="40">
        <v>1472.960341</v>
      </c>
      <c r="Y1175" s="40">
        <v>1651.6125790000001</v>
      </c>
      <c r="Z1175" s="40">
        <v>1986.6688859999999</v>
      </c>
      <c r="AA1175" s="40">
        <v>2788.3993529999998</v>
      </c>
      <c r="AB1175" s="40">
        <v>2935.5003390000002</v>
      </c>
      <c r="AC1175" s="40">
        <v>2639.521812</v>
      </c>
      <c r="AD1175" s="40">
        <v>2762.51982</v>
      </c>
      <c r="AE1175" s="40">
        <v>2667.6049659999999</v>
      </c>
      <c r="AF1175" s="40">
        <v>2051.8276879999999</v>
      </c>
      <c r="AG1175" s="40">
        <v>2380.6009429999999</v>
      </c>
      <c r="AH1175" s="40">
        <v>3048.9416660000002</v>
      </c>
      <c r="AI1175" s="40">
        <v>3289.6787290000002</v>
      </c>
      <c r="AJ1175" s="40">
        <v>3508.42616</v>
      </c>
      <c r="AK1175" s="40">
        <v>3076.455387</v>
      </c>
      <c r="AL1175" s="40">
        <v>3224.514803</v>
      </c>
      <c r="AM1175" s="40">
        <v>3418.3044279999999</v>
      </c>
      <c r="AN1175" s="40">
        <v>3332.735052</v>
      </c>
      <c r="AO1175" s="40">
        <v>3390.4943309999999</v>
      </c>
      <c r="AP1175" s="40">
        <v>3693.681705</v>
      </c>
      <c r="AQ1175" s="40">
        <v>3440.864223</v>
      </c>
      <c r="AR1175" s="40">
        <v>3495.111222</v>
      </c>
      <c r="AS1175" s="40">
        <v>3104.9764100000002</v>
      </c>
      <c r="AT1175" s="40">
        <v>3032.3053970000001</v>
      </c>
      <c r="AU1175" s="40">
        <v>2982.0004260000001</v>
      </c>
      <c r="AV1175" s="40">
        <v>2621.5544369999998</v>
      </c>
      <c r="AW1175" s="40">
        <v>2461.3550869999999</v>
      </c>
      <c r="AX1175" s="40">
        <v>3678.102817</v>
      </c>
      <c r="AY1175" s="40">
        <v>4745.0716849999999</v>
      </c>
      <c r="AZ1175" s="40">
        <v>5277.925459</v>
      </c>
      <c r="BA1175" s="40">
        <v>5502.6999889999997</v>
      </c>
      <c r="BB1175" s="40">
        <v>6001.8525630000004</v>
      </c>
      <c r="BC1175" s="40">
        <v>5688.5088059999998</v>
      </c>
      <c r="BD1175" s="40">
        <v>5805.9983620000003</v>
      </c>
      <c r="BE1175" s="40">
        <v>7276.3767559999997</v>
      </c>
      <c r="BF1175" s="40">
        <v>7967.6781590000001</v>
      </c>
      <c r="BG1175" s="40">
        <v>7478.1365779999996</v>
      </c>
      <c r="BH1175" s="40">
        <v>6819.0623020000003</v>
      </c>
      <c r="BI1175" s="40">
        <v>6429.0239499999998</v>
      </c>
      <c r="BJ1175" s="40">
        <v>5742.9877999999999</v>
      </c>
      <c r="BK1175" s="40">
        <v>5279.7304720000002</v>
      </c>
      <c r="BL1175" s="40">
        <v>6151.0779549999997</v>
      </c>
    </row>
    <row r="1176" spans="1:64" x14ac:dyDescent="0.3">
      <c r="A1176" s="40" t="s">
        <v>177</v>
      </c>
      <c r="B1176" s="40" t="s">
        <v>178</v>
      </c>
      <c r="C1176" s="40" t="s">
        <v>329</v>
      </c>
      <c r="D1176" s="40" t="s">
        <v>96</v>
      </c>
      <c r="E1176" s="40" t="s">
        <v>293</v>
      </c>
      <c r="G1176" s="40" t="s">
        <v>97</v>
      </c>
      <c r="AI1176" s="40">
        <v>219.37181949999999</v>
      </c>
      <c r="AJ1176" s="40">
        <v>184.33968419999999</v>
      </c>
      <c r="AK1176" s="40">
        <v>172.04479839999999</v>
      </c>
      <c r="AL1176" s="40">
        <v>193.74009520000001</v>
      </c>
      <c r="AM1176" s="40">
        <v>173.8913828</v>
      </c>
      <c r="AN1176" s="40">
        <v>155.5982751</v>
      </c>
      <c r="AO1176" s="40">
        <v>159.6357424</v>
      </c>
      <c r="AP1176" s="40">
        <v>180.46502330000001</v>
      </c>
      <c r="AQ1176" s="40">
        <v>216.93279319999999</v>
      </c>
      <c r="AR1176" s="40">
        <v>249.931287</v>
      </c>
      <c r="AS1176" s="40">
        <v>296.34095409999998</v>
      </c>
      <c r="AT1176" s="40">
        <v>299.78675370000002</v>
      </c>
      <c r="AU1176" s="40">
        <v>306.72382729999998</v>
      </c>
      <c r="AV1176" s="40">
        <v>304.33928400000002</v>
      </c>
      <c r="AW1176" s="40">
        <v>308.05655280000002</v>
      </c>
      <c r="AX1176" s="40">
        <v>323.07210659999998</v>
      </c>
      <c r="AY1176" s="40">
        <v>345.18923699999999</v>
      </c>
      <c r="AZ1176" s="40">
        <v>442.25285430000002</v>
      </c>
      <c r="BA1176" s="40">
        <v>471.52737610000003</v>
      </c>
      <c r="BB1176" s="40">
        <v>528.06356200000005</v>
      </c>
      <c r="BC1176" s="40">
        <v>651.26243869999996</v>
      </c>
      <c r="BD1176" s="40">
        <v>658.75795270000003</v>
      </c>
      <c r="BE1176" s="40">
        <v>701.60455009999998</v>
      </c>
      <c r="BF1176" s="40">
        <v>733.41280649999999</v>
      </c>
      <c r="BG1176" s="40">
        <v>820.15628979999997</v>
      </c>
      <c r="BH1176" s="40">
        <v>903.36186210000005</v>
      </c>
      <c r="BI1176" s="40">
        <v>950.81830279999997</v>
      </c>
      <c r="BJ1176" s="40">
        <v>872.20316519999994</v>
      </c>
      <c r="BK1176" s="40">
        <v>878.40337120000004</v>
      </c>
      <c r="BL1176" s="40">
        <v>936.33076800000003</v>
      </c>
    </row>
    <row r="1177" spans="1:64" x14ac:dyDescent="0.3">
      <c r="A1177" s="40" t="s">
        <v>179</v>
      </c>
      <c r="B1177" s="40" t="s">
        <v>180</v>
      </c>
      <c r="C1177" s="40" t="s">
        <v>329</v>
      </c>
      <c r="D1177" s="40" t="s">
        <v>96</v>
      </c>
      <c r="E1177" s="40" t="s">
        <v>293</v>
      </c>
      <c r="G1177" s="40" t="s">
        <v>97</v>
      </c>
      <c r="H1177" s="40">
        <v>63.01516135</v>
      </c>
      <c r="I1177" s="40">
        <v>62.016821499999999</v>
      </c>
      <c r="J1177" s="40">
        <v>68.935251170000001</v>
      </c>
      <c r="K1177" s="40">
        <v>76.044609730000005</v>
      </c>
      <c r="L1177" s="40">
        <v>110.41049099999999</v>
      </c>
      <c r="M1177" s="40">
        <v>111.6357548</v>
      </c>
      <c r="N1177" s="40">
        <v>112.7704925</v>
      </c>
      <c r="O1177" s="40">
        <v>116.9643281</v>
      </c>
      <c r="P1177" s="40">
        <v>127.5858262</v>
      </c>
      <c r="Q1177" s="40">
        <v>133.39778699999999</v>
      </c>
      <c r="R1177" s="40">
        <v>145.8568846</v>
      </c>
      <c r="S1177" s="40">
        <v>149.333189</v>
      </c>
      <c r="T1177" s="40">
        <v>165.99549500000001</v>
      </c>
      <c r="U1177" s="40">
        <v>199.3733886</v>
      </c>
      <c r="V1177" s="40">
        <v>217.92957609999999</v>
      </c>
      <c r="W1177" s="40">
        <v>219.68911019999999</v>
      </c>
      <c r="X1177" s="40">
        <v>255.99377870000001</v>
      </c>
      <c r="Y1177" s="40">
        <v>204.7891352</v>
      </c>
      <c r="Z1177" s="40">
        <v>175.638812</v>
      </c>
      <c r="AA1177" s="40">
        <v>99.175746680000003</v>
      </c>
      <c r="AB1177" s="40">
        <v>103.424469</v>
      </c>
      <c r="AC1177" s="40">
        <v>163.43509270000001</v>
      </c>
      <c r="AD1177" s="40">
        <v>163.1080547</v>
      </c>
      <c r="AE1177" s="40">
        <v>255.08166990000001</v>
      </c>
      <c r="AF1177" s="40">
        <v>240.30563889999999</v>
      </c>
      <c r="AG1177" s="40">
        <v>258.88196149999999</v>
      </c>
      <c r="AH1177" s="40">
        <v>399.44870600000002</v>
      </c>
      <c r="AI1177" s="40">
        <v>400.24094969999999</v>
      </c>
      <c r="AJ1177" s="40">
        <v>313.21695340000002</v>
      </c>
      <c r="AK1177" s="40">
        <v>246.8273307</v>
      </c>
      <c r="AL1177" s="40">
        <v>184.12685200000001</v>
      </c>
      <c r="AM1177" s="40">
        <v>153.19116840000001</v>
      </c>
      <c r="AN1177" s="40">
        <v>167.07489179999999</v>
      </c>
      <c r="AO1177" s="40">
        <v>200.44724790000001</v>
      </c>
      <c r="AP1177" s="40">
        <v>280.08454710000001</v>
      </c>
      <c r="AQ1177" s="40">
        <v>285.09346690000001</v>
      </c>
      <c r="AR1177" s="40">
        <v>286.71696229999998</v>
      </c>
      <c r="AS1177" s="40">
        <v>291.98640719999997</v>
      </c>
      <c r="AT1177" s="40">
        <v>257.74779990000002</v>
      </c>
      <c r="AU1177" s="40">
        <v>257.63036090000003</v>
      </c>
      <c r="AV1177" s="40">
        <v>234.98407750000001</v>
      </c>
      <c r="AW1177" s="40">
        <v>240.2423229</v>
      </c>
      <c r="AX1177" s="40">
        <v>237.9995917</v>
      </c>
      <c r="AY1177" s="40">
        <v>288.02369490000001</v>
      </c>
      <c r="AZ1177" s="40">
        <v>315.7880227</v>
      </c>
      <c r="BA1177" s="40">
        <v>336.45939229999999</v>
      </c>
      <c r="BB1177" s="40">
        <v>401.85086310000003</v>
      </c>
      <c r="BC1177" s="40">
        <v>449.6928183</v>
      </c>
      <c r="BD1177" s="40">
        <v>554.404991</v>
      </c>
      <c r="BE1177" s="40">
        <v>595.20617319999997</v>
      </c>
      <c r="BF1177" s="40">
        <v>574.91957679999996</v>
      </c>
      <c r="BG1177" s="40">
        <v>636.63820450000003</v>
      </c>
      <c r="BH1177" s="40">
        <v>655.04953149999994</v>
      </c>
      <c r="BI1177" s="40">
        <v>702.79510400000004</v>
      </c>
      <c r="BJ1177" s="40">
        <v>675.12113969999996</v>
      </c>
      <c r="BK1177" s="40">
        <v>581.70277290000001</v>
      </c>
      <c r="BL1177" s="40">
        <v>606.46845350000001</v>
      </c>
    </row>
    <row r="1178" spans="1:64" x14ac:dyDescent="0.3">
      <c r="A1178" s="40" t="s">
        <v>279</v>
      </c>
      <c r="B1178" s="40" t="s">
        <v>280</v>
      </c>
      <c r="C1178" s="40" t="s">
        <v>329</v>
      </c>
      <c r="D1178" s="40" t="s">
        <v>96</v>
      </c>
      <c r="E1178" s="40" t="s">
        <v>293</v>
      </c>
      <c r="G1178" s="40" t="s">
        <v>97</v>
      </c>
      <c r="H1178" s="40">
        <v>221.72840059999999</v>
      </c>
      <c r="I1178" s="40">
        <v>213.89422880000001</v>
      </c>
      <c r="J1178" s="40">
        <v>214.85295429999999</v>
      </c>
      <c r="K1178" s="40">
        <v>243.1053205</v>
      </c>
      <c r="L1178" s="40">
        <v>303.88253229999998</v>
      </c>
      <c r="M1178" s="40">
        <v>343.9120552</v>
      </c>
      <c r="N1178" s="40">
        <v>360.77024449999999</v>
      </c>
      <c r="O1178" s="40">
        <v>410.48626059999998</v>
      </c>
      <c r="P1178" s="40">
        <v>486.6926866</v>
      </c>
      <c r="Q1178" s="40">
        <v>437.30646869999998</v>
      </c>
      <c r="R1178" s="40">
        <v>390.71293650000001</v>
      </c>
      <c r="S1178" s="40">
        <v>427.46290140000002</v>
      </c>
      <c r="T1178" s="40">
        <v>490.06638129999999</v>
      </c>
      <c r="U1178" s="40">
        <v>651.09353539999995</v>
      </c>
      <c r="V1178" s="40">
        <v>527.44326379999995</v>
      </c>
      <c r="W1178" s="40">
        <v>534.48107630000004</v>
      </c>
      <c r="X1178" s="40">
        <v>466.93725080000002</v>
      </c>
      <c r="Y1178" s="40">
        <v>511.38837160000003</v>
      </c>
      <c r="Z1178" s="40">
        <v>584.26680450000003</v>
      </c>
      <c r="AA1178" s="40">
        <v>650.25478710000004</v>
      </c>
      <c r="AB1178" s="40">
        <v>635.46697740000002</v>
      </c>
      <c r="AC1178" s="40">
        <v>633.51762310000004</v>
      </c>
      <c r="AD1178" s="40">
        <v>493.18208670000001</v>
      </c>
      <c r="AE1178" s="40">
        <v>406.52025179999998</v>
      </c>
      <c r="AF1178" s="40">
        <v>327.99259960000001</v>
      </c>
      <c r="AG1178" s="40">
        <v>231.77080559999999</v>
      </c>
      <c r="AH1178" s="40">
        <v>307.33702149999999</v>
      </c>
      <c r="AI1178" s="40">
        <v>488.62885219999998</v>
      </c>
      <c r="AJ1178" s="40">
        <v>511.7399456</v>
      </c>
      <c r="AK1178" s="40">
        <v>409.2579854</v>
      </c>
      <c r="AL1178" s="40">
        <v>410.07187529999999</v>
      </c>
      <c r="AM1178" s="40">
        <v>376.45743750000003</v>
      </c>
      <c r="AN1178" s="40">
        <v>377.57231760000002</v>
      </c>
      <c r="AO1178" s="40">
        <v>411.03899969999998</v>
      </c>
      <c r="AP1178" s="40">
        <v>416.66138110000003</v>
      </c>
      <c r="AQ1178" s="40">
        <v>382.91511129999998</v>
      </c>
      <c r="AR1178" s="40">
        <v>445.17117969999998</v>
      </c>
      <c r="AS1178" s="40">
        <v>355.53803069999998</v>
      </c>
      <c r="AT1178" s="40">
        <v>332.46162700000002</v>
      </c>
      <c r="AU1178" s="40">
        <v>341.90556249999997</v>
      </c>
      <c r="AV1178" s="40">
        <v>378.2736238</v>
      </c>
      <c r="AW1178" s="40">
        <v>377.13052440000001</v>
      </c>
      <c r="AX1178" s="40">
        <v>429.15834339999998</v>
      </c>
      <c r="AY1178" s="40">
        <v>530.27722170000004</v>
      </c>
      <c r="AZ1178" s="40">
        <v>691.31781639999997</v>
      </c>
      <c r="BA1178" s="40">
        <v>1030.1541990000001</v>
      </c>
      <c r="BB1178" s="40">
        <v>1104.5879849999999</v>
      </c>
      <c r="BC1178" s="40">
        <v>1369.0682489999999</v>
      </c>
      <c r="BD1178" s="40">
        <v>1139.1102330000001</v>
      </c>
      <c r="BE1178" s="40">
        <v>1463.213573</v>
      </c>
      <c r="BF1178" s="40">
        <v>1644.619672</v>
      </c>
      <c r="BG1178" s="40">
        <v>1734.9306120000001</v>
      </c>
      <c r="BH1178" s="40">
        <v>1850.793359</v>
      </c>
      <c r="BI1178" s="40">
        <v>1738.0882019999999</v>
      </c>
      <c r="BJ1178" s="40">
        <v>1313.8896460000001</v>
      </c>
      <c r="BK1178" s="40">
        <v>1262.9896819999999</v>
      </c>
      <c r="BL1178" s="40">
        <v>1513.276316</v>
      </c>
    </row>
    <row r="1179" spans="1:64" x14ac:dyDescent="0.3">
      <c r="A1179" s="40" t="s">
        <v>281</v>
      </c>
      <c r="B1179" s="40" t="s">
        <v>282</v>
      </c>
      <c r="C1179" s="40" t="s">
        <v>329</v>
      </c>
      <c r="D1179" s="40" t="s">
        <v>96</v>
      </c>
      <c r="E1179" s="40" t="s">
        <v>293</v>
      </c>
      <c r="G1179" s="40" t="s">
        <v>97</v>
      </c>
      <c r="H1179" s="40">
        <v>283.31586900000002</v>
      </c>
      <c r="I1179" s="40">
        <v>279.44098880000001</v>
      </c>
      <c r="J1179" s="40">
        <v>280.566213</v>
      </c>
      <c r="K1179" s="40">
        <v>285.05317380000002</v>
      </c>
      <c r="L1179" s="40">
        <v>297.36343740000001</v>
      </c>
      <c r="M1179" s="40">
        <v>281.49080049999998</v>
      </c>
      <c r="N1179" s="40">
        <v>297.23187519999999</v>
      </c>
      <c r="O1179" s="40">
        <v>304.9821589</v>
      </c>
      <c r="P1179" s="40">
        <v>348.93580500000002</v>
      </c>
      <c r="Q1179" s="40">
        <v>364.05436029999998</v>
      </c>
      <c r="R1179" s="40">
        <v>407.14574970000001</v>
      </c>
      <c r="S1179" s="40">
        <v>483.70490369999999</v>
      </c>
      <c r="T1179" s="40">
        <v>577.84672160000002</v>
      </c>
      <c r="U1179" s="40">
        <v>672.55526699999996</v>
      </c>
      <c r="V1179" s="40">
        <v>714.80559640000001</v>
      </c>
      <c r="W1179" s="40">
        <v>684.55400029999998</v>
      </c>
      <c r="X1179" s="40">
        <v>671.24791200000004</v>
      </c>
      <c r="Y1179" s="40">
        <v>649.18429779999997</v>
      </c>
      <c r="Z1179" s="40">
        <v>747.99429050000003</v>
      </c>
      <c r="AA1179" s="40">
        <v>932.25961070000005</v>
      </c>
      <c r="AB1179" s="40">
        <v>1077.9653499999999</v>
      </c>
      <c r="AC1179" s="40">
        <v>1105.958801</v>
      </c>
      <c r="AD1179" s="40">
        <v>967.17584969999996</v>
      </c>
      <c r="AE1179" s="40">
        <v>761.44538699999998</v>
      </c>
      <c r="AF1179" s="40">
        <v>651.03965800000003</v>
      </c>
      <c r="AG1179" s="40">
        <v>692.66730210000003</v>
      </c>
      <c r="AH1179" s="40">
        <v>725.3857544</v>
      </c>
      <c r="AI1179" s="40">
        <v>813.67538209999998</v>
      </c>
      <c r="AJ1179" s="40">
        <v>836.78760199999999</v>
      </c>
      <c r="AK1179" s="40">
        <v>862.58658820000005</v>
      </c>
      <c r="AL1179" s="40">
        <v>827.48694030000001</v>
      </c>
      <c r="AM1179" s="40">
        <v>631.99060399999996</v>
      </c>
      <c r="AN1179" s="40">
        <v>601.86687649999999</v>
      </c>
      <c r="AO1179" s="40">
        <v>619.83513819999996</v>
      </c>
      <c r="AP1179" s="40">
        <v>628.18492470000001</v>
      </c>
      <c r="AQ1179" s="40">
        <v>742.57267290000004</v>
      </c>
      <c r="AR1179" s="40">
        <v>728.40083560000005</v>
      </c>
      <c r="AS1179" s="40">
        <v>538.28485550000005</v>
      </c>
      <c r="AT1179" s="40">
        <v>568.44395269999995</v>
      </c>
      <c r="AU1179" s="40">
        <v>547.35887849999995</v>
      </c>
      <c r="AV1179" s="40">
        <v>548.05873120000001</v>
      </c>
      <c r="AW1179" s="40">
        <v>507.34800339999998</v>
      </c>
      <c r="AX1179" s="40">
        <v>453.35115519999999</v>
      </c>
      <c r="AY1179" s="40">
        <v>454.36066540000002</v>
      </c>
      <c r="AZ1179" s="40">
        <v>444.76050750000002</v>
      </c>
      <c r="BA1179" s="40">
        <v>414.79623199999997</v>
      </c>
      <c r="BB1179" s="40">
        <v>396.99821659999998</v>
      </c>
      <c r="BC1179" s="40">
        <v>325.67857029999999</v>
      </c>
      <c r="BD1179" s="40">
        <v>699.88226429999997</v>
      </c>
      <c r="BE1179" s="40">
        <v>854.84766530000002</v>
      </c>
      <c r="BF1179" s="40">
        <v>980.20882419999998</v>
      </c>
      <c r="BG1179" s="40">
        <v>1163.4186890000001</v>
      </c>
      <c r="BH1179" s="40">
        <v>1268.1266330000001</v>
      </c>
      <c r="BI1179" s="40">
        <v>1264.9838259999999</v>
      </c>
      <c r="BJ1179" s="40">
        <v>1265.2944130000001</v>
      </c>
      <c r="BK1179" s="40">
        <v>1272.33545</v>
      </c>
      <c r="BL1179" s="40">
        <v>1333.395663</v>
      </c>
    </row>
    <row r="1180" spans="1:64" x14ac:dyDescent="0.3">
      <c r="A1180" s="40" t="s">
        <v>147</v>
      </c>
      <c r="B1180" s="40" t="s">
        <v>148</v>
      </c>
      <c r="C1180" s="40" t="s">
        <v>330</v>
      </c>
      <c r="D1180" s="40" t="s">
        <v>96</v>
      </c>
      <c r="E1180" s="40" t="s">
        <v>293</v>
      </c>
      <c r="G1180" s="40" t="s">
        <v>97</v>
      </c>
      <c r="H1180" s="40">
        <v>71.558180089999993</v>
      </c>
      <c r="I1180" s="40">
        <v>76.520611400000007</v>
      </c>
      <c r="J1180" s="40">
        <v>78.372071939999998</v>
      </c>
      <c r="K1180" s="40">
        <v>80.472766750000005</v>
      </c>
      <c r="L1180" s="40">
        <v>81.725115500000001</v>
      </c>
      <c r="M1180" s="40">
        <v>82.545636889999997</v>
      </c>
      <c r="N1180" s="40">
        <v>84.363164940000004</v>
      </c>
      <c r="O1180" s="40">
        <v>84.733049350000002</v>
      </c>
      <c r="P1180" s="40">
        <v>86.520211110000005</v>
      </c>
      <c r="Q1180" s="40">
        <v>81.499898680000001</v>
      </c>
      <c r="R1180" s="40">
        <v>84.287815010000003</v>
      </c>
      <c r="S1180" s="40">
        <v>99.326764019999999</v>
      </c>
      <c r="T1180" s="40">
        <v>113.7805843</v>
      </c>
      <c r="U1180" s="40">
        <v>124.3590305</v>
      </c>
      <c r="V1180" s="40">
        <v>152.72822009999999</v>
      </c>
      <c r="W1180" s="40">
        <v>155.64899800000001</v>
      </c>
      <c r="X1180" s="40">
        <v>176.78336770000001</v>
      </c>
      <c r="Y1180" s="40">
        <v>225.9416525</v>
      </c>
      <c r="Z1180" s="40">
        <v>262.07600960000002</v>
      </c>
      <c r="AA1180" s="40">
        <v>282.68573529999998</v>
      </c>
      <c r="AB1180" s="40">
        <v>254.2307807</v>
      </c>
      <c r="AC1180" s="40">
        <v>245.09470239999999</v>
      </c>
      <c r="AD1180" s="40">
        <v>217.99475079999999</v>
      </c>
      <c r="AE1180" s="40">
        <v>193.84324029999999</v>
      </c>
      <c r="AF1180" s="40">
        <v>200.89442249999999</v>
      </c>
      <c r="AG1180" s="40">
        <v>256.7623188</v>
      </c>
      <c r="AH1180" s="40">
        <v>291.13196390000002</v>
      </c>
      <c r="AI1180" s="40">
        <v>313.06189110000003</v>
      </c>
      <c r="AJ1180" s="40">
        <v>304.85343879999999</v>
      </c>
      <c r="AK1180" s="40">
        <v>351.9793229</v>
      </c>
      <c r="AL1180" s="40">
        <v>346.41067240000001</v>
      </c>
      <c r="AM1180" s="40">
        <v>240.963481</v>
      </c>
      <c r="AN1180" s="40">
        <v>244.12707349999999</v>
      </c>
      <c r="AO1180" s="40">
        <v>193.0702363</v>
      </c>
      <c r="AP1180" s="40">
        <v>235.83219729999999</v>
      </c>
      <c r="AQ1180" s="40">
        <v>249.36029439999999</v>
      </c>
      <c r="AR1180" s="40">
        <v>229.4931177</v>
      </c>
      <c r="AS1180" s="40">
        <v>255.7182334</v>
      </c>
      <c r="AT1180" s="40">
        <v>265.34011559999999</v>
      </c>
      <c r="AU1180" s="40">
        <v>226.47598139999999</v>
      </c>
      <c r="AV1180" s="40">
        <v>235.4912324</v>
      </c>
      <c r="AW1180" s="40">
        <v>260.76354129999999</v>
      </c>
      <c r="AX1180" s="40">
        <v>332.34430509999999</v>
      </c>
      <c r="AY1180" s="40">
        <v>371.32308649999999</v>
      </c>
      <c r="AZ1180" s="40">
        <v>406.99880710000002</v>
      </c>
      <c r="BA1180" s="40">
        <v>420.58252329999999</v>
      </c>
      <c r="BB1180" s="40">
        <v>475.11001220000003</v>
      </c>
      <c r="BC1180" s="40">
        <v>569.76127840000004</v>
      </c>
      <c r="BD1180" s="40">
        <v>552.74555210000005</v>
      </c>
      <c r="BE1180" s="40">
        <v>575.44645270000001</v>
      </c>
      <c r="BF1180" s="40">
        <v>666.84041009999999</v>
      </c>
      <c r="BG1180" s="40">
        <v>673.82281820000003</v>
      </c>
      <c r="BH1180" s="40">
        <v>699.78153699999996</v>
      </c>
      <c r="BI1180" s="40">
        <v>703.82165650000002</v>
      </c>
      <c r="BJ1180" s="40">
        <v>575.3144542</v>
      </c>
      <c r="BK1180" s="40">
        <v>583.83089819999998</v>
      </c>
      <c r="BL1180" s="40">
        <v>642.03714830000001</v>
      </c>
    </row>
    <row r="1181" spans="1:64" x14ac:dyDescent="0.3">
      <c r="A1181" s="40" t="s">
        <v>153</v>
      </c>
      <c r="B1181" s="40" t="s">
        <v>154</v>
      </c>
      <c r="C1181" s="40" t="s">
        <v>330</v>
      </c>
      <c r="D1181" s="40" t="s">
        <v>96</v>
      </c>
      <c r="E1181" s="40" t="s">
        <v>293</v>
      </c>
      <c r="G1181" s="40" t="s">
        <v>97</v>
      </c>
      <c r="H1181" s="40">
        <v>124.4216918</v>
      </c>
      <c r="I1181" s="40">
        <v>129.5155192</v>
      </c>
      <c r="J1181" s="40">
        <v>131.08348649999999</v>
      </c>
      <c r="K1181" s="40">
        <v>138.5654873</v>
      </c>
      <c r="L1181" s="40">
        <v>140.90745010000001</v>
      </c>
      <c r="M1181" s="40">
        <v>144.2520758</v>
      </c>
      <c r="N1181" s="40">
        <v>154.17562720000001</v>
      </c>
      <c r="O1181" s="40">
        <v>169.62456850000001</v>
      </c>
      <c r="P1181" s="40">
        <v>181.06780130000001</v>
      </c>
      <c r="Q1181" s="40">
        <v>177.70636089999999</v>
      </c>
      <c r="R1181" s="40">
        <v>184.23978149999999</v>
      </c>
      <c r="S1181" s="40">
        <v>208.13147309999999</v>
      </c>
      <c r="T1181" s="40">
        <v>249.09025410000001</v>
      </c>
      <c r="U1181" s="40">
        <v>310.91142669999999</v>
      </c>
      <c r="V1181" s="40">
        <v>369.13469450000002</v>
      </c>
      <c r="W1181" s="40">
        <v>401.14929189999998</v>
      </c>
      <c r="X1181" s="40">
        <v>426.61030149999999</v>
      </c>
      <c r="Y1181" s="40">
        <v>542.92457969999998</v>
      </c>
      <c r="Z1181" s="40">
        <v>694.74707639999997</v>
      </c>
      <c r="AA1181" s="40">
        <v>782.13967179999997</v>
      </c>
      <c r="AB1181" s="40">
        <v>859.65688090000003</v>
      </c>
      <c r="AC1181" s="40">
        <v>799.56999489999998</v>
      </c>
      <c r="AD1181" s="40">
        <v>781.56192720000001</v>
      </c>
      <c r="AE1181" s="40">
        <v>800.82613509999999</v>
      </c>
      <c r="AF1181" s="40">
        <v>810.76666230000001</v>
      </c>
      <c r="AG1181" s="40">
        <v>1024.3876560000001</v>
      </c>
      <c r="AH1181" s="40">
        <v>1150.1641999999999</v>
      </c>
      <c r="AI1181" s="40">
        <v>1132.4777019999999</v>
      </c>
      <c r="AJ1181" s="40">
        <v>979.59010109999997</v>
      </c>
      <c r="AK1181" s="40">
        <v>951.88822359999995</v>
      </c>
      <c r="AL1181" s="40">
        <v>1030.979969</v>
      </c>
      <c r="AM1181" s="40">
        <v>918.39587070000005</v>
      </c>
      <c r="AN1181" s="40">
        <v>1214.697379</v>
      </c>
      <c r="AO1181" s="40">
        <v>808.57609460000003</v>
      </c>
      <c r="AP1181" s="40">
        <v>716.4369269</v>
      </c>
      <c r="AQ1181" s="40">
        <v>761.15176499999995</v>
      </c>
      <c r="AR1181" s="40">
        <v>764.78460670000004</v>
      </c>
      <c r="AS1181" s="40">
        <v>730.73269379999999</v>
      </c>
      <c r="AT1181" s="40">
        <v>751.97829139999999</v>
      </c>
      <c r="AU1181" s="40">
        <v>660.19269710000003</v>
      </c>
      <c r="AV1181" s="40">
        <v>661.77744170000005</v>
      </c>
      <c r="AW1181" s="40">
        <v>719.88965840000003</v>
      </c>
      <c r="AX1181" s="40">
        <v>881.01020860000006</v>
      </c>
      <c r="AY1181" s="40">
        <v>1027.8230000000001</v>
      </c>
      <c r="AZ1181" s="40">
        <v>1030.0381930000001</v>
      </c>
      <c r="BA1181" s="40">
        <v>1081.369831</v>
      </c>
      <c r="BB1181" s="40">
        <v>1215.808213</v>
      </c>
      <c r="BC1181" s="40">
        <v>1396.8249880000001</v>
      </c>
      <c r="BD1181" s="40">
        <v>1338.8843770000001</v>
      </c>
      <c r="BE1181" s="40">
        <v>1309.122208</v>
      </c>
      <c r="BF1181" s="40">
        <v>1429.647553</v>
      </c>
      <c r="BG1181" s="40">
        <v>1380.5098479999999</v>
      </c>
      <c r="BH1181" s="40">
        <v>1493.7465669999999</v>
      </c>
      <c r="BI1181" s="40">
        <v>1571.1825349999999</v>
      </c>
      <c r="BJ1181" s="40">
        <v>1353.9244900000001</v>
      </c>
      <c r="BK1181" s="40">
        <v>1391.7518829999999</v>
      </c>
      <c r="BL1181" s="40">
        <v>1451.8657470000001</v>
      </c>
    </row>
    <row r="1182" spans="1:64" x14ac:dyDescent="0.3">
      <c r="A1182" s="40" t="s">
        <v>155</v>
      </c>
      <c r="B1182" s="40" t="s">
        <v>156</v>
      </c>
      <c r="C1182" s="40" t="s">
        <v>330</v>
      </c>
      <c r="D1182" s="40" t="s">
        <v>96</v>
      </c>
      <c r="E1182" s="40" t="s">
        <v>293</v>
      </c>
      <c r="G1182" s="40" t="s">
        <v>97</v>
      </c>
      <c r="H1182" s="40">
        <v>109.1296064</v>
      </c>
      <c r="I1182" s="40">
        <v>114.5821737</v>
      </c>
      <c r="J1182" s="40">
        <v>116.777461</v>
      </c>
      <c r="K1182" s="40">
        <v>120.8214734</v>
      </c>
      <c r="L1182" s="40">
        <v>125.9758594</v>
      </c>
      <c r="M1182" s="40">
        <v>128.3431507</v>
      </c>
      <c r="N1182" s="40">
        <v>130.96101150000001</v>
      </c>
      <c r="O1182" s="40">
        <v>129.7326181</v>
      </c>
      <c r="P1182" s="40">
        <v>132.17094299999999</v>
      </c>
      <c r="Q1182" s="40">
        <v>128.79385909999999</v>
      </c>
      <c r="R1182" s="40">
        <v>134.68987490000001</v>
      </c>
      <c r="S1182" s="40">
        <v>153.44999749999999</v>
      </c>
      <c r="T1182" s="40">
        <v>165.624471</v>
      </c>
      <c r="U1182" s="40">
        <v>163.1531037</v>
      </c>
      <c r="V1182" s="40">
        <v>211.50026940000001</v>
      </c>
      <c r="W1182" s="40">
        <v>207.5736383</v>
      </c>
      <c r="X1182" s="40">
        <v>219.87844029999999</v>
      </c>
      <c r="Y1182" s="40">
        <v>256.9214321</v>
      </c>
      <c r="Z1182" s="40">
        <v>227.18412470000001</v>
      </c>
      <c r="AA1182" s="40">
        <v>228.94343670000001</v>
      </c>
      <c r="AB1182" s="40">
        <v>190.2181764</v>
      </c>
      <c r="AC1182" s="40">
        <v>176.9533405</v>
      </c>
      <c r="AD1182" s="40">
        <v>172.37515070000001</v>
      </c>
      <c r="AE1182" s="40">
        <v>185.52587829999999</v>
      </c>
      <c r="AF1182" s="40">
        <v>202.8994616</v>
      </c>
      <c r="AG1182" s="40">
        <v>203.6671801</v>
      </c>
      <c r="AH1182" s="40">
        <v>215.1272438</v>
      </c>
      <c r="AI1182" s="40">
        <v>265.49199449999998</v>
      </c>
      <c r="AJ1182" s="40">
        <v>248.554947</v>
      </c>
      <c r="AK1182" s="40">
        <v>291.86615929999999</v>
      </c>
      <c r="AL1182" s="40">
        <v>305.22167780000001</v>
      </c>
      <c r="AM1182" s="40">
        <v>296.39648720000002</v>
      </c>
      <c r="AN1182" s="40">
        <v>223.2061727</v>
      </c>
      <c r="AO1182" s="40">
        <v>174.21954869999999</v>
      </c>
      <c r="AP1182" s="40">
        <v>206.53869270000001</v>
      </c>
      <c r="AQ1182" s="40">
        <v>221.9742723</v>
      </c>
      <c r="AR1182" s="40">
        <v>206.1441026</v>
      </c>
      <c r="AS1182" s="40">
        <v>224.86614789999999</v>
      </c>
      <c r="AT1182" s="40">
        <v>190.83598259999999</v>
      </c>
      <c r="AU1182" s="40">
        <v>166.0231785</v>
      </c>
      <c r="AV1182" s="40">
        <v>197.31564420000001</v>
      </c>
      <c r="AW1182" s="40">
        <v>220.80548210000001</v>
      </c>
      <c r="AX1182" s="40">
        <v>292.59143640000002</v>
      </c>
      <c r="AY1182" s="40">
        <v>454.67658790000002</v>
      </c>
      <c r="AZ1182" s="40">
        <v>660.24213959999997</v>
      </c>
      <c r="BA1182" s="40">
        <v>712.18476940000005</v>
      </c>
      <c r="BB1182" s="40">
        <v>801.68388400000003</v>
      </c>
      <c r="BC1182" s="40">
        <v>929.77023910000003</v>
      </c>
      <c r="BD1182" s="40">
        <v>804.45590389999995</v>
      </c>
      <c r="BE1182" s="40">
        <v>896.56973410000001</v>
      </c>
      <c r="BF1182" s="40">
        <v>989.23636329999999</v>
      </c>
      <c r="BG1182" s="40">
        <v>973.47025740000004</v>
      </c>
      <c r="BH1182" s="40">
        <v>986.01031769999997</v>
      </c>
      <c r="BI1182" s="40">
        <v>1025.998515</v>
      </c>
      <c r="BJ1182" s="40">
        <v>781.3310573</v>
      </c>
      <c r="BK1182" s="40">
        <v>698.21088629999997</v>
      </c>
      <c r="BL1182" s="40">
        <v>662.50011459999996</v>
      </c>
    </row>
    <row r="1183" spans="1:64" x14ac:dyDescent="0.3">
      <c r="A1183" s="40" t="s">
        <v>284</v>
      </c>
      <c r="B1183" s="40" t="s">
        <v>272</v>
      </c>
      <c r="C1183" s="40" t="s">
        <v>330</v>
      </c>
      <c r="D1183" s="40" t="s">
        <v>96</v>
      </c>
      <c r="E1183" s="40" t="s">
        <v>293</v>
      </c>
      <c r="G1183" s="40" t="s">
        <v>97</v>
      </c>
      <c r="H1183" s="40">
        <v>167.35553100000001</v>
      </c>
      <c r="I1183" s="40">
        <v>167.99594300000001</v>
      </c>
      <c r="J1183" s="40">
        <v>190.4073755</v>
      </c>
      <c r="K1183" s="40">
        <v>221.51780170000001</v>
      </c>
      <c r="L1183" s="40">
        <v>212.8218038</v>
      </c>
      <c r="M1183" s="40">
        <v>228.22742940000001</v>
      </c>
      <c r="N1183" s="40">
        <v>232.5688993</v>
      </c>
      <c r="O1183" s="40">
        <v>265.04081489999999</v>
      </c>
      <c r="P1183" s="40">
        <v>270.75736060000003</v>
      </c>
      <c r="Q1183" s="40">
        <v>277.63703240000001</v>
      </c>
      <c r="R1183" s="40">
        <v>289.10942560000001</v>
      </c>
      <c r="S1183" s="40">
        <v>322.34792049999999</v>
      </c>
      <c r="T1183" s="40">
        <v>417.10655059999999</v>
      </c>
      <c r="U1183" s="40">
        <v>486.9170747</v>
      </c>
      <c r="V1183" s="40">
        <v>589.20707670000002</v>
      </c>
      <c r="W1183" s="40">
        <v>673.41699110000002</v>
      </c>
      <c r="X1183" s="40">
        <v>864.28700719999995</v>
      </c>
      <c r="Y1183" s="40">
        <v>1041.4730380000001</v>
      </c>
      <c r="Z1183" s="40">
        <v>1152.3335460000001</v>
      </c>
      <c r="AA1183" s="40">
        <v>1226.9127309999999</v>
      </c>
      <c r="AB1183" s="40">
        <v>973.28404969999997</v>
      </c>
      <c r="AC1183" s="40">
        <v>836.6556865</v>
      </c>
      <c r="AD1183" s="40">
        <v>724.94226949999995</v>
      </c>
      <c r="AE1183" s="40">
        <v>696.27523099999996</v>
      </c>
      <c r="AF1183" s="40">
        <v>682.57378140000003</v>
      </c>
      <c r="AG1183" s="40">
        <v>862.34199249999995</v>
      </c>
      <c r="AH1183" s="40">
        <v>915.42401749999999</v>
      </c>
      <c r="AI1183" s="40">
        <v>897.66605979999997</v>
      </c>
      <c r="AJ1183" s="40">
        <v>824.15831939999998</v>
      </c>
      <c r="AK1183" s="40">
        <v>880.01847009999994</v>
      </c>
      <c r="AL1183" s="40">
        <v>825.54070109999998</v>
      </c>
      <c r="AM1183" s="40">
        <v>847.29584569999997</v>
      </c>
      <c r="AN1183" s="40">
        <v>810.83297240000002</v>
      </c>
      <c r="AO1183" s="40">
        <v>590.30013329999997</v>
      </c>
      <c r="AP1183" s="40">
        <v>756.50113539999995</v>
      </c>
      <c r="AQ1183" s="40">
        <v>809.53873720000001</v>
      </c>
      <c r="AR1183" s="40">
        <v>758.91190800000004</v>
      </c>
      <c r="AS1183" s="40">
        <v>793.98107849999997</v>
      </c>
      <c r="AT1183" s="40">
        <v>759.29220290000001</v>
      </c>
      <c r="AU1183" s="40">
        <v>642.25471400000004</v>
      </c>
      <c r="AV1183" s="40">
        <v>656.834565</v>
      </c>
      <c r="AW1183" s="40">
        <v>710.96116830000005</v>
      </c>
      <c r="AX1183" s="40">
        <v>865.78964900000005</v>
      </c>
      <c r="AY1183" s="40">
        <v>919.80680280000001</v>
      </c>
      <c r="AZ1183" s="40">
        <v>931.75428699999998</v>
      </c>
      <c r="BA1183" s="40">
        <v>951.94789560000004</v>
      </c>
      <c r="BB1183" s="40">
        <v>1065.896375</v>
      </c>
      <c r="BC1183" s="40">
        <v>1242.4310439999999</v>
      </c>
      <c r="BD1183" s="40">
        <v>1217.749206</v>
      </c>
      <c r="BE1183" s="40">
        <v>1219.749096</v>
      </c>
      <c r="BF1183" s="40">
        <v>1214.7039460000001</v>
      </c>
      <c r="BG1183" s="40">
        <v>1250.8089239999999</v>
      </c>
      <c r="BH1183" s="40">
        <v>1423.682282</v>
      </c>
      <c r="BI1183" s="40">
        <v>1568.627628</v>
      </c>
      <c r="BJ1183" s="40">
        <v>1715.1055180000001</v>
      </c>
      <c r="BK1183" s="40">
        <v>1493.506061</v>
      </c>
      <c r="BL1183" s="40">
        <v>1537.5040309999999</v>
      </c>
    </row>
    <row r="1184" spans="1:64" x14ac:dyDescent="0.3">
      <c r="A1184" s="40" t="s">
        <v>273</v>
      </c>
      <c r="B1184" s="40" t="s">
        <v>274</v>
      </c>
      <c r="C1184" s="40" t="s">
        <v>330</v>
      </c>
      <c r="D1184" s="40" t="s">
        <v>96</v>
      </c>
      <c r="E1184" s="40" t="s">
        <v>293</v>
      </c>
      <c r="G1184" s="40" t="s">
        <v>97</v>
      </c>
      <c r="H1184" s="40">
        <v>189.71337149999999</v>
      </c>
      <c r="I1184" s="40">
        <v>195.11997940000001</v>
      </c>
      <c r="J1184" s="40">
        <v>210.9689687</v>
      </c>
      <c r="K1184" s="40">
        <v>230.43118920000001</v>
      </c>
      <c r="L1184" s="40">
        <v>266.31863340000001</v>
      </c>
      <c r="M1184" s="40">
        <v>269.45922300000001</v>
      </c>
      <c r="N1184" s="40">
        <v>216.84141260000001</v>
      </c>
      <c r="O1184" s="40">
        <v>202.7619646</v>
      </c>
      <c r="P1184" s="40">
        <v>233.6513329</v>
      </c>
      <c r="Q1184" s="40">
        <v>257.65195189999997</v>
      </c>
      <c r="R1184" s="40">
        <v>273.82269789999998</v>
      </c>
      <c r="S1184" s="40">
        <v>232.53987660000001</v>
      </c>
      <c r="T1184" s="40">
        <v>263.68595599999998</v>
      </c>
      <c r="U1184" s="40">
        <v>301.36680139999999</v>
      </c>
      <c r="V1184" s="40">
        <v>285.82952399999999</v>
      </c>
      <c r="W1184" s="40">
        <v>275.87788319999999</v>
      </c>
      <c r="X1184" s="40">
        <v>312.99931320000002</v>
      </c>
      <c r="Y1184" s="40">
        <v>353.70887429999999</v>
      </c>
      <c r="Z1184" s="40">
        <v>381.03619479999998</v>
      </c>
      <c r="AA1184" s="40">
        <v>411.51793120000002</v>
      </c>
      <c r="AB1184" s="40">
        <v>379.79777250000001</v>
      </c>
      <c r="AC1184" s="40">
        <v>351.3193905</v>
      </c>
      <c r="AD1184" s="40">
        <v>341.08721370000001</v>
      </c>
      <c r="AE1184" s="40">
        <v>358.39681719999999</v>
      </c>
      <c r="AF1184" s="40">
        <v>354.21998960000002</v>
      </c>
      <c r="AG1184" s="40">
        <v>437.07824099999999</v>
      </c>
      <c r="AH1184" s="40">
        <v>376.43180039999999</v>
      </c>
      <c r="AI1184" s="40">
        <v>375.18122490000002</v>
      </c>
      <c r="AJ1184" s="40">
        <v>368.96239659999998</v>
      </c>
      <c r="AK1184" s="40">
        <v>402.58888109999998</v>
      </c>
      <c r="AL1184" s="40">
        <v>438.61431929999998</v>
      </c>
      <c r="AM1184" s="40">
        <v>414.7673408</v>
      </c>
      <c r="AN1184" s="40">
        <v>375.32043529999999</v>
      </c>
      <c r="AO1184" s="40">
        <v>333.4049392</v>
      </c>
      <c r="AP1184" s="40">
        <v>385.73731950000001</v>
      </c>
      <c r="AQ1184" s="40">
        <v>403.53444050000002</v>
      </c>
      <c r="AR1184" s="40">
        <v>391.35568000000001</v>
      </c>
      <c r="AS1184" s="40">
        <v>414.768461</v>
      </c>
      <c r="AT1184" s="40">
        <v>417.76799069999998</v>
      </c>
      <c r="AU1184" s="40">
        <v>263.11246790000001</v>
      </c>
      <c r="AV1184" s="40">
        <v>273.65966680000002</v>
      </c>
      <c r="AW1184" s="40">
        <v>309.4844703</v>
      </c>
      <c r="AX1184" s="40">
        <v>373.28155370000002</v>
      </c>
      <c r="AY1184" s="40">
        <v>423.1936389</v>
      </c>
      <c r="AZ1184" s="40">
        <v>498.17239039999998</v>
      </c>
      <c r="BA1184" s="40">
        <v>922.9537497</v>
      </c>
      <c r="BB1184" s="40">
        <v>1090.6867179999999</v>
      </c>
      <c r="BC1184" s="40">
        <v>1224.401554</v>
      </c>
      <c r="BD1184" s="40">
        <v>1086.765038</v>
      </c>
      <c r="BE1184" s="40">
        <v>1312.607557</v>
      </c>
      <c r="BF1184" s="40">
        <v>1574.9786529999999</v>
      </c>
      <c r="BG1184" s="40">
        <v>1629.8002220000001</v>
      </c>
      <c r="BH1184" s="40">
        <v>2401.7541219999998</v>
      </c>
      <c r="BI1184" s="40">
        <v>1987.9833630000001</v>
      </c>
      <c r="BJ1184" s="40">
        <v>1783.061087</v>
      </c>
      <c r="BK1184" s="40">
        <v>1950.234377</v>
      </c>
      <c r="BL1184" s="40">
        <v>2046.1099859999999</v>
      </c>
    </row>
    <row r="1185" spans="1:64" x14ac:dyDescent="0.3">
      <c r="A1185" s="40" t="s">
        <v>161</v>
      </c>
      <c r="B1185" s="40" t="s">
        <v>162</v>
      </c>
      <c r="C1185" s="40" t="s">
        <v>330</v>
      </c>
      <c r="D1185" s="40" t="s">
        <v>96</v>
      </c>
      <c r="E1185" s="40" t="s">
        <v>293</v>
      </c>
      <c r="G1185" s="40" t="s">
        <v>97</v>
      </c>
      <c r="N1185" s="40">
        <v>48.279865479999998</v>
      </c>
      <c r="O1185" s="40">
        <v>59.467527560000001</v>
      </c>
      <c r="P1185" s="40">
        <v>57.991800120000001</v>
      </c>
      <c r="Q1185" s="40">
        <v>60.475650000000002</v>
      </c>
      <c r="R1185" s="40">
        <v>71.154703240000003</v>
      </c>
      <c r="S1185" s="40">
        <v>79.157487919999994</v>
      </c>
      <c r="T1185" s="40">
        <v>90.100193669999996</v>
      </c>
      <c r="U1185" s="40">
        <v>84.597648919999997</v>
      </c>
      <c r="V1185" s="40">
        <v>128.15103199999999</v>
      </c>
      <c r="W1185" s="40">
        <v>142.37688539999999</v>
      </c>
      <c r="X1185" s="40">
        <v>156.402827</v>
      </c>
      <c r="Y1185" s="40">
        <v>178.98544219999999</v>
      </c>
      <c r="Z1185" s="40">
        <v>229.34020960000001</v>
      </c>
      <c r="AA1185" s="40">
        <v>248.18893370000001</v>
      </c>
      <c r="AB1185" s="40">
        <v>212.7326099</v>
      </c>
      <c r="AC1185" s="40">
        <v>180.53818889999999</v>
      </c>
      <c r="AD1185" s="40">
        <v>172.03203350000001</v>
      </c>
      <c r="AE1185" s="40">
        <v>160.2528428</v>
      </c>
      <c r="AF1185" s="40">
        <v>177.75991629999999</v>
      </c>
      <c r="AG1185" s="40">
        <v>232.82530370000001</v>
      </c>
      <c r="AH1185" s="40">
        <v>259.13391580000001</v>
      </c>
      <c r="AI1185" s="40">
        <v>265.140308</v>
      </c>
      <c r="AJ1185" s="40">
        <v>262.5685977</v>
      </c>
      <c r="AK1185" s="40">
        <v>316.81659409999997</v>
      </c>
      <c r="AL1185" s="40">
        <v>314.83699940000002</v>
      </c>
      <c r="AM1185" s="40">
        <v>319.19141200000001</v>
      </c>
      <c r="AN1185" s="40">
        <v>309.51507800000002</v>
      </c>
      <c r="AO1185" s="40">
        <v>222.5767979</v>
      </c>
      <c r="AP1185" s="40">
        <v>281.78868110000002</v>
      </c>
      <c r="AQ1185" s="40">
        <v>282.081344</v>
      </c>
      <c r="AR1185" s="40">
        <v>266.668047</v>
      </c>
      <c r="AS1185" s="40">
        <v>281.3221274</v>
      </c>
      <c r="AT1185" s="40">
        <v>322.53868</v>
      </c>
      <c r="AU1185" s="40">
        <v>269.34838289999999</v>
      </c>
      <c r="AV1185" s="40">
        <v>306.8473237</v>
      </c>
      <c r="AW1185" s="40">
        <v>334.20240159999997</v>
      </c>
      <c r="AX1185" s="40">
        <v>391.79128009999999</v>
      </c>
      <c r="AY1185" s="40">
        <v>439.35729240000001</v>
      </c>
      <c r="AZ1185" s="40">
        <v>487.9402556</v>
      </c>
      <c r="BA1185" s="40">
        <v>521.64257959999998</v>
      </c>
      <c r="BB1185" s="40">
        <v>595.63683189999995</v>
      </c>
      <c r="BC1185" s="40">
        <v>689.67842280000002</v>
      </c>
      <c r="BD1185" s="40">
        <v>697.01531239999997</v>
      </c>
      <c r="BE1185" s="40">
        <v>708.37076320000006</v>
      </c>
      <c r="BF1185" s="40">
        <v>835.08890980000001</v>
      </c>
      <c r="BG1185" s="40">
        <v>777.34768680000002</v>
      </c>
      <c r="BH1185" s="40">
        <v>803.89357570000004</v>
      </c>
      <c r="BI1185" s="40">
        <v>845.720641</v>
      </c>
      <c r="BJ1185" s="40">
        <v>749.91795119999995</v>
      </c>
      <c r="BK1185" s="40">
        <v>778.60042510000005</v>
      </c>
      <c r="BL1185" s="40">
        <v>827.00640080000005</v>
      </c>
    </row>
    <row r="1186" spans="1:64" x14ac:dyDescent="0.3">
      <c r="A1186" s="40" t="s">
        <v>163</v>
      </c>
      <c r="B1186" s="40" t="s">
        <v>164</v>
      </c>
      <c r="C1186" s="40" t="s">
        <v>330</v>
      </c>
      <c r="D1186" s="40" t="s">
        <v>96</v>
      </c>
      <c r="E1186" s="40" t="s">
        <v>293</v>
      </c>
      <c r="G1186" s="40" t="s">
        <v>97</v>
      </c>
      <c r="H1186" s="40">
        <v>121.9696783</v>
      </c>
      <c r="I1186" s="40">
        <v>122.25227030000001</v>
      </c>
      <c r="J1186" s="40">
        <v>121.57629439999999</v>
      </c>
      <c r="K1186" s="40">
        <v>157.61104119999999</v>
      </c>
      <c r="L1186" s="40">
        <v>174.0960887</v>
      </c>
      <c r="M1186" s="40">
        <v>176.47894160000001</v>
      </c>
      <c r="N1186" s="40">
        <v>181.72034769999999</v>
      </c>
      <c r="O1186" s="40">
        <v>194.44305030000001</v>
      </c>
      <c r="P1186" s="40">
        <v>178.9259649</v>
      </c>
      <c r="Q1186" s="40">
        <v>182.2149847</v>
      </c>
      <c r="R1186" s="40">
        <v>191.93565849999999</v>
      </c>
      <c r="S1186" s="40">
        <v>217.5880401</v>
      </c>
      <c r="T1186" s="40">
        <v>266.16061450000001</v>
      </c>
      <c r="U1186" s="40">
        <v>321.33217009999998</v>
      </c>
      <c r="V1186" s="40">
        <v>358.18584279999999</v>
      </c>
      <c r="W1186" s="40">
        <v>383.46162620000001</v>
      </c>
      <c r="X1186" s="40">
        <v>384.12786770000002</v>
      </c>
      <c r="Y1186" s="40">
        <v>375.87637590000003</v>
      </c>
      <c r="Z1186" s="40">
        <v>432.08712509999998</v>
      </c>
      <c r="AA1186" s="40">
        <v>462.19176399999998</v>
      </c>
      <c r="AB1186" s="40">
        <v>473.732776</v>
      </c>
      <c r="AC1186" s="40">
        <v>461.6351803</v>
      </c>
      <c r="AD1186" s="40">
        <v>471.37443430000002</v>
      </c>
      <c r="AE1186" s="40">
        <v>422.43854690000001</v>
      </c>
      <c r="AF1186" s="40">
        <v>385.99789429999998</v>
      </c>
      <c r="AG1186" s="40">
        <v>441.15991220000001</v>
      </c>
      <c r="AH1186" s="40">
        <v>486.28073310000002</v>
      </c>
      <c r="AI1186" s="40">
        <v>497.85570030000002</v>
      </c>
      <c r="AJ1186" s="40">
        <v>496.7178639</v>
      </c>
      <c r="AK1186" s="40">
        <v>502.23175279999998</v>
      </c>
      <c r="AL1186" s="40">
        <v>692.34964760000003</v>
      </c>
      <c r="AM1186" s="40">
        <v>683.83377399999995</v>
      </c>
      <c r="AN1186" s="40">
        <v>568.21079789999999</v>
      </c>
      <c r="AO1186" s="40">
        <v>581.90983430000006</v>
      </c>
      <c r="AP1186" s="40">
        <v>608.18697469999995</v>
      </c>
      <c r="AQ1186" s="40">
        <v>601.77346539999996</v>
      </c>
      <c r="AR1186" s="40">
        <v>567.22284660000003</v>
      </c>
      <c r="AS1186" s="40">
        <v>539.42535980000002</v>
      </c>
      <c r="AT1186" s="40">
        <v>534.71594440000001</v>
      </c>
      <c r="AU1186" s="40">
        <v>477.4761024</v>
      </c>
      <c r="AV1186" s="40">
        <v>464.229758</v>
      </c>
      <c r="AW1186" s="40">
        <v>460.95423219999998</v>
      </c>
      <c r="AX1186" s="40">
        <v>528.58066129999997</v>
      </c>
      <c r="AY1186" s="40">
        <v>602.54728599999999</v>
      </c>
      <c r="AZ1186" s="40">
        <v>697.74528640000005</v>
      </c>
      <c r="BA1186" s="40">
        <v>944.13048509999999</v>
      </c>
      <c r="BB1186" s="40">
        <v>1013.310149</v>
      </c>
      <c r="BC1186" s="40">
        <v>1182.9786549999999</v>
      </c>
      <c r="BD1186" s="40">
        <v>1044.4898229999999</v>
      </c>
      <c r="BE1186" s="40">
        <v>1201.7562909999999</v>
      </c>
      <c r="BF1186" s="40">
        <v>1389.67101</v>
      </c>
      <c r="BG1186" s="40">
        <v>1365.777822</v>
      </c>
      <c r="BH1186" s="40">
        <v>1450.577949</v>
      </c>
      <c r="BI1186" s="40">
        <v>1326.6686540000001</v>
      </c>
      <c r="BJ1186" s="40">
        <v>1158.2563709999999</v>
      </c>
      <c r="BK1186" s="40">
        <v>1101.901627</v>
      </c>
      <c r="BL1186" s="40">
        <v>1136.7645910000001</v>
      </c>
    </row>
    <row r="1187" spans="1:64" x14ac:dyDescent="0.3">
      <c r="A1187" s="40" t="s">
        <v>167</v>
      </c>
      <c r="B1187" s="40" t="s">
        <v>168</v>
      </c>
      <c r="C1187" s="40" t="s">
        <v>330</v>
      </c>
      <c r="D1187" s="40" t="s">
        <v>96</v>
      </c>
      <c r="E1187" s="40" t="s">
        <v>293</v>
      </c>
      <c r="G1187" s="40" t="s">
        <v>97</v>
      </c>
      <c r="H1187" s="40">
        <v>139.34140249999999</v>
      </c>
      <c r="I1187" s="40">
        <v>148.19213350000001</v>
      </c>
      <c r="J1187" s="40">
        <v>158.7211776</v>
      </c>
      <c r="K1187" s="40">
        <v>153.26624620000001</v>
      </c>
      <c r="L1187" s="40">
        <v>172.04776680000001</v>
      </c>
      <c r="M1187" s="40">
        <v>174.36404680000001</v>
      </c>
      <c r="N1187" s="40">
        <v>160.5993095</v>
      </c>
      <c r="O1187" s="40">
        <v>150.38756090000001</v>
      </c>
      <c r="P1187" s="40">
        <v>142.7046186</v>
      </c>
      <c r="Q1187" s="40">
        <v>144.09039670000001</v>
      </c>
      <c r="R1187" s="40">
        <v>149.5470392</v>
      </c>
      <c r="S1187" s="40">
        <v>155.78179309999999</v>
      </c>
      <c r="T1187" s="40">
        <v>193.06076590000001</v>
      </c>
      <c r="U1187" s="40">
        <v>203.57210939999999</v>
      </c>
      <c r="V1187" s="40">
        <v>202.26213319999999</v>
      </c>
      <c r="W1187" s="40">
        <v>199.53775759999999</v>
      </c>
      <c r="X1187" s="40">
        <v>235.1987896</v>
      </c>
      <c r="Y1187" s="40">
        <v>313.9161067</v>
      </c>
      <c r="Z1187" s="40">
        <v>362.51197509999997</v>
      </c>
      <c r="AA1187" s="40">
        <v>418.86197979999997</v>
      </c>
      <c r="AB1187" s="40">
        <v>352.18866409999998</v>
      </c>
      <c r="AC1187" s="40">
        <v>318.01551790000002</v>
      </c>
      <c r="AD1187" s="40">
        <v>276.13001550000001</v>
      </c>
      <c r="AE1187" s="40">
        <v>217.435776</v>
      </c>
      <c r="AF1187" s="40">
        <v>208.2991237</v>
      </c>
      <c r="AG1187" s="40">
        <v>267.55170909999998</v>
      </c>
      <c r="AH1187" s="40">
        <v>304.89012480000002</v>
      </c>
      <c r="AI1187" s="40">
        <v>302.42437999999999</v>
      </c>
      <c r="AJ1187" s="40">
        <v>280.54685419999998</v>
      </c>
      <c r="AK1187" s="40">
        <v>309.58645050000001</v>
      </c>
      <c r="AL1187" s="40">
        <v>281.39646670000002</v>
      </c>
      <c r="AM1187" s="40">
        <v>274.2860354</v>
      </c>
      <c r="AN1187" s="40">
        <v>181.69038029999999</v>
      </c>
      <c r="AO1187" s="40">
        <v>170.80940849999999</v>
      </c>
      <c r="AP1187" s="40">
        <v>198.45280959999999</v>
      </c>
      <c r="AQ1187" s="40">
        <v>202.42140380000001</v>
      </c>
      <c r="AR1187" s="40">
        <v>181.29553530000001</v>
      </c>
      <c r="AS1187" s="40">
        <v>196.72502410000001</v>
      </c>
      <c r="AT1187" s="40">
        <v>184.34647659999999</v>
      </c>
      <c r="AU1187" s="40">
        <v>158.40559719999999</v>
      </c>
      <c r="AV1187" s="40">
        <v>165.25072470000001</v>
      </c>
      <c r="AW1187" s="40">
        <v>177.82083840000001</v>
      </c>
      <c r="AX1187" s="40">
        <v>215.8050408</v>
      </c>
      <c r="AY1187" s="40">
        <v>232.56615740000001</v>
      </c>
      <c r="AZ1187" s="40">
        <v>250.0383731</v>
      </c>
      <c r="BA1187" s="40">
        <v>258.04638729999999</v>
      </c>
      <c r="BB1187" s="40">
        <v>292.55962</v>
      </c>
      <c r="BC1187" s="40">
        <v>353.23840539999998</v>
      </c>
      <c r="BD1187" s="40">
        <v>339.77026690000002</v>
      </c>
      <c r="BE1187" s="40">
        <v>348.15605909999999</v>
      </c>
      <c r="BF1187" s="40">
        <v>375.58285590000003</v>
      </c>
      <c r="BG1187" s="40">
        <v>391.51824950000002</v>
      </c>
      <c r="BH1187" s="40">
        <v>416.14011520000003</v>
      </c>
      <c r="BI1187" s="40">
        <v>429.7909578</v>
      </c>
      <c r="BJ1187" s="40">
        <v>362.75219770000001</v>
      </c>
      <c r="BK1187" s="40">
        <v>364.1605078</v>
      </c>
      <c r="BL1187" s="40">
        <v>378.05925230000003</v>
      </c>
    </row>
    <row r="1188" spans="1:64" x14ac:dyDescent="0.3">
      <c r="A1188" s="40" t="s">
        <v>169</v>
      </c>
      <c r="B1188" s="40" t="s">
        <v>170</v>
      </c>
      <c r="C1188" s="40" t="s">
        <v>330</v>
      </c>
      <c r="D1188" s="40" t="s">
        <v>96</v>
      </c>
      <c r="E1188" s="40" t="s">
        <v>293</v>
      </c>
      <c r="G1188" s="40" t="s">
        <v>97</v>
      </c>
      <c r="H1188" s="40">
        <v>96.980430040000002</v>
      </c>
      <c r="I1188" s="40">
        <v>104.3885334</v>
      </c>
      <c r="J1188" s="40">
        <v>107.5421085</v>
      </c>
      <c r="K1188" s="40">
        <v>113.170338</v>
      </c>
      <c r="L1188" s="40">
        <v>117.1902853</v>
      </c>
      <c r="M1188" s="40">
        <v>124.309273</v>
      </c>
      <c r="N1188" s="40">
        <v>99.406832730000005</v>
      </c>
      <c r="O1188" s="40">
        <v>97.20214781</v>
      </c>
      <c r="P1188" s="40">
        <v>121.2460377</v>
      </c>
      <c r="Q1188" s="40">
        <v>224.10745499999999</v>
      </c>
      <c r="R1188" s="40">
        <v>160.25370899999999</v>
      </c>
      <c r="S1188" s="40">
        <v>209.23749359999999</v>
      </c>
      <c r="T1188" s="40">
        <v>252.2502423</v>
      </c>
      <c r="U1188" s="40">
        <v>402.87347970000002</v>
      </c>
      <c r="V1188" s="40">
        <v>438.33626140000001</v>
      </c>
      <c r="W1188" s="40">
        <v>556.66077600000006</v>
      </c>
      <c r="X1188" s="40">
        <v>536.11509560000002</v>
      </c>
      <c r="Y1188" s="40">
        <v>527.14664219999997</v>
      </c>
      <c r="Z1188" s="40">
        <v>661.98428260000003</v>
      </c>
      <c r="AA1188" s="40">
        <v>873.96073200000001</v>
      </c>
      <c r="AB1188" s="40">
        <v>2178.983158</v>
      </c>
      <c r="AC1188" s="40">
        <v>1842.829563</v>
      </c>
      <c r="AD1188" s="40">
        <v>1221.8994399999999</v>
      </c>
      <c r="AE1188" s="40">
        <v>901.67359759999999</v>
      </c>
      <c r="AF1188" s="40">
        <v>881.98673129999997</v>
      </c>
      <c r="AG1188" s="40">
        <v>638.62513679999995</v>
      </c>
      <c r="AH1188" s="40">
        <v>597.90089160000002</v>
      </c>
      <c r="AI1188" s="40">
        <v>548.90344059999995</v>
      </c>
      <c r="AJ1188" s="40">
        <v>473.94439929999999</v>
      </c>
      <c r="AK1188" s="40">
        <v>567.18591579999998</v>
      </c>
      <c r="AL1188" s="40">
        <v>502.61210629999999</v>
      </c>
      <c r="AM1188" s="40">
        <v>476.89264050000003</v>
      </c>
      <c r="AN1188" s="40">
        <v>270.06359689999999</v>
      </c>
      <c r="AO1188" s="40">
        <v>321.13133260000001</v>
      </c>
      <c r="AP1188" s="40">
        <v>407.94248829999998</v>
      </c>
      <c r="AQ1188" s="40">
        <v>461.25237620000001</v>
      </c>
      <c r="AR1188" s="40">
        <v>479.7087525</v>
      </c>
      <c r="AS1188" s="40">
        <v>469.16439659999998</v>
      </c>
      <c r="AT1188" s="40">
        <v>497.56196970000002</v>
      </c>
      <c r="AU1188" s="40">
        <v>567.61435710000001</v>
      </c>
      <c r="AV1188" s="40">
        <v>590.05530229999999</v>
      </c>
      <c r="AW1188" s="40">
        <v>741.34031500000003</v>
      </c>
      <c r="AX1188" s="40">
        <v>794.9529</v>
      </c>
      <c r="AY1188" s="40">
        <v>1007.329469</v>
      </c>
      <c r="AZ1188" s="40">
        <v>1267.703677</v>
      </c>
      <c r="BA1188" s="40">
        <v>1655.5445239999999</v>
      </c>
      <c r="BB1188" s="40">
        <v>1882.470204</v>
      </c>
      <c r="BC1188" s="40">
        <v>2241.7117629999998</v>
      </c>
      <c r="BD1188" s="40">
        <v>1890.389128</v>
      </c>
      <c r="BE1188" s="40">
        <v>2291.360013</v>
      </c>
      <c r="BF1188" s="40">
        <v>2519.289941</v>
      </c>
      <c r="BG1188" s="40">
        <v>2745.8667519999999</v>
      </c>
      <c r="BH1188" s="40">
        <v>2996.9643030000002</v>
      </c>
      <c r="BI1188" s="40">
        <v>3221.678116</v>
      </c>
      <c r="BJ1188" s="40">
        <v>2729.7627779999998</v>
      </c>
      <c r="BK1188" s="40">
        <v>2175.6562760000002</v>
      </c>
      <c r="BL1188" s="40">
        <v>1968.4255230000001</v>
      </c>
    </row>
    <row r="1189" spans="1:64" x14ac:dyDescent="0.3">
      <c r="A1189" s="40" t="s">
        <v>173</v>
      </c>
      <c r="B1189" s="40" t="s">
        <v>174</v>
      </c>
      <c r="C1189" s="40" t="s">
        <v>330</v>
      </c>
      <c r="D1189" s="40" t="s">
        <v>96</v>
      </c>
      <c r="E1189" s="40" t="s">
        <v>293</v>
      </c>
      <c r="G1189" s="40" t="s">
        <v>97</v>
      </c>
      <c r="H1189" s="40">
        <v>321.35997179999998</v>
      </c>
      <c r="I1189" s="40">
        <v>320.49586110000001</v>
      </c>
      <c r="J1189" s="40">
        <v>322.29230949999999</v>
      </c>
      <c r="K1189" s="40">
        <v>332.07456999999999</v>
      </c>
      <c r="L1189" s="40">
        <v>328.5634369</v>
      </c>
      <c r="M1189" s="40">
        <v>329.06807609999998</v>
      </c>
      <c r="N1189" s="40">
        <v>319.67304330000002</v>
      </c>
      <c r="O1189" s="40">
        <v>326.24196009999997</v>
      </c>
      <c r="P1189" s="40">
        <v>301.30215579999998</v>
      </c>
      <c r="Q1189" s="40">
        <v>304.73430530000002</v>
      </c>
      <c r="R1189" s="40">
        <v>305.24362400000001</v>
      </c>
      <c r="S1189" s="40">
        <v>358.1914792</v>
      </c>
      <c r="T1189" s="40">
        <v>399.4899388</v>
      </c>
      <c r="U1189" s="40">
        <v>437.14552750000001</v>
      </c>
      <c r="V1189" s="40">
        <v>573.39314539999998</v>
      </c>
      <c r="W1189" s="40">
        <v>566.62636380000004</v>
      </c>
      <c r="X1189" s="40">
        <v>566.14784229999998</v>
      </c>
      <c r="Y1189" s="40">
        <v>617.15725169999996</v>
      </c>
      <c r="Z1189" s="40">
        <v>749.77903670000001</v>
      </c>
      <c r="AA1189" s="40">
        <v>793.0146833</v>
      </c>
      <c r="AB1189" s="40">
        <v>699.38449419999995</v>
      </c>
      <c r="AC1189" s="40">
        <v>664.98639309999999</v>
      </c>
      <c r="AD1189" s="40">
        <v>575.6997149</v>
      </c>
      <c r="AE1189" s="40">
        <v>544.59362239999996</v>
      </c>
      <c r="AF1189" s="40">
        <v>578.28958160000002</v>
      </c>
      <c r="AG1189" s="40">
        <v>793.31616440000005</v>
      </c>
      <c r="AH1189" s="40">
        <v>925.65738729999998</v>
      </c>
      <c r="AI1189" s="40">
        <v>887.88354119999997</v>
      </c>
      <c r="AJ1189" s="40">
        <v>848.70146169999998</v>
      </c>
      <c r="AK1189" s="40">
        <v>957.84377689999997</v>
      </c>
      <c r="AL1189" s="40">
        <v>912.91009570000006</v>
      </c>
      <c r="AM1189" s="40">
        <v>946.73295470000005</v>
      </c>
      <c r="AN1189" s="40">
        <v>869.08591739999997</v>
      </c>
      <c r="AO1189" s="40">
        <v>576.63482269999997</v>
      </c>
      <c r="AP1189" s="40">
        <v>706.13819260000002</v>
      </c>
      <c r="AQ1189" s="40">
        <v>714.63503590000005</v>
      </c>
      <c r="AR1189" s="40">
        <v>643.2047245</v>
      </c>
      <c r="AS1189" s="40">
        <v>676.15199259999997</v>
      </c>
      <c r="AT1189" s="40">
        <v>675.12302020000004</v>
      </c>
      <c r="AU1189" s="40">
        <v>599.37358689999996</v>
      </c>
      <c r="AV1189" s="40">
        <v>609.29500199999995</v>
      </c>
      <c r="AW1189" s="40">
        <v>649.47586420000005</v>
      </c>
      <c r="AX1189" s="40">
        <v>813.72293179999997</v>
      </c>
      <c r="AY1189" s="40">
        <v>928.02973929999996</v>
      </c>
      <c r="AZ1189" s="40">
        <v>979.69611880000002</v>
      </c>
      <c r="BA1189" s="40">
        <v>1025.1874359999999</v>
      </c>
      <c r="BB1189" s="40">
        <v>1203.1752650000001</v>
      </c>
      <c r="BC1189" s="40">
        <v>1388.8765310000001</v>
      </c>
      <c r="BD1189" s="40">
        <v>1294.583723</v>
      </c>
      <c r="BE1189" s="40">
        <v>1255.402738</v>
      </c>
      <c r="BF1189" s="40">
        <v>1344.1772169999999</v>
      </c>
      <c r="BG1189" s="40">
        <v>1300.7918440000001</v>
      </c>
      <c r="BH1189" s="40">
        <v>1342.758689</v>
      </c>
      <c r="BI1189" s="40">
        <v>1359.189351</v>
      </c>
      <c r="BJ1189" s="40">
        <v>1186.3275140000001</v>
      </c>
      <c r="BK1189" s="40">
        <v>1231.142595</v>
      </c>
      <c r="BL1189" s="40">
        <v>1329.304228</v>
      </c>
    </row>
    <row r="1190" spans="1:64" x14ac:dyDescent="0.3">
      <c r="A1190" s="40" t="s">
        <v>5</v>
      </c>
      <c r="B1190" s="40" t="s">
        <v>6</v>
      </c>
      <c r="C1190" s="40" t="s">
        <v>329</v>
      </c>
      <c r="D1190" s="40" t="s">
        <v>98</v>
      </c>
      <c r="E1190" s="40" t="s">
        <v>293</v>
      </c>
      <c r="G1190" s="40" t="s">
        <v>99</v>
      </c>
      <c r="AB1190" s="40">
        <v>-7.6534390520000004</v>
      </c>
      <c r="AC1190" s="40">
        <v>-3.523726811</v>
      </c>
      <c r="AD1190" s="40">
        <v>0.53410217699999996</v>
      </c>
      <c r="AE1190" s="40">
        <v>2.4338534809999999</v>
      </c>
      <c r="AF1190" s="40">
        <v>0.26378614099999997</v>
      </c>
      <c r="AG1190" s="40">
        <v>-3.9672029999999997E-2</v>
      </c>
      <c r="AH1190" s="40">
        <v>1.3250484760000001</v>
      </c>
      <c r="AI1190" s="40">
        <v>3.403304222</v>
      </c>
      <c r="AJ1190" s="40">
        <v>-2.6081892010000001</v>
      </c>
      <c r="AK1190" s="40">
        <v>-6.1804953749999996</v>
      </c>
      <c r="AL1190" s="40">
        <v>-2.0818370399999999</v>
      </c>
      <c r="AM1190" s="40">
        <v>-8.8508164970000003</v>
      </c>
      <c r="AN1190" s="40">
        <v>-26.452638610000001</v>
      </c>
      <c r="AO1190" s="40">
        <v>-1.864292147</v>
      </c>
      <c r="AP1190" s="40">
        <v>11.55303698</v>
      </c>
      <c r="AQ1190" s="40">
        <v>10.348221759999999</v>
      </c>
      <c r="AR1190" s="40">
        <v>4.3828874779999998</v>
      </c>
      <c r="AS1190" s="40">
        <v>1.886630523</v>
      </c>
      <c r="AT1190" s="40">
        <v>-0.672253718</v>
      </c>
      <c r="AU1190" s="40">
        <v>-2.4041122000000002E-2</v>
      </c>
      <c r="AV1190" s="40">
        <v>0.87829411400000001</v>
      </c>
      <c r="AW1190" s="40">
        <v>9.8533629779999998</v>
      </c>
      <c r="AX1190" s="40">
        <v>-0.57859702199999996</v>
      </c>
      <c r="AY1190" s="40">
        <v>7.0574731609999999</v>
      </c>
      <c r="AZ1190" s="40">
        <v>10.988271920000001</v>
      </c>
      <c r="BA1190" s="40">
        <v>7.6398091079999997</v>
      </c>
      <c r="BB1190" s="40">
        <v>10.0176643</v>
      </c>
      <c r="BC1190" s="40">
        <v>7.2745403020000001</v>
      </c>
      <c r="BD1190" s="40">
        <v>-2.6753358550000002</v>
      </c>
      <c r="BE1190" s="40">
        <v>1.181678531</v>
      </c>
      <c r="BF1190" s="40">
        <v>-0.157160936</v>
      </c>
      <c r="BG1190" s="40">
        <v>4.7465467989999999</v>
      </c>
      <c r="BH1190" s="40">
        <v>1.3124740180000001</v>
      </c>
      <c r="BI1190" s="40">
        <v>1.2320610940000001</v>
      </c>
      <c r="BJ1190" s="40">
        <v>-2.4581519460000001</v>
      </c>
      <c r="BK1190" s="40">
        <v>-5.8061579070000002</v>
      </c>
      <c r="BL1190" s="40">
        <v>-3.4016216460000002</v>
      </c>
    </row>
    <row r="1191" spans="1:64" x14ac:dyDescent="0.3">
      <c r="A1191" s="40" t="s">
        <v>151</v>
      </c>
      <c r="B1191" s="40" t="s">
        <v>152</v>
      </c>
      <c r="C1191" s="40" t="s">
        <v>329</v>
      </c>
      <c r="D1191" s="40" t="s">
        <v>98</v>
      </c>
      <c r="E1191" s="40" t="s">
        <v>293</v>
      </c>
      <c r="G1191" s="40" t="s">
        <v>99</v>
      </c>
      <c r="H1191" s="40">
        <v>-15.373001390000001</v>
      </c>
      <c r="I1191" s="40">
        <v>7.0277704319999996</v>
      </c>
      <c r="J1191" s="40">
        <v>2.149477734</v>
      </c>
      <c r="K1191" s="40">
        <v>4.1223111440000002</v>
      </c>
      <c r="L1191" s="40">
        <v>1.7034659379999999</v>
      </c>
      <c r="M1191" s="40">
        <v>2.129435451</v>
      </c>
      <c r="N1191" s="40">
        <v>10.96016311</v>
      </c>
      <c r="O1191" s="40">
        <v>-2.7695166929999999</v>
      </c>
      <c r="P1191" s="40">
        <v>-3.653620563</v>
      </c>
      <c r="Q1191" s="40">
        <v>19.083804019999999</v>
      </c>
      <c r="R1191" s="40">
        <v>1.2875761290000001</v>
      </c>
      <c r="S1191" s="40">
        <v>-7.4248453830000001</v>
      </c>
      <c r="T1191" s="40">
        <v>5.8602425970000001</v>
      </c>
      <c r="U1191" s="40">
        <v>-1.826815759</v>
      </c>
      <c r="V1191" s="40">
        <v>-0.75321280700000004</v>
      </c>
      <c r="W1191" s="40">
        <v>5.9751255710000004</v>
      </c>
      <c r="X1191" s="40">
        <v>9.0909656250000008</v>
      </c>
      <c r="Y1191" s="40">
        <v>-3.2836701939999999</v>
      </c>
      <c r="Z1191" s="40">
        <v>-0.85663768699999998</v>
      </c>
      <c r="AA1191" s="40">
        <v>-1.548110141</v>
      </c>
      <c r="AB1191" s="40">
        <v>9.3379963850000003</v>
      </c>
      <c r="AC1191" s="40">
        <v>-3.5696468060000002</v>
      </c>
      <c r="AD1191" s="40">
        <v>1.0263036919999999</v>
      </c>
      <c r="AE1191" s="40">
        <v>-2.529793991</v>
      </c>
      <c r="AF1191" s="40">
        <v>8.6742630379999994</v>
      </c>
      <c r="AG1191" s="40">
        <v>0.27525459800000002</v>
      </c>
      <c r="AH1191" s="40">
        <v>2.4112137370000002</v>
      </c>
      <c r="AI1191" s="40">
        <v>1.9999044690000001</v>
      </c>
      <c r="AJ1191" s="40">
        <v>-1.4158677930000001</v>
      </c>
      <c r="AK1191" s="40">
        <v>0.91221908100000004</v>
      </c>
      <c r="AL1191" s="40">
        <v>2.5977117249999999</v>
      </c>
      <c r="AM1191" s="40">
        <v>-1.114906484</v>
      </c>
      <c r="AN1191" s="40">
        <v>-8.0312269839999999</v>
      </c>
      <c r="AO1191" s="40">
        <v>-5.4713052700000002</v>
      </c>
      <c r="AP1191" s="40">
        <v>-9.3169552269999993</v>
      </c>
      <c r="AQ1191" s="40">
        <v>-9.2039121290000008</v>
      </c>
      <c r="AR1191" s="40">
        <v>-2.732919334</v>
      </c>
      <c r="AS1191" s="40">
        <v>3.4926820689999998</v>
      </c>
      <c r="AT1191" s="40">
        <v>-2.4696868410000001</v>
      </c>
      <c r="AU1191" s="40">
        <v>-2.7429471090000002</v>
      </c>
      <c r="AV1191" s="40">
        <v>-0.35902142999999997</v>
      </c>
      <c r="AW1191" s="40">
        <v>1.56886638</v>
      </c>
      <c r="AX1191" s="40">
        <v>-4.2289326340000004</v>
      </c>
      <c r="AY1191" s="40">
        <v>1.486284921</v>
      </c>
      <c r="AZ1191" s="40">
        <v>-2.37355626</v>
      </c>
      <c r="BA1191" s="40">
        <v>1.952142697</v>
      </c>
      <c r="BB1191" s="40">
        <v>8.9931939999999995E-3</v>
      </c>
      <c r="BC1191" s="40">
        <v>1.379744396</v>
      </c>
      <c r="BD1191" s="40">
        <v>0.42815068099999998</v>
      </c>
      <c r="BE1191" s="40">
        <v>1.791879384</v>
      </c>
      <c r="BF1191" s="40">
        <v>0.85096887200000004</v>
      </c>
      <c r="BG1191" s="40">
        <v>1.3512911219999999</v>
      </c>
      <c r="BH1191" s="40">
        <v>1.8587631339999999</v>
      </c>
      <c r="BI1191" s="40">
        <v>1.167700137</v>
      </c>
      <c r="BJ1191" s="40">
        <v>-6.7971542600000001</v>
      </c>
      <c r="BK1191" s="40">
        <v>-3.668190499</v>
      </c>
      <c r="BL1191" s="40">
        <v>-2.6463538199999999</v>
      </c>
    </row>
    <row r="1192" spans="1:64" x14ac:dyDescent="0.3">
      <c r="A1192" s="40" t="s">
        <v>157</v>
      </c>
      <c r="B1192" s="40" t="s">
        <v>158</v>
      </c>
      <c r="C1192" s="40" t="s">
        <v>329</v>
      </c>
      <c r="D1192" s="40" t="s">
        <v>98</v>
      </c>
      <c r="E1192" s="40" t="s">
        <v>293</v>
      </c>
      <c r="G1192" s="40" t="s">
        <v>99</v>
      </c>
      <c r="AC1192" s="40">
        <v>-1.8463956779999999</v>
      </c>
      <c r="AD1192" s="40">
        <v>4.9866593290000001</v>
      </c>
      <c r="AE1192" s="40">
        <v>-5.8789945609999998</v>
      </c>
      <c r="AF1192" s="40">
        <v>-13.935315879999999</v>
      </c>
      <c r="AG1192" s="40">
        <v>6.2239756570000004</v>
      </c>
      <c r="AH1192" s="40">
        <v>10.26617866</v>
      </c>
      <c r="AI1192" s="40">
        <v>-2.7145787459999999</v>
      </c>
      <c r="AJ1192" s="40">
        <v>-3.6356287589999998</v>
      </c>
      <c r="AK1192" s="40">
        <v>-0.75057036399999999</v>
      </c>
      <c r="AL1192" s="40">
        <v>-10.370574080000001</v>
      </c>
      <c r="AM1192" s="40">
        <v>-11.90256379</v>
      </c>
      <c r="AN1192" s="40">
        <v>9.1584563360000004</v>
      </c>
      <c r="AO1192" s="40">
        <v>-0.34364208000000002</v>
      </c>
      <c r="AP1192" s="40">
        <v>2.648393939</v>
      </c>
      <c r="AQ1192" s="40">
        <v>8.9191853269999992</v>
      </c>
      <c r="AR1192" s="40">
        <v>5.3406251000000002E-2</v>
      </c>
      <c r="AS1192" s="40">
        <v>-6.2527343980000003</v>
      </c>
      <c r="AT1192" s="40">
        <v>2.159067877</v>
      </c>
      <c r="AU1192" s="40">
        <v>3.0485954689999999</v>
      </c>
      <c r="AV1192" s="40">
        <v>5.2101388100000001</v>
      </c>
      <c r="AW1192" s="40">
        <v>-1.372345691</v>
      </c>
      <c r="AX1192" s="40">
        <v>-4.923348023</v>
      </c>
      <c r="AY1192" s="40">
        <v>10.40812786</v>
      </c>
      <c r="AZ1192" s="40">
        <v>8.7544130490000001</v>
      </c>
      <c r="BA1192" s="40">
        <v>7.8497272589999998</v>
      </c>
      <c r="BB1192" s="40">
        <v>8.4981627839999998</v>
      </c>
      <c r="BC1192" s="40">
        <v>7.8791515289999996</v>
      </c>
      <c r="BD1192" s="40">
        <v>5.9602630550000004</v>
      </c>
      <c r="BE1192" s="40">
        <v>9.6163350399999992</v>
      </c>
      <c r="BF1192" s="40">
        <v>8.2841165889999999</v>
      </c>
      <c r="BG1192" s="40">
        <v>5.8301633109999997</v>
      </c>
      <c r="BH1192" s="40">
        <v>7.7345643669999999</v>
      </c>
      <c r="BI1192" s="40">
        <v>7.4502330849999998</v>
      </c>
      <c r="BJ1192" s="40">
        <v>7.6222246919999996</v>
      </c>
      <c r="BK1192" s="40">
        <v>4.9041464909999997</v>
      </c>
      <c r="BL1192" s="40">
        <v>7.5628711199999996</v>
      </c>
    </row>
    <row r="1193" spans="1:64" x14ac:dyDescent="0.3">
      <c r="A1193" s="40" t="s">
        <v>159</v>
      </c>
      <c r="B1193" s="40" t="s">
        <v>160</v>
      </c>
      <c r="C1193" s="40" t="s">
        <v>329</v>
      </c>
      <c r="D1193" s="40" t="s">
        <v>98</v>
      </c>
      <c r="E1193" s="40" t="s">
        <v>293</v>
      </c>
      <c r="G1193" s="40" t="s">
        <v>99</v>
      </c>
      <c r="H1193" s="40">
        <v>-10.598285239999999</v>
      </c>
      <c r="I1193" s="40">
        <v>6.0637636949999996</v>
      </c>
      <c r="J1193" s="40">
        <v>5.3660515780000004</v>
      </c>
      <c r="K1193" s="40">
        <v>1.636066603</v>
      </c>
      <c r="L1193" s="40">
        <v>-1.2594415839999999</v>
      </c>
      <c r="M1193" s="40">
        <v>11.01665159</v>
      </c>
      <c r="N1193" s="40">
        <v>-1.8002068999999999E-2</v>
      </c>
      <c r="O1193" s="40">
        <v>4.4070574980000004</v>
      </c>
      <c r="P1193" s="40">
        <v>4.3286579490000001</v>
      </c>
      <c r="Q1193" s="40">
        <v>-7.9157287920000003</v>
      </c>
      <c r="R1193" s="40">
        <v>17.929152089999999</v>
      </c>
      <c r="S1193" s="40">
        <v>12.957777310000001</v>
      </c>
      <c r="T1193" s="40">
        <v>2.1215803100000001</v>
      </c>
      <c r="U1193" s="40">
        <v>0.32061959499999998</v>
      </c>
      <c r="V1193" s="40">
        <v>-2.7758515770000001</v>
      </c>
      <c r="W1193" s="40">
        <v>-1.568782189</v>
      </c>
      <c r="X1193" s="40">
        <v>5.4488927350000003</v>
      </c>
      <c r="Y1193" s="40">
        <v>2.9806172169999998</v>
      </c>
      <c r="Z1193" s="40">
        <v>3.631178325</v>
      </c>
      <c r="AA1193" s="40">
        <v>1.657908433</v>
      </c>
      <c r="AB1193" s="40">
        <v>-0.111050945</v>
      </c>
      <c r="AC1193" s="40">
        <v>-2.2958200309999999</v>
      </c>
      <c r="AD1193" s="40">
        <v>-2.4678012460000001</v>
      </c>
      <c r="AE1193" s="40">
        <v>-1.9970330380000001</v>
      </c>
      <c r="AF1193" s="40">
        <v>0.51366838400000003</v>
      </c>
      <c r="AG1193" s="40">
        <v>3.3519264710000001</v>
      </c>
      <c r="AH1193" s="40">
        <v>2.2217048940000002</v>
      </c>
      <c r="AI1193" s="40">
        <v>2.5510257489999999</v>
      </c>
      <c r="AJ1193" s="40">
        <v>1.1676165489999999</v>
      </c>
      <c r="AK1193" s="40">
        <v>0.76616927899999998</v>
      </c>
      <c r="AL1193" s="40">
        <v>-1.821708498</v>
      </c>
      <c r="AM1193" s="40">
        <v>-3.9163245720000002</v>
      </c>
      <c r="AN1193" s="40">
        <v>-2.7257354029999998</v>
      </c>
      <c r="AO1193" s="40">
        <v>-0.43814805000000001</v>
      </c>
      <c r="AP1193" s="40">
        <v>1.3596415470000001</v>
      </c>
      <c r="AQ1193" s="40">
        <v>1.182104306</v>
      </c>
      <c r="AR1193" s="40">
        <v>-2.323351599</v>
      </c>
      <c r="AS1193" s="40">
        <v>0.46007436499999999</v>
      </c>
      <c r="AT1193" s="40">
        <v>-0.47151138799999998</v>
      </c>
      <c r="AU1193" s="40">
        <v>-2.119448625</v>
      </c>
      <c r="AV1193" s="40">
        <v>0.98324652899999998</v>
      </c>
      <c r="AW1193" s="40">
        <v>-2.1550361339999999</v>
      </c>
      <c r="AX1193" s="40">
        <v>0.16744291</v>
      </c>
      <c r="AY1193" s="40">
        <v>2.2753059790000001</v>
      </c>
      <c r="AZ1193" s="40">
        <v>3.0470297300000002</v>
      </c>
      <c r="BA1193" s="40">
        <v>3.5880913080000001</v>
      </c>
      <c r="BB1193" s="40">
        <v>3.9502190170000002</v>
      </c>
      <c r="BC1193" s="40">
        <v>-2.4880700280000001</v>
      </c>
      <c r="BD1193" s="40">
        <v>0.51153294800000004</v>
      </c>
      <c r="BE1193" s="40">
        <v>5.4879371289999996</v>
      </c>
      <c r="BF1193" s="40">
        <v>3.269457944</v>
      </c>
      <c r="BG1193" s="40">
        <v>1.7847273299999999</v>
      </c>
      <c r="BH1193" s="40">
        <v>3.0910624499999999</v>
      </c>
      <c r="BI1193" s="40">
        <v>2.6160823710000001</v>
      </c>
      <c r="BJ1193" s="40">
        <v>3.005917272</v>
      </c>
      <c r="BK1193" s="40">
        <v>3.1923883640000001</v>
      </c>
      <c r="BL1193" s="40">
        <v>2.2609542230000002</v>
      </c>
    </row>
    <row r="1194" spans="1:64" x14ac:dyDescent="0.3">
      <c r="A1194" s="40" t="s">
        <v>275</v>
      </c>
      <c r="B1194" s="40" t="s">
        <v>276</v>
      </c>
      <c r="C1194" s="40" t="s">
        <v>329</v>
      </c>
      <c r="D1194" s="40" t="s">
        <v>98</v>
      </c>
      <c r="E1194" s="40" t="s">
        <v>293</v>
      </c>
      <c r="G1194" s="40" t="s">
        <v>99</v>
      </c>
      <c r="H1194" s="40">
        <v>-0.377664742</v>
      </c>
      <c r="I1194" s="40">
        <v>-0.19251049100000001</v>
      </c>
      <c r="J1194" s="40">
        <v>-3.3458180209999999</v>
      </c>
      <c r="K1194" s="40">
        <v>1.3964290539999999</v>
      </c>
      <c r="L1194" s="40">
        <v>-2.9379028759999999</v>
      </c>
      <c r="M1194" s="40">
        <v>-0.51141311300000003</v>
      </c>
      <c r="N1194" s="40">
        <v>2.8366126660000002</v>
      </c>
      <c r="O1194" s="40">
        <v>4.071064625</v>
      </c>
      <c r="P1194" s="40">
        <v>1.0081707289999999</v>
      </c>
      <c r="Q1194" s="40">
        <v>2.4848378759999998</v>
      </c>
      <c r="R1194" s="40">
        <v>1.1373740029999999</v>
      </c>
      <c r="S1194" s="40">
        <v>-3.955475528</v>
      </c>
      <c r="T1194" s="40">
        <v>-5.2908088209999997</v>
      </c>
      <c r="U1194" s="40">
        <v>-0.81419660800000004</v>
      </c>
      <c r="V1194" s="40">
        <v>-1.5588257860000001</v>
      </c>
      <c r="W1194" s="40">
        <v>-5.780017827</v>
      </c>
      <c r="X1194" s="40">
        <v>-0.51200047599999998</v>
      </c>
      <c r="Y1194" s="40">
        <v>-5.4062918680000003</v>
      </c>
      <c r="Z1194" s="40">
        <v>6.7488469689999997</v>
      </c>
      <c r="AA1194" s="40">
        <v>-2.0493749609999998</v>
      </c>
      <c r="AB1194" s="40">
        <v>-12.26340119</v>
      </c>
      <c r="AC1194" s="40">
        <v>-4.6044706910000004</v>
      </c>
      <c r="AD1194" s="40">
        <v>-1.965959748</v>
      </c>
      <c r="AE1194" s="40">
        <v>-1.171404071</v>
      </c>
      <c r="AF1194" s="40">
        <v>-1.6849825439999999</v>
      </c>
      <c r="AG1194" s="40">
        <v>-0.88359185399999995</v>
      </c>
      <c r="AH1194" s="40">
        <v>-1.63111557</v>
      </c>
      <c r="AI1194" s="40">
        <v>0.52724970900000001</v>
      </c>
      <c r="AJ1194" s="40">
        <v>1.1578437159999999</v>
      </c>
      <c r="AK1194" s="40">
        <v>0.19603440799999999</v>
      </c>
      <c r="AL1194" s="40">
        <v>-9.0096462000000006</v>
      </c>
      <c r="AM1194" s="40">
        <v>-1.762873393</v>
      </c>
      <c r="AN1194" s="40">
        <v>-0.91688295500000006</v>
      </c>
      <c r="AO1194" s="40">
        <v>-3.0624754830000001</v>
      </c>
      <c r="AP1194" s="40">
        <v>-1.373836243</v>
      </c>
      <c r="AQ1194" s="40">
        <v>-0.99055018399999994</v>
      </c>
      <c r="AR1194" s="40">
        <v>0.47622977900000002</v>
      </c>
      <c r="AS1194" s="40">
        <v>0.69734856599999995</v>
      </c>
      <c r="AT1194" s="40">
        <v>1.4148759</v>
      </c>
      <c r="AU1194" s="40">
        <v>1.5423095099999999</v>
      </c>
      <c r="AV1194" s="40">
        <v>2.7962277869999999</v>
      </c>
      <c r="AW1194" s="40">
        <v>-15.29998908</v>
      </c>
      <c r="AX1194" s="40">
        <v>6.518985024</v>
      </c>
      <c r="AY1194" s="40">
        <v>2.1597996400000001</v>
      </c>
      <c r="AZ1194" s="40">
        <v>1.5582235010000001</v>
      </c>
      <c r="BA1194" s="40">
        <v>1.999111367</v>
      </c>
      <c r="BB1194" s="40">
        <v>3.2160043049999998</v>
      </c>
      <c r="BC1194" s="40">
        <v>4.1126026710000003</v>
      </c>
      <c r="BD1194" s="40">
        <v>-6.6861505030000004</v>
      </c>
      <c r="BE1194" s="40">
        <v>-2.4981486529999999</v>
      </c>
      <c r="BF1194" s="40">
        <v>-1.309243342</v>
      </c>
      <c r="BG1194" s="40">
        <v>0.24914699700000001</v>
      </c>
      <c r="BH1194" s="40">
        <v>-0.48173633300000002</v>
      </c>
      <c r="BI1194" s="40">
        <v>0.56254444800000003</v>
      </c>
      <c r="BJ1194" s="40">
        <v>0.37515836800000002</v>
      </c>
      <c r="BK1194" s="40">
        <v>1.4160508940000001</v>
      </c>
      <c r="BL1194" s="40">
        <v>1.415502391</v>
      </c>
    </row>
    <row r="1195" spans="1:64" x14ac:dyDescent="0.3">
      <c r="A1195" s="40" t="s">
        <v>277</v>
      </c>
      <c r="B1195" s="40" t="s">
        <v>278</v>
      </c>
      <c r="C1195" s="40" t="s">
        <v>329</v>
      </c>
      <c r="D1195" s="40" t="s">
        <v>98</v>
      </c>
      <c r="E1195" s="40" t="s">
        <v>293</v>
      </c>
      <c r="G1195" s="40" t="s">
        <v>99</v>
      </c>
      <c r="H1195" s="40">
        <v>5.2707268579999997</v>
      </c>
      <c r="I1195" s="40">
        <v>-1.5771518790000001</v>
      </c>
      <c r="J1195" s="40">
        <v>-3.623947357</v>
      </c>
      <c r="K1195" s="40">
        <v>0.29626099500000003</v>
      </c>
      <c r="L1195" s="40">
        <v>10.949943859999999</v>
      </c>
      <c r="M1195" s="40">
        <v>10.54042785</v>
      </c>
      <c r="N1195" s="40">
        <v>4.6666973819999997</v>
      </c>
      <c r="O1195" s="40">
        <v>-4.3610614050000001</v>
      </c>
      <c r="P1195" s="40">
        <v>3.195680946</v>
      </c>
      <c r="Q1195" s="40">
        <v>-2.1241541800000001</v>
      </c>
      <c r="R1195" s="40">
        <v>13.14689766</v>
      </c>
      <c r="S1195" s="40">
        <v>3.3697145970000002</v>
      </c>
      <c r="T1195" s="40">
        <v>-0.51084904399999997</v>
      </c>
      <c r="U1195" s="40">
        <v>4.1686087499999998</v>
      </c>
      <c r="V1195" s="40">
        <v>3.048096728</v>
      </c>
      <c r="W1195" s="40">
        <v>1.881372485</v>
      </c>
      <c r="X1195" s="40">
        <v>1.695878158</v>
      </c>
      <c r="Y1195" s="40">
        <v>6.3562040849999999</v>
      </c>
      <c r="Z1195" s="40">
        <v>1.266064656</v>
      </c>
      <c r="AA1195" s="40">
        <v>-2.4727702599999999</v>
      </c>
      <c r="AB1195" s="40">
        <v>-7.7521601029999996</v>
      </c>
      <c r="AC1195" s="40">
        <v>2.3514206999999999E-2</v>
      </c>
      <c r="AD1195" s="40">
        <v>0.96424638100000004</v>
      </c>
      <c r="AE1195" s="40">
        <v>1.776396818</v>
      </c>
      <c r="AF1195" s="40">
        <v>4.8048699999999998E-4</v>
      </c>
      <c r="AG1195" s="40">
        <v>-5.635048501</v>
      </c>
      <c r="AH1195" s="40">
        <v>-4.5671712800000002</v>
      </c>
      <c r="AI1195" s="40">
        <v>-2.9969311259999998</v>
      </c>
      <c r="AJ1195" s="40">
        <v>-3.7560019929999999</v>
      </c>
      <c r="AK1195" s="40">
        <v>1.8523176139999999</v>
      </c>
      <c r="AL1195" s="40">
        <v>6.4340878720000001</v>
      </c>
      <c r="AM1195" s="40">
        <v>-8.1764725679999994</v>
      </c>
      <c r="AN1195" s="40">
        <v>9.3979301880000001</v>
      </c>
      <c r="AO1195" s="40">
        <v>-10.616913690000001</v>
      </c>
      <c r="AP1195" s="40">
        <v>15.408140939999999</v>
      </c>
      <c r="AQ1195" s="40">
        <v>5.1862151589999996</v>
      </c>
      <c r="AR1195" s="40">
        <v>1.0723757350000001</v>
      </c>
      <c r="AS1195" s="40">
        <v>0.76151149799999995</v>
      </c>
      <c r="AT1195" s="40">
        <v>-0.126253795</v>
      </c>
      <c r="AU1195" s="40">
        <v>-1.386655835</v>
      </c>
      <c r="AV1195" s="40">
        <v>-7.5723479669999998</v>
      </c>
      <c r="AW1195" s="40">
        <v>-0.99068745199999997</v>
      </c>
      <c r="AX1195" s="40">
        <v>2.9382526499999999</v>
      </c>
      <c r="AY1195" s="40">
        <v>2.5982790069999999</v>
      </c>
      <c r="AZ1195" s="40">
        <v>0.38859701699999999</v>
      </c>
      <c r="BA1195" s="40">
        <v>1.6629016249999999</v>
      </c>
      <c r="BB1195" s="40">
        <v>6.339889587</v>
      </c>
      <c r="BC1195" s="40">
        <v>4.394494538</v>
      </c>
      <c r="BD1195" s="40">
        <v>5.0640588529999997</v>
      </c>
      <c r="BE1195" s="40">
        <v>3.6855996449999999</v>
      </c>
      <c r="BF1195" s="40">
        <v>1.76415977</v>
      </c>
      <c r="BG1195" s="40">
        <v>-1.087023305</v>
      </c>
      <c r="BH1195" s="40">
        <v>2.1548814140000001</v>
      </c>
      <c r="BI1195" s="40">
        <v>2.6551683229999998</v>
      </c>
      <c r="BJ1195" s="40">
        <v>-0.15273777399999999</v>
      </c>
      <c r="BK1195" s="40">
        <v>-0.45011262200000002</v>
      </c>
      <c r="BL1195" s="40">
        <v>1.037151983</v>
      </c>
    </row>
    <row r="1196" spans="1:64" x14ac:dyDescent="0.3">
      <c r="A1196" s="40" t="s">
        <v>165</v>
      </c>
      <c r="B1196" s="40" t="s">
        <v>166</v>
      </c>
      <c r="C1196" s="40" t="s">
        <v>329</v>
      </c>
      <c r="D1196" s="40" t="s">
        <v>98</v>
      </c>
      <c r="E1196" s="40" t="s">
        <v>293</v>
      </c>
      <c r="G1196" s="40" t="s">
        <v>99</v>
      </c>
      <c r="AB1196" s="40">
        <v>2.5358280959999999</v>
      </c>
      <c r="AC1196" s="40">
        <v>-8.9719496830000001</v>
      </c>
      <c r="AD1196" s="40">
        <v>-17.354772319999999</v>
      </c>
      <c r="AE1196" s="40">
        <v>-7.9262520810000003</v>
      </c>
      <c r="AF1196" s="40">
        <v>-1.6077913999999999E-2</v>
      </c>
      <c r="AG1196" s="40">
        <v>-2.6746240729999999</v>
      </c>
      <c r="AH1196" s="40">
        <v>14.819132550000001</v>
      </c>
      <c r="AI1196" s="40">
        <v>8.3523441460000001</v>
      </c>
      <c r="AJ1196" s="40">
        <v>6.03468523</v>
      </c>
      <c r="AK1196" s="40">
        <v>-0.43359245099999999</v>
      </c>
      <c r="AL1196" s="40">
        <v>2.2426012339999999</v>
      </c>
      <c r="AM1196" s="40">
        <v>-8.4591169340000008</v>
      </c>
      <c r="AN1196" s="40">
        <v>4.5629637660000002</v>
      </c>
      <c r="AO1196" s="40">
        <v>2.1122590780000001</v>
      </c>
      <c r="AP1196" s="40">
        <v>-1.2794838319999999</v>
      </c>
      <c r="AQ1196" s="40">
        <v>23.02705744</v>
      </c>
      <c r="AR1196" s="40">
        <v>7.8348120129999996</v>
      </c>
      <c r="AS1196" s="40">
        <v>9.0171550039999993</v>
      </c>
      <c r="AT1196" s="40">
        <v>5.0754819299999996</v>
      </c>
      <c r="AU1196" s="40">
        <v>-1.038624639</v>
      </c>
      <c r="AV1196" s="40">
        <v>9.5612266689999998</v>
      </c>
      <c r="AW1196" s="40">
        <v>5.6626198969999999</v>
      </c>
      <c r="AX1196" s="40">
        <v>3.3842242159999998</v>
      </c>
      <c r="AY1196" s="40">
        <v>4.6473040589999997</v>
      </c>
      <c r="AZ1196" s="40">
        <v>5.5490830930000001</v>
      </c>
      <c r="BA1196" s="40">
        <v>6.6678394140000004</v>
      </c>
      <c r="BB1196" s="40">
        <v>4.3229989829999997</v>
      </c>
      <c r="BC1196" s="40">
        <v>3.7963726649999998</v>
      </c>
      <c r="BD1196" s="40">
        <v>3.2893895930000001</v>
      </c>
      <c r="BE1196" s="40">
        <v>3.6161578479999998</v>
      </c>
      <c r="BF1196" s="40">
        <v>4.0353828759999999</v>
      </c>
      <c r="BG1196" s="40">
        <v>4.1187488859999997</v>
      </c>
      <c r="BH1196" s="40">
        <v>4.0703667560000003</v>
      </c>
      <c r="BI1196" s="40">
        <v>4.3722119150000003</v>
      </c>
      <c r="BJ1196" s="40">
        <v>3.5560409690000001</v>
      </c>
      <c r="BK1196" s="40">
        <v>0.81629821400000002</v>
      </c>
      <c r="BL1196" s="40">
        <v>0.80214638400000005</v>
      </c>
    </row>
    <row r="1197" spans="1:64" x14ac:dyDescent="0.3">
      <c r="A1197" s="40" t="s">
        <v>171</v>
      </c>
      <c r="B1197" s="40" t="s">
        <v>172</v>
      </c>
      <c r="C1197" s="40" t="s">
        <v>329</v>
      </c>
      <c r="D1197" s="40" t="s">
        <v>98</v>
      </c>
      <c r="E1197" s="40" t="s">
        <v>293</v>
      </c>
      <c r="G1197" s="40" t="s">
        <v>99</v>
      </c>
      <c r="H1197" s="40">
        <v>-6.2992918920000003</v>
      </c>
      <c r="I1197" s="40">
        <v>9.3444930769999992</v>
      </c>
      <c r="J1197" s="40">
        <v>-11.34237982</v>
      </c>
      <c r="K1197" s="40">
        <v>-14.09159157</v>
      </c>
      <c r="L1197" s="40">
        <v>4.6524911659999999</v>
      </c>
      <c r="M1197" s="40">
        <v>4.2314549939999999</v>
      </c>
      <c r="N1197" s="40">
        <v>3.812206191</v>
      </c>
      <c r="O1197" s="40">
        <v>3.7084636390000001</v>
      </c>
      <c r="P1197" s="40">
        <v>7.5518204200000003</v>
      </c>
      <c r="Q1197" s="40">
        <v>2.784291005</v>
      </c>
      <c r="R1197" s="40">
        <v>-1.7705846240000001</v>
      </c>
      <c r="S1197" s="40">
        <v>-2.640425552</v>
      </c>
      <c r="T1197" s="40">
        <v>0.447115598</v>
      </c>
      <c r="U1197" s="40">
        <v>-1.57666621</v>
      </c>
      <c r="V1197" s="40">
        <v>-5.0845486129999999</v>
      </c>
      <c r="W1197" s="40">
        <v>15.77517598</v>
      </c>
      <c r="X1197" s="40">
        <v>-1.256146743</v>
      </c>
      <c r="Y1197" s="40">
        <v>5.6036898539999997</v>
      </c>
      <c r="Z1197" s="40">
        <v>8.1691363680000002</v>
      </c>
      <c r="AA1197" s="40">
        <v>5.2926620489999996</v>
      </c>
      <c r="AB1197" s="40">
        <v>1.9782303560000001</v>
      </c>
      <c r="AC1197" s="40">
        <v>-1.4217226089999999</v>
      </c>
      <c r="AD1197" s="40">
        <v>2.5378650139999999</v>
      </c>
      <c r="AE1197" s="40">
        <v>-7.631830678</v>
      </c>
      <c r="AF1197" s="40">
        <v>0.339283587</v>
      </c>
      <c r="AG1197" s="40">
        <v>0.738734275</v>
      </c>
      <c r="AH1197" s="40">
        <v>-4.8424362939999996</v>
      </c>
      <c r="AI1197" s="40">
        <v>6.8544371000000007E-2</v>
      </c>
      <c r="AJ1197" s="40">
        <v>-2.611096088</v>
      </c>
      <c r="AK1197" s="40">
        <v>-2.6659605110000002</v>
      </c>
      <c r="AL1197" s="40">
        <v>2.9830391000000001E-2</v>
      </c>
      <c r="AM1197" s="40">
        <v>11.400409079999999</v>
      </c>
      <c r="AN1197" s="40">
        <v>-2.2459125590000002</v>
      </c>
      <c r="AO1197" s="40">
        <v>-47.805546820000004</v>
      </c>
      <c r="AP1197" s="40">
        <v>36.980896090000002</v>
      </c>
      <c r="AQ1197" s="40">
        <v>9.2963069229999995</v>
      </c>
      <c r="AR1197" s="40">
        <v>6.7417338039999999</v>
      </c>
      <c r="AS1197" s="40">
        <v>0.57176110199999997</v>
      </c>
      <c r="AT1197" s="40">
        <v>-3.061711265</v>
      </c>
      <c r="AU1197" s="40">
        <v>2.531357522</v>
      </c>
      <c r="AV1197" s="40">
        <v>4.5290258960000003</v>
      </c>
      <c r="AW1197" s="40">
        <v>10.44986231</v>
      </c>
      <c r="AX1197" s="40">
        <v>0.50526056900000005</v>
      </c>
      <c r="AY1197" s="40">
        <v>5.7651261890000001</v>
      </c>
      <c r="AZ1197" s="40">
        <v>7.2698445080000003</v>
      </c>
      <c r="BA1197" s="40">
        <v>6.6781651220000002</v>
      </c>
      <c r="BB1197" s="40">
        <v>4.9366738650000004</v>
      </c>
      <c r="BC1197" s="40">
        <v>8.181237071</v>
      </c>
      <c r="BD1197" s="40">
        <v>3.4163783300000001</v>
      </c>
      <c r="BE1197" s="40">
        <v>4.4874838600000002</v>
      </c>
      <c r="BF1197" s="40">
        <v>5.0244717059999999</v>
      </c>
      <c r="BG1197" s="40">
        <v>6.0689419999999998</v>
      </c>
      <c r="BH1197" s="40">
        <v>2.0988421900000001</v>
      </c>
      <c r="BI1197" s="40">
        <v>4.9664794140000001</v>
      </c>
      <c r="BJ1197" s="40">
        <v>6.2075274240000002</v>
      </c>
      <c r="BK1197" s="40">
        <v>3.4205572829999999</v>
      </c>
      <c r="BL1197" s="40">
        <v>3.5307106990000001</v>
      </c>
    </row>
    <row r="1198" spans="1:64" x14ac:dyDescent="0.3">
      <c r="A1198" s="40" t="s">
        <v>175</v>
      </c>
      <c r="B1198" s="40" t="s">
        <v>176</v>
      </c>
      <c r="C1198" s="40" t="s">
        <v>329</v>
      </c>
      <c r="D1198" s="40" t="s">
        <v>98</v>
      </c>
      <c r="E1198" s="40" t="s">
        <v>293</v>
      </c>
      <c r="G1198" s="40" t="s">
        <v>99</v>
      </c>
      <c r="H1198" s="40">
        <v>1.1570697590000001</v>
      </c>
      <c r="I1198" s="40">
        <v>3.4028723350000001</v>
      </c>
      <c r="J1198" s="40">
        <v>4.5461866669999997</v>
      </c>
      <c r="K1198" s="40">
        <v>5.0835133309999998</v>
      </c>
      <c r="L1198" s="40">
        <v>3.3059473060000002</v>
      </c>
      <c r="M1198" s="40">
        <v>1.664344314</v>
      </c>
      <c r="N1198" s="40">
        <v>4.3475505439999997</v>
      </c>
      <c r="O1198" s="40">
        <v>1.375043719</v>
      </c>
      <c r="P1198" s="40">
        <v>1.9008986299999999</v>
      </c>
      <c r="Q1198" s="40">
        <v>2.3936476689999999</v>
      </c>
      <c r="R1198" s="40">
        <v>1.422024502</v>
      </c>
      <c r="S1198" s="40">
        <v>-1.1460069340000001</v>
      </c>
      <c r="T1198" s="40">
        <v>1.7015767980000001</v>
      </c>
      <c r="U1198" s="40">
        <v>3.2423898969999998</v>
      </c>
      <c r="V1198" s="40">
        <v>-0.99239020300000003</v>
      </c>
      <c r="W1198" s="40">
        <v>-0.379827207</v>
      </c>
      <c r="X1198" s="40">
        <v>-2.6026033869999998</v>
      </c>
      <c r="Y1198" s="40">
        <v>0.46321413700000003</v>
      </c>
      <c r="Z1198" s="40">
        <v>1.2190883180000001</v>
      </c>
      <c r="AA1198" s="40">
        <v>3.957183396</v>
      </c>
      <c r="AB1198" s="40">
        <v>2.6951133029999998</v>
      </c>
      <c r="AC1198" s="40">
        <v>-2.9184742039999998</v>
      </c>
      <c r="AD1198" s="40">
        <v>-4.3185711810000003</v>
      </c>
      <c r="AE1198" s="40">
        <v>2.5345288560000001</v>
      </c>
      <c r="AF1198" s="40">
        <v>-3.5151644059999998</v>
      </c>
      <c r="AG1198" s="40">
        <v>-2.1868545670000001</v>
      </c>
      <c r="AH1198" s="40">
        <v>-4.3365065000000001E-2</v>
      </c>
      <c r="AI1198" s="40">
        <v>2.0556522560000001</v>
      </c>
      <c r="AJ1198" s="40">
        <v>0.24787298099999999</v>
      </c>
      <c r="AK1198" s="40">
        <v>-2.4930409340000002</v>
      </c>
      <c r="AL1198" s="40">
        <v>-3.2774428499999999</v>
      </c>
      <c r="AM1198" s="40">
        <v>-4.43038328</v>
      </c>
      <c r="AN1198" s="40">
        <v>-1.1275880190000001</v>
      </c>
      <c r="AO1198" s="40">
        <v>0.89974639300000003</v>
      </c>
      <c r="AP1198" s="40">
        <v>0.97062925499999997</v>
      </c>
      <c r="AQ1198" s="40">
        <v>2.3297672220000001</v>
      </c>
      <c r="AR1198" s="40">
        <v>0.81741354600000005</v>
      </c>
      <c r="AS1198" s="40">
        <v>-1.119627763</v>
      </c>
      <c r="AT1198" s="40">
        <v>0.83949468599999999</v>
      </c>
      <c r="AU1198" s="40">
        <v>2.6743388989999999</v>
      </c>
      <c r="AV1198" s="40">
        <v>1.24602985</v>
      </c>
      <c r="AW1198" s="40">
        <v>2.2865045300000002</v>
      </c>
      <c r="AX1198" s="40">
        <v>1.6039988999999999</v>
      </c>
      <c r="AY1198" s="40">
        <v>3.2572088159999999</v>
      </c>
      <c r="AZ1198" s="40">
        <v>4.041023193</v>
      </c>
      <c r="BA1198" s="40">
        <v>4.4400474299999999</v>
      </c>
      <c r="BB1198" s="40">
        <v>4.2567599009999997</v>
      </c>
      <c r="BC1198" s="40">
        <v>2.1165050650000001</v>
      </c>
      <c r="BD1198" s="40">
        <v>-2.6173262099999999</v>
      </c>
      <c r="BE1198" s="40">
        <v>1.8135829649999999</v>
      </c>
      <c r="BF1198" s="40">
        <v>1.942605753</v>
      </c>
      <c r="BG1198" s="40">
        <v>0.79640429499999998</v>
      </c>
      <c r="BH1198" s="40">
        <v>1.019072701</v>
      </c>
      <c r="BI1198" s="40">
        <v>0.40503488700000001</v>
      </c>
      <c r="BJ1198" s="40">
        <v>-9.7290865000000004E-2</v>
      </c>
      <c r="BK1198" s="40">
        <v>-0.73490739800000005</v>
      </c>
      <c r="BL1198" s="40">
        <v>6.3292774999999996E-2</v>
      </c>
    </row>
    <row r="1199" spans="1:64" x14ac:dyDescent="0.3">
      <c r="A1199" s="40" t="s">
        <v>177</v>
      </c>
      <c r="B1199" s="40" t="s">
        <v>178</v>
      </c>
      <c r="C1199" s="40" t="s">
        <v>329</v>
      </c>
      <c r="D1199" s="40" t="s">
        <v>98</v>
      </c>
      <c r="E1199" s="40" t="s">
        <v>293</v>
      </c>
      <c r="G1199" s="40" t="s">
        <v>99</v>
      </c>
      <c r="AJ1199" s="40">
        <v>0.61263078500000001</v>
      </c>
      <c r="AK1199" s="40">
        <v>3.692348682</v>
      </c>
      <c r="AL1199" s="40">
        <v>-1.239529525</v>
      </c>
      <c r="AM1199" s="40">
        <v>-2.752050831</v>
      </c>
      <c r="AN1199" s="40">
        <v>-2.1303396619999999</v>
      </c>
      <c r="AO1199" s="40">
        <v>-1.64464721</v>
      </c>
      <c r="AP1199" s="40">
        <v>0.49942723500000002</v>
      </c>
      <c r="AQ1199" s="40">
        <v>1.663425554</v>
      </c>
      <c r="AR1199" s="40">
        <v>0.83745758000000003</v>
      </c>
      <c r="AS1199" s="40">
        <v>1.106032315</v>
      </c>
      <c r="AT1199" s="40">
        <v>2.2024773049999999</v>
      </c>
      <c r="AU1199" s="40">
        <v>2.2189568780000002</v>
      </c>
      <c r="AV1199" s="40">
        <v>3.170546624</v>
      </c>
      <c r="AW1199" s="40">
        <v>4.2358140559999997</v>
      </c>
      <c r="AX1199" s="40">
        <v>3.8899409299999999</v>
      </c>
      <c r="AY1199" s="40">
        <v>4.7302542259999996</v>
      </c>
      <c r="AZ1199" s="40">
        <v>4.9933469800000001</v>
      </c>
      <c r="BA1199" s="40">
        <v>1.5122864499999999</v>
      </c>
      <c r="BB1199" s="40">
        <v>5.1356261759999997</v>
      </c>
      <c r="BC1199" s="40">
        <v>2.2870835779999998</v>
      </c>
      <c r="BD1199" s="40">
        <v>2.0984722410000001</v>
      </c>
      <c r="BE1199" s="40">
        <v>3.054969517</v>
      </c>
      <c r="BF1199" s="40">
        <v>4.5704163270000002</v>
      </c>
      <c r="BG1199" s="40">
        <v>1.9073477649999999</v>
      </c>
      <c r="BH1199" s="40">
        <v>3.9776113099999999</v>
      </c>
      <c r="BI1199" s="40">
        <v>3.6977521219999998</v>
      </c>
      <c r="BJ1199" s="40">
        <v>3.699112349</v>
      </c>
      <c r="BK1199" s="40">
        <v>3.7163543950000002</v>
      </c>
      <c r="BL1199" s="40">
        <v>3.8619864370000001</v>
      </c>
    </row>
    <row r="1200" spans="1:64" x14ac:dyDescent="0.3">
      <c r="A1200" s="40" t="s">
        <v>179</v>
      </c>
      <c r="B1200" s="40" t="s">
        <v>180</v>
      </c>
      <c r="C1200" s="40" t="s">
        <v>329</v>
      </c>
      <c r="D1200" s="40" t="s">
        <v>98</v>
      </c>
      <c r="E1200" s="40" t="s">
        <v>293</v>
      </c>
      <c r="G1200" s="40" t="s">
        <v>99</v>
      </c>
      <c r="AD1200" s="40">
        <v>2.5731381309999999</v>
      </c>
      <c r="AE1200" s="40">
        <v>-3.432518296</v>
      </c>
      <c r="AF1200" s="40">
        <v>-6.423431377</v>
      </c>
      <c r="AG1200" s="40">
        <v>-2.9744419620000002</v>
      </c>
      <c r="AH1200" s="40">
        <v>0.37920249299999997</v>
      </c>
      <c r="AI1200" s="40">
        <v>4.4914846319999997</v>
      </c>
      <c r="AJ1200" s="40">
        <v>2.6775102990000001</v>
      </c>
      <c r="AK1200" s="40">
        <v>2.8546655849999998</v>
      </c>
      <c r="AL1200" s="40">
        <v>2.0345545280000001</v>
      </c>
      <c r="AM1200" s="40">
        <v>2.2707237000000002E-2</v>
      </c>
      <c r="AN1200" s="40">
        <v>4.8277080610000001</v>
      </c>
      <c r="AO1200" s="40">
        <v>3.024547331</v>
      </c>
      <c r="AP1200" s="40">
        <v>8.0356438860000008</v>
      </c>
      <c r="AQ1200" s="40">
        <v>5.718857646</v>
      </c>
      <c r="AR1200" s="40">
        <v>1.9093420400000001</v>
      </c>
      <c r="AS1200" s="40">
        <v>1.71482611</v>
      </c>
      <c r="AT1200" s="40">
        <v>4.7054684800000004</v>
      </c>
      <c r="AU1200" s="40">
        <v>-0.14585740899999999</v>
      </c>
      <c r="AV1200" s="40">
        <v>1.7320393160000001</v>
      </c>
      <c r="AW1200" s="40">
        <v>5.0833703059999999</v>
      </c>
      <c r="AX1200" s="40">
        <v>2.8470568900000002</v>
      </c>
      <c r="AY1200" s="40">
        <v>3.15142152</v>
      </c>
      <c r="AZ1200" s="40">
        <v>2.698594382</v>
      </c>
      <c r="BA1200" s="40">
        <v>7.0105670279999996</v>
      </c>
      <c r="BB1200" s="40">
        <v>4.727295002</v>
      </c>
      <c r="BC1200" s="40">
        <v>5.0235151680000003</v>
      </c>
      <c r="BD1200" s="40">
        <v>3.1906192170000001</v>
      </c>
      <c r="BE1200" s="40">
        <v>2.0766844340000001</v>
      </c>
      <c r="BF1200" s="40">
        <v>5.7180764110000002</v>
      </c>
      <c r="BG1200" s="40">
        <v>0.36785169000000001</v>
      </c>
      <c r="BH1200" s="40">
        <v>0.14741701300000001</v>
      </c>
      <c r="BI1200" s="40">
        <v>1.6429096599999999</v>
      </c>
      <c r="BJ1200" s="40">
        <v>1.7513748469999999</v>
      </c>
      <c r="BK1200" s="40">
        <v>1.3889120660000001</v>
      </c>
      <c r="BL1200" s="40">
        <v>0.53122079</v>
      </c>
    </row>
    <row r="1201" spans="1:64" x14ac:dyDescent="0.3">
      <c r="A1201" s="40" t="s">
        <v>279</v>
      </c>
      <c r="B1201" s="40" t="s">
        <v>280</v>
      </c>
      <c r="C1201" s="40" t="s">
        <v>329</v>
      </c>
      <c r="D1201" s="40" t="s">
        <v>98</v>
      </c>
      <c r="E1201" s="40" t="s">
        <v>293</v>
      </c>
      <c r="G1201" s="40" t="s">
        <v>99</v>
      </c>
      <c r="H1201" s="40">
        <v>-1.718518408</v>
      </c>
      <c r="I1201" s="40">
        <v>-5.5095553769999999</v>
      </c>
      <c r="J1201" s="40">
        <v>4.4444669999999999E-2</v>
      </c>
      <c r="K1201" s="40">
        <v>8.7108505320000003</v>
      </c>
      <c r="L1201" s="40">
        <v>13.03140503</v>
      </c>
      <c r="M1201" s="40">
        <v>-8.4673233509999992</v>
      </c>
      <c r="N1201" s="40">
        <v>4.6268523300000002</v>
      </c>
      <c r="O1201" s="40">
        <v>-1.8625039510000001</v>
      </c>
      <c r="P1201" s="40">
        <v>-3.5635865889999998</v>
      </c>
      <c r="Q1201" s="40">
        <v>1.407467891</v>
      </c>
      <c r="R1201" s="40">
        <v>-3.4140767109999999</v>
      </c>
      <c r="S1201" s="40">
        <v>5.4915963459999997</v>
      </c>
      <c r="T1201" s="40">
        <v>-4.3744217780000003</v>
      </c>
      <c r="U1201" s="40">
        <v>2.7578745530000002</v>
      </c>
      <c r="V1201" s="40">
        <v>-5.6172252260000004</v>
      </c>
      <c r="W1201" s="40">
        <v>2.6203759959999999</v>
      </c>
      <c r="X1201" s="40">
        <v>-7.7695963910000003</v>
      </c>
      <c r="Y1201" s="40">
        <v>-2.8059333889999998</v>
      </c>
      <c r="Z1201" s="40">
        <v>-6.2663322380000004</v>
      </c>
      <c r="AA1201" s="40">
        <v>-0.41942656699999997</v>
      </c>
      <c r="AB1201" s="40">
        <v>2.5970437820000001</v>
      </c>
      <c r="AC1201" s="40">
        <v>-6.0725886290000002</v>
      </c>
      <c r="AD1201" s="40">
        <v>-5.2111403110000003</v>
      </c>
      <c r="AE1201" s="40">
        <v>-3.549460909</v>
      </c>
      <c r="AF1201" s="40">
        <v>-1.5469698160000001</v>
      </c>
      <c r="AG1201" s="40">
        <v>-2.3023784809999999</v>
      </c>
      <c r="AH1201" s="40">
        <v>-0.31368112300000001</v>
      </c>
      <c r="AI1201" s="40">
        <v>3.2827373249999998</v>
      </c>
      <c r="AJ1201" s="40">
        <v>-3.7308681359999998</v>
      </c>
      <c r="AK1201" s="40">
        <v>-3.1272845720000002</v>
      </c>
      <c r="AL1201" s="40">
        <v>-2.6139141189999999</v>
      </c>
      <c r="AM1201" s="40">
        <v>-4.2020207369999998</v>
      </c>
      <c r="AN1201" s="40">
        <v>4.125324312</v>
      </c>
      <c r="AO1201" s="40">
        <v>-10.95641986</v>
      </c>
      <c r="AP1201" s="40">
        <v>0.183995201</v>
      </c>
      <c r="AQ1201" s="40">
        <v>3.3101588039999998</v>
      </c>
      <c r="AR1201" s="40">
        <v>0.88992670299999999</v>
      </c>
      <c r="AS1201" s="40">
        <v>-3.2253992679999999</v>
      </c>
      <c r="AT1201" s="40">
        <v>1.6915931070000001</v>
      </c>
      <c r="AU1201" s="40">
        <v>1.021417394</v>
      </c>
      <c r="AV1201" s="40">
        <v>2.4669629020000001</v>
      </c>
      <c r="AW1201" s="40">
        <v>1.7216328839999999</v>
      </c>
      <c r="AX1201" s="40">
        <v>4.1213024970000003</v>
      </c>
      <c r="AY1201" s="40">
        <v>4.2063393199999997</v>
      </c>
      <c r="AZ1201" s="40">
        <v>4.3847100640000001</v>
      </c>
      <c r="BA1201" s="40">
        <v>5.0169846439999999</v>
      </c>
      <c r="BB1201" s="40">
        <v>5.4360588200000004</v>
      </c>
      <c r="BC1201" s="40">
        <v>4.8366912900000001</v>
      </c>
      <c r="BD1201" s="40">
        <v>6.1855518270000003</v>
      </c>
      <c r="BE1201" s="40">
        <v>7.1635462739999998</v>
      </c>
      <c r="BF1201" s="40">
        <v>2.49551664</v>
      </c>
      <c r="BG1201" s="40">
        <v>4.4122673619999997</v>
      </c>
      <c r="BH1201" s="40">
        <v>1.916769715</v>
      </c>
      <c r="BI1201" s="40">
        <v>1.560750511</v>
      </c>
      <c r="BJ1201" s="40">
        <v>-0.14595201399999999</v>
      </c>
      <c r="BK1201" s="40">
        <v>0.68785485199999996</v>
      </c>
      <c r="BL1201" s="40">
        <v>0.362071755</v>
      </c>
    </row>
    <row r="1202" spans="1:64" x14ac:dyDescent="0.3">
      <c r="A1202" s="40" t="s">
        <v>281</v>
      </c>
      <c r="B1202" s="40" t="s">
        <v>282</v>
      </c>
      <c r="C1202" s="40" t="s">
        <v>329</v>
      </c>
      <c r="D1202" s="40" t="s">
        <v>98</v>
      </c>
      <c r="E1202" s="40" t="s">
        <v>293</v>
      </c>
      <c r="G1202" s="40" t="s">
        <v>99</v>
      </c>
      <c r="H1202" s="40">
        <v>2.927147035</v>
      </c>
      <c r="I1202" s="40">
        <v>-1.8287189230000001</v>
      </c>
      <c r="J1202" s="40">
        <v>2.8165345500000001</v>
      </c>
      <c r="K1202" s="40">
        <v>-4.2816920319999996</v>
      </c>
      <c r="L1202" s="40">
        <v>1.571934333</v>
      </c>
      <c r="M1202" s="40">
        <v>-1.670118717</v>
      </c>
      <c r="N1202" s="40">
        <v>4.9867255569999998</v>
      </c>
      <c r="O1202" s="40">
        <v>-1.2118661209999999</v>
      </c>
      <c r="P1202" s="40">
        <v>8.8803881180000008</v>
      </c>
      <c r="Q1202" s="40">
        <v>18.63159898</v>
      </c>
      <c r="R1202" s="40">
        <v>5.3439132640000002</v>
      </c>
      <c r="S1202" s="40">
        <v>4.715849543</v>
      </c>
      <c r="T1202" s="40">
        <v>-0.82025345500000002</v>
      </c>
      <c r="U1202" s="40">
        <v>3.1333938319999999</v>
      </c>
      <c r="V1202" s="40">
        <v>-5.0491405619999998</v>
      </c>
      <c r="W1202" s="40">
        <v>-2.6077291979999999</v>
      </c>
      <c r="X1202" s="40">
        <v>-9.6339133780000008</v>
      </c>
      <c r="Y1202" s="40">
        <v>-5.6285239389999999</v>
      </c>
      <c r="Z1202" s="40">
        <v>3.4648312000000001E-2</v>
      </c>
      <c r="AA1202" s="40">
        <v>10.54954371</v>
      </c>
      <c r="AB1202" s="40">
        <v>8.4712064510000005</v>
      </c>
      <c r="AC1202" s="40">
        <v>-1.2149994099999999</v>
      </c>
      <c r="AD1202" s="40">
        <v>-2.2873569790000001</v>
      </c>
      <c r="AE1202" s="40">
        <v>-5.6069724140000003</v>
      </c>
      <c r="AF1202" s="40">
        <v>3.033337645</v>
      </c>
      <c r="AG1202" s="40">
        <v>-1.5106168959999999</v>
      </c>
      <c r="AH1202" s="40">
        <v>-2.3004299929999998</v>
      </c>
      <c r="AI1202" s="40">
        <v>4.0694736200000001</v>
      </c>
      <c r="AJ1202" s="40">
        <v>2.0314310529999999</v>
      </c>
      <c r="AK1202" s="40">
        <v>4.0407216300000002</v>
      </c>
      <c r="AL1202" s="40">
        <v>2.9050691390000001</v>
      </c>
      <c r="AM1202" s="40">
        <v>-11.058124400000001</v>
      </c>
      <c r="AN1202" s="40">
        <v>-1.0137956079999999</v>
      </c>
      <c r="AO1202" s="40">
        <v>7.1600248640000004</v>
      </c>
      <c r="AP1202" s="40">
        <v>-1.6415607729999999</v>
      </c>
      <c r="AQ1202" s="40">
        <v>8.4643908890000006</v>
      </c>
      <c r="AR1202" s="40">
        <v>0.99934150399999999</v>
      </c>
      <c r="AS1202" s="40">
        <v>1.299753583</v>
      </c>
      <c r="AT1202" s="40">
        <v>-2.2257850750000001</v>
      </c>
      <c r="AU1202" s="40">
        <v>-4.3100985590000001</v>
      </c>
      <c r="AV1202" s="40">
        <v>0.25908895599999998</v>
      </c>
      <c r="AW1202" s="40">
        <v>-9.87326221</v>
      </c>
      <c r="AX1202" s="40">
        <v>-17.871330910000001</v>
      </c>
      <c r="AY1202" s="40">
        <v>-6.8662230659999999</v>
      </c>
      <c r="AZ1202" s="40">
        <v>-6.8953103440000003</v>
      </c>
      <c r="BA1202" s="40">
        <v>-4.8166771309999996</v>
      </c>
      <c r="BB1202" s="40">
        <v>-5.1396779639999997</v>
      </c>
      <c r="BC1202" s="40">
        <v>-19.056830850000001</v>
      </c>
      <c r="BD1202" s="40">
        <v>9.9745013569999994</v>
      </c>
      <c r="BE1202" s="40">
        <v>17.332862670000001</v>
      </c>
      <c r="BF1202" s="40">
        <v>11.810030080000001</v>
      </c>
      <c r="BG1202" s="40">
        <v>14.09451612</v>
      </c>
      <c r="BH1202" s="40">
        <v>-0.33882999200000002</v>
      </c>
      <c r="BI1202" s="40">
        <v>4.3211930000000001E-3</v>
      </c>
      <c r="BJ1202" s="40">
        <v>-0.57973752199999995</v>
      </c>
      <c r="BK1202" s="40">
        <v>-1.5705784140000001</v>
      </c>
      <c r="BL1202" s="40">
        <v>2.2999331650000001</v>
      </c>
    </row>
    <row r="1203" spans="1:64" x14ac:dyDescent="0.3">
      <c r="A1203" s="40" t="s">
        <v>147</v>
      </c>
      <c r="B1203" s="40" t="s">
        <v>148</v>
      </c>
      <c r="C1203" s="40" t="s">
        <v>330</v>
      </c>
      <c r="D1203" s="40" t="s">
        <v>98</v>
      </c>
      <c r="E1203" s="40" t="s">
        <v>293</v>
      </c>
      <c r="G1203" s="40" t="s">
        <v>99</v>
      </c>
      <c r="H1203" s="40">
        <v>2.6560180550000001</v>
      </c>
      <c r="I1203" s="40">
        <v>4.7221283319999996</v>
      </c>
      <c r="J1203" s="40">
        <v>-2.593424583</v>
      </c>
      <c r="K1203" s="40">
        <v>0.85718782500000001</v>
      </c>
      <c r="L1203" s="40">
        <v>2.2410230200000001</v>
      </c>
      <c r="M1203" s="40">
        <v>-1.021090474</v>
      </c>
      <c r="N1203" s="40">
        <v>7.0583590239999996</v>
      </c>
      <c r="O1203" s="40">
        <v>1.344304081</v>
      </c>
      <c r="P1203" s="40">
        <v>0.28879471699999998</v>
      </c>
      <c r="Q1203" s="40">
        <v>-1.5993484389999999</v>
      </c>
      <c r="R1203" s="40">
        <v>-0.33697363499999999</v>
      </c>
      <c r="S1203" s="40">
        <v>0.52365620300000004</v>
      </c>
      <c r="T1203" s="40">
        <v>-1.334392179</v>
      </c>
      <c r="U1203" s="40">
        <v>6.3222602930000003</v>
      </c>
      <c r="V1203" s="40">
        <v>1.0821198949999999</v>
      </c>
      <c r="W1203" s="40">
        <v>6.4677965970000004</v>
      </c>
      <c r="X1203" s="40">
        <v>-1.588731261</v>
      </c>
      <c r="Y1203" s="40">
        <v>2.495364318</v>
      </c>
      <c r="Z1203" s="40">
        <v>1.476287116</v>
      </c>
      <c r="AA1203" s="40">
        <v>-1.4366735820000001</v>
      </c>
      <c r="AB1203" s="40">
        <v>1.832680565</v>
      </c>
      <c r="AC1203" s="40">
        <v>6.9128542309999998</v>
      </c>
      <c r="AD1203" s="40">
        <v>-2.150736593</v>
      </c>
      <c r="AE1203" s="40">
        <v>-4.2610426539999997</v>
      </c>
      <c r="AF1203" s="40">
        <v>5.7557417529999997</v>
      </c>
      <c r="AG1203" s="40">
        <v>5.1949556130000003</v>
      </c>
      <c r="AH1203" s="40">
        <v>-2.8024582570000001</v>
      </c>
      <c r="AI1203" s="40">
        <v>3.057972371</v>
      </c>
      <c r="AJ1203" s="40">
        <v>-0.51090923600000004</v>
      </c>
      <c r="AK1203" s="40">
        <v>-3.2112144429999998</v>
      </c>
      <c r="AL1203" s="40">
        <v>6.1889968609999997</v>
      </c>
      <c r="AM1203" s="40">
        <v>-2.4305231150000002</v>
      </c>
      <c r="AN1203" s="40">
        <v>0.695587917</v>
      </c>
      <c r="AO1203" s="40">
        <v>-1.4108389379999999</v>
      </c>
      <c r="AP1203" s="40">
        <v>2.8529866369999999</v>
      </c>
      <c r="AQ1203" s="40">
        <v>7.9873477890000002</v>
      </c>
      <c r="AR1203" s="40">
        <v>3.3981210069999999</v>
      </c>
      <c r="AS1203" s="40">
        <v>4.3417101120000003</v>
      </c>
      <c r="AT1203" s="40">
        <v>4.4153164680000003</v>
      </c>
      <c r="AU1203" s="40">
        <v>-1.032642563</v>
      </c>
      <c r="AV1203" s="40">
        <v>3.60861857</v>
      </c>
      <c r="AW1203" s="40">
        <v>1.3945659640000001</v>
      </c>
      <c r="AX1203" s="40">
        <v>4.7227075320000003</v>
      </c>
      <c r="AY1203" s="40">
        <v>1.4641413999999999</v>
      </c>
      <c r="AZ1203" s="40">
        <v>5.493463706</v>
      </c>
      <c r="BA1203" s="40">
        <v>3.1241741319999998</v>
      </c>
      <c r="BB1203" s="40">
        <v>2.5203209229999999</v>
      </c>
      <c r="BC1203" s="40">
        <v>4.097478797</v>
      </c>
      <c r="BD1203" s="40">
        <v>-0.107397784</v>
      </c>
      <c r="BE1203" s="40">
        <v>2.2394417500000001</v>
      </c>
      <c r="BF1203" s="40">
        <v>3.466316511</v>
      </c>
      <c r="BG1203" s="40">
        <v>3.3093818769999999</v>
      </c>
      <c r="BH1203" s="40">
        <v>2.6849582679999999</v>
      </c>
      <c r="BI1203" s="40">
        <v>1.282015532</v>
      </c>
      <c r="BJ1203" s="40">
        <v>0.88482498200000004</v>
      </c>
      <c r="BK1203" s="40">
        <v>2.8900964409999998</v>
      </c>
      <c r="BL1203" s="40">
        <v>3.2728318500000002</v>
      </c>
    </row>
    <row r="1204" spans="1:64" x14ac:dyDescent="0.3">
      <c r="A1204" s="40" t="s">
        <v>153</v>
      </c>
      <c r="B1204" s="40" t="s">
        <v>154</v>
      </c>
      <c r="C1204" s="40" t="s">
        <v>330</v>
      </c>
      <c r="D1204" s="40" t="s">
        <v>98</v>
      </c>
      <c r="E1204" s="40" t="s">
        <v>293</v>
      </c>
      <c r="G1204" s="40" t="s">
        <v>99</v>
      </c>
      <c r="H1204" s="40">
        <v>-0.90237321599999998</v>
      </c>
      <c r="I1204" s="40">
        <v>0.85302013300000001</v>
      </c>
      <c r="J1204" s="40">
        <v>1.47970807</v>
      </c>
      <c r="K1204" s="40">
        <v>1.236753164</v>
      </c>
      <c r="L1204" s="40">
        <v>-0.29631527899999999</v>
      </c>
      <c r="M1204" s="40">
        <v>2.1868602720000001</v>
      </c>
      <c r="N1204" s="40">
        <v>-13.02092966</v>
      </c>
      <c r="O1204" s="40">
        <v>3.781263574</v>
      </c>
      <c r="P1204" s="40">
        <v>2.325541147</v>
      </c>
      <c r="Q1204" s="40">
        <v>0.51673870300000002</v>
      </c>
      <c r="R1204" s="40">
        <v>0.85151980800000004</v>
      </c>
      <c r="S1204" s="40">
        <v>2.3333123000000001E-2</v>
      </c>
      <c r="T1204" s="40">
        <v>2.5895842670000002</v>
      </c>
      <c r="U1204" s="40">
        <v>7.7750517769999998</v>
      </c>
      <c r="V1204" s="40">
        <v>8.2183913079999993</v>
      </c>
      <c r="W1204" s="40">
        <v>-8.1084793309999998</v>
      </c>
      <c r="X1204" s="40">
        <v>10.546840189999999</v>
      </c>
      <c r="Y1204" s="40">
        <v>18.524899049999998</v>
      </c>
      <c r="Z1204" s="40">
        <v>2.9635763590000002</v>
      </c>
      <c r="AA1204" s="40">
        <v>-4.8490976970000004</v>
      </c>
      <c r="AB1204" s="40">
        <v>13.59430208</v>
      </c>
      <c r="AC1204" s="40">
        <v>4.2814069369999999</v>
      </c>
      <c r="AD1204" s="40">
        <v>3.625898367</v>
      </c>
      <c r="AE1204" s="40">
        <v>4.1952634709999996</v>
      </c>
      <c r="AF1204" s="40">
        <v>4.753963411</v>
      </c>
      <c r="AG1204" s="40">
        <v>3.4940800040000002</v>
      </c>
      <c r="AH1204" s="40">
        <v>-5.1470739620000003</v>
      </c>
      <c r="AI1204" s="40">
        <v>-10.62726215</v>
      </c>
      <c r="AJ1204" s="40">
        <v>-4.7574519349999997</v>
      </c>
      <c r="AK1204" s="40">
        <v>-8.8552146910000005</v>
      </c>
      <c r="AL1204" s="40">
        <v>-6.5642526190000003</v>
      </c>
      <c r="AM1204" s="40">
        <v>-5.8190748760000002</v>
      </c>
      <c r="AN1204" s="40">
        <v>-10.45730161</v>
      </c>
      <c r="AO1204" s="40">
        <v>-0.60862451200000001</v>
      </c>
      <c r="AP1204" s="40">
        <v>0.76921476499999997</v>
      </c>
      <c r="AQ1204" s="40">
        <v>1.7054702049999999</v>
      </c>
      <c r="AR1204" s="40">
        <v>2.6093375970000001</v>
      </c>
      <c r="AS1204" s="40">
        <v>1.92529522</v>
      </c>
      <c r="AT1204" s="40">
        <v>1.7125634709999999</v>
      </c>
      <c r="AU1204" s="40">
        <v>0.96123731700000004</v>
      </c>
      <c r="AV1204" s="40">
        <v>1.7196252160000001</v>
      </c>
      <c r="AW1204" s="40">
        <v>1.561045985</v>
      </c>
      <c r="AX1204" s="40">
        <v>1.8511290140000001</v>
      </c>
      <c r="AY1204" s="40">
        <v>3.9774324509999999</v>
      </c>
      <c r="AZ1204" s="40">
        <v>-0.683253793</v>
      </c>
      <c r="BA1204" s="40">
        <v>0.69044366599999996</v>
      </c>
      <c r="BB1204" s="40">
        <v>2.074680989</v>
      </c>
      <c r="BC1204" s="40">
        <v>0.68841934400000004</v>
      </c>
      <c r="BD1204" s="40">
        <v>-0.56519321</v>
      </c>
      <c r="BE1204" s="40">
        <v>0.63657010300000005</v>
      </c>
      <c r="BF1204" s="40">
        <v>1.338592131</v>
      </c>
      <c r="BG1204" s="40">
        <v>1.7567382659999999</v>
      </c>
      <c r="BH1204" s="40">
        <v>2.6137026429999999</v>
      </c>
      <c r="BI1204" s="40">
        <v>3.1027387449999999</v>
      </c>
      <c r="BJ1204" s="40">
        <v>2.900267022</v>
      </c>
      <c r="BK1204" s="40">
        <v>1.9488368069999999</v>
      </c>
      <c r="BL1204" s="40">
        <v>0.90355762500000003</v>
      </c>
    </row>
    <row r="1205" spans="1:64" x14ac:dyDescent="0.3">
      <c r="A1205" s="40" t="s">
        <v>155</v>
      </c>
      <c r="B1205" s="40" t="s">
        <v>156</v>
      </c>
      <c r="C1205" s="40" t="s">
        <v>330</v>
      </c>
      <c r="D1205" s="40" t="s">
        <v>98</v>
      </c>
      <c r="E1205" s="40" t="s">
        <v>293</v>
      </c>
      <c r="G1205" s="40" t="s">
        <v>99</v>
      </c>
      <c r="H1205" s="40">
        <v>-0.54919850199999998</v>
      </c>
      <c r="I1205" s="40">
        <v>3.3056853909999999</v>
      </c>
      <c r="J1205" s="40">
        <v>-3.526169822</v>
      </c>
      <c r="K1205" s="40">
        <v>-4.4013806500000001</v>
      </c>
      <c r="L1205" s="40">
        <v>-1.310948107</v>
      </c>
      <c r="M1205" s="40">
        <v>-3.629830106</v>
      </c>
      <c r="N1205" s="40">
        <v>-1.0705003900000001</v>
      </c>
      <c r="O1205" s="40">
        <v>-2.2931561020000002</v>
      </c>
      <c r="P1205" s="40">
        <v>4.8138779920000001</v>
      </c>
      <c r="Q1205" s="40">
        <v>-0.241892302</v>
      </c>
      <c r="R1205" s="40">
        <v>-4.4130797719999997</v>
      </c>
      <c r="S1205" s="40">
        <v>-1.2103541680000001</v>
      </c>
      <c r="T1205" s="40">
        <v>-10.550336339999999</v>
      </c>
      <c r="U1205" s="40">
        <v>2.5505846540000001</v>
      </c>
      <c r="V1205" s="40">
        <v>6.6520103019999999</v>
      </c>
      <c r="W1205" s="40">
        <v>0.90048089899999995</v>
      </c>
      <c r="X1205" s="40">
        <v>0.269739493</v>
      </c>
      <c r="Y1205" s="40">
        <v>-2.3441537929999998</v>
      </c>
      <c r="Z1205" s="40">
        <v>-22.95285303</v>
      </c>
      <c r="AA1205" s="40">
        <v>-7.9493131569999997</v>
      </c>
      <c r="AB1205" s="40">
        <v>-1.107727707</v>
      </c>
      <c r="AC1205" s="40">
        <v>3.0000359200000002</v>
      </c>
      <c r="AD1205" s="40">
        <v>12.950367719999999</v>
      </c>
      <c r="AE1205" s="40">
        <v>-0.52500008300000001</v>
      </c>
      <c r="AF1205" s="40">
        <v>18.50394872</v>
      </c>
      <c r="AG1205" s="40">
        <v>-6.8527583270000001</v>
      </c>
      <c r="AH1205" s="40">
        <v>-5.368374674</v>
      </c>
      <c r="AI1205" s="40">
        <v>11.837523620000001</v>
      </c>
      <c r="AJ1205" s="40">
        <v>1.5435478490000001</v>
      </c>
      <c r="AK1205" s="40">
        <v>-7.2150588080000002</v>
      </c>
      <c r="AL1205" s="40">
        <v>5.125202196</v>
      </c>
      <c r="AM1205" s="40">
        <v>4.6162094590000002</v>
      </c>
      <c r="AN1205" s="40">
        <v>-18.365137969999999</v>
      </c>
      <c r="AO1205" s="40">
        <v>6.6154062509999996</v>
      </c>
      <c r="AP1205" s="40">
        <v>-2.0690471019999999</v>
      </c>
      <c r="AQ1205" s="40">
        <v>-1.179137122</v>
      </c>
      <c r="AR1205" s="40">
        <v>2.0985913059999999</v>
      </c>
      <c r="AS1205" s="40">
        <v>3.2850090999999999</v>
      </c>
      <c r="AT1205" s="40">
        <v>-4.1728243750000003</v>
      </c>
      <c r="AU1205" s="40">
        <v>-4.4525378050000004</v>
      </c>
      <c r="AV1205" s="40">
        <v>7.5277947420000002</v>
      </c>
      <c r="AW1205" s="40">
        <v>4.4093672369999997</v>
      </c>
      <c r="AX1205" s="40">
        <v>10.41019732</v>
      </c>
      <c r="AY1205" s="40">
        <v>28.718521070000001</v>
      </c>
      <c r="AZ1205" s="40">
        <v>13.172040259999999</v>
      </c>
      <c r="BA1205" s="40">
        <v>-2.7762290630000002</v>
      </c>
      <c r="BB1205" s="40">
        <v>-0.122205409</v>
      </c>
      <c r="BC1205" s="40">
        <v>-0.26229781699999999</v>
      </c>
      <c r="BD1205" s="40">
        <v>0.87515633299999995</v>
      </c>
      <c r="BE1205" s="40">
        <v>9.8780445110000006</v>
      </c>
      <c r="BF1205" s="40">
        <v>-3.1866646689999998</v>
      </c>
      <c r="BG1205" s="40">
        <v>5.3133223159999998</v>
      </c>
      <c r="BH1205" s="40">
        <v>2.2517749579999999</v>
      </c>
      <c r="BI1205" s="40">
        <v>3.4663681500000001</v>
      </c>
      <c r="BJ1205" s="40">
        <v>-0.45981201300000002</v>
      </c>
      <c r="BK1205" s="40">
        <v>-9.1298301259999999</v>
      </c>
      <c r="BL1205" s="40">
        <v>-5.8680970160000001</v>
      </c>
    </row>
    <row r="1206" spans="1:64" x14ac:dyDescent="0.3">
      <c r="A1206" s="40" t="s">
        <v>284</v>
      </c>
      <c r="B1206" s="40" t="s">
        <v>272</v>
      </c>
      <c r="C1206" s="40" t="s">
        <v>330</v>
      </c>
      <c r="D1206" s="40" t="s">
        <v>98</v>
      </c>
      <c r="E1206" s="40" t="s">
        <v>293</v>
      </c>
      <c r="G1206" s="40" t="s">
        <v>99</v>
      </c>
      <c r="H1206" s="40">
        <v>5.9087529280000002</v>
      </c>
      <c r="I1206" s="40">
        <v>-2.643489491</v>
      </c>
      <c r="J1206" s="40">
        <v>10.025538450000001</v>
      </c>
      <c r="K1206" s="40">
        <v>13.058328510000001</v>
      </c>
      <c r="L1206" s="40">
        <v>-6.7824736620000001</v>
      </c>
      <c r="M1206" s="40">
        <v>7.4642536640000001</v>
      </c>
      <c r="N1206" s="40">
        <v>0.79846718699999997</v>
      </c>
      <c r="O1206" s="40">
        <v>8.4059019349999993</v>
      </c>
      <c r="P1206" s="40">
        <v>5.3194509239999999</v>
      </c>
      <c r="Q1206" s="40">
        <v>5.8604815610000003</v>
      </c>
      <c r="R1206" s="40">
        <v>4.7234045409999998</v>
      </c>
      <c r="S1206" s="40">
        <v>-0.44976001300000001</v>
      </c>
      <c r="T1206" s="40">
        <v>1.0669924209999999</v>
      </c>
      <c r="U1206" s="40">
        <v>-0.49454191400000003</v>
      </c>
      <c r="V1206" s="40">
        <v>3.2842943400000002</v>
      </c>
      <c r="W1206" s="40">
        <v>7.7888575119999999</v>
      </c>
      <c r="X1206" s="40">
        <v>2.4905086820000002</v>
      </c>
      <c r="Y1206" s="40">
        <v>5.9811056469999997</v>
      </c>
      <c r="Z1206" s="40">
        <v>-2.10135425</v>
      </c>
      <c r="AA1206" s="40">
        <v>-14.81623373</v>
      </c>
      <c r="AB1206" s="40">
        <v>-0.924070528</v>
      </c>
      <c r="AC1206" s="40">
        <v>-4.0136847879999999</v>
      </c>
      <c r="AD1206" s="40">
        <v>-7.8557757419999996</v>
      </c>
      <c r="AE1206" s="40">
        <v>-6.5960013929999999</v>
      </c>
      <c r="AF1206" s="40">
        <v>0.44792766000000001</v>
      </c>
      <c r="AG1206" s="40">
        <v>-0.60751939499999996</v>
      </c>
      <c r="AH1206" s="40">
        <v>-3.9606141309999998</v>
      </c>
      <c r="AI1206" s="40">
        <v>-2.4454313330000002</v>
      </c>
      <c r="AJ1206" s="40">
        <v>-0.66047508499999996</v>
      </c>
      <c r="AK1206" s="40">
        <v>-4.5506150500000002</v>
      </c>
      <c r="AL1206" s="40">
        <v>-3.4400718000000001</v>
      </c>
      <c r="AM1206" s="40">
        <v>-3.6776872639999998</v>
      </c>
      <c r="AN1206" s="40">
        <v>-3.5605845129999998</v>
      </c>
      <c r="AO1206" s="40">
        <v>-2.487795889</v>
      </c>
      <c r="AP1206" s="40">
        <v>3.7573752219999998</v>
      </c>
      <c r="AQ1206" s="40">
        <v>4.4646046740000003</v>
      </c>
      <c r="AR1206" s="40">
        <v>0.71616091999999998</v>
      </c>
      <c r="AS1206" s="40">
        <v>2.033586374</v>
      </c>
      <c r="AT1206" s="40">
        <v>-0.973875724</v>
      </c>
      <c r="AU1206" s="40">
        <v>-4.3357168000000001</v>
      </c>
      <c r="AV1206" s="40">
        <v>-1.9561926519999999</v>
      </c>
      <c r="AW1206" s="40">
        <v>-3.5155797510000002</v>
      </c>
      <c r="AX1206" s="40">
        <v>-3.1049890709999999</v>
      </c>
      <c r="AY1206" s="40">
        <v>-0.55903417899999996</v>
      </c>
      <c r="AZ1206" s="40">
        <v>-0.156953168</v>
      </c>
      <c r="BA1206" s="40">
        <v>-0.45553542800000002</v>
      </c>
      <c r="BB1206" s="40">
        <v>-0.295788895</v>
      </c>
      <c r="BC1206" s="40">
        <v>0.37583483699999998</v>
      </c>
      <c r="BD1206" s="40">
        <v>0.98106139699999995</v>
      </c>
      <c r="BE1206" s="40">
        <v>-0.30743673399999999</v>
      </c>
      <c r="BF1206" s="40">
        <v>-6.6476080260000003</v>
      </c>
      <c r="BG1206" s="40">
        <v>8.0017605700000001</v>
      </c>
      <c r="BH1206" s="40">
        <v>6.1743676299999999</v>
      </c>
      <c r="BI1206" s="40">
        <v>6.0657549460000002</v>
      </c>
      <c r="BJ1206" s="40">
        <v>6.1245718140000003</v>
      </c>
      <c r="BK1206" s="40">
        <v>5.2950114819999996</v>
      </c>
      <c r="BL1206" s="40">
        <v>5.0473862489999997</v>
      </c>
    </row>
    <row r="1207" spans="1:64" x14ac:dyDescent="0.3">
      <c r="A1207" s="40" t="s">
        <v>273</v>
      </c>
      <c r="B1207" s="40" t="s">
        <v>274</v>
      </c>
      <c r="C1207" s="40" t="s">
        <v>330</v>
      </c>
      <c r="D1207" s="40" t="s">
        <v>98</v>
      </c>
      <c r="E1207" s="40" t="s">
        <v>293</v>
      </c>
      <c r="G1207" s="40" t="s">
        <v>99</v>
      </c>
      <c r="H1207" s="40">
        <v>0.20242742999999999</v>
      </c>
      <c r="I1207" s="40">
        <v>0.89241831299999996</v>
      </c>
      <c r="J1207" s="40">
        <v>1.2900197579999999</v>
      </c>
      <c r="K1207" s="40">
        <v>-0.645526453</v>
      </c>
      <c r="L1207" s="40">
        <v>-1.224337703</v>
      </c>
      <c r="M1207" s="40">
        <v>-6.4476122360000003</v>
      </c>
      <c r="N1207" s="40">
        <v>0.94601627200000005</v>
      </c>
      <c r="O1207" s="40">
        <v>-1.62820776</v>
      </c>
      <c r="P1207" s="40">
        <v>3.7802635169999999</v>
      </c>
      <c r="Q1207" s="40">
        <v>7.1755141719999997</v>
      </c>
      <c r="R1207" s="40">
        <v>2.4711974059999999</v>
      </c>
      <c r="S1207" s="40">
        <v>-5.2390412169999996</v>
      </c>
      <c r="T1207" s="40">
        <v>-4.8284870000000001E-2</v>
      </c>
      <c r="U1207" s="40">
        <v>4.0248003079999997</v>
      </c>
      <c r="V1207" s="40">
        <v>-14.4546855</v>
      </c>
      <c r="W1207" s="40">
        <v>-5.3786915300000002</v>
      </c>
      <c r="X1207" s="40">
        <v>0.60379948000000006</v>
      </c>
      <c r="Y1207" s="40">
        <v>6.7514566760000001</v>
      </c>
      <c r="Z1207" s="40">
        <v>-4.3284734760000001</v>
      </c>
      <c r="AA1207" s="40">
        <v>-1.8652369070000001</v>
      </c>
      <c r="AB1207" s="40">
        <v>-6.2421652190000003</v>
      </c>
      <c r="AC1207" s="40">
        <v>-9.9254403129999993</v>
      </c>
      <c r="AD1207" s="40">
        <v>-7.8293082439999999</v>
      </c>
      <c r="AE1207" s="40">
        <v>4.9760241609999998</v>
      </c>
      <c r="AF1207" s="40">
        <v>1.743968787</v>
      </c>
      <c r="AG1207" s="40">
        <v>2.0838137809999999</v>
      </c>
      <c r="AH1207" s="40">
        <v>1.863512915</v>
      </c>
      <c r="AI1207" s="40">
        <v>2.7857825900000002</v>
      </c>
      <c r="AJ1207" s="40">
        <v>2.282918113</v>
      </c>
      <c r="AK1207" s="40">
        <v>0.54301566400000001</v>
      </c>
      <c r="AL1207" s="40">
        <v>2.4029053230000001</v>
      </c>
      <c r="AM1207" s="40">
        <v>1.0288884110000001</v>
      </c>
      <c r="AN1207" s="40">
        <v>1.9967940369999999</v>
      </c>
      <c r="AO1207" s="40">
        <v>0.55627203400000003</v>
      </c>
      <c r="AP1207" s="40">
        <v>1.4395313970000001</v>
      </c>
      <c r="AQ1207" s="40">
        <v>2.0147844909999999</v>
      </c>
      <c r="AR1207" s="40">
        <v>1.692138932</v>
      </c>
      <c r="AS1207" s="40">
        <v>2.217731315</v>
      </c>
      <c r="AT1207" s="40">
        <v>1.907644611</v>
      </c>
      <c r="AU1207" s="40">
        <v>1.1749535959999999</v>
      </c>
      <c r="AV1207" s="40">
        <v>1.41444273</v>
      </c>
      <c r="AW1207" s="40">
        <v>1.862303982</v>
      </c>
      <c r="AX1207" s="40">
        <v>2.5129389099999999</v>
      </c>
      <c r="AY1207" s="40">
        <v>2.884067146</v>
      </c>
      <c r="AZ1207" s="40">
        <v>3.1693118949999999</v>
      </c>
      <c r="BA1207" s="40">
        <v>3.650514152</v>
      </c>
      <c r="BB1207" s="40">
        <v>1.6495158430000001</v>
      </c>
      <c r="BC1207" s="40">
        <v>6.3462751119999998</v>
      </c>
      <c r="BD1207" s="40">
        <v>2.1900613340000001</v>
      </c>
      <c r="BE1207" s="40">
        <v>5.2221579389999997</v>
      </c>
      <c r="BF1207" s="40">
        <v>11.279263459999999</v>
      </c>
      <c r="BG1207" s="40">
        <v>6.6966903120000003</v>
      </c>
      <c r="BH1207" s="40">
        <v>4.8148544810000002</v>
      </c>
      <c r="BI1207" s="40">
        <v>0.54540255900000001</v>
      </c>
      <c r="BJ1207" s="40">
        <v>-0.11948609</v>
      </c>
      <c r="BK1207" s="40">
        <v>1.1596225170000001</v>
      </c>
      <c r="BL1207" s="40">
        <v>5.79219084</v>
      </c>
    </row>
    <row r="1208" spans="1:64" x14ac:dyDescent="0.3">
      <c r="A1208" s="40" t="s">
        <v>161</v>
      </c>
      <c r="B1208" s="40" t="s">
        <v>162</v>
      </c>
      <c r="C1208" s="40" t="s">
        <v>330</v>
      </c>
      <c r="D1208" s="40" t="s">
        <v>98</v>
      </c>
      <c r="E1208" s="40" t="s">
        <v>293</v>
      </c>
      <c r="G1208" s="40" t="s">
        <v>99</v>
      </c>
      <c r="O1208" s="40">
        <v>2.3694373830000002</v>
      </c>
      <c r="P1208" s="40">
        <v>-1.1468790230000001</v>
      </c>
      <c r="Q1208" s="40">
        <v>4.5734938759999997</v>
      </c>
      <c r="R1208" s="40">
        <v>0.94872106700000003</v>
      </c>
      <c r="S1208" s="40">
        <v>4.07185094</v>
      </c>
      <c r="T1208" s="40">
        <v>-3.167770285</v>
      </c>
      <c r="U1208" s="40">
        <v>-3.263126008</v>
      </c>
      <c r="V1208" s="40">
        <v>9.6631706360000003</v>
      </c>
      <c r="W1208" s="40">
        <v>11.651365889999999</v>
      </c>
      <c r="X1208" s="40">
        <v>4.5166825399999997</v>
      </c>
      <c r="Y1208" s="40">
        <v>-3.1784368839999999</v>
      </c>
      <c r="Z1208" s="40">
        <v>8.4075143469999993</v>
      </c>
      <c r="AA1208" s="40">
        <v>-6.1279230849999999</v>
      </c>
      <c r="AB1208" s="40">
        <v>-0.51422886599999995</v>
      </c>
      <c r="AC1208" s="40">
        <v>-9.3010719940000008</v>
      </c>
      <c r="AD1208" s="40">
        <v>-0.28589401199999998</v>
      </c>
      <c r="AE1208" s="40">
        <v>-2.230085914</v>
      </c>
      <c r="AF1208" s="40">
        <v>18.163742330000002</v>
      </c>
      <c r="AG1208" s="40">
        <v>1.1012730669999999</v>
      </c>
      <c r="AH1208" s="40">
        <v>-1.532826684</v>
      </c>
      <c r="AI1208" s="40">
        <v>5.9067458390000001</v>
      </c>
      <c r="AJ1208" s="40">
        <v>2.5625725300000002</v>
      </c>
      <c r="AK1208" s="40">
        <v>-4.2951709620000003</v>
      </c>
      <c r="AL1208" s="40">
        <v>9.3259321170000007</v>
      </c>
      <c r="AM1208" s="40">
        <v>-5.5731795799999997</v>
      </c>
      <c r="AN1208" s="40">
        <v>0.48440340900000001</v>
      </c>
      <c r="AO1208" s="40">
        <v>1.0292299170000001</v>
      </c>
      <c r="AP1208" s="40">
        <v>-1.717102272</v>
      </c>
      <c r="AQ1208" s="40">
        <v>4.3148785590000003</v>
      </c>
      <c r="AR1208" s="40">
        <v>2.1623662380000002</v>
      </c>
      <c r="AS1208" s="40">
        <v>4.8075572190000004</v>
      </c>
      <c r="AT1208" s="40">
        <v>2.8969015250000001</v>
      </c>
      <c r="AU1208" s="40">
        <v>-2.830625892</v>
      </c>
      <c r="AV1208" s="40">
        <v>12.050112349999999</v>
      </c>
      <c r="AW1208" s="40">
        <v>4.4096885000000002E-2</v>
      </c>
      <c r="AX1208" s="40">
        <v>5.7905240439999996</v>
      </c>
      <c r="AY1208" s="40">
        <v>-1.6099070150000001</v>
      </c>
      <c r="AZ1208" s="40">
        <v>3.148153035</v>
      </c>
      <c r="BA1208" s="40">
        <v>1.2731566839999999</v>
      </c>
      <c r="BB1208" s="40">
        <v>9.9161466000000004E-2</v>
      </c>
      <c r="BC1208" s="40">
        <v>1.345141527</v>
      </c>
      <c r="BD1208" s="40">
        <v>1.3223847790000001</v>
      </c>
      <c r="BE1208" s="40">
        <v>2.1375212800000001</v>
      </c>
      <c r="BF1208" s="40">
        <v>0.14520878200000001</v>
      </c>
      <c r="BG1208" s="40">
        <v>-3.7211454069999998</v>
      </c>
      <c r="BH1208" s="40">
        <v>-0.62156762099999996</v>
      </c>
      <c r="BI1208" s="40">
        <v>3.9826065530000001</v>
      </c>
      <c r="BJ1208" s="40">
        <v>2.8988280670000002</v>
      </c>
      <c r="BK1208" s="40">
        <v>2.7019221629999999</v>
      </c>
      <c r="BL1208" s="40">
        <v>2.2898213489999999</v>
      </c>
    </row>
    <row r="1209" spans="1:64" x14ac:dyDescent="0.3">
      <c r="A1209" s="40" t="s">
        <v>163</v>
      </c>
      <c r="B1209" s="40" t="s">
        <v>164</v>
      </c>
      <c r="C1209" s="40" t="s">
        <v>330</v>
      </c>
      <c r="D1209" s="40" t="s">
        <v>98</v>
      </c>
      <c r="E1209" s="40" t="s">
        <v>293</v>
      </c>
      <c r="G1209" s="40" t="s">
        <v>99</v>
      </c>
      <c r="H1209" s="40">
        <v>12.25285025</v>
      </c>
      <c r="I1209" s="40">
        <v>-2.1487022530000002</v>
      </c>
      <c r="J1209" s="40">
        <v>-4.7945653720000001</v>
      </c>
      <c r="K1209" s="40">
        <v>24.01668973</v>
      </c>
      <c r="L1209" s="40">
        <v>12.78888517</v>
      </c>
      <c r="M1209" s="40">
        <v>-2.664007163</v>
      </c>
      <c r="N1209" s="40">
        <v>0.57473814000000001</v>
      </c>
      <c r="O1209" s="40">
        <v>7.013651769</v>
      </c>
      <c r="P1209" s="40">
        <v>-1.6738052880000001</v>
      </c>
      <c r="Q1209" s="40">
        <v>8.7576708910000001</v>
      </c>
      <c r="R1209" s="40">
        <v>-1.0882021019999999</v>
      </c>
      <c r="S1209" s="40">
        <v>-3.584489145</v>
      </c>
      <c r="T1209" s="40">
        <v>-7.3191273160000003</v>
      </c>
      <c r="U1209" s="40">
        <v>8.9548119980000003</v>
      </c>
      <c r="V1209" s="40">
        <v>-7.8400759789999999</v>
      </c>
      <c r="W1209" s="40">
        <v>5.4603626859999999</v>
      </c>
      <c r="X1209" s="40">
        <v>-4.6583966959999996</v>
      </c>
      <c r="Y1209" s="40">
        <v>-3.3195981379999999</v>
      </c>
      <c r="Z1209" s="40">
        <v>1.8241347699999999</v>
      </c>
      <c r="AA1209" s="40">
        <v>0.44126372899999999</v>
      </c>
      <c r="AB1209" s="40">
        <v>0.51156898500000003</v>
      </c>
      <c r="AC1209" s="40">
        <v>-5.1154220319999997</v>
      </c>
      <c r="AD1209" s="40">
        <v>0.79712834899999996</v>
      </c>
      <c r="AE1209" s="40">
        <v>-5.944006602</v>
      </c>
      <c r="AF1209" s="40">
        <v>0.135834854</v>
      </c>
      <c r="AG1209" s="40">
        <v>2.8085897050000002</v>
      </c>
      <c r="AH1209" s="40">
        <v>-0.87857166799999997</v>
      </c>
      <c r="AI1209" s="40">
        <v>-1.0314982690000001</v>
      </c>
      <c r="AJ1209" s="40">
        <v>1.965813434</v>
      </c>
      <c r="AK1209" s="40">
        <v>-4.3894267869999997</v>
      </c>
      <c r="AL1209" s="40">
        <v>-0.89973672699999996</v>
      </c>
      <c r="AM1209" s="40">
        <v>-0.80150035900000005</v>
      </c>
      <c r="AN1209" s="40">
        <v>3.0655053699999999</v>
      </c>
      <c r="AO1209" s="40">
        <v>-5.701845681</v>
      </c>
      <c r="AP1209" s="40">
        <v>6.7205939729999997</v>
      </c>
      <c r="AQ1209" s="40">
        <v>2.7213930639999999</v>
      </c>
      <c r="AR1209" s="40">
        <v>-6.9313168049999998</v>
      </c>
      <c r="AS1209" s="40">
        <v>-0.35182599399999998</v>
      </c>
      <c r="AT1209" s="40">
        <v>4.452106884</v>
      </c>
      <c r="AU1209" s="40">
        <v>-3.3908585969999998</v>
      </c>
      <c r="AV1209" s="40">
        <v>-0.96549968600000002</v>
      </c>
      <c r="AW1209" s="40">
        <v>-2.225390263</v>
      </c>
      <c r="AX1209" s="40">
        <v>2.9718083219999998</v>
      </c>
      <c r="AY1209" s="40">
        <v>2.7688774060000001</v>
      </c>
      <c r="AZ1209" s="40">
        <v>5.9100349200000002</v>
      </c>
      <c r="BA1209" s="40">
        <v>15.54981759</v>
      </c>
      <c r="BB1209" s="40">
        <v>-3.8013366E-2</v>
      </c>
      <c r="BC1209" s="40">
        <v>-1.734397492</v>
      </c>
      <c r="BD1209" s="40">
        <v>-3.8290169349999998</v>
      </c>
      <c r="BE1209" s="40">
        <v>1.776528807</v>
      </c>
      <c r="BF1209" s="40">
        <v>1.6587343960000001</v>
      </c>
      <c r="BG1209" s="40">
        <v>2.6858636910000002</v>
      </c>
      <c r="BH1209" s="40">
        <v>2.9735278809999999</v>
      </c>
      <c r="BI1209" s="40">
        <v>2.5204306619999999</v>
      </c>
      <c r="BJ1209" s="40">
        <v>-1.4710928670000001</v>
      </c>
      <c r="BK1209" s="40">
        <v>-0.81446252900000005</v>
      </c>
      <c r="BL1209" s="40">
        <v>0.70969059800000001</v>
      </c>
    </row>
    <row r="1210" spans="1:64" x14ac:dyDescent="0.3">
      <c r="A1210" s="40" t="s">
        <v>167</v>
      </c>
      <c r="B1210" s="40" t="s">
        <v>168</v>
      </c>
      <c r="C1210" s="40" t="s">
        <v>330</v>
      </c>
      <c r="D1210" s="40" t="s">
        <v>98</v>
      </c>
      <c r="E1210" s="40" t="s">
        <v>293</v>
      </c>
      <c r="G1210" s="40" t="s">
        <v>99</v>
      </c>
      <c r="H1210" s="40">
        <v>1.6216507929999999</v>
      </c>
      <c r="I1210" s="40">
        <v>7.1481082379999998</v>
      </c>
      <c r="J1210" s="40">
        <v>6.2966435729999999</v>
      </c>
      <c r="K1210" s="40">
        <v>-2.7331948879999999</v>
      </c>
      <c r="L1210" s="40">
        <v>3.8794632409999998</v>
      </c>
      <c r="M1210" s="40">
        <v>-3.197676918</v>
      </c>
      <c r="N1210" s="40">
        <v>-2.6949204240000002</v>
      </c>
      <c r="O1210" s="40">
        <v>-2.4264224620000001</v>
      </c>
      <c r="P1210" s="40">
        <v>-8.1153529280000001</v>
      </c>
      <c r="Q1210" s="40">
        <v>0.20614370500000001</v>
      </c>
      <c r="R1210" s="40">
        <v>2.777475516</v>
      </c>
      <c r="S1210" s="40">
        <v>-7.756833576</v>
      </c>
      <c r="T1210" s="40">
        <v>-19.313931520000001</v>
      </c>
      <c r="U1210" s="40">
        <v>5.7832293210000003</v>
      </c>
      <c r="V1210" s="40">
        <v>-5.495866146</v>
      </c>
      <c r="W1210" s="40">
        <v>-2.1545492429999999</v>
      </c>
      <c r="X1210" s="40">
        <v>4.7028729010000001</v>
      </c>
      <c r="Y1210" s="40">
        <v>10.231779489999999</v>
      </c>
      <c r="Z1210" s="40">
        <v>4.0873480149999999</v>
      </c>
      <c r="AA1210" s="40">
        <v>-5.014154982</v>
      </c>
      <c r="AB1210" s="40">
        <v>-2.2490998690000001</v>
      </c>
      <c r="AC1210" s="40">
        <v>-1.2661262040000001</v>
      </c>
      <c r="AD1210" s="40">
        <v>-7.4569355499999999</v>
      </c>
      <c r="AE1210" s="40">
        <v>-19.18246813</v>
      </c>
      <c r="AF1210" s="40">
        <v>4.6761412399999998</v>
      </c>
      <c r="AG1210" s="40">
        <v>3.3588086210000001</v>
      </c>
      <c r="AH1210" s="40">
        <v>-2.7569617360000001</v>
      </c>
      <c r="AI1210" s="40">
        <v>3.8328360570000002</v>
      </c>
      <c r="AJ1210" s="40">
        <v>-2.037861784</v>
      </c>
      <c r="AK1210" s="40">
        <v>-4.2886991969999997</v>
      </c>
      <c r="AL1210" s="40">
        <v>-0.71868542199999996</v>
      </c>
      <c r="AM1210" s="40">
        <v>-9.5392613340000008</v>
      </c>
      <c r="AN1210" s="40">
        <v>-1.912061472</v>
      </c>
      <c r="AO1210" s="40">
        <v>0.48899829299999997</v>
      </c>
      <c r="AP1210" s="40">
        <v>-0.91900748700000001</v>
      </c>
      <c r="AQ1210" s="40">
        <v>-0.18933024100000001</v>
      </c>
      <c r="AR1210" s="40">
        <v>-0.88072720999999998</v>
      </c>
      <c r="AS1210" s="40">
        <v>6.4841709380000001</v>
      </c>
      <c r="AT1210" s="40">
        <v>-4.1224726110000001</v>
      </c>
      <c r="AU1210" s="40">
        <v>-4.9278252790000003</v>
      </c>
      <c r="AV1210" s="40">
        <v>3.2921479919999999</v>
      </c>
      <c r="AW1210" s="40">
        <v>-0.66336277600000004</v>
      </c>
      <c r="AX1210" s="40">
        <v>1.548961993</v>
      </c>
      <c r="AY1210" s="40">
        <v>-3.4850667460000002</v>
      </c>
      <c r="AZ1210" s="40">
        <v>0.72900034300000005</v>
      </c>
      <c r="BA1210" s="40">
        <v>1.9548102970000001</v>
      </c>
      <c r="BB1210" s="40">
        <v>-0.624465143</v>
      </c>
      <c r="BC1210" s="40">
        <v>5.5564712649999999</v>
      </c>
      <c r="BD1210" s="40">
        <v>-4.3880237649999998</v>
      </c>
      <c r="BE1210" s="40">
        <v>4.3288911959999998</v>
      </c>
      <c r="BF1210" s="40">
        <v>-1.5474145500000001</v>
      </c>
      <c r="BG1210" s="40">
        <v>7.6424457549999998</v>
      </c>
      <c r="BH1210" s="40">
        <v>1.2994313099999999</v>
      </c>
      <c r="BI1210" s="40">
        <v>3.475427577</v>
      </c>
      <c r="BJ1210" s="40">
        <v>0.410746642</v>
      </c>
      <c r="BK1210" s="40">
        <v>0.98722431200000005</v>
      </c>
      <c r="BL1210" s="40">
        <v>0.96500988399999998</v>
      </c>
    </row>
    <row r="1211" spans="1:64" x14ac:dyDescent="0.3">
      <c r="A1211" s="40" t="s">
        <v>169</v>
      </c>
      <c r="B1211" s="40" t="s">
        <v>170</v>
      </c>
      <c r="C1211" s="40" t="s">
        <v>330</v>
      </c>
      <c r="D1211" s="40" t="s">
        <v>98</v>
      </c>
      <c r="E1211" s="40" t="s">
        <v>293</v>
      </c>
      <c r="G1211" s="40" t="s">
        <v>99</v>
      </c>
      <c r="H1211" s="40">
        <v>-1.8203817419999999</v>
      </c>
      <c r="I1211" s="40">
        <v>1.9641494159999999</v>
      </c>
      <c r="J1211" s="40">
        <v>6.3110617439999999</v>
      </c>
      <c r="K1211" s="40">
        <v>2.7392008209999998</v>
      </c>
      <c r="L1211" s="40">
        <v>2.6646416400000001</v>
      </c>
      <c r="M1211" s="40">
        <v>-6.2885111729999998</v>
      </c>
      <c r="N1211" s="40">
        <v>-17.5537326</v>
      </c>
      <c r="O1211" s="40">
        <v>-3.3969263170000001</v>
      </c>
      <c r="P1211" s="40">
        <v>21.449178079999999</v>
      </c>
      <c r="Q1211" s="40">
        <v>22.183227460000001</v>
      </c>
      <c r="R1211" s="40">
        <v>11.61800348</v>
      </c>
      <c r="S1211" s="40">
        <v>0.95489795300000002</v>
      </c>
      <c r="T1211" s="40">
        <v>2.8542527280000001</v>
      </c>
      <c r="U1211" s="40">
        <v>8.3432898640000008</v>
      </c>
      <c r="V1211" s="40">
        <v>-7.7700385499999998</v>
      </c>
      <c r="W1211" s="40">
        <v>5.9451609330000004</v>
      </c>
      <c r="X1211" s="40">
        <v>2.8858226149999999</v>
      </c>
      <c r="Y1211" s="40">
        <v>-8.5897900529999998</v>
      </c>
      <c r="Z1211" s="40">
        <v>3.6224442149999998</v>
      </c>
      <c r="AA1211" s="40">
        <v>1.269316549</v>
      </c>
      <c r="AB1211" s="40">
        <v>-15.454782249999999</v>
      </c>
      <c r="AC1211" s="40">
        <v>-9.1977012039999995</v>
      </c>
      <c r="AD1211" s="40">
        <v>-13.154136319999999</v>
      </c>
      <c r="AE1211" s="40">
        <v>-3.5853284369999998</v>
      </c>
      <c r="AF1211" s="40">
        <v>3.2332448189999998</v>
      </c>
      <c r="AG1211" s="40">
        <v>-2.510232174</v>
      </c>
      <c r="AH1211" s="40">
        <v>0.52572665100000004</v>
      </c>
      <c r="AI1211" s="40">
        <v>4.5469652580000002</v>
      </c>
      <c r="AJ1211" s="40">
        <v>-0.70869816299999999</v>
      </c>
      <c r="AK1211" s="40">
        <v>8.9309747240000004</v>
      </c>
      <c r="AL1211" s="40">
        <v>-2.1641380250000002</v>
      </c>
      <c r="AM1211" s="40">
        <v>2.0261653449999999</v>
      </c>
      <c r="AN1211" s="40">
        <v>-4.4567189880000004</v>
      </c>
      <c r="AO1211" s="40">
        <v>-4.2324149640000002</v>
      </c>
      <c r="AP1211" s="40">
        <v>-2.5295819599999998</v>
      </c>
      <c r="AQ1211" s="40">
        <v>1.6351418289999999</v>
      </c>
      <c r="AR1211" s="40">
        <v>0.40743786100000001</v>
      </c>
      <c r="AS1211" s="40">
        <v>5.7794430000000001E-2</v>
      </c>
      <c r="AT1211" s="40">
        <v>-1.8951965180000001</v>
      </c>
      <c r="AU1211" s="40">
        <v>2.4196023860000002</v>
      </c>
      <c r="AV1211" s="40">
        <v>3.2909836160000001</v>
      </c>
      <c r="AW1211" s="40">
        <v>12.457930409999999</v>
      </c>
      <c r="AX1211" s="40">
        <v>4.6582200900000004</v>
      </c>
      <c r="AY1211" s="40">
        <v>6.490049731</v>
      </c>
      <c r="AZ1211" s="40">
        <v>3.7221086579999998</v>
      </c>
      <c r="BA1211" s="40">
        <v>3.3266850020000001</v>
      </c>
      <c r="BB1211" s="40">
        <v>3.8226093489999999</v>
      </c>
      <c r="BC1211" s="40">
        <v>3.9734469159999999</v>
      </c>
      <c r="BD1211" s="40">
        <v>5.1997426950000003</v>
      </c>
      <c r="BE1211" s="40">
        <v>5.1613804339999998</v>
      </c>
      <c r="BF1211" s="40">
        <v>2.5285319450000001</v>
      </c>
      <c r="BG1211" s="40">
        <v>1.476169783</v>
      </c>
      <c r="BH1211" s="40">
        <v>3.8578658020000001</v>
      </c>
      <c r="BI1211" s="40">
        <v>3.5196242309999999</v>
      </c>
      <c r="BJ1211" s="40">
        <v>-2.2235184000000002E-2</v>
      </c>
      <c r="BK1211" s="40">
        <v>-4.1601066390000003</v>
      </c>
      <c r="BL1211" s="40">
        <v>-1.7800152140000001</v>
      </c>
    </row>
    <row r="1212" spans="1:64" x14ac:dyDescent="0.3">
      <c r="A1212" s="40" t="s">
        <v>173</v>
      </c>
      <c r="B1212" s="40" t="s">
        <v>174</v>
      </c>
      <c r="C1212" s="40" t="s">
        <v>330</v>
      </c>
      <c r="D1212" s="40" t="s">
        <v>98</v>
      </c>
      <c r="E1212" s="40" t="s">
        <v>293</v>
      </c>
      <c r="G1212" s="40" t="s">
        <v>99</v>
      </c>
      <c r="H1212" s="40">
        <v>0.226030644</v>
      </c>
      <c r="I1212" s="40">
        <v>-2.8362338340000002</v>
      </c>
      <c r="J1212" s="40">
        <v>-0.91145862899999996</v>
      </c>
      <c r="K1212" s="40">
        <v>1.0239732669999999</v>
      </c>
      <c r="L1212" s="40">
        <v>-1.4897992710000001</v>
      </c>
      <c r="M1212" s="40">
        <v>-1.0225359999999999E-2</v>
      </c>
      <c r="N1212" s="40">
        <v>-4.0071051190000002</v>
      </c>
      <c r="O1212" s="40">
        <v>3.263707396</v>
      </c>
      <c r="P1212" s="40">
        <v>-9.2516940450000007</v>
      </c>
      <c r="Q1212" s="40">
        <v>5.3833168520000001</v>
      </c>
      <c r="R1212" s="40">
        <v>-3.1202905869999999</v>
      </c>
      <c r="S1212" s="40">
        <v>3.1704934360000001</v>
      </c>
      <c r="T1212" s="40">
        <v>-8.4035306199999997</v>
      </c>
      <c r="U1212" s="40">
        <v>1.208550942</v>
      </c>
      <c r="V1212" s="40">
        <v>4.6194912349999999</v>
      </c>
      <c r="W1212" s="40">
        <v>6.1577449350000002</v>
      </c>
      <c r="X1212" s="40">
        <v>-5.024442584</v>
      </c>
      <c r="Y1212" s="40">
        <v>-6.2257818729999999</v>
      </c>
      <c r="Z1212" s="40">
        <v>4.3925901810000001</v>
      </c>
      <c r="AA1212" s="40">
        <v>-5.8094814159999997</v>
      </c>
      <c r="AB1212" s="40">
        <v>2.1881862980000002</v>
      </c>
      <c r="AC1212" s="40">
        <v>4.7513331479999996</v>
      </c>
      <c r="AD1212" s="40">
        <v>-8.1265797549999998</v>
      </c>
      <c r="AE1212" s="40">
        <v>0.63088097499999995</v>
      </c>
      <c r="AF1212" s="40">
        <v>0.17112809900000001</v>
      </c>
      <c r="AG1212" s="40">
        <v>7.04326E-3</v>
      </c>
      <c r="AH1212" s="40">
        <v>2.8973830610000002</v>
      </c>
      <c r="AI1212" s="40">
        <v>-3.5864158389999998</v>
      </c>
      <c r="AJ1212" s="40">
        <v>0.84765242799999996</v>
      </c>
      <c r="AK1212" s="40">
        <v>-3.659950174</v>
      </c>
      <c r="AL1212" s="40">
        <v>-0.52541003600000002</v>
      </c>
      <c r="AM1212" s="40">
        <v>-1.7842963860000001</v>
      </c>
      <c r="AN1212" s="40">
        <v>-1.668194808</v>
      </c>
      <c r="AO1212" s="40">
        <v>-2.8363668839999998</v>
      </c>
      <c r="AP1212" s="40">
        <v>2.5394431960000001</v>
      </c>
      <c r="AQ1212" s="40">
        <v>-0.573633858</v>
      </c>
      <c r="AR1212" s="40">
        <v>0.62960882900000004</v>
      </c>
      <c r="AS1212" s="40">
        <v>3.404063453</v>
      </c>
      <c r="AT1212" s="40">
        <v>3.838212317</v>
      </c>
      <c r="AU1212" s="40">
        <v>0.71304774999999998</v>
      </c>
      <c r="AV1212" s="40">
        <v>1.9964993150000001</v>
      </c>
      <c r="AW1212" s="40">
        <v>-1.8852127000000001</v>
      </c>
      <c r="AX1212" s="40">
        <v>3.9426233549999998</v>
      </c>
      <c r="AY1212" s="40">
        <v>3.1171710610000001</v>
      </c>
      <c r="AZ1212" s="40">
        <v>2.850236218</v>
      </c>
      <c r="BA1212" s="40">
        <v>-0.246947895</v>
      </c>
      <c r="BB1212" s="40">
        <v>2.1386600219999998</v>
      </c>
      <c r="BC1212" s="40">
        <v>1.2392380940000001</v>
      </c>
      <c r="BD1212" s="40">
        <v>-0.72973866700000001</v>
      </c>
      <c r="BE1212" s="40">
        <v>0.63366185900000005</v>
      </c>
      <c r="BF1212" s="40">
        <v>-1.47593044</v>
      </c>
      <c r="BG1212" s="40">
        <v>2.0290928450000001</v>
      </c>
      <c r="BH1212" s="40">
        <v>-0.213021981</v>
      </c>
      <c r="BI1212" s="40">
        <v>3.4927299660000002</v>
      </c>
      <c r="BJ1212" s="40">
        <v>3.3069001490000001</v>
      </c>
      <c r="BK1212" s="40">
        <v>3.2327215520000001</v>
      </c>
      <c r="BL1212" s="40">
        <v>4.1863551619999999</v>
      </c>
    </row>
    <row r="1213" spans="1:64" x14ac:dyDescent="0.3">
      <c r="A1213" s="40" t="s">
        <v>5</v>
      </c>
      <c r="B1213" s="40" t="s">
        <v>6</v>
      </c>
      <c r="C1213" s="40" t="s">
        <v>329</v>
      </c>
      <c r="D1213" s="40" t="s">
        <v>100</v>
      </c>
      <c r="E1213" s="40" t="s">
        <v>293</v>
      </c>
      <c r="G1213" s="40">
        <v>5111</v>
      </c>
      <c r="H1213" s="40">
        <v>485000</v>
      </c>
      <c r="I1213" s="40">
        <v>495000</v>
      </c>
      <c r="J1213" s="40">
        <v>500000</v>
      </c>
      <c r="K1213" s="40">
        <v>543000</v>
      </c>
      <c r="L1213" s="40">
        <v>580000</v>
      </c>
      <c r="M1213" s="40">
        <v>620000</v>
      </c>
      <c r="N1213" s="40">
        <v>660000</v>
      </c>
      <c r="O1213" s="40">
        <v>714760</v>
      </c>
      <c r="P1213" s="40">
        <v>740000</v>
      </c>
      <c r="Q1213" s="40">
        <v>770286</v>
      </c>
      <c r="R1213" s="40">
        <v>821000</v>
      </c>
      <c r="S1213" s="40">
        <v>900000</v>
      </c>
      <c r="T1213" s="40">
        <v>950000</v>
      </c>
      <c r="U1213" s="40">
        <v>1000000</v>
      </c>
      <c r="V1213" s="40">
        <v>1050000</v>
      </c>
      <c r="W1213" s="40">
        <v>1100000</v>
      </c>
      <c r="X1213" s="40">
        <v>1150000</v>
      </c>
      <c r="Y1213" s="40">
        <v>1200000</v>
      </c>
      <c r="Z1213" s="40">
        <v>1250000</v>
      </c>
      <c r="AA1213" s="40">
        <v>1270000</v>
      </c>
      <c r="AB1213" s="40">
        <v>1300000</v>
      </c>
      <c r="AC1213" s="40">
        <v>1330000</v>
      </c>
      <c r="AD1213" s="40">
        <v>1350000</v>
      </c>
      <c r="AE1213" s="40">
        <v>1380000</v>
      </c>
      <c r="AF1213" s="40">
        <v>1400000</v>
      </c>
      <c r="AG1213" s="40">
        <v>1420000</v>
      </c>
      <c r="AH1213" s="40">
        <v>1450000</v>
      </c>
      <c r="AI1213" s="40">
        <v>1500000</v>
      </c>
      <c r="AJ1213" s="40">
        <v>1550000</v>
      </c>
      <c r="AK1213" s="40">
        <v>1500000</v>
      </c>
      <c r="AL1213" s="40">
        <v>1500000</v>
      </c>
      <c r="AM1213" s="40">
        <v>1550000</v>
      </c>
      <c r="AN1213" s="40">
        <v>1500000</v>
      </c>
      <c r="AO1213" s="40">
        <v>1450000</v>
      </c>
      <c r="AP1213" s="40">
        <v>1460000</v>
      </c>
      <c r="AQ1213" s="40">
        <v>1590000</v>
      </c>
      <c r="AR1213" s="40">
        <v>1720000</v>
      </c>
      <c r="AS1213" s="40">
        <v>1861000</v>
      </c>
      <c r="AT1213" s="40">
        <v>2000000</v>
      </c>
      <c r="AU1213" s="40">
        <v>2150000</v>
      </c>
      <c r="AV1213" s="40">
        <v>2500000</v>
      </c>
      <c r="AW1213" s="40">
        <v>2750000</v>
      </c>
      <c r="AX1213" s="40">
        <v>3000000</v>
      </c>
      <c r="AY1213" s="40">
        <v>3100000</v>
      </c>
      <c r="AZ1213" s="40">
        <v>3353022</v>
      </c>
      <c r="BA1213" s="40">
        <v>3446066</v>
      </c>
      <c r="BB1213" s="40">
        <v>3541691</v>
      </c>
      <c r="BC1213" s="40">
        <v>3639971</v>
      </c>
      <c r="BD1213" s="40">
        <v>3740977</v>
      </c>
      <c r="BE1213" s="40">
        <v>3844786</v>
      </c>
      <c r="BF1213" s="40">
        <v>3948595</v>
      </c>
      <c r="BG1213" s="40">
        <v>4055207</v>
      </c>
      <c r="BH1213" s="40">
        <v>4164698</v>
      </c>
      <c r="BI1213" s="40">
        <v>4277150</v>
      </c>
      <c r="BJ1213" s="40">
        <v>4383862</v>
      </c>
      <c r="BK1213" s="40">
        <v>4430665</v>
      </c>
      <c r="BL1213" s="40">
        <v>4504899</v>
      </c>
    </row>
    <row r="1214" spans="1:64" x14ac:dyDescent="0.3">
      <c r="A1214" s="40" t="s">
        <v>151</v>
      </c>
      <c r="B1214" s="40" t="s">
        <v>152</v>
      </c>
      <c r="C1214" s="40" t="s">
        <v>329</v>
      </c>
      <c r="D1214" s="40" t="s">
        <v>100</v>
      </c>
      <c r="E1214" s="40" t="s">
        <v>293</v>
      </c>
      <c r="G1214" s="40">
        <v>5111</v>
      </c>
      <c r="H1214" s="40">
        <v>470000</v>
      </c>
      <c r="I1214" s="40">
        <v>430000</v>
      </c>
      <c r="J1214" s="40">
        <v>390000</v>
      </c>
      <c r="K1214" s="40">
        <v>353800</v>
      </c>
      <c r="L1214" s="40">
        <v>381600</v>
      </c>
      <c r="M1214" s="40">
        <v>418700</v>
      </c>
      <c r="N1214" s="40">
        <v>411148</v>
      </c>
      <c r="O1214" s="40">
        <v>433963</v>
      </c>
      <c r="P1214" s="40">
        <v>462497</v>
      </c>
      <c r="Q1214" s="40">
        <v>472400</v>
      </c>
      <c r="R1214" s="40">
        <v>489000</v>
      </c>
      <c r="S1214" s="40">
        <v>560420</v>
      </c>
      <c r="T1214" s="40">
        <v>589528</v>
      </c>
      <c r="U1214" s="40">
        <v>630582</v>
      </c>
      <c r="V1214" s="40">
        <v>655097</v>
      </c>
      <c r="W1214" s="40">
        <v>653000</v>
      </c>
      <c r="X1214" s="40">
        <v>571000</v>
      </c>
      <c r="Y1214" s="40">
        <v>564000</v>
      </c>
      <c r="Z1214" s="40">
        <v>607000</v>
      </c>
      <c r="AA1214" s="40">
        <v>657000</v>
      </c>
      <c r="AB1214" s="40">
        <v>737400</v>
      </c>
      <c r="AC1214" s="40">
        <v>690200</v>
      </c>
      <c r="AD1214" s="40">
        <v>778900</v>
      </c>
      <c r="AE1214" s="40">
        <v>797600</v>
      </c>
      <c r="AF1214" s="40">
        <v>746041</v>
      </c>
      <c r="AG1214" s="40">
        <v>723125</v>
      </c>
      <c r="AH1214" s="40">
        <v>761949</v>
      </c>
      <c r="AI1214" s="40">
        <v>778374</v>
      </c>
      <c r="AJ1214" s="40">
        <v>803473</v>
      </c>
      <c r="AK1214" s="40">
        <v>927472</v>
      </c>
      <c r="AL1214" s="40">
        <v>944498</v>
      </c>
      <c r="AM1214" s="40">
        <v>931896</v>
      </c>
      <c r="AN1214" s="40">
        <v>898849</v>
      </c>
      <c r="AO1214" s="40">
        <v>845975</v>
      </c>
      <c r="AP1214" s="40">
        <v>901754</v>
      </c>
      <c r="AQ1214" s="40">
        <v>891734</v>
      </c>
      <c r="AR1214" s="40">
        <v>901534</v>
      </c>
      <c r="AS1214" s="40">
        <v>713564</v>
      </c>
      <c r="AT1214" s="40">
        <v>775801</v>
      </c>
      <c r="AU1214" s="40">
        <v>868039</v>
      </c>
      <c r="AV1214" s="40">
        <v>984166</v>
      </c>
      <c r="AW1214" s="40">
        <v>974543</v>
      </c>
      <c r="AX1214" s="40">
        <v>960288</v>
      </c>
      <c r="AY1214" s="40">
        <v>1108952</v>
      </c>
      <c r="AZ1214" s="40">
        <v>1245680</v>
      </c>
      <c r="BA1214" s="40">
        <v>1438713</v>
      </c>
      <c r="BB1214" s="40">
        <v>1399020</v>
      </c>
      <c r="BC1214" s="40">
        <v>1732154</v>
      </c>
      <c r="BD1214" s="40">
        <v>1789227</v>
      </c>
      <c r="BE1214" s="40">
        <v>2145013</v>
      </c>
      <c r="BF1214" s="40">
        <v>2285693</v>
      </c>
      <c r="BG1214" s="40">
        <v>2489293</v>
      </c>
      <c r="BH1214" s="40">
        <v>3310769</v>
      </c>
      <c r="BI1214" s="40">
        <v>2416491</v>
      </c>
      <c r="BJ1214" s="40">
        <v>2357387</v>
      </c>
      <c r="BK1214" s="40">
        <v>1821626</v>
      </c>
      <c r="BL1214" s="40">
        <v>1828956</v>
      </c>
    </row>
    <row r="1215" spans="1:64" x14ac:dyDescent="0.3">
      <c r="A1215" s="40" t="s">
        <v>157</v>
      </c>
      <c r="B1215" s="40" t="s">
        <v>158</v>
      </c>
      <c r="C1215" s="40" t="s">
        <v>329</v>
      </c>
      <c r="D1215" s="40" t="s">
        <v>100</v>
      </c>
      <c r="E1215" s="40" t="s">
        <v>293</v>
      </c>
      <c r="G1215" s="40">
        <v>5111</v>
      </c>
      <c r="H1215" s="40">
        <v>17500000</v>
      </c>
      <c r="I1215" s="40">
        <v>17750304</v>
      </c>
      <c r="J1215" s="40">
        <v>17933008</v>
      </c>
      <c r="K1215" s="40">
        <v>18095296</v>
      </c>
      <c r="L1215" s="40">
        <v>17990704</v>
      </c>
      <c r="M1215" s="40">
        <v>17888096</v>
      </c>
      <c r="N1215" s="40">
        <v>17850000</v>
      </c>
      <c r="O1215" s="40">
        <v>17800000</v>
      </c>
      <c r="P1215" s="40">
        <v>17750000</v>
      </c>
      <c r="Q1215" s="40">
        <v>17000000</v>
      </c>
      <c r="R1215" s="40">
        <v>17643008</v>
      </c>
      <c r="S1215" s="40">
        <v>17500000</v>
      </c>
      <c r="T1215" s="40">
        <v>17715008</v>
      </c>
      <c r="U1215" s="40">
        <v>17646000</v>
      </c>
      <c r="V1215" s="40">
        <v>17232000</v>
      </c>
      <c r="W1215" s="40">
        <v>17064000</v>
      </c>
      <c r="X1215" s="40">
        <v>17100000</v>
      </c>
      <c r="Y1215" s="40">
        <v>17120000</v>
      </c>
      <c r="Z1215" s="40">
        <v>17150000</v>
      </c>
      <c r="AA1215" s="40">
        <v>17180000</v>
      </c>
      <c r="AB1215" s="40">
        <v>17200000</v>
      </c>
      <c r="AC1215" s="40">
        <v>17220000</v>
      </c>
      <c r="AD1215" s="40">
        <v>18769008</v>
      </c>
      <c r="AE1215" s="40">
        <v>17250000</v>
      </c>
      <c r="AF1215" s="40">
        <v>17100000</v>
      </c>
      <c r="AG1215" s="40">
        <v>17000000</v>
      </c>
      <c r="AH1215" s="40">
        <v>18000000</v>
      </c>
      <c r="AI1215" s="40">
        <v>18000000</v>
      </c>
      <c r="AJ1215" s="40">
        <v>18000000</v>
      </c>
      <c r="AK1215" s="40">
        <v>17200000</v>
      </c>
      <c r="AL1215" s="40">
        <v>18000000</v>
      </c>
      <c r="AM1215" s="40">
        <v>18100000</v>
      </c>
      <c r="AN1215" s="40">
        <v>8350000</v>
      </c>
      <c r="AO1215" s="40">
        <v>8350000</v>
      </c>
      <c r="AP1215" s="40">
        <v>8300000</v>
      </c>
      <c r="AQ1215" s="40">
        <v>8400000</v>
      </c>
      <c r="AR1215" s="40">
        <v>8400000</v>
      </c>
      <c r="AS1215" s="40">
        <v>10460390</v>
      </c>
      <c r="AT1215" s="40">
        <v>9544320</v>
      </c>
      <c r="AU1215" s="40">
        <v>8597770</v>
      </c>
      <c r="AV1215" s="40">
        <v>9620890</v>
      </c>
      <c r="AW1215" s="40">
        <v>11000000</v>
      </c>
      <c r="AX1215" s="40">
        <v>12000000</v>
      </c>
      <c r="AY1215" s="40">
        <v>14850646</v>
      </c>
      <c r="AZ1215" s="40">
        <v>16364048</v>
      </c>
      <c r="BA1215" s="40">
        <v>18559730</v>
      </c>
      <c r="BB1215" s="40">
        <v>21709428</v>
      </c>
      <c r="BC1215" s="40">
        <v>21798540</v>
      </c>
      <c r="BD1215" s="40">
        <v>21960706</v>
      </c>
      <c r="BE1215" s="40">
        <v>22786946</v>
      </c>
      <c r="BF1215" s="40">
        <v>22613104</v>
      </c>
      <c r="BG1215" s="40">
        <v>24060792</v>
      </c>
      <c r="BH1215" s="40">
        <v>28163340</v>
      </c>
      <c r="BI1215" s="40">
        <v>29112963</v>
      </c>
      <c r="BJ1215" s="40">
        <v>29704958</v>
      </c>
      <c r="BK1215" s="40">
        <v>30200226</v>
      </c>
      <c r="BL1215" s="40">
        <v>30719382</v>
      </c>
    </row>
    <row r="1216" spans="1:64" x14ac:dyDescent="0.3">
      <c r="A1216" s="40" t="s">
        <v>159</v>
      </c>
      <c r="B1216" s="40" t="s">
        <v>160</v>
      </c>
      <c r="C1216" s="40" t="s">
        <v>329</v>
      </c>
      <c r="D1216" s="40" t="s">
        <v>100</v>
      </c>
      <c r="E1216" s="40" t="s">
        <v>293</v>
      </c>
      <c r="G1216" s="40">
        <v>5111</v>
      </c>
      <c r="H1216" s="40">
        <v>4700000</v>
      </c>
      <c r="I1216" s="40">
        <v>4923000</v>
      </c>
      <c r="J1216" s="40">
        <v>5100000</v>
      </c>
      <c r="K1216" s="40">
        <v>5329000</v>
      </c>
      <c r="L1216" s="40">
        <v>5300000</v>
      </c>
      <c r="M1216" s="40">
        <v>5300000</v>
      </c>
      <c r="N1216" s="40">
        <v>5330000</v>
      </c>
      <c r="O1216" s="40">
        <v>5000000</v>
      </c>
      <c r="P1216" s="40">
        <v>4334000</v>
      </c>
      <c r="Q1216" s="40">
        <v>4227900</v>
      </c>
      <c r="R1216" s="40">
        <v>4150000</v>
      </c>
      <c r="S1216" s="40">
        <v>4050000</v>
      </c>
      <c r="T1216" s="40">
        <v>4000000</v>
      </c>
      <c r="U1216" s="40">
        <v>3900000</v>
      </c>
      <c r="V1216" s="40">
        <v>4260900</v>
      </c>
      <c r="W1216" s="40">
        <v>4340000</v>
      </c>
      <c r="X1216" s="40">
        <v>6000000</v>
      </c>
      <c r="Y1216" s="40">
        <v>7900000</v>
      </c>
      <c r="Z1216" s="40">
        <v>8282000</v>
      </c>
      <c r="AA1216" s="40">
        <v>8000000</v>
      </c>
      <c r="AB1216" s="40">
        <v>7000000</v>
      </c>
      <c r="AC1216" s="40">
        <v>7200000</v>
      </c>
      <c r="AD1216" s="40">
        <v>7775200</v>
      </c>
      <c r="AE1216" s="40">
        <v>6854390</v>
      </c>
      <c r="AF1216" s="40">
        <v>7500000</v>
      </c>
      <c r="AG1216" s="40">
        <v>8131750</v>
      </c>
      <c r="AH1216" s="40">
        <v>7010100</v>
      </c>
      <c r="AI1216" s="40">
        <v>9656620</v>
      </c>
      <c r="AJ1216" s="40">
        <v>9800000</v>
      </c>
      <c r="AK1216" s="40">
        <v>10186090</v>
      </c>
      <c r="AL1216" s="40">
        <v>9905082</v>
      </c>
      <c r="AM1216" s="40">
        <v>10300000</v>
      </c>
      <c r="AN1216" s="40">
        <v>10500000</v>
      </c>
      <c r="AO1216" s="40">
        <v>10534530</v>
      </c>
      <c r="AP1216" s="40">
        <v>10396000</v>
      </c>
      <c r="AQ1216" s="40">
        <v>10229985</v>
      </c>
      <c r="AR1216" s="40">
        <v>10856261</v>
      </c>
      <c r="AS1216" s="40">
        <v>9674381</v>
      </c>
      <c r="AT1216" s="40">
        <v>10967320</v>
      </c>
      <c r="AU1216" s="40">
        <v>10004400</v>
      </c>
      <c r="AV1216" s="40">
        <v>10804245</v>
      </c>
      <c r="AW1216" s="40">
        <v>11319430</v>
      </c>
      <c r="AX1216" s="40">
        <v>11945492</v>
      </c>
      <c r="AY1216" s="40">
        <v>13390504</v>
      </c>
      <c r="AZ1216" s="40">
        <v>13882605</v>
      </c>
      <c r="BA1216" s="40">
        <v>10210434</v>
      </c>
      <c r="BB1216" s="40">
        <v>27927368</v>
      </c>
      <c r="BC1216" s="40">
        <v>28951800</v>
      </c>
      <c r="BD1216" s="40">
        <v>27740152</v>
      </c>
      <c r="BE1216" s="40">
        <v>28174158</v>
      </c>
      <c r="BF1216" s="40">
        <v>28860700</v>
      </c>
      <c r="BG1216" s="40">
        <v>22181935</v>
      </c>
      <c r="BH1216" s="40">
        <v>24637393</v>
      </c>
      <c r="BI1216" s="40">
        <v>27319842</v>
      </c>
      <c r="BJ1216" s="40">
        <v>25094383</v>
      </c>
      <c r="BK1216" s="40">
        <v>26745916</v>
      </c>
      <c r="BL1216" s="40">
        <v>24684489</v>
      </c>
    </row>
    <row r="1217" spans="1:64" x14ac:dyDescent="0.3">
      <c r="A1217" s="40" t="s">
        <v>275</v>
      </c>
      <c r="B1217" s="40" t="s">
        <v>276</v>
      </c>
      <c r="C1217" s="40" t="s">
        <v>329</v>
      </c>
      <c r="D1217" s="40" t="s">
        <v>100</v>
      </c>
      <c r="E1217" s="40" t="s">
        <v>293</v>
      </c>
      <c r="G1217" s="40">
        <v>5111</v>
      </c>
      <c r="H1217" s="40">
        <v>500000</v>
      </c>
      <c r="I1217" s="40">
        <v>520000</v>
      </c>
      <c r="J1217" s="40">
        <v>550000</v>
      </c>
      <c r="K1217" s="40">
        <v>680000</v>
      </c>
      <c r="L1217" s="40">
        <v>730000</v>
      </c>
      <c r="M1217" s="40">
        <v>800000</v>
      </c>
      <c r="N1217" s="40">
        <v>950000</v>
      </c>
      <c r="O1217" s="40">
        <v>1078790</v>
      </c>
      <c r="P1217" s="40">
        <v>1035410</v>
      </c>
      <c r="Q1217" s="40">
        <v>1043742</v>
      </c>
      <c r="R1217" s="40">
        <v>1051123</v>
      </c>
      <c r="S1217" s="40">
        <v>1101469</v>
      </c>
      <c r="T1217" s="40">
        <v>1019775</v>
      </c>
      <c r="U1217" s="40">
        <v>1234976</v>
      </c>
      <c r="V1217" s="40">
        <v>1246000</v>
      </c>
      <c r="W1217" s="40">
        <v>1444254</v>
      </c>
      <c r="X1217" s="40">
        <v>1087000</v>
      </c>
      <c r="Y1217" s="40">
        <v>1100300</v>
      </c>
      <c r="Z1217" s="40">
        <v>1223000</v>
      </c>
      <c r="AA1217" s="40">
        <v>1437600</v>
      </c>
      <c r="AB1217" s="40">
        <v>1709000</v>
      </c>
      <c r="AC1217" s="40">
        <v>1730000</v>
      </c>
      <c r="AD1217" s="40">
        <v>1329000</v>
      </c>
      <c r="AE1217" s="40">
        <v>1340250</v>
      </c>
      <c r="AF1217" s="40">
        <v>1380000</v>
      </c>
      <c r="AG1217" s="40">
        <v>1419000</v>
      </c>
      <c r="AH1217" s="40">
        <v>1351000</v>
      </c>
      <c r="AI1217" s="40">
        <v>1397000</v>
      </c>
      <c r="AJ1217" s="40">
        <v>1229000</v>
      </c>
      <c r="AK1217" s="40">
        <v>1256000</v>
      </c>
      <c r="AL1217" s="40">
        <v>1283170</v>
      </c>
      <c r="AM1217" s="40">
        <v>1311000</v>
      </c>
      <c r="AN1217" s="40">
        <v>1339800</v>
      </c>
      <c r="AO1217" s="40">
        <v>1369000</v>
      </c>
      <c r="AP1217" s="40">
        <v>1399000</v>
      </c>
      <c r="AQ1217" s="40">
        <v>1328600</v>
      </c>
      <c r="AR1217" s="40">
        <v>1300000</v>
      </c>
      <c r="AS1217" s="40">
        <v>1250000</v>
      </c>
      <c r="AT1217" s="40">
        <v>1200000</v>
      </c>
      <c r="AU1217" s="40">
        <v>1033270</v>
      </c>
      <c r="AV1217" s="40">
        <v>1179750</v>
      </c>
      <c r="AW1217" s="40">
        <v>1220470</v>
      </c>
      <c r="AX1217" s="40">
        <v>1251880</v>
      </c>
      <c r="AY1217" s="40">
        <v>1397450</v>
      </c>
      <c r="AZ1217" s="40">
        <v>1218848</v>
      </c>
      <c r="BA1217" s="40">
        <v>1248900</v>
      </c>
      <c r="BB1217" s="40">
        <v>1279720</v>
      </c>
      <c r="BC1217" s="40">
        <v>1310420</v>
      </c>
      <c r="BD1217" s="40">
        <v>1387020</v>
      </c>
      <c r="BE1217" s="40">
        <v>1419120</v>
      </c>
      <c r="BF1217" s="40">
        <v>1441900</v>
      </c>
      <c r="BG1217" s="40">
        <v>1473000</v>
      </c>
      <c r="BH1217" s="40">
        <v>1472000</v>
      </c>
      <c r="BI1217" s="40">
        <v>1473000</v>
      </c>
      <c r="BJ1217" s="40">
        <v>1450974</v>
      </c>
      <c r="BK1217" s="40">
        <v>1405063</v>
      </c>
      <c r="BL1217" s="40">
        <v>1404124</v>
      </c>
    </row>
    <row r="1218" spans="1:64" x14ac:dyDescent="0.3">
      <c r="A1218" s="40" t="s">
        <v>277</v>
      </c>
      <c r="B1218" s="40" t="s">
        <v>278</v>
      </c>
      <c r="C1218" s="40" t="s">
        <v>329</v>
      </c>
      <c r="D1218" s="40" t="s">
        <v>100</v>
      </c>
      <c r="E1218" s="40" t="s">
        <v>293</v>
      </c>
      <c r="G1218" s="40">
        <v>5111</v>
      </c>
      <c r="H1218" s="40">
        <v>529458</v>
      </c>
      <c r="I1218" s="40">
        <v>493184</v>
      </c>
      <c r="J1218" s="40">
        <v>438488</v>
      </c>
      <c r="K1218" s="40">
        <v>480295</v>
      </c>
      <c r="L1218" s="40">
        <v>464548</v>
      </c>
      <c r="M1218" s="40">
        <v>464548</v>
      </c>
      <c r="N1218" s="40">
        <v>626121</v>
      </c>
      <c r="O1218" s="40">
        <v>665007</v>
      </c>
      <c r="P1218" s="40">
        <v>616961</v>
      </c>
      <c r="Q1218" s="40">
        <v>599393</v>
      </c>
      <c r="R1218" s="40">
        <v>639079</v>
      </c>
      <c r="S1218" s="40">
        <v>629901</v>
      </c>
      <c r="T1218" s="40">
        <v>565580</v>
      </c>
      <c r="U1218" s="40">
        <v>677089</v>
      </c>
      <c r="V1218" s="40">
        <v>693374</v>
      </c>
      <c r="W1218" s="40">
        <v>739088</v>
      </c>
      <c r="X1218" s="40">
        <v>834586</v>
      </c>
      <c r="Y1218" s="40">
        <v>794438</v>
      </c>
      <c r="Z1218" s="40">
        <v>655084</v>
      </c>
      <c r="AA1218" s="40">
        <v>650203</v>
      </c>
      <c r="AB1218" s="40">
        <v>718154</v>
      </c>
      <c r="AC1218" s="40">
        <v>760947</v>
      </c>
      <c r="AD1218" s="40">
        <v>631071</v>
      </c>
      <c r="AE1218" s="40">
        <v>738547</v>
      </c>
      <c r="AF1218" s="40">
        <v>799094</v>
      </c>
      <c r="AG1218" s="40">
        <v>789300</v>
      </c>
      <c r="AH1218" s="40">
        <v>857410</v>
      </c>
      <c r="AI1218" s="40">
        <v>850000</v>
      </c>
      <c r="AJ1218" s="40">
        <v>850000</v>
      </c>
      <c r="AK1218" s="40">
        <v>853324</v>
      </c>
      <c r="AL1218" s="40">
        <v>848716</v>
      </c>
      <c r="AM1218" s="40">
        <v>942296</v>
      </c>
      <c r="AN1218" s="40">
        <v>977126</v>
      </c>
      <c r="AO1218" s="40">
        <v>856314</v>
      </c>
      <c r="AP1218" s="40">
        <v>843362</v>
      </c>
      <c r="AQ1218" s="40">
        <v>1257340</v>
      </c>
      <c r="AR1218" s="40">
        <v>1566514</v>
      </c>
      <c r="AS1218" s="40">
        <v>1597536</v>
      </c>
      <c r="AT1218" s="40">
        <v>1427134</v>
      </c>
      <c r="AU1218" s="40">
        <v>1689485</v>
      </c>
      <c r="AV1218" s="40">
        <v>1669669</v>
      </c>
      <c r="AW1218" s="40">
        <v>1659966</v>
      </c>
      <c r="AX1218" s="40">
        <v>1716822</v>
      </c>
      <c r="AY1218" s="40">
        <v>1922264</v>
      </c>
      <c r="AZ1218" s="40">
        <v>1961080</v>
      </c>
      <c r="BA1218" s="40">
        <v>2301349</v>
      </c>
      <c r="BB1218" s="40">
        <v>2720126</v>
      </c>
      <c r="BC1218" s="40">
        <v>3106271</v>
      </c>
      <c r="BD1218" s="40">
        <v>3480473</v>
      </c>
      <c r="BE1218" s="40">
        <v>3893922</v>
      </c>
      <c r="BF1218" s="40">
        <v>4442907</v>
      </c>
      <c r="BG1218" s="40">
        <v>4929808</v>
      </c>
      <c r="BH1218" s="40">
        <v>5356545</v>
      </c>
      <c r="BI1218" s="40">
        <v>5882106</v>
      </c>
      <c r="BJ1218" s="40">
        <v>6545306</v>
      </c>
      <c r="BK1218" s="40">
        <v>7348361</v>
      </c>
      <c r="BL1218" s="40">
        <v>7718938</v>
      </c>
    </row>
    <row r="1219" spans="1:64" x14ac:dyDescent="0.3">
      <c r="A1219" s="40" t="s">
        <v>165</v>
      </c>
      <c r="B1219" s="40" t="s">
        <v>166</v>
      </c>
      <c r="C1219" s="40" t="s">
        <v>329</v>
      </c>
      <c r="D1219" s="40" t="s">
        <v>100</v>
      </c>
      <c r="E1219" s="40" t="s">
        <v>293</v>
      </c>
      <c r="G1219" s="40">
        <v>5111</v>
      </c>
      <c r="H1219" s="40">
        <v>450000</v>
      </c>
      <c r="I1219" s="40">
        <v>460000</v>
      </c>
      <c r="J1219" s="40">
        <v>470000</v>
      </c>
      <c r="K1219" s="40">
        <v>480000</v>
      </c>
      <c r="L1219" s="40">
        <v>500000</v>
      </c>
      <c r="M1219" s="40">
        <v>497000</v>
      </c>
      <c r="N1219" s="40">
        <v>457117</v>
      </c>
      <c r="O1219" s="40">
        <v>485000</v>
      </c>
      <c r="P1219" s="40">
        <v>475021</v>
      </c>
      <c r="Q1219" s="40">
        <v>521916</v>
      </c>
      <c r="R1219" s="40">
        <v>570419</v>
      </c>
      <c r="S1219" s="40">
        <v>580337</v>
      </c>
      <c r="T1219" s="40">
        <v>568330</v>
      </c>
      <c r="U1219" s="40">
        <v>572000</v>
      </c>
      <c r="V1219" s="40">
        <v>422293</v>
      </c>
      <c r="W1219" s="40">
        <v>315476</v>
      </c>
      <c r="X1219" s="40">
        <v>320000</v>
      </c>
      <c r="Y1219" s="40">
        <v>325000</v>
      </c>
      <c r="Z1219" s="40">
        <v>330000</v>
      </c>
      <c r="AA1219" s="40">
        <v>335000</v>
      </c>
      <c r="AB1219" s="40">
        <v>340000</v>
      </c>
      <c r="AC1219" s="40">
        <v>345000</v>
      </c>
      <c r="AD1219" s="40">
        <v>350000</v>
      </c>
      <c r="AE1219" s="40">
        <v>355000</v>
      </c>
      <c r="AF1219" s="40">
        <v>550000</v>
      </c>
      <c r="AG1219" s="40">
        <v>850000</v>
      </c>
      <c r="AH1219" s="40">
        <v>1100000</v>
      </c>
      <c r="AI1219" s="40">
        <v>1400000</v>
      </c>
      <c r="AJ1219" s="40">
        <v>1700000</v>
      </c>
      <c r="AK1219" s="40">
        <v>2000000</v>
      </c>
      <c r="AL1219" s="40">
        <v>2500000</v>
      </c>
      <c r="AM1219" s="40">
        <v>2800000</v>
      </c>
      <c r="AN1219" s="40">
        <v>3000000</v>
      </c>
      <c r="AO1219" s="40">
        <v>3300000</v>
      </c>
      <c r="AP1219" s="40">
        <v>3500000</v>
      </c>
      <c r="AQ1219" s="40">
        <v>3900000</v>
      </c>
      <c r="AR1219" s="40">
        <v>4100000</v>
      </c>
      <c r="AS1219" s="40">
        <v>4500000</v>
      </c>
      <c r="AT1219" s="40">
        <v>4700000</v>
      </c>
      <c r="AU1219" s="40">
        <v>5046637</v>
      </c>
      <c r="AV1219" s="40">
        <v>5046637</v>
      </c>
      <c r="AW1219" s="40">
        <v>5039000</v>
      </c>
      <c r="AX1219" s="40">
        <v>4747000</v>
      </c>
      <c r="AY1219" s="40">
        <v>4838451</v>
      </c>
      <c r="AZ1219" s="40">
        <v>4929000</v>
      </c>
      <c r="BA1219" s="40">
        <v>4255000</v>
      </c>
      <c r="BB1219" s="40">
        <v>4395000</v>
      </c>
      <c r="BC1219" s="40">
        <v>4819000</v>
      </c>
      <c r="BD1219" s="40">
        <v>3907483</v>
      </c>
      <c r="BE1219" s="40">
        <v>3907483</v>
      </c>
      <c r="BF1219" s="40">
        <v>4000000</v>
      </c>
      <c r="BG1219" s="40">
        <v>4448000</v>
      </c>
      <c r="BH1219" s="40">
        <v>4548000</v>
      </c>
      <c r="BI1219" s="40">
        <v>4783000</v>
      </c>
      <c r="BJ1219" s="40">
        <v>3256487</v>
      </c>
      <c r="BK1219" s="40">
        <v>3500000</v>
      </c>
      <c r="BL1219" s="40">
        <v>3944665</v>
      </c>
    </row>
    <row r="1220" spans="1:64" x14ac:dyDescent="0.3">
      <c r="A1220" s="40" t="s">
        <v>171</v>
      </c>
      <c r="B1220" s="40" t="s">
        <v>172</v>
      </c>
      <c r="C1220" s="40" t="s">
        <v>329</v>
      </c>
      <c r="D1220" s="40" t="s">
        <v>100</v>
      </c>
      <c r="E1220" s="40" t="s">
        <v>293</v>
      </c>
      <c r="G1220" s="40">
        <v>5111</v>
      </c>
      <c r="H1220" s="40">
        <v>460000</v>
      </c>
      <c r="I1220" s="40">
        <v>460000</v>
      </c>
      <c r="J1220" s="40">
        <v>450000</v>
      </c>
      <c r="K1220" s="40">
        <v>459000</v>
      </c>
      <c r="L1220" s="40">
        <v>410000</v>
      </c>
      <c r="M1220" s="40">
        <v>375000</v>
      </c>
      <c r="N1220" s="40">
        <v>500000</v>
      </c>
      <c r="O1220" s="40">
        <v>400000</v>
      </c>
      <c r="P1220" s="40">
        <v>440000</v>
      </c>
      <c r="Q1220" s="40">
        <v>481488</v>
      </c>
      <c r="R1220" s="40">
        <v>511537</v>
      </c>
      <c r="S1220" s="40">
        <v>505876</v>
      </c>
      <c r="T1220" s="40">
        <v>628301</v>
      </c>
      <c r="U1220" s="40">
        <v>559700</v>
      </c>
      <c r="V1220" s="40">
        <v>633001</v>
      </c>
      <c r="W1220" s="40">
        <v>682085</v>
      </c>
      <c r="X1220" s="40">
        <v>736062</v>
      </c>
      <c r="Y1220" s="40">
        <v>774862</v>
      </c>
      <c r="Z1220" s="40">
        <v>824053</v>
      </c>
      <c r="AA1220" s="40">
        <v>885390</v>
      </c>
      <c r="AB1220" s="40">
        <v>943087</v>
      </c>
      <c r="AC1220" s="40">
        <v>985064</v>
      </c>
      <c r="AD1220" s="40">
        <v>939547</v>
      </c>
      <c r="AE1220" s="40">
        <v>933417</v>
      </c>
      <c r="AF1220" s="40">
        <v>1017710</v>
      </c>
      <c r="AG1220" s="40">
        <v>992993</v>
      </c>
      <c r="AH1220" s="40">
        <v>1021400</v>
      </c>
      <c r="AI1220" s="40">
        <v>1046250</v>
      </c>
      <c r="AJ1220" s="40">
        <v>1077759</v>
      </c>
      <c r="AK1220" s="40">
        <v>1075413</v>
      </c>
      <c r="AL1220" s="40">
        <v>1141000</v>
      </c>
      <c r="AM1220" s="40">
        <v>1171000</v>
      </c>
      <c r="AN1220" s="40">
        <v>1201000</v>
      </c>
      <c r="AO1220" s="40">
        <v>1231000</v>
      </c>
      <c r="AP1220" s="40">
        <v>493750</v>
      </c>
      <c r="AQ1220" s="40">
        <v>621000</v>
      </c>
      <c r="AR1220" s="40">
        <v>526253</v>
      </c>
      <c r="AS1220" s="40">
        <v>629009</v>
      </c>
      <c r="AT1220" s="40">
        <v>704073</v>
      </c>
      <c r="AU1220" s="40">
        <v>756502</v>
      </c>
      <c r="AV1220" s="40">
        <v>756581</v>
      </c>
      <c r="AW1220" s="40">
        <v>919785</v>
      </c>
      <c r="AX1220" s="40">
        <v>941128</v>
      </c>
      <c r="AY1220" s="40">
        <v>1263960</v>
      </c>
      <c r="AZ1220" s="40">
        <v>1464000</v>
      </c>
      <c r="BA1220" s="40">
        <v>1688279</v>
      </c>
      <c r="BB1220" s="40">
        <v>2137731</v>
      </c>
      <c r="BC1220" s="40">
        <v>2519803</v>
      </c>
      <c r="BD1220" s="40">
        <v>2620595</v>
      </c>
      <c r="BE1220" s="40">
        <v>2688273</v>
      </c>
      <c r="BF1220" s="40">
        <v>2970780</v>
      </c>
      <c r="BG1220" s="40">
        <v>2672751</v>
      </c>
      <c r="BH1220" s="40">
        <v>2702750</v>
      </c>
      <c r="BI1220" s="40">
        <v>2532000</v>
      </c>
      <c r="BJ1220" s="40">
        <v>2501399</v>
      </c>
      <c r="BK1220" s="40">
        <v>2700000</v>
      </c>
      <c r="BL1220" s="40">
        <v>2750000</v>
      </c>
    </row>
    <row r="1221" spans="1:64" x14ac:dyDescent="0.3">
      <c r="A1221" s="40" t="s">
        <v>175</v>
      </c>
      <c r="B1221" s="40" t="s">
        <v>176</v>
      </c>
      <c r="C1221" s="40" t="s">
        <v>329</v>
      </c>
      <c r="D1221" s="40" t="s">
        <v>100</v>
      </c>
      <c r="E1221" s="40" t="s">
        <v>293</v>
      </c>
      <c r="G1221" s="40">
        <v>5111</v>
      </c>
      <c r="H1221" s="40">
        <v>5133000</v>
      </c>
      <c r="I1221" s="40">
        <v>5184000</v>
      </c>
      <c r="J1221" s="40">
        <v>5236000</v>
      </c>
      <c r="K1221" s="40">
        <v>5288000</v>
      </c>
      <c r="L1221" s="40">
        <v>5341000</v>
      </c>
      <c r="M1221" s="40">
        <v>5500000</v>
      </c>
      <c r="N1221" s="40">
        <v>5636690</v>
      </c>
      <c r="O1221" s="40">
        <v>5563932</v>
      </c>
      <c r="P1221" s="40">
        <v>5701294</v>
      </c>
      <c r="Q1221" s="40">
        <v>5675000</v>
      </c>
      <c r="R1221" s="40">
        <v>5364000</v>
      </c>
      <c r="S1221" s="40">
        <v>5348000</v>
      </c>
      <c r="T1221" s="40">
        <v>5252000</v>
      </c>
      <c r="U1221" s="40">
        <v>5346000</v>
      </c>
      <c r="V1221" s="40">
        <v>5271000</v>
      </c>
      <c r="W1221" s="40">
        <v>5325000</v>
      </c>
      <c r="X1221" s="40">
        <v>5250000</v>
      </c>
      <c r="Y1221" s="40">
        <v>5400000</v>
      </c>
      <c r="Z1221" s="40">
        <v>5650000</v>
      </c>
      <c r="AA1221" s="40">
        <v>5794000</v>
      </c>
      <c r="AB1221" s="40">
        <v>5787000</v>
      </c>
      <c r="AC1221" s="40">
        <v>5865000</v>
      </c>
      <c r="AD1221" s="40">
        <v>5861000</v>
      </c>
      <c r="AE1221" s="40">
        <v>5750000</v>
      </c>
      <c r="AF1221" s="40">
        <v>5780000</v>
      </c>
      <c r="AG1221" s="40">
        <v>5800000</v>
      </c>
      <c r="AH1221" s="40">
        <v>5850000</v>
      </c>
      <c r="AI1221" s="40">
        <v>5900000</v>
      </c>
      <c r="AJ1221" s="40">
        <v>6000000</v>
      </c>
      <c r="AK1221" s="40">
        <v>6100000</v>
      </c>
      <c r="AL1221" s="40">
        <v>6200000</v>
      </c>
      <c r="AM1221" s="40">
        <v>6418230</v>
      </c>
      <c r="AN1221" s="40">
        <v>6086850</v>
      </c>
      <c r="AO1221" s="40">
        <v>6402100</v>
      </c>
      <c r="AP1221" s="40">
        <v>6456789</v>
      </c>
      <c r="AQ1221" s="40">
        <v>6674103</v>
      </c>
      <c r="AR1221" s="40">
        <v>6643927</v>
      </c>
      <c r="AS1221" s="40">
        <v>6558435</v>
      </c>
      <c r="AT1221" s="40">
        <v>6457064</v>
      </c>
      <c r="AU1221" s="40">
        <v>6706104</v>
      </c>
      <c r="AV1221" s="40">
        <v>6550000</v>
      </c>
      <c r="AW1221" s="40">
        <v>6452000</v>
      </c>
      <c r="AX1221" s="40">
        <v>6358000</v>
      </c>
      <c r="AY1221" s="40">
        <v>6372000</v>
      </c>
      <c r="AZ1221" s="40">
        <v>6356000</v>
      </c>
      <c r="BA1221" s="40">
        <v>6399859</v>
      </c>
      <c r="BB1221" s="40">
        <v>6265380</v>
      </c>
      <c r="BC1221" s="40">
        <v>6529328</v>
      </c>
      <c r="BD1221" s="40">
        <v>6357838</v>
      </c>
      <c r="BE1221" s="40">
        <v>6274846</v>
      </c>
      <c r="BF1221" s="40">
        <v>6165051</v>
      </c>
      <c r="BG1221" s="40">
        <v>6141817</v>
      </c>
      <c r="BH1221" s="40">
        <v>6027966</v>
      </c>
      <c r="BI1221" s="40">
        <v>5971202</v>
      </c>
      <c r="BJ1221" s="40">
        <v>5872332</v>
      </c>
      <c r="BK1221" s="40">
        <v>5618473</v>
      </c>
      <c r="BL1221" s="40">
        <v>5474800</v>
      </c>
    </row>
    <row r="1222" spans="1:64" x14ac:dyDescent="0.3">
      <c r="A1222" s="40" t="s">
        <v>177</v>
      </c>
      <c r="B1222" s="40" t="s">
        <v>178</v>
      </c>
      <c r="C1222" s="40" t="s">
        <v>329</v>
      </c>
      <c r="D1222" s="40" t="s">
        <v>100</v>
      </c>
      <c r="E1222" s="40" t="s">
        <v>293</v>
      </c>
      <c r="G1222" s="40">
        <v>5111</v>
      </c>
      <c r="H1222" s="40">
        <v>4462000</v>
      </c>
      <c r="I1222" s="40">
        <v>4514000</v>
      </c>
      <c r="J1222" s="40">
        <v>4514200</v>
      </c>
      <c r="K1222" s="40">
        <v>4071000</v>
      </c>
      <c r="L1222" s="40">
        <v>4266000</v>
      </c>
      <c r="M1222" s="40">
        <v>4278000</v>
      </c>
      <c r="N1222" s="40">
        <v>4311000</v>
      </c>
      <c r="O1222" s="40">
        <v>4348000</v>
      </c>
      <c r="P1222" s="40">
        <v>4391000</v>
      </c>
      <c r="Q1222" s="40">
        <v>4439000</v>
      </c>
      <c r="R1222" s="40">
        <v>4493000</v>
      </c>
      <c r="S1222" s="40">
        <v>4554000</v>
      </c>
      <c r="T1222" s="40">
        <v>3996500</v>
      </c>
      <c r="U1222" s="40">
        <v>4078100</v>
      </c>
      <c r="V1222" s="40">
        <v>4161300</v>
      </c>
      <c r="W1222" s="40">
        <v>5246200</v>
      </c>
      <c r="X1222" s="40">
        <v>5353300</v>
      </c>
      <c r="Y1222" s="40">
        <v>5462500</v>
      </c>
      <c r="Z1222" s="40">
        <v>5574000</v>
      </c>
      <c r="AA1222" s="40">
        <v>5662300</v>
      </c>
      <c r="AB1222" s="40">
        <v>5906021</v>
      </c>
      <c r="AC1222" s="40">
        <v>6035952</v>
      </c>
      <c r="AD1222" s="40">
        <v>6168745</v>
      </c>
      <c r="AE1222" s="40">
        <v>6446666</v>
      </c>
      <c r="AF1222" s="40">
        <v>7254843</v>
      </c>
      <c r="AG1222" s="40">
        <v>7498683</v>
      </c>
      <c r="AH1222" s="40">
        <v>7747667</v>
      </c>
      <c r="AI1222" s="40">
        <v>8001845</v>
      </c>
      <c r="AJ1222" s="40">
        <v>8261249</v>
      </c>
      <c r="AK1222" s="40">
        <v>8525908</v>
      </c>
      <c r="AL1222" s="40">
        <v>8814004</v>
      </c>
      <c r="AM1222" s="40">
        <v>9109000</v>
      </c>
      <c r="AN1222" s="40">
        <v>9411180</v>
      </c>
      <c r="AO1222" s="40">
        <v>9720590</v>
      </c>
      <c r="AP1222" s="40">
        <v>10682400</v>
      </c>
      <c r="AQ1222" s="40">
        <v>10361900</v>
      </c>
      <c r="AR1222" s="40">
        <v>10694200</v>
      </c>
      <c r="AS1222" s="40">
        <v>11034500</v>
      </c>
      <c r="AT1222" s="40">
        <v>11643000</v>
      </c>
      <c r="AU1222" s="40">
        <v>11888955</v>
      </c>
      <c r="AV1222" s="40">
        <v>12101990</v>
      </c>
      <c r="AW1222" s="40">
        <v>12324220</v>
      </c>
      <c r="AX1222" s="40">
        <v>12556240</v>
      </c>
      <c r="AY1222" s="40">
        <v>12600000</v>
      </c>
      <c r="AZ1222" s="40">
        <v>12500000</v>
      </c>
      <c r="BA1222" s="40">
        <v>13100000</v>
      </c>
      <c r="BB1222" s="40">
        <v>13500000</v>
      </c>
      <c r="BC1222" s="40">
        <v>13600000</v>
      </c>
      <c r="BD1222" s="40">
        <v>13600000</v>
      </c>
      <c r="BE1222" s="40">
        <v>13600000</v>
      </c>
      <c r="BF1222" s="40">
        <v>15200000</v>
      </c>
      <c r="BG1222" s="40">
        <v>15600000</v>
      </c>
      <c r="BH1222" s="40">
        <v>16010526</v>
      </c>
      <c r="BI1222" s="40">
        <v>16700000</v>
      </c>
      <c r="BJ1222" s="40">
        <v>18026051</v>
      </c>
      <c r="BK1222" s="40">
        <v>18448010</v>
      </c>
      <c r="BL1222" s="40">
        <v>17971178</v>
      </c>
    </row>
    <row r="1223" spans="1:64" x14ac:dyDescent="0.3">
      <c r="A1223" s="40" t="s">
        <v>179</v>
      </c>
      <c r="B1223" s="40" t="s">
        <v>180</v>
      </c>
      <c r="C1223" s="40" t="s">
        <v>329</v>
      </c>
      <c r="D1223" s="40" t="s">
        <v>100</v>
      </c>
      <c r="E1223" s="40" t="s">
        <v>293</v>
      </c>
      <c r="G1223" s="40">
        <v>5111</v>
      </c>
      <c r="H1223" s="40">
        <v>2592000</v>
      </c>
      <c r="I1223" s="40">
        <v>2532953</v>
      </c>
      <c r="J1223" s="40">
        <v>2339920</v>
      </c>
      <c r="K1223" s="40">
        <v>1990915</v>
      </c>
      <c r="L1223" s="40">
        <v>2013597</v>
      </c>
      <c r="M1223" s="40">
        <v>2013597</v>
      </c>
      <c r="N1223" s="40">
        <v>1997713</v>
      </c>
      <c r="O1223" s="40">
        <v>1900426</v>
      </c>
      <c r="P1223" s="40">
        <v>1710000</v>
      </c>
      <c r="Q1223" s="40">
        <v>1801400</v>
      </c>
      <c r="R1223" s="40">
        <v>2211800</v>
      </c>
      <c r="S1223" s="40">
        <v>1953000</v>
      </c>
      <c r="T1223" s="40">
        <v>2100800</v>
      </c>
      <c r="U1223" s="40">
        <v>1872800</v>
      </c>
      <c r="V1223" s="40">
        <v>2168700</v>
      </c>
      <c r="W1223" s="40">
        <v>2299700</v>
      </c>
      <c r="X1223" s="40">
        <v>2384800</v>
      </c>
      <c r="Y1223" s="40">
        <v>2609100</v>
      </c>
      <c r="Z1223" s="40">
        <v>2624300</v>
      </c>
      <c r="AA1223" s="40">
        <v>2543600</v>
      </c>
      <c r="AB1223" s="40">
        <v>2670800</v>
      </c>
      <c r="AC1223" s="40">
        <v>2804300</v>
      </c>
      <c r="AD1223" s="40">
        <v>2944000</v>
      </c>
      <c r="AE1223" s="40">
        <v>3091000</v>
      </c>
      <c r="AF1223" s="40">
        <v>3710000</v>
      </c>
      <c r="AG1223" s="40">
        <v>3640000</v>
      </c>
      <c r="AH1223" s="40">
        <v>3900000</v>
      </c>
      <c r="AI1223" s="40">
        <v>4170000</v>
      </c>
      <c r="AJ1223" s="40">
        <v>4480000</v>
      </c>
      <c r="AK1223" s="40">
        <v>4710000</v>
      </c>
      <c r="AL1223" s="40">
        <v>4950000</v>
      </c>
      <c r="AM1223" s="40">
        <v>5070000</v>
      </c>
      <c r="AN1223" s="40">
        <v>5227000</v>
      </c>
      <c r="AO1223" s="40">
        <v>5383000</v>
      </c>
      <c r="AP1223" s="40">
        <v>5545000</v>
      </c>
      <c r="AQ1223" s="40">
        <v>5684000</v>
      </c>
      <c r="AR1223" s="40">
        <v>5825000</v>
      </c>
      <c r="AS1223" s="40">
        <v>5999000</v>
      </c>
      <c r="AT1223" s="40">
        <v>6180000</v>
      </c>
      <c r="AU1223" s="40">
        <v>6396000</v>
      </c>
      <c r="AV1223" s="40">
        <v>6620000</v>
      </c>
      <c r="AW1223" s="40">
        <v>6851800</v>
      </c>
      <c r="AX1223" s="40">
        <v>7092000</v>
      </c>
      <c r="AY1223" s="40">
        <v>7566000</v>
      </c>
      <c r="AZ1223" s="40">
        <v>7800000</v>
      </c>
      <c r="BA1223" s="40">
        <v>8034000</v>
      </c>
      <c r="BB1223" s="40">
        <v>8275020</v>
      </c>
      <c r="BC1223" s="40">
        <v>12449656</v>
      </c>
      <c r="BD1223" s="40">
        <v>12823146</v>
      </c>
      <c r="BE1223" s="40">
        <v>13207840</v>
      </c>
      <c r="BF1223" s="40">
        <v>13604075</v>
      </c>
      <c r="BG1223" s="40">
        <v>14012198</v>
      </c>
      <c r="BH1223" s="40">
        <v>14614000</v>
      </c>
      <c r="BI1223" s="40">
        <v>14011000</v>
      </c>
      <c r="BJ1223" s="40">
        <v>13978993</v>
      </c>
      <c r="BK1223" s="40">
        <v>15335762</v>
      </c>
      <c r="BL1223" s="40">
        <v>15666680</v>
      </c>
    </row>
    <row r="1224" spans="1:64" x14ac:dyDescent="0.3">
      <c r="A1224" s="40" t="s">
        <v>279</v>
      </c>
      <c r="B1224" s="40" t="s">
        <v>280</v>
      </c>
      <c r="C1224" s="40" t="s">
        <v>329</v>
      </c>
      <c r="D1224" s="40" t="s">
        <v>100</v>
      </c>
      <c r="E1224" s="40" t="s">
        <v>293</v>
      </c>
      <c r="G1224" s="40">
        <v>5111</v>
      </c>
      <c r="H1224" s="40">
        <v>143000</v>
      </c>
      <c r="I1224" s="40">
        <v>162000</v>
      </c>
      <c r="J1224" s="40">
        <v>162000</v>
      </c>
      <c r="K1224" s="40">
        <v>156000</v>
      </c>
      <c r="L1224" s="40">
        <v>159000</v>
      </c>
      <c r="M1224" s="40">
        <v>166700</v>
      </c>
      <c r="N1224" s="40">
        <v>185725</v>
      </c>
      <c r="O1224" s="40">
        <v>180688</v>
      </c>
      <c r="P1224" s="40">
        <v>450382</v>
      </c>
      <c r="Q1224" s="40">
        <v>256187</v>
      </c>
      <c r="R1224" s="40">
        <v>248894</v>
      </c>
      <c r="S1224" s="40">
        <v>244876</v>
      </c>
      <c r="T1224" s="40">
        <v>300164</v>
      </c>
      <c r="U1224" s="40">
        <v>278567</v>
      </c>
      <c r="V1224" s="40">
        <v>272429</v>
      </c>
      <c r="W1224" s="40">
        <v>276013</v>
      </c>
      <c r="X1224" s="40">
        <v>318507</v>
      </c>
      <c r="Y1224" s="40">
        <v>308282</v>
      </c>
      <c r="Z1224" s="40">
        <v>325363</v>
      </c>
      <c r="AA1224" s="40">
        <v>257610</v>
      </c>
      <c r="AB1224" s="40">
        <v>286765</v>
      </c>
      <c r="AC1224" s="40">
        <v>347826</v>
      </c>
      <c r="AD1224" s="40">
        <v>369276</v>
      </c>
      <c r="AE1224" s="40">
        <v>366700</v>
      </c>
      <c r="AF1224" s="40">
        <v>415500</v>
      </c>
      <c r="AG1224" s="40">
        <v>445100</v>
      </c>
      <c r="AH1224" s="40">
        <v>478200</v>
      </c>
      <c r="AI1224" s="40">
        <v>512200</v>
      </c>
      <c r="AJ1224" s="40">
        <v>507181</v>
      </c>
      <c r="AK1224" s="40">
        <v>534000</v>
      </c>
      <c r="AL1224" s="40">
        <v>556000</v>
      </c>
      <c r="AM1224" s="40">
        <v>560000</v>
      </c>
      <c r="AN1224" s="40">
        <v>600000</v>
      </c>
      <c r="AO1224" s="40">
        <v>630000</v>
      </c>
      <c r="AP1224" s="40">
        <v>650000</v>
      </c>
      <c r="AQ1224" s="40">
        <v>670000</v>
      </c>
      <c r="AR1224" s="40">
        <v>700000</v>
      </c>
      <c r="AS1224" s="40">
        <v>890000</v>
      </c>
      <c r="AT1224" s="40">
        <v>1069000</v>
      </c>
      <c r="AU1224" s="40">
        <v>1249000</v>
      </c>
      <c r="AV1224" s="40">
        <v>1400000</v>
      </c>
      <c r="AW1224" s="40">
        <v>1500000</v>
      </c>
      <c r="AX1224" s="40">
        <v>1700000</v>
      </c>
      <c r="AY1224" s="40">
        <v>1850000</v>
      </c>
      <c r="AZ1224" s="40">
        <v>1950000</v>
      </c>
      <c r="BA1224" s="40">
        <v>1950000</v>
      </c>
      <c r="BB1224" s="40">
        <v>2000000</v>
      </c>
      <c r="BC1224" s="40">
        <v>2000000</v>
      </c>
      <c r="BD1224" s="40">
        <v>2100000</v>
      </c>
      <c r="BE1224" s="40">
        <v>2200000</v>
      </c>
      <c r="BF1224" s="40">
        <v>2300000</v>
      </c>
      <c r="BG1224" s="40">
        <v>2350000</v>
      </c>
      <c r="BH1224" s="40">
        <v>2500000</v>
      </c>
      <c r="BI1224" s="40">
        <v>2600000</v>
      </c>
      <c r="BJ1224" s="40">
        <v>2705388</v>
      </c>
      <c r="BK1224" s="40">
        <v>2703855</v>
      </c>
      <c r="BL1224" s="40">
        <v>2761427</v>
      </c>
    </row>
    <row r="1225" spans="1:64" x14ac:dyDescent="0.3">
      <c r="A1225" s="40" t="s">
        <v>281</v>
      </c>
      <c r="B1225" s="40" t="s">
        <v>282</v>
      </c>
      <c r="C1225" s="40" t="s">
        <v>329</v>
      </c>
      <c r="D1225" s="40" t="s">
        <v>100</v>
      </c>
      <c r="E1225" s="40" t="s">
        <v>293</v>
      </c>
      <c r="G1225" s="40">
        <v>5111</v>
      </c>
      <c r="H1225" s="40">
        <v>420700</v>
      </c>
      <c r="I1225" s="40">
        <v>449730</v>
      </c>
      <c r="J1225" s="40">
        <v>500000</v>
      </c>
      <c r="K1225" s="40">
        <v>600000</v>
      </c>
      <c r="L1225" s="40">
        <v>700000</v>
      </c>
      <c r="M1225" s="40">
        <v>807000</v>
      </c>
      <c r="N1225" s="40">
        <v>882000</v>
      </c>
      <c r="O1225" s="40">
        <v>1043285</v>
      </c>
      <c r="P1225" s="40">
        <v>1361467</v>
      </c>
      <c r="Q1225" s="40">
        <v>1580000</v>
      </c>
      <c r="R1225" s="40">
        <v>1782000</v>
      </c>
      <c r="S1225" s="40">
        <v>1905000</v>
      </c>
      <c r="T1225" s="40">
        <v>1974000</v>
      </c>
      <c r="U1225" s="40">
        <v>2000000</v>
      </c>
      <c r="V1225" s="40">
        <v>1953000</v>
      </c>
      <c r="W1225" s="40">
        <v>1774000</v>
      </c>
      <c r="X1225" s="40">
        <v>1828000</v>
      </c>
      <c r="Y1225" s="40">
        <v>1944000</v>
      </c>
      <c r="Z1225" s="40">
        <v>1348000</v>
      </c>
      <c r="AA1225" s="40">
        <v>982000</v>
      </c>
      <c r="AB1225" s="40">
        <v>1243000</v>
      </c>
      <c r="AC1225" s="40">
        <v>920000</v>
      </c>
      <c r="AD1225" s="40">
        <v>1081000</v>
      </c>
      <c r="AE1225" s="40">
        <v>1507000</v>
      </c>
      <c r="AF1225" s="40">
        <v>1624000</v>
      </c>
      <c r="AG1225" s="40">
        <v>1986000</v>
      </c>
      <c r="AH1225" s="40">
        <v>2162000</v>
      </c>
      <c r="AI1225" s="40">
        <v>2317000</v>
      </c>
      <c r="AJ1225" s="40">
        <v>2368000</v>
      </c>
      <c r="AK1225" s="40">
        <v>2540000</v>
      </c>
      <c r="AL1225" s="40">
        <v>2545000</v>
      </c>
      <c r="AM1225" s="40">
        <v>2540000</v>
      </c>
      <c r="AN1225" s="40">
        <v>2500000</v>
      </c>
      <c r="AO1225" s="40">
        <v>2580000</v>
      </c>
      <c r="AP1225" s="40">
        <v>2615000</v>
      </c>
      <c r="AQ1225" s="40">
        <v>2705462</v>
      </c>
      <c r="AR1225" s="40">
        <v>2700000</v>
      </c>
      <c r="AS1225" s="40">
        <v>2750000</v>
      </c>
      <c r="AT1225" s="40">
        <v>2909870</v>
      </c>
      <c r="AU1225" s="40">
        <v>3200000</v>
      </c>
      <c r="AV1225" s="40">
        <v>3657000</v>
      </c>
      <c r="AW1225" s="40">
        <v>3378000</v>
      </c>
      <c r="AX1225" s="40">
        <v>3260000</v>
      </c>
      <c r="AY1225" s="40">
        <v>3105000</v>
      </c>
      <c r="AZ1225" s="40">
        <v>3248000</v>
      </c>
      <c r="BA1225" s="40">
        <v>3269000</v>
      </c>
      <c r="BB1225" s="40">
        <v>3320000</v>
      </c>
      <c r="BC1225" s="40">
        <v>3170000</v>
      </c>
      <c r="BD1225" s="40">
        <v>4207000</v>
      </c>
      <c r="BE1225" s="40">
        <v>4665875</v>
      </c>
      <c r="BF1225" s="40">
        <v>4719278</v>
      </c>
      <c r="BG1225" s="40">
        <v>4900000</v>
      </c>
      <c r="BH1225" s="40">
        <v>5000000</v>
      </c>
      <c r="BI1225" s="40">
        <v>4243102</v>
      </c>
      <c r="BJ1225" s="40">
        <v>4130512</v>
      </c>
      <c r="BK1225" s="40">
        <v>4802406</v>
      </c>
      <c r="BL1225" s="40">
        <v>4895043</v>
      </c>
    </row>
    <row r="1226" spans="1:64" x14ac:dyDescent="0.3">
      <c r="A1226" s="40" t="s">
        <v>147</v>
      </c>
      <c r="B1226" s="40" t="s">
        <v>148</v>
      </c>
      <c r="C1226" s="40" t="s">
        <v>330</v>
      </c>
      <c r="D1226" s="40" t="s">
        <v>100</v>
      </c>
      <c r="E1226" s="40" t="s">
        <v>293</v>
      </c>
      <c r="G1226" s="40">
        <v>5111</v>
      </c>
      <c r="H1226" s="40">
        <v>1700000</v>
      </c>
      <c r="I1226" s="40">
        <v>1800000</v>
      </c>
      <c r="J1226" s="40">
        <v>1900000</v>
      </c>
      <c r="K1226" s="40">
        <v>2000000</v>
      </c>
      <c r="L1226" s="40">
        <v>2200000</v>
      </c>
      <c r="M1226" s="40">
        <v>2200000</v>
      </c>
      <c r="N1226" s="40">
        <v>2200000</v>
      </c>
      <c r="O1226" s="40">
        <v>2250000</v>
      </c>
      <c r="P1226" s="40">
        <v>2400000</v>
      </c>
      <c r="Q1226" s="40">
        <v>2472000</v>
      </c>
      <c r="R1226" s="40">
        <v>2546000</v>
      </c>
      <c r="S1226" s="40">
        <v>2550000</v>
      </c>
      <c r="T1226" s="40">
        <v>2400000</v>
      </c>
      <c r="U1226" s="40">
        <v>2300000</v>
      </c>
      <c r="V1226" s="40">
        <v>2400000</v>
      </c>
      <c r="W1226" s="40">
        <v>2472000</v>
      </c>
      <c r="X1226" s="40">
        <v>2556000</v>
      </c>
      <c r="Y1226" s="40">
        <v>2800000</v>
      </c>
      <c r="Z1226" s="40">
        <v>3200000</v>
      </c>
      <c r="AA1226" s="40">
        <v>3400000</v>
      </c>
      <c r="AB1226" s="40">
        <v>3800000</v>
      </c>
      <c r="AC1226" s="40">
        <v>4200000</v>
      </c>
      <c r="AD1226" s="40">
        <v>4600000</v>
      </c>
      <c r="AE1226" s="40">
        <v>5000000</v>
      </c>
      <c r="AF1226" s="40">
        <v>5445000</v>
      </c>
      <c r="AG1226" s="40">
        <v>5663000</v>
      </c>
      <c r="AH1226" s="40">
        <v>5889000</v>
      </c>
      <c r="AI1226" s="40">
        <v>6125000</v>
      </c>
      <c r="AJ1226" s="40">
        <v>6370000</v>
      </c>
      <c r="AK1226" s="40">
        <v>6370000</v>
      </c>
      <c r="AL1226" s="40">
        <v>6692600</v>
      </c>
      <c r="AM1226" s="40">
        <v>6861900</v>
      </c>
      <c r="AN1226" s="40">
        <v>7031300</v>
      </c>
      <c r="AO1226" s="40">
        <v>7215100</v>
      </c>
      <c r="AP1226" s="40">
        <v>7459400</v>
      </c>
      <c r="AQ1226" s="40">
        <v>7628800</v>
      </c>
      <c r="AR1226" s="40">
        <v>7913500</v>
      </c>
      <c r="AS1226" s="40">
        <v>8151127</v>
      </c>
      <c r="AT1226" s="40">
        <v>8395427</v>
      </c>
      <c r="AU1226" s="40">
        <v>8647280</v>
      </c>
      <c r="AV1226" s="40">
        <v>8906707</v>
      </c>
      <c r="AW1226" s="40">
        <v>9173072</v>
      </c>
      <c r="AX1226" s="40">
        <v>10035687</v>
      </c>
      <c r="AY1226" s="40">
        <v>10336735</v>
      </c>
      <c r="AZ1226" s="40">
        <v>10646811</v>
      </c>
      <c r="BA1226" s="40">
        <v>10966197</v>
      </c>
      <c r="BB1226" s="40">
        <v>11295160</v>
      </c>
      <c r="BC1226" s="40">
        <v>11633992</v>
      </c>
      <c r="BD1226" s="40">
        <v>11982987</v>
      </c>
      <c r="BE1226" s="40">
        <v>12342454</v>
      </c>
      <c r="BF1226" s="40">
        <v>12712705</v>
      </c>
      <c r="BG1226" s="40">
        <v>13094062</v>
      </c>
      <c r="BH1226" s="40">
        <v>13486909</v>
      </c>
      <c r="BI1226" s="40">
        <v>13891000</v>
      </c>
      <c r="BJ1226" s="40">
        <v>14308172</v>
      </c>
      <c r="BK1226" s="40">
        <v>14737393</v>
      </c>
      <c r="BL1226" s="40">
        <v>15179490</v>
      </c>
    </row>
    <row r="1227" spans="1:64" x14ac:dyDescent="0.3">
      <c r="A1227" s="40" t="s">
        <v>153</v>
      </c>
      <c r="B1227" s="40" t="s">
        <v>154</v>
      </c>
      <c r="C1227" s="40" t="s">
        <v>330</v>
      </c>
      <c r="D1227" s="40" t="s">
        <v>100</v>
      </c>
      <c r="E1227" s="40" t="s">
        <v>293</v>
      </c>
      <c r="G1227" s="40">
        <v>5111</v>
      </c>
      <c r="H1227" s="40">
        <v>980000</v>
      </c>
      <c r="I1227" s="40">
        <v>1010000</v>
      </c>
      <c r="J1227" s="40">
        <v>1050000</v>
      </c>
      <c r="K1227" s="40">
        <v>1090000</v>
      </c>
      <c r="L1227" s="40">
        <v>1135000</v>
      </c>
      <c r="M1227" s="40">
        <v>1383000</v>
      </c>
      <c r="N1227" s="40">
        <v>1468000</v>
      </c>
      <c r="O1227" s="40">
        <v>1500000</v>
      </c>
      <c r="P1227" s="40">
        <v>1600000</v>
      </c>
      <c r="Q1227" s="40">
        <v>1750000</v>
      </c>
      <c r="R1227" s="40">
        <v>1800000</v>
      </c>
      <c r="S1227" s="40">
        <v>1900000</v>
      </c>
      <c r="T1227" s="40">
        <v>1750000</v>
      </c>
      <c r="U1227" s="40">
        <v>1800000</v>
      </c>
      <c r="V1227" s="40">
        <v>1820000</v>
      </c>
      <c r="W1227" s="40">
        <v>1840000</v>
      </c>
      <c r="X1227" s="40">
        <v>2210000</v>
      </c>
      <c r="Y1227" s="40">
        <v>2484000</v>
      </c>
      <c r="Z1227" s="40">
        <v>2400000</v>
      </c>
      <c r="AA1227" s="40">
        <v>2340000</v>
      </c>
      <c r="AB1227" s="40">
        <v>2027855</v>
      </c>
      <c r="AC1227" s="40">
        <v>1902700</v>
      </c>
      <c r="AD1227" s="40">
        <v>1925600</v>
      </c>
      <c r="AE1227" s="40">
        <v>2090000</v>
      </c>
      <c r="AF1227" s="40">
        <v>2319324</v>
      </c>
      <c r="AG1227" s="40">
        <v>2551256</v>
      </c>
      <c r="AH1227" s="40">
        <v>2678816</v>
      </c>
      <c r="AI1227" s="40">
        <v>2906000</v>
      </c>
      <c r="AJ1227" s="40">
        <v>3213000</v>
      </c>
      <c r="AK1227" s="40">
        <v>3520000</v>
      </c>
      <c r="AL1227" s="40">
        <v>3550000</v>
      </c>
      <c r="AM1227" s="40">
        <v>3560000</v>
      </c>
      <c r="AN1227" s="40">
        <v>3580000</v>
      </c>
      <c r="AO1227" s="40">
        <v>3600000</v>
      </c>
      <c r="AP1227" s="40">
        <v>3620000</v>
      </c>
      <c r="AQ1227" s="40">
        <v>3650000</v>
      </c>
      <c r="AR1227" s="40">
        <v>3700000</v>
      </c>
      <c r="AS1227" s="40">
        <v>3750000</v>
      </c>
      <c r="AT1227" s="40">
        <v>3800000</v>
      </c>
      <c r="AU1227" s="40">
        <v>4410000</v>
      </c>
      <c r="AV1227" s="40">
        <v>4400000</v>
      </c>
      <c r="AW1227" s="40">
        <v>4400000</v>
      </c>
      <c r="AX1227" s="40">
        <v>4400000</v>
      </c>
      <c r="AY1227" s="40">
        <v>4400000</v>
      </c>
      <c r="AZ1227" s="40">
        <v>4400000</v>
      </c>
      <c r="BA1227" s="40">
        <v>4400000</v>
      </c>
      <c r="BB1227" s="40">
        <v>4400000</v>
      </c>
      <c r="BC1227" s="40">
        <v>4400000</v>
      </c>
      <c r="BD1227" s="40">
        <v>4400000</v>
      </c>
      <c r="BE1227" s="40">
        <v>5405046</v>
      </c>
      <c r="BF1227" s="40">
        <v>6053651</v>
      </c>
      <c r="BG1227" s="40">
        <v>5950739</v>
      </c>
      <c r="BH1227" s="40">
        <v>6298059</v>
      </c>
      <c r="BI1227" s="40">
        <v>4675000</v>
      </c>
      <c r="BJ1227" s="40">
        <v>5038871</v>
      </c>
      <c r="BK1227" s="40">
        <v>5453223</v>
      </c>
      <c r="BL1227" s="40">
        <v>5439089</v>
      </c>
    </row>
    <row r="1228" spans="1:64" x14ac:dyDescent="0.3">
      <c r="A1228" s="40" t="s">
        <v>155</v>
      </c>
      <c r="B1228" s="40" t="s">
        <v>156</v>
      </c>
      <c r="C1228" s="40" t="s">
        <v>330</v>
      </c>
      <c r="D1228" s="40" t="s">
        <v>100</v>
      </c>
      <c r="E1228" s="40" t="s">
        <v>293</v>
      </c>
      <c r="G1228" s="40">
        <v>5111</v>
      </c>
      <c r="H1228" s="40">
        <v>2000000</v>
      </c>
      <c r="I1228" s="40">
        <v>2000000</v>
      </c>
      <c r="J1228" s="40">
        <v>2000000</v>
      </c>
      <c r="K1228" s="40">
        <v>2000000</v>
      </c>
      <c r="L1228" s="40">
        <v>2000000</v>
      </c>
      <c r="M1228" s="40">
        <v>2000000</v>
      </c>
      <c r="N1228" s="40">
        <v>2075000</v>
      </c>
      <c r="O1228" s="40">
        <v>2075000</v>
      </c>
      <c r="P1228" s="40">
        <v>2150000</v>
      </c>
      <c r="Q1228" s="40">
        <v>2300000</v>
      </c>
      <c r="R1228" s="40">
        <v>2150000</v>
      </c>
      <c r="S1228" s="40">
        <v>2600000</v>
      </c>
      <c r="T1228" s="40">
        <v>2600000</v>
      </c>
      <c r="U1228" s="40">
        <v>2450000</v>
      </c>
      <c r="V1228" s="40">
        <v>2325000</v>
      </c>
      <c r="W1228" s="40">
        <v>2230000</v>
      </c>
      <c r="X1228" s="40">
        <v>2343000</v>
      </c>
      <c r="Y1228" s="40">
        <v>2440000</v>
      </c>
      <c r="Z1228" s="40">
        <v>2540000</v>
      </c>
      <c r="AA1228" s="40">
        <v>2620000</v>
      </c>
      <c r="AB1228" s="40">
        <v>2700000</v>
      </c>
      <c r="AC1228" s="40">
        <v>2775000</v>
      </c>
      <c r="AD1228" s="40">
        <v>2515000</v>
      </c>
      <c r="AE1228" s="40">
        <v>2200000</v>
      </c>
      <c r="AF1228" s="40">
        <v>2300000</v>
      </c>
      <c r="AG1228" s="40">
        <v>2400000</v>
      </c>
      <c r="AH1228" s="40">
        <v>2520000</v>
      </c>
      <c r="AI1228" s="40">
        <v>2675000</v>
      </c>
      <c r="AJ1228" s="40">
        <v>2753300</v>
      </c>
      <c r="AK1228" s="40">
        <v>2837820</v>
      </c>
      <c r="AL1228" s="40">
        <v>2922955</v>
      </c>
      <c r="AM1228" s="40">
        <v>2995815</v>
      </c>
      <c r="AN1228" s="40">
        <v>3085689</v>
      </c>
      <c r="AO1228" s="40">
        <v>3178260</v>
      </c>
      <c r="AP1228" s="40">
        <v>3804050</v>
      </c>
      <c r="AQ1228" s="40">
        <v>3918155</v>
      </c>
      <c r="AR1228" s="40">
        <v>4823550</v>
      </c>
      <c r="AS1228" s="40">
        <v>4939303</v>
      </c>
      <c r="AT1228" s="40">
        <v>5057846</v>
      </c>
      <c r="AU1228" s="40">
        <v>5179234</v>
      </c>
      <c r="AV1228" s="40">
        <v>5303536</v>
      </c>
      <c r="AW1228" s="40">
        <v>5462730</v>
      </c>
      <c r="AX1228" s="40">
        <v>5588310</v>
      </c>
      <c r="AY1228" s="40">
        <v>5716800</v>
      </c>
      <c r="AZ1228" s="40">
        <v>5842600</v>
      </c>
      <c r="BA1228" s="40">
        <v>5971000</v>
      </c>
      <c r="BB1228" s="40">
        <v>6140295</v>
      </c>
      <c r="BC1228" s="40">
        <v>6287662</v>
      </c>
      <c r="BD1228" s="40">
        <v>6438566</v>
      </c>
      <c r="BE1228" s="40">
        <v>6700000</v>
      </c>
      <c r="BF1228" s="40">
        <v>6750000</v>
      </c>
      <c r="BG1228" s="40">
        <v>6780000</v>
      </c>
      <c r="BH1228" s="40">
        <v>6800000</v>
      </c>
      <c r="BI1228" s="40">
        <v>7249094</v>
      </c>
      <c r="BJ1228" s="40">
        <v>30519349</v>
      </c>
      <c r="BK1228" s="40">
        <v>32405445</v>
      </c>
      <c r="BL1228" s="40">
        <v>34408101</v>
      </c>
    </row>
    <row r="1229" spans="1:64" x14ac:dyDescent="0.3">
      <c r="A1229" s="40" t="s">
        <v>284</v>
      </c>
      <c r="B1229" s="40" t="s">
        <v>272</v>
      </c>
      <c r="C1229" s="40" t="s">
        <v>330</v>
      </c>
      <c r="D1229" s="40" t="s">
        <v>100</v>
      </c>
      <c r="E1229" s="40" t="s">
        <v>293</v>
      </c>
      <c r="G1229" s="40">
        <v>5111</v>
      </c>
      <c r="H1229" s="40">
        <v>548000</v>
      </c>
      <c r="I1229" s="40">
        <v>568500</v>
      </c>
      <c r="J1229" s="40">
        <v>603000</v>
      </c>
      <c r="K1229" s="40">
        <v>672000</v>
      </c>
      <c r="L1229" s="40">
        <v>741000</v>
      </c>
      <c r="M1229" s="40">
        <v>770000</v>
      </c>
      <c r="N1229" s="40">
        <v>790000</v>
      </c>
      <c r="O1229" s="40">
        <v>795000</v>
      </c>
      <c r="P1229" s="40">
        <v>803500</v>
      </c>
      <c r="Q1229" s="40">
        <v>832500</v>
      </c>
      <c r="R1229" s="40">
        <v>862500</v>
      </c>
      <c r="S1229" s="40">
        <v>893500</v>
      </c>
      <c r="T1229" s="40">
        <v>924000</v>
      </c>
      <c r="U1229" s="40">
        <v>960000</v>
      </c>
      <c r="V1229" s="40">
        <v>980000</v>
      </c>
      <c r="W1229" s="40">
        <v>1000000</v>
      </c>
      <c r="X1229" s="40">
        <v>1000000</v>
      </c>
      <c r="Y1229" s="40">
        <v>900000</v>
      </c>
      <c r="Z1229" s="40">
        <v>900000</v>
      </c>
      <c r="AA1229" s="40">
        <v>900000</v>
      </c>
      <c r="AB1229" s="40">
        <v>850000</v>
      </c>
      <c r="AC1229" s="40">
        <v>850000</v>
      </c>
      <c r="AD1229" s="40">
        <v>850000</v>
      </c>
      <c r="AE1229" s="40">
        <v>850000</v>
      </c>
      <c r="AF1229" s="40">
        <v>850000</v>
      </c>
      <c r="AG1229" s="40">
        <v>815000</v>
      </c>
      <c r="AH1229" s="40">
        <v>825000</v>
      </c>
      <c r="AI1229" s="40">
        <v>856000</v>
      </c>
      <c r="AJ1229" s="40">
        <v>875000</v>
      </c>
      <c r="AK1229" s="40">
        <v>888000</v>
      </c>
      <c r="AL1229" s="40">
        <v>908000</v>
      </c>
      <c r="AM1229" s="40">
        <v>931000</v>
      </c>
      <c r="AN1229" s="40">
        <v>954000</v>
      </c>
      <c r="AO1229" s="40">
        <v>978000</v>
      </c>
      <c r="AP1229" s="40">
        <v>1002000</v>
      </c>
      <c r="AQ1229" s="40">
        <v>1027000</v>
      </c>
      <c r="AR1229" s="40">
        <v>1052675</v>
      </c>
      <c r="AS1229" s="40">
        <v>1072455</v>
      </c>
      <c r="AT1229" s="40">
        <v>1093904</v>
      </c>
      <c r="AU1229" s="40">
        <v>1093904</v>
      </c>
      <c r="AV1229" s="40">
        <v>1115782</v>
      </c>
      <c r="AW1229" s="40">
        <v>1138098</v>
      </c>
      <c r="AX1229" s="40">
        <v>1160860</v>
      </c>
      <c r="AY1229" s="40">
        <v>1184077</v>
      </c>
      <c r="AZ1229" s="40">
        <v>1207759</v>
      </c>
      <c r="BA1229" s="40">
        <v>1231914</v>
      </c>
      <c r="BB1229" s="40">
        <v>1256552</v>
      </c>
      <c r="BC1229" s="40">
        <v>1281683</v>
      </c>
      <c r="BD1229" s="40">
        <v>1307317</v>
      </c>
      <c r="BE1229" s="40">
        <v>1324377</v>
      </c>
      <c r="BF1229" s="40">
        <v>1331687</v>
      </c>
      <c r="BG1229" s="40">
        <v>1339038</v>
      </c>
      <c r="BH1229" s="40">
        <v>1378941</v>
      </c>
      <c r="BI1229" s="40">
        <v>1400000</v>
      </c>
      <c r="BJ1229" s="40">
        <v>1425258</v>
      </c>
      <c r="BK1229" s="40">
        <v>1441506</v>
      </c>
      <c r="BL1229" s="40">
        <v>1460789</v>
      </c>
    </row>
    <row r="1230" spans="1:64" x14ac:dyDescent="0.3">
      <c r="A1230" s="40" t="s">
        <v>273</v>
      </c>
      <c r="B1230" s="40" t="s">
        <v>274</v>
      </c>
      <c r="C1230" s="40" t="s">
        <v>330</v>
      </c>
      <c r="D1230" s="40" t="s">
        <v>100</v>
      </c>
      <c r="E1230" s="40" t="s">
        <v>293</v>
      </c>
      <c r="G1230" s="40">
        <v>5111</v>
      </c>
      <c r="H1230" s="40">
        <v>850000</v>
      </c>
      <c r="I1230" s="40">
        <v>930000</v>
      </c>
      <c r="J1230" s="40">
        <v>950000</v>
      </c>
      <c r="K1230" s="40">
        <v>1060000</v>
      </c>
      <c r="L1230" s="40">
        <v>1150000</v>
      </c>
      <c r="M1230" s="40">
        <v>1180000</v>
      </c>
      <c r="N1230" s="40">
        <v>1310000</v>
      </c>
      <c r="O1230" s="40">
        <v>1340000</v>
      </c>
      <c r="P1230" s="40">
        <v>1400000</v>
      </c>
      <c r="Q1230" s="40">
        <v>1412000</v>
      </c>
      <c r="R1230" s="40">
        <v>1412400</v>
      </c>
      <c r="S1230" s="40">
        <v>1694000</v>
      </c>
      <c r="T1230" s="40">
        <v>1386700</v>
      </c>
      <c r="U1230" s="40">
        <v>1556600</v>
      </c>
      <c r="V1230" s="40">
        <v>1935000</v>
      </c>
      <c r="W1230" s="40">
        <v>1906000</v>
      </c>
      <c r="X1230" s="40">
        <v>1920000</v>
      </c>
      <c r="Y1230" s="40">
        <v>1940000</v>
      </c>
      <c r="Z1230" s="40">
        <v>1896000</v>
      </c>
      <c r="AA1230" s="40">
        <v>1934000</v>
      </c>
      <c r="AB1230" s="40">
        <v>1973000</v>
      </c>
      <c r="AC1230" s="40">
        <v>1900000</v>
      </c>
      <c r="AD1230" s="40">
        <v>1800000</v>
      </c>
      <c r="AE1230" s="40">
        <v>1600000</v>
      </c>
      <c r="AF1230" s="40">
        <v>1600000</v>
      </c>
      <c r="AG1230" s="40">
        <v>1632576</v>
      </c>
      <c r="AH1230" s="40">
        <v>1900876</v>
      </c>
      <c r="AI1230" s="40">
        <v>1991217</v>
      </c>
      <c r="AJ1230" s="40">
        <v>2363424</v>
      </c>
      <c r="AK1230" s="40">
        <v>2018527</v>
      </c>
      <c r="AL1230" s="40">
        <v>2194372</v>
      </c>
      <c r="AM1230" s="40">
        <v>2157278</v>
      </c>
      <c r="AN1230" s="40">
        <v>2124529</v>
      </c>
      <c r="AO1230" s="40">
        <v>2194000</v>
      </c>
      <c r="AP1230" s="40">
        <v>2204150</v>
      </c>
      <c r="AQ1230" s="40">
        <v>2340021</v>
      </c>
      <c r="AR1230" s="40">
        <v>2634020</v>
      </c>
      <c r="AS1230" s="40">
        <v>2739380</v>
      </c>
      <c r="AT1230" s="40">
        <v>2931000</v>
      </c>
      <c r="AU1230" s="40">
        <v>3077000</v>
      </c>
      <c r="AV1230" s="40">
        <v>3199000</v>
      </c>
      <c r="AW1230" s="40">
        <v>3230000</v>
      </c>
      <c r="AX1230" s="40">
        <v>3560000</v>
      </c>
      <c r="AY1230" s="40">
        <v>3595600</v>
      </c>
      <c r="AZ1230" s="40">
        <v>3923000</v>
      </c>
      <c r="BA1230" s="40">
        <v>3997000</v>
      </c>
      <c r="BB1230" s="40">
        <v>4196000</v>
      </c>
      <c r="BC1230" s="40">
        <v>4405000</v>
      </c>
      <c r="BD1230" s="40">
        <v>4625000</v>
      </c>
      <c r="BE1230" s="40">
        <v>4855000</v>
      </c>
      <c r="BF1230" s="40">
        <v>5137000</v>
      </c>
      <c r="BG1230" s="40">
        <v>5435000</v>
      </c>
      <c r="BH1230" s="40">
        <v>5751000</v>
      </c>
      <c r="BI1230" s="40">
        <v>6044000</v>
      </c>
      <c r="BJ1230" s="40">
        <v>6352000</v>
      </c>
      <c r="BK1230" s="40">
        <v>6352000</v>
      </c>
      <c r="BL1230" s="40">
        <v>6400000</v>
      </c>
    </row>
    <row r="1231" spans="1:64" x14ac:dyDescent="0.3">
      <c r="A1231" s="40" t="s">
        <v>161</v>
      </c>
      <c r="B1231" s="40" t="s">
        <v>162</v>
      </c>
      <c r="C1231" s="40" t="s">
        <v>330</v>
      </c>
      <c r="D1231" s="40" t="s">
        <v>100</v>
      </c>
      <c r="E1231" s="40" t="s">
        <v>293</v>
      </c>
      <c r="G1231" s="40">
        <v>5111</v>
      </c>
      <c r="H1231" s="40">
        <v>4188000</v>
      </c>
      <c r="I1231" s="40">
        <v>4173000</v>
      </c>
      <c r="J1231" s="40">
        <v>4950000</v>
      </c>
      <c r="K1231" s="40">
        <v>5100000</v>
      </c>
      <c r="L1231" s="40">
        <v>5262000</v>
      </c>
      <c r="M1231" s="40">
        <v>5186000</v>
      </c>
      <c r="N1231" s="40">
        <v>5300000</v>
      </c>
      <c r="O1231" s="40">
        <v>5400000</v>
      </c>
      <c r="P1231" s="40">
        <v>5500000</v>
      </c>
      <c r="Q1231" s="40">
        <v>5500000</v>
      </c>
      <c r="R1231" s="40">
        <v>5450000</v>
      </c>
      <c r="S1231" s="40">
        <v>4600000</v>
      </c>
      <c r="T1231" s="40">
        <v>3800000</v>
      </c>
      <c r="U1231" s="40">
        <v>4300000</v>
      </c>
      <c r="V1231" s="40">
        <v>5000000</v>
      </c>
      <c r="W1231" s="40">
        <v>5300000</v>
      </c>
      <c r="X1231" s="40">
        <v>5500000</v>
      </c>
      <c r="Y1231" s="40">
        <v>6050000</v>
      </c>
      <c r="Z1231" s="40">
        <v>6500000</v>
      </c>
      <c r="AA1231" s="40">
        <v>6750000</v>
      </c>
      <c r="AB1231" s="40">
        <v>6033000</v>
      </c>
      <c r="AC1231" s="40">
        <v>6037000</v>
      </c>
      <c r="AD1231" s="40">
        <v>5600000</v>
      </c>
      <c r="AE1231" s="40">
        <v>5182000</v>
      </c>
      <c r="AF1231" s="40">
        <v>4847000</v>
      </c>
      <c r="AG1231" s="40">
        <v>5000000</v>
      </c>
      <c r="AH1231" s="40">
        <v>5200000</v>
      </c>
      <c r="AI1231" s="40">
        <v>5527000</v>
      </c>
      <c r="AJ1231" s="40">
        <v>5771000</v>
      </c>
      <c r="AK1231" s="40">
        <v>6086000</v>
      </c>
      <c r="AL1231" s="40">
        <v>6429685</v>
      </c>
      <c r="AM1231" s="40">
        <v>6400703</v>
      </c>
      <c r="AN1231" s="40">
        <v>6394881</v>
      </c>
      <c r="AO1231" s="40">
        <v>6412702</v>
      </c>
      <c r="AP1231" s="40">
        <v>6454959</v>
      </c>
      <c r="AQ1231" s="40">
        <v>6522796</v>
      </c>
      <c r="AR1231" s="40">
        <v>6617734</v>
      </c>
      <c r="AS1231" s="40">
        <v>7500000</v>
      </c>
      <c r="AT1231" s="40">
        <v>8500000</v>
      </c>
      <c r="AU1231" s="40">
        <v>9500000</v>
      </c>
      <c r="AV1231" s="40">
        <v>10340312</v>
      </c>
      <c r="AW1231" s="40">
        <v>10340312</v>
      </c>
      <c r="AX1231" s="40">
        <v>10857327</v>
      </c>
      <c r="AY1231" s="40">
        <v>11970209</v>
      </c>
      <c r="AZ1231" s="40">
        <v>11970203</v>
      </c>
      <c r="BA1231" s="40">
        <v>12000000</v>
      </c>
      <c r="BB1231" s="40">
        <v>13197149</v>
      </c>
      <c r="BC1231" s="40">
        <v>13593063</v>
      </c>
      <c r="BD1231" s="40">
        <v>14272716</v>
      </c>
      <c r="BE1231" s="40">
        <v>15735670</v>
      </c>
      <c r="BF1231" s="40">
        <v>16522454</v>
      </c>
      <c r="BG1231" s="40">
        <v>17348576</v>
      </c>
      <c r="BH1231" s="40">
        <v>18216005</v>
      </c>
      <c r="BI1231" s="40">
        <v>19126805</v>
      </c>
      <c r="BJ1231" s="40">
        <v>20083145</v>
      </c>
      <c r="BK1231" s="40">
        <v>22141497</v>
      </c>
      <c r="BL1231" s="40">
        <v>24023800</v>
      </c>
    </row>
    <row r="1232" spans="1:64" x14ac:dyDescent="0.3">
      <c r="A1232" s="40" t="s">
        <v>163</v>
      </c>
      <c r="B1232" s="40" t="s">
        <v>164</v>
      </c>
      <c r="C1232" s="40" t="s">
        <v>330</v>
      </c>
      <c r="D1232" s="40" t="s">
        <v>100</v>
      </c>
      <c r="E1232" s="40" t="s">
        <v>293</v>
      </c>
      <c r="G1232" s="40">
        <v>5111</v>
      </c>
      <c r="H1232" s="40">
        <v>2540000</v>
      </c>
      <c r="I1232" s="40">
        <v>2600000</v>
      </c>
      <c r="J1232" s="40">
        <v>2650000</v>
      </c>
      <c r="K1232" s="40">
        <v>2710000</v>
      </c>
      <c r="L1232" s="40">
        <v>2770000</v>
      </c>
      <c r="M1232" s="40">
        <v>2700000</v>
      </c>
      <c r="N1232" s="40">
        <v>2800000</v>
      </c>
      <c r="O1232" s="40">
        <v>3000000</v>
      </c>
      <c r="P1232" s="40">
        <v>3000000</v>
      </c>
      <c r="Q1232" s="40">
        <v>3000000</v>
      </c>
      <c r="R1232" s="40">
        <v>2550000</v>
      </c>
      <c r="S1232" s="40">
        <v>2500000</v>
      </c>
      <c r="T1232" s="40">
        <v>2500000</v>
      </c>
      <c r="U1232" s="40">
        <v>2350000</v>
      </c>
      <c r="V1232" s="40">
        <v>2330000</v>
      </c>
      <c r="W1232" s="40">
        <v>2430000</v>
      </c>
      <c r="X1232" s="40">
        <v>2480000</v>
      </c>
      <c r="Y1232" s="40">
        <v>2812000</v>
      </c>
      <c r="Z1232" s="40">
        <v>2537000</v>
      </c>
      <c r="AA1232" s="40">
        <v>2596500</v>
      </c>
      <c r="AB1232" s="40">
        <v>2596500</v>
      </c>
      <c r="AC1232" s="40">
        <v>2646400</v>
      </c>
      <c r="AD1232" s="40">
        <v>3000000</v>
      </c>
      <c r="AE1232" s="40">
        <v>2700000</v>
      </c>
      <c r="AF1232" s="40">
        <v>3100000</v>
      </c>
      <c r="AG1232" s="40">
        <v>3100000</v>
      </c>
      <c r="AH1232" s="40">
        <v>3150000</v>
      </c>
      <c r="AI1232" s="40">
        <v>3200000</v>
      </c>
      <c r="AJ1232" s="40">
        <v>3300000</v>
      </c>
      <c r="AK1232" s="40">
        <v>3400000</v>
      </c>
      <c r="AL1232" s="40">
        <v>3500000</v>
      </c>
      <c r="AM1232" s="40">
        <v>3400000</v>
      </c>
      <c r="AN1232" s="40">
        <v>3520000</v>
      </c>
      <c r="AO1232" s="40">
        <v>3520000</v>
      </c>
      <c r="AP1232" s="40">
        <v>3525600</v>
      </c>
      <c r="AQ1232" s="40">
        <v>4132800</v>
      </c>
      <c r="AR1232" s="40">
        <v>4200000</v>
      </c>
      <c r="AS1232" s="40">
        <v>4555000</v>
      </c>
      <c r="AT1232" s="40">
        <v>4867776</v>
      </c>
      <c r="AU1232" s="40">
        <v>5086826</v>
      </c>
      <c r="AV1232" s="40">
        <v>5315738</v>
      </c>
      <c r="AW1232" s="40">
        <v>5554940</v>
      </c>
      <c r="AX1232" s="40">
        <v>5600000</v>
      </c>
      <c r="AY1232" s="40">
        <v>5600000</v>
      </c>
      <c r="AZ1232" s="40">
        <v>5600000</v>
      </c>
      <c r="BA1232" s="40">
        <v>5600000</v>
      </c>
      <c r="BB1232" s="40">
        <v>5600000</v>
      </c>
      <c r="BC1232" s="40">
        <v>5260628</v>
      </c>
      <c r="BD1232" s="40">
        <v>5523659</v>
      </c>
      <c r="BE1232" s="40">
        <v>5799842</v>
      </c>
      <c r="BF1232" s="40">
        <v>6089834</v>
      </c>
      <c r="BG1232" s="40">
        <v>6399326</v>
      </c>
      <c r="BH1232" s="40">
        <v>6714042</v>
      </c>
      <c r="BI1232" s="40">
        <v>7080000</v>
      </c>
      <c r="BJ1232" s="40">
        <v>7402000</v>
      </c>
      <c r="BK1232" s="40">
        <v>7699277</v>
      </c>
      <c r="BL1232" s="40">
        <v>7442644</v>
      </c>
    </row>
    <row r="1233" spans="1:64" x14ac:dyDescent="0.3">
      <c r="A1233" s="40" t="s">
        <v>167</v>
      </c>
      <c r="B1233" s="40" t="s">
        <v>168</v>
      </c>
      <c r="C1233" s="40" t="s">
        <v>330</v>
      </c>
      <c r="D1233" s="40" t="s">
        <v>100</v>
      </c>
      <c r="E1233" s="40" t="s">
        <v>293</v>
      </c>
      <c r="G1233" s="40">
        <v>5111</v>
      </c>
      <c r="H1233" s="40">
        <v>4940000</v>
      </c>
      <c r="I1233" s="40">
        <v>5200000</v>
      </c>
      <c r="J1233" s="40">
        <v>5400000</v>
      </c>
      <c r="K1233" s="40">
        <v>5550000</v>
      </c>
      <c r="L1233" s="40">
        <v>6000000</v>
      </c>
      <c r="M1233" s="40">
        <v>6125000</v>
      </c>
      <c r="N1233" s="40">
        <v>6275000</v>
      </c>
      <c r="O1233" s="40">
        <v>6430000</v>
      </c>
      <c r="P1233" s="40">
        <v>7000000</v>
      </c>
      <c r="Q1233" s="40">
        <v>7779522</v>
      </c>
      <c r="R1233" s="40">
        <v>7993459</v>
      </c>
      <c r="S1233" s="40">
        <v>8168499</v>
      </c>
      <c r="T1233" s="40">
        <v>5575324</v>
      </c>
      <c r="U1233" s="40">
        <v>6376615</v>
      </c>
      <c r="V1233" s="40">
        <v>6995087</v>
      </c>
      <c r="W1233" s="40">
        <v>7708210</v>
      </c>
      <c r="X1233" s="40">
        <v>8479679</v>
      </c>
      <c r="Y1233" s="40">
        <v>8687133</v>
      </c>
      <c r="Z1233" s="40">
        <v>8908850</v>
      </c>
      <c r="AA1233" s="40">
        <v>9131863</v>
      </c>
      <c r="AB1233" s="40">
        <v>9229107</v>
      </c>
      <c r="AC1233" s="40">
        <v>9411926</v>
      </c>
      <c r="AD1233" s="40">
        <v>9695878</v>
      </c>
      <c r="AE1233" s="40">
        <v>6495901</v>
      </c>
      <c r="AF1233" s="40">
        <v>4871278</v>
      </c>
      <c r="AG1233" s="40">
        <v>5334159</v>
      </c>
      <c r="AH1233" s="40">
        <v>5547526</v>
      </c>
      <c r="AI1233" s="40">
        <v>5769427</v>
      </c>
      <c r="AJ1233" s="40">
        <v>6000204</v>
      </c>
      <c r="AK1233" s="40">
        <v>6240212</v>
      </c>
      <c r="AL1233" s="40">
        <v>6489820</v>
      </c>
      <c r="AM1233" s="40">
        <v>6749413</v>
      </c>
      <c r="AN1233" s="40">
        <v>7019390</v>
      </c>
      <c r="AO1233" s="40">
        <v>7300165</v>
      </c>
      <c r="AP1233" s="40">
        <v>7592172</v>
      </c>
      <c r="AQ1233" s="40">
        <v>7895859</v>
      </c>
      <c r="AR1233" s="40">
        <v>8211693</v>
      </c>
      <c r="AS1233" s="40">
        <v>8540161</v>
      </c>
      <c r="AT1233" s="40">
        <v>8881767</v>
      </c>
      <c r="AU1233" s="40">
        <v>9327038</v>
      </c>
      <c r="AV1233" s="40">
        <v>9696519</v>
      </c>
      <c r="AW1233" s="40">
        <v>9990780</v>
      </c>
      <c r="AX1233" s="40">
        <v>10390411</v>
      </c>
      <c r="AY1233" s="40">
        <v>10806028</v>
      </c>
      <c r="AZ1233" s="40">
        <v>11238269</v>
      </c>
      <c r="BA1233" s="40">
        <v>11687800</v>
      </c>
      <c r="BB1233" s="40">
        <v>12155312</v>
      </c>
      <c r="BC1233" s="40">
        <v>12641352</v>
      </c>
      <c r="BD1233" s="40">
        <v>13147185</v>
      </c>
      <c r="BE1233" s="40">
        <v>12722529</v>
      </c>
      <c r="BF1233" s="40">
        <v>13231429</v>
      </c>
      <c r="BG1233" s="40">
        <v>13760687</v>
      </c>
      <c r="BH1233" s="40">
        <v>14311115</v>
      </c>
      <c r="BI1233" s="40">
        <v>14883559</v>
      </c>
      <c r="BJ1233" s="40">
        <v>15478902</v>
      </c>
      <c r="BK1233" s="40">
        <v>16098058</v>
      </c>
      <c r="BL1233" s="40">
        <v>16741980</v>
      </c>
    </row>
    <row r="1234" spans="1:64" x14ac:dyDescent="0.3">
      <c r="A1234" s="40" t="s">
        <v>169</v>
      </c>
      <c r="B1234" s="40" t="s">
        <v>170</v>
      </c>
      <c r="C1234" s="40" t="s">
        <v>330</v>
      </c>
      <c r="D1234" s="40" t="s">
        <v>100</v>
      </c>
      <c r="E1234" s="40" t="s">
        <v>293</v>
      </c>
      <c r="G1234" s="40">
        <v>5111</v>
      </c>
      <c r="H1234" s="40">
        <v>623000</v>
      </c>
      <c r="I1234" s="40">
        <v>758000</v>
      </c>
      <c r="J1234" s="40">
        <v>917000</v>
      </c>
      <c r="K1234" s="40">
        <v>1113000</v>
      </c>
      <c r="L1234" s="40">
        <v>1336000</v>
      </c>
      <c r="M1234" s="40">
        <v>1595000</v>
      </c>
      <c r="N1234" s="40">
        <v>1903000</v>
      </c>
      <c r="O1234" s="40">
        <v>2267000</v>
      </c>
      <c r="P1234" s="40">
        <v>2732000</v>
      </c>
      <c r="Q1234" s="40">
        <v>3151000</v>
      </c>
      <c r="R1234" s="40">
        <v>3673000</v>
      </c>
      <c r="S1234" s="40">
        <v>4304000</v>
      </c>
      <c r="T1234" s="40">
        <v>4977000</v>
      </c>
      <c r="U1234" s="40">
        <v>5607000</v>
      </c>
      <c r="V1234" s="40">
        <v>6344000</v>
      </c>
      <c r="W1234" s="40">
        <v>7337000</v>
      </c>
      <c r="X1234" s="40">
        <v>8277000</v>
      </c>
      <c r="Y1234" s="40">
        <v>9201000</v>
      </c>
      <c r="Z1234" s="40">
        <v>10266000</v>
      </c>
      <c r="AA1234" s="40">
        <v>11297000</v>
      </c>
      <c r="AB1234" s="40">
        <v>12328000</v>
      </c>
      <c r="AC1234" s="40">
        <v>13680000</v>
      </c>
      <c r="AD1234" s="40">
        <v>14822000</v>
      </c>
      <c r="AE1234" s="40">
        <v>15962000</v>
      </c>
      <c r="AF1234" s="40">
        <v>16890000</v>
      </c>
      <c r="AG1234" s="40">
        <v>19130000</v>
      </c>
      <c r="AH1234" s="40">
        <v>20335008</v>
      </c>
      <c r="AI1234" s="40">
        <v>21539008</v>
      </c>
      <c r="AJ1234" s="40">
        <v>23462000</v>
      </c>
      <c r="AK1234" s="40">
        <v>23321008</v>
      </c>
      <c r="AL1234" s="40">
        <v>23500000</v>
      </c>
      <c r="AM1234" s="40">
        <v>24000000</v>
      </c>
      <c r="AN1234" s="40">
        <v>25000000</v>
      </c>
      <c r="AO1234" s="40">
        <v>27500000</v>
      </c>
      <c r="AP1234" s="40">
        <v>30000000</v>
      </c>
      <c r="AQ1234" s="40">
        <v>32500000</v>
      </c>
      <c r="AR1234" s="40">
        <v>35000000</v>
      </c>
      <c r="AS1234" s="40">
        <v>37500000</v>
      </c>
      <c r="AT1234" s="40">
        <v>40000000</v>
      </c>
      <c r="AU1234" s="40">
        <v>42500000</v>
      </c>
      <c r="AV1234" s="40">
        <v>45260400</v>
      </c>
      <c r="AW1234" s="40">
        <v>46400000</v>
      </c>
      <c r="AX1234" s="40">
        <v>47551700</v>
      </c>
      <c r="AY1234" s="40">
        <v>48700000</v>
      </c>
      <c r="AZ1234" s="40">
        <v>49959000</v>
      </c>
      <c r="BA1234" s="40">
        <v>51208220</v>
      </c>
      <c r="BB1234" s="40">
        <v>52488200</v>
      </c>
      <c r="BC1234" s="40">
        <v>53800400</v>
      </c>
      <c r="BD1234" s="40">
        <v>55145440</v>
      </c>
      <c r="BE1234" s="40">
        <v>56524076</v>
      </c>
      <c r="BF1234" s="40">
        <v>67292536</v>
      </c>
      <c r="BG1234" s="40">
        <v>68974848</v>
      </c>
      <c r="BH1234" s="40">
        <v>70699218</v>
      </c>
      <c r="BI1234" s="40">
        <v>71958213</v>
      </c>
      <c r="BJ1234" s="40">
        <v>72527691</v>
      </c>
      <c r="BK1234" s="40">
        <v>73819591</v>
      </c>
      <c r="BL1234" s="40">
        <v>78037077</v>
      </c>
    </row>
    <row r="1235" spans="1:64" x14ac:dyDescent="0.3">
      <c r="A1235" s="40" t="s">
        <v>173</v>
      </c>
      <c r="B1235" s="40" t="s">
        <v>174</v>
      </c>
      <c r="C1235" s="40" t="s">
        <v>330</v>
      </c>
      <c r="D1235" s="40" t="s">
        <v>100</v>
      </c>
      <c r="E1235" s="40" t="s">
        <v>293</v>
      </c>
      <c r="G1235" s="40">
        <v>5111</v>
      </c>
      <c r="H1235" s="40">
        <v>900000</v>
      </c>
      <c r="I1235" s="40">
        <v>940000</v>
      </c>
      <c r="J1235" s="40">
        <v>970000</v>
      </c>
      <c r="K1235" s="40">
        <v>1000000</v>
      </c>
      <c r="L1235" s="40">
        <v>1030000</v>
      </c>
      <c r="M1235" s="40">
        <v>1063000</v>
      </c>
      <c r="N1235" s="40">
        <v>1024470</v>
      </c>
      <c r="O1235" s="40">
        <v>1101870</v>
      </c>
      <c r="P1235" s="40">
        <v>1100000</v>
      </c>
      <c r="Q1235" s="40">
        <v>1100000</v>
      </c>
      <c r="R1235" s="40">
        <v>1000000</v>
      </c>
      <c r="S1235" s="40">
        <v>1000000</v>
      </c>
      <c r="T1235" s="40">
        <v>900000</v>
      </c>
      <c r="U1235" s="40">
        <v>804000</v>
      </c>
      <c r="V1235" s="40">
        <v>844300</v>
      </c>
      <c r="W1235" s="40">
        <v>873000</v>
      </c>
      <c r="X1235" s="40">
        <v>887000</v>
      </c>
      <c r="Y1235" s="40">
        <v>937000</v>
      </c>
      <c r="Z1235" s="40">
        <v>940000</v>
      </c>
      <c r="AA1235" s="40">
        <v>973000</v>
      </c>
      <c r="AB1235" s="40">
        <v>1034000</v>
      </c>
      <c r="AC1235" s="40">
        <v>1120000</v>
      </c>
      <c r="AD1235" s="40">
        <v>1000000</v>
      </c>
      <c r="AE1235" s="40">
        <v>1000000</v>
      </c>
      <c r="AF1235" s="40">
        <v>1318000</v>
      </c>
      <c r="AG1235" s="40">
        <v>2105000</v>
      </c>
      <c r="AH1235" s="40">
        <v>2217000</v>
      </c>
      <c r="AI1235" s="40">
        <v>2080000</v>
      </c>
      <c r="AJ1235" s="40">
        <v>2200000</v>
      </c>
      <c r="AK1235" s="40">
        <v>2552000</v>
      </c>
      <c r="AL1235" s="40">
        <v>2853000</v>
      </c>
      <c r="AM1235" s="40">
        <v>2944000</v>
      </c>
      <c r="AN1235" s="40">
        <v>3076000</v>
      </c>
      <c r="AO1235" s="40">
        <v>3213000</v>
      </c>
      <c r="AP1235" s="40">
        <v>3293000</v>
      </c>
      <c r="AQ1235" s="40">
        <v>3440000</v>
      </c>
      <c r="AR1235" s="40">
        <v>3578000</v>
      </c>
      <c r="AS1235" s="40">
        <v>3703000</v>
      </c>
      <c r="AT1235" s="40">
        <v>3833000</v>
      </c>
      <c r="AU1235" s="40">
        <v>3879000</v>
      </c>
      <c r="AV1235" s="40">
        <v>3995000</v>
      </c>
      <c r="AW1235" s="40">
        <v>3899972</v>
      </c>
      <c r="AX1235" s="40">
        <v>3968736</v>
      </c>
      <c r="AY1235" s="40">
        <v>4024922</v>
      </c>
      <c r="AZ1235" s="40">
        <v>4144100</v>
      </c>
      <c r="BA1235" s="40">
        <v>4263350</v>
      </c>
      <c r="BB1235" s="40">
        <v>4353030</v>
      </c>
      <c r="BC1235" s="40">
        <v>4476960</v>
      </c>
      <c r="BD1235" s="40">
        <v>4598495</v>
      </c>
      <c r="BE1235" s="40">
        <v>4754845</v>
      </c>
      <c r="BF1235" s="40">
        <v>4886630</v>
      </c>
      <c r="BG1235" s="40">
        <v>5038115</v>
      </c>
      <c r="BH1235" s="40">
        <v>5199335</v>
      </c>
      <c r="BI1235" s="40">
        <v>5381312</v>
      </c>
      <c r="BJ1235" s="40">
        <v>5518725</v>
      </c>
      <c r="BK1235" s="40">
        <v>5591002</v>
      </c>
      <c r="BL1235" s="40">
        <v>5723047</v>
      </c>
    </row>
    <row r="1236" spans="1:64" x14ac:dyDescent="0.3">
      <c r="A1236" s="40" t="s">
        <v>5</v>
      </c>
      <c r="B1236" s="40" t="s">
        <v>6</v>
      </c>
      <c r="C1236" s="40" t="s">
        <v>329</v>
      </c>
      <c r="D1236" s="40" t="s">
        <v>304</v>
      </c>
      <c r="E1236" s="40" t="s">
        <v>287</v>
      </c>
      <c r="F1236" s="40">
        <v>0</v>
      </c>
      <c r="G1236" s="40" t="s">
        <v>303</v>
      </c>
      <c r="H1236" s="40">
        <v>62.413792010000002</v>
      </c>
      <c r="I1236" s="40">
        <v>63.164073199999997</v>
      </c>
      <c r="J1236" s="40">
        <v>63.671072510000002</v>
      </c>
      <c r="K1236" s="40">
        <v>66.551581130000002</v>
      </c>
      <c r="L1236" s="40">
        <v>68.328026390000005</v>
      </c>
      <c r="M1236" s="40">
        <v>69.212066320000005</v>
      </c>
      <c r="N1236" s="40">
        <v>70.020617610000002</v>
      </c>
      <c r="O1236" s="40">
        <v>69.015188460000005</v>
      </c>
      <c r="P1236" s="40">
        <v>71.124894549999993</v>
      </c>
      <c r="Q1236" s="40">
        <v>74.879646089999994</v>
      </c>
      <c r="R1236" s="40">
        <v>75.030565039999999</v>
      </c>
      <c r="S1236" s="40">
        <v>73.150400579999996</v>
      </c>
      <c r="T1236" s="40">
        <v>74.427206940000005</v>
      </c>
      <c r="U1236" s="40">
        <v>74.419319160000001</v>
      </c>
      <c r="V1236" s="40">
        <v>79.717871810000005</v>
      </c>
      <c r="W1236" s="40">
        <v>72.079420369999994</v>
      </c>
      <c r="X1236" s="40">
        <v>72.242537170000006</v>
      </c>
      <c r="Y1236" s="40">
        <v>73.440174650000003</v>
      </c>
      <c r="Z1236" s="40">
        <v>74.113575190000006</v>
      </c>
      <c r="AA1236" s="40">
        <v>74.108225739999995</v>
      </c>
      <c r="AB1236" s="40">
        <v>74.119291020000006</v>
      </c>
      <c r="AC1236" s="40">
        <v>75.683183830000004</v>
      </c>
      <c r="AD1236" s="40">
        <v>75.375115789999995</v>
      </c>
      <c r="AE1236" s="40">
        <v>75.252918579999999</v>
      </c>
      <c r="AF1236" s="40">
        <v>76.193564640000005</v>
      </c>
      <c r="AG1236" s="40">
        <v>77.579759670000001</v>
      </c>
      <c r="AH1236" s="40">
        <v>77.017135159999995</v>
      </c>
      <c r="AI1236" s="40">
        <v>77.158536359999999</v>
      </c>
      <c r="AJ1236" s="40">
        <v>77.315999579999996</v>
      </c>
      <c r="AK1236" s="40">
        <v>79.074156149999993</v>
      </c>
      <c r="AL1236" s="40">
        <v>78.986377529999999</v>
      </c>
      <c r="AM1236" s="40">
        <v>83.157921360000003</v>
      </c>
      <c r="AN1236" s="40">
        <v>84.165562850000001</v>
      </c>
      <c r="AO1236" s="40">
        <v>82.277788330000007</v>
      </c>
      <c r="AP1236" s="40">
        <v>77.0961274</v>
      </c>
      <c r="AQ1236" s="40">
        <v>88.711871709999997</v>
      </c>
      <c r="AR1236" s="40">
        <v>93.164504730000004</v>
      </c>
      <c r="AS1236" s="40">
        <v>98.524057279999994</v>
      </c>
      <c r="AT1236" s="40">
        <v>98.462819530000004</v>
      </c>
      <c r="AU1236" s="40">
        <v>104.39152300000001</v>
      </c>
      <c r="AV1236" s="40">
        <v>104.9482392</v>
      </c>
      <c r="AW1236" s="40">
        <v>106.61538950000001</v>
      </c>
      <c r="AX1236" s="40">
        <v>106.2761697</v>
      </c>
      <c r="AY1236" s="40">
        <v>94.566645609999995</v>
      </c>
      <c r="AZ1236" s="40">
        <v>102.8043107</v>
      </c>
      <c r="BA1236" s="40">
        <v>102.5315894</v>
      </c>
      <c r="BB1236" s="40">
        <v>106.0808237</v>
      </c>
      <c r="BC1236" s="40">
        <v>108.8943989</v>
      </c>
      <c r="BD1236" s="40">
        <v>108.8571578</v>
      </c>
      <c r="BE1236" s="40">
        <v>113.1010352</v>
      </c>
      <c r="BF1236" s="40">
        <v>113.98307610000001</v>
      </c>
      <c r="BG1236" s="40">
        <v>115.8182422</v>
      </c>
      <c r="BH1236" s="40">
        <v>119.6885623</v>
      </c>
      <c r="BI1236" s="40">
        <v>118.1077693</v>
      </c>
      <c r="BJ1236" s="40">
        <v>117.8766373</v>
      </c>
      <c r="BK1236" s="40">
        <v>116.22474200000001</v>
      </c>
      <c r="BL1236" s="40">
        <v>0</v>
      </c>
    </row>
    <row r="1237" spans="1:64" x14ac:dyDescent="0.3">
      <c r="A1237" s="40" t="s">
        <v>151</v>
      </c>
      <c r="B1237" s="40" t="s">
        <v>152</v>
      </c>
      <c r="C1237" s="40" t="s">
        <v>329</v>
      </c>
      <c r="D1237" s="40" t="s">
        <v>304</v>
      </c>
      <c r="E1237" s="40" t="s">
        <v>287</v>
      </c>
      <c r="F1237" s="40">
        <v>0</v>
      </c>
      <c r="G1237" s="40" t="s">
        <v>303</v>
      </c>
      <c r="H1237" s="40">
        <v>133.6545467</v>
      </c>
      <c r="I1237" s="40">
        <v>134.3739769</v>
      </c>
      <c r="J1237" s="40">
        <v>132.8669591</v>
      </c>
      <c r="K1237" s="40">
        <v>135.44417379999999</v>
      </c>
      <c r="L1237" s="40">
        <v>143.25291290000001</v>
      </c>
      <c r="M1237" s="40">
        <v>145.22396660000001</v>
      </c>
      <c r="N1237" s="40">
        <v>150.96923709999999</v>
      </c>
      <c r="O1237" s="40">
        <v>153.7904954</v>
      </c>
      <c r="P1237" s="40">
        <v>169.3925788</v>
      </c>
      <c r="Q1237" s="40">
        <v>168.04985730000001</v>
      </c>
      <c r="R1237" s="40">
        <v>170.783795</v>
      </c>
      <c r="S1237" s="40">
        <v>182.0055984</v>
      </c>
      <c r="T1237" s="40">
        <v>187.92995239999999</v>
      </c>
      <c r="U1237" s="40">
        <v>189.42968619999999</v>
      </c>
      <c r="V1237" s="40">
        <v>200.47676659999999</v>
      </c>
      <c r="W1237" s="40">
        <v>223.5918112</v>
      </c>
      <c r="X1237" s="40">
        <v>202.00474370000001</v>
      </c>
      <c r="Y1237" s="40">
        <v>198.75205360000001</v>
      </c>
      <c r="Z1237" s="40">
        <v>192.10725729999999</v>
      </c>
      <c r="AA1237" s="40">
        <v>180.4489676</v>
      </c>
      <c r="AB1237" s="40">
        <v>153.21000599999999</v>
      </c>
      <c r="AC1237" s="40">
        <v>152.97082219999999</v>
      </c>
      <c r="AD1237" s="40">
        <v>155.8309678</v>
      </c>
      <c r="AE1237" s="40">
        <v>154.90619509999999</v>
      </c>
      <c r="AF1237" s="40">
        <v>143.7384399</v>
      </c>
      <c r="AG1237" s="40">
        <v>160.99114209999999</v>
      </c>
      <c r="AH1237" s="40">
        <v>158.33917640000001</v>
      </c>
      <c r="AI1237" s="40">
        <v>165.52310199999999</v>
      </c>
      <c r="AJ1237" s="40">
        <v>161.1750983</v>
      </c>
      <c r="AK1237" s="40">
        <v>134.98022109999999</v>
      </c>
      <c r="AL1237" s="40">
        <v>148.46063849999999</v>
      </c>
      <c r="AM1237" s="40">
        <v>140.7566482</v>
      </c>
      <c r="AN1237" s="40">
        <v>138.18047419999999</v>
      </c>
      <c r="AO1237" s="40">
        <v>128.45852919999999</v>
      </c>
      <c r="AP1237" s="40">
        <v>107.5808547</v>
      </c>
      <c r="AQ1237" s="40">
        <v>100.45947630000001</v>
      </c>
      <c r="AR1237" s="40">
        <v>93.590288009999995</v>
      </c>
      <c r="AS1237" s="40">
        <v>98.38058891</v>
      </c>
      <c r="AT1237" s="40">
        <v>113.8723971</v>
      </c>
      <c r="AU1237" s="40">
        <v>102.4616274</v>
      </c>
      <c r="AV1237" s="40">
        <v>96.403034529999999</v>
      </c>
      <c r="AW1237" s="40">
        <v>92.596397379999999</v>
      </c>
      <c r="AX1237" s="40">
        <v>91.330196360000002</v>
      </c>
      <c r="AY1237" s="40">
        <v>83.368917780000004</v>
      </c>
      <c r="AZ1237" s="40">
        <v>100.5525107</v>
      </c>
      <c r="BA1237" s="40">
        <v>115.1095937</v>
      </c>
      <c r="BB1237" s="40">
        <v>107.5679004</v>
      </c>
      <c r="BC1237" s="40">
        <v>100.31458360000001</v>
      </c>
      <c r="BD1237" s="40">
        <v>103.71903639999999</v>
      </c>
      <c r="BE1237" s="40">
        <v>102.1048286</v>
      </c>
      <c r="BF1237" s="40">
        <v>108.1656193</v>
      </c>
      <c r="BG1237" s="40">
        <v>114.23464319999999</v>
      </c>
      <c r="BH1237" s="40">
        <v>100.3048637</v>
      </c>
      <c r="BI1237" s="40">
        <v>105.4845887</v>
      </c>
      <c r="BJ1237" s="40">
        <v>102.5208307</v>
      </c>
      <c r="BK1237" s="40">
        <v>102.6129921</v>
      </c>
      <c r="BL1237" s="40">
        <v>0</v>
      </c>
    </row>
    <row r="1238" spans="1:64" x14ac:dyDescent="0.3">
      <c r="A1238" s="40" t="s">
        <v>157</v>
      </c>
      <c r="B1238" s="40" t="s">
        <v>158</v>
      </c>
      <c r="C1238" s="40" t="s">
        <v>329</v>
      </c>
      <c r="D1238" s="40" t="s">
        <v>304</v>
      </c>
      <c r="E1238" s="40" t="s">
        <v>287</v>
      </c>
      <c r="F1238" s="40">
        <v>0</v>
      </c>
      <c r="G1238" s="40" t="s">
        <v>303</v>
      </c>
      <c r="H1238" s="40">
        <v>203.54397349999999</v>
      </c>
      <c r="I1238" s="40">
        <v>200.65842240000001</v>
      </c>
      <c r="J1238" s="40">
        <v>197.2951023</v>
      </c>
      <c r="K1238" s="40">
        <v>194.11314680000001</v>
      </c>
      <c r="L1238" s="40">
        <v>190.96227719999999</v>
      </c>
      <c r="M1238" s="40">
        <v>188.0623238</v>
      </c>
      <c r="N1238" s="40">
        <v>184.92041230000001</v>
      </c>
      <c r="O1238" s="40">
        <v>181.55723320000001</v>
      </c>
      <c r="P1238" s="40">
        <v>177.81474470000001</v>
      </c>
      <c r="Q1238" s="40">
        <v>173.5003595</v>
      </c>
      <c r="R1238" s="40">
        <v>171.15874099999999</v>
      </c>
      <c r="S1238" s="40">
        <v>164.6498856</v>
      </c>
      <c r="T1238" s="40">
        <v>162.91508469999999</v>
      </c>
      <c r="U1238" s="40">
        <v>159.41816850000001</v>
      </c>
      <c r="V1238" s="40">
        <v>150.63307660000001</v>
      </c>
      <c r="W1238" s="40">
        <v>146.2074642</v>
      </c>
      <c r="X1238" s="40">
        <v>145.3870531</v>
      </c>
      <c r="Y1238" s="40">
        <v>144.8480855</v>
      </c>
      <c r="Z1238" s="40">
        <v>143.22106600000001</v>
      </c>
      <c r="AA1238" s="40">
        <v>141.3259128</v>
      </c>
      <c r="AB1238" s="40">
        <v>138.80932609999999</v>
      </c>
      <c r="AC1238" s="40">
        <v>135.82536010000001</v>
      </c>
      <c r="AD1238" s="40">
        <v>136.07751289999999</v>
      </c>
      <c r="AE1238" s="40">
        <v>127.4123469</v>
      </c>
      <c r="AF1238" s="40">
        <v>131.5465834</v>
      </c>
      <c r="AG1238" s="40">
        <v>135.40925540000001</v>
      </c>
      <c r="AH1238" s="40">
        <v>121.0352796</v>
      </c>
      <c r="AI1238" s="40">
        <v>117.5080841</v>
      </c>
      <c r="AJ1238" s="40">
        <v>120.7067042</v>
      </c>
      <c r="AK1238" s="40">
        <v>120.1146603</v>
      </c>
      <c r="AL1238" s="40">
        <v>116.57172180000001</v>
      </c>
      <c r="AM1238" s="40">
        <v>116.1067254</v>
      </c>
      <c r="AN1238" s="40">
        <v>77.646805549999996</v>
      </c>
      <c r="AO1238" s="40">
        <v>75.818972250000002</v>
      </c>
      <c r="AP1238" s="40">
        <v>74.931279500000002</v>
      </c>
      <c r="AQ1238" s="40">
        <v>78.950135040000006</v>
      </c>
      <c r="AR1238" s="40">
        <v>77.494324890000001</v>
      </c>
      <c r="AS1238" s="40">
        <v>76.939642379999995</v>
      </c>
      <c r="AT1238" s="40">
        <v>77.011429949999993</v>
      </c>
      <c r="AU1238" s="40">
        <v>74.603316140000004</v>
      </c>
      <c r="AV1238" s="40">
        <v>73.754463819999998</v>
      </c>
      <c r="AW1238" s="40">
        <v>103.92226530000001</v>
      </c>
      <c r="AX1238" s="40">
        <v>100.9542845</v>
      </c>
      <c r="AY1238" s="40">
        <v>100.6440626</v>
      </c>
      <c r="AZ1238" s="40">
        <v>96.59348095</v>
      </c>
      <c r="BA1238" s="40">
        <v>102.71021349999999</v>
      </c>
      <c r="BB1238" s="40">
        <v>103.3749717</v>
      </c>
      <c r="BC1238" s="40">
        <v>112.4884733</v>
      </c>
      <c r="BD1238" s="40">
        <v>102.8773187</v>
      </c>
      <c r="BE1238" s="40">
        <v>123.73174760000001</v>
      </c>
      <c r="BF1238" s="40">
        <v>111.4539678</v>
      </c>
      <c r="BG1238" s="40">
        <v>107.87052919999999</v>
      </c>
      <c r="BH1238" s="40">
        <v>99.399588350000002</v>
      </c>
      <c r="BI1238" s="40">
        <v>96.152637510000005</v>
      </c>
      <c r="BJ1238" s="40">
        <v>98.829833629999996</v>
      </c>
      <c r="BK1238" s="40">
        <v>94.684067099999993</v>
      </c>
      <c r="BL1238" s="40">
        <v>92.894540489999997</v>
      </c>
    </row>
    <row r="1239" spans="1:64" x14ac:dyDescent="0.3">
      <c r="A1239" s="40" t="s">
        <v>159</v>
      </c>
      <c r="B1239" s="40" t="s">
        <v>160</v>
      </c>
      <c r="C1239" s="40" t="s">
        <v>329</v>
      </c>
      <c r="D1239" s="40" t="s">
        <v>304</v>
      </c>
      <c r="E1239" s="40" t="s">
        <v>287</v>
      </c>
      <c r="F1239" s="40">
        <v>0</v>
      </c>
      <c r="G1239" s="40" t="s">
        <v>303</v>
      </c>
      <c r="H1239" s="40">
        <v>87.033175409999998</v>
      </c>
      <c r="I1239" s="40">
        <v>84.242047580000005</v>
      </c>
      <c r="J1239" s="40">
        <v>77.421434210000001</v>
      </c>
      <c r="K1239" s="40">
        <v>79.681643739999998</v>
      </c>
      <c r="L1239" s="40">
        <v>81.174237450000007</v>
      </c>
      <c r="M1239" s="40">
        <v>78.804017939999994</v>
      </c>
      <c r="N1239" s="40">
        <v>76.822334479999995</v>
      </c>
      <c r="O1239" s="40">
        <v>78.966242359999995</v>
      </c>
      <c r="P1239" s="40">
        <v>78.113469100000003</v>
      </c>
      <c r="Q1239" s="40">
        <v>82.503059640000004</v>
      </c>
      <c r="R1239" s="40">
        <v>84.086051449999999</v>
      </c>
      <c r="S1239" s="40">
        <v>84.587787759999998</v>
      </c>
      <c r="T1239" s="40">
        <v>81.979468900000001</v>
      </c>
      <c r="U1239" s="40">
        <v>79.693288679999995</v>
      </c>
      <c r="V1239" s="40">
        <v>77.830815920000006</v>
      </c>
      <c r="W1239" s="40">
        <v>79.027315270000003</v>
      </c>
      <c r="X1239" s="40">
        <v>89.168158980000001</v>
      </c>
      <c r="Y1239" s="40">
        <v>89.710912859999993</v>
      </c>
      <c r="Z1239" s="40">
        <v>89.787532880000001</v>
      </c>
      <c r="AA1239" s="40">
        <v>82.845212810000007</v>
      </c>
      <c r="AB1239" s="40">
        <v>75.259332819999997</v>
      </c>
      <c r="AC1239" s="40">
        <v>81.824963690000004</v>
      </c>
      <c r="AD1239" s="40">
        <v>85.014605000000003</v>
      </c>
      <c r="AE1239" s="40">
        <v>84.000369800000001</v>
      </c>
      <c r="AF1239" s="40">
        <v>84.060774890000005</v>
      </c>
      <c r="AG1239" s="40">
        <v>88.762904390000003</v>
      </c>
      <c r="AH1239" s="40">
        <v>93.930774099999994</v>
      </c>
      <c r="AI1239" s="40">
        <v>98.918056440000001</v>
      </c>
      <c r="AJ1239" s="40">
        <v>96.528012720000007</v>
      </c>
      <c r="AK1239" s="40">
        <v>91.851721080000004</v>
      </c>
      <c r="AL1239" s="40">
        <v>90.581517579999996</v>
      </c>
      <c r="AM1239" s="40">
        <v>87.231725560000001</v>
      </c>
      <c r="AN1239" s="40">
        <v>83.535017580000002</v>
      </c>
      <c r="AO1239" s="40">
        <v>81.636913840000005</v>
      </c>
      <c r="AP1239" s="40">
        <v>80.150100629999997</v>
      </c>
      <c r="AQ1239" s="40">
        <v>78.244621370000004</v>
      </c>
      <c r="AR1239" s="40">
        <v>80.140820289999994</v>
      </c>
      <c r="AS1239" s="40">
        <v>78.187151290000003</v>
      </c>
      <c r="AT1239" s="40">
        <v>82.775930180000003</v>
      </c>
      <c r="AU1239" s="40">
        <v>78.012945810000005</v>
      </c>
      <c r="AV1239" s="40">
        <v>83.251561550000005</v>
      </c>
      <c r="AW1239" s="40">
        <v>88.665039750000005</v>
      </c>
      <c r="AX1239" s="40">
        <v>90.252459169999995</v>
      </c>
      <c r="AY1239" s="40">
        <v>95.952105439999997</v>
      </c>
      <c r="AZ1239" s="40">
        <v>101.4876635</v>
      </c>
      <c r="BA1239" s="40">
        <v>102.4137941</v>
      </c>
      <c r="BB1239" s="40">
        <v>102.9443643</v>
      </c>
      <c r="BC1239" s="40">
        <v>105.20320580000001</v>
      </c>
      <c r="BD1239" s="40">
        <v>109.7556757</v>
      </c>
      <c r="BE1239" s="40">
        <v>107.2633465</v>
      </c>
      <c r="BF1239" s="40">
        <v>104.67784469999999</v>
      </c>
      <c r="BG1239" s="40">
        <v>98.774361119999995</v>
      </c>
      <c r="BH1239" s="40">
        <v>97.286318159999993</v>
      </c>
      <c r="BI1239" s="40">
        <v>92.769081029999995</v>
      </c>
      <c r="BJ1239" s="40">
        <v>92.174610680000001</v>
      </c>
      <c r="BK1239" s="40">
        <v>96.278260329999995</v>
      </c>
      <c r="BL1239" s="40">
        <v>0</v>
      </c>
    </row>
    <row r="1240" spans="1:64" x14ac:dyDescent="0.3">
      <c r="A1240" s="40" t="s">
        <v>275</v>
      </c>
      <c r="B1240" s="40" t="s">
        <v>276</v>
      </c>
      <c r="C1240" s="40" t="s">
        <v>329</v>
      </c>
      <c r="D1240" s="40" t="s">
        <v>304</v>
      </c>
      <c r="E1240" s="40" t="s">
        <v>287</v>
      </c>
      <c r="F1240" s="40">
        <v>0</v>
      </c>
      <c r="G1240" s="40" t="s">
        <v>303</v>
      </c>
      <c r="H1240" s="40">
        <v>180.36283549999999</v>
      </c>
      <c r="I1240" s="40">
        <v>183.837874</v>
      </c>
      <c r="J1240" s="40">
        <v>182.10714960000001</v>
      </c>
      <c r="K1240" s="40">
        <v>182.13056760000001</v>
      </c>
      <c r="L1240" s="40">
        <v>164.22412840000001</v>
      </c>
      <c r="M1240" s="40">
        <v>191.18664459999999</v>
      </c>
      <c r="N1240" s="40">
        <v>188.71644069999999</v>
      </c>
      <c r="O1240" s="40">
        <v>188.91044059999999</v>
      </c>
      <c r="P1240" s="40">
        <v>180.20489190000001</v>
      </c>
      <c r="Q1240" s="40">
        <v>175.83875230000001</v>
      </c>
      <c r="R1240" s="40">
        <v>165.79864190000001</v>
      </c>
      <c r="S1240" s="40">
        <v>171.24991660000001</v>
      </c>
      <c r="T1240" s="40">
        <v>167.538634</v>
      </c>
      <c r="U1240" s="40">
        <v>163.74983660000001</v>
      </c>
      <c r="V1240" s="40">
        <v>164.2696579</v>
      </c>
      <c r="W1240" s="40">
        <v>160.50274680000001</v>
      </c>
      <c r="X1240" s="40">
        <v>129.6266789</v>
      </c>
      <c r="Y1240" s="40">
        <v>182.97379330000001</v>
      </c>
      <c r="Z1240" s="40">
        <v>160.0152267</v>
      </c>
      <c r="AA1240" s="40">
        <v>160.48863499999999</v>
      </c>
      <c r="AB1240" s="40">
        <v>161.58307060000001</v>
      </c>
      <c r="AC1240" s="40">
        <v>156.02875660000001</v>
      </c>
      <c r="AD1240" s="40">
        <v>151.7859579</v>
      </c>
      <c r="AE1240" s="40">
        <v>152.26150000000001</v>
      </c>
      <c r="AF1240" s="40">
        <v>150.13326900000001</v>
      </c>
      <c r="AG1240" s="40">
        <v>149.7019066</v>
      </c>
      <c r="AH1240" s="40">
        <v>148.12756719999999</v>
      </c>
      <c r="AI1240" s="40">
        <v>149.52403580000001</v>
      </c>
      <c r="AJ1240" s="40">
        <v>147.1632774</v>
      </c>
      <c r="AK1240" s="40">
        <v>145.3358691</v>
      </c>
      <c r="AL1240" s="40">
        <v>145.56081180000001</v>
      </c>
      <c r="AM1240" s="40">
        <v>143.37320980000001</v>
      </c>
      <c r="AN1240" s="40">
        <v>141.59389429999999</v>
      </c>
      <c r="AO1240" s="40">
        <v>139.20979120000001</v>
      </c>
      <c r="AP1240" s="40">
        <v>138.94436020000001</v>
      </c>
      <c r="AQ1240" s="40">
        <v>136.71298709999999</v>
      </c>
      <c r="AR1240" s="40">
        <v>134.56161599999999</v>
      </c>
      <c r="AS1240" s="40">
        <v>127.87832349999999</v>
      </c>
      <c r="AT1240" s="40">
        <v>122.6385138</v>
      </c>
      <c r="AU1240" s="40">
        <v>116.2643984</v>
      </c>
      <c r="AV1240" s="40">
        <v>99.309446769999994</v>
      </c>
      <c r="AW1240" s="40">
        <v>94.457091539999993</v>
      </c>
      <c r="AX1240" s="40">
        <v>93.807821140000001</v>
      </c>
      <c r="AY1240" s="40">
        <v>93.214196310000005</v>
      </c>
      <c r="AZ1240" s="40">
        <v>103.7073066</v>
      </c>
      <c r="BA1240" s="40">
        <v>102.8867328</v>
      </c>
      <c r="BB1240" s="40">
        <v>101.98319619999999</v>
      </c>
      <c r="BC1240" s="40">
        <v>106.50498330000001</v>
      </c>
      <c r="BD1240" s="40">
        <v>107.031083</v>
      </c>
      <c r="BE1240" s="40">
        <v>107.60534370000001</v>
      </c>
      <c r="BF1240" s="40">
        <v>108.3420608</v>
      </c>
      <c r="BG1240" s="40">
        <v>109.1973765</v>
      </c>
      <c r="BH1240" s="40">
        <v>107.3725262</v>
      </c>
      <c r="BI1240" s="40">
        <v>104.58636749999999</v>
      </c>
      <c r="BJ1240" s="40">
        <v>103.09039850000001</v>
      </c>
      <c r="BK1240" s="40">
        <v>101.4416926</v>
      </c>
      <c r="BL1240" s="40">
        <v>0</v>
      </c>
    </row>
    <row r="1241" spans="1:64" x14ac:dyDescent="0.3">
      <c r="A1241" s="40" t="s">
        <v>277</v>
      </c>
      <c r="B1241" s="40" t="s">
        <v>278</v>
      </c>
      <c r="C1241" s="40" t="s">
        <v>329</v>
      </c>
      <c r="D1241" s="40" t="s">
        <v>304</v>
      </c>
      <c r="E1241" s="40" t="s">
        <v>287</v>
      </c>
      <c r="F1241" s="40">
        <v>0</v>
      </c>
      <c r="G1241" s="40" t="s">
        <v>303</v>
      </c>
      <c r="H1241" s="40">
        <v>56.32974273</v>
      </c>
      <c r="I1241" s="40">
        <v>57.863571319999998</v>
      </c>
      <c r="J1241" s="40">
        <v>61.901104060000002</v>
      </c>
      <c r="K1241" s="40">
        <v>61.629411560000001</v>
      </c>
      <c r="L1241" s="40">
        <v>60.88314931</v>
      </c>
      <c r="M1241" s="40">
        <v>62.470604139999999</v>
      </c>
      <c r="N1241" s="40">
        <v>70.949948430000006</v>
      </c>
      <c r="O1241" s="40">
        <v>72.782011089999997</v>
      </c>
      <c r="P1241" s="40">
        <v>83.439073649999997</v>
      </c>
      <c r="Q1241" s="40">
        <v>82.211292909999997</v>
      </c>
      <c r="R1241" s="40">
        <v>78.060549469999998</v>
      </c>
      <c r="S1241" s="40">
        <v>77.306262230000002</v>
      </c>
      <c r="T1241" s="40">
        <v>80.732626120000006</v>
      </c>
      <c r="U1241" s="40">
        <v>83.703844259999997</v>
      </c>
      <c r="V1241" s="40">
        <v>84.605948690000005</v>
      </c>
      <c r="W1241" s="40">
        <v>89.20050707</v>
      </c>
      <c r="X1241" s="40">
        <v>92.150870370000007</v>
      </c>
      <c r="Y1241" s="40">
        <v>93.657517970000001</v>
      </c>
      <c r="Z1241" s="40">
        <v>89.225735799999995</v>
      </c>
      <c r="AA1241" s="40">
        <v>92.185164729999997</v>
      </c>
      <c r="AB1241" s="40">
        <v>107.0071628</v>
      </c>
      <c r="AC1241" s="40">
        <v>109.16394080000001</v>
      </c>
      <c r="AD1241" s="40">
        <v>99.764540640000007</v>
      </c>
      <c r="AE1241" s="40">
        <v>96.917237360000001</v>
      </c>
      <c r="AF1241" s="40">
        <v>82.21018282</v>
      </c>
      <c r="AG1241" s="40">
        <v>98.147539969999997</v>
      </c>
      <c r="AH1241" s="40">
        <v>93.790384739999993</v>
      </c>
      <c r="AI1241" s="40">
        <v>85.370138049999994</v>
      </c>
      <c r="AJ1241" s="40">
        <v>81.245857060000006</v>
      </c>
      <c r="AK1241" s="40">
        <v>81.257145980000004</v>
      </c>
      <c r="AL1241" s="40">
        <v>91.120199880000001</v>
      </c>
      <c r="AM1241" s="40">
        <v>92.489055219999997</v>
      </c>
      <c r="AN1241" s="40">
        <v>92.418003040000002</v>
      </c>
      <c r="AO1241" s="40">
        <v>86.176617460000003</v>
      </c>
      <c r="AP1241" s="40">
        <v>90.761239500000002</v>
      </c>
      <c r="AQ1241" s="40">
        <v>108.1734644</v>
      </c>
      <c r="AR1241" s="40">
        <v>95.106697010000005</v>
      </c>
      <c r="AS1241" s="40">
        <v>99.180165790000004</v>
      </c>
      <c r="AT1241" s="40">
        <v>96.590849590000005</v>
      </c>
      <c r="AU1241" s="40">
        <v>105.5083817</v>
      </c>
      <c r="AV1241" s="40">
        <v>108.54062930000001</v>
      </c>
      <c r="AW1241" s="40">
        <v>92.829196019999998</v>
      </c>
      <c r="AX1241" s="40">
        <v>94.57798425</v>
      </c>
      <c r="AY1241" s="40">
        <v>101.5509447</v>
      </c>
      <c r="AZ1241" s="40">
        <v>96.3717477</v>
      </c>
      <c r="BA1241" s="40">
        <v>102.0596815</v>
      </c>
      <c r="BB1241" s="40">
        <v>116.5131485</v>
      </c>
      <c r="BC1241" s="40">
        <v>132.16348489999999</v>
      </c>
      <c r="BD1241" s="40">
        <v>141.724209</v>
      </c>
      <c r="BE1241" s="40">
        <v>137.67459489999999</v>
      </c>
      <c r="BF1241" s="40">
        <v>152.60952159999999</v>
      </c>
      <c r="BG1241" s="40">
        <v>167.7866549</v>
      </c>
      <c r="BH1241" s="40">
        <v>190.36029439999999</v>
      </c>
      <c r="BI1241" s="40">
        <v>187.24798290000001</v>
      </c>
      <c r="BJ1241" s="40">
        <v>185.02135480000001</v>
      </c>
      <c r="BK1241" s="40">
        <v>178.84079370000001</v>
      </c>
      <c r="BL1241" s="40">
        <v>0</v>
      </c>
    </row>
    <row r="1242" spans="1:64" x14ac:dyDescent="0.3">
      <c r="A1242" s="40" t="s">
        <v>165</v>
      </c>
      <c r="B1242" s="40" t="s">
        <v>166</v>
      </c>
      <c r="C1242" s="40" t="s">
        <v>329</v>
      </c>
      <c r="D1242" s="40" t="s">
        <v>304</v>
      </c>
      <c r="E1242" s="40" t="s">
        <v>287</v>
      </c>
      <c r="F1242" s="40">
        <v>0</v>
      </c>
      <c r="G1242" s="40" t="s">
        <v>303</v>
      </c>
      <c r="H1242" s="40">
        <v>45.89235317</v>
      </c>
      <c r="I1242" s="40">
        <v>46.933354450000003</v>
      </c>
      <c r="J1242" s="40">
        <v>47.347904149999998</v>
      </c>
      <c r="K1242" s="40">
        <v>48.119804219999999</v>
      </c>
      <c r="L1242" s="40">
        <v>50.758751109999999</v>
      </c>
      <c r="M1242" s="40">
        <v>49.623544670000001</v>
      </c>
      <c r="N1242" s="40">
        <v>51.004424540000002</v>
      </c>
      <c r="O1242" s="40">
        <v>52.887417499999998</v>
      </c>
      <c r="P1242" s="40">
        <v>52.61790113</v>
      </c>
      <c r="Q1242" s="40">
        <v>53.813352559999998</v>
      </c>
      <c r="R1242" s="40">
        <v>55.160333389999998</v>
      </c>
      <c r="S1242" s="40">
        <v>55.36528955</v>
      </c>
      <c r="T1242" s="40">
        <v>56.329087629999997</v>
      </c>
      <c r="U1242" s="40">
        <v>56.564827229999999</v>
      </c>
      <c r="V1242" s="40">
        <v>55.273473180000003</v>
      </c>
      <c r="W1242" s="40">
        <v>46.407651710000003</v>
      </c>
      <c r="X1242" s="40">
        <v>48.363521140000003</v>
      </c>
      <c r="Y1242" s="40">
        <v>48.517057960000002</v>
      </c>
      <c r="Z1242" s="40">
        <v>49.109413940000003</v>
      </c>
      <c r="AA1242" s="40">
        <v>49.487226640000003</v>
      </c>
      <c r="AB1242" s="40">
        <v>49.979812150000001</v>
      </c>
      <c r="AC1242" s="40">
        <v>49.197263720000002</v>
      </c>
      <c r="AD1242" s="40">
        <v>48.42875119</v>
      </c>
      <c r="AE1242" s="40">
        <v>49.65685388</v>
      </c>
      <c r="AF1242" s="40">
        <v>51.550883570000003</v>
      </c>
      <c r="AG1242" s="40">
        <v>49.48873236</v>
      </c>
      <c r="AH1242" s="40">
        <v>49.28582454</v>
      </c>
      <c r="AI1242" s="40">
        <v>51.881610299999998</v>
      </c>
      <c r="AJ1242" s="40">
        <v>52.918838940000001</v>
      </c>
      <c r="AK1242" s="40">
        <v>44.436876099999999</v>
      </c>
      <c r="AL1242" s="40">
        <v>88.215422779999997</v>
      </c>
      <c r="AM1242" s="40">
        <v>82.529516200000003</v>
      </c>
      <c r="AN1242" s="40">
        <v>81.79735067</v>
      </c>
      <c r="AO1242" s="40">
        <v>78.537960639999994</v>
      </c>
      <c r="AP1242" s="40">
        <v>119.5498229</v>
      </c>
      <c r="AQ1242" s="40">
        <v>120.3673618</v>
      </c>
      <c r="AR1242" s="40">
        <v>119.65075589999999</v>
      </c>
      <c r="AS1242" s="40">
        <v>118.47278009999999</v>
      </c>
      <c r="AT1242" s="40">
        <v>116.9853193</v>
      </c>
      <c r="AU1242" s="40">
        <v>116.1347054</v>
      </c>
      <c r="AV1242" s="40">
        <v>112.0507033</v>
      </c>
      <c r="AW1242" s="40">
        <v>109.2117046</v>
      </c>
      <c r="AX1242" s="40">
        <v>100.8070598</v>
      </c>
      <c r="AY1242" s="40">
        <v>103.44438340000001</v>
      </c>
      <c r="AZ1242" s="40">
        <v>105.8472333</v>
      </c>
      <c r="BA1242" s="40">
        <v>91.043388870000001</v>
      </c>
      <c r="BB1242" s="40">
        <v>95.72671862</v>
      </c>
      <c r="BC1242" s="40">
        <v>105.5181781</v>
      </c>
      <c r="BD1242" s="40">
        <v>95.666696470000005</v>
      </c>
      <c r="BE1242" s="40">
        <v>90.66895796</v>
      </c>
      <c r="BF1242" s="40">
        <v>93.519082699999998</v>
      </c>
      <c r="BG1242" s="40">
        <v>101.3262746</v>
      </c>
      <c r="BH1242" s="40">
        <v>100.211935</v>
      </c>
      <c r="BI1242" s="40">
        <v>113.37419490000001</v>
      </c>
      <c r="BJ1242" s="40">
        <v>108.7394357</v>
      </c>
      <c r="BK1242" s="40">
        <v>104.92003579999999</v>
      </c>
      <c r="BL1242" s="40">
        <v>0</v>
      </c>
    </row>
    <row r="1243" spans="1:64" x14ac:dyDescent="0.3">
      <c r="A1243" s="40" t="s">
        <v>171</v>
      </c>
      <c r="B1243" s="40" t="s">
        <v>172</v>
      </c>
      <c r="C1243" s="40" t="s">
        <v>329</v>
      </c>
      <c r="D1243" s="40" t="s">
        <v>304</v>
      </c>
      <c r="E1243" s="40" t="s">
        <v>287</v>
      </c>
      <c r="F1243" s="40">
        <v>0</v>
      </c>
      <c r="G1243" s="40" t="s">
        <v>303</v>
      </c>
      <c r="H1243" s="40">
        <v>51.874675830000001</v>
      </c>
      <c r="I1243" s="40">
        <v>52.288092310000003</v>
      </c>
      <c r="J1243" s="40">
        <v>53.716851779999999</v>
      </c>
      <c r="K1243" s="40">
        <v>52.482247600000001</v>
      </c>
      <c r="L1243" s="40">
        <v>51.213913390000002</v>
      </c>
      <c r="M1243" s="40">
        <v>51.239428019999998</v>
      </c>
      <c r="N1243" s="40">
        <v>53.755047519999998</v>
      </c>
      <c r="O1243" s="40">
        <v>50.377834440000001</v>
      </c>
      <c r="P1243" s="40">
        <v>51.705647560000003</v>
      </c>
      <c r="Q1243" s="40">
        <v>53.443352609999998</v>
      </c>
      <c r="R1243" s="40">
        <v>58.010595180000003</v>
      </c>
      <c r="S1243" s="40">
        <v>57.433186159999998</v>
      </c>
      <c r="T1243" s="40">
        <v>59.386856620000003</v>
      </c>
      <c r="U1243" s="40">
        <v>57.334276520000003</v>
      </c>
      <c r="V1243" s="40">
        <v>66.925495839999996</v>
      </c>
      <c r="W1243" s="40">
        <v>72.424290459999995</v>
      </c>
      <c r="X1243" s="40">
        <v>72.311139080000004</v>
      </c>
      <c r="Y1243" s="40">
        <v>68.492539960000002</v>
      </c>
      <c r="Z1243" s="40">
        <v>64.987681679999994</v>
      </c>
      <c r="AA1243" s="40">
        <v>70.073862689999999</v>
      </c>
      <c r="AB1243" s="40">
        <v>70.512924799999993</v>
      </c>
      <c r="AC1243" s="40">
        <v>70.055656529999993</v>
      </c>
      <c r="AD1243" s="40">
        <v>66.995606850000001</v>
      </c>
      <c r="AE1243" s="40">
        <v>63.879422030000001</v>
      </c>
      <c r="AF1243" s="40">
        <v>66.987926369999997</v>
      </c>
      <c r="AG1243" s="40">
        <v>64.755029969999995</v>
      </c>
      <c r="AH1243" s="40">
        <v>60.273397469999999</v>
      </c>
      <c r="AI1243" s="40">
        <v>60.009052169999997</v>
      </c>
      <c r="AJ1243" s="40">
        <v>59.986846219999997</v>
      </c>
      <c r="AK1243" s="40">
        <v>60.361744899999998</v>
      </c>
      <c r="AL1243" s="40">
        <v>68.655283389999994</v>
      </c>
      <c r="AM1243" s="40">
        <v>71.484088929999999</v>
      </c>
      <c r="AN1243" s="40">
        <v>74.873976130000003</v>
      </c>
      <c r="AO1243" s="40">
        <v>75.979063019999998</v>
      </c>
      <c r="AP1243" s="40">
        <v>70.010427050000004</v>
      </c>
      <c r="AQ1243" s="40">
        <v>76.210999540000003</v>
      </c>
      <c r="AR1243" s="40">
        <v>74.624697650000002</v>
      </c>
      <c r="AS1243" s="40">
        <v>77.478585580000001</v>
      </c>
      <c r="AT1243" s="40">
        <v>81.323235909999994</v>
      </c>
      <c r="AU1243" s="40">
        <v>78.849505089999994</v>
      </c>
      <c r="AV1243" s="40">
        <v>83.652109789999997</v>
      </c>
      <c r="AW1243" s="40">
        <v>84.345902989999999</v>
      </c>
      <c r="AX1243" s="40">
        <v>90.437357910000003</v>
      </c>
      <c r="AY1243" s="40">
        <v>96.061281080000001</v>
      </c>
      <c r="AZ1243" s="40">
        <v>96.808415370000006</v>
      </c>
      <c r="BA1243" s="40">
        <v>106.8903679</v>
      </c>
      <c r="BB1243" s="40">
        <v>110.2338596</v>
      </c>
      <c r="BC1243" s="40">
        <v>115.48885110000001</v>
      </c>
      <c r="BD1243" s="40">
        <v>113.660691</v>
      </c>
      <c r="BE1243" s="40">
        <v>117.81603490000001</v>
      </c>
      <c r="BF1243" s="40">
        <v>112.8093344</v>
      </c>
      <c r="BG1243" s="40">
        <v>112.2099169</v>
      </c>
      <c r="BH1243" s="40">
        <v>113.85073</v>
      </c>
      <c r="BI1243" s="40">
        <v>105.553237</v>
      </c>
      <c r="BJ1243" s="40">
        <v>104.39184059999999</v>
      </c>
      <c r="BK1243" s="40">
        <v>103.7803564</v>
      </c>
      <c r="BL1243" s="40">
        <v>0</v>
      </c>
    </row>
    <row r="1244" spans="1:64" x14ac:dyDescent="0.3">
      <c r="A1244" s="40" t="s">
        <v>175</v>
      </c>
      <c r="B1244" s="40" t="s">
        <v>176</v>
      </c>
      <c r="C1244" s="40" t="s">
        <v>329</v>
      </c>
      <c r="D1244" s="40" t="s">
        <v>304</v>
      </c>
      <c r="E1244" s="40" t="s">
        <v>287</v>
      </c>
      <c r="F1244" s="40">
        <v>0</v>
      </c>
      <c r="G1244" s="40" t="s">
        <v>303</v>
      </c>
      <c r="H1244" s="40">
        <v>98.403366210000002</v>
      </c>
      <c r="I1244" s="40">
        <v>97.268535659999998</v>
      </c>
      <c r="J1244" s="40">
        <v>92.879437830000001</v>
      </c>
      <c r="K1244" s="40">
        <v>94.965665509999994</v>
      </c>
      <c r="L1244" s="40">
        <v>100.9987532</v>
      </c>
      <c r="M1244" s="40">
        <v>99.591283529999998</v>
      </c>
      <c r="N1244" s="40">
        <v>94.010403499999995</v>
      </c>
      <c r="O1244" s="40">
        <v>94.123986040000005</v>
      </c>
      <c r="P1244" s="40">
        <v>97.690931160000005</v>
      </c>
      <c r="Q1244" s="40">
        <v>91.040451750000003</v>
      </c>
      <c r="R1244" s="40">
        <v>89.019165740000005</v>
      </c>
      <c r="S1244" s="40">
        <v>92.83877794</v>
      </c>
      <c r="T1244" s="40">
        <v>88.697099429999994</v>
      </c>
      <c r="U1244" s="40">
        <v>85.356143619999997</v>
      </c>
      <c r="V1244" s="40">
        <v>87.987647780000003</v>
      </c>
      <c r="W1244" s="40">
        <v>87.296845129999994</v>
      </c>
      <c r="X1244" s="40">
        <v>87.581029639999997</v>
      </c>
      <c r="Y1244" s="40">
        <v>88.372204920000001</v>
      </c>
      <c r="Z1244" s="40">
        <v>91.276966920000007</v>
      </c>
      <c r="AA1244" s="40">
        <v>86.618978679999998</v>
      </c>
      <c r="AB1244" s="40">
        <v>80.158138859999994</v>
      </c>
      <c r="AC1244" s="40">
        <v>85.738081019999996</v>
      </c>
      <c r="AD1244" s="40">
        <v>86.136099909999999</v>
      </c>
      <c r="AE1244" s="40">
        <v>85.238456450000001</v>
      </c>
      <c r="AF1244" s="40">
        <v>84.527289460000006</v>
      </c>
      <c r="AG1244" s="40">
        <v>78.845759200000003</v>
      </c>
      <c r="AH1244" s="40">
        <v>79.186707830000003</v>
      </c>
      <c r="AI1244" s="40">
        <v>77.269122379999999</v>
      </c>
      <c r="AJ1244" s="40">
        <v>77.533459309999998</v>
      </c>
      <c r="AK1244" s="40">
        <v>87.469864259999994</v>
      </c>
      <c r="AL1244" s="40">
        <v>89.458550410000001</v>
      </c>
      <c r="AM1244" s="40">
        <v>88.540336800000006</v>
      </c>
      <c r="AN1244" s="40">
        <v>85.244124389999996</v>
      </c>
      <c r="AO1244" s="40">
        <v>81.135929180000005</v>
      </c>
      <c r="AP1244" s="40">
        <v>75.652051740000005</v>
      </c>
      <c r="AQ1244" s="40">
        <v>76.375405150000006</v>
      </c>
      <c r="AR1244" s="40">
        <v>77.728734329999995</v>
      </c>
      <c r="AS1244" s="40">
        <v>75.795867999999999</v>
      </c>
      <c r="AT1244" s="40">
        <v>80.723331610000002</v>
      </c>
      <c r="AU1244" s="40">
        <v>88.091077720000001</v>
      </c>
      <c r="AV1244" s="40">
        <v>84.629762209999996</v>
      </c>
      <c r="AW1244" s="40">
        <v>87.439386260000006</v>
      </c>
      <c r="AX1244" s="40">
        <v>90.995837820000006</v>
      </c>
      <c r="AY1244" s="40">
        <v>94.159894449999996</v>
      </c>
      <c r="AZ1244" s="40">
        <v>99.541618049999997</v>
      </c>
      <c r="BA1244" s="40">
        <v>106.33241409999999</v>
      </c>
      <c r="BB1244" s="40">
        <v>113.1418554</v>
      </c>
      <c r="BC1244" s="40">
        <v>123.0545448</v>
      </c>
      <c r="BD1244" s="40">
        <v>124.44052499999999</v>
      </c>
      <c r="BE1244" s="40">
        <v>128.9032034</v>
      </c>
      <c r="BF1244" s="40">
        <v>127.0338679</v>
      </c>
      <c r="BG1244" s="40">
        <v>129.62369000000001</v>
      </c>
      <c r="BH1244" s="40">
        <v>131.12955819999999</v>
      </c>
      <c r="BI1244" s="40">
        <v>131.38636450000001</v>
      </c>
      <c r="BJ1244" s="40">
        <v>133.9693188</v>
      </c>
      <c r="BK1244" s="40">
        <v>133.36032399999999</v>
      </c>
      <c r="BL1244" s="40">
        <v>0</v>
      </c>
    </row>
    <row r="1245" spans="1:64" x14ac:dyDescent="0.3">
      <c r="A1245" s="40" t="s">
        <v>177</v>
      </c>
      <c r="B1245" s="40" t="s">
        <v>178</v>
      </c>
      <c r="C1245" s="40" t="s">
        <v>329</v>
      </c>
      <c r="D1245" s="40" t="s">
        <v>304</v>
      </c>
      <c r="E1245" s="40" t="s">
        <v>287</v>
      </c>
      <c r="F1245" s="40">
        <v>0</v>
      </c>
      <c r="G1245" s="40" t="s">
        <v>303</v>
      </c>
      <c r="H1245" s="40">
        <v>87.914821130000007</v>
      </c>
      <c r="I1245" s="40">
        <v>86.320104189999995</v>
      </c>
      <c r="J1245" s="40">
        <v>87.873928890000002</v>
      </c>
      <c r="K1245" s="40">
        <v>86.242652620000001</v>
      </c>
      <c r="L1245" s="40">
        <v>86.383919539999994</v>
      </c>
      <c r="M1245" s="40">
        <v>91.541295230000003</v>
      </c>
      <c r="N1245" s="40">
        <v>92.721528969999994</v>
      </c>
      <c r="O1245" s="40">
        <v>91.042936049999994</v>
      </c>
      <c r="P1245" s="40">
        <v>91.388633249999998</v>
      </c>
      <c r="Q1245" s="40">
        <v>93.513680710000003</v>
      </c>
      <c r="R1245" s="40">
        <v>94.241941240000003</v>
      </c>
      <c r="S1245" s="40">
        <v>85.804309459999999</v>
      </c>
      <c r="T1245" s="40">
        <v>80.886917120000007</v>
      </c>
      <c r="U1245" s="40">
        <v>82.152029819999996</v>
      </c>
      <c r="V1245" s="40">
        <v>83.778783860000004</v>
      </c>
      <c r="W1245" s="40">
        <v>85.349497110000001</v>
      </c>
      <c r="X1245" s="40">
        <v>89.460489559999999</v>
      </c>
      <c r="Y1245" s="40">
        <v>89.75986777</v>
      </c>
      <c r="Z1245" s="40">
        <v>88.434257560000006</v>
      </c>
      <c r="AA1245" s="40">
        <v>84.187302399999993</v>
      </c>
      <c r="AB1245" s="40">
        <v>87.474741679999994</v>
      </c>
      <c r="AC1245" s="40">
        <v>88.411333580000004</v>
      </c>
      <c r="AD1245" s="40">
        <v>88.089845159999996</v>
      </c>
      <c r="AE1245" s="40">
        <v>89.230510089999996</v>
      </c>
      <c r="AF1245" s="40">
        <v>91.906669750000006</v>
      </c>
      <c r="AG1245" s="40">
        <v>93.401904709999997</v>
      </c>
      <c r="AH1245" s="40">
        <v>93.061752420000005</v>
      </c>
      <c r="AI1245" s="40">
        <v>96.265080209999994</v>
      </c>
      <c r="AJ1245" s="40">
        <v>97.181549919999995</v>
      </c>
      <c r="AK1245" s="40">
        <v>97.170259920000007</v>
      </c>
      <c r="AL1245" s="40">
        <v>103.823289</v>
      </c>
      <c r="AM1245" s="40">
        <v>103.81224690000001</v>
      </c>
      <c r="AN1245" s="40">
        <v>104.6599068</v>
      </c>
      <c r="AO1245" s="40">
        <v>101.15674420000001</v>
      </c>
      <c r="AP1245" s="40">
        <v>109.0133668</v>
      </c>
      <c r="AQ1245" s="40">
        <v>93.993596089999997</v>
      </c>
      <c r="AR1245" s="40">
        <v>93.094324740000005</v>
      </c>
      <c r="AS1245" s="40">
        <v>94.677184670000003</v>
      </c>
      <c r="AT1245" s="40">
        <v>107.4653161</v>
      </c>
      <c r="AU1245" s="40">
        <v>99.463831389999996</v>
      </c>
      <c r="AV1245" s="40">
        <v>90.354554809999996</v>
      </c>
      <c r="AW1245" s="40">
        <v>90.829835340000002</v>
      </c>
      <c r="AX1245" s="40">
        <v>92.275338880000007</v>
      </c>
      <c r="AY1245" s="40">
        <v>95.832555260000007</v>
      </c>
      <c r="AZ1245" s="40">
        <v>102.4230434</v>
      </c>
      <c r="BA1245" s="40">
        <v>101.6189163</v>
      </c>
      <c r="BB1245" s="40">
        <v>94.205818870000002</v>
      </c>
      <c r="BC1245" s="40">
        <v>100.7968911</v>
      </c>
      <c r="BD1245" s="40">
        <v>101.61475950000001</v>
      </c>
      <c r="BE1245" s="40">
        <v>106.6732014</v>
      </c>
      <c r="BF1245" s="40">
        <v>112.26358399999999</v>
      </c>
      <c r="BG1245" s="40">
        <v>116.71819790000001</v>
      </c>
      <c r="BH1245" s="40">
        <v>118.19947759999999</v>
      </c>
      <c r="BI1245" s="40">
        <v>118.8435485</v>
      </c>
      <c r="BJ1245" s="40">
        <v>117.735058</v>
      </c>
      <c r="BK1245" s="40">
        <v>104.61852639999999</v>
      </c>
      <c r="BL1245" s="40">
        <v>0</v>
      </c>
    </row>
    <row r="1246" spans="1:64" x14ac:dyDescent="0.3">
      <c r="A1246" s="40" t="s">
        <v>179</v>
      </c>
      <c r="B1246" s="40" t="s">
        <v>180</v>
      </c>
      <c r="C1246" s="40" t="s">
        <v>329</v>
      </c>
      <c r="D1246" s="40" t="s">
        <v>304</v>
      </c>
      <c r="E1246" s="40" t="s">
        <v>287</v>
      </c>
      <c r="F1246" s="40">
        <v>0</v>
      </c>
      <c r="G1246" s="40" t="s">
        <v>303</v>
      </c>
      <c r="H1246" s="40">
        <v>90.102414949999996</v>
      </c>
      <c r="I1246" s="40">
        <v>82.949347829999994</v>
      </c>
      <c r="J1246" s="40">
        <v>80.195059990000004</v>
      </c>
      <c r="K1246" s="40">
        <v>77.928802669999996</v>
      </c>
      <c r="L1246" s="40">
        <v>76.542106149999995</v>
      </c>
      <c r="M1246" s="40">
        <v>76.048100199999993</v>
      </c>
      <c r="N1246" s="40">
        <v>76.460787789999998</v>
      </c>
      <c r="O1246" s="40">
        <v>75.209542850000005</v>
      </c>
      <c r="P1246" s="40">
        <v>77.173240539999995</v>
      </c>
      <c r="Q1246" s="40">
        <v>80.023206860000002</v>
      </c>
      <c r="R1246" s="40">
        <v>78.767046140000005</v>
      </c>
      <c r="S1246" s="40">
        <v>79.542638830000001</v>
      </c>
      <c r="T1246" s="40">
        <v>80.430650170000007</v>
      </c>
      <c r="U1246" s="40">
        <v>80.748064909999997</v>
      </c>
      <c r="V1246" s="40">
        <v>81.050854240000007</v>
      </c>
      <c r="W1246" s="40">
        <v>80.331289519999999</v>
      </c>
      <c r="X1246" s="40">
        <v>83.869706280000003</v>
      </c>
      <c r="Y1246" s="40">
        <v>89.586152010000006</v>
      </c>
      <c r="Z1246" s="40">
        <v>88.145955119999996</v>
      </c>
      <c r="AA1246" s="40">
        <v>79.861756540000002</v>
      </c>
      <c r="AB1246" s="40">
        <v>77.683332530000001</v>
      </c>
      <c r="AC1246" s="40">
        <v>77.488433180000001</v>
      </c>
      <c r="AD1246" s="40">
        <v>76.900575399999994</v>
      </c>
      <c r="AE1246" s="40">
        <v>76.790621029999997</v>
      </c>
      <c r="AF1246" s="40">
        <v>76.665773220000005</v>
      </c>
      <c r="AG1246" s="40">
        <v>64.415133449999999</v>
      </c>
      <c r="AH1246" s="40">
        <v>61.361869810000002</v>
      </c>
      <c r="AI1246" s="40">
        <v>63.245130940000003</v>
      </c>
      <c r="AJ1246" s="40">
        <v>69.376057500000002</v>
      </c>
      <c r="AK1246" s="40">
        <v>76.836451830000001</v>
      </c>
      <c r="AL1246" s="40">
        <v>83.125186560000003</v>
      </c>
      <c r="AM1246" s="40">
        <v>82.416694019999994</v>
      </c>
      <c r="AN1246" s="40">
        <v>83.48164937</v>
      </c>
      <c r="AO1246" s="40">
        <v>78.610995979999998</v>
      </c>
      <c r="AP1246" s="40">
        <v>78.255017780000003</v>
      </c>
      <c r="AQ1246" s="40">
        <v>77.448123170000002</v>
      </c>
      <c r="AR1246" s="40">
        <v>76.529670879999998</v>
      </c>
      <c r="AS1246" s="40">
        <v>77.384439540000002</v>
      </c>
      <c r="AT1246" s="40">
        <v>77.689743730000004</v>
      </c>
      <c r="AU1246" s="40">
        <v>77.551534570000001</v>
      </c>
      <c r="AV1246" s="40">
        <v>78.26451333</v>
      </c>
      <c r="AW1246" s="40">
        <v>86.681941469999998</v>
      </c>
      <c r="AX1246" s="40">
        <v>96.426517849999996</v>
      </c>
      <c r="AY1246" s="40">
        <v>98.556992769999994</v>
      </c>
      <c r="AZ1246" s="40">
        <v>100.7789834</v>
      </c>
      <c r="BA1246" s="40">
        <v>100.6044955</v>
      </c>
      <c r="BB1246" s="40">
        <v>103.4567402</v>
      </c>
      <c r="BC1246" s="40">
        <v>101.88285279999999</v>
      </c>
      <c r="BD1246" s="40">
        <v>103.2467558</v>
      </c>
      <c r="BE1246" s="40">
        <v>102.1255639</v>
      </c>
      <c r="BF1246" s="40">
        <v>102.8135922</v>
      </c>
      <c r="BG1246" s="40">
        <v>101.6598118</v>
      </c>
      <c r="BH1246" s="40">
        <v>102.0391963</v>
      </c>
      <c r="BI1246" s="40">
        <v>98.468843660000005</v>
      </c>
      <c r="BJ1246" s="40">
        <v>98.469633029999997</v>
      </c>
      <c r="BK1246" s="40">
        <v>97.217073069999998</v>
      </c>
      <c r="BL1246" s="40">
        <v>0</v>
      </c>
    </row>
    <row r="1247" spans="1:64" x14ac:dyDescent="0.3">
      <c r="A1247" s="40" t="s">
        <v>279</v>
      </c>
      <c r="B1247" s="40" t="s">
        <v>280</v>
      </c>
      <c r="C1247" s="40" t="s">
        <v>329</v>
      </c>
      <c r="D1247" s="40" t="s">
        <v>304</v>
      </c>
      <c r="E1247" s="40" t="s">
        <v>287</v>
      </c>
      <c r="F1247" s="40">
        <v>0</v>
      </c>
      <c r="G1247" s="40" t="s">
        <v>303</v>
      </c>
      <c r="H1247" s="40">
        <v>70.514823430000007</v>
      </c>
      <c r="I1247" s="40">
        <v>68.86673236</v>
      </c>
      <c r="J1247" s="40">
        <v>69.415206900000001</v>
      </c>
      <c r="K1247" s="40">
        <v>71.562999590000004</v>
      </c>
      <c r="L1247" s="40">
        <v>73.998151770000007</v>
      </c>
      <c r="M1247" s="40">
        <v>77.480049609999995</v>
      </c>
      <c r="N1247" s="40">
        <v>79.416815139999997</v>
      </c>
      <c r="O1247" s="40">
        <v>83.453482750000006</v>
      </c>
      <c r="P1247" s="40">
        <v>83.066331629999993</v>
      </c>
      <c r="Q1247" s="40">
        <v>85.383242390000007</v>
      </c>
      <c r="R1247" s="40">
        <v>81.840143889999993</v>
      </c>
      <c r="S1247" s="40">
        <v>85.424335310000004</v>
      </c>
      <c r="T1247" s="40">
        <v>87.142281969999999</v>
      </c>
      <c r="U1247" s="40">
        <v>87.48631408</v>
      </c>
      <c r="V1247" s="40">
        <v>94.658103839999995</v>
      </c>
      <c r="W1247" s="40">
        <v>100.66105760000001</v>
      </c>
      <c r="X1247" s="40">
        <v>100.03513460000001</v>
      </c>
      <c r="Y1247" s="40">
        <v>97.411882869999999</v>
      </c>
      <c r="Z1247" s="40">
        <v>96.240072089999998</v>
      </c>
      <c r="AA1247" s="40">
        <v>98.179667960000003</v>
      </c>
      <c r="AB1247" s="40">
        <v>93.860107459999995</v>
      </c>
      <c r="AC1247" s="40">
        <v>95.366286149999993</v>
      </c>
      <c r="AD1247" s="40">
        <v>86.268777130000004</v>
      </c>
      <c r="AE1247" s="40">
        <v>78.589878310000003</v>
      </c>
      <c r="AF1247" s="40">
        <v>82.676310299999997</v>
      </c>
      <c r="AG1247" s="40">
        <v>81.900805230000003</v>
      </c>
      <c r="AH1247" s="40">
        <v>81.443611950000005</v>
      </c>
      <c r="AI1247" s="40">
        <v>81.098749409999996</v>
      </c>
      <c r="AJ1247" s="40">
        <v>81.644451110000006</v>
      </c>
      <c r="AK1247" s="40">
        <v>99.578182139999996</v>
      </c>
      <c r="AL1247" s="40">
        <v>129.9282767</v>
      </c>
      <c r="AM1247" s="40">
        <v>125.9459603</v>
      </c>
      <c r="AN1247" s="40">
        <v>123.3744045</v>
      </c>
      <c r="AO1247" s="40">
        <v>113.4339047</v>
      </c>
      <c r="AP1247" s="40">
        <v>107.5694933</v>
      </c>
      <c r="AQ1247" s="40">
        <v>102.8198079</v>
      </c>
      <c r="AR1247" s="40">
        <v>100.0632409</v>
      </c>
      <c r="AS1247" s="40">
        <v>100.9497866</v>
      </c>
      <c r="AT1247" s="40">
        <v>102.850661</v>
      </c>
      <c r="AU1247" s="40">
        <v>101.5305118</v>
      </c>
      <c r="AV1247" s="40">
        <v>103.4214624</v>
      </c>
      <c r="AW1247" s="40">
        <v>106.24730340000001</v>
      </c>
      <c r="AX1247" s="40">
        <v>103.94053649999999</v>
      </c>
      <c r="AY1247" s="40">
        <v>100.1231968</v>
      </c>
      <c r="AZ1247" s="40">
        <v>102.1050243</v>
      </c>
      <c r="BA1247" s="40">
        <v>97.826748649999999</v>
      </c>
      <c r="BB1247" s="40">
        <v>99.738263840000002</v>
      </c>
      <c r="BC1247" s="40">
        <v>111.4962151</v>
      </c>
      <c r="BD1247" s="40">
        <v>133.85453480000001</v>
      </c>
      <c r="BE1247" s="40">
        <v>150.02339499999999</v>
      </c>
      <c r="BF1247" s="40">
        <v>149.15845300000001</v>
      </c>
      <c r="BG1247" s="40">
        <v>156.11114710000001</v>
      </c>
      <c r="BH1247" s="40">
        <v>167.40641160000001</v>
      </c>
      <c r="BI1247" s="40">
        <v>163.5849221</v>
      </c>
      <c r="BJ1247" s="40">
        <v>163.97575259999999</v>
      </c>
      <c r="BK1247" s="40">
        <v>159.7170538</v>
      </c>
      <c r="BL1247" s="40">
        <v>0</v>
      </c>
    </row>
    <row r="1248" spans="1:64" x14ac:dyDescent="0.3">
      <c r="A1248" s="40" t="s">
        <v>281</v>
      </c>
      <c r="B1248" s="40" t="s">
        <v>282</v>
      </c>
      <c r="C1248" s="40" t="s">
        <v>329</v>
      </c>
      <c r="D1248" s="40" t="s">
        <v>304</v>
      </c>
      <c r="E1248" s="40" t="s">
        <v>287</v>
      </c>
      <c r="F1248" s="40">
        <v>0</v>
      </c>
      <c r="G1248" s="40" t="s">
        <v>303</v>
      </c>
      <c r="H1248" s="40">
        <v>105.85316760000001</v>
      </c>
      <c r="I1248" s="40">
        <v>103.39352890000001</v>
      </c>
      <c r="J1248" s="40">
        <v>101.87404100000001</v>
      </c>
      <c r="K1248" s="40">
        <v>96.960057210000002</v>
      </c>
      <c r="L1248" s="40">
        <v>96.856557890000005</v>
      </c>
      <c r="M1248" s="40">
        <v>107.6636553</v>
      </c>
      <c r="N1248" s="40">
        <v>95.373120060000005</v>
      </c>
      <c r="O1248" s="40">
        <v>99.633608120000005</v>
      </c>
      <c r="P1248" s="40">
        <v>103.1179649</v>
      </c>
      <c r="Q1248" s="40">
        <v>110.8426584</v>
      </c>
      <c r="R1248" s="40">
        <v>127.7422344</v>
      </c>
      <c r="S1248" s="40">
        <v>142.89438720000001</v>
      </c>
      <c r="T1248" s="40">
        <v>149.70467439999999</v>
      </c>
      <c r="U1248" s="40">
        <v>122.3646758</v>
      </c>
      <c r="V1248" s="40">
        <v>118.56430949999999</v>
      </c>
      <c r="W1248" s="40">
        <v>128.9477468</v>
      </c>
      <c r="X1248" s="40">
        <v>135.48068230000001</v>
      </c>
      <c r="Y1248" s="40">
        <v>128.28172960000001</v>
      </c>
      <c r="Z1248" s="40">
        <v>115.14899870000001</v>
      </c>
      <c r="AA1248" s="40">
        <v>98.343195499999993</v>
      </c>
      <c r="AB1248" s="40">
        <v>88.804355259999994</v>
      </c>
      <c r="AC1248" s="40">
        <v>93.154546260000004</v>
      </c>
      <c r="AD1248" s="40">
        <v>92.485923920000005</v>
      </c>
      <c r="AE1248" s="40">
        <v>95.466063759999997</v>
      </c>
      <c r="AF1248" s="40">
        <v>90.935092159999996</v>
      </c>
      <c r="AG1248" s="40">
        <v>84.527543219999998</v>
      </c>
      <c r="AH1248" s="40">
        <v>91.359056690000003</v>
      </c>
      <c r="AI1248" s="40">
        <v>88.096076659999994</v>
      </c>
      <c r="AJ1248" s="40">
        <v>84.386271370000003</v>
      </c>
      <c r="AK1248" s="40">
        <v>89.461729340000005</v>
      </c>
      <c r="AL1248" s="40">
        <v>86.15473575</v>
      </c>
      <c r="AM1248" s="40">
        <v>92.013951649999996</v>
      </c>
      <c r="AN1248" s="40">
        <v>79.868751860000003</v>
      </c>
      <c r="AO1248" s="40">
        <v>77.975159579999996</v>
      </c>
      <c r="AP1248" s="40">
        <v>79.161015930000005</v>
      </c>
      <c r="AQ1248" s="40">
        <v>79.252463669999997</v>
      </c>
      <c r="AR1248" s="40">
        <v>80.330656809999994</v>
      </c>
      <c r="AS1248" s="40">
        <v>89.539466219999994</v>
      </c>
      <c r="AT1248" s="40">
        <v>94.664915570000005</v>
      </c>
      <c r="AU1248" s="40">
        <v>102.0630005</v>
      </c>
      <c r="AV1248" s="40">
        <v>106.76738229999999</v>
      </c>
      <c r="AW1248" s="40">
        <v>98.496534370000006</v>
      </c>
      <c r="AX1248" s="40">
        <v>100.2156647</v>
      </c>
      <c r="AY1248" s="40">
        <v>101.188085</v>
      </c>
      <c r="AZ1248" s="40">
        <v>99.728235029999993</v>
      </c>
      <c r="BA1248" s="40">
        <v>99.116951450000002</v>
      </c>
      <c r="BB1248" s="40">
        <v>99.018376140000001</v>
      </c>
      <c r="BC1248" s="40">
        <v>98.359556269999999</v>
      </c>
      <c r="BD1248" s="40">
        <v>96.504072899999997</v>
      </c>
      <c r="BE1248" s="40">
        <v>93.051902380000001</v>
      </c>
      <c r="BF1248" s="40">
        <v>90.854332080000006</v>
      </c>
      <c r="BG1248" s="40">
        <v>90.564102410000004</v>
      </c>
      <c r="BH1248" s="40">
        <v>88.647141599999998</v>
      </c>
      <c r="BI1248" s="40">
        <v>87.039987699999998</v>
      </c>
      <c r="BJ1248" s="40">
        <v>83.089128450000004</v>
      </c>
      <c r="BK1248" s="40">
        <v>82.897394649999995</v>
      </c>
      <c r="BL1248" s="40">
        <v>0</v>
      </c>
    </row>
    <row r="1249" spans="1:64" x14ac:dyDescent="0.3">
      <c r="A1249" s="40" t="s">
        <v>147</v>
      </c>
      <c r="B1249" s="40" t="s">
        <v>148</v>
      </c>
      <c r="C1249" s="40" t="s">
        <v>330</v>
      </c>
      <c r="D1249" s="40" t="s">
        <v>304</v>
      </c>
      <c r="E1249" s="40" t="s">
        <v>287</v>
      </c>
      <c r="F1249" s="40">
        <v>0</v>
      </c>
      <c r="G1249" s="40" t="s">
        <v>303</v>
      </c>
      <c r="H1249" s="40">
        <v>47.103247809999999</v>
      </c>
      <c r="I1249" s="40">
        <v>48.423998009999998</v>
      </c>
      <c r="J1249" s="40">
        <v>48.926669220000001</v>
      </c>
      <c r="K1249" s="40">
        <v>51.213083070000003</v>
      </c>
      <c r="L1249" s="40">
        <v>57.987105909999997</v>
      </c>
      <c r="M1249" s="40">
        <v>53.406185149999999</v>
      </c>
      <c r="N1249" s="40">
        <v>53.642002429999998</v>
      </c>
      <c r="O1249" s="40">
        <v>53.604392650000001</v>
      </c>
      <c r="P1249" s="40">
        <v>54.651941100000002</v>
      </c>
      <c r="Q1249" s="40">
        <v>55.130935919999999</v>
      </c>
      <c r="R1249" s="40">
        <v>57.412366710000001</v>
      </c>
      <c r="S1249" s="40">
        <v>50.499768869999997</v>
      </c>
      <c r="T1249" s="40">
        <v>39.888220029999999</v>
      </c>
      <c r="U1249" s="40">
        <v>37.114484079999997</v>
      </c>
      <c r="V1249" s="40">
        <v>41.296625650000003</v>
      </c>
      <c r="W1249" s="40">
        <v>38.688914869999998</v>
      </c>
      <c r="X1249" s="40">
        <v>38.786998259999997</v>
      </c>
      <c r="Y1249" s="40">
        <v>42.198867489999998</v>
      </c>
      <c r="Z1249" s="40">
        <v>45.219235580000003</v>
      </c>
      <c r="AA1249" s="40">
        <v>43.536980640000003</v>
      </c>
      <c r="AB1249" s="40">
        <v>43.034227340000001</v>
      </c>
      <c r="AC1249" s="40">
        <v>44.397985480000003</v>
      </c>
      <c r="AD1249" s="40">
        <v>48.20327812</v>
      </c>
      <c r="AE1249" s="40">
        <v>48.425810220000002</v>
      </c>
      <c r="AF1249" s="40">
        <v>52.997781549999999</v>
      </c>
      <c r="AG1249" s="40">
        <v>53.948757200000003</v>
      </c>
      <c r="AH1249" s="40">
        <v>54.566766970000003</v>
      </c>
      <c r="AI1249" s="40">
        <v>54.36583152</v>
      </c>
      <c r="AJ1249" s="40">
        <v>56.537670640000002</v>
      </c>
      <c r="AK1249" s="40">
        <v>76.602021570000005</v>
      </c>
      <c r="AL1249" s="40">
        <v>77.468007810000003</v>
      </c>
      <c r="AM1249" s="40">
        <v>76.630263450000001</v>
      </c>
      <c r="AN1249" s="40">
        <v>77.53533822</v>
      </c>
      <c r="AO1249" s="40">
        <v>81.671697730000005</v>
      </c>
      <c r="AP1249" s="40">
        <v>80.254476170000004</v>
      </c>
      <c r="AQ1249" s="40">
        <v>80.505204469999995</v>
      </c>
      <c r="AR1249" s="40">
        <v>80.714478979999996</v>
      </c>
      <c r="AS1249" s="40">
        <v>80.736570450000002</v>
      </c>
      <c r="AT1249" s="40">
        <v>80.993409549999996</v>
      </c>
      <c r="AU1249" s="40">
        <v>83.526319999999998</v>
      </c>
      <c r="AV1249" s="40">
        <v>87.732645840000004</v>
      </c>
      <c r="AW1249" s="40">
        <v>86.173226740000004</v>
      </c>
      <c r="AX1249" s="40">
        <v>98.142879969999996</v>
      </c>
      <c r="AY1249" s="40">
        <v>99.75583949</v>
      </c>
      <c r="AZ1249" s="40">
        <v>101.0002065</v>
      </c>
      <c r="BA1249" s="40">
        <v>99.263777009999998</v>
      </c>
      <c r="BB1249" s="40">
        <v>98.637635979999999</v>
      </c>
      <c r="BC1249" s="40">
        <v>97.309527759999995</v>
      </c>
      <c r="BD1249" s="40">
        <v>96.79968513</v>
      </c>
      <c r="BE1249" s="40">
        <v>95.954401669999996</v>
      </c>
      <c r="BF1249" s="40">
        <v>96.262410919999994</v>
      </c>
      <c r="BG1249" s="40">
        <v>94.455363899999995</v>
      </c>
      <c r="BH1249" s="40">
        <v>71.311290990000003</v>
      </c>
      <c r="BI1249" s="40">
        <v>68.229785730000003</v>
      </c>
      <c r="BJ1249" s="40">
        <v>67.937625929999996</v>
      </c>
      <c r="BK1249" s="40">
        <v>66.170593089999997</v>
      </c>
      <c r="BL1249" s="40">
        <v>0</v>
      </c>
    </row>
    <row r="1250" spans="1:64" x14ac:dyDescent="0.3">
      <c r="A1250" s="40" t="s">
        <v>153</v>
      </c>
      <c r="B1250" s="40" t="s">
        <v>154</v>
      </c>
      <c r="C1250" s="40" t="s">
        <v>330</v>
      </c>
      <c r="D1250" s="40" t="s">
        <v>304</v>
      </c>
      <c r="E1250" s="40" t="s">
        <v>287</v>
      </c>
      <c r="F1250" s="40">
        <v>0</v>
      </c>
      <c r="G1250" s="40" t="s">
        <v>303</v>
      </c>
      <c r="H1250" s="40">
        <v>49.91101819</v>
      </c>
      <c r="I1250" s="40">
        <v>49.15920517</v>
      </c>
      <c r="J1250" s="40">
        <v>49.828219089999997</v>
      </c>
      <c r="K1250" s="40">
        <v>47.268856730000003</v>
      </c>
      <c r="L1250" s="40">
        <v>48.817768139999998</v>
      </c>
      <c r="M1250" s="40">
        <v>51.310487260000002</v>
      </c>
      <c r="N1250" s="40">
        <v>52.963125570000003</v>
      </c>
      <c r="O1250" s="40">
        <v>54.66766286</v>
      </c>
      <c r="P1250" s="40">
        <v>54.246137529999999</v>
      </c>
      <c r="Q1250" s="40">
        <v>59.006035519999998</v>
      </c>
      <c r="R1250" s="40">
        <v>61.863106979999998</v>
      </c>
      <c r="S1250" s="40">
        <v>63.22817173</v>
      </c>
      <c r="T1250" s="40">
        <v>62.100625399999998</v>
      </c>
      <c r="U1250" s="40">
        <v>62.109664129999999</v>
      </c>
      <c r="V1250" s="40">
        <v>62.899895149999999</v>
      </c>
      <c r="W1250" s="40">
        <v>66.594167380000002</v>
      </c>
      <c r="X1250" s="40">
        <v>68.253506580000007</v>
      </c>
      <c r="Y1250" s="40">
        <v>69.558603410000003</v>
      </c>
      <c r="Z1250" s="40">
        <v>70.56873306</v>
      </c>
      <c r="AA1250" s="40">
        <v>70.473959800000003</v>
      </c>
      <c r="AB1250" s="40">
        <v>67.592284059999997</v>
      </c>
      <c r="AC1250" s="40">
        <v>68.965790440000006</v>
      </c>
      <c r="AD1250" s="40">
        <v>69.145794679999995</v>
      </c>
      <c r="AE1250" s="40">
        <v>77.023990209999994</v>
      </c>
      <c r="AF1250" s="40">
        <v>78.174188060000006</v>
      </c>
      <c r="AG1250" s="40">
        <v>80.906472239999999</v>
      </c>
      <c r="AH1250" s="40">
        <v>84.928230529999993</v>
      </c>
      <c r="AI1250" s="40">
        <v>89.915144209999994</v>
      </c>
      <c r="AJ1250" s="40">
        <v>91.108929590000002</v>
      </c>
      <c r="AK1250" s="40">
        <v>93.44352241</v>
      </c>
      <c r="AL1250" s="40">
        <v>93.385751560000003</v>
      </c>
      <c r="AM1250" s="40">
        <v>91.682284429999996</v>
      </c>
      <c r="AN1250" s="40">
        <v>93.374740630000005</v>
      </c>
      <c r="AO1250" s="40">
        <v>88.434597850000003</v>
      </c>
      <c r="AP1250" s="40">
        <v>89.780219959999997</v>
      </c>
      <c r="AQ1250" s="40">
        <v>92.048551529999997</v>
      </c>
      <c r="AR1250" s="40">
        <v>88.605117710000002</v>
      </c>
      <c r="AS1250" s="40">
        <v>90.546674249999995</v>
      </c>
      <c r="AT1250" s="40">
        <v>97.60660532</v>
      </c>
      <c r="AU1250" s="40">
        <v>93.772393190000003</v>
      </c>
      <c r="AV1250" s="40">
        <v>96.569381590000006</v>
      </c>
      <c r="AW1250" s="40">
        <v>93.798262609999995</v>
      </c>
      <c r="AX1250" s="40">
        <v>91.402827869999996</v>
      </c>
      <c r="AY1250" s="40">
        <v>98.531793519999994</v>
      </c>
      <c r="AZ1250" s="40">
        <v>99.420882219999996</v>
      </c>
      <c r="BA1250" s="40">
        <v>101.9942685</v>
      </c>
      <c r="BB1250" s="40">
        <v>101.2797248</v>
      </c>
      <c r="BC1250" s="40">
        <v>106.25144299999999</v>
      </c>
      <c r="BD1250" s="40">
        <v>103.6539497</v>
      </c>
      <c r="BE1250" s="40">
        <v>105.83786050000001</v>
      </c>
      <c r="BF1250" s="40">
        <v>109.3914132</v>
      </c>
      <c r="BG1250" s="40">
        <v>108.7129302</v>
      </c>
      <c r="BH1250" s="40">
        <v>110.1091912</v>
      </c>
      <c r="BI1250" s="40">
        <v>109.6902396</v>
      </c>
      <c r="BJ1250" s="40">
        <v>108.2497848</v>
      </c>
      <c r="BK1250" s="40">
        <v>107.0163824</v>
      </c>
      <c r="BL1250" s="40">
        <v>0</v>
      </c>
    </row>
    <row r="1251" spans="1:64" x14ac:dyDescent="0.3">
      <c r="A1251" s="40" t="s">
        <v>155</v>
      </c>
      <c r="B1251" s="40" t="s">
        <v>156</v>
      </c>
      <c r="C1251" s="40" t="s">
        <v>330</v>
      </c>
      <c r="D1251" s="40" t="s">
        <v>304</v>
      </c>
      <c r="E1251" s="40" t="s">
        <v>287</v>
      </c>
      <c r="F1251" s="40">
        <v>0</v>
      </c>
      <c r="G1251" s="40" t="s">
        <v>303</v>
      </c>
      <c r="H1251" s="40">
        <v>94.217281999999997</v>
      </c>
      <c r="I1251" s="40">
        <v>96.163217369999998</v>
      </c>
      <c r="J1251" s="40">
        <v>94.386766769999994</v>
      </c>
      <c r="K1251" s="40">
        <v>93.908264419999995</v>
      </c>
      <c r="L1251" s="40">
        <v>92.936410769999995</v>
      </c>
      <c r="M1251" s="40">
        <v>96.928473159999996</v>
      </c>
      <c r="N1251" s="40">
        <v>93.96338111</v>
      </c>
      <c r="O1251" s="40">
        <v>94.08175876</v>
      </c>
      <c r="P1251" s="40">
        <v>89.684592539999997</v>
      </c>
      <c r="Q1251" s="40">
        <v>90.147872989999996</v>
      </c>
      <c r="R1251" s="40">
        <v>88.731178689999993</v>
      </c>
      <c r="S1251" s="40">
        <v>90.437387849999993</v>
      </c>
      <c r="T1251" s="40">
        <v>76.676881440000002</v>
      </c>
      <c r="U1251" s="40">
        <v>68.092088480000001</v>
      </c>
      <c r="V1251" s="40">
        <v>75.48634792</v>
      </c>
      <c r="W1251" s="40">
        <v>79.821325079999994</v>
      </c>
      <c r="X1251" s="40">
        <v>82.049024079999995</v>
      </c>
      <c r="Y1251" s="40">
        <v>88.931058059999998</v>
      </c>
      <c r="Z1251" s="40">
        <v>93.024830179999995</v>
      </c>
      <c r="AA1251" s="40">
        <v>93.852633659999995</v>
      </c>
      <c r="AB1251" s="40">
        <v>94.036086679999997</v>
      </c>
      <c r="AC1251" s="40">
        <v>94.210475990000006</v>
      </c>
      <c r="AD1251" s="40">
        <v>88.999716109999994</v>
      </c>
      <c r="AE1251" s="40">
        <v>68.518416360000003</v>
      </c>
      <c r="AF1251" s="40">
        <v>69.032238030000002</v>
      </c>
      <c r="AG1251" s="40">
        <v>80.436658589999993</v>
      </c>
      <c r="AH1251" s="40">
        <v>81.554453879999997</v>
      </c>
      <c r="AI1251" s="40">
        <v>81.735619729999996</v>
      </c>
      <c r="AJ1251" s="40">
        <v>81.161082590000007</v>
      </c>
      <c r="AK1251" s="40">
        <v>80.648773779999999</v>
      </c>
      <c r="AL1251" s="40">
        <v>118.7915897</v>
      </c>
      <c r="AM1251" s="40">
        <v>118.32131819999999</v>
      </c>
      <c r="AN1251" s="40">
        <v>113.1961649</v>
      </c>
      <c r="AO1251" s="40">
        <v>108.3194817</v>
      </c>
      <c r="AP1251" s="40">
        <v>110.9550224</v>
      </c>
      <c r="AQ1251" s="40">
        <v>108.71506650000001</v>
      </c>
      <c r="AR1251" s="40">
        <v>117.92632589999999</v>
      </c>
      <c r="AS1251" s="40">
        <v>115.0309219</v>
      </c>
      <c r="AT1251" s="40">
        <v>112.1092463</v>
      </c>
      <c r="AU1251" s="40">
        <v>108.0294183</v>
      </c>
      <c r="AV1251" s="40">
        <v>106.30439079999999</v>
      </c>
      <c r="AW1251" s="40">
        <v>104.83717710000001</v>
      </c>
      <c r="AX1251" s="40">
        <v>103.3269162</v>
      </c>
      <c r="AY1251" s="40">
        <v>101.66485040000001</v>
      </c>
      <c r="AZ1251" s="40">
        <v>99.831151879999993</v>
      </c>
      <c r="BA1251" s="40">
        <v>98.610682659999995</v>
      </c>
      <c r="BB1251" s="40">
        <v>98.74942197</v>
      </c>
      <c r="BC1251" s="40">
        <v>97.459966600000001</v>
      </c>
      <c r="BD1251" s="40">
        <v>96.793438320000007</v>
      </c>
      <c r="BE1251" s="40">
        <v>94.700616539999999</v>
      </c>
      <c r="BF1251" s="40">
        <v>93.002883539999999</v>
      </c>
      <c r="BG1251" s="40">
        <v>90.748159830000006</v>
      </c>
      <c r="BH1251" s="40">
        <v>88.269684639999994</v>
      </c>
      <c r="BI1251" s="40">
        <v>86.744170949999997</v>
      </c>
      <c r="BJ1251" s="40">
        <v>83.986429189999996</v>
      </c>
      <c r="BK1251" s="40">
        <v>82.504629140000006</v>
      </c>
      <c r="BL1251" s="40">
        <v>0</v>
      </c>
    </row>
    <row r="1252" spans="1:64" x14ac:dyDescent="0.3">
      <c r="A1252" s="40" t="s">
        <v>284</v>
      </c>
      <c r="B1252" s="40" t="s">
        <v>272</v>
      </c>
      <c r="C1252" s="40" t="s">
        <v>330</v>
      </c>
      <c r="D1252" s="40" t="s">
        <v>304</v>
      </c>
      <c r="E1252" s="40" t="s">
        <v>287</v>
      </c>
      <c r="F1252" s="40">
        <v>0</v>
      </c>
      <c r="G1252" s="40" t="s">
        <v>303</v>
      </c>
      <c r="H1252" s="40">
        <v>97.618271620000002</v>
      </c>
      <c r="I1252" s="40">
        <v>96.200892800000005</v>
      </c>
      <c r="J1252" s="40">
        <v>95.340310700000003</v>
      </c>
      <c r="K1252" s="40">
        <v>109.6384</v>
      </c>
      <c r="L1252" s="40">
        <v>108.4918401</v>
      </c>
      <c r="M1252" s="40">
        <v>106.55634879999999</v>
      </c>
      <c r="N1252" s="40">
        <v>112.304506</v>
      </c>
      <c r="O1252" s="40">
        <v>111.3488712</v>
      </c>
      <c r="P1252" s="40">
        <v>109.4515648</v>
      </c>
      <c r="Q1252" s="40">
        <v>107.07087079999999</v>
      </c>
      <c r="R1252" s="40">
        <v>110.5691836</v>
      </c>
      <c r="S1252" s="40">
        <v>108.2225277</v>
      </c>
      <c r="T1252" s="40">
        <v>106.46835660000001</v>
      </c>
      <c r="U1252" s="40">
        <v>110.79173470000001</v>
      </c>
      <c r="V1252" s="40">
        <v>109.27611039999999</v>
      </c>
      <c r="W1252" s="40">
        <v>108.7524421</v>
      </c>
      <c r="X1252" s="40">
        <v>113.84125400000001</v>
      </c>
      <c r="Y1252" s="40">
        <v>114.78756679999999</v>
      </c>
      <c r="Z1252" s="40">
        <v>111.5163848</v>
      </c>
      <c r="AA1252" s="40">
        <v>111.9555447</v>
      </c>
      <c r="AB1252" s="40">
        <v>116.3387218</v>
      </c>
      <c r="AC1252" s="40">
        <v>115.6883692</v>
      </c>
      <c r="AD1252" s="40">
        <v>115.3465439</v>
      </c>
      <c r="AE1252" s="40">
        <v>113.8715692</v>
      </c>
      <c r="AF1252" s="40">
        <v>108.14390710000001</v>
      </c>
      <c r="AG1252" s="40">
        <v>110.03911290000001</v>
      </c>
      <c r="AH1252" s="40">
        <v>106.7086053</v>
      </c>
      <c r="AI1252" s="40">
        <v>106.7631478</v>
      </c>
      <c r="AJ1252" s="40">
        <v>107.3546316</v>
      </c>
      <c r="AK1252" s="40">
        <v>109.14911789999999</v>
      </c>
      <c r="AL1252" s="40">
        <v>103.8100704</v>
      </c>
      <c r="AM1252" s="40">
        <v>102.910607</v>
      </c>
      <c r="AN1252" s="40">
        <v>101.9556963</v>
      </c>
      <c r="AO1252" s="40">
        <v>96.011719009999993</v>
      </c>
      <c r="AP1252" s="40">
        <v>94.338044539999999</v>
      </c>
      <c r="AQ1252" s="40">
        <v>89.557936859999998</v>
      </c>
      <c r="AR1252" s="40">
        <v>92.809834660000007</v>
      </c>
      <c r="AS1252" s="40">
        <v>92.067485189999999</v>
      </c>
      <c r="AT1252" s="40">
        <v>91.840883750000003</v>
      </c>
      <c r="AU1252" s="40">
        <v>92.930838609999995</v>
      </c>
      <c r="AV1252" s="40">
        <v>93.883155119999998</v>
      </c>
      <c r="AW1252" s="40">
        <v>95.393160699999996</v>
      </c>
      <c r="AX1252" s="40">
        <v>96.542105149999998</v>
      </c>
      <c r="AY1252" s="40">
        <v>100.15474740000001</v>
      </c>
      <c r="AZ1252" s="40">
        <v>99.694208919999994</v>
      </c>
      <c r="BA1252" s="40">
        <v>100.1509302</v>
      </c>
      <c r="BB1252" s="40">
        <v>102.0960932</v>
      </c>
      <c r="BC1252" s="40">
        <v>104.2469655</v>
      </c>
      <c r="BD1252" s="40">
        <v>106.74556010000001</v>
      </c>
      <c r="BE1252" s="40">
        <v>109.1551242</v>
      </c>
      <c r="BF1252" s="40">
        <v>106.8536757</v>
      </c>
      <c r="BG1252" s="40">
        <v>113.8224273</v>
      </c>
      <c r="BH1252" s="40">
        <v>115.75413330000001</v>
      </c>
      <c r="BI1252" s="40">
        <v>115.2696612</v>
      </c>
      <c r="BJ1252" s="40">
        <v>113.4327791</v>
      </c>
      <c r="BK1252" s="40">
        <v>112.6932546</v>
      </c>
      <c r="BL1252" s="40">
        <v>0</v>
      </c>
    </row>
    <row r="1253" spans="1:64" x14ac:dyDescent="0.3">
      <c r="A1253" s="40" t="s">
        <v>273</v>
      </c>
      <c r="B1253" s="40" t="s">
        <v>274</v>
      </c>
      <c r="C1253" s="40" t="s">
        <v>330</v>
      </c>
      <c r="D1253" s="40" t="s">
        <v>304</v>
      </c>
      <c r="E1253" s="40" t="s">
        <v>287</v>
      </c>
      <c r="F1253" s="40">
        <v>0</v>
      </c>
      <c r="G1253" s="40" t="s">
        <v>303</v>
      </c>
      <c r="H1253" s="40">
        <v>59.070765270000003</v>
      </c>
      <c r="I1253" s="40">
        <v>59.740969200000002</v>
      </c>
      <c r="J1253" s="40">
        <v>60.296935840000003</v>
      </c>
      <c r="K1253" s="40">
        <v>65.430099769999998</v>
      </c>
      <c r="L1253" s="40">
        <v>66.883859810000004</v>
      </c>
      <c r="M1253" s="40">
        <v>70.076398609999998</v>
      </c>
      <c r="N1253" s="40">
        <v>71.032625699999997</v>
      </c>
      <c r="O1253" s="40">
        <v>74.261686879999999</v>
      </c>
      <c r="P1253" s="40">
        <v>78.03110212</v>
      </c>
      <c r="Q1253" s="40">
        <v>77.928897309999996</v>
      </c>
      <c r="R1253" s="40">
        <v>77.071424710000002</v>
      </c>
      <c r="S1253" s="40">
        <v>79.994986420000004</v>
      </c>
      <c r="T1253" s="40">
        <v>78.041534540000001</v>
      </c>
      <c r="U1253" s="40">
        <v>77.762906639999997</v>
      </c>
      <c r="V1253" s="40">
        <v>78.846160089999998</v>
      </c>
      <c r="W1253" s="40">
        <v>76.541070950000005</v>
      </c>
      <c r="X1253" s="40">
        <v>82.342630299999996</v>
      </c>
      <c r="Y1253" s="40">
        <v>85.89743833</v>
      </c>
      <c r="Z1253" s="40">
        <v>89.012614560000003</v>
      </c>
      <c r="AA1253" s="40">
        <v>93.48520594</v>
      </c>
      <c r="AB1253" s="40">
        <v>95.132373799999996</v>
      </c>
      <c r="AC1253" s="40">
        <v>98.451297109999999</v>
      </c>
      <c r="AD1253" s="40">
        <v>103.5350234</v>
      </c>
      <c r="AE1253" s="40">
        <v>99.897771660000004</v>
      </c>
      <c r="AF1253" s="40">
        <v>97.492886350000006</v>
      </c>
      <c r="AG1253" s="40">
        <v>95.674107509999999</v>
      </c>
      <c r="AH1253" s="40">
        <v>95.990428789999996</v>
      </c>
      <c r="AI1253" s="40">
        <v>95.072068479999999</v>
      </c>
      <c r="AJ1253" s="40">
        <v>95.935023689999994</v>
      </c>
      <c r="AK1253" s="40">
        <v>95.764112429999997</v>
      </c>
      <c r="AL1253" s="40">
        <v>96.364421649999997</v>
      </c>
      <c r="AM1253" s="40">
        <v>94.238391370000002</v>
      </c>
      <c r="AN1253" s="40">
        <v>93.767340860000004</v>
      </c>
      <c r="AO1253" s="40">
        <v>93.868212459999995</v>
      </c>
      <c r="AP1253" s="40">
        <v>89.888885130000006</v>
      </c>
      <c r="AQ1253" s="40">
        <v>91.166830230000002</v>
      </c>
      <c r="AR1253" s="40">
        <v>89.082105709999993</v>
      </c>
      <c r="AS1253" s="40">
        <v>87.916043239999993</v>
      </c>
      <c r="AT1253" s="40">
        <v>90.207092790000004</v>
      </c>
      <c r="AU1253" s="40">
        <v>96.042430769999996</v>
      </c>
      <c r="AV1253" s="40">
        <v>94.780203920000005</v>
      </c>
      <c r="AW1253" s="40">
        <v>94.889447529999998</v>
      </c>
      <c r="AX1253" s="40">
        <v>100.5758526</v>
      </c>
      <c r="AY1253" s="40">
        <v>97.381213029999998</v>
      </c>
      <c r="AZ1253" s="40">
        <v>99.750934439999995</v>
      </c>
      <c r="BA1253" s="40">
        <v>102.796027</v>
      </c>
      <c r="BB1253" s="40">
        <v>107.2830062</v>
      </c>
      <c r="BC1253" s="40">
        <v>115.3135213</v>
      </c>
      <c r="BD1253" s="40">
        <v>112.2319945</v>
      </c>
      <c r="BE1253" s="40">
        <v>115.02965140000001</v>
      </c>
      <c r="BF1253" s="40">
        <v>117.789145</v>
      </c>
      <c r="BG1253" s="40">
        <v>120.23741579999999</v>
      </c>
      <c r="BH1253" s="40">
        <v>121.0221871</v>
      </c>
      <c r="BI1253" s="40">
        <v>119.760508</v>
      </c>
      <c r="BJ1253" s="40">
        <v>120.2649102</v>
      </c>
      <c r="BK1253" s="40">
        <v>119.772516</v>
      </c>
      <c r="BL1253" s="40">
        <v>0</v>
      </c>
    </row>
    <row r="1254" spans="1:64" x14ac:dyDescent="0.3">
      <c r="A1254" s="40" t="s">
        <v>161</v>
      </c>
      <c r="B1254" s="40" t="s">
        <v>162</v>
      </c>
      <c r="C1254" s="40" t="s">
        <v>330</v>
      </c>
      <c r="D1254" s="40" t="s">
        <v>304</v>
      </c>
      <c r="E1254" s="40" t="s">
        <v>287</v>
      </c>
      <c r="F1254" s="40">
        <v>0</v>
      </c>
      <c r="G1254" s="40" t="s">
        <v>303</v>
      </c>
      <c r="H1254" s="40">
        <v>51.825491460000002</v>
      </c>
      <c r="I1254" s="40">
        <v>53.882657479999999</v>
      </c>
      <c r="J1254" s="40">
        <v>56.886080110000002</v>
      </c>
      <c r="K1254" s="40">
        <v>60.121860429999998</v>
      </c>
      <c r="L1254" s="40">
        <v>64.217367139999993</v>
      </c>
      <c r="M1254" s="40">
        <v>66.3490951</v>
      </c>
      <c r="N1254" s="40">
        <v>68.983848420000001</v>
      </c>
      <c r="O1254" s="40">
        <v>70.211455920000006</v>
      </c>
      <c r="P1254" s="40">
        <v>73.358804399999997</v>
      </c>
      <c r="Q1254" s="40">
        <v>73.519684659999996</v>
      </c>
      <c r="R1254" s="40">
        <v>71.033368409999994</v>
      </c>
      <c r="S1254" s="40">
        <v>61.87274979</v>
      </c>
      <c r="T1254" s="40">
        <v>50.66323002</v>
      </c>
      <c r="U1254" s="40">
        <v>53.183109399999999</v>
      </c>
      <c r="V1254" s="40">
        <v>59.321768130000002</v>
      </c>
      <c r="W1254" s="40">
        <v>62.404955010000002</v>
      </c>
      <c r="X1254" s="40">
        <v>64.290492360000002</v>
      </c>
      <c r="Y1254" s="40">
        <v>71.458014219999995</v>
      </c>
      <c r="Z1254" s="40">
        <v>74.077953010000002</v>
      </c>
      <c r="AA1254" s="40">
        <v>79.774662079999999</v>
      </c>
      <c r="AB1254" s="40">
        <v>88.550340340000005</v>
      </c>
      <c r="AC1254" s="40">
        <v>90.067734669999993</v>
      </c>
      <c r="AD1254" s="40">
        <v>82.537996660000005</v>
      </c>
      <c r="AE1254" s="40">
        <v>77.473769050000001</v>
      </c>
      <c r="AF1254" s="40">
        <v>65.940871999999999</v>
      </c>
      <c r="AG1254" s="40">
        <v>72.873474680000001</v>
      </c>
      <c r="AH1254" s="40">
        <v>71.645151850000005</v>
      </c>
      <c r="AI1254" s="40">
        <v>73.693008090000006</v>
      </c>
      <c r="AJ1254" s="40">
        <v>75.223863510000001</v>
      </c>
      <c r="AK1254" s="40">
        <v>77.571132180000006</v>
      </c>
      <c r="AL1254" s="40">
        <v>81.315231539999999</v>
      </c>
      <c r="AM1254" s="40">
        <v>74.24243688</v>
      </c>
      <c r="AN1254" s="40">
        <v>73.539550009999999</v>
      </c>
      <c r="AO1254" s="40">
        <v>72.933880389999999</v>
      </c>
      <c r="AP1254" s="40">
        <v>73.718004129999997</v>
      </c>
      <c r="AQ1254" s="40">
        <v>73.918114610000003</v>
      </c>
      <c r="AR1254" s="40">
        <v>74.275755759999996</v>
      </c>
      <c r="AS1254" s="40">
        <v>76.535104059999995</v>
      </c>
      <c r="AT1254" s="40">
        <v>78.830831910000001</v>
      </c>
      <c r="AU1254" s="40">
        <v>83.537855620000002</v>
      </c>
      <c r="AV1254" s="40">
        <v>86.360744060000002</v>
      </c>
      <c r="AW1254" s="40">
        <v>85.999277710000001</v>
      </c>
      <c r="AX1254" s="40">
        <v>90.701763869999994</v>
      </c>
      <c r="AY1254" s="40">
        <v>97.078749790000003</v>
      </c>
      <c r="AZ1254" s="40">
        <v>101.55581599999999</v>
      </c>
      <c r="BA1254" s="40">
        <v>101.26669390000001</v>
      </c>
      <c r="BB1254" s="40">
        <v>115.12347370000001</v>
      </c>
      <c r="BC1254" s="40">
        <v>125.5195262</v>
      </c>
      <c r="BD1254" s="40">
        <v>125.8743024</v>
      </c>
      <c r="BE1254" s="40">
        <v>116.7600542</v>
      </c>
      <c r="BF1254" s="40">
        <v>118.43026759999999</v>
      </c>
      <c r="BG1254" s="40">
        <v>124.45273570000001</v>
      </c>
      <c r="BH1254" s="40">
        <v>115.05905749999999</v>
      </c>
      <c r="BI1254" s="40">
        <v>118.40529909999999</v>
      </c>
      <c r="BJ1254" s="40">
        <v>110.2072699</v>
      </c>
      <c r="BK1254" s="40">
        <v>110.1250131</v>
      </c>
      <c r="BL1254" s="40">
        <v>0</v>
      </c>
    </row>
    <row r="1255" spans="1:64" x14ac:dyDescent="0.3">
      <c r="A1255" s="40" t="s">
        <v>163</v>
      </c>
      <c r="B1255" s="40" t="s">
        <v>164</v>
      </c>
      <c r="C1255" s="40" t="s">
        <v>330</v>
      </c>
      <c r="D1255" s="40" t="s">
        <v>304</v>
      </c>
      <c r="E1255" s="40" t="s">
        <v>287</v>
      </c>
      <c r="F1255" s="40">
        <v>0</v>
      </c>
      <c r="G1255" s="40" t="s">
        <v>303</v>
      </c>
      <c r="H1255" s="40">
        <v>98.016382669999999</v>
      </c>
      <c r="I1255" s="40">
        <v>98.111185950000007</v>
      </c>
      <c r="J1255" s="40">
        <v>97.597736810000001</v>
      </c>
      <c r="K1255" s="40">
        <v>98.369557049999997</v>
      </c>
      <c r="L1255" s="40">
        <v>98.708015470000007</v>
      </c>
      <c r="M1255" s="40">
        <v>100.22197389999999</v>
      </c>
      <c r="N1255" s="40">
        <v>100.181158</v>
      </c>
      <c r="O1255" s="40">
        <v>102.1865225</v>
      </c>
      <c r="P1255" s="40">
        <v>96.342486390000005</v>
      </c>
      <c r="Q1255" s="40">
        <v>95.206668449999995</v>
      </c>
      <c r="R1255" s="40">
        <v>94.041036480000002</v>
      </c>
      <c r="S1255" s="40">
        <v>88.815215100000003</v>
      </c>
      <c r="T1255" s="40">
        <v>77.082049150000003</v>
      </c>
      <c r="U1255" s="40">
        <v>71.149192659999997</v>
      </c>
      <c r="V1255" s="40">
        <v>71.961710479999994</v>
      </c>
      <c r="W1255" s="40">
        <v>78.644375699999998</v>
      </c>
      <c r="X1255" s="40">
        <v>83.930861890000003</v>
      </c>
      <c r="Y1255" s="40">
        <v>86.631372540000001</v>
      </c>
      <c r="Z1255" s="40">
        <v>87.256088009999999</v>
      </c>
      <c r="AA1255" s="40">
        <v>90.624962909999994</v>
      </c>
      <c r="AB1255" s="40">
        <v>92.055216540000004</v>
      </c>
      <c r="AC1255" s="40">
        <v>89.072788829999993</v>
      </c>
      <c r="AD1255" s="40">
        <v>85.452976520000007</v>
      </c>
      <c r="AE1255" s="40">
        <v>81.579232540000007</v>
      </c>
      <c r="AF1255" s="40">
        <v>85.09794187</v>
      </c>
      <c r="AG1255" s="40">
        <v>85.058500559999999</v>
      </c>
      <c r="AH1255" s="40">
        <v>84.995500570000004</v>
      </c>
      <c r="AI1255" s="40">
        <v>86.267311190000001</v>
      </c>
      <c r="AJ1255" s="40">
        <v>88.188942310000002</v>
      </c>
      <c r="AK1255" s="40">
        <v>92.959689400000002</v>
      </c>
      <c r="AL1255" s="40">
        <v>115.162418</v>
      </c>
      <c r="AM1255" s="40">
        <v>108.5344092</v>
      </c>
      <c r="AN1255" s="40">
        <v>102.6765424</v>
      </c>
      <c r="AO1255" s="40">
        <v>97.071332290000001</v>
      </c>
      <c r="AP1255" s="40">
        <v>97.533178039999996</v>
      </c>
      <c r="AQ1255" s="40">
        <v>98.587257429999994</v>
      </c>
      <c r="AR1255" s="40">
        <v>95.454184679999997</v>
      </c>
      <c r="AS1255" s="40">
        <v>95.00444401</v>
      </c>
      <c r="AT1255" s="40">
        <v>94.678494839999999</v>
      </c>
      <c r="AU1255" s="40">
        <v>95.375840359999998</v>
      </c>
      <c r="AV1255" s="40">
        <v>96.771998089999997</v>
      </c>
      <c r="AW1255" s="40">
        <v>99.003573950000003</v>
      </c>
      <c r="AX1255" s="40">
        <v>98.390716519999998</v>
      </c>
      <c r="AY1255" s="40">
        <v>99.642021209999996</v>
      </c>
      <c r="AZ1255" s="40">
        <v>99.719893150000004</v>
      </c>
      <c r="BA1255" s="40">
        <v>100.62523109999999</v>
      </c>
      <c r="BB1255" s="40">
        <v>95.797776600000006</v>
      </c>
      <c r="BC1255" s="40">
        <v>90.243294759999998</v>
      </c>
      <c r="BD1255" s="40">
        <v>95.013460600000002</v>
      </c>
      <c r="BE1255" s="40">
        <v>97.407151260000006</v>
      </c>
      <c r="BF1255" s="40">
        <v>97.596619899999993</v>
      </c>
      <c r="BG1255" s="40">
        <v>98.731542610000005</v>
      </c>
      <c r="BH1255" s="40">
        <v>98.721313199999997</v>
      </c>
      <c r="BI1255" s="40">
        <v>97.193656230000002</v>
      </c>
      <c r="BJ1255" s="40">
        <v>99.359262240000007</v>
      </c>
      <c r="BK1255" s="40">
        <v>98.829601949999997</v>
      </c>
      <c r="BL1255" s="40">
        <v>0</v>
      </c>
    </row>
    <row r="1256" spans="1:64" x14ac:dyDescent="0.3">
      <c r="A1256" s="40" t="s">
        <v>167</v>
      </c>
      <c r="B1256" s="40" t="s">
        <v>168</v>
      </c>
      <c r="C1256" s="40" t="s">
        <v>330</v>
      </c>
      <c r="D1256" s="40" t="s">
        <v>304</v>
      </c>
      <c r="E1256" s="40" t="s">
        <v>287</v>
      </c>
      <c r="F1256" s="40">
        <v>0</v>
      </c>
      <c r="G1256" s="40" t="s">
        <v>303</v>
      </c>
      <c r="H1256" s="40">
        <v>82.932072300000002</v>
      </c>
      <c r="I1256" s="40">
        <v>84.388974689999998</v>
      </c>
      <c r="J1256" s="40">
        <v>85.990768149999994</v>
      </c>
      <c r="K1256" s="40">
        <v>86.212575939999994</v>
      </c>
      <c r="L1256" s="40">
        <v>85.890154530000004</v>
      </c>
      <c r="M1256" s="40">
        <v>88.238445659999996</v>
      </c>
      <c r="N1256" s="40">
        <v>91.686102270000006</v>
      </c>
      <c r="O1256" s="40">
        <v>100.186046</v>
      </c>
      <c r="P1256" s="40">
        <v>97.177580629999994</v>
      </c>
      <c r="Q1256" s="40">
        <v>101.5090732</v>
      </c>
      <c r="R1256" s="40">
        <v>92.894111280000004</v>
      </c>
      <c r="S1256" s="40">
        <v>91.707154209999999</v>
      </c>
      <c r="T1256" s="40">
        <v>79.652564670000004</v>
      </c>
      <c r="U1256" s="40">
        <v>78.065574920000003</v>
      </c>
      <c r="V1256" s="40">
        <v>79.617313100000004</v>
      </c>
      <c r="W1256" s="40">
        <v>79.778872160000006</v>
      </c>
      <c r="X1256" s="40">
        <v>104.7657057</v>
      </c>
      <c r="Y1256" s="40">
        <v>101.3093037</v>
      </c>
      <c r="Z1256" s="40">
        <v>92.706927329999999</v>
      </c>
      <c r="AA1256" s="40">
        <v>101.6920171</v>
      </c>
      <c r="AB1256" s="40">
        <v>99.818944599999995</v>
      </c>
      <c r="AC1256" s="40">
        <v>98.413575809999998</v>
      </c>
      <c r="AD1256" s="40">
        <v>96.309000459999993</v>
      </c>
      <c r="AE1256" s="40">
        <v>83.119978209999999</v>
      </c>
      <c r="AF1256" s="40">
        <v>63.004551509999999</v>
      </c>
      <c r="AG1256" s="40">
        <v>65.510022770000006</v>
      </c>
      <c r="AH1256" s="40">
        <v>69.767971680000002</v>
      </c>
      <c r="AI1256" s="40">
        <v>72.473432399999993</v>
      </c>
      <c r="AJ1256" s="40">
        <v>74.030384519999998</v>
      </c>
      <c r="AK1256" s="40">
        <v>77.886032929999999</v>
      </c>
      <c r="AL1256" s="40">
        <v>76.928923949999998</v>
      </c>
      <c r="AM1256" s="40">
        <v>80.564518120000002</v>
      </c>
      <c r="AN1256" s="40">
        <v>81.732173329999995</v>
      </c>
      <c r="AO1256" s="40">
        <v>81.293625239999997</v>
      </c>
      <c r="AP1256" s="40">
        <v>78.391552419999996</v>
      </c>
      <c r="AQ1256" s="40">
        <v>92.497618349999996</v>
      </c>
      <c r="AR1256" s="40">
        <v>90.139603289999997</v>
      </c>
      <c r="AS1256" s="40">
        <v>91.246106240000003</v>
      </c>
      <c r="AT1256" s="40">
        <v>91.973587309999999</v>
      </c>
      <c r="AU1256" s="40">
        <v>95.459861480000001</v>
      </c>
      <c r="AV1256" s="40">
        <v>98.974076199999999</v>
      </c>
      <c r="AW1256" s="40">
        <v>97.324731819999997</v>
      </c>
      <c r="AX1256" s="40">
        <v>97.417083219999995</v>
      </c>
      <c r="AY1256" s="40">
        <v>98.574127820000001</v>
      </c>
      <c r="AZ1256" s="40">
        <v>100.3341641</v>
      </c>
      <c r="BA1256" s="40">
        <v>101.00232</v>
      </c>
      <c r="BB1256" s="40">
        <v>102.1071183</v>
      </c>
      <c r="BC1256" s="40">
        <v>104.4912125</v>
      </c>
      <c r="BD1256" s="40">
        <v>91.211293729999994</v>
      </c>
      <c r="BE1256" s="40">
        <v>89.883875750000001</v>
      </c>
      <c r="BF1256" s="40">
        <v>79.991052060000001</v>
      </c>
      <c r="BG1256" s="40">
        <v>78.284306939999993</v>
      </c>
      <c r="BH1256" s="40">
        <v>74.116873440000006</v>
      </c>
      <c r="BI1256" s="40">
        <v>72.171646440000004</v>
      </c>
      <c r="BJ1256" s="40">
        <v>70.300793240000004</v>
      </c>
      <c r="BK1256" s="40">
        <v>68.494584059999994</v>
      </c>
      <c r="BL1256" s="40">
        <v>0</v>
      </c>
    </row>
    <row r="1257" spans="1:64" x14ac:dyDescent="0.3">
      <c r="A1257" s="40" t="s">
        <v>169</v>
      </c>
      <c r="B1257" s="40" t="s">
        <v>170</v>
      </c>
      <c r="C1257" s="40" t="s">
        <v>330</v>
      </c>
      <c r="D1257" s="40" t="s">
        <v>304</v>
      </c>
      <c r="E1257" s="40" t="s">
        <v>287</v>
      </c>
      <c r="F1257" s="40">
        <v>0</v>
      </c>
      <c r="G1257" s="40" t="s">
        <v>303</v>
      </c>
      <c r="H1257" s="40">
        <v>48.597575910000003</v>
      </c>
      <c r="I1257" s="40">
        <v>43.982732609999999</v>
      </c>
      <c r="J1257" s="40">
        <v>43.811802649999997</v>
      </c>
      <c r="K1257" s="40">
        <v>47.048023479999998</v>
      </c>
      <c r="L1257" s="40">
        <v>48.44716914</v>
      </c>
      <c r="M1257" s="40">
        <v>46.399004320000003</v>
      </c>
      <c r="N1257" s="40">
        <v>50.444928230000002</v>
      </c>
      <c r="O1257" s="40">
        <v>49.16663192</v>
      </c>
      <c r="P1257" s="40">
        <v>55.666918459999998</v>
      </c>
      <c r="Q1257" s="40">
        <v>56.025348489999999</v>
      </c>
      <c r="R1257" s="40">
        <v>54.153749449999999</v>
      </c>
      <c r="S1257" s="40">
        <v>49.695158370000001</v>
      </c>
      <c r="T1257" s="40">
        <v>56.367354220000003</v>
      </c>
      <c r="U1257" s="40">
        <v>59.184813239999997</v>
      </c>
      <c r="V1257" s="40">
        <v>58.446060350000003</v>
      </c>
      <c r="W1257" s="40">
        <v>67.530251070000006</v>
      </c>
      <c r="X1257" s="40">
        <v>62.745225150000003</v>
      </c>
      <c r="Y1257" s="40">
        <v>64.869974069999998</v>
      </c>
      <c r="Z1257" s="40">
        <v>68.169917310000002</v>
      </c>
      <c r="AA1257" s="40">
        <v>80.515223230000004</v>
      </c>
      <c r="AB1257" s="40">
        <v>74.892137829999996</v>
      </c>
      <c r="AC1257" s="40">
        <v>78.957622409999999</v>
      </c>
      <c r="AD1257" s="40">
        <v>84.561941360000006</v>
      </c>
      <c r="AE1257" s="40">
        <v>85.927606269999998</v>
      </c>
      <c r="AF1257" s="40">
        <v>94.796305380000007</v>
      </c>
      <c r="AG1257" s="40">
        <v>81.944014260000003</v>
      </c>
      <c r="AH1257" s="40">
        <v>82.43464831</v>
      </c>
      <c r="AI1257" s="40">
        <v>78.415243709999999</v>
      </c>
      <c r="AJ1257" s="40">
        <v>75.84170306</v>
      </c>
      <c r="AK1257" s="40">
        <v>76.080370290000005</v>
      </c>
      <c r="AL1257" s="40">
        <v>74.124297580000004</v>
      </c>
      <c r="AM1257" s="40">
        <v>73.922124729999993</v>
      </c>
      <c r="AN1257" s="40">
        <v>78.932239719999998</v>
      </c>
      <c r="AO1257" s="40">
        <v>84.125985299999996</v>
      </c>
      <c r="AP1257" s="40">
        <v>84.656532609999999</v>
      </c>
      <c r="AQ1257" s="40">
        <v>84.850561810000002</v>
      </c>
      <c r="AR1257" s="40">
        <v>85.803146299999995</v>
      </c>
      <c r="AS1257" s="40">
        <v>92.022973489999998</v>
      </c>
      <c r="AT1257" s="40">
        <v>94.345976820000004</v>
      </c>
      <c r="AU1257" s="40">
        <v>91.623579550000002</v>
      </c>
      <c r="AV1257" s="40">
        <v>98.201136770000005</v>
      </c>
      <c r="AW1257" s="40">
        <v>102.85562090000001</v>
      </c>
      <c r="AX1257" s="40">
        <v>98.534068700000006</v>
      </c>
      <c r="AY1257" s="40">
        <v>101.0885882</v>
      </c>
      <c r="AZ1257" s="40">
        <v>100.91247199999999</v>
      </c>
      <c r="BA1257" s="40">
        <v>98.025031479999996</v>
      </c>
      <c r="BB1257" s="40">
        <v>104.8347553</v>
      </c>
      <c r="BC1257" s="40">
        <v>106.4220455</v>
      </c>
      <c r="BD1257" s="40">
        <v>109.38053379999999</v>
      </c>
      <c r="BE1257" s="40">
        <v>108.78530569999999</v>
      </c>
      <c r="BF1257" s="40">
        <v>111.0760871</v>
      </c>
      <c r="BG1257" s="40">
        <v>111.8292685</v>
      </c>
      <c r="BH1257" s="40">
        <v>113.0556186</v>
      </c>
      <c r="BI1257" s="40">
        <v>111.62011750000001</v>
      </c>
      <c r="BJ1257" s="40">
        <v>105.9273656</v>
      </c>
      <c r="BK1257" s="40">
        <v>105.45588119999999</v>
      </c>
      <c r="BL1257" s="40">
        <v>0</v>
      </c>
    </row>
    <row r="1258" spans="1:64" x14ac:dyDescent="0.3">
      <c r="A1258" s="40" t="s">
        <v>173</v>
      </c>
      <c r="B1258" s="40" t="s">
        <v>174</v>
      </c>
      <c r="C1258" s="40" t="s">
        <v>330</v>
      </c>
      <c r="D1258" s="40" t="s">
        <v>304</v>
      </c>
      <c r="E1258" s="40" t="s">
        <v>287</v>
      </c>
      <c r="F1258" s="40">
        <v>0</v>
      </c>
      <c r="G1258" s="40" t="s">
        <v>303</v>
      </c>
      <c r="H1258" s="40">
        <v>83.651847799999999</v>
      </c>
      <c r="I1258" s="40">
        <v>88.749372859999994</v>
      </c>
      <c r="J1258" s="40">
        <v>96.065564269999996</v>
      </c>
      <c r="K1258" s="40">
        <v>99.824854939999994</v>
      </c>
      <c r="L1258" s="40">
        <v>101.00617459999999</v>
      </c>
      <c r="M1258" s="40">
        <v>105.36295250000001</v>
      </c>
      <c r="N1258" s="40">
        <v>111.32791090000001</v>
      </c>
      <c r="O1258" s="40">
        <v>111.61771450000001</v>
      </c>
      <c r="P1258" s="40">
        <v>114.5088982</v>
      </c>
      <c r="Q1258" s="40">
        <v>112.373788</v>
      </c>
      <c r="R1258" s="40">
        <v>113.9935517</v>
      </c>
      <c r="S1258" s="40">
        <v>110.4400964</v>
      </c>
      <c r="T1258" s="40">
        <v>104.2220983</v>
      </c>
      <c r="U1258" s="40">
        <v>94.028728799999996</v>
      </c>
      <c r="V1258" s="40">
        <v>98.854297529999997</v>
      </c>
      <c r="W1258" s="40">
        <v>101.19166180000001</v>
      </c>
      <c r="X1258" s="40">
        <v>102.9587892</v>
      </c>
      <c r="Y1258" s="40">
        <v>106.4798864</v>
      </c>
      <c r="Z1258" s="40">
        <v>104.5583417</v>
      </c>
      <c r="AA1258" s="40">
        <v>98.470423319999995</v>
      </c>
      <c r="AB1258" s="40">
        <v>104.97747200000001</v>
      </c>
      <c r="AC1258" s="40">
        <v>104.9778919</v>
      </c>
      <c r="AD1258" s="40">
        <v>99.247173540000006</v>
      </c>
      <c r="AE1258" s="40">
        <v>95.024387489999995</v>
      </c>
      <c r="AF1258" s="40">
        <v>99.216174129999999</v>
      </c>
      <c r="AG1258" s="40">
        <v>109.99324300000001</v>
      </c>
      <c r="AH1258" s="40">
        <v>109.0614345</v>
      </c>
      <c r="AI1258" s="40">
        <v>105.7045949</v>
      </c>
      <c r="AJ1258" s="40">
        <v>107.0856197</v>
      </c>
      <c r="AK1258" s="40">
        <v>106.3950979</v>
      </c>
      <c r="AL1258" s="40">
        <v>107.7482753</v>
      </c>
      <c r="AM1258" s="40">
        <v>103.2666514</v>
      </c>
      <c r="AN1258" s="40">
        <v>102.7989388</v>
      </c>
      <c r="AO1258" s="40">
        <v>102.1221566</v>
      </c>
      <c r="AP1258" s="40">
        <v>98.103853369999996</v>
      </c>
      <c r="AQ1258" s="40">
        <v>95.164780809999996</v>
      </c>
      <c r="AR1258" s="40">
        <v>95.763782620000001</v>
      </c>
      <c r="AS1258" s="40">
        <v>93.417336879999993</v>
      </c>
      <c r="AT1258" s="40">
        <v>97.148819419999995</v>
      </c>
      <c r="AU1258" s="40">
        <v>101.7740337</v>
      </c>
      <c r="AV1258" s="40">
        <v>102.56458019999999</v>
      </c>
      <c r="AW1258" s="40">
        <v>91.570896169999997</v>
      </c>
      <c r="AX1258" s="40">
        <v>96.490551339999996</v>
      </c>
      <c r="AY1258" s="40">
        <v>94.787213039999997</v>
      </c>
      <c r="AZ1258" s="40">
        <v>100.9866695</v>
      </c>
      <c r="BA1258" s="40">
        <v>104.0344291</v>
      </c>
      <c r="BB1258" s="40">
        <v>96.686244770000002</v>
      </c>
      <c r="BC1258" s="40">
        <v>102.5666748</v>
      </c>
      <c r="BD1258" s="40">
        <v>109.10185060000001</v>
      </c>
      <c r="BE1258" s="40">
        <v>111.7459297</v>
      </c>
      <c r="BF1258" s="40">
        <v>109.5418394</v>
      </c>
      <c r="BG1258" s="40">
        <v>109.7984965</v>
      </c>
      <c r="BH1258" s="40">
        <v>110.6754952</v>
      </c>
      <c r="BI1258" s="40">
        <v>103.2902943</v>
      </c>
      <c r="BJ1258" s="40">
        <v>100.9219997</v>
      </c>
      <c r="BK1258" s="40">
        <v>99.233039899999994</v>
      </c>
      <c r="BL1258" s="40">
        <v>0</v>
      </c>
    </row>
    <row r="1259" spans="1:64" x14ac:dyDescent="0.3">
      <c r="A1259" s="40" t="s">
        <v>5</v>
      </c>
      <c r="B1259" s="40" t="s">
        <v>6</v>
      </c>
      <c r="C1259" s="40" t="s">
        <v>329</v>
      </c>
      <c r="D1259" s="40" t="s">
        <v>101</v>
      </c>
      <c r="E1259" s="40" t="s">
        <v>293</v>
      </c>
      <c r="G1259" s="40" t="s">
        <v>102</v>
      </c>
      <c r="H1259" s="40">
        <v>37.119999999999997</v>
      </c>
      <c r="I1259" s="40">
        <v>38.130000000000003</v>
      </c>
      <c r="J1259" s="40">
        <v>39</v>
      </c>
      <c r="K1259" s="40">
        <v>41.33</v>
      </c>
      <c r="L1259" s="40">
        <v>42.98</v>
      </c>
      <c r="M1259" s="40">
        <v>44.05</v>
      </c>
      <c r="N1259" s="40">
        <v>45.06</v>
      </c>
      <c r="O1259" s="40">
        <v>44.91</v>
      </c>
      <c r="P1259" s="40">
        <v>46.85</v>
      </c>
      <c r="Q1259" s="40">
        <v>50.01</v>
      </c>
      <c r="R1259" s="40">
        <v>50.82</v>
      </c>
      <c r="S1259" s="40">
        <v>50.25</v>
      </c>
      <c r="T1259" s="40">
        <v>51.91</v>
      </c>
      <c r="U1259" s="40">
        <v>52.73</v>
      </c>
      <c r="V1259" s="40">
        <v>57.4</v>
      </c>
      <c r="W1259" s="40">
        <v>52.74</v>
      </c>
      <c r="X1259" s="40">
        <v>53.72</v>
      </c>
      <c r="Y1259" s="40">
        <v>55.52</v>
      </c>
      <c r="Z1259" s="40">
        <v>57.01</v>
      </c>
      <c r="AA1259" s="40">
        <v>58.06</v>
      </c>
      <c r="AB1259" s="40">
        <v>59.21</v>
      </c>
      <c r="AC1259" s="40">
        <v>61.68</v>
      </c>
      <c r="AD1259" s="40">
        <v>62.62</v>
      </c>
      <c r="AE1259" s="40">
        <v>63.58</v>
      </c>
      <c r="AF1259" s="40">
        <v>65.260000000000005</v>
      </c>
      <c r="AG1259" s="40">
        <v>67.12</v>
      </c>
      <c r="AH1259" s="40">
        <v>67.11</v>
      </c>
      <c r="AI1259" s="40">
        <v>67.599999999999994</v>
      </c>
      <c r="AJ1259" s="40">
        <v>68.11</v>
      </c>
      <c r="AK1259" s="40">
        <v>70.11</v>
      </c>
      <c r="AL1259" s="40">
        <v>70.58</v>
      </c>
      <c r="AM1259" s="40">
        <v>74.94</v>
      </c>
      <c r="AN1259" s="40">
        <v>76.47</v>
      </c>
      <c r="AO1259" s="40">
        <v>75.23</v>
      </c>
      <c r="AP1259" s="40">
        <v>71.180000000000007</v>
      </c>
      <c r="AQ1259" s="40">
        <v>82.5</v>
      </c>
      <c r="AR1259" s="40">
        <v>87.12</v>
      </c>
      <c r="AS1259" s="40">
        <v>92.57</v>
      </c>
      <c r="AT1259" s="40">
        <v>93.01</v>
      </c>
      <c r="AU1259" s="40">
        <v>99.28</v>
      </c>
      <c r="AV1259" s="40">
        <v>100.65</v>
      </c>
      <c r="AW1259" s="40">
        <v>103.22</v>
      </c>
      <c r="AX1259" s="40">
        <v>103.93</v>
      </c>
      <c r="AY1259" s="40">
        <v>93.4</v>
      </c>
      <c r="AZ1259" s="40">
        <v>102.5</v>
      </c>
      <c r="BA1259" s="40">
        <v>104.1</v>
      </c>
      <c r="BB1259" s="40">
        <v>109.65</v>
      </c>
      <c r="BC1259" s="40">
        <v>114.56</v>
      </c>
      <c r="BD1259" s="40">
        <v>116.54</v>
      </c>
      <c r="BE1259" s="40">
        <v>123.19</v>
      </c>
      <c r="BF1259" s="40">
        <v>126.28</v>
      </c>
      <c r="BG1259" s="40">
        <v>130.47</v>
      </c>
      <c r="BH1259" s="40">
        <v>137.03</v>
      </c>
      <c r="BI1259" s="40">
        <v>137.33000000000001</v>
      </c>
      <c r="BJ1259" s="40">
        <v>139.12</v>
      </c>
      <c r="BK1259" s="40">
        <v>139.13999999999999</v>
      </c>
    </row>
    <row r="1260" spans="1:64" x14ac:dyDescent="0.3">
      <c r="A1260" s="40" t="s">
        <v>151</v>
      </c>
      <c r="B1260" s="40" t="s">
        <v>152</v>
      </c>
      <c r="C1260" s="40" t="s">
        <v>329</v>
      </c>
      <c r="D1260" s="40" t="s">
        <v>101</v>
      </c>
      <c r="E1260" s="40" t="s">
        <v>293</v>
      </c>
      <c r="G1260" s="40" t="s">
        <v>102</v>
      </c>
      <c r="H1260" s="40">
        <v>55.2</v>
      </c>
      <c r="I1260" s="40">
        <v>56.53</v>
      </c>
      <c r="J1260" s="40">
        <v>56.96</v>
      </c>
      <c r="K1260" s="40">
        <v>59.24</v>
      </c>
      <c r="L1260" s="40">
        <v>64.010000000000005</v>
      </c>
      <c r="M1260" s="40">
        <v>66.400000000000006</v>
      </c>
      <c r="N1260" s="40">
        <v>70.73</v>
      </c>
      <c r="O1260" s="40">
        <v>73.8</v>
      </c>
      <c r="P1260" s="40">
        <v>83.04</v>
      </c>
      <c r="Q1260" s="40">
        <v>83.83</v>
      </c>
      <c r="R1260" s="40">
        <v>86.31</v>
      </c>
      <c r="S1260" s="40">
        <v>92.87</v>
      </c>
      <c r="T1260" s="40">
        <v>96.69</v>
      </c>
      <c r="U1260" s="40">
        <v>98.41</v>
      </c>
      <c r="V1260" s="40">
        <v>105.51</v>
      </c>
      <c r="W1260" s="40">
        <v>119.67</v>
      </c>
      <c r="X1260" s="40">
        <v>110.29</v>
      </c>
      <c r="Y1260" s="40">
        <v>110.95</v>
      </c>
      <c r="Z1260" s="40">
        <v>109.77</v>
      </c>
      <c r="AA1260" s="40">
        <v>105.59</v>
      </c>
      <c r="AB1260" s="40">
        <v>91.81</v>
      </c>
      <c r="AC1260" s="40">
        <v>93.89</v>
      </c>
      <c r="AD1260" s="40">
        <v>98.01</v>
      </c>
      <c r="AE1260" s="40">
        <v>99.92</v>
      </c>
      <c r="AF1260" s="40">
        <v>95.18</v>
      </c>
      <c r="AG1260" s="40">
        <v>109.54</v>
      </c>
      <c r="AH1260" s="40">
        <v>110.75</v>
      </c>
      <c r="AI1260" s="40">
        <v>118.95</v>
      </c>
      <c r="AJ1260" s="40">
        <v>118.8</v>
      </c>
      <c r="AK1260" s="40">
        <v>101.8</v>
      </c>
      <c r="AL1260" s="40">
        <v>114.36</v>
      </c>
      <c r="AM1260" s="40">
        <v>110.54</v>
      </c>
      <c r="AN1260" s="40">
        <v>110.41</v>
      </c>
      <c r="AO1260" s="40">
        <v>104.21</v>
      </c>
      <c r="AP1260" s="40">
        <v>88.43</v>
      </c>
      <c r="AQ1260" s="40">
        <v>83.49</v>
      </c>
      <c r="AR1260" s="40">
        <v>78.52</v>
      </c>
      <c r="AS1260" s="40">
        <v>83.35</v>
      </c>
      <c r="AT1260" s="40">
        <v>97.7</v>
      </c>
      <c r="AU1260" s="40">
        <v>89.41</v>
      </c>
      <c r="AV1260" s="40">
        <v>85.96</v>
      </c>
      <c r="AW1260" s="40">
        <v>84.7</v>
      </c>
      <c r="AX1260" s="40">
        <v>85.95</v>
      </c>
      <c r="AY1260" s="40">
        <v>80.84</v>
      </c>
      <c r="AZ1260" s="40">
        <v>100.51</v>
      </c>
      <c r="BA1260" s="40">
        <v>118.65</v>
      </c>
      <c r="BB1260" s="40">
        <v>114.38</v>
      </c>
      <c r="BC1260" s="40">
        <v>110.02</v>
      </c>
      <c r="BD1260" s="40">
        <v>117.25</v>
      </c>
      <c r="BE1260" s="40">
        <v>118.85</v>
      </c>
      <c r="BF1260" s="40">
        <v>129.47999999999999</v>
      </c>
      <c r="BG1260" s="40">
        <v>140.47999999999999</v>
      </c>
      <c r="BH1260" s="40">
        <v>126.65</v>
      </c>
      <c r="BI1260" s="40">
        <v>136.78</v>
      </c>
      <c r="BJ1260" s="40">
        <v>136.6</v>
      </c>
      <c r="BK1260" s="40">
        <v>140.58000000000001</v>
      </c>
    </row>
    <row r="1261" spans="1:64" x14ac:dyDescent="0.3">
      <c r="A1261" s="40" t="s">
        <v>157</v>
      </c>
      <c r="B1261" s="40" t="s">
        <v>158</v>
      </c>
      <c r="C1261" s="40" t="s">
        <v>329</v>
      </c>
      <c r="D1261" s="40" t="s">
        <v>101</v>
      </c>
      <c r="E1261" s="40" t="s">
        <v>293</v>
      </c>
      <c r="G1261" s="40" t="s">
        <v>102</v>
      </c>
      <c r="H1261" s="40">
        <v>66.597047649999993</v>
      </c>
      <c r="I1261" s="40">
        <v>67.084877140000003</v>
      </c>
      <c r="J1261" s="40">
        <v>67.432568459999999</v>
      </c>
      <c r="K1261" s="40">
        <v>67.839525600000002</v>
      </c>
      <c r="L1261" s="40">
        <v>68.244143719999997</v>
      </c>
      <c r="M1261" s="40">
        <v>68.705843490000007</v>
      </c>
      <c r="N1261" s="40">
        <v>69.048424220000001</v>
      </c>
      <c r="O1261" s="40">
        <v>69.38665623</v>
      </c>
      <c r="P1261" s="40">
        <v>69.618955990000003</v>
      </c>
      <c r="Q1261" s="40">
        <v>69.67235823</v>
      </c>
      <c r="R1261" s="40">
        <v>70.609996600000002</v>
      </c>
      <c r="S1261" s="40">
        <v>69.853908059999995</v>
      </c>
      <c r="T1261" s="40">
        <v>71.029230909999995</v>
      </c>
      <c r="U1261" s="40">
        <v>71.21745602</v>
      </c>
      <c r="V1261" s="40">
        <v>68.666402379999994</v>
      </c>
      <c r="W1261" s="40">
        <v>67.698248190000001</v>
      </c>
      <c r="X1261" s="40">
        <v>68.143505410000003</v>
      </c>
      <c r="Y1261" s="40">
        <v>68.646358730000003</v>
      </c>
      <c r="Z1261" s="40">
        <v>68.766513779999997</v>
      </c>
      <c r="AA1261" s="40">
        <v>69.029074809999997</v>
      </c>
      <c r="AB1261" s="40">
        <v>69.289410750000002</v>
      </c>
      <c r="AC1261" s="40">
        <v>69.549746679999998</v>
      </c>
      <c r="AD1261" s="40">
        <v>71.668039230000005</v>
      </c>
      <c r="AE1261" s="40">
        <v>69.100277800000001</v>
      </c>
      <c r="AF1261" s="40">
        <v>73.472586480000004</v>
      </c>
      <c r="AG1261" s="40">
        <v>77.878271549999994</v>
      </c>
      <c r="AH1261" s="40">
        <v>71.692511699999997</v>
      </c>
      <c r="AI1261" s="40">
        <v>71.714762629999996</v>
      </c>
      <c r="AJ1261" s="40">
        <v>75.964691169999995</v>
      </c>
      <c r="AK1261" s="40">
        <v>78.02512772</v>
      </c>
      <c r="AL1261" s="40">
        <v>78.234286510000004</v>
      </c>
      <c r="AM1261" s="40">
        <v>80.548383720000004</v>
      </c>
      <c r="AN1261" s="40">
        <v>55.67</v>
      </c>
      <c r="AO1261" s="40">
        <v>56.12</v>
      </c>
      <c r="AP1261" s="40">
        <v>57.21</v>
      </c>
      <c r="AQ1261" s="40">
        <v>62.09</v>
      </c>
      <c r="AR1261" s="40">
        <v>62.69</v>
      </c>
      <c r="AS1261" s="40">
        <v>63.96</v>
      </c>
      <c r="AT1261" s="40">
        <v>65.760000000000005</v>
      </c>
      <c r="AU1261" s="40">
        <v>65.430000000000007</v>
      </c>
      <c r="AV1261" s="40">
        <v>66.44</v>
      </c>
      <c r="AW1261" s="40">
        <v>96.14</v>
      </c>
      <c r="AX1261" s="40">
        <v>95.89</v>
      </c>
      <c r="AY1261" s="40">
        <v>98.11</v>
      </c>
      <c r="AZ1261" s="40">
        <v>96.59</v>
      </c>
      <c r="BA1261" s="40">
        <v>105.3</v>
      </c>
      <c r="BB1261" s="40">
        <v>108.59</v>
      </c>
      <c r="BC1261" s="40">
        <v>120.78</v>
      </c>
      <c r="BD1261" s="40">
        <v>112.88</v>
      </c>
      <c r="BE1261" s="40">
        <v>138.71</v>
      </c>
      <c r="BF1261" s="40">
        <v>127.64</v>
      </c>
      <c r="BG1261" s="40">
        <v>126.17</v>
      </c>
      <c r="BH1261" s="40">
        <v>118.73</v>
      </c>
      <c r="BI1261" s="40">
        <v>117.24</v>
      </c>
      <c r="BJ1261" s="40">
        <v>122.95</v>
      </c>
      <c r="BK1261" s="40">
        <v>120.12</v>
      </c>
      <c r="BL1261" s="40">
        <v>120.12</v>
      </c>
    </row>
    <row r="1262" spans="1:64" x14ac:dyDescent="0.3">
      <c r="A1262" s="40" t="s">
        <v>159</v>
      </c>
      <c r="B1262" s="40" t="s">
        <v>160</v>
      </c>
      <c r="C1262" s="40" t="s">
        <v>329</v>
      </c>
      <c r="D1262" s="40" t="s">
        <v>101</v>
      </c>
      <c r="E1262" s="40" t="s">
        <v>293</v>
      </c>
      <c r="G1262" s="40" t="s">
        <v>102</v>
      </c>
      <c r="H1262" s="40">
        <v>23.82</v>
      </c>
      <c r="I1262" s="40">
        <v>23.74</v>
      </c>
      <c r="J1262" s="40">
        <v>22.46</v>
      </c>
      <c r="K1262" s="40">
        <v>23.8</v>
      </c>
      <c r="L1262" s="40">
        <v>24.97</v>
      </c>
      <c r="M1262" s="40">
        <v>24.97</v>
      </c>
      <c r="N1262" s="40">
        <v>25.08</v>
      </c>
      <c r="O1262" s="40">
        <v>26.57</v>
      </c>
      <c r="P1262" s="40">
        <v>27.1</v>
      </c>
      <c r="Q1262" s="40">
        <v>29.49</v>
      </c>
      <c r="R1262" s="40">
        <v>30.97</v>
      </c>
      <c r="S1262" s="40">
        <v>32.11</v>
      </c>
      <c r="T1262" s="40">
        <v>32.08</v>
      </c>
      <c r="U1262" s="40">
        <v>32.15</v>
      </c>
      <c r="V1262" s="40">
        <v>32.369999999999997</v>
      </c>
      <c r="W1262" s="40">
        <v>33.880000000000003</v>
      </c>
      <c r="X1262" s="40">
        <v>39.4</v>
      </c>
      <c r="Y1262" s="40">
        <v>40.85</v>
      </c>
      <c r="Z1262" s="40">
        <v>42.13</v>
      </c>
      <c r="AA1262" s="40">
        <v>40.29</v>
      </c>
      <c r="AB1262" s="40">
        <v>37.979999999999997</v>
      </c>
      <c r="AC1262" s="40">
        <v>42.85</v>
      </c>
      <c r="AD1262" s="40">
        <v>46.19</v>
      </c>
      <c r="AE1262" s="40">
        <v>47.33</v>
      </c>
      <c r="AF1262" s="40">
        <v>49.09</v>
      </c>
      <c r="AG1262" s="40">
        <v>53.69</v>
      </c>
      <c r="AH1262" s="40">
        <v>58.81</v>
      </c>
      <c r="AI1262" s="40">
        <v>64.06</v>
      </c>
      <c r="AJ1262" s="40">
        <v>64.61</v>
      </c>
      <c r="AK1262" s="40">
        <v>63.37</v>
      </c>
      <c r="AL1262" s="40">
        <v>64.34</v>
      </c>
      <c r="AM1262" s="40">
        <v>63.74</v>
      </c>
      <c r="AN1262" s="40">
        <v>62.74</v>
      </c>
      <c r="AO1262" s="40">
        <v>62.97</v>
      </c>
      <c r="AP1262" s="40">
        <v>63.44</v>
      </c>
      <c r="AQ1262" s="40">
        <v>63.5</v>
      </c>
      <c r="AR1262" s="40">
        <v>66.64</v>
      </c>
      <c r="AS1262" s="40">
        <v>66.58</v>
      </c>
      <c r="AT1262" s="40">
        <v>72.16</v>
      </c>
      <c r="AU1262" s="40">
        <v>69.599999999999994</v>
      </c>
      <c r="AV1262" s="40">
        <v>76</v>
      </c>
      <c r="AW1262" s="40">
        <v>82.81</v>
      </c>
      <c r="AX1262" s="40">
        <v>86.23</v>
      </c>
      <c r="AY1262" s="40">
        <v>93.78</v>
      </c>
      <c r="AZ1262" s="40">
        <v>101.47</v>
      </c>
      <c r="BA1262" s="40">
        <v>104.75</v>
      </c>
      <c r="BB1262" s="40">
        <v>107.71</v>
      </c>
      <c r="BC1262" s="40">
        <v>112.59</v>
      </c>
      <c r="BD1262" s="40">
        <v>120.13</v>
      </c>
      <c r="BE1262" s="40">
        <v>120.04</v>
      </c>
      <c r="BF1262" s="40">
        <v>119.74</v>
      </c>
      <c r="BG1262" s="40">
        <v>115.45</v>
      </c>
      <c r="BH1262" s="40">
        <v>116.14</v>
      </c>
      <c r="BI1262" s="40">
        <v>113.06</v>
      </c>
      <c r="BJ1262" s="40">
        <v>114.62</v>
      </c>
      <c r="BK1262" s="40">
        <v>122.09</v>
      </c>
    </row>
    <row r="1263" spans="1:64" x14ac:dyDescent="0.3">
      <c r="A1263" s="40" t="s">
        <v>275</v>
      </c>
      <c r="B1263" s="40" t="s">
        <v>276</v>
      </c>
      <c r="C1263" s="40" t="s">
        <v>329</v>
      </c>
      <c r="D1263" s="40" t="s">
        <v>101</v>
      </c>
      <c r="E1263" s="40" t="s">
        <v>293</v>
      </c>
      <c r="G1263" s="40" t="s">
        <v>102</v>
      </c>
      <c r="H1263" s="40">
        <v>64.260000000000005</v>
      </c>
      <c r="I1263" s="40">
        <v>66.86</v>
      </c>
      <c r="J1263" s="40">
        <v>67.62</v>
      </c>
      <c r="K1263" s="40">
        <v>69.06</v>
      </c>
      <c r="L1263" s="40">
        <v>63.6</v>
      </c>
      <c r="M1263" s="40">
        <v>75.64</v>
      </c>
      <c r="N1263" s="40">
        <v>76.33</v>
      </c>
      <c r="O1263" s="40">
        <v>78.13</v>
      </c>
      <c r="P1263" s="40">
        <v>76.23</v>
      </c>
      <c r="Q1263" s="40">
        <v>76.099999999999994</v>
      </c>
      <c r="R1263" s="40">
        <v>73.37</v>
      </c>
      <c r="S1263" s="40">
        <v>77.5</v>
      </c>
      <c r="T1263" s="40">
        <v>77.55</v>
      </c>
      <c r="U1263" s="40">
        <v>77.53</v>
      </c>
      <c r="V1263" s="40">
        <v>79.56</v>
      </c>
      <c r="W1263" s="40">
        <v>79.569999999999993</v>
      </c>
      <c r="X1263" s="40">
        <v>65.78</v>
      </c>
      <c r="Y1263" s="40">
        <v>95.04</v>
      </c>
      <c r="Z1263" s="40">
        <v>85.07</v>
      </c>
      <c r="AA1263" s="40">
        <v>87.32</v>
      </c>
      <c r="AB1263" s="40">
        <v>89.97</v>
      </c>
      <c r="AC1263" s="40">
        <v>88.9</v>
      </c>
      <c r="AD1263" s="40">
        <v>88.48</v>
      </c>
      <c r="AE1263" s="40">
        <v>90.78</v>
      </c>
      <c r="AF1263" s="40">
        <v>91.52</v>
      </c>
      <c r="AG1263" s="40">
        <v>93.27</v>
      </c>
      <c r="AH1263" s="40">
        <v>94.3</v>
      </c>
      <c r="AI1263" s="40">
        <v>97.25</v>
      </c>
      <c r="AJ1263" s="40">
        <v>97.8</v>
      </c>
      <c r="AK1263" s="40">
        <v>98.71</v>
      </c>
      <c r="AL1263" s="40">
        <v>101.06</v>
      </c>
      <c r="AM1263" s="40">
        <v>101.77</v>
      </c>
      <c r="AN1263" s="40">
        <v>102.78</v>
      </c>
      <c r="AO1263" s="40">
        <v>103.77</v>
      </c>
      <c r="AP1263" s="40">
        <v>106.44</v>
      </c>
      <c r="AQ1263" s="40">
        <v>107.67</v>
      </c>
      <c r="AR1263" s="40">
        <v>108.98</v>
      </c>
      <c r="AS1263" s="40">
        <v>106.51</v>
      </c>
      <c r="AT1263" s="40">
        <v>105.03</v>
      </c>
      <c r="AU1263" s="40">
        <v>102.35</v>
      </c>
      <c r="AV1263" s="40">
        <v>89.83</v>
      </c>
      <c r="AW1263" s="40">
        <v>87.76</v>
      </c>
      <c r="AX1263" s="40">
        <v>89.49</v>
      </c>
      <c r="AY1263" s="40">
        <v>91.27</v>
      </c>
      <c r="AZ1263" s="40">
        <v>103.71</v>
      </c>
      <c r="BA1263" s="40">
        <v>105.03</v>
      </c>
      <c r="BB1263" s="40">
        <v>106.22</v>
      </c>
      <c r="BC1263" s="40">
        <v>113.12</v>
      </c>
      <c r="BD1263" s="40">
        <v>115.87</v>
      </c>
      <c r="BE1263" s="40">
        <v>118.68</v>
      </c>
      <c r="BF1263" s="40">
        <v>121.68</v>
      </c>
      <c r="BG1263" s="40">
        <v>124.83</v>
      </c>
      <c r="BH1263" s="40">
        <v>124.89</v>
      </c>
      <c r="BI1263" s="40">
        <v>123.74</v>
      </c>
      <c r="BJ1263" s="40">
        <v>124.04</v>
      </c>
      <c r="BK1263" s="40">
        <v>124.1</v>
      </c>
    </row>
    <row r="1264" spans="1:64" x14ac:dyDescent="0.3">
      <c r="A1264" s="40" t="s">
        <v>277</v>
      </c>
      <c r="B1264" s="40" t="s">
        <v>278</v>
      </c>
      <c r="C1264" s="40" t="s">
        <v>329</v>
      </c>
      <c r="D1264" s="40" t="s">
        <v>101</v>
      </c>
      <c r="E1264" s="40" t="s">
        <v>293</v>
      </c>
      <c r="G1264" s="40" t="s">
        <v>102</v>
      </c>
      <c r="H1264" s="40">
        <v>17.96</v>
      </c>
      <c r="I1264" s="40">
        <v>18.850000000000001</v>
      </c>
      <c r="J1264" s="40">
        <v>20.61</v>
      </c>
      <c r="K1264" s="40">
        <v>20.98</v>
      </c>
      <c r="L1264" s="40">
        <v>21.2</v>
      </c>
      <c r="M1264" s="40">
        <v>22.26</v>
      </c>
      <c r="N1264" s="40">
        <v>25.85</v>
      </c>
      <c r="O1264" s="40">
        <v>27.12</v>
      </c>
      <c r="P1264" s="40">
        <v>31.81</v>
      </c>
      <c r="Q1264" s="40">
        <v>32.08</v>
      </c>
      <c r="R1264" s="40">
        <v>31.19</v>
      </c>
      <c r="S1264" s="40">
        <v>31.64</v>
      </c>
      <c r="T1264" s="40">
        <v>33.86</v>
      </c>
      <c r="U1264" s="40">
        <v>35.99</v>
      </c>
      <c r="V1264" s="40">
        <v>37.31</v>
      </c>
      <c r="W1264" s="40">
        <v>40.380000000000003</v>
      </c>
      <c r="X1264" s="40">
        <v>42.86</v>
      </c>
      <c r="Y1264" s="40">
        <v>44.83</v>
      </c>
      <c r="Z1264" s="40">
        <v>43.93</v>
      </c>
      <c r="AA1264" s="40">
        <v>46.62</v>
      </c>
      <c r="AB1264" s="40">
        <v>55.43</v>
      </c>
      <c r="AC1264" s="40">
        <v>57.81</v>
      </c>
      <c r="AD1264" s="40">
        <v>54.14</v>
      </c>
      <c r="AE1264" s="40">
        <v>54.31</v>
      </c>
      <c r="AF1264" s="40">
        <v>48.05</v>
      </c>
      <c r="AG1264" s="40">
        <v>60.5</v>
      </c>
      <c r="AH1264" s="40">
        <v>61.4</v>
      </c>
      <c r="AI1264" s="40">
        <v>59.25</v>
      </c>
      <c r="AJ1264" s="40">
        <v>59.17</v>
      </c>
      <c r="AK1264" s="40">
        <v>61.19</v>
      </c>
      <c r="AL1264" s="40">
        <v>69.84</v>
      </c>
      <c r="AM1264" s="40">
        <v>71.27</v>
      </c>
      <c r="AN1264" s="40">
        <v>71.13</v>
      </c>
      <c r="AO1264" s="40">
        <v>66.34</v>
      </c>
      <c r="AP1264" s="40">
        <v>70.38</v>
      </c>
      <c r="AQ1264" s="40">
        <v>85.22</v>
      </c>
      <c r="AR1264" s="40">
        <v>76.61</v>
      </c>
      <c r="AS1264" s="40">
        <v>82.01</v>
      </c>
      <c r="AT1264" s="40">
        <v>82.27</v>
      </c>
      <c r="AU1264" s="40">
        <v>92.47</v>
      </c>
      <c r="AV1264" s="40">
        <v>97.7</v>
      </c>
      <c r="AW1264" s="40">
        <v>85.74</v>
      </c>
      <c r="AX1264" s="40">
        <v>89.61</v>
      </c>
      <c r="AY1264" s="40">
        <v>98.76</v>
      </c>
      <c r="AZ1264" s="40">
        <v>96.31</v>
      </c>
      <c r="BA1264" s="40">
        <v>104.93</v>
      </c>
      <c r="BB1264" s="40">
        <v>123.33</v>
      </c>
      <c r="BC1264" s="40">
        <v>144.09</v>
      </c>
      <c r="BD1264" s="40">
        <v>159.12</v>
      </c>
      <c r="BE1264" s="40">
        <v>159.11000000000001</v>
      </c>
      <c r="BF1264" s="40">
        <v>181.45</v>
      </c>
      <c r="BG1264" s="40">
        <v>205.15</v>
      </c>
      <c r="BH1264" s="40">
        <v>239.25</v>
      </c>
      <c r="BI1264" s="40">
        <v>241.84</v>
      </c>
      <c r="BJ1264" s="40">
        <v>245.5</v>
      </c>
      <c r="BK1264" s="40">
        <v>243.73</v>
      </c>
    </row>
    <row r="1265" spans="1:63" x14ac:dyDescent="0.3">
      <c r="A1265" s="40" t="s">
        <v>165</v>
      </c>
      <c r="B1265" s="40" t="s">
        <v>166</v>
      </c>
      <c r="C1265" s="40" t="s">
        <v>329</v>
      </c>
      <c r="D1265" s="40" t="s">
        <v>101</v>
      </c>
      <c r="E1265" s="40" t="s">
        <v>293</v>
      </c>
      <c r="G1265" s="40" t="s">
        <v>102</v>
      </c>
      <c r="H1265" s="40">
        <v>21.96</v>
      </c>
      <c r="I1265" s="40">
        <v>22.88</v>
      </c>
      <c r="J1265" s="40">
        <v>23.52</v>
      </c>
      <c r="K1265" s="40">
        <v>24.36</v>
      </c>
      <c r="L1265" s="40">
        <v>26.19</v>
      </c>
      <c r="M1265" s="40">
        <v>26.1</v>
      </c>
      <c r="N1265" s="40">
        <v>27.35</v>
      </c>
      <c r="O1265" s="40">
        <v>28.92</v>
      </c>
      <c r="P1265" s="40">
        <v>29.35</v>
      </c>
      <c r="Q1265" s="40">
        <v>30.63</v>
      </c>
      <c r="R1265" s="40">
        <v>32.020000000000003</v>
      </c>
      <c r="S1265" s="40">
        <v>32.76</v>
      </c>
      <c r="T1265" s="40">
        <v>33.99</v>
      </c>
      <c r="U1265" s="40">
        <v>34.840000000000003</v>
      </c>
      <c r="V1265" s="40">
        <v>34.79</v>
      </c>
      <c r="W1265" s="40">
        <v>29.88</v>
      </c>
      <c r="X1265" s="40">
        <v>31.87</v>
      </c>
      <c r="Y1265" s="40">
        <v>32.71</v>
      </c>
      <c r="Z1265" s="40">
        <v>33.83</v>
      </c>
      <c r="AA1265" s="40">
        <v>34.76</v>
      </c>
      <c r="AB1265" s="40">
        <v>35.58</v>
      </c>
      <c r="AC1265" s="40">
        <v>35.409999999999997</v>
      </c>
      <c r="AD1265" s="40">
        <v>35.119999999999997</v>
      </c>
      <c r="AE1265" s="40">
        <v>36.090000000000003</v>
      </c>
      <c r="AF1265" s="40">
        <v>37.32</v>
      </c>
      <c r="AG1265" s="40">
        <v>35.43</v>
      </c>
      <c r="AH1265" s="40">
        <v>34.69</v>
      </c>
      <c r="AI1265" s="40">
        <v>35.85</v>
      </c>
      <c r="AJ1265" s="40">
        <v>36.07</v>
      </c>
      <c r="AK1265" s="40">
        <v>30.14</v>
      </c>
      <c r="AL1265" s="40">
        <v>60.99</v>
      </c>
      <c r="AM1265" s="40">
        <v>58.68</v>
      </c>
      <c r="AN1265" s="40">
        <v>60.09</v>
      </c>
      <c r="AO1265" s="40">
        <v>59.57</v>
      </c>
      <c r="AP1265" s="40">
        <v>93.25</v>
      </c>
      <c r="AQ1265" s="40">
        <v>96.11</v>
      </c>
      <c r="AR1265" s="40">
        <v>97.49</v>
      </c>
      <c r="AS1265" s="40">
        <v>98.76</v>
      </c>
      <c r="AT1265" s="40">
        <v>99.82</v>
      </c>
      <c r="AU1265" s="40">
        <v>101.56</v>
      </c>
      <c r="AV1265" s="40">
        <v>100.56</v>
      </c>
      <c r="AW1265" s="40">
        <v>100.66</v>
      </c>
      <c r="AX1265" s="40">
        <v>95.47</v>
      </c>
      <c r="AY1265" s="40">
        <v>100.67</v>
      </c>
      <c r="AZ1265" s="40">
        <v>105.83</v>
      </c>
      <c r="BA1265" s="40">
        <v>93.5</v>
      </c>
      <c r="BB1265" s="40">
        <v>100.97</v>
      </c>
      <c r="BC1265" s="40">
        <v>113.83</v>
      </c>
      <c r="BD1265" s="40">
        <v>105.5</v>
      </c>
      <c r="BE1265" s="40">
        <v>102.2</v>
      </c>
      <c r="BF1265" s="40">
        <v>107.73</v>
      </c>
      <c r="BG1265" s="40">
        <v>119.27</v>
      </c>
      <c r="BH1265" s="40">
        <v>120.51</v>
      </c>
      <c r="BI1265" s="40">
        <v>139.26</v>
      </c>
      <c r="BJ1265" s="40">
        <v>136.4</v>
      </c>
      <c r="BK1265" s="40">
        <v>134.37</v>
      </c>
    </row>
    <row r="1266" spans="1:63" x14ac:dyDescent="0.3">
      <c r="A1266" s="40" t="s">
        <v>171</v>
      </c>
      <c r="B1266" s="40" t="s">
        <v>172</v>
      </c>
      <c r="C1266" s="40" t="s">
        <v>329</v>
      </c>
      <c r="D1266" s="40" t="s">
        <v>101</v>
      </c>
      <c r="E1266" s="40" t="s">
        <v>293</v>
      </c>
      <c r="G1266" s="40" t="s">
        <v>102</v>
      </c>
      <c r="H1266" s="40">
        <v>20.22</v>
      </c>
      <c r="I1266" s="40">
        <v>20.74</v>
      </c>
      <c r="J1266" s="40">
        <v>21.66</v>
      </c>
      <c r="K1266" s="40">
        <v>21.55</v>
      </c>
      <c r="L1266" s="40">
        <v>21.49</v>
      </c>
      <c r="M1266" s="40">
        <v>22.06</v>
      </c>
      <c r="N1266" s="40">
        <v>23.82</v>
      </c>
      <c r="O1266" s="40">
        <v>23.02</v>
      </c>
      <c r="P1266" s="40">
        <v>24.37</v>
      </c>
      <c r="Q1266" s="40">
        <v>25.96</v>
      </c>
      <c r="R1266" s="40">
        <v>28.99</v>
      </c>
      <c r="S1266" s="40">
        <v>29.51</v>
      </c>
      <c r="T1266" s="40">
        <v>31.37</v>
      </c>
      <c r="U1266" s="40">
        <v>31.15</v>
      </c>
      <c r="V1266" s="40">
        <v>37.43</v>
      </c>
      <c r="W1266" s="40">
        <v>41.73</v>
      </c>
      <c r="X1266" s="40">
        <v>42.95</v>
      </c>
      <c r="Y1266" s="40">
        <v>41.96</v>
      </c>
      <c r="Z1266" s="40">
        <v>41.14</v>
      </c>
      <c r="AA1266" s="40">
        <v>45.87</v>
      </c>
      <c r="AB1266" s="40">
        <v>47.69</v>
      </c>
      <c r="AC1266" s="40">
        <v>48.9</v>
      </c>
      <c r="AD1266" s="40">
        <v>48.3</v>
      </c>
      <c r="AE1266" s="40">
        <v>47.71</v>
      </c>
      <c r="AF1266" s="40">
        <v>52.02</v>
      </c>
      <c r="AG1266" s="40">
        <v>52.61</v>
      </c>
      <c r="AH1266" s="40">
        <v>51.41</v>
      </c>
      <c r="AI1266" s="40">
        <v>53.41</v>
      </c>
      <c r="AJ1266" s="40">
        <v>54.76</v>
      </c>
      <c r="AK1266" s="40">
        <v>55.21</v>
      </c>
      <c r="AL1266" s="40">
        <v>61.15</v>
      </c>
      <c r="AM1266" s="40">
        <v>60</v>
      </c>
      <c r="AN1266" s="40">
        <v>58.43</v>
      </c>
      <c r="AO1266" s="40">
        <v>55.8</v>
      </c>
      <c r="AP1266" s="40">
        <v>50.01</v>
      </c>
      <c r="AQ1266" s="40">
        <v>55.2</v>
      </c>
      <c r="AR1266" s="40">
        <v>56.94</v>
      </c>
      <c r="AS1266" s="40">
        <v>63.42</v>
      </c>
      <c r="AT1266" s="40">
        <v>70.92</v>
      </c>
      <c r="AU1266" s="40">
        <v>71.95</v>
      </c>
      <c r="AV1266" s="40">
        <v>78.38</v>
      </c>
      <c r="AW1266" s="40">
        <v>80.08</v>
      </c>
      <c r="AX1266" s="40">
        <v>87.18</v>
      </c>
      <c r="AY1266" s="40">
        <v>94.07</v>
      </c>
      <c r="AZ1266" s="40">
        <v>96.66</v>
      </c>
      <c r="BA1266" s="40">
        <v>109.27</v>
      </c>
      <c r="BB1266" s="40">
        <v>115.63</v>
      </c>
      <c r="BC1266" s="40">
        <v>124.48</v>
      </c>
      <c r="BD1266" s="40">
        <v>125.9</v>
      </c>
      <c r="BE1266" s="40">
        <v>134.02000000000001</v>
      </c>
      <c r="BF1266" s="40">
        <v>131.69</v>
      </c>
      <c r="BG1266" s="40">
        <v>134.38</v>
      </c>
      <c r="BH1266" s="40">
        <v>139.83000000000001</v>
      </c>
      <c r="BI1266" s="40">
        <v>132.88999999999999</v>
      </c>
      <c r="BJ1266" s="40">
        <v>134.66</v>
      </c>
      <c r="BK1266" s="40">
        <v>137.1</v>
      </c>
    </row>
    <row r="1267" spans="1:63" x14ac:dyDescent="0.3">
      <c r="A1267" s="40" t="s">
        <v>175</v>
      </c>
      <c r="B1267" s="40" t="s">
        <v>176</v>
      </c>
      <c r="C1267" s="40" t="s">
        <v>329</v>
      </c>
      <c r="D1267" s="40" t="s">
        <v>101</v>
      </c>
      <c r="E1267" s="40" t="s">
        <v>293</v>
      </c>
      <c r="G1267" s="40" t="s">
        <v>102</v>
      </c>
      <c r="H1267" s="40">
        <v>47.51</v>
      </c>
      <c r="I1267" s="40">
        <v>48.12</v>
      </c>
      <c r="J1267" s="40">
        <v>47.09</v>
      </c>
      <c r="K1267" s="40">
        <v>49.35</v>
      </c>
      <c r="L1267" s="40">
        <v>53.8</v>
      </c>
      <c r="M1267" s="40">
        <v>54.38</v>
      </c>
      <c r="N1267" s="40">
        <v>52.62</v>
      </c>
      <c r="O1267" s="40">
        <v>54.01</v>
      </c>
      <c r="P1267" s="40">
        <v>57.48</v>
      </c>
      <c r="Q1267" s="40">
        <v>54.95</v>
      </c>
      <c r="R1267" s="40">
        <v>55.18</v>
      </c>
      <c r="S1267" s="40">
        <v>59.11</v>
      </c>
      <c r="T1267" s="40">
        <v>58</v>
      </c>
      <c r="U1267" s="40">
        <v>57.3</v>
      </c>
      <c r="V1267" s="40">
        <v>60.6</v>
      </c>
      <c r="W1267" s="40">
        <v>61.64</v>
      </c>
      <c r="X1267" s="40">
        <v>63.36</v>
      </c>
      <c r="Y1267" s="40">
        <v>65.48</v>
      </c>
      <c r="Z1267" s="40">
        <v>69.27</v>
      </c>
      <c r="AA1267" s="40">
        <v>67.319999999999993</v>
      </c>
      <c r="AB1267" s="40">
        <v>63.71</v>
      </c>
      <c r="AC1267" s="40">
        <v>69.7</v>
      </c>
      <c r="AD1267" s="40">
        <v>71.599999999999994</v>
      </c>
      <c r="AE1267" s="40">
        <v>72.39</v>
      </c>
      <c r="AF1267" s="40">
        <v>73.09</v>
      </c>
      <c r="AG1267" s="40">
        <v>68.98</v>
      </c>
      <c r="AH1267" s="40">
        <v>70.010000000000005</v>
      </c>
      <c r="AI1267" s="40">
        <v>69</v>
      </c>
      <c r="AJ1267" s="40">
        <v>69.95</v>
      </c>
      <c r="AK1267" s="40">
        <v>79.790000000000006</v>
      </c>
      <c r="AL1267" s="40">
        <v>82.61</v>
      </c>
      <c r="AM1267" s="40">
        <v>82.87</v>
      </c>
      <c r="AN1267" s="40">
        <v>80.849999999999994</v>
      </c>
      <c r="AO1267" s="40">
        <v>77.89</v>
      </c>
      <c r="AP1267" s="40">
        <v>73.38</v>
      </c>
      <c r="AQ1267" s="40">
        <v>74.709999999999994</v>
      </c>
      <c r="AR1267" s="40">
        <v>76.55</v>
      </c>
      <c r="AS1267" s="40">
        <v>75.05</v>
      </c>
      <c r="AT1267" s="40">
        <v>80.28</v>
      </c>
      <c r="AU1267" s="40">
        <v>87.93</v>
      </c>
      <c r="AV1267" s="40">
        <v>84.74</v>
      </c>
      <c r="AW1267" s="40">
        <v>87.66</v>
      </c>
      <c r="AX1267" s="40">
        <v>91.23</v>
      </c>
      <c r="AY1267" s="40">
        <v>94.33</v>
      </c>
      <c r="AZ1267" s="40">
        <v>99.57</v>
      </c>
      <c r="BA1267" s="40">
        <v>106.11</v>
      </c>
      <c r="BB1267" s="40">
        <v>112.56</v>
      </c>
      <c r="BC1267" s="40">
        <v>122.02</v>
      </c>
      <c r="BD1267" s="40">
        <v>123.05</v>
      </c>
      <c r="BE1267" s="40">
        <v>127.21</v>
      </c>
      <c r="BF1267" s="40">
        <v>125.24</v>
      </c>
      <c r="BG1267" s="40">
        <v>127.76</v>
      </c>
      <c r="BH1267" s="40">
        <v>129.26</v>
      </c>
      <c r="BI1267" s="40">
        <v>129.49</v>
      </c>
      <c r="BJ1267" s="40">
        <v>131.91999999999999</v>
      </c>
      <c r="BK1267" s="40">
        <v>131.1</v>
      </c>
    </row>
    <row r="1268" spans="1:63" x14ac:dyDescent="0.3">
      <c r="A1268" s="40" t="s">
        <v>177</v>
      </c>
      <c r="B1268" s="40" t="s">
        <v>178</v>
      </c>
      <c r="C1268" s="40" t="s">
        <v>329</v>
      </c>
      <c r="D1268" s="40" t="s">
        <v>101</v>
      </c>
      <c r="E1268" s="40" t="s">
        <v>293</v>
      </c>
      <c r="G1268" s="40" t="s">
        <v>102</v>
      </c>
      <c r="H1268" s="40">
        <v>29.12</v>
      </c>
      <c r="I1268" s="40">
        <v>29.4</v>
      </c>
      <c r="J1268" s="40">
        <v>30.78</v>
      </c>
      <c r="K1268" s="40">
        <v>31.07</v>
      </c>
      <c r="L1268" s="40">
        <v>32.01</v>
      </c>
      <c r="M1268" s="40">
        <v>34.89</v>
      </c>
      <c r="N1268" s="40">
        <v>36.35</v>
      </c>
      <c r="O1268" s="40">
        <v>36.619999999999997</v>
      </c>
      <c r="P1268" s="40">
        <v>37.700000000000003</v>
      </c>
      <c r="Q1268" s="40">
        <v>39.57</v>
      </c>
      <c r="R1268" s="40">
        <v>40.909999999999997</v>
      </c>
      <c r="S1268" s="40">
        <v>38.21</v>
      </c>
      <c r="T1268" s="40">
        <v>36.94</v>
      </c>
      <c r="U1268" s="40">
        <v>38.450000000000003</v>
      </c>
      <c r="V1268" s="40">
        <v>40.15</v>
      </c>
      <c r="W1268" s="40">
        <v>41.84</v>
      </c>
      <c r="X1268" s="40">
        <v>44.82</v>
      </c>
      <c r="Y1268" s="40">
        <v>45.92</v>
      </c>
      <c r="Z1268" s="40">
        <v>46.41</v>
      </c>
      <c r="AA1268" s="40">
        <v>45.36</v>
      </c>
      <c r="AB1268" s="40">
        <v>48.39</v>
      </c>
      <c r="AC1268" s="40">
        <v>50.21</v>
      </c>
      <c r="AD1268" s="40">
        <v>51.35</v>
      </c>
      <c r="AE1268" s="40">
        <v>53.37</v>
      </c>
      <c r="AF1268" s="40">
        <v>56.38</v>
      </c>
      <c r="AG1268" s="40">
        <v>58.73</v>
      </c>
      <c r="AH1268" s="40">
        <v>59.95</v>
      </c>
      <c r="AI1268" s="40">
        <v>63.53</v>
      </c>
      <c r="AJ1268" s="40">
        <v>65.87</v>
      </c>
      <c r="AK1268" s="40">
        <v>67.73</v>
      </c>
      <c r="AL1268" s="40">
        <v>74.5</v>
      </c>
      <c r="AM1268" s="40">
        <v>76.739999999999995</v>
      </c>
      <c r="AN1268" s="40">
        <v>79.680000000000007</v>
      </c>
      <c r="AO1268" s="40">
        <v>79.2</v>
      </c>
      <c r="AP1268" s="40">
        <v>87.59</v>
      </c>
      <c r="AQ1268" s="40">
        <v>77.33</v>
      </c>
      <c r="AR1268" s="40">
        <v>78.290000000000006</v>
      </c>
      <c r="AS1268" s="40">
        <v>81.31</v>
      </c>
      <c r="AT1268" s="40">
        <v>94.25</v>
      </c>
      <c r="AU1268" s="40">
        <v>89.14</v>
      </c>
      <c r="AV1268" s="40">
        <v>82.81</v>
      </c>
      <c r="AW1268" s="40">
        <v>85.18</v>
      </c>
      <c r="AX1268" s="40">
        <v>88.38</v>
      </c>
      <c r="AY1268" s="40">
        <v>93.75</v>
      </c>
      <c r="AZ1268" s="40">
        <v>102.39</v>
      </c>
      <c r="BA1268" s="40">
        <v>103.86</v>
      </c>
      <c r="BB1268" s="40">
        <v>98.48</v>
      </c>
      <c r="BC1268" s="40">
        <v>107.79</v>
      </c>
      <c r="BD1268" s="40">
        <v>111.15</v>
      </c>
      <c r="BE1268" s="40">
        <v>119.31</v>
      </c>
      <c r="BF1268" s="40">
        <v>128.34</v>
      </c>
      <c r="BG1268" s="40">
        <v>136.33000000000001</v>
      </c>
      <c r="BH1268" s="40">
        <v>141.01</v>
      </c>
      <c r="BI1268" s="40">
        <v>144.77000000000001</v>
      </c>
      <c r="BJ1268" s="40">
        <v>146.41</v>
      </c>
      <c r="BK1268" s="40">
        <v>132.78</v>
      </c>
    </row>
    <row r="1269" spans="1:63" x14ac:dyDescent="0.3">
      <c r="A1269" s="40" t="s">
        <v>179</v>
      </c>
      <c r="B1269" s="40" t="s">
        <v>180</v>
      </c>
      <c r="C1269" s="40" t="s">
        <v>329</v>
      </c>
      <c r="D1269" s="40" t="s">
        <v>101</v>
      </c>
      <c r="E1269" s="40" t="s">
        <v>293</v>
      </c>
      <c r="G1269" s="40" t="s">
        <v>102</v>
      </c>
      <c r="H1269" s="40">
        <v>25.4</v>
      </c>
      <c r="I1269" s="40">
        <v>24.11</v>
      </c>
      <c r="J1269" s="40">
        <v>24.05</v>
      </c>
      <c r="K1269" s="40">
        <v>24.12</v>
      </c>
      <c r="L1269" s="40">
        <v>24.45</v>
      </c>
      <c r="M1269" s="40">
        <v>25.07</v>
      </c>
      <c r="N1269" s="40">
        <v>26.01</v>
      </c>
      <c r="O1269" s="40">
        <v>26.38</v>
      </c>
      <c r="P1269" s="40">
        <v>27.87</v>
      </c>
      <c r="Q1269" s="40">
        <v>29.76</v>
      </c>
      <c r="R1269" s="40">
        <v>30.12</v>
      </c>
      <c r="S1269" s="40">
        <v>31.23</v>
      </c>
      <c r="T1269" s="40">
        <v>32.4</v>
      </c>
      <c r="U1269" s="40">
        <v>33.380000000000003</v>
      </c>
      <c r="V1269" s="40">
        <v>34.409999999999997</v>
      </c>
      <c r="W1269" s="40">
        <v>35.06</v>
      </c>
      <c r="X1269" s="40">
        <v>37.659999999999997</v>
      </c>
      <c r="Y1269" s="40">
        <v>41.41</v>
      </c>
      <c r="Z1269" s="40">
        <v>41.95</v>
      </c>
      <c r="AA1269" s="40">
        <v>39.090000000000003</v>
      </c>
      <c r="AB1269" s="40">
        <v>39.049999999999997</v>
      </c>
      <c r="AC1269" s="40">
        <v>40</v>
      </c>
      <c r="AD1269" s="40">
        <v>40.78</v>
      </c>
      <c r="AE1269" s="40">
        <v>41.87</v>
      </c>
      <c r="AF1269" s="40">
        <v>43.03</v>
      </c>
      <c r="AG1269" s="40">
        <v>37.26</v>
      </c>
      <c r="AH1269" s="40">
        <v>36.61</v>
      </c>
      <c r="AI1269" s="40">
        <v>38.93</v>
      </c>
      <c r="AJ1269" s="40">
        <v>44.04</v>
      </c>
      <c r="AK1269" s="40">
        <v>50.26</v>
      </c>
      <c r="AL1269" s="40">
        <v>56.01</v>
      </c>
      <c r="AM1269" s="40">
        <v>57.2</v>
      </c>
      <c r="AN1269" s="40">
        <v>59.64</v>
      </c>
      <c r="AO1269" s="40">
        <v>57.77</v>
      </c>
      <c r="AP1269" s="40">
        <v>59.12</v>
      </c>
      <c r="AQ1269" s="40">
        <v>60.11</v>
      </c>
      <c r="AR1269" s="40">
        <v>60.99</v>
      </c>
      <c r="AS1269" s="40">
        <v>63.32</v>
      </c>
      <c r="AT1269" s="40">
        <v>65.3</v>
      </c>
      <c r="AU1269" s="40">
        <v>67.010000000000005</v>
      </c>
      <c r="AV1269" s="40">
        <v>69.58</v>
      </c>
      <c r="AW1269" s="40">
        <v>79.34</v>
      </c>
      <c r="AX1269" s="40">
        <v>90.9</v>
      </c>
      <c r="AY1269" s="40">
        <v>95.69</v>
      </c>
      <c r="AZ1269" s="40">
        <v>100.76</v>
      </c>
      <c r="BA1269" s="40">
        <v>103.55</v>
      </c>
      <c r="BB1269" s="40">
        <v>109.6</v>
      </c>
      <c r="BC1269" s="40">
        <v>111.06</v>
      </c>
      <c r="BD1269" s="40">
        <v>115.78</v>
      </c>
      <c r="BE1269" s="40">
        <v>117.78</v>
      </c>
      <c r="BF1269" s="40">
        <v>121.91</v>
      </c>
      <c r="BG1269" s="40">
        <v>123.89</v>
      </c>
      <c r="BH1269" s="40">
        <v>127.76</v>
      </c>
      <c r="BI1269" s="40">
        <v>126.61</v>
      </c>
      <c r="BJ1269" s="40">
        <v>129.96</v>
      </c>
      <c r="BK1269" s="40">
        <v>131.63999999999999</v>
      </c>
    </row>
    <row r="1270" spans="1:63" x14ac:dyDescent="0.3">
      <c r="A1270" s="40" t="s">
        <v>279</v>
      </c>
      <c r="B1270" s="40" t="s">
        <v>280</v>
      </c>
      <c r="C1270" s="40" t="s">
        <v>329</v>
      </c>
      <c r="D1270" s="40" t="s">
        <v>101</v>
      </c>
      <c r="E1270" s="40" t="s">
        <v>293</v>
      </c>
      <c r="G1270" s="40" t="s">
        <v>102</v>
      </c>
      <c r="H1270" s="40">
        <v>23.6</v>
      </c>
      <c r="I1270" s="40">
        <v>23.54</v>
      </c>
      <c r="J1270" s="40">
        <v>24.21</v>
      </c>
      <c r="K1270" s="40">
        <v>25.34</v>
      </c>
      <c r="L1270" s="40">
        <v>26.57</v>
      </c>
      <c r="M1270" s="40">
        <v>28.17</v>
      </c>
      <c r="N1270" s="40">
        <v>29.2</v>
      </c>
      <c r="O1270" s="40">
        <v>31</v>
      </c>
      <c r="P1270" s="40">
        <v>31.16</v>
      </c>
      <c r="Q1270" s="40">
        <v>32.64</v>
      </c>
      <c r="R1270" s="40">
        <v>31.95</v>
      </c>
      <c r="S1270" s="40">
        <v>34.07</v>
      </c>
      <c r="T1270" s="40">
        <v>35.51</v>
      </c>
      <c r="U1270" s="40">
        <v>36.409999999999997</v>
      </c>
      <c r="V1270" s="40">
        <v>40.21</v>
      </c>
      <c r="W1270" s="40">
        <v>43.61</v>
      </c>
      <c r="X1270" s="40">
        <v>44.17</v>
      </c>
      <c r="Y1270" s="40">
        <v>43.81</v>
      </c>
      <c r="Z1270" s="40">
        <v>44.07</v>
      </c>
      <c r="AA1270" s="40">
        <v>45.76</v>
      </c>
      <c r="AB1270" s="40">
        <v>45.24</v>
      </c>
      <c r="AC1270" s="40">
        <v>47.6</v>
      </c>
      <c r="AD1270" s="40">
        <v>44.57</v>
      </c>
      <c r="AE1270" s="40">
        <v>41.99</v>
      </c>
      <c r="AF1270" s="40">
        <v>45.63</v>
      </c>
      <c r="AG1270" s="40">
        <v>46.64</v>
      </c>
      <c r="AH1270" s="40">
        <v>47.81</v>
      </c>
      <c r="AI1270" s="40">
        <v>49.03</v>
      </c>
      <c r="AJ1270" s="40">
        <v>50.79</v>
      </c>
      <c r="AK1270" s="40">
        <v>63.69</v>
      </c>
      <c r="AL1270" s="40">
        <v>85.89</v>
      </c>
      <c r="AM1270" s="40">
        <v>86.07</v>
      </c>
      <c r="AN1270" s="40">
        <v>87.14</v>
      </c>
      <c r="AO1270" s="40">
        <v>82.84</v>
      </c>
      <c r="AP1270" s="40">
        <v>81.290000000000006</v>
      </c>
      <c r="AQ1270" s="40">
        <v>80.48</v>
      </c>
      <c r="AR1270" s="40">
        <v>81.180000000000007</v>
      </c>
      <c r="AS1270" s="40">
        <v>84.91</v>
      </c>
      <c r="AT1270" s="40">
        <v>89.66</v>
      </c>
      <c r="AU1270" s="40">
        <v>91.67</v>
      </c>
      <c r="AV1270" s="40">
        <v>95.68</v>
      </c>
      <c r="AW1270" s="40">
        <v>100.25</v>
      </c>
      <c r="AX1270" s="40">
        <v>99.99</v>
      </c>
      <c r="AY1270" s="40">
        <v>98.19</v>
      </c>
      <c r="AZ1270" s="40">
        <v>102.09</v>
      </c>
      <c r="BA1270" s="40">
        <v>99.73</v>
      </c>
      <c r="BB1270" s="40">
        <v>103.68</v>
      </c>
      <c r="BC1270" s="40">
        <v>118.21</v>
      </c>
      <c r="BD1270" s="40">
        <v>144.81</v>
      </c>
      <c r="BE1270" s="40">
        <v>165.7</v>
      </c>
      <c r="BF1270" s="40">
        <v>168.29</v>
      </c>
      <c r="BG1270" s="40">
        <v>179.99</v>
      </c>
      <c r="BH1270" s="40">
        <v>197.26</v>
      </c>
      <c r="BI1270" s="40">
        <v>196.97</v>
      </c>
      <c r="BJ1270" s="40">
        <v>201.68</v>
      </c>
      <c r="BK1270" s="40">
        <v>200.58</v>
      </c>
    </row>
    <row r="1271" spans="1:63" x14ac:dyDescent="0.3">
      <c r="A1271" s="40" t="s">
        <v>281</v>
      </c>
      <c r="B1271" s="40" t="s">
        <v>282</v>
      </c>
      <c r="C1271" s="40" t="s">
        <v>329</v>
      </c>
      <c r="D1271" s="40" t="s">
        <v>101</v>
      </c>
      <c r="E1271" s="40" t="s">
        <v>293</v>
      </c>
      <c r="G1271" s="40" t="s">
        <v>102</v>
      </c>
      <c r="H1271" s="40">
        <v>41.87</v>
      </c>
      <c r="I1271" s="40">
        <v>42.13</v>
      </c>
      <c r="J1271" s="40">
        <v>42.65</v>
      </c>
      <c r="K1271" s="40">
        <v>41.69</v>
      </c>
      <c r="L1271" s="40">
        <v>42.75</v>
      </c>
      <c r="M1271" s="40">
        <v>48.75</v>
      </c>
      <c r="N1271" s="40">
        <v>44.28</v>
      </c>
      <c r="O1271" s="40">
        <v>47.42</v>
      </c>
      <c r="P1271" s="40">
        <v>50.33</v>
      </c>
      <c r="Q1271" s="40">
        <v>55.57</v>
      </c>
      <c r="R1271" s="40">
        <v>65.819999999999993</v>
      </c>
      <c r="S1271" s="40">
        <v>75.7</v>
      </c>
      <c r="T1271" s="40">
        <v>81.53</v>
      </c>
      <c r="U1271" s="40">
        <v>68.45</v>
      </c>
      <c r="V1271" s="40">
        <v>68.099999999999994</v>
      </c>
      <c r="W1271" s="40">
        <v>75.94</v>
      </c>
      <c r="X1271" s="40">
        <v>81.73</v>
      </c>
      <c r="Y1271" s="40">
        <v>79.28</v>
      </c>
      <c r="Z1271" s="40">
        <v>73.010000000000005</v>
      </c>
      <c r="AA1271" s="40">
        <v>64.11</v>
      </c>
      <c r="AB1271" s="40">
        <v>59.65</v>
      </c>
      <c r="AC1271" s="40">
        <v>64.56</v>
      </c>
      <c r="AD1271" s="40">
        <v>66.08</v>
      </c>
      <c r="AE1271" s="40">
        <v>70.260000000000005</v>
      </c>
      <c r="AF1271" s="40">
        <v>68.84</v>
      </c>
      <c r="AG1271" s="40">
        <v>65.72</v>
      </c>
      <c r="AH1271" s="40">
        <v>72.84</v>
      </c>
      <c r="AI1271" s="40">
        <v>71.88</v>
      </c>
      <c r="AJ1271" s="40">
        <v>70.28</v>
      </c>
      <c r="AK1271" s="40">
        <v>75.83</v>
      </c>
      <c r="AL1271" s="40">
        <v>74.099999999999994</v>
      </c>
      <c r="AM1271" s="40">
        <v>80.08</v>
      </c>
      <c r="AN1271" s="40">
        <v>70.510000000000005</v>
      </c>
      <c r="AO1271" s="40">
        <v>69.77</v>
      </c>
      <c r="AP1271" s="40">
        <v>71.709999999999994</v>
      </c>
      <c r="AQ1271" s="40">
        <v>72.62</v>
      </c>
      <c r="AR1271" s="40">
        <v>74.39</v>
      </c>
      <c r="AS1271" s="40">
        <v>83.71</v>
      </c>
      <c r="AT1271" s="40">
        <v>89.23</v>
      </c>
      <c r="AU1271" s="40">
        <v>96.86</v>
      </c>
      <c r="AV1271" s="40">
        <v>101.88</v>
      </c>
      <c r="AW1271" s="40">
        <v>94.41</v>
      </c>
      <c r="AX1271" s="40">
        <v>97.24</v>
      </c>
      <c r="AY1271" s="40">
        <v>99.58</v>
      </c>
      <c r="AZ1271" s="40">
        <v>99.67</v>
      </c>
      <c r="BA1271" s="40">
        <v>100.75</v>
      </c>
      <c r="BB1271" s="40">
        <v>102.51</v>
      </c>
      <c r="BC1271" s="40">
        <v>103.86</v>
      </c>
      <c r="BD1271" s="40">
        <v>104.08</v>
      </c>
      <c r="BE1271" s="40">
        <v>102.64</v>
      </c>
      <c r="BF1271" s="40">
        <v>102.63</v>
      </c>
      <c r="BG1271" s="40">
        <v>104.89</v>
      </c>
      <c r="BH1271" s="40">
        <v>105.35</v>
      </c>
      <c r="BI1271" s="40">
        <v>106.13</v>
      </c>
      <c r="BJ1271" s="40">
        <v>103.9</v>
      </c>
      <c r="BK1271" s="40">
        <v>106.25</v>
      </c>
    </row>
    <row r="1272" spans="1:63" x14ac:dyDescent="0.3">
      <c r="A1272" s="40" t="s">
        <v>147</v>
      </c>
      <c r="B1272" s="40" t="s">
        <v>148</v>
      </c>
      <c r="C1272" s="40" t="s">
        <v>330</v>
      </c>
      <c r="D1272" s="40" t="s">
        <v>101</v>
      </c>
      <c r="E1272" s="40" t="s">
        <v>293</v>
      </c>
      <c r="G1272" s="40" t="s">
        <v>102</v>
      </c>
      <c r="H1272" s="40">
        <v>20.84</v>
      </c>
      <c r="I1272" s="40">
        <v>21.69</v>
      </c>
      <c r="J1272" s="40">
        <v>22.19</v>
      </c>
      <c r="K1272" s="40">
        <v>23.53</v>
      </c>
      <c r="L1272" s="40">
        <v>27.01</v>
      </c>
      <c r="M1272" s="40">
        <v>25.24</v>
      </c>
      <c r="N1272" s="40">
        <v>25.74</v>
      </c>
      <c r="O1272" s="40">
        <v>26.13</v>
      </c>
      <c r="P1272" s="40">
        <v>27.07</v>
      </c>
      <c r="Q1272" s="40">
        <v>27.75</v>
      </c>
      <c r="R1272" s="40">
        <v>29.37</v>
      </c>
      <c r="S1272" s="40">
        <v>26.26</v>
      </c>
      <c r="T1272" s="40">
        <v>21.09</v>
      </c>
      <c r="U1272" s="40">
        <v>19.96</v>
      </c>
      <c r="V1272" s="40">
        <v>22.6</v>
      </c>
      <c r="W1272" s="40">
        <v>21.51</v>
      </c>
      <c r="X1272" s="40">
        <v>21.88</v>
      </c>
      <c r="Y1272" s="40">
        <v>24.16</v>
      </c>
      <c r="Z1272" s="40">
        <v>26.29</v>
      </c>
      <c r="AA1272" s="40">
        <v>25.72</v>
      </c>
      <c r="AB1272" s="40">
        <v>25.85</v>
      </c>
      <c r="AC1272" s="40">
        <v>27.13</v>
      </c>
      <c r="AD1272" s="40">
        <v>29.97</v>
      </c>
      <c r="AE1272" s="40">
        <v>30.63</v>
      </c>
      <c r="AF1272" s="40">
        <v>34.090000000000003</v>
      </c>
      <c r="AG1272" s="40">
        <v>35.409999999999997</v>
      </c>
      <c r="AH1272" s="40">
        <v>36.659999999999997</v>
      </c>
      <c r="AI1272" s="40">
        <v>37.39</v>
      </c>
      <c r="AJ1272" s="40">
        <v>39.81</v>
      </c>
      <c r="AK1272" s="40">
        <v>55.23</v>
      </c>
      <c r="AL1272" s="40">
        <v>57.2</v>
      </c>
      <c r="AM1272" s="40">
        <v>57.95</v>
      </c>
      <c r="AN1272" s="40">
        <v>60.06</v>
      </c>
      <c r="AO1272" s="40">
        <v>64.81</v>
      </c>
      <c r="AP1272" s="40">
        <v>65.25</v>
      </c>
      <c r="AQ1272" s="40">
        <v>67.069999999999993</v>
      </c>
      <c r="AR1272" s="40">
        <v>68.760000000000005</v>
      </c>
      <c r="AS1272" s="40">
        <v>70.2</v>
      </c>
      <c r="AT1272" s="40">
        <v>71.87</v>
      </c>
      <c r="AU1272" s="40">
        <v>75.63</v>
      </c>
      <c r="AV1272" s="40">
        <v>81.05</v>
      </c>
      <c r="AW1272" s="40">
        <v>81.209999999999994</v>
      </c>
      <c r="AX1272" s="40">
        <v>94.34</v>
      </c>
      <c r="AY1272" s="40">
        <v>97.8</v>
      </c>
      <c r="AZ1272" s="40">
        <v>100.99</v>
      </c>
      <c r="BA1272" s="40">
        <v>101.22</v>
      </c>
      <c r="BB1272" s="40">
        <v>102.78</v>
      </c>
      <c r="BC1272" s="40">
        <v>103.78</v>
      </c>
      <c r="BD1272" s="40">
        <v>105.65</v>
      </c>
      <c r="BE1272" s="40">
        <v>107.15</v>
      </c>
      <c r="BF1272" s="40">
        <v>109.95</v>
      </c>
      <c r="BG1272" s="40">
        <v>110.32</v>
      </c>
      <c r="BH1272" s="40">
        <v>85.14</v>
      </c>
      <c r="BI1272" s="40">
        <v>83.24</v>
      </c>
      <c r="BJ1272" s="40">
        <v>84.66</v>
      </c>
      <c r="BK1272" s="40">
        <v>84.19</v>
      </c>
    </row>
    <row r="1273" spans="1:63" x14ac:dyDescent="0.3">
      <c r="A1273" s="40" t="s">
        <v>153</v>
      </c>
      <c r="B1273" s="40" t="s">
        <v>154</v>
      </c>
      <c r="C1273" s="40" t="s">
        <v>330</v>
      </c>
      <c r="D1273" s="40" t="s">
        <v>101</v>
      </c>
      <c r="E1273" s="40" t="s">
        <v>293</v>
      </c>
      <c r="G1273" s="40" t="s">
        <v>102</v>
      </c>
      <c r="H1273" s="40">
        <v>25.16</v>
      </c>
      <c r="I1273" s="40">
        <v>25.15</v>
      </c>
      <c r="J1273" s="40">
        <v>25.88</v>
      </c>
      <c r="K1273" s="40">
        <v>24.93</v>
      </c>
      <c r="L1273" s="40">
        <v>26.15</v>
      </c>
      <c r="M1273" s="40">
        <v>27.92</v>
      </c>
      <c r="N1273" s="40">
        <v>29.28</v>
      </c>
      <c r="O1273" s="40">
        <v>30.71</v>
      </c>
      <c r="P1273" s="40">
        <v>30.97</v>
      </c>
      <c r="Q1273" s="40">
        <v>34.24</v>
      </c>
      <c r="R1273" s="40">
        <v>36.24</v>
      </c>
      <c r="S1273" s="40">
        <v>37.369999999999997</v>
      </c>
      <c r="T1273" s="40">
        <v>37.01</v>
      </c>
      <c r="U1273" s="40">
        <v>37.299999999999997</v>
      </c>
      <c r="V1273" s="40">
        <v>38.04</v>
      </c>
      <c r="W1273" s="40">
        <v>40.630000000000003</v>
      </c>
      <c r="X1273" s="40">
        <v>42.37</v>
      </c>
      <c r="Y1273" s="40">
        <v>43.94</v>
      </c>
      <c r="Z1273" s="40">
        <v>45.37</v>
      </c>
      <c r="AA1273" s="40">
        <v>46.12</v>
      </c>
      <c r="AB1273" s="40">
        <v>45.03</v>
      </c>
      <c r="AC1273" s="40">
        <v>46.77</v>
      </c>
      <c r="AD1273" s="40">
        <v>47.73</v>
      </c>
      <c r="AE1273" s="40">
        <v>54.11</v>
      </c>
      <c r="AF1273" s="40">
        <v>55.88</v>
      </c>
      <c r="AG1273" s="40">
        <v>58.83</v>
      </c>
      <c r="AH1273" s="40">
        <v>62.88</v>
      </c>
      <c r="AI1273" s="40">
        <v>68.03</v>
      </c>
      <c r="AJ1273" s="40">
        <v>70.400000000000006</v>
      </c>
      <c r="AK1273" s="40">
        <v>73.680000000000007</v>
      </c>
      <c r="AL1273" s="40">
        <v>75.08</v>
      </c>
      <c r="AM1273" s="40">
        <v>75.099999999999994</v>
      </c>
      <c r="AN1273" s="40">
        <v>77.87</v>
      </c>
      <c r="AO1273" s="40">
        <v>75.02</v>
      </c>
      <c r="AP1273" s="40">
        <v>77.41</v>
      </c>
      <c r="AQ1273" s="40">
        <v>80.599999999999994</v>
      </c>
      <c r="AR1273" s="40">
        <v>78.739999999999995</v>
      </c>
      <c r="AS1273" s="40">
        <v>81.63</v>
      </c>
      <c r="AT1273" s="40">
        <v>89.26</v>
      </c>
      <c r="AU1273" s="40">
        <v>87</v>
      </c>
      <c r="AV1273" s="40">
        <v>90.92</v>
      </c>
      <c r="AW1273" s="40">
        <v>89.63</v>
      </c>
      <c r="AX1273" s="40">
        <v>88.66</v>
      </c>
      <c r="AY1273" s="40">
        <v>97.03</v>
      </c>
      <c r="AZ1273" s="40">
        <v>99.41</v>
      </c>
      <c r="BA1273" s="40">
        <v>103.56</v>
      </c>
      <c r="BB1273" s="40">
        <v>104.43</v>
      </c>
      <c r="BC1273" s="40">
        <v>111.25</v>
      </c>
      <c r="BD1273" s="40">
        <v>110.19</v>
      </c>
      <c r="BE1273" s="40">
        <v>114.2</v>
      </c>
      <c r="BF1273" s="40">
        <v>119.77</v>
      </c>
      <c r="BG1273" s="40">
        <v>120.74</v>
      </c>
      <c r="BH1273" s="40">
        <v>124.01</v>
      </c>
      <c r="BI1273" s="40">
        <v>125.23</v>
      </c>
      <c r="BJ1273" s="40">
        <v>125.23</v>
      </c>
      <c r="BK1273" s="40">
        <v>125.4</v>
      </c>
    </row>
    <row r="1274" spans="1:63" x14ac:dyDescent="0.3">
      <c r="A1274" s="40" t="s">
        <v>155</v>
      </c>
      <c r="B1274" s="40" t="s">
        <v>156</v>
      </c>
      <c r="C1274" s="40" t="s">
        <v>330</v>
      </c>
      <c r="D1274" s="40" t="s">
        <v>101</v>
      </c>
      <c r="E1274" s="40" t="s">
        <v>293</v>
      </c>
      <c r="G1274" s="40" t="s">
        <v>102</v>
      </c>
      <c r="H1274" s="40">
        <v>34.08</v>
      </c>
      <c r="I1274" s="40">
        <v>35.369999999999997</v>
      </c>
      <c r="J1274" s="40">
        <v>35.299999999999997</v>
      </c>
      <c r="K1274" s="40">
        <v>35.68</v>
      </c>
      <c r="L1274" s="40">
        <v>35.79</v>
      </c>
      <c r="M1274" s="40">
        <v>37.799999999999997</v>
      </c>
      <c r="N1274" s="40">
        <v>37.08</v>
      </c>
      <c r="O1274" s="40">
        <v>37.56</v>
      </c>
      <c r="P1274" s="40">
        <v>36.24</v>
      </c>
      <c r="Q1274" s="40">
        <v>36.9</v>
      </c>
      <c r="R1274" s="40">
        <v>36.83</v>
      </c>
      <c r="S1274" s="40">
        <v>38.090000000000003</v>
      </c>
      <c r="T1274" s="40">
        <v>32.78</v>
      </c>
      <c r="U1274" s="40">
        <v>29.51</v>
      </c>
      <c r="V1274" s="40">
        <v>33.1</v>
      </c>
      <c r="W1274" s="40">
        <v>35.340000000000003</v>
      </c>
      <c r="X1274" s="40">
        <v>36.619999999999997</v>
      </c>
      <c r="Y1274" s="40">
        <v>39.97</v>
      </c>
      <c r="Z1274" s="40">
        <v>42.53</v>
      </c>
      <c r="AA1274" s="40">
        <v>43.69</v>
      </c>
      <c r="AB1274" s="40">
        <v>44.62</v>
      </c>
      <c r="AC1274" s="40">
        <v>45.61</v>
      </c>
      <c r="AD1274" s="40">
        <v>44.02</v>
      </c>
      <c r="AE1274" s="40">
        <v>34.68</v>
      </c>
      <c r="AF1274" s="40">
        <v>35.82</v>
      </c>
      <c r="AG1274" s="40">
        <v>42.87</v>
      </c>
      <c r="AH1274" s="40">
        <v>44.72</v>
      </c>
      <c r="AI1274" s="40">
        <v>46.16</v>
      </c>
      <c r="AJ1274" s="40">
        <v>47.22</v>
      </c>
      <c r="AK1274" s="40">
        <v>48.33</v>
      </c>
      <c r="AL1274" s="40">
        <v>73.3</v>
      </c>
      <c r="AM1274" s="40">
        <v>75.17</v>
      </c>
      <c r="AN1274" s="40">
        <v>74.09</v>
      </c>
      <c r="AO1274" s="40">
        <v>73.209999999999994</v>
      </c>
      <c r="AP1274" s="40">
        <v>77.489999999999995</v>
      </c>
      <c r="AQ1274" s="40">
        <v>78.5</v>
      </c>
      <c r="AR1274" s="40">
        <v>88.08</v>
      </c>
      <c r="AS1274" s="40">
        <v>88.93</v>
      </c>
      <c r="AT1274" s="40">
        <v>89.79</v>
      </c>
      <c r="AU1274" s="40">
        <v>89.72</v>
      </c>
      <c r="AV1274" s="40">
        <v>91.64</v>
      </c>
      <c r="AW1274" s="40">
        <v>93.87</v>
      </c>
      <c r="AX1274" s="40">
        <v>96.09</v>
      </c>
      <c r="AY1274" s="40">
        <v>98.11</v>
      </c>
      <c r="AZ1274" s="40">
        <v>99.84</v>
      </c>
      <c r="BA1274" s="40">
        <v>102.05</v>
      </c>
      <c r="BB1274" s="40">
        <v>105.62</v>
      </c>
      <c r="BC1274" s="40">
        <v>107.66</v>
      </c>
      <c r="BD1274" s="40">
        <v>110.42</v>
      </c>
      <c r="BE1274" s="40">
        <v>111.57</v>
      </c>
      <c r="BF1274" s="40">
        <v>113.17</v>
      </c>
      <c r="BG1274" s="40">
        <v>114.04</v>
      </c>
      <c r="BH1274" s="40">
        <v>114.51</v>
      </c>
      <c r="BI1274" s="40">
        <v>116.08</v>
      </c>
      <c r="BJ1274" s="40">
        <v>115.82</v>
      </c>
      <c r="BK1274" s="40">
        <v>117.13</v>
      </c>
    </row>
    <row r="1275" spans="1:63" x14ac:dyDescent="0.3">
      <c r="A1275" s="40" t="s">
        <v>284</v>
      </c>
      <c r="B1275" s="40" t="s">
        <v>272</v>
      </c>
      <c r="C1275" s="40" t="s">
        <v>330</v>
      </c>
      <c r="D1275" s="40" t="s">
        <v>101</v>
      </c>
      <c r="E1275" s="40" t="s">
        <v>293</v>
      </c>
      <c r="G1275" s="40" t="s">
        <v>102</v>
      </c>
      <c r="H1275" s="40">
        <v>29.11</v>
      </c>
      <c r="I1275" s="40">
        <v>29.35</v>
      </c>
      <c r="J1275" s="40">
        <v>29.75</v>
      </c>
      <c r="K1275" s="40">
        <v>34.94</v>
      </c>
      <c r="L1275" s="40">
        <v>35.24</v>
      </c>
      <c r="M1275" s="40">
        <v>35.6</v>
      </c>
      <c r="N1275" s="40">
        <v>38.56</v>
      </c>
      <c r="O1275" s="40">
        <v>39.299999999999997</v>
      </c>
      <c r="P1275" s="40">
        <v>39.770000000000003</v>
      </c>
      <c r="Q1275" s="40">
        <v>40.14</v>
      </c>
      <c r="R1275" s="40">
        <v>42.86</v>
      </c>
      <c r="S1275" s="40">
        <v>43.44</v>
      </c>
      <c r="T1275" s="40">
        <v>44.29</v>
      </c>
      <c r="U1275" s="40">
        <v>47.76</v>
      </c>
      <c r="V1275" s="40">
        <v>48.72</v>
      </c>
      <c r="W1275" s="40">
        <v>49.77</v>
      </c>
      <c r="X1275" s="40">
        <v>53.41</v>
      </c>
      <c r="Y1275" s="40">
        <v>55.13</v>
      </c>
      <c r="Z1275" s="40">
        <v>55.83</v>
      </c>
      <c r="AA1275" s="40">
        <v>58.39</v>
      </c>
      <c r="AB1275" s="40">
        <v>63.17</v>
      </c>
      <c r="AC1275" s="40">
        <v>65.349999999999994</v>
      </c>
      <c r="AD1275" s="40">
        <v>67.72</v>
      </c>
      <c r="AE1275" s="40">
        <v>69.400000000000006</v>
      </c>
      <c r="AF1275" s="40">
        <v>68.33</v>
      </c>
      <c r="AG1275" s="40">
        <v>71.98</v>
      </c>
      <c r="AH1275" s="40">
        <v>72.17</v>
      </c>
      <c r="AI1275" s="40">
        <v>74.540000000000006</v>
      </c>
      <c r="AJ1275" s="40">
        <v>77.209999999999994</v>
      </c>
      <c r="AK1275" s="40">
        <v>80.849999999999994</v>
      </c>
      <c r="AL1275" s="40">
        <v>79.180000000000007</v>
      </c>
      <c r="AM1275" s="40">
        <v>80.790000000000006</v>
      </c>
      <c r="AN1275" s="40">
        <v>82.32</v>
      </c>
      <c r="AO1275" s="40">
        <v>79.64</v>
      </c>
      <c r="AP1275" s="40">
        <v>80.28</v>
      </c>
      <c r="AQ1275" s="40">
        <v>78.09</v>
      </c>
      <c r="AR1275" s="40">
        <v>82.82</v>
      </c>
      <c r="AS1275" s="40">
        <v>83.94</v>
      </c>
      <c r="AT1275" s="40">
        <v>85.33</v>
      </c>
      <c r="AU1275" s="40">
        <v>87.75</v>
      </c>
      <c r="AV1275" s="40">
        <v>89.87</v>
      </c>
      <c r="AW1275" s="40">
        <v>92.38</v>
      </c>
      <c r="AX1275" s="40">
        <v>94.47</v>
      </c>
      <c r="AY1275" s="40">
        <v>99.02</v>
      </c>
      <c r="AZ1275" s="40">
        <v>99.66</v>
      </c>
      <c r="BA1275" s="40">
        <v>101.32</v>
      </c>
      <c r="BB1275" s="40">
        <v>104.61</v>
      </c>
      <c r="BC1275" s="40">
        <v>108.27</v>
      </c>
      <c r="BD1275" s="40">
        <v>112.47</v>
      </c>
      <c r="BE1275" s="40">
        <v>116.76</v>
      </c>
      <c r="BF1275" s="40">
        <v>116.13</v>
      </c>
      <c r="BG1275" s="40">
        <v>125.78</v>
      </c>
      <c r="BH1275" s="40">
        <v>130.12</v>
      </c>
      <c r="BI1275" s="40">
        <v>131.82</v>
      </c>
      <c r="BJ1275" s="40">
        <v>131.91999999999999</v>
      </c>
      <c r="BK1275" s="40">
        <v>133.22999999999999</v>
      </c>
    </row>
    <row r="1276" spans="1:63" x14ac:dyDescent="0.3">
      <c r="A1276" s="40" t="s">
        <v>273</v>
      </c>
      <c r="B1276" s="40" t="s">
        <v>274</v>
      </c>
      <c r="C1276" s="40" t="s">
        <v>330</v>
      </c>
      <c r="D1276" s="40" t="s">
        <v>101</v>
      </c>
      <c r="E1276" s="40" t="s">
        <v>293</v>
      </c>
      <c r="G1276" s="40" t="s">
        <v>102</v>
      </c>
      <c r="H1276" s="40">
        <v>27.23</v>
      </c>
      <c r="I1276" s="40">
        <v>28.21</v>
      </c>
      <c r="J1276" s="40">
        <v>29.13</v>
      </c>
      <c r="K1276" s="40">
        <v>32.270000000000003</v>
      </c>
      <c r="L1276" s="40">
        <v>33.590000000000003</v>
      </c>
      <c r="M1276" s="40">
        <v>35.729999999999997</v>
      </c>
      <c r="N1276" s="40">
        <v>36.68</v>
      </c>
      <c r="O1276" s="40">
        <v>38.799999999999997</v>
      </c>
      <c r="P1276" s="40">
        <v>41.29</v>
      </c>
      <c r="Q1276" s="40">
        <v>41.93</v>
      </c>
      <c r="R1276" s="40">
        <v>42.45</v>
      </c>
      <c r="S1276" s="40">
        <v>45.2</v>
      </c>
      <c r="T1276" s="40">
        <v>45.25</v>
      </c>
      <c r="U1276" s="40">
        <v>46.17</v>
      </c>
      <c r="V1276" s="40">
        <v>47.77</v>
      </c>
      <c r="W1276" s="40">
        <v>47.13</v>
      </c>
      <c r="X1276" s="40">
        <v>51.38</v>
      </c>
      <c r="Y1276" s="40">
        <v>54.29</v>
      </c>
      <c r="Z1276" s="40">
        <v>57.14</v>
      </c>
      <c r="AA1276" s="40">
        <v>61.24</v>
      </c>
      <c r="AB1276" s="40">
        <v>63.93</v>
      </c>
      <c r="AC1276" s="40">
        <v>68.14</v>
      </c>
      <c r="AD1276" s="40">
        <v>73.95</v>
      </c>
      <c r="AE1276" s="40">
        <v>73.45</v>
      </c>
      <c r="AF1276" s="40">
        <v>73.290000000000006</v>
      </c>
      <c r="AG1276" s="40">
        <v>73.349999999999994</v>
      </c>
      <c r="AH1276" s="40">
        <v>74.91</v>
      </c>
      <c r="AI1276" s="40">
        <v>75.42</v>
      </c>
      <c r="AJ1276" s="40">
        <v>77.33</v>
      </c>
      <c r="AK1276" s="40">
        <v>78.44</v>
      </c>
      <c r="AL1276" s="40">
        <v>80.22</v>
      </c>
      <c r="AM1276" s="40">
        <v>79.72</v>
      </c>
      <c r="AN1276" s="40">
        <v>80.569999999999993</v>
      </c>
      <c r="AO1276" s="40">
        <v>81.849999999999994</v>
      </c>
      <c r="AP1276" s="40">
        <v>79.45</v>
      </c>
      <c r="AQ1276" s="40">
        <v>81.58</v>
      </c>
      <c r="AR1276" s="40">
        <v>80.63</v>
      </c>
      <c r="AS1276" s="40">
        <v>80.44</v>
      </c>
      <c r="AT1276" s="40">
        <v>83.43</v>
      </c>
      <c r="AU1276" s="40">
        <v>89.85</v>
      </c>
      <c r="AV1276" s="40">
        <v>89.84</v>
      </c>
      <c r="AW1276" s="40">
        <v>91.15</v>
      </c>
      <c r="AX1276" s="40">
        <v>97.92</v>
      </c>
      <c r="AY1276" s="40">
        <v>96.09</v>
      </c>
      <c r="AZ1276" s="40">
        <v>99.75</v>
      </c>
      <c r="BA1276" s="40">
        <v>104.16</v>
      </c>
      <c r="BB1276" s="40">
        <v>110.13</v>
      </c>
      <c r="BC1276" s="40">
        <v>119.88</v>
      </c>
      <c r="BD1276" s="40">
        <v>118.1</v>
      </c>
      <c r="BE1276" s="40">
        <v>122.43</v>
      </c>
      <c r="BF1276" s="40">
        <v>126.71</v>
      </c>
      <c r="BG1276" s="40">
        <v>130.63999999999999</v>
      </c>
      <c r="BH1276" s="40">
        <v>132.72999999999999</v>
      </c>
      <c r="BI1276" s="40">
        <v>132.51</v>
      </c>
      <c r="BJ1276" s="40">
        <v>134.18</v>
      </c>
      <c r="BK1276" s="40">
        <v>134.68</v>
      </c>
    </row>
    <row r="1277" spans="1:63" x14ac:dyDescent="0.3">
      <c r="A1277" s="40" t="s">
        <v>161</v>
      </c>
      <c r="B1277" s="40" t="s">
        <v>162</v>
      </c>
      <c r="C1277" s="40" t="s">
        <v>330</v>
      </c>
      <c r="D1277" s="40" t="s">
        <v>101</v>
      </c>
      <c r="E1277" s="40" t="s">
        <v>293</v>
      </c>
      <c r="G1277" s="40" t="s">
        <v>102</v>
      </c>
      <c r="H1277" s="40">
        <v>28.11</v>
      </c>
      <c r="I1277" s="40">
        <v>29.45</v>
      </c>
      <c r="J1277" s="40">
        <v>31.33</v>
      </c>
      <c r="K1277" s="40">
        <v>33.369999999999997</v>
      </c>
      <c r="L1277" s="40">
        <v>35.93</v>
      </c>
      <c r="M1277" s="40">
        <v>37.43</v>
      </c>
      <c r="N1277" s="40">
        <v>39.25</v>
      </c>
      <c r="O1277" s="40">
        <v>40.31</v>
      </c>
      <c r="P1277" s="40">
        <v>42.53</v>
      </c>
      <c r="Q1277" s="40">
        <v>43.08</v>
      </c>
      <c r="R1277" s="40">
        <v>42.11</v>
      </c>
      <c r="S1277" s="40">
        <v>37.14</v>
      </c>
      <c r="T1277" s="40">
        <v>30.81</v>
      </c>
      <c r="U1277" s="40">
        <v>32.770000000000003</v>
      </c>
      <c r="V1277" s="40">
        <v>37.03</v>
      </c>
      <c r="W1277" s="40">
        <v>39.450000000000003</v>
      </c>
      <c r="X1277" s="40">
        <v>41.14</v>
      </c>
      <c r="Y1277" s="40">
        <v>46.28</v>
      </c>
      <c r="Z1277" s="40">
        <v>48.58</v>
      </c>
      <c r="AA1277" s="40">
        <v>53.01</v>
      </c>
      <c r="AB1277" s="40">
        <v>59.68</v>
      </c>
      <c r="AC1277" s="40">
        <v>61.61</v>
      </c>
      <c r="AD1277" s="40">
        <v>57.29</v>
      </c>
      <c r="AE1277" s="40">
        <v>54.49</v>
      </c>
      <c r="AF1277" s="40">
        <v>46.9</v>
      </c>
      <c r="AG1277" s="40">
        <v>52.29</v>
      </c>
      <c r="AH1277" s="40">
        <v>51.79</v>
      </c>
      <c r="AI1277" s="40">
        <v>53.73</v>
      </c>
      <c r="AJ1277" s="40">
        <v>55.41</v>
      </c>
      <c r="AK1277" s="40">
        <v>57.89</v>
      </c>
      <c r="AL1277" s="40">
        <v>61.68</v>
      </c>
      <c r="AM1277" s="40">
        <v>57.39</v>
      </c>
      <c r="AN1277" s="40">
        <v>58.03</v>
      </c>
      <c r="AO1277" s="40">
        <v>58.77</v>
      </c>
      <c r="AP1277" s="40">
        <v>60.63</v>
      </c>
      <c r="AQ1277" s="40">
        <v>62.01</v>
      </c>
      <c r="AR1277" s="40">
        <v>63.54</v>
      </c>
      <c r="AS1277" s="40">
        <v>66.73</v>
      </c>
      <c r="AT1277" s="40">
        <v>69.930000000000007</v>
      </c>
      <c r="AU1277" s="40">
        <v>75.47</v>
      </c>
      <c r="AV1277" s="40">
        <v>79.53</v>
      </c>
      <c r="AW1277" s="40">
        <v>80.78</v>
      </c>
      <c r="AX1277" s="40">
        <v>86.95</v>
      </c>
      <c r="AY1277" s="40">
        <v>95.02</v>
      </c>
      <c r="AZ1277" s="40">
        <v>101.53</v>
      </c>
      <c r="BA1277" s="40">
        <v>103.44</v>
      </c>
      <c r="BB1277" s="40">
        <v>120.17</v>
      </c>
      <c r="BC1277" s="40">
        <v>133.84</v>
      </c>
      <c r="BD1277" s="40">
        <v>136.97999999999999</v>
      </c>
      <c r="BE1277" s="40">
        <v>129.52000000000001</v>
      </c>
      <c r="BF1277" s="40">
        <v>133.74</v>
      </c>
      <c r="BG1277" s="40">
        <v>142.91999999999999</v>
      </c>
      <c r="BH1277" s="40">
        <v>134.28</v>
      </c>
      <c r="BI1277" s="40">
        <v>140.41</v>
      </c>
      <c r="BJ1277" s="40">
        <v>132.82</v>
      </c>
      <c r="BK1277" s="40">
        <v>134.91999999999999</v>
      </c>
    </row>
    <row r="1278" spans="1:63" x14ac:dyDescent="0.3">
      <c r="A1278" s="40" t="s">
        <v>163</v>
      </c>
      <c r="B1278" s="40" t="s">
        <v>164</v>
      </c>
      <c r="C1278" s="40" t="s">
        <v>330</v>
      </c>
      <c r="D1278" s="40" t="s">
        <v>101</v>
      </c>
      <c r="E1278" s="40" t="s">
        <v>293</v>
      </c>
      <c r="G1278" s="40" t="s">
        <v>102</v>
      </c>
      <c r="H1278" s="40">
        <v>44.22</v>
      </c>
      <c r="I1278" s="40">
        <v>45.27</v>
      </c>
      <c r="J1278" s="40">
        <v>46.04</v>
      </c>
      <c r="K1278" s="40">
        <v>47.42</v>
      </c>
      <c r="L1278" s="40">
        <v>48.6</v>
      </c>
      <c r="M1278" s="40">
        <v>50.37</v>
      </c>
      <c r="N1278" s="40">
        <v>51.36</v>
      </c>
      <c r="O1278" s="40">
        <v>53.4</v>
      </c>
      <c r="P1278" s="40">
        <v>51.28</v>
      </c>
      <c r="Q1278" s="40">
        <v>51.57</v>
      </c>
      <c r="R1278" s="40">
        <v>51.79</v>
      </c>
      <c r="S1278" s="40">
        <v>49.68</v>
      </c>
      <c r="T1278" s="40">
        <v>43.75</v>
      </c>
      <c r="U1278" s="40">
        <v>40.93</v>
      </c>
      <c r="V1278" s="40">
        <v>41.91</v>
      </c>
      <c r="W1278" s="40">
        <v>46.31</v>
      </c>
      <c r="X1278" s="40">
        <v>49.98</v>
      </c>
      <c r="Y1278" s="40">
        <v>52.19</v>
      </c>
      <c r="Z1278" s="40">
        <v>53.13</v>
      </c>
      <c r="AA1278" s="40">
        <v>55.72</v>
      </c>
      <c r="AB1278" s="40">
        <v>57.1</v>
      </c>
      <c r="AC1278" s="40">
        <v>55.68</v>
      </c>
      <c r="AD1278" s="40">
        <v>53.77</v>
      </c>
      <c r="AE1278" s="40">
        <v>51.6</v>
      </c>
      <c r="AF1278" s="40">
        <v>54.03</v>
      </c>
      <c r="AG1278" s="40">
        <v>54.13</v>
      </c>
      <c r="AH1278" s="40">
        <v>54.14</v>
      </c>
      <c r="AI1278" s="40">
        <v>55.32</v>
      </c>
      <c r="AJ1278" s="40">
        <v>58.23</v>
      </c>
      <c r="AK1278" s="40">
        <v>63.19</v>
      </c>
      <c r="AL1278" s="40">
        <v>80.569999999999993</v>
      </c>
      <c r="AM1278" s="40">
        <v>78.14</v>
      </c>
      <c r="AN1278" s="40">
        <v>76.09</v>
      </c>
      <c r="AO1278" s="40">
        <v>74.099999999999994</v>
      </c>
      <c r="AP1278" s="40">
        <v>76.77</v>
      </c>
      <c r="AQ1278" s="40">
        <v>80.099999999999994</v>
      </c>
      <c r="AR1278" s="40">
        <v>80.12</v>
      </c>
      <c r="AS1278" s="40">
        <v>82.41</v>
      </c>
      <c r="AT1278" s="40">
        <v>84.86</v>
      </c>
      <c r="AU1278" s="40">
        <v>88.28</v>
      </c>
      <c r="AV1278" s="40">
        <v>91.48</v>
      </c>
      <c r="AW1278" s="40">
        <v>95</v>
      </c>
      <c r="AX1278" s="40">
        <v>95.77</v>
      </c>
      <c r="AY1278" s="40">
        <v>98.33</v>
      </c>
      <c r="AZ1278" s="40">
        <v>99.73</v>
      </c>
      <c r="BA1278" s="40">
        <v>101.94</v>
      </c>
      <c r="BB1278" s="40">
        <v>98.26</v>
      </c>
      <c r="BC1278" s="40">
        <v>93.69</v>
      </c>
      <c r="BD1278" s="40">
        <v>99.85</v>
      </c>
      <c r="BE1278" s="40">
        <v>103.63</v>
      </c>
      <c r="BF1278" s="40">
        <v>105.13</v>
      </c>
      <c r="BG1278" s="40">
        <v>107.68</v>
      </c>
      <c r="BH1278" s="40">
        <v>108.98</v>
      </c>
      <c r="BI1278" s="40">
        <v>108.54</v>
      </c>
      <c r="BJ1278" s="40">
        <v>112.16</v>
      </c>
      <c r="BK1278" s="40">
        <v>112.68</v>
      </c>
    </row>
    <row r="1279" spans="1:63" x14ac:dyDescent="0.3">
      <c r="A1279" s="40" t="s">
        <v>167</v>
      </c>
      <c r="B1279" s="40" t="s">
        <v>168</v>
      </c>
      <c r="C1279" s="40" t="s">
        <v>330</v>
      </c>
      <c r="D1279" s="40" t="s">
        <v>101</v>
      </c>
      <c r="E1279" s="40" t="s">
        <v>293</v>
      </c>
      <c r="G1279" s="40" t="s">
        <v>102</v>
      </c>
      <c r="H1279" s="40">
        <v>23.84</v>
      </c>
      <c r="I1279" s="40">
        <v>24.94</v>
      </c>
      <c r="J1279" s="40">
        <v>26.09</v>
      </c>
      <c r="K1279" s="40">
        <v>26.85</v>
      </c>
      <c r="L1279" s="40">
        <v>27.45</v>
      </c>
      <c r="M1279" s="40">
        <v>28.93</v>
      </c>
      <c r="N1279" s="40">
        <v>30.8</v>
      </c>
      <c r="O1279" s="40">
        <v>34.47</v>
      </c>
      <c r="P1279" s="40">
        <v>34.229999999999997</v>
      </c>
      <c r="Q1279" s="40">
        <v>36.590000000000003</v>
      </c>
      <c r="R1279" s="40">
        <v>34.25</v>
      </c>
      <c r="S1279" s="40">
        <v>34.57</v>
      </c>
      <c r="T1279" s="40">
        <v>30.69</v>
      </c>
      <c r="U1279" s="40">
        <v>30.74</v>
      </c>
      <c r="V1279" s="40">
        <v>32.04</v>
      </c>
      <c r="W1279" s="40">
        <v>32.81</v>
      </c>
      <c r="X1279" s="40">
        <v>44.03</v>
      </c>
      <c r="Y1279" s="40">
        <v>43.64</v>
      </c>
      <c r="Z1279" s="40">
        <v>41.01</v>
      </c>
      <c r="AA1279" s="40">
        <v>46.19</v>
      </c>
      <c r="AB1279" s="40">
        <v>46.55</v>
      </c>
      <c r="AC1279" s="40">
        <v>47.12</v>
      </c>
      <c r="AD1279" s="40">
        <v>47.34</v>
      </c>
      <c r="AE1279" s="40">
        <v>41.94</v>
      </c>
      <c r="AF1279" s="40">
        <v>32.630000000000003</v>
      </c>
      <c r="AG1279" s="40">
        <v>34.82</v>
      </c>
      <c r="AH1279" s="40">
        <v>38.06</v>
      </c>
      <c r="AI1279" s="40">
        <v>40.6</v>
      </c>
      <c r="AJ1279" s="40">
        <v>42.69</v>
      </c>
      <c r="AK1279" s="40">
        <v>46.28</v>
      </c>
      <c r="AL1279" s="40">
        <v>47.15</v>
      </c>
      <c r="AM1279" s="40">
        <v>50.98</v>
      </c>
      <c r="AN1279" s="40">
        <v>53.44</v>
      </c>
      <c r="AO1279" s="40">
        <v>54.96</v>
      </c>
      <c r="AP1279" s="40">
        <v>54.83</v>
      </c>
      <c r="AQ1279" s="40">
        <v>66.97</v>
      </c>
      <c r="AR1279" s="40">
        <v>67.59</v>
      </c>
      <c r="AS1279" s="40">
        <v>70.88</v>
      </c>
      <c r="AT1279" s="40">
        <v>74.02</v>
      </c>
      <c r="AU1279" s="40">
        <v>79.59</v>
      </c>
      <c r="AV1279" s="40">
        <v>85.49</v>
      </c>
      <c r="AW1279" s="40">
        <v>87.17</v>
      </c>
      <c r="AX1279" s="40">
        <v>90.48</v>
      </c>
      <c r="AY1279" s="40">
        <v>94.96</v>
      </c>
      <c r="AZ1279" s="40">
        <v>100.28</v>
      </c>
      <c r="BA1279" s="40">
        <v>104.76</v>
      </c>
      <c r="BB1279" s="40">
        <v>109.93</v>
      </c>
      <c r="BC1279" s="40">
        <v>116.8</v>
      </c>
      <c r="BD1279" s="40">
        <v>105.88</v>
      </c>
      <c r="BE1279" s="40">
        <v>108.38</v>
      </c>
      <c r="BF1279" s="40">
        <v>100.21</v>
      </c>
      <c r="BG1279" s="40">
        <v>101.91</v>
      </c>
      <c r="BH1279" s="40">
        <v>100.27</v>
      </c>
      <c r="BI1279" s="40">
        <v>101.45</v>
      </c>
      <c r="BJ1279" s="40">
        <v>102.65</v>
      </c>
      <c r="BK1279" s="40">
        <v>103.86</v>
      </c>
    </row>
    <row r="1280" spans="1:63" x14ac:dyDescent="0.3">
      <c r="A1280" s="40" t="s">
        <v>169</v>
      </c>
      <c r="B1280" s="40" t="s">
        <v>170</v>
      </c>
      <c r="C1280" s="40" t="s">
        <v>330</v>
      </c>
      <c r="D1280" s="40" t="s">
        <v>101</v>
      </c>
      <c r="E1280" s="40" t="s">
        <v>293</v>
      </c>
      <c r="G1280" s="40" t="s">
        <v>102</v>
      </c>
      <c r="H1280" s="40">
        <v>22.31</v>
      </c>
      <c r="I1280" s="40">
        <v>20.56</v>
      </c>
      <c r="J1280" s="40">
        <v>20.86</v>
      </c>
      <c r="K1280" s="40">
        <v>22.82</v>
      </c>
      <c r="L1280" s="40">
        <v>23.94</v>
      </c>
      <c r="M1280" s="40">
        <v>23.36</v>
      </c>
      <c r="N1280" s="40">
        <v>25.88</v>
      </c>
      <c r="O1280" s="40">
        <v>25.71</v>
      </c>
      <c r="P1280" s="40">
        <v>29.68</v>
      </c>
      <c r="Q1280" s="40">
        <v>30.47</v>
      </c>
      <c r="R1280" s="40">
        <v>30</v>
      </c>
      <c r="S1280" s="40">
        <v>28.05</v>
      </c>
      <c r="T1280" s="40">
        <v>32.44</v>
      </c>
      <c r="U1280" s="40">
        <v>34.770000000000003</v>
      </c>
      <c r="V1280" s="40">
        <v>35.1</v>
      </c>
      <c r="W1280" s="40">
        <v>41.52</v>
      </c>
      <c r="X1280" s="40">
        <v>39.54</v>
      </c>
      <c r="Y1280" s="40">
        <v>41.91</v>
      </c>
      <c r="Z1280" s="40">
        <v>45.12</v>
      </c>
      <c r="AA1280" s="40">
        <v>54.52</v>
      </c>
      <c r="AB1280" s="40">
        <v>51.64</v>
      </c>
      <c r="AC1280" s="40">
        <v>55.36</v>
      </c>
      <c r="AD1280" s="40">
        <v>60.23</v>
      </c>
      <c r="AE1280" s="40">
        <v>62.15</v>
      </c>
      <c r="AF1280" s="40">
        <v>69.63</v>
      </c>
      <c r="AG1280" s="40">
        <v>61.13</v>
      </c>
      <c r="AH1280" s="40">
        <v>62.45</v>
      </c>
      <c r="AI1280" s="40">
        <v>60.31</v>
      </c>
      <c r="AJ1280" s="40">
        <v>59.19</v>
      </c>
      <c r="AK1280" s="40">
        <v>60.21</v>
      </c>
      <c r="AL1280" s="40">
        <v>59.75</v>
      </c>
      <c r="AM1280" s="40">
        <v>60.67</v>
      </c>
      <c r="AN1280" s="40">
        <v>65.94</v>
      </c>
      <c r="AO1280" s="40">
        <v>71.52</v>
      </c>
      <c r="AP1280" s="40">
        <v>73.23</v>
      </c>
      <c r="AQ1280" s="40">
        <v>74.67</v>
      </c>
      <c r="AR1280" s="40">
        <v>76.81</v>
      </c>
      <c r="AS1280" s="40">
        <v>83.79</v>
      </c>
      <c r="AT1280" s="40">
        <v>87.37</v>
      </c>
      <c r="AU1280" s="40">
        <v>86.29</v>
      </c>
      <c r="AV1280" s="40">
        <v>93.63</v>
      </c>
      <c r="AW1280" s="40">
        <v>99.26</v>
      </c>
      <c r="AX1280" s="40">
        <v>96.23</v>
      </c>
      <c r="AY1280" s="40">
        <v>99.9</v>
      </c>
      <c r="AZ1280" s="40">
        <v>100.91</v>
      </c>
      <c r="BA1280" s="40">
        <v>99.18</v>
      </c>
      <c r="BB1280" s="40">
        <v>107.31</v>
      </c>
      <c r="BC1280" s="40">
        <v>110.19</v>
      </c>
      <c r="BD1280" s="40">
        <v>114.54</v>
      </c>
      <c r="BE1280" s="40">
        <v>115.18</v>
      </c>
      <c r="BF1280" s="40">
        <v>118.9</v>
      </c>
      <c r="BG1280" s="40">
        <v>121.01</v>
      </c>
      <c r="BH1280" s="40">
        <v>123.65</v>
      </c>
      <c r="BI1280" s="40">
        <v>123.36</v>
      </c>
      <c r="BJ1280" s="40">
        <v>118.26</v>
      </c>
      <c r="BK1280" s="40">
        <v>118.9</v>
      </c>
    </row>
    <row r="1281" spans="1:64" x14ac:dyDescent="0.3">
      <c r="A1281" s="40" t="s">
        <v>173</v>
      </c>
      <c r="B1281" s="40" t="s">
        <v>174</v>
      </c>
      <c r="C1281" s="40" t="s">
        <v>330</v>
      </c>
      <c r="D1281" s="40" t="s">
        <v>101</v>
      </c>
      <c r="E1281" s="40" t="s">
        <v>293</v>
      </c>
      <c r="G1281" s="40" t="s">
        <v>102</v>
      </c>
      <c r="H1281" s="40">
        <v>32.090000000000003</v>
      </c>
      <c r="I1281" s="40">
        <v>34.69</v>
      </c>
      <c r="J1281" s="40">
        <v>38.26</v>
      </c>
      <c r="K1281" s="40">
        <v>40.51</v>
      </c>
      <c r="L1281" s="40">
        <v>41.77</v>
      </c>
      <c r="M1281" s="40">
        <v>44.4</v>
      </c>
      <c r="N1281" s="40">
        <v>47.8</v>
      </c>
      <c r="O1281" s="40">
        <v>48.83</v>
      </c>
      <c r="P1281" s="40">
        <v>51.05</v>
      </c>
      <c r="Q1281" s="40">
        <v>51.06</v>
      </c>
      <c r="R1281" s="40">
        <v>52.84</v>
      </c>
      <c r="S1281" s="40">
        <v>52.23</v>
      </c>
      <c r="T1281" s="40">
        <v>50.26</v>
      </c>
      <c r="U1281" s="40">
        <v>46.17</v>
      </c>
      <c r="V1281" s="40">
        <v>49.33</v>
      </c>
      <c r="W1281" s="40">
        <v>51.28</v>
      </c>
      <c r="X1281" s="40">
        <v>53.18</v>
      </c>
      <c r="Y1281" s="40">
        <v>56.03</v>
      </c>
      <c r="Z1281" s="40">
        <v>56.09</v>
      </c>
      <c r="AA1281" s="40">
        <v>53.93</v>
      </c>
      <c r="AB1281" s="40">
        <v>58.79</v>
      </c>
      <c r="AC1281" s="40">
        <v>60.19</v>
      </c>
      <c r="AD1281" s="40">
        <v>58.31</v>
      </c>
      <c r="AE1281" s="40">
        <v>57.23</v>
      </c>
      <c r="AF1281" s="40">
        <v>61.26</v>
      </c>
      <c r="AG1281" s="40">
        <v>69.62</v>
      </c>
      <c r="AH1281" s="40">
        <v>70.760000000000005</v>
      </c>
      <c r="AI1281" s="40">
        <v>70.319999999999993</v>
      </c>
      <c r="AJ1281" s="40">
        <v>73.28</v>
      </c>
      <c r="AK1281" s="40">
        <v>74.89</v>
      </c>
      <c r="AL1281" s="40">
        <v>78.010000000000005</v>
      </c>
      <c r="AM1281" s="40">
        <v>76.89</v>
      </c>
      <c r="AN1281" s="40">
        <v>78.67</v>
      </c>
      <c r="AO1281" s="40">
        <v>80.23</v>
      </c>
      <c r="AP1281" s="40">
        <v>79.010000000000005</v>
      </c>
      <c r="AQ1281" s="40">
        <v>78.45</v>
      </c>
      <c r="AR1281" s="40">
        <v>80.709999999999994</v>
      </c>
      <c r="AS1281" s="40">
        <v>80.44</v>
      </c>
      <c r="AT1281" s="40">
        <v>85.47</v>
      </c>
      <c r="AU1281" s="40">
        <v>91.53</v>
      </c>
      <c r="AV1281" s="40">
        <v>94.35</v>
      </c>
      <c r="AW1281" s="40">
        <v>86.21</v>
      </c>
      <c r="AX1281" s="40">
        <v>92.78</v>
      </c>
      <c r="AY1281" s="40">
        <v>92.93</v>
      </c>
      <c r="AZ1281" s="40">
        <v>100.97</v>
      </c>
      <c r="BA1281" s="40">
        <v>106.09</v>
      </c>
      <c r="BB1281" s="40">
        <v>100.58</v>
      </c>
      <c r="BC1281" s="40">
        <v>108.88</v>
      </c>
      <c r="BD1281" s="40">
        <v>118.25</v>
      </c>
      <c r="BE1281" s="40">
        <v>123.73</v>
      </c>
      <c r="BF1281" s="40">
        <v>123.98</v>
      </c>
      <c r="BG1281" s="40">
        <v>127.08</v>
      </c>
      <c r="BH1281" s="40">
        <v>131</v>
      </c>
      <c r="BI1281" s="40">
        <v>124.99</v>
      </c>
      <c r="BJ1281" s="40">
        <v>124.76</v>
      </c>
      <c r="BK1281" s="40">
        <v>125.22</v>
      </c>
    </row>
    <row r="1282" spans="1:64" x14ac:dyDescent="0.3">
      <c r="A1282" s="40" t="s">
        <v>5</v>
      </c>
      <c r="B1282" s="40" t="s">
        <v>6</v>
      </c>
      <c r="C1282" s="40" t="s">
        <v>329</v>
      </c>
      <c r="D1282" s="40" t="s">
        <v>103</v>
      </c>
      <c r="E1282" s="40" t="s">
        <v>293</v>
      </c>
      <c r="G1282" s="40" t="s">
        <v>104</v>
      </c>
      <c r="H1282" s="40">
        <v>4.6146017490000002</v>
      </c>
      <c r="I1282" s="40">
        <v>4.7052707150000002</v>
      </c>
      <c r="J1282" s="40">
        <v>4.796997674</v>
      </c>
      <c r="K1282" s="40">
        <v>4.8875599579999998</v>
      </c>
      <c r="L1282" s="40">
        <v>4.9757752469999996</v>
      </c>
      <c r="M1282" s="40">
        <v>5.0611775090000002</v>
      </c>
      <c r="N1282" s="40">
        <v>5.1455803319999998</v>
      </c>
      <c r="O1282" s="40">
        <v>5.2328475169999997</v>
      </c>
      <c r="P1282" s="40">
        <v>5.328171974</v>
      </c>
      <c r="Q1282" s="40">
        <v>5.4354544000000002</v>
      </c>
      <c r="R1282" s="40">
        <v>5.5564843189999999</v>
      </c>
      <c r="S1282" s="40">
        <v>5.6908911529999999</v>
      </c>
      <c r="T1282" s="40">
        <v>5.8377797390000001</v>
      </c>
      <c r="U1282" s="40">
        <v>5.9952979869999998</v>
      </c>
      <c r="V1282" s="40">
        <v>6.1622515440000001</v>
      </c>
      <c r="W1282" s="40">
        <v>6.3375286759999998</v>
      </c>
      <c r="X1282" s="40">
        <v>6.5220085020000003</v>
      </c>
      <c r="Y1282" s="40">
        <v>6.718654849</v>
      </c>
      <c r="Z1282" s="40">
        <v>6.9315160020000004</v>
      </c>
      <c r="AA1282" s="40">
        <v>7.1628298709999996</v>
      </c>
      <c r="AB1282" s="40">
        <v>7.4151816799999999</v>
      </c>
      <c r="AC1282" s="40">
        <v>7.6860158820000004</v>
      </c>
      <c r="AD1282" s="40">
        <v>7.9662805810000004</v>
      </c>
      <c r="AE1282" s="40">
        <v>8.2436199569999999</v>
      </c>
      <c r="AF1282" s="40">
        <v>8.5096992060000005</v>
      </c>
      <c r="AG1282" s="40">
        <v>8.759955884</v>
      </c>
      <c r="AH1282" s="40">
        <v>8.9983700970000005</v>
      </c>
      <c r="AI1282" s="40">
        <v>9.2355562689999999</v>
      </c>
      <c r="AJ1282" s="40">
        <v>9.4868348440000005</v>
      </c>
      <c r="AK1282" s="40">
        <v>9.7629269270000005</v>
      </c>
      <c r="AL1282" s="40">
        <v>10.069339859999999</v>
      </c>
      <c r="AM1282" s="40">
        <v>10.402137639999999</v>
      </c>
      <c r="AN1282" s="40">
        <v>10.75137082</v>
      </c>
      <c r="AO1282" s="40">
        <v>11.10235101</v>
      </c>
      <c r="AP1282" s="40">
        <v>11.44541109</v>
      </c>
      <c r="AQ1282" s="40">
        <v>11.77691826</v>
      </c>
      <c r="AR1282" s="40">
        <v>12.10313708</v>
      </c>
      <c r="AS1282" s="40">
        <v>12.4362862</v>
      </c>
      <c r="AT1282" s="40">
        <v>12.79358787</v>
      </c>
      <c r="AU1282" s="40">
        <v>13.18755434</v>
      </c>
      <c r="AV1282" s="40">
        <v>13.6225764</v>
      </c>
      <c r="AW1282" s="40">
        <v>14.09533087</v>
      </c>
      <c r="AX1282" s="40">
        <v>14.60124248</v>
      </c>
      <c r="AY1282" s="40">
        <v>15.132522659999999</v>
      </c>
      <c r="AZ1282" s="40">
        <v>15.68343788</v>
      </c>
      <c r="BA1282" s="40">
        <v>16.25282666</v>
      </c>
      <c r="BB1282" s="40">
        <v>16.842614099999999</v>
      </c>
      <c r="BC1282" s="40">
        <v>17.453613539999999</v>
      </c>
      <c r="BD1282" s="40">
        <v>18.087388310000001</v>
      </c>
      <c r="BE1282" s="40">
        <v>18.74479105</v>
      </c>
      <c r="BF1282" s="40">
        <v>19.426137000000001</v>
      </c>
      <c r="BG1282" s="40">
        <v>20.130063369999998</v>
      </c>
      <c r="BH1282" s="40">
        <v>20.853725839999999</v>
      </c>
      <c r="BI1282" s="40">
        <v>21.59337932</v>
      </c>
      <c r="BJ1282" s="40">
        <v>22.346438599999999</v>
      </c>
      <c r="BK1282" s="40">
        <v>23.111785510000001</v>
      </c>
      <c r="BL1282" s="40">
        <v>23.89042512</v>
      </c>
    </row>
    <row r="1283" spans="1:64" x14ac:dyDescent="0.3">
      <c r="A1283" s="40" t="s">
        <v>151</v>
      </c>
      <c r="B1283" s="40" t="s">
        <v>152</v>
      </c>
      <c r="C1283" s="40" t="s">
        <v>329</v>
      </c>
      <c r="D1283" s="40" t="s">
        <v>103</v>
      </c>
      <c r="E1283" s="40" t="s">
        <v>293</v>
      </c>
      <c r="G1283" s="40" t="s">
        <v>104</v>
      </c>
      <c r="H1283" s="40">
        <v>110.5788941</v>
      </c>
      <c r="I1283" s="40">
        <v>112.6818146</v>
      </c>
      <c r="J1283" s="40">
        <v>114.87250779999999</v>
      </c>
      <c r="K1283" s="40">
        <v>117.2452882</v>
      </c>
      <c r="L1283" s="40">
        <v>119.85498440000001</v>
      </c>
      <c r="M1283" s="40">
        <v>122.7695872</v>
      </c>
      <c r="N1283" s="40">
        <v>125.9354751</v>
      </c>
      <c r="O1283" s="40">
        <v>129.13679909999999</v>
      </c>
      <c r="P1283" s="40">
        <v>132.077609</v>
      </c>
      <c r="Q1283" s="40">
        <v>134.5640966</v>
      </c>
      <c r="R1283" s="40">
        <v>136.50276479999999</v>
      </c>
      <c r="S1283" s="40">
        <v>138.00806069999999</v>
      </c>
      <c r="T1283" s="40">
        <v>139.3492991</v>
      </c>
      <c r="U1283" s="40">
        <v>140.91063080000001</v>
      </c>
      <c r="V1283" s="40">
        <v>142.9709502</v>
      </c>
      <c r="W1283" s="40">
        <v>145.6253505</v>
      </c>
      <c r="X1283" s="40">
        <v>148.8003894</v>
      </c>
      <c r="Y1283" s="40">
        <v>152.40529599999999</v>
      </c>
      <c r="Z1283" s="40">
        <v>156.2815421</v>
      </c>
      <c r="AA1283" s="40">
        <v>160.31218849999999</v>
      </c>
      <c r="AB1283" s="40">
        <v>164.454634</v>
      </c>
      <c r="AC1283" s="40">
        <v>168.7455607</v>
      </c>
      <c r="AD1283" s="40">
        <v>173.2370717</v>
      </c>
      <c r="AE1283" s="40">
        <v>178.0098131</v>
      </c>
      <c r="AF1283" s="40">
        <v>183.1022586</v>
      </c>
      <c r="AG1283" s="40">
        <v>188.53446260000001</v>
      </c>
      <c r="AH1283" s="40">
        <v>194.22647979999999</v>
      </c>
      <c r="AI1283" s="40">
        <v>199.9982866</v>
      </c>
      <c r="AJ1283" s="40">
        <v>205.60841120000001</v>
      </c>
      <c r="AK1283" s="40">
        <v>210.88064639999999</v>
      </c>
      <c r="AL1283" s="40">
        <v>215.81183799999999</v>
      </c>
      <c r="AM1283" s="40">
        <v>220.44933800000001</v>
      </c>
      <c r="AN1283" s="40">
        <v>224.7429128</v>
      </c>
      <c r="AO1283" s="40">
        <v>228.64513239999999</v>
      </c>
      <c r="AP1283" s="40">
        <v>232.16736760000001</v>
      </c>
      <c r="AQ1283" s="40">
        <v>235.24579439999999</v>
      </c>
      <c r="AR1283" s="40">
        <v>238.01000780000001</v>
      </c>
      <c r="AS1283" s="40">
        <v>240.90155759999999</v>
      </c>
      <c r="AT1283" s="40">
        <v>244.50700929999999</v>
      </c>
      <c r="AU1283" s="40">
        <v>249.24867599999999</v>
      </c>
      <c r="AV1283" s="40">
        <v>255.2892913</v>
      </c>
      <c r="AW1283" s="40">
        <v>262.5221573</v>
      </c>
      <c r="AX1283" s="40">
        <v>270.75985200000002</v>
      </c>
      <c r="AY1283" s="40">
        <v>279.69045949999997</v>
      </c>
      <c r="AZ1283" s="40">
        <v>289.06888629999997</v>
      </c>
      <c r="BA1283" s="40">
        <v>298.88387849999998</v>
      </c>
      <c r="BB1283" s="40">
        <v>309.17340339999998</v>
      </c>
      <c r="BC1283" s="40">
        <v>319.79221180000002</v>
      </c>
      <c r="BD1283" s="40">
        <v>330.56974300000002</v>
      </c>
      <c r="BE1283" s="40">
        <v>341.3913551</v>
      </c>
      <c r="BF1283" s="40">
        <v>352.16152649999998</v>
      </c>
      <c r="BG1283" s="40">
        <v>362.91705610000002</v>
      </c>
      <c r="BH1283" s="40">
        <v>373.8390187</v>
      </c>
      <c r="BI1283" s="40">
        <v>385.19431459999998</v>
      </c>
      <c r="BJ1283" s="40">
        <v>397.1678349</v>
      </c>
      <c r="BK1283" s="40">
        <v>409.81764020000003</v>
      </c>
      <c r="BL1283" s="40">
        <v>423.0625</v>
      </c>
    </row>
    <row r="1284" spans="1:64" x14ac:dyDescent="0.3">
      <c r="A1284" s="40" t="s">
        <v>157</v>
      </c>
      <c r="B1284" s="40" t="s">
        <v>158</v>
      </c>
      <c r="C1284" s="40" t="s">
        <v>329</v>
      </c>
      <c r="D1284" s="40" t="s">
        <v>103</v>
      </c>
      <c r="E1284" s="40" t="s">
        <v>293</v>
      </c>
      <c r="G1284" s="40" t="s">
        <v>104</v>
      </c>
      <c r="H1284" s="40">
        <v>22.671189999999999</v>
      </c>
      <c r="I1284" s="40">
        <v>23.221388999999999</v>
      </c>
      <c r="J1284" s="40">
        <v>23.798428999999999</v>
      </c>
      <c r="K1284" s="40">
        <v>24.397023999999998</v>
      </c>
      <c r="L1284" s="40">
        <v>25.013625999999999</v>
      </c>
      <c r="M1284" s="40">
        <v>25.641376000000001</v>
      </c>
      <c r="N1284" s="40">
        <v>26.281207999999999</v>
      </c>
      <c r="O1284" s="40">
        <v>26.946079000000001</v>
      </c>
      <c r="P1284" s="40">
        <v>27.654160999999998</v>
      </c>
      <c r="Q1284" s="40">
        <v>28.415077</v>
      </c>
      <c r="R1284" s="40">
        <v>29.245207000000001</v>
      </c>
      <c r="S1284" s="40">
        <v>30.132580000000001</v>
      </c>
      <c r="T1284" s="40">
        <v>31.025115</v>
      </c>
      <c r="U1284" s="40">
        <v>31.851707999999999</v>
      </c>
      <c r="V1284" s="40">
        <v>32.566820999999997</v>
      </c>
      <c r="W1284" s="40">
        <v>33.146890999999997</v>
      </c>
      <c r="X1284" s="40">
        <v>33.622390000000003</v>
      </c>
      <c r="Y1284" s="40">
        <v>34.068316000000003</v>
      </c>
      <c r="Z1284" s="40">
        <v>34.590226000000001</v>
      </c>
      <c r="AA1284" s="40">
        <v>35.264898000000002</v>
      </c>
      <c r="AB1284" s="40">
        <v>36.120288000000002</v>
      </c>
      <c r="AC1284" s="40">
        <v>37.136848000000001</v>
      </c>
      <c r="AD1284" s="40">
        <v>38.285882999999998</v>
      </c>
      <c r="AE1284" s="40">
        <v>39.518801000000003</v>
      </c>
      <c r="AF1284" s="40">
        <v>40.800342999999998</v>
      </c>
      <c r="AG1284" s="40">
        <v>42.120730000000002</v>
      </c>
      <c r="AH1284" s="40">
        <v>43.493282999999998</v>
      </c>
      <c r="AI1284" s="40">
        <v>44.932063999999997</v>
      </c>
      <c r="AJ1284" s="40">
        <v>46.458913000000003</v>
      </c>
      <c r="AK1284" s="40">
        <v>48.086516000000003</v>
      </c>
      <c r="AL1284" s="40">
        <v>49.821083000000002</v>
      </c>
      <c r="AM1284" s="40">
        <v>51.647767999999999</v>
      </c>
      <c r="AN1284" s="40">
        <v>53.532955999999999</v>
      </c>
      <c r="AO1284" s="40">
        <v>55.431122999999999</v>
      </c>
      <c r="AP1284" s="40">
        <v>57.30988</v>
      </c>
      <c r="AQ1284" s="40">
        <v>59.155147999999997</v>
      </c>
      <c r="AR1284" s="40">
        <v>60.97645</v>
      </c>
      <c r="AS1284" s="40">
        <v>62.794150999999999</v>
      </c>
      <c r="AT1284" s="40">
        <v>64.640054000000006</v>
      </c>
      <c r="AU1284" s="40">
        <v>66.537330999999995</v>
      </c>
      <c r="AV1284" s="40">
        <v>68.492256999999995</v>
      </c>
      <c r="AW1284" s="40">
        <v>70.497191999999998</v>
      </c>
      <c r="AX1284" s="40">
        <v>72.545143999999993</v>
      </c>
      <c r="AY1284" s="40">
        <v>74.624404999999996</v>
      </c>
      <c r="AZ1284" s="40">
        <v>76.727082999999993</v>
      </c>
      <c r="BA1284" s="40">
        <v>78.850689000000003</v>
      </c>
      <c r="BB1284" s="40">
        <v>81.000409000000005</v>
      </c>
      <c r="BC1284" s="40">
        <v>83.184892000000005</v>
      </c>
      <c r="BD1284" s="40">
        <v>85.416252999999998</v>
      </c>
      <c r="BE1284" s="40">
        <v>87.702669999999998</v>
      </c>
      <c r="BF1284" s="40">
        <v>90.046756000000002</v>
      </c>
      <c r="BG1284" s="40">
        <v>92.444182999999995</v>
      </c>
      <c r="BH1284" s="40">
        <v>94.887724000000006</v>
      </c>
      <c r="BI1284" s="40">
        <v>97.366774000000007</v>
      </c>
      <c r="BJ1284" s="40">
        <v>99.873033000000007</v>
      </c>
      <c r="BK1284" s="40">
        <v>102.40319599999999</v>
      </c>
      <c r="BL1284" s="40">
        <v>104.957438</v>
      </c>
    </row>
    <row r="1285" spans="1:64" x14ac:dyDescent="0.3">
      <c r="A1285" s="40" t="s">
        <v>159</v>
      </c>
      <c r="B1285" s="40" t="s">
        <v>160</v>
      </c>
      <c r="C1285" s="40" t="s">
        <v>329</v>
      </c>
      <c r="D1285" s="40" t="s">
        <v>103</v>
      </c>
      <c r="E1285" s="40" t="s">
        <v>293</v>
      </c>
      <c r="G1285" s="40" t="s">
        <v>104</v>
      </c>
      <c r="H1285" s="40">
        <v>14.69136065</v>
      </c>
      <c r="I1285" s="40">
        <v>15.1614225</v>
      </c>
      <c r="J1285" s="40">
        <v>15.65242647</v>
      </c>
      <c r="K1285" s="40">
        <v>16.16501564</v>
      </c>
      <c r="L1285" s="40">
        <v>16.700114209999999</v>
      </c>
      <c r="M1285" s="40">
        <v>17.258493519999998</v>
      </c>
      <c r="N1285" s="40">
        <v>17.841803420000002</v>
      </c>
      <c r="O1285" s="40">
        <v>18.45283234</v>
      </c>
      <c r="P1285" s="40">
        <v>19.094978390000001</v>
      </c>
      <c r="Q1285" s="40">
        <v>19.771044029999999</v>
      </c>
      <c r="R1285" s="40">
        <v>20.48268264</v>
      </c>
      <c r="S1285" s="40">
        <v>21.230607580000001</v>
      </c>
      <c r="T1285" s="40">
        <v>22.015412730000001</v>
      </c>
      <c r="U1285" s="40">
        <v>22.83725445</v>
      </c>
      <c r="V1285" s="40">
        <v>23.696505250000001</v>
      </c>
      <c r="W1285" s="40">
        <v>24.592725869999999</v>
      </c>
      <c r="X1285" s="40">
        <v>25.526747369999999</v>
      </c>
      <c r="Y1285" s="40">
        <v>26.501377519999998</v>
      </c>
      <c r="Z1285" s="40">
        <v>27.520209439999999</v>
      </c>
      <c r="AA1285" s="40">
        <v>28.585216290000002</v>
      </c>
      <c r="AB1285" s="40">
        <v>29.69687072</v>
      </c>
      <c r="AC1285" s="40">
        <v>30.852567029999999</v>
      </c>
      <c r="AD1285" s="40">
        <v>32.047306460000001</v>
      </c>
      <c r="AE1285" s="40">
        <v>33.274305089999999</v>
      </c>
      <c r="AF1285" s="40">
        <v>34.527928099999997</v>
      </c>
      <c r="AG1285" s="40">
        <v>35.805998520000003</v>
      </c>
      <c r="AH1285" s="40">
        <v>37.107421719999998</v>
      </c>
      <c r="AI1285" s="40">
        <v>38.428931370000001</v>
      </c>
      <c r="AJ1285" s="40">
        <v>39.767055560000003</v>
      </c>
      <c r="AK1285" s="40">
        <v>41.119069119999999</v>
      </c>
      <c r="AL1285" s="40">
        <v>42.48444671</v>
      </c>
      <c r="AM1285" s="40">
        <v>43.862587410000003</v>
      </c>
      <c r="AN1285" s="40">
        <v>45.250929470000003</v>
      </c>
      <c r="AO1285" s="40">
        <v>46.64667042</v>
      </c>
      <c r="AP1285" s="40">
        <v>48.048733179999999</v>
      </c>
      <c r="AQ1285" s="40">
        <v>49.45660822</v>
      </c>
      <c r="AR1285" s="40">
        <v>50.873447659999997</v>
      </c>
      <c r="AS1285" s="40">
        <v>52.306643360000002</v>
      </c>
      <c r="AT1285" s="40">
        <v>53.766027690000001</v>
      </c>
      <c r="AU1285" s="40">
        <v>55.259660189999998</v>
      </c>
      <c r="AV1285" s="40">
        <v>56.790037599999998</v>
      </c>
      <c r="AW1285" s="40">
        <v>58.358240500000001</v>
      </c>
      <c r="AX1285" s="40">
        <v>59.969167519999999</v>
      </c>
      <c r="AY1285" s="40">
        <v>61.627949190000002</v>
      </c>
      <c r="AZ1285" s="40">
        <v>63.338173380000001</v>
      </c>
      <c r="BA1285" s="40">
        <v>65.101820290000006</v>
      </c>
      <c r="BB1285" s="40">
        <v>66.918348739999999</v>
      </c>
      <c r="BC1285" s="40">
        <v>68.785212779999995</v>
      </c>
      <c r="BD1285" s="40">
        <v>70.698253510000001</v>
      </c>
      <c r="BE1285" s="40">
        <v>72.653744250000003</v>
      </c>
      <c r="BF1285" s="40">
        <v>74.650945289999996</v>
      </c>
      <c r="BG1285" s="40">
        <v>76.688739150000004</v>
      </c>
      <c r="BH1285" s="40">
        <v>78.762429280000006</v>
      </c>
      <c r="BI1285" s="40">
        <v>80.866307059999997</v>
      </c>
      <c r="BJ1285" s="40">
        <v>82.995851639999998</v>
      </c>
      <c r="BK1285" s="40">
        <v>85.148763049999999</v>
      </c>
      <c r="BL1285" s="40">
        <v>87.324493090000004</v>
      </c>
    </row>
    <row r="1286" spans="1:64" x14ac:dyDescent="0.3">
      <c r="A1286" s="40" t="s">
        <v>275</v>
      </c>
      <c r="B1286" s="40" t="s">
        <v>276</v>
      </c>
      <c r="C1286" s="40" t="s">
        <v>329</v>
      </c>
      <c r="D1286" s="40" t="s">
        <v>103</v>
      </c>
      <c r="E1286" s="40" t="s">
        <v>293</v>
      </c>
      <c r="G1286" s="40" t="s">
        <v>104</v>
      </c>
      <c r="H1286" s="40">
        <v>8.982302163</v>
      </c>
      <c r="I1286" s="40">
        <v>9.2040152010000007</v>
      </c>
      <c r="J1286" s="40">
        <v>9.4341214709999992</v>
      </c>
      <c r="K1286" s="40">
        <v>9.6728754689999992</v>
      </c>
      <c r="L1286" s="40">
        <v>9.9205867179999991</v>
      </c>
      <c r="M1286" s="40">
        <v>10.177451250000001</v>
      </c>
      <c r="N1286" s="40">
        <v>10.443866290000001</v>
      </c>
      <c r="O1286" s="40">
        <v>10.72061251</v>
      </c>
      <c r="P1286" s="40">
        <v>11.008565190000001</v>
      </c>
      <c r="Q1286" s="40">
        <v>11.30843106</v>
      </c>
      <c r="R1286" s="40">
        <v>11.620610790000001</v>
      </c>
      <c r="S1286" s="40">
        <v>11.94521443</v>
      </c>
      <c r="T1286" s="40">
        <v>12.28226261</v>
      </c>
      <c r="U1286" s="40">
        <v>12.63159886</v>
      </c>
      <c r="V1286" s="40">
        <v>12.99313203</v>
      </c>
      <c r="W1286" s="40">
        <v>13.367006569999999</v>
      </c>
      <c r="X1286" s="40">
        <v>13.75342023</v>
      </c>
      <c r="Y1286" s="40">
        <v>14.152453830000001</v>
      </c>
      <c r="Z1286" s="40">
        <v>14.56421226</v>
      </c>
      <c r="AA1286" s="40">
        <v>14.98874196</v>
      </c>
      <c r="AB1286" s="40">
        <v>15.426875190000001</v>
      </c>
      <c r="AC1286" s="40">
        <v>15.878751250000001</v>
      </c>
      <c r="AD1286" s="40">
        <v>16.343297110000002</v>
      </c>
      <c r="AE1286" s="40">
        <v>16.81891529</v>
      </c>
      <c r="AF1286" s="40">
        <v>17.304905940000001</v>
      </c>
      <c r="AG1286" s="40">
        <v>17.80121746</v>
      </c>
      <c r="AH1286" s="40">
        <v>18.30958146</v>
      </c>
      <c r="AI1286" s="40">
        <v>18.833433639999999</v>
      </c>
      <c r="AJ1286" s="40">
        <v>19.3772707</v>
      </c>
      <c r="AK1286" s="40">
        <v>19.944686520000001</v>
      </c>
      <c r="AL1286" s="40">
        <v>20.536539189999999</v>
      </c>
      <c r="AM1286" s="40">
        <v>21.153035039999999</v>
      </c>
      <c r="AN1286" s="40">
        <v>21.796368260000001</v>
      </c>
      <c r="AO1286" s="40">
        <v>22.468863710000001</v>
      </c>
      <c r="AP1286" s="40">
        <v>23.17192283</v>
      </c>
      <c r="AQ1286" s="40">
        <v>23.906675379999999</v>
      </c>
      <c r="AR1286" s="40">
        <v>24.672170439999999</v>
      </c>
      <c r="AS1286" s="40">
        <v>25.46478488</v>
      </c>
      <c r="AT1286" s="40">
        <v>26.279397809999999</v>
      </c>
      <c r="AU1286" s="40">
        <v>27.112160809999999</v>
      </c>
      <c r="AV1286" s="40">
        <v>27.961846130000001</v>
      </c>
      <c r="AW1286" s="40">
        <v>28.82882863</v>
      </c>
      <c r="AX1286" s="40">
        <v>29.71272999</v>
      </c>
      <c r="AY1286" s="40">
        <v>30.61353819</v>
      </c>
      <c r="AZ1286" s="40">
        <v>31.53132029</v>
      </c>
      <c r="BA1286" s="40">
        <v>32.465983420000001</v>
      </c>
      <c r="BB1286" s="40">
        <v>33.417345320000003</v>
      </c>
      <c r="BC1286" s="40">
        <v>34.385371599999999</v>
      </c>
      <c r="BD1286" s="40">
        <v>35.370088039999999</v>
      </c>
      <c r="BE1286" s="40">
        <v>36.371771500000001</v>
      </c>
      <c r="BF1286" s="40">
        <v>37.373901459999999</v>
      </c>
      <c r="BG1286" s="40">
        <v>38.409702729999999</v>
      </c>
      <c r="BH1286" s="40">
        <v>39.465702989999997</v>
      </c>
      <c r="BI1286" s="40">
        <v>40.54623754</v>
      </c>
      <c r="BJ1286" s="40">
        <v>41.653640430000003</v>
      </c>
      <c r="BK1286" s="40">
        <v>42.788846679999999</v>
      </c>
      <c r="BL1286" s="40">
        <v>43.951349260000001</v>
      </c>
    </row>
    <row r="1287" spans="1:64" x14ac:dyDescent="0.3">
      <c r="A1287" s="40" t="s">
        <v>277</v>
      </c>
      <c r="B1287" s="40" t="s">
        <v>278</v>
      </c>
      <c r="C1287" s="40" t="s">
        <v>329</v>
      </c>
      <c r="D1287" s="40" t="s">
        <v>103</v>
      </c>
      <c r="E1287" s="40" t="s">
        <v>293</v>
      </c>
      <c r="G1287" s="40" t="s">
        <v>104</v>
      </c>
      <c r="H1287" s="40">
        <v>39.245046670000001</v>
      </c>
      <c r="I1287" s="40">
        <v>40.140422149999999</v>
      </c>
      <c r="J1287" s="40">
        <v>41.070407299999999</v>
      </c>
      <c r="K1287" s="40">
        <v>42.038788709999999</v>
      </c>
      <c r="L1287" s="40">
        <v>43.049140860000001</v>
      </c>
      <c r="M1287" s="40">
        <v>44.103988119999997</v>
      </c>
      <c r="N1287" s="40">
        <v>45.205823080000002</v>
      </c>
      <c r="O1287" s="40">
        <v>46.358188380000001</v>
      </c>
      <c r="P1287" s="40">
        <v>47.565114549999997</v>
      </c>
      <c r="Q1287" s="40">
        <v>48.830324570000002</v>
      </c>
      <c r="R1287" s="40">
        <v>50.155950359999999</v>
      </c>
      <c r="S1287" s="40">
        <v>51.544442089999997</v>
      </c>
      <c r="T1287" s="40">
        <v>53.001060670000001</v>
      </c>
      <c r="U1287" s="40">
        <v>54.53120492</v>
      </c>
      <c r="V1287" s="40">
        <v>56.1392448</v>
      </c>
      <c r="W1287" s="40">
        <v>57.856438269999998</v>
      </c>
      <c r="X1287" s="40">
        <v>59.689573609999997</v>
      </c>
      <c r="Y1287" s="40">
        <v>61.591482820000003</v>
      </c>
      <c r="Z1287" s="40">
        <v>63.495248199999999</v>
      </c>
      <c r="AA1287" s="40">
        <v>65.36996182</v>
      </c>
      <c r="AB1287" s="40">
        <v>67.114647860000005</v>
      </c>
      <c r="AC1287" s="40">
        <v>68.778659309999995</v>
      </c>
      <c r="AD1287" s="40">
        <v>70.655048789999995</v>
      </c>
      <c r="AE1287" s="40">
        <v>73.143063220000002</v>
      </c>
      <c r="AF1287" s="40">
        <v>76.486052180000001</v>
      </c>
      <c r="AG1287" s="40">
        <v>80.879348750000005</v>
      </c>
      <c r="AH1287" s="40">
        <v>86.127418329999998</v>
      </c>
      <c r="AI1287" s="40">
        <v>91.609408149999993</v>
      </c>
      <c r="AJ1287" s="40">
        <v>96.464478150000005</v>
      </c>
      <c r="AK1287" s="40">
        <v>100.1013258</v>
      </c>
      <c r="AL1287" s="40">
        <v>102.26085070000001</v>
      </c>
      <c r="AM1287" s="40">
        <v>103.2002227</v>
      </c>
      <c r="AN1287" s="40">
        <v>103.47748199999999</v>
      </c>
      <c r="AO1287" s="40">
        <v>103.913619</v>
      </c>
      <c r="AP1287" s="40">
        <v>105.1027577</v>
      </c>
      <c r="AQ1287" s="40">
        <v>107.2315337</v>
      </c>
      <c r="AR1287" s="40">
        <v>110.1173314</v>
      </c>
      <c r="AS1287" s="40">
        <v>113.542045</v>
      </c>
      <c r="AT1287" s="40">
        <v>117.14420869999999</v>
      </c>
      <c r="AU1287" s="40">
        <v>120.6636826</v>
      </c>
      <c r="AV1287" s="40">
        <v>124.0545503</v>
      </c>
      <c r="AW1287" s="40">
        <v>127.42586970000001</v>
      </c>
      <c r="AX1287" s="40">
        <v>130.85158039999999</v>
      </c>
      <c r="AY1287" s="40">
        <v>134.45097580000001</v>
      </c>
      <c r="AZ1287" s="40">
        <v>138.3083475</v>
      </c>
      <c r="BA1287" s="40">
        <v>142.44019940000001</v>
      </c>
      <c r="BB1287" s="40">
        <v>146.80705349999999</v>
      </c>
      <c r="BC1287" s="40">
        <v>151.37074670000001</v>
      </c>
      <c r="BD1287" s="40">
        <v>156.07341959999999</v>
      </c>
      <c r="BE1287" s="40">
        <v>160.8728787</v>
      </c>
      <c r="BF1287" s="40">
        <v>165.7575095</v>
      </c>
      <c r="BG1287" s="40">
        <v>170.73934030000001</v>
      </c>
      <c r="BH1287" s="40">
        <v>175.82888209999999</v>
      </c>
      <c r="BI1287" s="40">
        <v>181.0441027</v>
      </c>
      <c r="BJ1287" s="40">
        <v>186.3980378</v>
      </c>
      <c r="BK1287" s="40">
        <v>191.8919707</v>
      </c>
      <c r="BL1287" s="40">
        <v>197.51913450000001</v>
      </c>
    </row>
    <row r="1288" spans="1:64" x14ac:dyDescent="0.3">
      <c r="A1288" s="40" t="s">
        <v>165</v>
      </c>
      <c r="B1288" s="40" t="s">
        <v>166</v>
      </c>
      <c r="C1288" s="40" t="s">
        <v>329</v>
      </c>
      <c r="D1288" s="40" t="s">
        <v>103</v>
      </c>
      <c r="E1288" s="40" t="s">
        <v>293</v>
      </c>
      <c r="G1288" s="40" t="s">
        <v>104</v>
      </c>
      <c r="H1288" s="40">
        <v>9.5899247180000007</v>
      </c>
      <c r="I1288" s="40">
        <v>9.7906088659999995</v>
      </c>
      <c r="J1288" s="40">
        <v>9.9978025890000009</v>
      </c>
      <c r="K1288" s="40">
        <v>10.211379989999999</v>
      </c>
      <c r="L1288" s="40">
        <v>10.43144027</v>
      </c>
      <c r="M1288" s="40">
        <v>10.6582759</v>
      </c>
      <c r="N1288" s="40">
        <v>10.89253796</v>
      </c>
      <c r="O1288" s="40">
        <v>11.135177649999999</v>
      </c>
      <c r="P1288" s="40">
        <v>11.387381420000001</v>
      </c>
      <c r="Q1288" s="40">
        <v>11.65026323</v>
      </c>
      <c r="R1288" s="40">
        <v>11.92190035</v>
      </c>
      <c r="S1288" s="40">
        <v>12.2024492</v>
      </c>
      <c r="T1288" s="40">
        <v>12.49724052</v>
      </c>
      <c r="U1288" s="40">
        <v>12.8133625</v>
      </c>
      <c r="V1288" s="40">
        <v>13.154574119999999</v>
      </c>
      <c r="W1288" s="40">
        <v>13.521366260000001</v>
      </c>
      <c r="X1288" s="40">
        <v>13.9079529</v>
      </c>
      <c r="Y1288" s="40">
        <v>14.30357588</v>
      </c>
      <c r="Z1288" s="40">
        <v>14.693887180000001</v>
      </c>
      <c r="AA1288" s="40">
        <v>15.0669282</v>
      </c>
      <c r="AB1288" s="40">
        <v>15.42902159</v>
      </c>
      <c r="AC1288" s="40">
        <v>15.78021186</v>
      </c>
      <c r="AD1288" s="40">
        <v>16.096172330000002</v>
      </c>
      <c r="AE1288" s="40">
        <v>16.345507260000002</v>
      </c>
      <c r="AF1288" s="40">
        <v>16.51161652</v>
      </c>
      <c r="AG1288" s="40">
        <v>16.575173580000001</v>
      </c>
      <c r="AH1288" s="40">
        <v>16.55797579</v>
      </c>
      <c r="AI1288" s="40">
        <v>16.534694420000001</v>
      </c>
      <c r="AJ1288" s="40">
        <v>16.60725476</v>
      </c>
      <c r="AK1288" s="40">
        <v>16.846370709999999</v>
      </c>
      <c r="AL1288" s="40">
        <v>17.284226459999999</v>
      </c>
      <c r="AM1288" s="40">
        <v>17.89367863</v>
      </c>
      <c r="AN1288" s="40">
        <v>18.613132329999999</v>
      </c>
      <c r="AO1288" s="40">
        <v>19.350751549999998</v>
      </c>
      <c r="AP1288" s="40">
        <v>20.040097660000001</v>
      </c>
      <c r="AQ1288" s="40">
        <v>20.662061600000001</v>
      </c>
      <c r="AR1288" s="40">
        <v>21.2382703</v>
      </c>
      <c r="AS1288" s="40">
        <v>21.791983519999999</v>
      </c>
      <c r="AT1288" s="40">
        <v>22.361795820000001</v>
      </c>
      <c r="AU1288" s="40">
        <v>22.975771259999998</v>
      </c>
      <c r="AV1288" s="40">
        <v>23.638391110000001</v>
      </c>
      <c r="AW1288" s="40">
        <v>24.338943</v>
      </c>
      <c r="AX1288" s="40">
        <v>25.07260866</v>
      </c>
      <c r="AY1288" s="40">
        <v>25.830648029999999</v>
      </c>
      <c r="AZ1288" s="40">
        <v>26.60681859</v>
      </c>
      <c r="BA1288" s="40">
        <v>27.400827840000002</v>
      </c>
      <c r="BB1288" s="40">
        <v>28.215858749999999</v>
      </c>
      <c r="BC1288" s="40">
        <v>29.05307612</v>
      </c>
      <c r="BD1288" s="40">
        <v>29.914370909999999</v>
      </c>
      <c r="BE1288" s="40">
        <v>30.801145760000001</v>
      </c>
      <c r="BF1288" s="40">
        <v>31.713681680000001</v>
      </c>
      <c r="BG1288" s="40">
        <v>32.651651870000002</v>
      </c>
      <c r="BH1288" s="40">
        <v>33.615264879999998</v>
      </c>
      <c r="BI1288" s="40">
        <v>34.604621180000002</v>
      </c>
      <c r="BJ1288" s="40">
        <v>35.619790690000002</v>
      </c>
      <c r="BK1288" s="40">
        <v>36.660998499999998</v>
      </c>
      <c r="BL1288" s="40">
        <v>37.72836796</v>
      </c>
    </row>
    <row r="1289" spans="1:64" x14ac:dyDescent="0.3">
      <c r="A1289" s="40" t="s">
        <v>171</v>
      </c>
      <c r="B1289" s="40" t="s">
        <v>172</v>
      </c>
      <c r="C1289" s="40" t="s">
        <v>329</v>
      </c>
      <c r="D1289" s="40" t="s">
        <v>103</v>
      </c>
      <c r="E1289" s="40" t="s">
        <v>293</v>
      </c>
      <c r="G1289" s="40" t="s">
        <v>104</v>
      </c>
      <c r="H1289" s="40">
        <v>121.44693959999999</v>
      </c>
      <c r="I1289" s="40">
        <v>123.6564248</v>
      </c>
      <c r="J1289" s="40">
        <v>125.77916500000001</v>
      </c>
      <c r="K1289" s="40">
        <v>128.16068100000001</v>
      </c>
      <c r="L1289" s="40">
        <v>131.0471828</v>
      </c>
      <c r="M1289" s="40">
        <v>134.53919740000001</v>
      </c>
      <c r="N1289" s="40">
        <v>138.56169439999999</v>
      </c>
      <c r="O1289" s="40">
        <v>142.9778273</v>
      </c>
      <c r="P1289" s="40">
        <v>147.5715849</v>
      </c>
      <c r="Q1289" s="40">
        <v>152.1905553</v>
      </c>
      <c r="R1289" s="40">
        <v>156.8032833</v>
      </c>
      <c r="S1289" s="40">
        <v>161.47952979999999</v>
      </c>
      <c r="T1289" s="40">
        <v>166.28783949999999</v>
      </c>
      <c r="U1289" s="40">
        <v>171.333563</v>
      </c>
      <c r="V1289" s="40">
        <v>176.69606809999999</v>
      </c>
      <c r="W1289" s="40">
        <v>182.38788</v>
      </c>
      <c r="X1289" s="40">
        <v>188.391366</v>
      </c>
      <c r="Y1289" s="40">
        <v>194.71929470000001</v>
      </c>
      <c r="Z1289" s="40">
        <v>201.38119169999999</v>
      </c>
      <c r="AA1289" s="40">
        <v>208.37924599999999</v>
      </c>
      <c r="AB1289" s="40">
        <v>215.44515609999999</v>
      </c>
      <c r="AC1289" s="40">
        <v>222.51001220000001</v>
      </c>
      <c r="AD1289" s="40">
        <v>229.9803</v>
      </c>
      <c r="AE1289" s="40">
        <v>238.42342930000001</v>
      </c>
      <c r="AF1289" s="40">
        <v>248.07892179999999</v>
      </c>
      <c r="AG1289" s="40">
        <v>259.73538710000003</v>
      </c>
      <c r="AH1289" s="40">
        <v>272.88735309999998</v>
      </c>
      <c r="AI1289" s="40">
        <v>284.96874750000001</v>
      </c>
      <c r="AJ1289" s="40">
        <v>292.50214840000001</v>
      </c>
      <c r="AK1289" s="40">
        <v>293.3035266</v>
      </c>
      <c r="AL1289" s="40">
        <v>285.84349409999999</v>
      </c>
      <c r="AM1289" s="40">
        <v>271.65995140000001</v>
      </c>
      <c r="AN1289" s="40">
        <v>255.3672071</v>
      </c>
      <c r="AO1289" s="40">
        <v>243.41690310000001</v>
      </c>
      <c r="AP1289" s="40">
        <v>240.2950142</v>
      </c>
      <c r="AQ1289" s="40">
        <v>247.87871910000001</v>
      </c>
      <c r="AR1289" s="40">
        <v>264.38516420000002</v>
      </c>
      <c r="AS1289" s="40">
        <v>286.16996349999999</v>
      </c>
      <c r="AT1289" s="40">
        <v>307.79241990000003</v>
      </c>
      <c r="AU1289" s="40">
        <v>325.3223754</v>
      </c>
      <c r="AV1289" s="40">
        <v>337.63299549999999</v>
      </c>
      <c r="AW1289" s="40">
        <v>346.01560599999999</v>
      </c>
      <c r="AX1289" s="40">
        <v>351.85837049999998</v>
      </c>
      <c r="AY1289" s="40">
        <v>357.45593839999998</v>
      </c>
      <c r="AZ1289" s="40">
        <v>364.4805432</v>
      </c>
      <c r="BA1289" s="40">
        <v>373.18929869999999</v>
      </c>
      <c r="BB1289" s="40">
        <v>382.95103360000002</v>
      </c>
      <c r="BC1289" s="40">
        <v>393.52124040000001</v>
      </c>
      <c r="BD1289" s="40">
        <v>404.43640049999999</v>
      </c>
      <c r="BE1289" s="40">
        <v>415.3563843</v>
      </c>
      <c r="BF1289" s="40">
        <v>426.26959870000002</v>
      </c>
      <c r="BG1289" s="40">
        <v>437.32683420000001</v>
      </c>
      <c r="BH1289" s="40">
        <v>448.526591</v>
      </c>
      <c r="BI1289" s="40">
        <v>459.88475879999999</v>
      </c>
      <c r="BJ1289" s="40">
        <v>471.40466149999997</v>
      </c>
      <c r="BK1289" s="40">
        <v>483.07693549999999</v>
      </c>
      <c r="BL1289" s="40">
        <v>494.8685448</v>
      </c>
    </row>
    <row r="1290" spans="1:64" x14ac:dyDescent="0.3">
      <c r="A1290" s="40" t="s">
        <v>175</v>
      </c>
      <c r="B1290" s="40" t="s">
        <v>176</v>
      </c>
      <c r="C1290" s="40" t="s">
        <v>329</v>
      </c>
      <c r="D1290" s="40" t="s">
        <v>103</v>
      </c>
      <c r="E1290" s="40" t="s">
        <v>293</v>
      </c>
      <c r="G1290" s="40" t="s">
        <v>104</v>
      </c>
      <c r="H1290" s="40">
        <v>14.77274811</v>
      </c>
      <c r="I1290" s="40">
        <v>15.169202609999999</v>
      </c>
      <c r="J1290" s="40">
        <v>15.57945</v>
      </c>
      <c r="K1290" s="40">
        <v>16.002914050000001</v>
      </c>
      <c r="L1290" s="40">
        <v>16.439260900000001</v>
      </c>
      <c r="M1290" s="40">
        <v>16.887814590000001</v>
      </c>
      <c r="N1290" s="40">
        <v>17.348906509999999</v>
      </c>
      <c r="O1290" s="40">
        <v>17.824390609999998</v>
      </c>
      <c r="P1290" s="40">
        <v>18.31677534</v>
      </c>
      <c r="Q1290" s="40">
        <v>18.827499199999998</v>
      </c>
      <c r="R1290" s="40">
        <v>19.357848959999998</v>
      </c>
      <c r="S1290" s="40">
        <v>19.906302910000001</v>
      </c>
      <c r="T1290" s="40">
        <v>20.46813757</v>
      </c>
      <c r="U1290" s="40">
        <v>21.036859589999999</v>
      </c>
      <c r="V1290" s="40">
        <v>21.607963959999999</v>
      </c>
      <c r="W1290" s="40">
        <v>22.17836187</v>
      </c>
      <c r="X1290" s="40">
        <v>22.749587420000001</v>
      </c>
      <c r="Y1290" s="40">
        <v>23.327329379999998</v>
      </c>
      <c r="Z1290" s="40">
        <v>23.919947409999999</v>
      </c>
      <c r="AA1290" s="40">
        <v>24.532780750000001</v>
      </c>
      <c r="AB1290" s="40">
        <v>25.169570270000001</v>
      </c>
      <c r="AC1290" s="40">
        <v>25.826821590000002</v>
      </c>
      <c r="AD1290" s="40">
        <v>26.494083700000001</v>
      </c>
      <c r="AE1290" s="40">
        <v>27.15675177</v>
      </c>
      <c r="AF1290" s="40">
        <v>27.80514883</v>
      </c>
      <c r="AG1290" s="40">
        <v>28.4318715</v>
      </c>
      <c r="AH1290" s="40">
        <v>29.04174381</v>
      </c>
      <c r="AI1290" s="40">
        <v>29.65199367</v>
      </c>
      <c r="AJ1290" s="40">
        <v>30.28702157</v>
      </c>
      <c r="AK1290" s="40">
        <v>30.9626862</v>
      </c>
      <c r="AL1290" s="40">
        <v>31.685905420000001</v>
      </c>
      <c r="AM1290" s="40">
        <v>32.446252960000002</v>
      </c>
      <c r="AN1290" s="40">
        <v>33.221080880000002</v>
      </c>
      <c r="AO1290" s="40">
        <v>33.97843606</v>
      </c>
      <c r="AP1290" s="40">
        <v>34.695006139999997</v>
      </c>
      <c r="AQ1290" s="40">
        <v>35.363015109999999</v>
      </c>
      <c r="AR1290" s="40">
        <v>35.98828117</v>
      </c>
      <c r="AS1290" s="40">
        <v>36.577757630000001</v>
      </c>
      <c r="AT1290" s="40">
        <v>37.143802190000002</v>
      </c>
      <c r="AU1290" s="40">
        <v>37.695731559999999</v>
      </c>
      <c r="AV1290" s="40">
        <v>38.237068970000003</v>
      </c>
      <c r="AW1290" s="40">
        <v>38.765609310000002</v>
      </c>
      <c r="AX1290" s="40">
        <v>39.278806189999997</v>
      </c>
      <c r="AY1290" s="40">
        <v>39.772312849999999</v>
      </c>
      <c r="AZ1290" s="40">
        <v>40.244817779999998</v>
      </c>
      <c r="BA1290" s="40">
        <v>40.693256069999997</v>
      </c>
      <c r="BB1290" s="40">
        <v>41.124055920000004</v>
      </c>
      <c r="BC1290" s="40">
        <v>41.556792160000001</v>
      </c>
      <c r="BD1290" s="40">
        <v>42.017342489999997</v>
      </c>
      <c r="BE1290" s="40">
        <v>42.523360179999997</v>
      </c>
      <c r="BF1290" s="40">
        <v>43.082966640000002</v>
      </c>
      <c r="BG1290" s="40">
        <v>43.688607609999998</v>
      </c>
      <c r="BH1290" s="40">
        <v>44.322676800000004</v>
      </c>
      <c r="BI1290" s="40">
        <v>44.95921242</v>
      </c>
      <c r="BJ1290" s="40">
        <v>45.578831739999998</v>
      </c>
      <c r="BK1290" s="40">
        <v>46.175859170000003</v>
      </c>
      <c r="BL1290" s="40">
        <v>46.754285340000003</v>
      </c>
    </row>
    <row r="1291" spans="1:64" x14ac:dyDescent="0.3">
      <c r="A1291" s="40" t="s">
        <v>177</v>
      </c>
      <c r="B1291" s="40" t="s">
        <v>178</v>
      </c>
      <c r="C1291" s="40" t="s">
        <v>329</v>
      </c>
      <c r="D1291" s="40" t="s">
        <v>103</v>
      </c>
      <c r="E1291" s="40" t="s">
        <v>293</v>
      </c>
      <c r="G1291" s="40" t="s">
        <v>104</v>
      </c>
      <c r="H1291" s="40">
        <v>11.710767669999999</v>
      </c>
      <c r="I1291" s="40">
        <v>12.06130729</v>
      </c>
      <c r="J1291" s="40">
        <v>12.42481937</v>
      </c>
      <c r="K1291" s="40">
        <v>12.80096749</v>
      </c>
      <c r="L1291" s="40">
        <v>13.18980357</v>
      </c>
      <c r="M1291" s="40">
        <v>13.59099458</v>
      </c>
      <c r="N1291" s="40">
        <v>14.005463990000001</v>
      </c>
      <c r="O1291" s="40">
        <v>14.43609054</v>
      </c>
      <c r="P1291" s="40">
        <v>14.886607590000001</v>
      </c>
      <c r="Q1291" s="40">
        <v>15.35959472</v>
      </c>
      <c r="R1291" s="40">
        <v>15.856653870000001</v>
      </c>
      <c r="S1291" s="40">
        <v>16.376853690000001</v>
      </c>
      <c r="T1291" s="40">
        <v>16.917059160000001</v>
      </c>
      <c r="U1291" s="40">
        <v>17.472673289999999</v>
      </c>
      <c r="V1291" s="40">
        <v>18.040529459999998</v>
      </c>
      <c r="W1291" s="40">
        <v>18.619671480000001</v>
      </c>
      <c r="X1291" s="40">
        <v>19.2116392</v>
      </c>
      <c r="Y1291" s="40">
        <v>19.81880108</v>
      </c>
      <c r="Z1291" s="40">
        <v>20.444664710000001</v>
      </c>
      <c r="AA1291" s="40">
        <v>21.091845790000001</v>
      </c>
      <c r="AB1291" s="40">
        <v>21.762370740000001</v>
      </c>
      <c r="AC1291" s="40">
        <v>22.456026189999999</v>
      </c>
      <c r="AD1291" s="40">
        <v>23.17076767</v>
      </c>
      <c r="AE1291" s="40">
        <v>23.903367580000001</v>
      </c>
      <c r="AF1291" s="40">
        <v>24.652290579999999</v>
      </c>
      <c r="AG1291" s="40">
        <v>25.413460149999999</v>
      </c>
      <c r="AH1291" s="40">
        <v>26.189357640000001</v>
      </c>
      <c r="AI1291" s="40">
        <v>26.992497180000001</v>
      </c>
      <c r="AJ1291" s="40">
        <v>27.839890489999998</v>
      </c>
      <c r="AK1291" s="40">
        <v>28.741932720000001</v>
      </c>
      <c r="AL1291" s="40">
        <v>29.70762362</v>
      </c>
      <c r="AM1291" s="40">
        <v>30.728854139999999</v>
      </c>
      <c r="AN1291" s="40">
        <v>31.778424019999999</v>
      </c>
      <c r="AO1291" s="40">
        <v>32.818486110000002</v>
      </c>
      <c r="AP1291" s="40">
        <v>33.823409349999999</v>
      </c>
      <c r="AQ1291" s="40">
        <v>34.784210880000003</v>
      </c>
      <c r="AR1291" s="40">
        <v>35.713762699999997</v>
      </c>
      <c r="AS1291" s="40">
        <v>36.635485439999997</v>
      </c>
      <c r="AT1291" s="40">
        <v>37.583585460000002</v>
      </c>
      <c r="AU1291" s="40">
        <v>38.584377959999998</v>
      </c>
      <c r="AV1291" s="40">
        <v>39.644410700000002</v>
      </c>
      <c r="AW1291" s="40">
        <v>40.760677350000002</v>
      </c>
      <c r="AX1291" s="40">
        <v>41.938442090000002</v>
      </c>
      <c r="AY1291" s="40">
        <v>43.181286970000002</v>
      </c>
      <c r="AZ1291" s="40">
        <v>44.491470990000003</v>
      </c>
      <c r="BA1291" s="40">
        <v>45.873727700000003</v>
      </c>
      <c r="BB1291" s="40">
        <v>47.328646419999998</v>
      </c>
      <c r="BC1291" s="40">
        <v>48.848661100000001</v>
      </c>
      <c r="BD1291" s="40">
        <v>50.422477989999997</v>
      </c>
      <c r="BE1291" s="40">
        <v>52.041759990000003</v>
      </c>
      <c r="BF1291" s="40">
        <v>53.703885749999998</v>
      </c>
      <c r="BG1291" s="40">
        <v>55.41092459</v>
      </c>
      <c r="BH1291" s="40">
        <v>57.164817110000001</v>
      </c>
      <c r="BI1291" s="40">
        <v>58.969145410000003</v>
      </c>
      <c r="BJ1291" s="40">
        <v>60.826323100000003</v>
      </c>
      <c r="BK1291" s="40">
        <v>62.736736280000002</v>
      </c>
      <c r="BL1291" s="40">
        <v>64.698599009999995</v>
      </c>
    </row>
    <row r="1292" spans="1:64" x14ac:dyDescent="0.3">
      <c r="A1292" s="40" t="s">
        <v>179</v>
      </c>
      <c r="B1292" s="40" t="s">
        <v>180</v>
      </c>
      <c r="C1292" s="40" t="s">
        <v>329</v>
      </c>
      <c r="D1292" s="40" t="s">
        <v>103</v>
      </c>
      <c r="E1292" s="40" t="s">
        <v>293</v>
      </c>
      <c r="G1292" s="40" t="s">
        <v>104</v>
      </c>
      <c r="H1292" s="40">
        <v>35.066478150000002</v>
      </c>
      <c r="I1292" s="40">
        <v>36.23529353</v>
      </c>
      <c r="J1292" s="40">
        <v>37.472744110000001</v>
      </c>
      <c r="K1292" s="40">
        <v>38.767819430000003</v>
      </c>
      <c r="L1292" s="40">
        <v>40.110109600000001</v>
      </c>
      <c r="M1292" s="40">
        <v>41.503308140000001</v>
      </c>
      <c r="N1292" s="40">
        <v>42.944176970000001</v>
      </c>
      <c r="O1292" s="40">
        <v>44.406786449999998</v>
      </c>
      <c r="P1292" s="40">
        <v>45.857729839999998</v>
      </c>
      <c r="Q1292" s="40">
        <v>47.275231470000001</v>
      </c>
      <c r="R1292" s="40">
        <v>48.648210800000001</v>
      </c>
      <c r="S1292" s="40">
        <v>49.989389920000001</v>
      </c>
      <c r="T1292" s="40">
        <v>51.33090936</v>
      </c>
      <c r="U1292" s="40">
        <v>52.718662729999998</v>
      </c>
      <c r="V1292" s="40">
        <v>54.187212850000002</v>
      </c>
      <c r="W1292" s="40">
        <v>55.752129519999997</v>
      </c>
      <c r="X1292" s="40">
        <v>57.40887343</v>
      </c>
      <c r="Y1292" s="40">
        <v>59.147725340000001</v>
      </c>
      <c r="Z1292" s="40">
        <v>60.950623090000001</v>
      </c>
      <c r="AA1292" s="40">
        <v>62.807366999999999</v>
      </c>
      <c r="AB1292" s="40">
        <v>64.712521899999999</v>
      </c>
      <c r="AC1292" s="40">
        <v>66.68000601</v>
      </c>
      <c r="AD1292" s="40">
        <v>68.741659580000004</v>
      </c>
      <c r="AE1292" s="40">
        <v>70.939742760000001</v>
      </c>
      <c r="AF1292" s="40">
        <v>73.302757619999994</v>
      </c>
      <c r="AG1292" s="40">
        <v>75.844657420000004</v>
      </c>
      <c r="AH1292" s="40">
        <v>78.551679100000001</v>
      </c>
      <c r="AI1292" s="40">
        <v>81.389985490000001</v>
      </c>
      <c r="AJ1292" s="40">
        <v>84.310545020000006</v>
      </c>
      <c r="AK1292" s="40">
        <v>87.277448579999998</v>
      </c>
      <c r="AL1292" s="40">
        <v>90.287963570000002</v>
      </c>
      <c r="AM1292" s="40">
        <v>93.353130469999996</v>
      </c>
      <c r="AN1292" s="40">
        <v>96.46875532</v>
      </c>
      <c r="AO1292" s="40">
        <v>99.632821179999993</v>
      </c>
      <c r="AP1292" s="40">
        <v>102.8491617</v>
      </c>
      <c r="AQ1292" s="40">
        <v>106.1113958</v>
      </c>
      <c r="AR1292" s="40">
        <v>109.4336169</v>
      </c>
      <c r="AS1292" s="40">
        <v>112.86616789999999</v>
      </c>
      <c r="AT1292" s="40">
        <v>116.4756268</v>
      </c>
      <c r="AU1292" s="40">
        <v>120.31066509999999</v>
      </c>
      <c r="AV1292" s="40">
        <v>124.392633</v>
      </c>
      <c r="AW1292" s="40">
        <v>128.7125169</v>
      </c>
      <c r="AX1292" s="40">
        <v>133.25068820000001</v>
      </c>
      <c r="AY1292" s="40">
        <v>137.97325459999999</v>
      </c>
      <c r="AZ1292" s="40">
        <v>142.85541259999999</v>
      </c>
      <c r="BA1292" s="40">
        <v>147.8938091</v>
      </c>
      <c r="BB1292" s="40">
        <v>153.09787800000001</v>
      </c>
      <c r="BC1292" s="40">
        <v>158.47002649999999</v>
      </c>
      <c r="BD1292" s="40">
        <v>164.01528949999999</v>
      </c>
      <c r="BE1292" s="40">
        <v>169.13591159999999</v>
      </c>
      <c r="BF1292" s="40">
        <v>175.01320569999999</v>
      </c>
      <c r="BG1292" s="40">
        <v>181.06321560000001</v>
      </c>
      <c r="BH1292" s="40">
        <v>187.2816976</v>
      </c>
      <c r="BI1292" s="40">
        <v>193.6631658</v>
      </c>
      <c r="BJ1292" s="40">
        <v>200.2038201</v>
      </c>
      <c r="BK1292" s="40">
        <v>206.9018801</v>
      </c>
      <c r="BL1292" s="40">
        <v>213.7590166</v>
      </c>
    </row>
    <row r="1293" spans="1:64" x14ac:dyDescent="0.3">
      <c r="A1293" s="40" t="s">
        <v>279</v>
      </c>
      <c r="B1293" s="40" t="s">
        <v>280</v>
      </c>
      <c r="C1293" s="40" t="s">
        <v>329</v>
      </c>
      <c r="D1293" s="40" t="s">
        <v>103</v>
      </c>
      <c r="E1293" s="40" t="s">
        <v>293</v>
      </c>
      <c r="G1293" s="40" t="s">
        <v>104</v>
      </c>
      <c r="H1293" s="40">
        <v>4.2242483760000002</v>
      </c>
      <c r="I1293" s="40">
        <v>4.3592017649999999</v>
      </c>
      <c r="J1293" s="40">
        <v>4.4998520290000004</v>
      </c>
      <c r="K1293" s="40">
        <v>4.6448593599999999</v>
      </c>
      <c r="L1293" s="40">
        <v>4.7934556559999999</v>
      </c>
      <c r="M1293" s="40">
        <v>4.945168754</v>
      </c>
      <c r="N1293" s="40">
        <v>5.1008044229999996</v>
      </c>
      <c r="O1293" s="40">
        <v>5.2624934420000002</v>
      </c>
      <c r="P1293" s="40">
        <v>5.4331145159999998</v>
      </c>
      <c r="Q1293" s="40">
        <v>5.614721748</v>
      </c>
      <c r="R1293" s="40">
        <v>5.8081868200000004</v>
      </c>
      <c r="S1293" s="40">
        <v>6.0128532799999999</v>
      </c>
      <c r="T1293" s="40">
        <v>6.2274203310000003</v>
      </c>
      <c r="U1293" s="40">
        <v>6.4498500109999997</v>
      </c>
      <c r="V1293" s="40">
        <v>6.6786357089999999</v>
      </c>
      <c r="W1293" s="40">
        <v>6.9129662759999997</v>
      </c>
      <c r="X1293" s="40">
        <v>7.1532183649999999</v>
      </c>
      <c r="Y1293" s="40">
        <v>7.4004829230000002</v>
      </c>
      <c r="Z1293" s="40">
        <v>7.6564777570000002</v>
      </c>
      <c r="AA1293" s="40">
        <v>7.9221270129999999</v>
      </c>
      <c r="AB1293" s="40">
        <v>8.1978584590000008</v>
      </c>
      <c r="AC1293" s="40">
        <v>8.4823699539999993</v>
      </c>
      <c r="AD1293" s="40">
        <v>8.7727061170000002</v>
      </c>
      <c r="AE1293" s="40">
        <v>9.0649120920000001</v>
      </c>
      <c r="AF1293" s="40">
        <v>9.3560742010000002</v>
      </c>
      <c r="AG1293" s="40">
        <v>9.645887085</v>
      </c>
      <c r="AH1293" s="40">
        <v>9.9351430609999998</v>
      </c>
      <c r="AI1293" s="40">
        <v>10.22353274</v>
      </c>
      <c r="AJ1293" s="40">
        <v>10.51104804</v>
      </c>
      <c r="AK1293" s="40">
        <v>10.798171890000001</v>
      </c>
      <c r="AL1293" s="40">
        <v>11.08399629</v>
      </c>
      <c r="AM1293" s="40">
        <v>11.369906780000001</v>
      </c>
      <c r="AN1293" s="40">
        <v>11.661668840000001</v>
      </c>
      <c r="AO1293" s="40">
        <v>11.966947360000001</v>
      </c>
      <c r="AP1293" s="40">
        <v>12.29109485</v>
      </c>
      <c r="AQ1293" s="40">
        <v>12.63711376</v>
      </c>
      <c r="AR1293" s="40">
        <v>13.00337373</v>
      </c>
      <c r="AS1293" s="40">
        <v>13.38493119</v>
      </c>
      <c r="AT1293" s="40">
        <v>13.77434994</v>
      </c>
      <c r="AU1293" s="40">
        <v>14.16648193</v>
      </c>
      <c r="AV1293" s="40">
        <v>14.560493149999999</v>
      </c>
      <c r="AW1293" s="40">
        <v>14.9590511</v>
      </c>
      <c r="AX1293" s="40">
        <v>15.36472646</v>
      </c>
      <c r="AY1293" s="40">
        <v>15.781414870000001</v>
      </c>
      <c r="AZ1293" s="40">
        <v>16.212426860000001</v>
      </c>
      <c r="BA1293" s="40">
        <v>16.658074500000001</v>
      </c>
      <c r="BB1293" s="40">
        <v>17.11883937</v>
      </c>
      <c r="BC1293" s="40">
        <v>17.598457069999998</v>
      </c>
      <c r="BD1293" s="40">
        <v>18.10142321</v>
      </c>
      <c r="BE1293" s="40">
        <v>18.630911099999999</v>
      </c>
      <c r="BF1293" s="40">
        <v>19.188791890000001</v>
      </c>
      <c r="BG1293" s="40">
        <v>19.774192549999999</v>
      </c>
      <c r="BH1293" s="40">
        <v>20.383930370000002</v>
      </c>
      <c r="BI1293" s="40">
        <v>21.013161329999999</v>
      </c>
      <c r="BJ1293" s="40">
        <v>21.65833143</v>
      </c>
      <c r="BK1293" s="40">
        <v>22.31855419</v>
      </c>
      <c r="BL1293" s="40">
        <v>22.994834470000001</v>
      </c>
    </row>
    <row r="1294" spans="1:64" x14ac:dyDescent="0.3">
      <c r="A1294" s="40" t="s">
        <v>281</v>
      </c>
      <c r="B1294" s="40" t="s">
        <v>282</v>
      </c>
      <c r="C1294" s="40" t="s">
        <v>329</v>
      </c>
      <c r="D1294" s="40" t="s">
        <v>103</v>
      </c>
      <c r="E1294" s="40" t="s">
        <v>293</v>
      </c>
      <c r="G1294" s="40" t="s">
        <v>104</v>
      </c>
      <c r="H1294" s="40">
        <v>10.00583172</v>
      </c>
      <c r="I1294" s="40">
        <v>10.33842316</v>
      </c>
      <c r="J1294" s="40">
        <v>10.68309681</v>
      </c>
      <c r="K1294" s="40">
        <v>11.03751583</v>
      </c>
      <c r="L1294" s="40">
        <v>11.40031537</v>
      </c>
      <c r="M1294" s="40">
        <v>11.77053897</v>
      </c>
      <c r="N1294" s="40">
        <v>12.149517899999999</v>
      </c>
      <c r="O1294" s="40">
        <v>12.54085821</v>
      </c>
      <c r="P1294" s="40">
        <v>12.949499810000001</v>
      </c>
      <c r="Q1294" s="40">
        <v>13.37887553</v>
      </c>
      <c r="R1294" s="40">
        <v>13.832738790000001</v>
      </c>
      <c r="S1294" s="40">
        <v>14.310130539999999</v>
      </c>
      <c r="T1294" s="40">
        <v>14.804301410000001</v>
      </c>
      <c r="U1294" s="40">
        <v>15.305526690000001</v>
      </c>
      <c r="V1294" s="40">
        <v>15.80811684</v>
      </c>
      <c r="W1294" s="40">
        <v>16.30683728</v>
      </c>
      <c r="X1294" s="40">
        <v>16.807271549999999</v>
      </c>
      <c r="Y1294" s="40">
        <v>17.327599840000001</v>
      </c>
      <c r="Z1294" s="40">
        <v>17.892697429999998</v>
      </c>
      <c r="AA1294" s="40">
        <v>18.519250360000001</v>
      </c>
      <c r="AB1294" s="40">
        <v>19.21142562</v>
      </c>
      <c r="AC1294" s="40">
        <v>19.960025850000001</v>
      </c>
      <c r="AD1294" s="40">
        <v>20.751105079999999</v>
      </c>
      <c r="AE1294" s="40">
        <v>21.564417729999999</v>
      </c>
      <c r="AF1294" s="40">
        <v>22.382983070000002</v>
      </c>
      <c r="AG1294" s="40">
        <v>23.2033217</v>
      </c>
      <c r="AH1294" s="40">
        <v>24.02296239</v>
      </c>
      <c r="AI1294" s="40">
        <v>24.826940669999999</v>
      </c>
      <c r="AJ1294" s="40">
        <v>25.597880320000002</v>
      </c>
      <c r="AK1294" s="40">
        <v>26.323156260000001</v>
      </c>
      <c r="AL1294" s="40">
        <v>26.995070439999999</v>
      </c>
      <c r="AM1294" s="40">
        <v>27.615013569999999</v>
      </c>
      <c r="AN1294" s="40">
        <v>28.191174870000001</v>
      </c>
      <c r="AO1294" s="40">
        <v>28.737102239999999</v>
      </c>
      <c r="AP1294" s="40">
        <v>29.262882250000001</v>
      </c>
      <c r="AQ1294" s="40">
        <v>29.774491399999999</v>
      </c>
      <c r="AR1294" s="40">
        <v>30.270122789999999</v>
      </c>
      <c r="AS1294" s="40">
        <v>30.74388523</v>
      </c>
      <c r="AT1294" s="40">
        <v>31.18660204</v>
      </c>
      <c r="AU1294" s="40">
        <v>31.59428978</v>
      </c>
      <c r="AV1294" s="40">
        <v>31.966304770000001</v>
      </c>
      <c r="AW1294" s="40">
        <v>32.313622850000002</v>
      </c>
      <c r="AX1294" s="40">
        <v>32.658386970000002</v>
      </c>
      <c r="AY1294" s="40">
        <v>33.029626469999997</v>
      </c>
      <c r="AZ1294" s="40">
        <v>33.449740210000002</v>
      </c>
      <c r="BA1294" s="40">
        <v>33.925984229999997</v>
      </c>
      <c r="BB1294" s="40">
        <v>34.457564949999998</v>
      </c>
      <c r="BC1294" s="40">
        <v>35.048388260000003</v>
      </c>
      <c r="BD1294" s="40">
        <v>35.700139589999999</v>
      </c>
      <c r="BE1294" s="40">
        <v>36.412865449999998</v>
      </c>
      <c r="BF1294" s="40">
        <v>37.18921804</v>
      </c>
      <c r="BG1294" s="40">
        <v>38.027209509999999</v>
      </c>
      <c r="BH1294" s="40">
        <v>38.915615870000003</v>
      </c>
      <c r="BI1294" s="40">
        <v>39.83889104</v>
      </c>
      <c r="BJ1294" s="40">
        <v>40.784415150000001</v>
      </c>
      <c r="BK1294" s="40">
        <v>41.748383089999997</v>
      </c>
      <c r="BL1294" s="40">
        <v>42.729492049999998</v>
      </c>
    </row>
    <row r="1295" spans="1:64" x14ac:dyDescent="0.3">
      <c r="A1295" s="40" t="s">
        <v>147</v>
      </c>
      <c r="B1295" s="40" t="s">
        <v>148</v>
      </c>
      <c r="C1295" s="40" t="s">
        <v>330</v>
      </c>
      <c r="D1295" s="40" t="s">
        <v>103</v>
      </c>
      <c r="E1295" s="40" t="s">
        <v>293</v>
      </c>
      <c r="G1295" s="40" t="s">
        <v>104</v>
      </c>
      <c r="H1295" s="40">
        <v>17.88954678</v>
      </c>
      <c r="I1295" s="40">
        <v>18.129846489999998</v>
      </c>
      <c r="J1295" s="40">
        <v>18.376538740000001</v>
      </c>
      <c r="K1295" s="40">
        <v>18.636293859999999</v>
      </c>
      <c r="L1295" s="40">
        <v>18.913998540000001</v>
      </c>
      <c r="M1295" s="40">
        <v>19.21185307</v>
      </c>
      <c r="N1295" s="40">
        <v>19.52857822</v>
      </c>
      <c r="O1295" s="40">
        <v>19.861260959999999</v>
      </c>
      <c r="P1295" s="40">
        <v>20.20531433</v>
      </c>
      <c r="Q1295" s="40">
        <v>20.557748539999999</v>
      </c>
      <c r="R1295" s="40">
        <v>20.9187902</v>
      </c>
      <c r="S1295" s="40">
        <v>21.290836989999999</v>
      </c>
      <c r="T1295" s="40">
        <v>21.67574196</v>
      </c>
      <c r="U1295" s="40">
        <v>22.07617325</v>
      </c>
      <c r="V1295" s="40">
        <v>22.494682019999999</v>
      </c>
      <c r="W1295" s="40">
        <v>22.931421780000001</v>
      </c>
      <c r="X1295" s="40">
        <v>23.387920319999999</v>
      </c>
      <c r="Y1295" s="40">
        <v>23.869952489999999</v>
      </c>
      <c r="Z1295" s="40">
        <v>24.384707599999999</v>
      </c>
      <c r="AA1295" s="40">
        <v>24.93729167</v>
      </c>
      <c r="AB1295" s="40">
        <v>25.53055556</v>
      </c>
      <c r="AC1295" s="40">
        <v>26.163212720000001</v>
      </c>
      <c r="AD1295" s="40">
        <v>26.83079313</v>
      </c>
      <c r="AE1295" s="40">
        <v>27.526469299999999</v>
      </c>
      <c r="AF1295" s="40">
        <v>28.245274120000001</v>
      </c>
      <c r="AG1295" s="40">
        <v>28.986454680000001</v>
      </c>
      <c r="AH1295" s="40">
        <v>29.751728799999999</v>
      </c>
      <c r="AI1295" s="40">
        <v>30.542050440000001</v>
      </c>
      <c r="AJ1295" s="40">
        <v>31.359002190000002</v>
      </c>
      <c r="AK1295" s="40">
        <v>32.204071640000002</v>
      </c>
      <c r="AL1295" s="40">
        <v>33.0777924</v>
      </c>
      <c r="AM1295" s="40">
        <v>33.980676170000002</v>
      </c>
      <c r="AN1295" s="40">
        <v>34.914020469999997</v>
      </c>
      <c r="AO1295" s="40">
        <v>35.879342110000003</v>
      </c>
      <c r="AP1295" s="40">
        <v>36.878209060000003</v>
      </c>
      <c r="AQ1295" s="40">
        <v>37.912079679999998</v>
      </c>
      <c r="AR1295" s="40">
        <v>38.982258770000001</v>
      </c>
      <c r="AS1295" s="40">
        <v>40.090365499999997</v>
      </c>
      <c r="AT1295" s="40">
        <v>41.237942250000003</v>
      </c>
      <c r="AU1295" s="40">
        <v>42.426688599999999</v>
      </c>
      <c r="AV1295" s="40">
        <v>43.65711623</v>
      </c>
      <c r="AW1295" s="40">
        <v>44.930921050000002</v>
      </c>
      <c r="AX1295" s="40">
        <v>46.252269740000003</v>
      </c>
      <c r="AY1295" s="40">
        <v>47.62634868</v>
      </c>
      <c r="AZ1295" s="40">
        <v>49.056761700000003</v>
      </c>
      <c r="BA1295" s="40">
        <v>50.545237569999998</v>
      </c>
      <c r="BB1295" s="40">
        <v>52.09072003</v>
      </c>
      <c r="BC1295" s="40">
        <v>53.690519010000003</v>
      </c>
      <c r="BD1295" s="40">
        <v>55.340274119999997</v>
      </c>
      <c r="BE1295" s="40">
        <v>57.036611839999999</v>
      </c>
      <c r="BF1295" s="40">
        <v>58.778888889999998</v>
      </c>
      <c r="BG1295" s="40">
        <v>60.567309940000001</v>
      </c>
      <c r="BH1295" s="40">
        <v>62.400303360000002</v>
      </c>
      <c r="BI1295" s="40">
        <v>64.276231730000006</v>
      </c>
      <c r="BJ1295" s="40">
        <v>66.19380117</v>
      </c>
      <c r="BK1295" s="40">
        <v>68.152167399999996</v>
      </c>
      <c r="BL1295" s="40">
        <v>70.151250000000005</v>
      </c>
    </row>
    <row r="1296" spans="1:64" x14ac:dyDescent="0.3">
      <c r="A1296" s="40" t="s">
        <v>153</v>
      </c>
      <c r="B1296" s="40" t="s">
        <v>154</v>
      </c>
      <c r="C1296" s="40" t="s">
        <v>330</v>
      </c>
      <c r="D1296" s="40" t="s">
        <v>103</v>
      </c>
      <c r="E1296" s="40" t="s">
        <v>293</v>
      </c>
      <c r="G1296" s="40" t="s">
        <v>104</v>
      </c>
      <c r="H1296" s="40">
        <v>11.18070487</v>
      </c>
      <c r="I1296" s="40">
        <v>11.42332931</v>
      </c>
      <c r="J1296" s="40">
        <v>11.678052080000001</v>
      </c>
      <c r="K1296" s="40">
        <v>11.944566439999999</v>
      </c>
      <c r="L1296" s="40">
        <v>12.222787759999999</v>
      </c>
      <c r="M1296" s="40">
        <v>12.513217409999999</v>
      </c>
      <c r="N1296" s="40">
        <v>12.81660849</v>
      </c>
      <c r="O1296" s="40">
        <v>13.133384100000001</v>
      </c>
      <c r="P1296" s="40">
        <v>13.4640033</v>
      </c>
      <c r="Q1296" s="40">
        <v>13.80896321</v>
      </c>
      <c r="R1296" s="40">
        <v>14.16882444</v>
      </c>
      <c r="S1296" s="40">
        <v>14.54428296</v>
      </c>
      <c r="T1296" s="40">
        <v>14.93643672</v>
      </c>
      <c r="U1296" s="40">
        <v>15.34655074</v>
      </c>
      <c r="V1296" s="40">
        <v>15.775765270000001</v>
      </c>
      <c r="W1296" s="40">
        <v>16.224418780000001</v>
      </c>
      <c r="X1296" s="40">
        <v>16.693044359999998</v>
      </c>
      <c r="Y1296" s="40">
        <v>17.182900719999999</v>
      </c>
      <c r="Z1296" s="40">
        <v>17.69548984</v>
      </c>
      <c r="AA1296" s="40">
        <v>18.23179962</v>
      </c>
      <c r="AB1296" s="40">
        <v>18.791682000000002</v>
      </c>
      <c r="AC1296" s="40">
        <v>19.374597529999999</v>
      </c>
      <c r="AD1296" s="40">
        <v>19.980544099999999</v>
      </c>
      <c r="AE1296" s="40">
        <v>20.609386300000001</v>
      </c>
      <c r="AF1296" s="40">
        <v>21.260440859999999</v>
      </c>
      <c r="AG1296" s="40">
        <v>21.93374373</v>
      </c>
      <c r="AH1296" s="40">
        <v>22.627560240000001</v>
      </c>
      <c r="AI1296" s="40">
        <v>23.337388669999999</v>
      </c>
      <c r="AJ1296" s="40">
        <v>24.057371329999999</v>
      </c>
      <c r="AK1296" s="40">
        <v>24.78309746</v>
      </c>
      <c r="AL1296" s="40">
        <v>25.514012820000001</v>
      </c>
      <c r="AM1296" s="40">
        <v>26.25062089</v>
      </c>
      <c r="AN1296" s="40">
        <v>26.990926779999999</v>
      </c>
      <c r="AO1296" s="40">
        <v>27.732986400000001</v>
      </c>
      <c r="AP1296" s="40">
        <v>28.476220090000002</v>
      </c>
      <c r="AQ1296" s="40">
        <v>29.219758410000001</v>
      </c>
      <c r="AR1296" s="40">
        <v>29.966412810000001</v>
      </c>
      <c r="AS1296" s="40">
        <v>30.724059149999999</v>
      </c>
      <c r="AT1296" s="40">
        <v>31.503228190000002</v>
      </c>
      <c r="AU1296" s="40">
        <v>32.312060250000002</v>
      </c>
      <c r="AV1296" s="40">
        <v>33.153364639999999</v>
      </c>
      <c r="AW1296" s="40">
        <v>34.026963680000001</v>
      </c>
      <c r="AX1296" s="40">
        <v>34.934361449999997</v>
      </c>
      <c r="AY1296" s="40">
        <v>35.876289900000003</v>
      </c>
      <c r="AZ1296" s="40">
        <v>36.853028279999997</v>
      </c>
      <c r="BA1296" s="40">
        <v>37.865841639999999</v>
      </c>
      <c r="BB1296" s="40">
        <v>38.914744769999999</v>
      </c>
      <c r="BC1296" s="40">
        <v>39.997055279999998</v>
      </c>
      <c r="BD1296" s="40">
        <v>41.10880032</v>
      </c>
      <c r="BE1296" s="40">
        <v>42.246821519999997</v>
      </c>
      <c r="BF1296" s="40">
        <v>43.410224030000002</v>
      </c>
      <c r="BG1296" s="40">
        <v>44.59897823</v>
      </c>
      <c r="BH1296" s="40">
        <v>45.811840240000002</v>
      </c>
      <c r="BI1296" s="40">
        <v>47.047669820000003</v>
      </c>
      <c r="BJ1296" s="40">
        <v>48.30556155</v>
      </c>
      <c r="BK1296" s="40">
        <v>49.584711560000002</v>
      </c>
      <c r="BL1296" s="40">
        <v>50.884743290000003</v>
      </c>
    </row>
    <row r="1297" spans="1:64" x14ac:dyDescent="0.3">
      <c r="A1297" s="40" t="s">
        <v>155</v>
      </c>
      <c r="B1297" s="40" t="s">
        <v>156</v>
      </c>
      <c r="C1297" s="40" t="s">
        <v>330</v>
      </c>
      <c r="D1297" s="40" t="s">
        <v>103</v>
      </c>
      <c r="E1297" s="40" t="s">
        <v>293</v>
      </c>
      <c r="G1297" s="40" t="s">
        <v>104</v>
      </c>
      <c r="H1297" s="40">
        <v>2.428853175</v>
      </c>
      <c r="I1297" s="40">
        <v>2.477155556</v>
      </c>
      <c r="J1297" s="40">
        <v>2.5266277779999999</v>
      </c>
      <c r="K1297" s="40">
        <v>2.5765912700000002</v>
      </c>
      <c r="L1297" s="40">
        <v>2.626645238</v>
      </c>
      <c r="M1297" s="40">
        <v>2.6763253969999998</v>
      </c>
      <c r="N1297" s="40">
        <v>2.7260404760000001</v>
      </c>
      <c r="O1297" s="40">
        <v>2.7772634919999999</v>
      </c>
      <c r="P1297" s="40">
        <v>2.8320444440000001</v>
      </c>
      <c r="Q1297" s="40">
        <v>2.8917055559999998</v>
      </c>
      <c r="R1297" s="40">
        <v>2.957215079</v>
      </c>
      <c r="S1297" s="40">
        <v>3.0278595240000001</v>
      </c>
      <c r="T1297" s="40">
        <v>3.1012952380000001</v>
      </c>
      <c r="U1297" s="40">
        <v>3.175223881</v>
      </c>
      <c r="V1297" s="40">
        <v>3.2464644219999998</v>
      </c>
      <c r="W1297" s="40">
        <v>3.313397395</v>
      </c>
      <c r="X1297" s="40">
        <v>3.378326715</v>
      </c>
      <c r="Y1297" s="40">
        <v>3.4431742380000001</v>
      </c>
      <c r="Z1297" s="40">
        <v>3.510733799</v>
      </c>
      <c r="AA1297" s="40">
        <v>3.5832608010000002</v>
      </c>
      <c r="AB1297" s="40">
        <v>3.6611872619999999</v>
      </c>
      <c r="AC1297" s="40">
        <v>3.744597363</v>
      </c>
      <c r="AD1297" s="40">
        <v>3.8350492379999999</v>
      </c>
      <c r="AE1297" s="40">
        <v>3.934280496</v>
      </c>
      <c r="AF1297" s="40">
        <v>4.0434680749999998</v>
      </c>
      <c r="AG1297" s="40">
        <v>4.1637595300000001</v>
      </c>
      <c r="AH1297" s="40">
        <v>4.2948594350000002</v>
      </c>
      <c r="AI1297" s="40">
        <v>4.4348308449999996</v>
      </c>
      <c r="AJ1297" s="40">
        <v>4.5807544470000003</v>
      </c>
      <c r="AK1297" s="40">
        <v>4.7306694729999998</v>
      </c>
      <c r="AL1297" s="40">
        <v>4.8841176940000004</v>
      </c>
      <c r="AM1297" s="40">
        <v>5.0421608960000004</v>
      </c>
      <c r="AN1297" s="40">
        <v>5.2061650249999998</v>
      </c>
      <c r="AO1297" s="40">
        <v>5.3781234119999999</v>
      </c>
      <c r="AP1297" s="40">
        <v>5.5596585129999996</v>
      </c>
      <c r="AQ1297" s="40">
        <v>5.7505829100000003</v>
      </c>
      <c r="AR1297" s="40">
        <v>5.9508028910000004</v>
      </c>
      <c r="AS1297" s="40">
        <v>6.1620536850000001</v>
      </c>
      <c r="AT1297" s="40">
        <v>6.3864723630000002</v>
      </c>
      <c r="AU1297" s="40">
        <v>6.6252851020000003</v>
      </c>
      <c r="AV1297" s="40">
        <v>6.8797744600000001</v>
      </c>
      <c r="AW1297" s="40">
        <v>7.148736499</v>
      </c>
      <c r="AX1297" s="40">
        <v>7.427891518</v>
      </c>
      <c r="AY1297" s="40">
        <v>7.711279384</v>
      </c>
      <c r="AZ1297" s="40">
        <v>7.9947657239999996</v>
      </c>
      <c r="BA1297" s="40">
        <v>8.2763635640000004</v>
      </c>
      <c r="BB1297" s="40">
        <v>8.5575825919999993</v>
      </c>
      <c r="BC1297" s="40">
        <v>8.8420115950000007</v>
      </c>
      <c r="BD1297" s="40">
        <v>9.1349952349999999</v>
      </c>
      <c r="BE1297" s="40">
        <v>9.4402811310000008</v>
      </c>
      <c r="BF1297" s="40">
        <v>9.7590938690000009</v>
      </c>
      <c r="BG1297" s="40">
        <v>10.08984673</v>
      </c>
      <c r="BH1297" s="40">
        <v>10.430105620000001</v>
      </c>
      <c r="BI1297" s="40">
        <v>10.776237289999999</v>
      </c>
      <c r="BJ1297" s="40">
        <v>11.125645649999999</v>
      </c>
      <c r="BK1297" s="40">
        <v>11.47755956</v>
      </c>
      <c r="BL1297" s="40">
        <v>11.83290502</v>
      </c>
    </row>
    <row r="1298" spans="1:64" x14ac:dyDescent="0.3">
      <c r="A1298" s="40" t="s">
        <v>284</v>
      </c>
      <c r="B1298" s="40" t="s">
        <v>272</v>
      </c>
      <c r="C1298" s="40" t="s">
        <v>330</v>
      </c>
      <c r="D1298" s="40" t="s">
        <v>103</v>
      </c>
      <c r="E1298" s="40" t="s">
        <v>293</v>
      </c>
      <c r="G1298" s="40" t="s">
        <v>104</v>
      </c>
      <c r="H1298" s="40">
        <v>11.61699686</v>
      </c>
      <c r="I1298" s="40">
        <v>12.07883962</v>
      </c>
      <c r="J1298" s="40">
        <v>12.56899686</v>
      </c>
      <c r="K1298" s="40">
        <v>13.075361640000001</v>
      </c>
      <c r="L1298" s="40">
        <v>13.59053774</v>
      </c>
      <c r="M1298" s="40">
        <v>14.110704399999999</v>
      </c>
      <c r="N1298" s="40">
        <v>14.6426195</v>
      </c>
      <c r="O1298" s="40">
        <v>15.202135220000001</v>
      </c>
      <c r="P1298" s="40">
        <v>15.811229559999999</v>
      </c>
      <c r="Q1298" s="40">
        <v>16.48551887</v>
      </c>
      <c r="R1298" s="40">
        <v>17.23062264</v>
      </c>
      <c r="S1298" s="40">
        <v>18.041764149999999</v>
      </c>
      <c r="T1298" s="40">
        <v>18.911515720000001</v>
      </c>
      <c r="U1298" s="40">
        <v>19.827946539999999</v>
      </c>
      <c r="V1298" s="40">
        <v>20.781789310000001</v>
      </c>
      <c r="W1298" s="40">
        <v>21.770383649999999</v>
      </c>
      <c r="X1298" s="40">
        <v>22.795056599999999</v>
      </c>
      <c r="Y1298" s="40">
        <v>23.855075469999999</v>
      </c>
      <c r="Z1298" s="40">
        <v>24.95056289</v>
      </c>
      <c r="AA1298" s="40">
        <v>26.08073899</v>
      </c>
      <c r="AB1298" s="40">
        <v>27.24546226</v>
      </c>
      <c r="AC1298" s="40">
        <v>28.441738990000001</v>
      </c>
      <c r="AD1298" s="40">
        <v>29.662676099999999</v>
      </c>
      <c r="AE1298" s="40">
        <v>30.899544030000001</v>
      </c>
      <c r="AF1298" s="40">
        <v>32.146408809999997</v>
      </c>
      <c r="AG1298" s="40">
        <v>33.397066039999999</v>
      </c>
      <c r="AH1298" s="40">
        <v>34.65299057</v>
      </c>
      <c r="AI1298" s="40">
        <v>35.925345909999997</v>
      </c>
      <c r="AJ1298" s="40">
        <v>37.230323900000002</v>
      </c>
      <c r="AK1298" s="40">
        <v>38.577842769999997</v>
      </c>
      <c r="AL1298" s="40">
        <v>39.968578620000002</v>
      </c>
      <c r="AM1298" s="40">
        <v>41.39314151</v>
      </c>
      <c r="AN1298" s="40">
        <v>42.838776729999999</v>
      </c>
      <c r="AO1298" s="40">
        <v>44.288084910000002</v>
      </c>
      <c r="AP1298" s="40">
        <v>45.725849060000002</v>
      </c>
      <c r="AQ1298" s="40">
        <v>47.154871069999999</v>
      </c>
      <c r="AR1298" s="40">
        <v>48.57228302</v>
      </c>
      <c r="AS1298" s="40">
        <v>49.951421379999999</v>
      </c>
      <c r="AT1298" s="40">
        <v>51.258594340000002</v>
      </c>
      <c r="AU1298" s="40">
        <v>52.473462259999998</v>
      </c>
      <c r="AV1298" s="40">
        <v>53.585383649999997</v>
      </c>
      <c r="AW1298" s="40">
        <v>54.61168868</v>
      </c>
      <c r="AX1298" s="40">
        <v>55.595455970000003</v>
      </c>
      <c r="AY1298" s="40">
        <v>56.596660380000003</v>
      </c>
      <c r="AZ1298" s="40">
        <v>57.661330190000001</v>
      </c>
      <c r="BA1298" s="40">
        <v>58.803254719999998</v>
      </c>
      <c r="BB1298" s="40">
        <v>60.018682390000002</v>
      </c>
      <c r="BC1298" s="40">
        <v>61.314421379999999</v>
      </c>
      <c r="BD1298" s="40">
        <v>62.692974839999998</v>
      </c>
      <c r="BE1298" s="40">
        <v>64.155128930000004</v>
      </c>
      <c r="BF1298" s="40">
        <v>65.708525159999994</v>
      </c>
      <c r="BG1298" s="40">
        <v>67.354097479999993</v>
      </c>
      <c r="BH1298" s="40">
        <v>69.076452829999994</v>
      </c>
      <c r="BI1298" s="40">
        <v>70.853301889999997</v>
      </c>
      <c r="BJ1298" s="40">
        <v>72.668150940000004</v>
      </c>
      <c r="BK1298" s="40">
        <v>74.515468549999994</v>
      </c>
      <c r="BL1298" s="40">
        <v>76.398584909999997</v>
      </c>
    </row>
    <row r="1299" spans="1:64" x14ac:dyDescent="0.3">
      <c r="A1299" s="40" t="s">
        <v>273</v>
      </c>
      <c r="B1299" s="40" t="s">
        <v>274</v>
      </c>
      <c r="C1299" s="40" t="s">
        <v>330</v>
      </c>
      <c r="D1299" s="40" t="s">
        <v>103</v>
      </c>
      <c r="E1299" s="40" t="s">
        <v>293</v>
      </c>
      <c r="G1299" s="40" t="s">
        <v>104</v>
      </c>
      <c r="H1299" s="40">
        <v>30.177283119999998</v>
      </c>
      <c r="I1299" s="40">
        <v>31.139421639999998</v>
      </c>
      <c r="J1299" s="40">
        <v>32.09735431</v>
      </c>
      <c r="K1299" s="40">
        <v>33.019640500000001</v>
      </c>
      <c r="L1299" s="40">
        <v>33.886564999999997</v>
      </c>
      <c r="M1299" s="40">
        <v>34.67958161</v>
      </c>
      <c r="N1299" s="40">
        <v>35.411110129999997</v>
      </c>
      <c r="O1299" s="40">
        <v>36.129999120000001</v>
      </c>
      <c r="P1299" s="40">
        <v>36.904926609999997</v>
      </c>
      <c r="Q1299" s="40">
        <v>37.78229322</v>
      </c>
      <c r="R1299" s="40">
        <v>38.79437901</v>
      </c>
      <c r="S1299" s="40">
        <v>39.920774369999997</v>
      </c>
      <c r="T1299" s="40">
        <v>41.092164019999998</v>
      </c>
      <c r="U1299" s="40">
        <v>42.209176409999998</v>
      </c>
      <c r="V1299" s="40">
        <v>43.207378919999996</v>
      </c>
      <c r="W1299" s="40">
        <v>44.051472269999998</v>
      </c>
      <c r="X1299" s="40">
        <v>44.782851370000003</v>
      </c>
      <c r="Y1299" s="40">
        <v>45.50628021</v>
      </c>
      <c r="Z1299" s="40">
        <v>46.368888990000002</v>
      </c>
      <c r="AA1299" s="40">
        <v>47.473094840000002</v>
      </c>
      <c r="AB1299" s="40">
        <v>48.860002639999998</v>
      </c>
      <c r="AC1299" s="40">
        <v>50.488292170000001</v>
      </c>
      <c r="AD1299" s="40">
        <v>52.277072160000003</v>
      </c>
      <c r="AE1299" s="40">
        <v>54.105467169999997</v>
      </c>
      <c r="AF1299" s="40">
        <v>55.885681640000001</v>
      </c>
      <c r="AG1299" s="40">
        <v>57.59117518</v>
      </c>
      <c r="AH1299" s="40">
        <v>59.248510150000001</v>
      </c>
      <c r="AI1299" s="40">
        <v>60.886938559999997</v>
      </c>
      <c r="AJ1299" s="40">
        <v>62.555480359999997</v>
      </c>
      <c r="AK1299" s="40">
        <v>64.288740439999998</v>
      </c>
      <c r="AL1299" s="40">
        <v>66.096132549999993</v>
      </c>
      <c r="AM1299" s="40">
        <v>67.961035420000002</v>
      </c>
      <c r="AN1299" s="40">
        <v>69.862142919999997</v>
      </c>
      <c r="AO1299" s="40">
        <v>71.768366</v>
      </c>
      <c r="AP1299" s="40">
        <v>73.659431310000002</v>
      </c>
      <c r="AQ1299" s="40">
        <v>75.527854439999999</v>
      </c>
      <c r="AR1299" s="40">
        <v>77.387764790000006</v>
      </c>
      <c r="AS1299" s="40">
        <v>79.267355190000004</v>
      </c>
      <c r="AT1299" s="40">
        <v>81.20599455</v>
      </c>
      <c r="AU1299" s="40">
        <v>83.232671179999997</v>
      </c>
      <c r="AV1299" s="40">
        <v>85.354684890000001</v>
      </c>
      <c r="AW1299" s="40">
        <v>87.564920450000002</v>
      </c>
      <c r="AX1299" s="40">
        <v>89.860165249999994</v>
      </c>
      <c r="AY1299" s="40">
        <v>92.232293220000003</v>
      </c>
      <c r="AZ1299" s="40">
        <v>94.67350356</v>
      </c>
      <c r="BA1299" s="40">
        <v>97.184780700000005</v>
      </c>
      <c r="BB1299" s="40">
        <v>99.763610790000001</v>
      </c>
      <c r="BC1299" s="40">
        <v>102.3936011</v>
      </c>
      <c r="BD1299" s="40">
        <v>105.0533137</v>
      </c>
      <c r="BE1299" s="40">
        <v>107.7265712</v>
      </c>
      <c r="BF1299" s="40">
        <v>110.4060649</v>
      </c>
      <c r="BG1299" s="40">
        <v>113.0924189</v>
      </c>
      <c r="BH1299" s="40">
        <v>115.7873385</v>
      </c>
      <c r="BI1299" s="40">
        <v>118.495926</v>
      </c>
      <c r="BJ1299" s="40">
        <v>121.2218555</v>
      </c>
      <c r="BK1299" s="40">
        <v>123.9638217</v>
      </c>
      <c r="BL1299" s="40">
        <v>126.7189461</v>
      </c>
    </row>
    <row r="1300" spans="1:64" x14ac:dyDescent="0.3">
      <c r="A1300" s="40" t="s">
        <v>161</v>
      </c>
      <c r="B1300" s="40" t="s">
        <v>162</v>
      </c>
      <c r="C1300" s="40" t="s">
        <v>330</v>
      </c>
      <c r="D1300" s="40" t="s">
        <v>103</v>
      </c>
      <c r="E1300" s="40" t="s">
        <v>293</v>
      </c>
      <c r="G1300" s="40" t="s">
        <v>104</v>
      </c>
      <c r="H1300" s="40">
        <v>4.3618338129999996</v>
      </c>
      <c r="I1300" s="40">
        <v>4.4102705320000002</v>
      </c>
      <c r="J1300" s="40">
        <v>4.45964399</v>
      </c>
      <c r="K1300" s="40">
        <v>4.5105696650000002</v>
      </c>
      <c r="L1300" s="40">
        <v>4.5636204200000003</v>
      </c>
      <c r="M1300" s="40">
        <v>4.6188372299999996</v>
      </c>
      <c r="N1300" s="40">
        <v>4.6764839900000004</v>
      </c>
      <c r="O1300" s="40">
        <v>4.7376515130000003</v>
      </c>
      <c r="P1300" s="40">
        <v>4.8036879499999996</v>
      </c>
      <c r="Q1300" s="40">
        <v>4.8755070930000004</v>
      </c>
      <c r="R1300" s="40">
        <v>4.953761299</v>
      </c>
      <c r="S1300" s="40">
        <v>5.0381153750000003</v>
      </c>
      <c r="T1300" s="40">
        <v>5.1272236290000004</v>
      </c>
      <c r="U1300" s="40">
        <v>5.2191445590000001</v>
      </c>
      <c r="V1300" s="40">
        <v>5.312515264</v>
      </c>
      <c r="W1300" s="40">
        <v>5.4063490109999996</v>
      </c>
      <c r="X1300" s="40">
        <v>5.501111302</v>
      </c>
      <c r="Y1300" s="40">
        <v>5.5985502260000004</v>
      </c>
      <c r="Z1300" s="40">
        <v>5.7012260389999998</v>
      </c>
      <c r="AA1300" s="40">
        <v>5.8106737480000001</v>
      </c>
      <c r="AB1300" s="40">
        <v>5.928833214</v>
      </c>
      <c r="AC1300" s="40">
        <v>6.0545128220000004</v>
      </c>
      <c r="AD1300" s="40">
        <v>6.1824330639999996</v>
      </c>
      <c r="AE1300" s="40">
        <v>6.3053024530000004</v>
      </c>
      <c r="AF1300" s="40">
        <v>6.4185815320000001</v>
      </c>
      <c r="AG1300" s="40">
        <v>6.5196108800000001</v>
      </c>
      <c r="AH1300" s="40">
        <v>6.6118866729999999</v>
      </c>
      <c r="AI1300" s="40">
        <v>6.704470615</v>
      </c>
      <c r="AJ1300" s="40">
        <v>6.810030405</v>
      </c>
      <c r="AK1300" s="40">
        <v>6.9375982430000001</v>
      </c>
      <c r="AL1300" s="40">
        <v>7.091120235</v>
      </c>
      <c r="AM1300" s="40">
        <v>7.2679361409999999</v>
      </c>
      <c r="AN1300" s="40">
        <v>7.462339472</v>
      </c>
      <c r="AO1300" s="40">
        <v>7.6655152070000003</v>
      </c>
      <c r="AP1300" s="40">
        <v>7.8712741460000002</v>
      </c>
      <c r="AQ1300" s="40">
        <v>8.0780943950000008</v>
      </c>
      <c r="AR1300" s="40">
        <v>8.2889500819999995</v>
      </c>
      <c r="AS1300" s="40">
        <v>8.5075561999999998</v>
      </c>
      <c r="AT1300" s="40">
        <v>8.7393955040000009</v>
      </c>
      <c r="AU1300" s="40">
        <v>8.9885099860000004</v>
      </c>
      <c r="AV1300" s="40">
        <v>9.2553274489999993</v>
      </c>
      <c r="AW1300" s="40">
        <v>9.5386202149999999</v>
      </c>
      <c r="AX1300" s="40">
        <v>9.8387365899999999</v>
      </c>
      <c r="AY1300" s="40">
        <v>10.155718370000001</v>
      </c>
      <c r="AZ1300" s="40">
        <v>10.48915579</v>
      </c>
      <c r="BA1300" s="40">
        <v>10.840167510000001</v>
      </c>
      <c r="BB1300" s="40">
        <v>11.20776764</v>
      </c>
      <c r="BC1300" s="40">
        <v>11.58689712</v>
      </c>
      <c r="BD1300" s="40">
        <v>11.970756189999999</v>
      </c>
      <c r="BE1300" s="40">
        <v>12.354702959999999</v>
      </c>
      <c r="BF1300" s="40">
        <v>12.73653202</v>
      </c>
      <c r="BG1300" s="40">
        <v>13.11817832</v>
      </c>
      <c r="BH1300" s="40">
        <v>13.504305069999999</v>
      </c>
      <c r="BI1300" s="40">
        <v>13.901807099999999</v>
      </c>
      <c r="BJ1300" s="40">
        <v>14.31572542</v>
      </c>
      <c r="BK1300" s="40">
        <v>14.74756964</v>
      </c>
      <c r="BL1300" s="40">
        <v>15.19597768</v>
      </c>
    </row>
    <row r="1301" spans="1:64" x14ac:dyDescent="0.3">
      <c r="A1301" s="40" t="s">
        <v>163</v>
      </c>
      <c r="B1301" s="40" t="s">
        <v>164</v>
      </c>
      <c r="C1301" s="40" t="s">
        <v>330</v>
      </c>
      <c r="D1301" s="40" t="s">
        <v>103</v>
      </c>
      <c r="E1301" s="40" t="s">
        <v>293</v>
      </c>
      <c r="G1301" s="40" t="s">
        <v>104</v>
      </c>
      <c r="H1301" s="40">
        <v>0.85691374799999998</v>
      </c>
      <c r="I1301" s="40">
        <v>0.882093723</v>
      </c>
      <c r="J1301" s="40">
        <v>0.908136218</v>
      </c>
      <c r="K1301" s="40">
        <v>0.93504123400000005</v>
      </c>
      <c r="L1301" s="40">
        <v>0.96280877099999995</v>
      </c>
      <c r="M1301" s="40">
        <v>0.99144464899999996</v>
      </c>
      <c r="N1301" s="40">
        <v>1.0209430479999999</v>
      </c>
      <c r="O1301" s="40">
        <v>1.0513078490000001</v>
      </c>
      <c r="P1301" s="40">
        <v>1.0825536039999999</v>
      </c>
      <c r="Q1301" s="40">
        <v>1.1146871060000001</v>
      </c>
      <c r="R1301" s="40">
        <v>1.1477190260000001</v>
      </c>
      <c r="S1301" s="40">
        <v>1.1816639179999999</v>
      </c>
      <c r="T1301" s="40">
        <v>1.2165266320000001</v>
      </c>
      <c r="U1301" s="40">
        <v>1.2523430680000001</v>
      </c>
      <c r="V1301" s="40">
        <v>1.2891103129999999</v>
      </c>
      <c r="W1301" s="40">
        <v>1.3268293390000001</v>
      </c>
      <c r="X1301" s="40">
        <v>1.365514699</v>
      </c>
      <c r="Y1301" s="40">
        <v>1.4052721450000001</v>
      </c>
      <c r="Z1301" s="40">
        <v>1.4462045210000001</v>
      </c>
      <c r="AA1301" s="40">
        <v>1.488391384</v>
      </c>
      <c r="AB1301" s="40">
        <v>1.5319084119999999</v>
      </c>
      <c r="AC1301" s="40">
        <v>1.576718735</v>
      </c>
      <c r="AD1301" s="40">
        <v>1.6226797319999999</v>
      </c>
      <c r="AE1301" s="40">
        <v>1.6695566120000001</v>
      </c>
      <c r="AF1301" s="40">
        <v>1.7172232460000001</v>
      </c>
      <c r="AG1301" s="40">
        <v>1.76574561</v>
      </c>
      <c r="AH1301" s="40">
        <v>1.81524983</v>
      </c>
      <c r="AI1301" s="40">
        <v>1.8657242650000001</v>
      </c>
      <c r="AJ1301" s="40">
        <v>1.9171727949999999</v>
      </c>
      <c r="AK1301" s="40">
        <v>1.969671097</v>
      </c>
      <c r="AL1301" s="40">
        <v>2.0230930439999999</v>
      </c>
      <c r="AM1301" s="40">
        <v>2.0776608130000001</v>
      </c>
      <c r="AN1301" s="40">
        <v>2.1342689429999999</v>
      </c>
      <c r="AO1301" s="40">
        <v>2.194045794</v>
      </c>
      <c r="AP1301" s="40">
        <v>2.257761715</v>
      </c>
      <c r="AQ1301" s="40">
        <v>2.3258416610000001</v>
      </c>
      <c r="AR1301" s="40">
        <v>2.3979800139999998</v>
      </c>
      <c r="AS1301" s="40">
        <v>2.4732929079999999</v>
      </c>
      <c r="AT1301" s="40">
        <v>2.550502571</v>
      </c>
      <c r="AU1301" s="40">
        <v>2.6286591640000001</v>
      </c>
      <c r="AV1301" s="40">
        <v>2.7076055110000001</v>
      </c>
      <c r="AW1301" s="40">
        <v>2.7876472300000001</v>
      </c>
      <c r="AX1301" s="40">
        <v>2.869037547</v>
      </c>
      <c r="AY1301" s="40">
        <v>2.9521907440000001</v>
      </c>
      <c r="AZ1301" s="40">
        <v>3.0374696810000001</v>
      </c>
      <c r="BA1301" s="40">
        <v>3.1247239740000001</v>
      </c>
      <c r="BB1301" s="40">
        <v>3.2139953430000001</v>
      </c>
      <c r="BC1301" s="40">
        <v>3.306045406</v>
      </c>
      <c r="BD1301" s="40">
        <v>3.401851169</v>
      </c>
      <c r="BE1301" s="40">
        <v>3.5020306589999999</v>
      </c>
      <c r="BF1301" s="40">
        <v>3.6069389740000002</v>
      </c>
      <c r="BG1301" s="40">
        <v>3.7161531000000001</v>
      </c>
      <c r="BH1301" s="40">
        <v>3.8286310270000001</v>
      </c>
      <c r="BI1301" s="40">
        <v>3.9428737749999998</v>
      </c>
      <c r="BJ1301" s="40">
        <v>4.0577675370000001</v>
      </c>
      <c r="BK1301" s="40">
        <v>4.1729096730000004</v>
      </c>
      <c r="BL1301" s="40">
        <v>4.2885262439999998</v>
      </c>
    </row>
    <row r="1302" spans="1:64" x14ac:dyDescent="0.3">
      <c r="A1302" s="40" t="s">
        <v>167</v>
      </c>
      <c r="B1302" s="40" t="s">
        <v>168</v>
      </c>
      <c r="C1302" s="40" t="s">
        <v>330</v>
      </c>
      <c r="D1302" s="40" t="s">
        <v>103</v>
      </c>
      <c r="E1302" s="40" t="s">
        <v>293</v>
      </c>
      <c r="G1302" s="40" t="s">
        <v>104</v>
      </c>
      <c r="H1302" s="40">
        <v>2.75226573</v>
      </c>
      <c r="I1302" s="40">
        <v>2.8326801929999998</v>
      </c>
      <c r="J1302" s="40">
        <v>2.9161332600000001</v>
      </c>
      <c r="K1302" s="40">
        <v>3.0020052100000001</v>
      </c>
      <c r="L1302" s="40">
        <v>3.089866582</v>
      </c>
      <c r="M1302" s="40">
        <v>3.17972527</v>
      </c>
      <c r="N1302" s="40">
        <v>3.2718046890000001</v>
      </c>
      <c r="O1302" s="40">
        <v>3.3660258939999999</v>
      </c>
      <c r="P1302" s="40">
        <v>3.462349412</v>
      </c>
      <c r="Q1302" s="40">
        <v>3.5608107680000001</v>
      </c>
      <c r="R1302" s="40">
        <v>3.6613475960000001</v>
      </c>
      <c r="S1302" s="40">
        <v>3.764173048</v>
      </c>
      <c r="T1302" s="40">
        <v>3.8699028969999998</v>
      </c>
      <c r="U1302" s="40">
        <v>3.9793605429999999</v>
      </c>
      <c r="V1302" s="40">
        <v>4.0931641269999997</v>
      </c>
      <c r="W1302" s="40">
        <v>4.211666535</v>
      </c>
      <c r="X1302" s="40">
        <v>4.334823557</v>
      </c>
      <c r="Y1302" s="40">
        <v>4.462268098</v>
      </c>
      <c r="Z1302" s="40">
        <v>4.5934364890000001</v>
      </c>
      <c r="AA1302" s="40">
        <v>4.7279576849999998</v>
      </c>
      <c r="AB1302" s="40">
        <v>4.8661924689999996</v>
      </c>
      <c r="AC1302" s="40">
        <v>5.0085908269999999</v>
      </c>
      <c r="AD1302" s="40">
        <v>5.155043815</v>
      </c>
      <c r="AE1302" s="40">
        <v>5.3053951210000001</v>
      </c>
      <c r="AF1302" s="40">
        <v>5.4597986900000004</v>
      </c>
      <c r="AG1302" s="40">
        <v>5.6183342539999996</v>
      </c>
      <c r="AH1302" s="40">
        <v>5.7819286329999997</v>
      </c>
      <c r="AI1302" s="40">
        <v>5.9526746660000001</v>
      </c>
      <c r="AJ1302" s="40">
        <v>6.1332557039999998</v>
      </c>
      <c r="AK1302" s="40">
        <v>6.3257764270000001</v>
      </c>
      <c r="AL1302" s="40">
        <v>6.5311249699999996</v>
      </c>
      <c r="AM1302" s="40">
        <v>6.7493676479999998</v>
      </c>
      <c r="AN1302" s="40">
        <v>6.9806702459999999</v>
      </c>
      <c r="AO1302" s="40">
        <v>7.2248859239999996</v>
      </c>
      <c r="AP1302" s="40">
        <v>7.4819081079999998</v>
      </c>
      <c r="AQ1302" s="40">
        <v>7.7523991470000002</v>
      </c>
      <c r="AR1302" s="40">
        <v>8.0366787720000001</v>
      </c>
      <c r="AS1302" s="40">
        <v>8.3338983179999993</v>
      </c>
      <c r="AT1302" s="40">
        <v>8.6427954529999997</v>
      </c>
      <c r="AU1302" s="40">
        <v>8.9626375619999994</v>
      </c>
      <c r="AV1302" s="40">
        <v>9.2934206990000003</v>
      </c>
      <c r="AW1302" s="40">
        <v>9.6360637879999995</v>
      </c>
      <c r="AX1302" s="40">
        <v>9.9920028419999998</v>
      </c>
      <c r="AY1302" s="40">
        <v>10.363157810000001</v>
      </c>
      <c r="AZ1302" s="40">
        <v>10.75112418</v>
      </c>
      <c r="BA1302" s="40">
        <v>11.15659904</v>
      </c>
      <c r="BB1302" s="40">
        <v>11.57996211</v>
      </c>
      <c r="BC1302" s="40">
        <v>12.022203360000001</v>
      </c>
      <c r="BD1302" s="40">
        <v>12.48433962</v>
      </c>
      <c r="BE1302" s="40">
        <v>12.967220340000001</v>
      </c>
      <c r="BF1302" s="40">
        <v>13.47172653</v>
      </c>
      <c r="BG1302" s="40">
        <v>13.998290040000001</v>
      </c>
      <c r="BH1302" s="40">
        <v>14.546752980000001</v>
      </c>
      <c r="BI1302" s="40">
        <v>15.116617189999999</v>
      </c>
      <c r="BJ1302" s="40">
        <v>15.707716899999999</v>
      </c>
      <c r="BK1302" s="40">
        <v>16.32034973</v>
      </c>
      <c r="BL1302" s="40">
        <v>16.95535486</v>
      </c>
    </row>
    <row r="1303" spans="1:64" x14ac:dyDescent="0.3">
      <c r="A1303" s="40" t="s">
        <v>169</v>
      </c>
      <c r="B1303" s="40" t="s">
        <v>170</v>
      </c>
      <c r="C1303" s="40" t="s">
        <v>330</v>
      </c>
      <c r="D1303" s="40" t="s">
        <v>103</v>
      </c>
      <c r="E1303" s="40" t="s">
        <v>293</v>
      </c>
      <c r="G1303" s="40" t="s">
        <v>104</v>
      </c>
      <c r="H1303" s="40">
        <v>50.575782029999999</v>
      </c>
      <c r="I1303" s="40">
        <v>51.63668105</v>
      </c>
      <c r="J1303" s="40">
        <v>52.738063400000001</v>
      </c>
      <c r="K1303" s="40">
        <v>53.873161170000003</v>
      </c>
      <c r="L1303" s="40">
        <v>55.038279699999997</v>
      </c>
      <c r="M1303" s="40">
        <v>56.235228429999999</v>
      </c>
      <c r="N1303" s="40">
        <v>57.469870550000003</v>
      </c>
      <c r="O1303" s="40">
        <v>58.748068119999999</v>
      </c>
      <c r="P1303" s="40">
        <v>60.07744546</v>
      </c>
      <c r="Q1303" s="40">
        <v>61.466012280000001</v>
      </c>
      <c r="R1303" s="40">
        <v>62.908538929999999</v>
      </c>
      <c r="S1303" s="40">
        <v>64.409898220000002</v>
      </c>
      <c r="T1303" s="40">
        <v>65.99957508</v>
      </c>
      <c r="U1303" s="40">
        <v>67.715843739999997</v>
      </c>
      <c r="V1303" s="40">
        <v>69.582410490000001</v>
      </c>
      <c r="W1303" s="40">
        <v>71.616576080000002</v>
      </c>
      <c r="X1303" s="40">
        <v>73.801074909999997</v>
      </c>
      <c r="Y1303" s="40">
        <v>76.082380839999999</v>
      </c>
      <c r="Z1303" s="40">
        <v>78.385640719999998</v>
      </c>
      <c r="AA1303" s="40">
        <v>80.657821400000003</v>
      </c>
      <c r="AB1303" s="40">
        <v>82.877732030000004</v>
      </c>
      <c r="AC1303" s="40">
        <v>85.063086179999999</v>
      </c>
      <c r="AD1303" s="40">
        <v>87.247358829999996</v>
      </c>
      <c r="AE1303" s="40">
        <v>89.482239199999995</v>
      </c>
      <c r="AF1303" s="40">
        <v>91.80506604</v>
      </c>
      <c r="AG1303" s="40">
        <v>94.226316190000006</v>
      </c>
      <c r="AH1303" s="40">
        <v>96.733124720000006</v>
      </c>
      <c r="AI1303" s="40">
        <v>99.311880059999993</v>
      </c>
      <c r="AJ1303" s="40">
        <v>101.94050420000001</v>
      </c>
      <c r="AK1303" s="40">
        <v>104.6037836</v>
      </c>
      <c r="AL1303" s="40">
        <v>107.3007708</v>
      </c>
      <c r="AM1303" s="40">
        <v>110.0404745</v>
      </c>
      <c r="AN1303" s="40">
        <v>112.8295146</v>
      </c>
      <c r="AO1303" s="40">
        <v>115.6777046</v>
      </c>
      <c r="AP1303" s="40">
        <v>118.5935692</v>
      </c>
      <c r="AQ1303" s="40">
        <v>121.5816331</v>
      </c>
      <c r="AR1303" s="40">
        <v>124.64475659999999</v>
      </c>
      <c r="AS1303" s="40">
        <v>127.78830000000001</v>
      </c>
      <c r="AT1303" s="40">
        <v>131.0177904</v>
      </c>
      <c r="AU1303" s="40">
        <v>134.3390856</v>
      </c>
      <c r="AV1303" s="40">
        <v>137.75534329999999</v>
      </c>
      <c r="AW1303" s="40">
        <v>141.2724508</v>
      </c>
      <c r="AX1303" s="40">
        <v>144.902152</v>
      </c>
      <c r="AY1303" s="40">
        <v>148.65840549999999</v>
      </c>
      <c r="AZ1303" s="40">
        <v>152.5516629</v>
      </c>
      <c r="BA1303" s="40">
        <v>156.58628849999999</v>
      </c>
      <c r="BB1303" s="40">
        <v>160.7617994</v>
      </c>
      <c r="BC1303" s="40">
        <v>165.07723139999999</v>
      </c>
      <c r="BD1303" s="40">
        <v>169.5292785</v>
      </c>
      <c r="BE1303" s="40">
        <v>174.11449759999999</v>
      </c>
      <c r="BF1303" s="40">
        <v>178.83447630000001</v>
      </c>
      <c r="BG1303" s="40">
        <v>183.68774110000001</v>
      </c>
      <c r="BH1303" s="40">
        <v>188.66377130000001</v>
      </c>
      <c r="BI1303" s="40">
        <v>193.74869839999999</v>
      </c>
      <c r="BJ1303" s="40">
        <v>198.9324901</v>
      </c>
      <c r="BK1303" s="40">
        <v>204.21142549999999</v>
      </c>
      <c r="BL1303" s="40">
        <v>209.58783339999999</v>
      </c>
    </row>
    <row r="1304" spans="1:64" x14ac:dyDescent="0.3">
      <c r="A1304" s="40" t="s">
        <v>173</v>
      </c>
      <c r="B1304" s="40" t="s">
        <v>174</v>
      </c>
      <c r="C1304" s="40" t="s">
        <v>330</v>
      </c>
      <c r="D1304" s="40" t="s">
        <v>103</v>
      </c>
      <c r="E1304" s="40" t="s">
        <v>293</v>
      </c>
      <c r="G1304" s="40" t="s">
        <v>104</v>
      </c>
      <c r="H1304" s="40">
        <v>17.115737809999999</v>
      </c>
      <c r="I1304" s="40">
        <v>17.591352000000001</v>
      </c>
      <c r="J1304" s="40">
        <v>18.084168699999999</v>
      </c>
      <c r="K1304" s="40">
        <v>18.596125279999999</v>
      </c>
      <c r="L1304" s="40">
        <v>19.128842259999999</v>
      </c>
      <c r="M1304" s="40">
        <v>19.681145799999999</v>
      </c>
      <c r="N1304" s="40">
        <v>20.252620369999999</v>
      </c>
      <c r="O1304" s="40">
        <v>20.84630447</v>
      </c>
      <c r="P1304" s="40">
        <v>21.465974129999999</v>
      </c>
      <c r="Q1304" s="40">
        <v>22.11346284</v>
      </c>
      <c r="R1304" s="40">
        <v>22.793632160000001</v>
      </c>
      <c r="S1304" s="40">
        <v>23.503422839999999</v>
      </c>
      <c r="T1304" s="40">
        <v>24.22710227</v>
      </c>
      <c r="U1304" s="40">
        <v>24.943375060000001</v>
      </c>
      <c r="V1304" s="40">
        <v>25.63864852</v>
      </c>
      <c r="W1304" s="40">
        <v>26.305895190000001</v>
      </c>
      <c r="X1304" s="40">
        <v>26.95444346</v>
      </c>
      <c r="Y1304" s="40">
        <v>27.607463769999999</v>
      </c>
      <c r="Z1304" s="40">
        <v>28.297460139999998</v>
      </c>
      <c r="AA1304" s="40">
        <v>29.0481795</v>
      </c>
      <c r="AB1304" s="40">
        <v>29.86723108</v>
      </c>
      <c r="AC1304" s="40">
        <v>30.74876123</v>
      </c>
      <c r="AD1304" s="40">
        <v>31.685945050000001</v>
      </c>
      <c r="AE1304" s="40">
        <v>32.666737650000002</v>
      </c>
      <c r="AF1304" s="40">
        <v>33.68170155</v>
      </c>
      <c r="AG1304" s="40">
        <v>34.727881369999999</v>
      </c>
      <c r="AH1304" s="40">
        <v>35.806866460000002</v>
      </c>
      <c r="AI1304" s="40">
        <v>36.918797069999997</v>
      </c>
      <c r="AJ1304" s="40">
        <v>38.064717190000003</v>
      </c>
      <c r="AK1304" s="40">
        <v>39.243842520000001</v>
      </c>
      <c r="AL1304" s="40">
        <v>40.459424509999998</v>
      </c>
      <c r="AM1304" s="40">
        <v>41.706357449999999</v>
      </c>
      <c r="AN1304" s="40">
        <v>42.965615749999998</v>
      </c>
      <c r="AO1304" s="40">
        <v>44.212190309999997</v>
      </c>
      <c r="AP1304" s="40">
        <v>45.429834309999997</v>
      </c>
      <c r="AQ1304" s="40">
        <v>46.611317720000002</v>
      </c>
      <c r="AR1304" s="40">
        <v>47.766727260000003</v>
      </c>
      <c r="AS1304" s="40">
        <v>48.91909313</v>
      </c>
      <c r="AT1304" s="40">
        <v>50.101059579999998</v>
      </c>
      <c r="AU1304" s="40">
        <v>51.337723990000001</v>
      </c>
      <c r="AV1304" s="40">
        <v>52.638534249999999</v>
      </c>
      <c r="AW1304" s="40">
        <v>54.001251750000002</v>
      </c>
      <c r="AX1304" s="40">
        <v>55.425076609999998</v>
      </c>
      <c r="AY1304" s="40">
        <v>56.905126469999999</v>
      </c>
      <c r="AZ1304" s="40">
        <v>58.439027680000002</v>
      </c>
      <c r="BA1304" s="40">
        <v>60.0257778</v>
      </c>
      <c r="BB1304" s="40">
        <v>61.671204490000001</v>
      </c>
      <c r="BC1304" s="40">
        <v>63.387300680000003</v>
      </c>
      <c r="BD1304" s="40">
        <v>65.189409440000006</v>
      </c>
      <c r="BE1304" s="40">
        <v>67.086838409999999</v>
      </c>
      <c r="BF1304" s="40">
        <v>69.084869889999993</v>
      </c>
      <c r="BG1304" s="40">
        <v>71.175988160000003</v>
      </c>
      <c r="BH1304" s="40">
        <v>73.340881940000003</v>
      </c>
      <c r="BI1304" s="40">
        <v>75.55243858</v>
      </c>
      <c r="BJ1304" s="40">
        <v>77.790443049999993</v>
      </c>
      <c r="BK1304" s="40">
        <v>80.047857480000005</v>
      </c>
      <c r="BL1304" s="40">
        <v>82.327777490000003</v>
      </c>
    </row>
    <row r="1305" spans="1:64" x14ac:dyDescent="0.3">
      <c r="A1305" s="40" t="s">
        <v>5</v>
      </c>
      <c r="B1305" s="40" t="s">
        <v>6</v>
      </c>
      <c r="C1305" s="40" t="s">
        <v>329</v>
      </c>
      <c r="D1305" s="40" t="s">
        <v>105</v>
      </c>
      <c r="E1305" s="40" t="s">
        <v>293</v>
      </c>
      <c r="G1305" s="40" t="s">
        <v>106</v>
      </c>
      <c r="H1305" s="40">
        <v>1.9277538789999999</v>
      </c>
      <c r="I1305" s="40">
        <v>1.94577398</v>
      </c>
      <c r="J1305" s="40">
        <v>1.9306928560000001</v>
      </c>
      <c r="K1305" s="40">
        <v>1.870295531</v>
      </c>
      <c r="L1305" s="40">
        <v>1.7887994030000001</v>
      </c>
      <c r="M1305" s="40">
        <v>1.7017978499999999</v>
      </c>
      <c r="N1305" s="40">
        <v>1.6538992830000001</v>
      </c>
      <c r="O1305" s="40">
        <v>1.6817430040000001</v>
      </c>
      <c r="P1305" s="40">
        <v>1.805262181</v>
      </c>
      <c r="Q1305" s="40">
        <v>1.9934913139999999</v>
      </c>
      <c r="R1305" s="40">
        <v>2.20224682</v>
      </c>
      <c r="S1305" s="40">
        <v>2.3901261740000002</v>
      </c>
      <c r="T1305" s="40">
        <v>2.5483689580000002</v>
      </c>
      <c r="U1305" s="40">
        <v>2.6624950319999998</v>
      </c>
      <c r="V1305" s="40">
        <v>2.7466728050000002</v>
      </c>
      <c r="W1305" s="40">
        <v>2.8046672510000001</v>
      </c>
      <c r="X1305" s="40">
        <v>2.869348735</v>
      </c>
      <c r="Y1305" s="40">
        <v>2.9705582169999998</v>
      </c>
      <c r="Z1305" s="40">
        <v>3.119058543</v>
      </c>
      <c r="AA1305" s="40">
        <v>3.2826587630000001</v>
      </c>
      <c r="AB1305" s="40">
        <v>3.4624340679999999</v>
      </c>
      <c r="AC1305" s="40">
        <v>3.5873081560000002</v>
      </c>
      <c r="AD1305" s="40">
        <v>3.5815147939999998</v>
      </c>
      <c r="AE1305" s="40">
        <v>3.4221856160000002</v>
      </c>
      <c r="AF1305" s="40">
        <v>3.1767033420000002</v>
      </c>
      <c r="AG1305" s="40">
        <v>2.898427281</v>
      </c>
      <c r="AH1305" s="40">
        <v>2.6852591800000001</v>
      </c>
      <c r="AI1305" s="40">
        <v>2.601738605</v>
      </c>
      <c r="AJ1305" s="40">
        <v>2.684418494</v>
      </c>
      <c r="AK1305" s="40">
        <v>2.868721394</v>
      </c>
      <c r="AL1305" s="40">
        <v>3.090290365</v>
      </c>
      <c r="AM1305" s="40">
        <v>3.2516178469999999</v>
      </c>
      <c r="AN1305" s="40">
        <v>3.302193683</v>
      </c>
      <c r="AO1305" s="40">
        <v>3.2123623810000002</v>
      </c>
      <c r="AP1305" s="40">
        <v>3.0431982789999998</v>
      </c>
      <c r="AQ1305" s="40">
        <v>2.8552665460000002</v>
      </c>
      <c r="AR1305" s="40">
        <v>2.7323145420000001</v>
      </c>
      <c r="AS1305" s="40">
        <v>2.715382344</v>
      </c>
      <c r="AT1305" s="40">
        <v>2.8325592500000001</v>
      </c>
      <c r="AU1305" s="40">
        <v>3.0329434150000001</v>
      </c>
      <c r="AV1305" s="40">
        <v>3.2454913890000001</v>
      </c>
      <c r="AW1305" s="40">
        <v>3.4115152869999998</v>
      </c>
      <c r="AX1305" s="40">
        <v>3.5263027650000001</v>
      </c>
      <c r="AY1305" s="40">
        <v>3.5739619739999999</v>
      </c>
      <c r="AZ1305" s="40">
        <v>3.5758996980000002</v>
      </c>
      <c r="BA1305" s="40">
        <v>3.5661598919999999</v>
      </c>
      <c r="BB1305" s="40">
        <v>3.5645386330000002</v>
      </c>
      <c r="BC1305" s="40">
        <v>3.563447842</v>
      </c>
      <c r="BD1305" s="40">
        <v>3.5668209829999999</v>
      </c>
      <c r="BE1305" s="40">
        <v>3.5700986380000002</v>
      </c>
      <c r="BF1305" s="40">
        <v>3.570352438</v>
      </c>
      <c r="BG1305" s="40">
        <v>3.5594960100000002</v>
      </c>
      <c r="BH1305" s="40">
        <v>3.5318241910000001</v>
      </c>
      <c r="BI1305" s="40">
        <v>3.485412535</v>
      </c>
      <c r="BJ1305" s="40">
        <v>3.42802067</v>
      </c>
      <c r="BK1305" s="40">
        <v>3.3675721310000002</v>
      </c>
      <c r="BL1305" s="40">
        <v>3.3135073350000002</v>
      </c>
    </row>
    <row r="1306" spans="1:64" x14ac:dyDescent="0.3">
      <c r="A1306" s="40" t="s">
        <v>151</v>
      </c>
      <c r="B1306" s="40" t="s">
        <v>152</v>
      </c>
      <c r="C1306" s="40" t="s">
        <v>329</v>
      </c>
      <c r="D1306" s="40" t="s">
        <v>105</v>
      </c>
      <c r="E1306" s="40" t="s">
        <v>293</v>
      </c>
      <c r="G1306" s="40" t="s">
        <v>106</v>
      </c>
      <c r="H1306" s="40">
        <v>1.9041517610000001</v>
      </c>
      <c r="I1306" s="40">
        <v>1.8838807479999999</v>
      </c>
      <c r="J1306" s="40">
        <v>1.9254838190000001</v>
      </c>
      <c r="K1306" s="40">
        <v>2.0445334819999998</v>
      </c>
      <c r="L1306" s="40">
        <v>2.2014328600000002</v>
      </c>
      <c r="M1306" s="40">
        <v>2.4026775159999998</v>
      </c>
      <c r="N1306" s="40">
        <v>2.5460349199999999</v>
      </c>
      <c r="O1306" s="40">
        <v>2.5102627119999998</v>
      </c>
      <c r="P1306" s="40">
        <v>2.2517396700000001</v>
      </c>
      <c r="Q1306" s="40">
        <v>1.8650942930000001</v>
      </c>
      <c r="R1306" s="40">
        <v>1.4304229369999999</v>
      </c>
      <c r="S1306" s="40">
        <v>1.096722532</v>
      </c>
      <c r="T1306" s="40">
        <v>0.96716292199999998</v>
      </c>
      <c r="U1306" s="40">
        <v>1.1142141720000001</v>
      </c>
      <c r="V1306" s="40">
        <v>1.4515598249999999</v>
      </c>
      <c r="W1306" s="40">
        <v>1.83957671</v>
      </c>
      <c r="X1306" s="40">
        <v>2.156850843</v>
      </c>
      <c r="Y1306" s="40">
        <v>2.3937653590000001</v>
      </c>
      <c r="Z1306" s="40">
        <v>2.5115744420000001</v>
      </c>
      <c r="AA1306" s="40">
        <v>2.5463954719999999</v>
      </c>
      <c r="AB1306" s="40">
        <v>2.551165863</v>
      </c>
      <c r="AC1306" s="40">
        <v>2.5757271980000001</v>
      </c>
      <c r="AD1306" s="40">
        <v>2.6268990049999998</v>
      </c>
      <c r="AE1306" s="40">
        <v>2.717766568</v>
      </c>
      <c r="AF1306" s="40">
        <v>2.8206108300000001</v>
      </c>
      <c r="AG1306" s="40">
        <v>2.9236028969999999</v>
      </c>
      <c r="AH1306" s="40">
        <v>2.974408382</v>
      </c>
      <c r="AI1306" s="40">
        <v>2.9283899980000001</v>
      </c>
      <c r="AJ1306" s="40">
        <v>2.7664643789999999</v>
      </c>
      <c r="AK1306" s="40">
        <v>2.5318873320000002</v>
      </c>
      <c r="AL1306" s="40">
        <v>2.311459105</v>
      </c>
      <c r="AM1306" s="40">
        <v>2.1261001180000001</v>
      </c>
      <c r="AN1306" s="40">
        <v>1.9289230150000001</v>
      </c>
      <c r="AO1306" s="40">
        <v>1.7214022410000001</v>
      </c>
      <c r="AP1306" s="40">
        <v>1.528736221</v>
      </c>
      <c r="AQ1306" s="40">
        <v>1.3172377470000001</v>
      </c>
      <c r="AR1306" s="40">
        <v>1.16818212</v>
      </c>
      <c r="AS1306" s="40">
        <v>1.207565317</v>
      </c>
      <c r="AT1306" s="40">
        <v>1.48556011</v>
      </c>
      <c r="AU1306" s="40">
        <v>1.9207120360000001</v>
      </c>
      <c r="AV1306" s="40">
        <v>2.3946280780000002</v>
      </c>
      <c r="AW1306" s="40">
        <v>2.793810959</v>
      </c>
      <c r="AX1306" s="40">
        <v>3.0896785809999998</v>
      </c>
      <c r="AY1306" s="40">
        <v>3.245121675</v>
      </c>
      <c r="AZ1306" s="40">
        <v>3.2981530710000002</v>
      </c>
      <c r="BA1306" s="40">
        <v>3.3390111170000001</v>
      </c>
      <c r="BB1306" s="40">
        <v>3.3847163880000002</v>
      </c>
      <c r="BC1306" s="40">
        <v>3.3769151239999999</v>
      </c>
      <c r="BD1306" s="40">
        <v>3.3146212820000001</v>
      </c>
      <c r="BE1306" s="40">
        <v>3.2211828549999999</v>
      </c>
      <c r="BF1306" s="40">
        <v>3.1060464140000001</v>
      </c>
      <c r="BG1306" s="40">
        <v>3.0084360110000001</v>
      </c>
      <c r="BH1306" s="40">
        <v>2.9650960949999998</v>
      </c>
      <c r="BI1306" s="40">
        <v>2.992264687</v>
      </c>
      <c r="BJ1306" s="40">
        <v>3.0611028939999998</v>
      </c>
      <c r="BK1306" s="40">
        <v>3.1353331459999998</v>
      </c>
      <c r="BL1306" s="40">
        <v>3.1807641549999999</v>
      </c>
    </row>
    <row r="1307" spans="1:64" x14ac:dyDescent="0.3">
      <c r="A1307" s="40" t="s">
        <v>157</v>
      </c>
      <c r="B1307" s="40" t="s">
        <v>158</v>
      </c>
      <c r="C1307" s="40" t="s">
        <v>329</v>
      </c>
      <c r="D1307" s="40" t="s">
        <v>105</v>
      </c>
      <c r="E1307" s="40" t="s">
        <v>293</v>
      </c>
      <c r="G1307" s="40" t="s">
        <v>106</v>
      </c>
      <c r="H1307" s="40">
        <v>2.3199763080000002</v>
      </c>
      <c r="I1307" s="40">
        <v>2.3978838179999999</v>
      </c>
      <c r="J1307" s="40">
        <v>2.454577649</v>
      </c>
      <c r="K1307" s="40">
        <v>2.4841587550000002</v>
      </c>
      <c r="L1307" s="40">
        <v>2.4959558739999999</v>
      </c>
      <c r="M1307" s="40">
        <v>2.4786580370000002</v>
      </c>
      <c r="N1307" s="40">
        <v>2.464686232</v>
      </c>
      <c r="O1307" s="40">
        <v>2.4983636040000001</v>
      </c>
      <c r="P1307" s="40">
        <v>2.5938409770000002</v>
      </c>
      <c r="Q1307" s="40">
        <v>2.714367969</v>
      </c>
      <c r="R1307" s="40">
        <v>2.879581242</v>
      </c>
      <c r="S1307" s="40">
        <v>2.9891281410000001</v>
      </c>
      <c r="T1307" s="40">
        <v>2.9190059349999999</v>
      </c>
      <c r="U1307" s="40">
        <v>2.6293969179999999</v>
      </c>
      <c r="V1307" s="40">
        <v>2.2203002409999999</v>
      </c>
      <c r="W1307" s="40">
        <v>1.7654917050000001</v>
      </c>
      <c r="X1307" s="40">
        <v>1.4243287680000001</v>
      </c>
      <c r="Y1307" s="40">
        <v>1.3175588709999999</v>
      </c>
      <c r="Z1307" s="40">
        <v>1.520335381</v>
      </c>
      <c r="AA1307" s="40">
        <v>1.9316921659999999</v>
      </c>
      <c r="AB1307" s="40">
        <v>2.3966623669999998</v>
      </c>
      <c r="AC1307" s="40">
        <v>2.7754982319999999</v>
      </c>
      <c r="AD1307" s="40">
        <v>3.047155391</v>
      </c>
      <c r="AE1307" s="40">
        <v>3.1695295190000001</v>
      </c>
      <c r="AF1307" s="40">
        <v>3.191395489</v>
      </c>
      <c r="AG1307" s="40">
        <v>3.184953031</v>
      </c>
      <c r="AH1307" s="40">
        <v>3.2066493829999998</v>
      </c>
      <c r="AI1307" s="40">
        <v>3.2545147769999998</v>
      </c>
      <c r="AJ1307" s="40">
        <v>3.3416670449999999</v>
      </c>
      <c r="AK1307" s="40">
        <v>3.4433474569999998</v>
      </c>
      <c r="AL1307" s="40">
        <v>3.543644268</v>
      </c>
      <c r="AM1307" s="40">
        <v>3.600873284</v>
      </c>
      <c r="AN1307" s="40">
        <v>3.5850483560000002</v>
      </c>
      <c r="AO1307" s="40">
        <v>3.4843758760000001</v>
      </c>
      <c r="AP1307" s="40">
        <v>3.3331811669999998</v>
      </c>
      <c r="AQ1307" s="40">
        <v>3.169058492</v>
      </c>
      <c r="AR1307" s="40">
        <v>3.032410445</v>
      </c>
      <c r="AS1307" s="40">
        <v>2.9374208140000002</v>
      </c>
      <c r="AT1307" s="40">
        <v>2.8972317410000001</v>
      </c>
      <c r="AU1307" s="40">
        <v>2.892890897</v>
      </c>
      <c r="AV1307" s="40">
        <v>2.8957543810000002</v>
      </c>
      <c r="AW1307" s="40">
        <v>2.8852176859999998</v>
      </c>
      <c r="AX1307" s="40">
        <v>2.8636164700000002</v>
      </c>
      <c r="AY1307" s="40">
        <v>2.825855454</v>
      </c>
      <c r="AZ1307" s="40">
        <v>2.7787150559999998</v>
      </c>
      <c r="BA1307" s="40">
        <v>2.7301302440000002</v>
      </c>
      <c r="BB1307" s="40">
        <v>2.6898152560000002</v>
      </c>
      <c r="BC1307" s="40">
        <v>2.6611540759999999</v>
      </c>
      <c r="BD1307" s="40">
        <v>2.6470654050000002</v>
      </c>
      <c r="BE1307" s="40">
        <v>2.6415944769999999</v>
      </c>
      <c r="BF1307" s="40">
        <v>2.6376702930000002</v>
      </c>
      <c r="BG1307" s="40">
        <v>2.6275988809999999</v>
      </c>
      <c r="BH1307" s="40">
        <v>2.608930467</v>
      </c>
      <c r="BI1307" s="40">
        <v>2.5790683059999999</v>
      </c>
      <c r="BJ1307" s="40">
        <v>2.5414686190000002</v>
      </c>
      <c r="BK1307" s="40">
        <v>2.5018213779999998</v>
      </c>
      <c r="BL1307" s="40">
        <v>2.4636992539999998</v>
      </c>
    </row>
    <row r="1308" spans="1:64" x14ac:dyDescent="0.3">
      <c r="A1308" s="40" t="s">
        <v>159</v>
      </c>
      <c r="B1308" s="40" t="s">
        <v>160</v>
      </c>
      <c r="C1308" s="40" t="s">
        <v>329</v>
      </c>
      <c r="D1308" s="40" t="s">
        <v>105</v>
      </c>
      <c r="E1308" s="40" t="s">
        <v>293</v>
      </c>
      <c r="G1308" s="40" t="s">
        <v>106</v>
      </c>
      <c r="H1308" s="40">
        <v>3.1095339470000001</v>
      </c>
      <c r="I1308" s="40">
        <v>3.1494597990000002</v>
      </c>
      <c r="J1308" s="40">
        <v>3.187174277</v>
      </c>
      <c r="K1308" s="40">
        <v>3.2223427710000001</v>
      </c>
      <c r="L1308" s="40">
        <v>3.2566179609999999</v>
      </c>
      <c r="M1308" s="40">
        <v>3.2888841900000001</v>
      </c>
      <c r="N1308" s="40">
        <v>3.3239810689999998</v>
      </c>
      <c r="O1308" s="40">
        <v>3.3673662499999999</v>
      </c>
      <c r="P1308" s="40">
        <v>3.4207515630000001</v>
      </c>
      <c r="Q1308" s="40">
        <v>3.4793055769999999</v>
      </c>
      <c r="R1308" s="40">
        <v>3.5361335409999999</v>
      </c>
      <c r="S1308" s="40">
        <v>3.5864114329999999</v>
      </c>
      <c r="T1308" s="40">
        <v>3.629889221</v>
      </c>
      <c r="U1308" s="40">
        <v>3.665038316</v>
      </c>
      <c r="V1308" s="40">
        <v>3.693440984</v>
      </c>
      <c r="W1308" s="40">
        <v>3.7123123140000001</v>
      </c>
      <c r="X1308" s="40">
        <v>3.727611628</v>
      </c>
      <c r="Y1308" s="40">
        <v>3.746989438</v>
      </c>
      <c r="Z1308" s="40">
        <v>3.7723910040000002</v>
      </c>
      <c r="AA1308" s="40">
        <v>3.796904783</v>
      </c>
      <c r="AB1308" s="40">
        <v>3.815200591</v>
      </c>
      <c r="AC1308" s="40">
        <v>3.8178279769999999</v>
      </c>
      <c r="AD1308" s="40">
        <v>3.799318113</v>
      </c>
      <c r="AE1308" s="40">
        <v>3.7572342170000002</v>
      </c>
      <c r="AF1308" s="40">
        <v>3.6983026489999999</v>
      </c>
      <c r="AG1308" s="40">
        <v>3.6346929139999999</v>
      </c>
      <c r="AH1308" s="40">
        <v>3.570156017</v>
      </c>
      <c r="AI1308" s="40">
        <v>3.499360094</v>
      </c>
      <c r="AJ1308" s="40">
        <v>3.4228222690000001</v>
      </c>
      <c r="AK1308" s="40">
        <v>3.3433163100000001</v>
      </c>
      <c r="AL1308" s="40">
        <v>3.2666066360000001</v>
      </c>
      <c r="AM1308" s="40">
        <v>3.1923684620000001</v>
      </c>
      <c r="AN1308" s="40">
        <v>3.1161476979999998</v>
      </c>
      <c r="AO1308" s="40">
        <v>3.0378340239999999</v>
      </c>
      <c r="AP1308" s="40">
        <v>2.9614219369999999</v>
      </c>
      <c r="AQ1308" s="40">
        <v>2.887991306</v>
      </c>
      <c r="AR1308" s="40">
        <v>2.824544699</v>
      </c>
      <c r="AS1308" s="40">
        <v>2.7782256599999999</v>
      </c>
      <c r="AT1308" s="40">
        <v>2.7518425120000001</v>
      </c>
      <c r="AU1308" s="40">
        <v>2.7401358010000001</v>
      </c>
      <c r="AV1308" s="40">
        <v>2.7317745819999999</v>
      </c>
      <c r="AW1308" s="40">
        <v>2.723965819</v>
      </c>
      <c r="AX1308" s="40">
        <v>2.722998123</v>
      </c>
      <c r="AY1308" s="40">
        <v>2.7284932789999998</v>
      </c>
      <c r="AZ1308" s="40">
        <v>2.7372714230000001</v>
      </c>
      <c r="BA1308" s="40">
        <v>2.7464307840000002</v>
      </c>
      <c r="BB1308" s="40">
        <v>2.752069036</v>
      </c>
      <c r="BC1308" s="40">
        <v>2.7515590639999998</v>
      </c>
      <c r="BD1308" s="40">
        <v>2.743207843</v>
      </c>
      <c r="BE1308" s="40">
        <v>2.7284057119999998</v>
      </c>
      <c r="BF1308" s="40">
        <v>2.7118259980000001</v>
      </c>
      <c r="BG1308" s="40">
        <v>2.6931693970000001</v>
      </c>
      <c r="BH1308" s="40">
        <v>2.6681216590000001</v>
      </c>
      <c r="BI1308" s="40">
        <v>2.636116355</v>
      </c>
      <c r="BJ1308" s="40">
        <v>2.5993365339999999</v>
      </c>
      <c r="BK1308" s="40">
        <v>2.5609253980000002</v>
      </c>
      <c r="BL1308" s="40">
        <v>2.5231105629999999</v>
      </c>
    </row>
    <row r="1309" spans="1:64" x14ac:dyDescent="0.3">
      <c r="A1309" s="40" t="s">
        <v>275</v>
      </c>
      <c r="B1309" s="40" t="s">
        <v>276</v>
      </c>
      <c r="C1309" s="40" t="s">
        <v>329</v>
      </c>
      <c r="D1309" s="40" t="s">
        <v>105</v>
      </c>
      <c r="E1309" s="40" t="s">
        <v>293</v>
      </c>
      <c r="G1309" s="40" t="s">
        <v>106</v>
      </c>
      <c r="H1309" s="40">
        <v>2.406310231</v>
      </c>
      <c r="I1309" s="40">
        <v>2.4383608670000001</v>
      </c>
      <c r="J1309" s="40">
        <v>2.4693236870000002</v>
      </c>
      <c r="K1309" s="40">
        <v>2.4992564380000002</v>
      </c>
      <c r="L1309" s="40">
        <v>2.5286439519999999</v>
      </c>
      <c r="M1309" s="40">
        <v>2.5562546909999999</v>
      </c>
      <c r="N1309" s="40">
        <v>2.5840236390000002</v>
      </c>
      <c r="O1309" s="40">
        <v>2.6153443470000002</v>
      </c>
      <c r="P1309" s="40">
        <v>2.650533206</v>
      </c>
      <c r="Q1309" s="40">
        <v>2.6874935880000002</v>
      </c>
      <c r="R1309" s="40">
        <v>2.7231754669999999</v>
      </c>
      <c r="S1309" s="40">
        <v>2.7550418209999998</v>
      </c>
      <c r="T1309" s="40">
        <v>2.7825425510000001</v>
      </c>
      <c r="U1309" s="40">
        <v>2.8045362819999999</v>
      </c>
      <c r="V1309" s="40">
        <v>2.821939193</v>
      </c>
      <c r="W1309" s="40">
        <v>2.836856203</v>
      </c>
      <c r="X1309" s="40">
        <v>2.8498062709999998</v>
      </c>
      <c r="Y1309" s="40">
        <v>2.8600487449999998</v>
      </c>
      <c r="Z1309" s="40">
        <v>2.867928021</v>
      </c>
      <c r="AA1309" s="40">
        <v>2.8732078599999999</v>
      </c>
      <c r="AB1309" s="40">
        <v>2.8811747479999998</v>
      </c>
      <c r="AC1309" s="40">
        <v>2.8870685009999999</v>
      </c>
      <c r="AD1309" s="40">
        <v>2.8836034580000001</v>
      </c>
      <c r="AE1309" s="40">
        <v>2.8686312940000001</v>
      </c>
      <c r="AF1309" s="40">
        <v>2.8485878219999998</v>
      </c>
      <c r="AG1309" s="40">
        <v>2.8276809809999999</v>
      </c>
      <c r="AH1309" s="40">
        <v>2.8157648239999999</v>
      </c>
      <c r="AI1309" s="40">
        <v>2.8209175910000002</v>
      </c>
      <c r="AJ1309" s="40">
        <v>2.8467089959999998</v>
      </c>
      <c r="AK1309" s="40">
        <v>2.8862002580000001</v>
      </c>
      <c r="AL1309" s="40">
        <v>2.924293091</v>
      </c>
      <c r="AM1309" s="40">
        <v>2.9577697120000002</v>
      </c>
      <c r="AN1309" s="40">
        <v>2.9959966370000002</v>
      </c>
      <c r="AO1309" s="40">
        <v>3.0387153069999999</v>
      </c>
      <c r="AP1309" s="40">
        <v>3.0810807160000002</v>
      </c>
      <c r="AQ1309" s="40">
        <v>3.1216401779999998</v>
      </c>
      <c r="AR1309" s="40">
        <v>3.1518181250000001</v>
      </c>
      <c r="AS1309" s="40">
        <v>3.1620606929999999</v>
      </c>
      <c r="AT1309" s="40">
        <v>3.148876612</v>
      </c>
      <c r="AU1309" s="40">
        <v>3.119708696</v>
      </c>
      <c r="AV1309" s="40">
        <v>3.085857705</v>
      </c>
      <c r="AW1309" s="40">
        <v>3.053493767</v>
      </c>
      <c r="AX1309" s="40">
        <v>3.019969277</v>
      </c>
      <c r="AY1309" s="40">
        <v>2.9866762420000001</v>
      </c>
      <c r="AZ1309" s="40">
        <v>2.953901101</v>
      </c>
      <c r="BA1309" s="40">
        <v>2.9211530610000001</v>
      </c>
      <c r="BB1309" s="40">
        <v>2.8882208970000001</v>
      </c>
      <c r="BC1309" s="40">
        <v>2.8556143459999999</v>
      </c>
      <c r="BD1309" s="40">
        <v>2.8235262649999999</v>
      </c>
      <c r="BE1309" s="40">
        <v>2.7926473239999998</v>
      </c>
      <c r="BF1309" s="40">
        <v>2.7618068070000001</v>
      </c>
      <c r="BG1309" s="40">
        <v>2.7337464040000001</v>
      </c>
      <c r="BH1309" s="40">
        <v>2.7130507129999999</v>
      </c>
      <c r="BI1309" s="40">
        <v>2.7010974509999999</v>
      </c>
      <c r="BJ1309" s="40">
        <v>2.6945779459999999</v>
      </c>
      <c r="BK1309" s="40">
        <v>2.6888707119999999</v>
      </c>
      <c r="BL1309" s="40">
        <v>2.6805846459999998</v>
      </c>
    </row>
    <row r="1310" spans="1:64" x14ac:dyDescent="0.3">
      <c r="A1310" s="40" t="s">
        <v>277</v>
      </c>
      <c r="B1310" s="40" t="s">
        <v>278</v>
      </c>
      <c r="C1310" s="40" t="s">
        <v>329</v>
      </c>
      <c r="D1310" s="40" t="s">
        <v>105</v>
      </c>
      <c r="E1310" s="40" t="s">
        <v>293</v>
      </c>
      <c r="G1310" s="40" t="s">
        <v>106</v>
      </c>
      <c r="H1310" s="40">
        <v>2.2253206900000002</v>
      </c>
      <c r="I1310" s="40">
        <v>2.2558623409999998</v>
      </c>
      <c r="J1310" s="40">
        <v>2.2903984899999998</v>
      </c>
      <c r="K1310" s="40">
        <v>2.3304887829999998</v>
      </c>
      <c r="L1310" s="40">
        <v>2.3749540910000002</v>
      </c>
      <c r="M1310" s="40">
        <v>2.4207938119999999</v>
      </c>
      <c r="N1310" s="40">
        <v>2.4675695809999998</v>
      </c>
      <c r="O1310" s="40">
        <v>2.5172032629999999</v>
      </c>
      <c r="P1310" s="40">
        <v>2.5701664609999999</v>
      </c>
      <c r="Q1310" s="40">
        <v>2.6251919899999998</v>
      </c>
      <c r="R1310" s="40">
        <v>2.6785633739999999</v>
      </c>
      <c r="S1310" s="40">
        <v>2.7307230059999998</v>
      </c>
      <c r="T1310" s="40">
        <v>2.7867537310000001</v>
      </c>
      <c r="U1310" s="40">
        <v>2.846117918</v>
      </c>
      <c r="V1310" s="40">
        <v>2.9062013630000001</v>
      </c>
      <c r="W1310" s="40">
        <v>3.0129621100000001</v>
      </c>
      <c r="X1310" s="40">
        <v>3.1192618849999998</v>
      </c>
      <c r="Y1310" s="40">
        <v>3.1366236270000001</v>
      </c>
      <c r="Z1310" s="40">
        <v>3.044147653</v>
      </c>
      <c r="AA1310" s="40">
        <v>2.9097781949999999</v>
      </c>
      <c r="AB1310" s="40">
        <v>2.6339465569999998</v>
      </c>
      <c r="AC1310" s="40">
        <v>2.4491193340000001</v>
      </c>
      <c r="AD1310" s="40">
        <v>2.691605617</v>
      </c>
      <c r="AE1310" s="40">
        <v>3.4607724800000002</v>
      </c>
      <c r="AF1310" s="40">
        <v>4.4691106439999997</v>
      </c>
      <c r="AG1310" s="40">
        <v>5.5850122779999998</v>
      </c>
      <c r="AH1310" s="40">
        <v>6.2869285619999999</v>
      </c>
      <c r="AI1310" s="40">
        <v>6.1706167199999999</v>
      </c>
      <c r="AJ1310" s="40">
        <v>5.164086309</v>
      </c>
      <c r="AK1310" s="40">
        <v>3.7008092860000001</v>
      </c>
      <c r="AL1310" s="40">
        <v>2.134397683</v>
      </c>
      <c r="AM1310" s="40">
        <v>0.91441031900000003</v>
      </c>
      <c r="AN1310" s="40">
        <v>0.26830121299999998</v>
      </c>
      <c r="AO1310" s="40">
        <v>0.42059440300000001</v>
      </c>
      <c r="AP1310" s="40">
        <v>1.137854922</v>
      </c>
      <c r="AQ1310" s="40">
        <v>2.0051846539999998</v>
      </c>
      <c r="AR1310" s="40">
        <v>2.655608269</v>
      </c>
      <c r="AS1310" s="40">
        <v>3.0626762620000001</v>
      </c>
      <c r="AT1310" s="40">
        <v>3.123252055</v>
      </c>
      <c r="AU1310" s="40">
        <v>2.960146425</v>
      </c>
      <c r="AV1310" s="40">
        <v>2.7714197039999999</v>
      </c>
      <c r="AW1310" s="40">
        <v>2.6813391339999999</v>
      </c>
      <c r="AX1310" s="40">
        <v>2.6528925060000002</v>
      </c>
      <c r="AY1310" s="40">
        <v>2.7135933680000002</v>
      </c>
      <c r="AZ1310" s="40">
        <v>2.8285954059999998</v>
      </c>
      <c r="BA1310" s="40">
        <v>2.9436663749999998</v>
      </c>
      <c r="BB1310" s="40">
        <v>3.0196904770000002</v>
      </c>
      <c r="BC1310" s="40">
        <v>3.061294068</v>
      </c>
      <c r="BD1310" s="40">
        <v>3.0594431219999998</v>
      </c>
      <c r="BE1310" s="40">
        <v>3.028794456</v>
      </c>
      <c r="BF1310" s="40">
        <v>2.991145494</v>
      </c>
      <c r="BG1310" s="40">
        <v>2.9612133090000001</v>
      </c>
      <c r="BH1310" s="40">
        <v>2.9373193440000001</v>
      </c>
      <c r="BI1310" s="40">
        <v>2.9229401739999998</v>
      </c>
      <c r="BJ1310" s="40">
        <v>2.9143712399999999</v>
      </c>
      <c r="BK1310" s="40">
        <v>2.904818605</v>
      </c>
      <c r="BL1310" s="40">
        <v>2.890290195</v>
      </c>
    </row>
    <row r="1311" spans="1:64" x14ac:dyDescent="0.3">
      <c r="A1311" s="40" t="s">
        <v>165</v>
      </c>
      <c r="B1311" s="40" t="s">
        <v>166</v>
      </c>
      <c r="C1311" s="40" t="s">
        <v>329</v>
      </c>
      <c r="D1311" s="40" t="s">
        <v>105</v>
      </c>
      <c r="E1311" s="40" t="s">
        <v>293</v>
      </c>
      <c r="G1311" s="40" t="s">
        <v>106</v>
      </c>
      <c r="H1311" s="40">
        <v>2.0446766639999998</v>
      </c>
      <c r="I1311" s="40">
        <v>2.0710608399999999</v>
      </c>
      <c r="J1311" s="40">
        <v>2.094168051</v>
      </c>
      <c r="K1311" s="40">
        <v>2.1137456349999999</v>
      </c>
      <c r="L1311" s="40">
        <v>2.13215646</v>
      </c>
      <c r="M1311" s="40">
        <v>2.1512321230000002</v>
      </c>
      <c r="N1311" s="40">
        <v>2.1741293929999999</v>
      </c>
      <c r="O1311" s="40">
        <v>2.2031290879999998</v>
      </c>
      <c r="P1311" s="40">
        <v>2.2396594510000001</v>
      </c>
      <c r="Q1311" s="40">
        <v>2.2822925500000002</v>
      </c>
      <c r="R1311" s="40">
        <v>2.3048299820000002</v>
      </c>
      <c r="S1311" s="40">
        <v>2.3259610930000001</v>
      </c>
      <c r="T1311" s="40">
        <v>2.3871176030000001</v>
      </c>
      <c r="U1311" s="40">
        <v>2.4980709910000001</v>
      </c>
      <c r="V1311" s="40">
        <v>2.6280968869999999</v>
      </c>
      <c r="W1311" s="40">
        <v>2.7501579980000002</v>
      </c>
      <c r="X1311" s="40">
        <v>2.8189707180000001</v>
      </c>
      <c r="Y1311" s="40">
        <v>2.8048740040000002</v>
      </c>
      <c r="Z1311" s="40">
        <v>2.692200165</v>
      </c>
      <c r="AA1311" s="40">
        <v>2.5070587450000001</v>
      </c>
      <c r="AB1311" s="40">
        <v>2.3748098340000001</v>
      </c>
      <c r="AC1311" s="40">
        <v>2.2506486040000002</v>
      </c>
      <c r="AD1311" s="40">
        <v>1.9824759510000001</v>
      </c>
      <c r="AE1311" s="40">
        <v>1.5371573839999999</v>
      </c>
      <c r="AF1311" s="40">
        <v>1.011109045</v>
      </c>
      <c r="AG1311" s="40">
        <v>0.384184364</v>
      </c>
      <c r="AH1311" s="40">
        <v>-0.10381019800000001</v>
      </c>
      <c r="AI1311" s="40">
        <v>-0.14070408300000001</v>
      </c>
      <c r="AJ1311" s="40">
        <v>0.43787681499999997</v>
      </c>
      <c r="AK1311" s="40">
        <v>1.4295611779999999</v>
      </c>
      <c r="AL1311" s="40">
        <v>2.5659074460000002</v>
      </c>
      <c r="AM1311" s="40">
        <v>3.4653181229999999</v>
      </c>
      <c r="AN1311" s="40">
        <v>3.9419869489999999</v>
      </c>
      <c r="AO1311" s="40">
        <v>3.8863887539999999</v>
      </c>
      <c r="AP1311" s="40">
        <v>3.5003891330000001</v>
      </c>
      <c r="AQ1311" s="40">
        <v>3.0564096090000001</v>
      </c>
      <c r="AR1311" s="40">
        <v>2.7505511500000002</v>
      </c>
      <c r="AS1311" s="40">
        <v>2.5737416519999998</v>
      </c>
      <c r="AT1311" s="40">
        <v>2.5811785490000001</v>
      </c>
      <c r="AU1311" s="40">
        <v>2.7086277829999998</v>
      </c>
      <c r="AV1311" s="40">
        <v>2.8431895190000001</v>
      </c>
      <c r="AW1311" s="40">
        <v>2.9205528140000001</v>
      </c>
      <c r="AX1311" s="40">
        <v>2.9698301549999999</v>
      </c>
      <c r="AY1311" s="40">
        <v>2.9785733269999999</v>
      </c>
      <c r="AZ1311" s="40">
        <v>2.9605825609999998</v>
      </c>
      <c r="BA1311" s="40">
        <v>2.9405705449999999</v>
      </c>
      <c r="BB1311" s="40">
        <v>2.9310960499999998</v>
      </c>
      <c r="BC1311" s="40">
        <v>2.924018153</v>
      </c>
      <c r="BD1311" s="40">
        <v>2.9214629269999999</v>
      </c>
      <c r="BE1311" s="40">
        <v>2.921289164</v>
      </c>
      <c r="BF1311" s="40">
        <v>2.919629735</v>
      </c>
      <c r="BG1311" s="40">
        <v>2.9147261269999998</v>
      </c>
      <c r="BH1311" s="40">
        <v>2.9084828040000001</v>
      </c>
      <c r="BI1311" s="40">
        <v>2.9006957290000002</v>
      </c>
      <c r="BJ1311" s="40">
        <v>2.8914168419999999</v>
      </c>
      <c r="BK1311" s="40">
        <v>2.8812077239999998</v>
      </c>
      <c r="BL1311" s="40">
        <v>2.8698798600000002</v>
      </c>
    </row>
    <row r="1312" spans="1:64" x14ac:dyDescent="0.3">
      <c r="A1312" s="40" t="s">
        <v>171</v>
      </c>
      <c r="B1312" s="40" t="s">
        <v>172</v>
      </c>
      <c r="C1312" s="40" t="s">
        <v>329</v>
      </c>
      <c r="D1312" s="40" t="s">
        <v>105</v>
      </c>
      <c r="E1312" s="40" t="s">
        <v>293</v>
      </c>
      <c r="G1312" s="40" t="s">
        <v>106</v>
      </c>
      <c r="H1312" s="40">
        <v>2.1138402840000001</v>
      </c>
      <c r="I1312" s="40">
        <v>1.802949594</v>
      </c>
      <c r="J1312" s="40">
        <v>1.70207581</v>
      </c>
      <c r="K1312" s="40">
        <v>1.8757086549999999</v>
      </c>
      <c r="L1312" s="40">
        <v>2.227263561</v>
      </c>
      <c r="M1312" s="40">
        <v>2.6298154610000002</v>
      </c>
      <c r="N1312" s="40">
        <v>2.946008602</v>
      </c>
      <c r="O1312" s="40">
        <v>3.1373891409999999</v>
      </c>
      <c r="P1312" s="40">
        <v>3.162381501</v>
      </c>
      <c r="Q1312" s="40">
        <v>3.082000962</v>
      </c>
      <c r="R1312" s="40">
        <v>2.9858658199999999</v>
      </c>
      <c r="S1312" s="40">
        <v>2.9386336759999998</v>
      </c>
      <c r="T1312" s="40">
        <v>2.9341875420000001</v>
      </c>
      <c r="U1312" s="40">
        <v>2.9892057900000002</v>
      </c>
      <c r="V1312" s="40">
        <v>3.0818809790000001</v>
      </c>
      <c r="W1312" s="40">
        <v>3.1704500919999998</v>
      </c>
      <c r="X1312" s="40">
        <v>3.2385905080000001</v>
      </c>
      <c r="Y1312" s="40">
        <v>3.3037473820000001</v>
      </c>
      <c r="Z1312" s="40">
        <v>3.364058123</v>
      </c>
      <c r="AA1312" s="40">
        <v>3.4160129530000001</v>
      </c>
      <c r="AB1312" s="40">
        <v>3.3346663099999998</v>
      </c>
      <c r="AC1312" s="40">
        <v>3.2265718159999999</v>
      </c>
      <c r="AD1312" s="40">
        <v>3.3021553840000002</v>
      </c>
      <c r="AE1312" s="40">
        <v>3.6054554579999998</v>
      </c>
      <c r="AF1312" s="40">
        <v>3.9698720989999998</v>
      </c>
      <c r="AG1312" s="40">
        <v>4.591644241</v>
      </c>
      <c r="AH1312" s="40">
        <v>4.9395712999999999</v>
      </c>
      <c r="AI1312" s="40">
        <v>4.3320432359999996</v>
      </c>
      <c r="AJ1312" s="40">
        <v>2.6092495219999998</v>
      </c>
      <c r="AK1312" s="40">
        <v>0.273598815</v>
      </c>
      <c r="AL1312" s="40">
        <v>-2.576356192</v>
      </c>
      <c r="AM1312" s="40">
        <v>-5.0893332349999998</v>
      </c>
      <c r="AN1312" s="40">
        <v>-6.1848568049999999</v>
      </c>
      <c r="AO1312" s="40">
        <v>-4.7926913290000002</v>
      </c>
      <c r="AP1312" s="40">
        <v>-1.290822975</v>
      </c>
      <c r="AQ1312" s="40">
        <v>3.1072196390000002</v>
      </c>
      <c r="AR1312" s="40">
        <v>6.4467404449999997</v>
      </c>
      <c r="AS1312" s="40">
        <v>7.9178917259999997</v>
      </c>
      <c r="AT1312" s="40">
        <v>7.2839682190000001</v>
      </c>
      <c r="AU1312" s="40">
        <v>5.5391020329999998</v>
      </c>
      <c r="AV1312" s="40">
        <v>3.7142878690000001</v>
      </c>
      <c r="AW1312" s="40">
        <v>2.4524384530000001</v>
      </c>
      <c r="AX1312" s="40">
        <v>1.6744859990000001</v>
      </c>
      <c r="AY1312" s="40">
        <v>1.57833672</v>
      </c>
      <c r="AZ1312" s="40">
        <v>1.946106525</v>
      </c>
      <c r="BA1312" s="40">
        <v>2.3612623720000001</v>
      </c>
      <c r="BB1312" s="40">
        <v>2.582133727</v>
      </c>
      <c r="BC1312" s="40">
        <v>2.722791296</v>
      </c>
      <c r="BD1312" s="40">
        <v>2.7359449709999999</v>
      </c>
      <c r="BE1312" s="40">
        <v>2.6642414799999998</v>
      </c>
      <c r="BF1312" s="40">
        <v>2.5935097909999998</v>
      </c>
      <c r="BG1312" s="40">
        <v>2.5608813029999999</v>
      </c>
      <c r="BH1312" s="40">
        <v>2.5287148560000001</v>
      </c>
      <c r="BI1312" s="40">
        <v>2.5007965300000001</v>
      </c>
      <c r="BJ1312" s="40">
        <v>2.474094537</v>
      </c>
      <c r="BK1312" s="40">
        <v>2.4459048669999999</v>
      </c>
      <c r="BL1312" s="40">
        <v>2.4116233399999998</v>
      </c>
    </row>
    <row r="1313" spans="1:64" x14ac:dyDescent="0.3">
      <c r="A1313" s="40" t="s">
        <v>175</v>
      </c>
      <c r="B1313" s="40" t="s">
        <v>176</v>
      </c>
      <c r="C1313" s="40" t="s">
        <v>329</v>
      </c>
      <c r="D1313" s="40" t="s">
        <v>105</v>
      </c>
      <c r="E1313" s="40" t="s">
        <v>293</v>
      </c>
      <c r="G1313" s="40" t="s">
        <v>106</v>
      </c>
      <c r="H1313" s="40">
        <v>2.622255446</v>
      </c>
      <c r="I1313" s="40">
        <v>2.6483089460000002</v>
      </c>
      <c r="J1313" s="40">
        <v>2.6685509440000001</v>
      </c>
      <c r="K1313" s="40">
        <v>2.6818095400000002</v>
      </c>
      <c r="L1313" s="40">
        <v>2.690159741</v>
      </c>
      <c r="M1313" s="40">
        <v>2.6919900700000001</v>
      </c>
      <c r="N1313" s="40">
        <v>2.6937147490000002</v>
      </c>
      <c r="O1313" s="40">
        <v>2.7038298969999999</v>
      </c>
      <c r="P1313" s="40">
        <v>2.7249547220000001</v>
      </c>
      <c r="Q1313" s="40">
        <v>2.7501198979999999</v>
      </c>
      <c r="R1313" s="40">
        <v>2.7779444149999999</v>
      </c>
      <c r="S1313" s="40">
        <v>2.7938442389999998</v>
      </c>
      <c r="T1313" s="40">
        <v>2.7833001099999999</v>
      </c>
      <c r="U1313" s="40">
        <v>2.7406705750000002</v>
      </c>
      <c r="V1313" s="40">
        <v>2.6785830879999999</v>
      </c>
      <c r="W1313" s="40">
        <v>2.6055174409999999</v>
      </c>
      <c r="X1313" s="40">
        <v>2.5429886740000001</v>
      </c>
      <c r="Y1313" s="40">
        <v>2.507859834</v>
      </c>
      <c r="Z1313" s="40">
        <v>2.5087122310000001</v>
      </c>
      <c r="AA1313" s="40">
        <v>2.5297482659999999</v>
      </c>
      <c r="AB1313" s="40">
        <v>2.5625522900000002</v>
      </c>
      <c r="AC1313" s="40">
        <v>2.5777812409999998</v>
      </c>
      <c r="AD1313" s="40">
        <v>2.5507903249999999</v>
      </c>
      <c r="AE1313" s="40">
        <v>2.4704247700000002</v>
      </c>
      <c r="AF1313" s="40">
        <v>2.3595514130000002</v>
      </c>
      <c r="AG1313" s="40">
        <v>2.2289538470000001</v>
      </c>
      <c r="AH1313" s="40">
        <v>2.1223484840000002</v>
      </c>
      <c r="AI1313" s="40">
        <v>2.0795126540000002</v>
      </c>
      <c r="AJ1313" s="40">
        <v>2.118992655</v>
      </c>
      <c r="AK1313" s="40">
        <v>2.2063518630000001</v>
      </c>
      <c r="AL1313" s="40">
        <v>2.3089149419999999</v>
      </c>
      <c r="AM1313" s="40">
        <v>2.371300733</v>
      </c>
      <c r="AN1313" s="40">
        <v>2.359967535</v>
      </c>
      <c r="AO1313" s="40">
        <v>2.2541449309999999</v>
      </c>
      <c r="AP1313" s="40">
        <v>2.0869671489999999</v>
      </c>
      <c r="AQ1313" s="40">
        <v>1.907074173</v>
      </c>
      <c r="AR1313" s="40">
        <v>1.752685922</v>
      </c>
      <c r="AS1313" s="40">
        <v>1.6246978270000001</v>
      </c>
      <c r="AT1313" s="40">
        <v>1.535658467</v>
      </c>
      <c r="AU1313" s="40">
        <v>1.474994162</v>
      </c>
      <c r="AV1313" s="40">
        <v>1.4258570180000001</v>
      </c>
      <c r="AW1313" s="40">
        <v>1.3728058599999999</v>
      </c>
      <c r="AX1313" s="40">
        <v>1.315159505</v>
      </c>
      <c r="AY1313" s="40">
        <v>1.248592258</v>
      </c>
      <c r="AZ1313" s="40">
        <v>1.181023148</v>
      </c>
      <c r="BA1313" s="40">
        <v>1.108113532</v>
      </c>
      <c r="BB1313" s="40">
        <v>1.053087248</v>
      </c>
      <c r="BC1313" s="40">
        <v>1.0467724920000001</v>
      </c>
      <c r="BD1313" s="40">
        <v>1.102147199</v>
      </c>
      <c r="BE1313" s="40">
        <v>1.197112674</v>
      </c>
      <c r="BF1313" s="40">
        <v>1.3074137189999999</v>
      </c>
      <c r="BG1313" s="40">
        <v>1.3959659179999999</v>
      </c>
      <c r="BH1313" s="40">
        <v>1.440906515</v>
      </c>
      <c r="BI1313" s="40">
        <v>1.425925044</v>
      </c>
      <c r="BJ1313" s="40">
        <v>1.3687704409999999</v>
      </c>
      <c r="BK1313" s="40">
        <v>1.301374013</v>
      </c>
      <c r="BL1313" s="40">
        <v>1.2448783779999999</v>
      </c>
    </row>
    <row r="1314" spans="1:64" x14ac:dyDescent="0.3">
      <c r="A1314" s="40" t="s">
        <v>177</v>
      </c>
      <c r="B1314" s="40" t="s">
        <v>178</v>
      </c>
      <c r="C1314" s="40" t="s">
        <v>329</v>
      </c>
      <c r="D1314" s="40" t="s">
        <v>105</v>
      </c>
      <c r="E1314" s="40" t="s">
        <v>293</v>
      </c>
      <c r="G1314" s="40" t="s">
        <v>106</v>
      </c>
      <c r="H1314" s="40">
        <v>2.9236470919999999</v>
      </c>
      <c r="I1314" s="40">
        <v>2.9493852450000002</v>
      </c>
      <c r="J1314" s="40">
        <v>2.9693449940000001</v>
      </c>
      <c r="K1314" s="40">
        <v>2.982471855</v>
      </c>
      <c r="L1314" s="40">
        <v>2.9923321089999999</v>
      </c>
      <c r="M1314" s="40">
        <v>2.9963336190000001</v>
      </c>
      <c r="N1314" s="40">
        <v>3.0040128020000001</v>
      </c>
      <c r="O1314" s="40">
        <v>3.0283820270000001</v>
      </c>
      <c r="P1314" s="40">
        <v>3.0730630510000001</v>
      </c>
      <c r="Q1314" s="40">
        <v>3.127835267</v>
      </c>
      <c r="R1314" s="40">
        <v>3.1848873160000002</v>
      </c>
      <c r="S1314" s="40">
        <v>3.2279762760000001</v>
      </c>
      <c r="T1314" s="40">
        <v>3.2453552650000002</v>
      </c>
      <c r="U1314" s="40">
        <v>3.231560387</v>
      </c>
      <c r="V1314" s="40">
        <v>3.198272953</v>
      </c>
      <c r="W1314" s="40">
        <v>3.1597764779999999</v>
      </c>
      <c r="X1314" s="40">
        <v>3.129767502</v>
      </c>
      <c r="Y1314" s="40">
        <v>3.1114733349999999</v>
      </c>
      <c r="Z1314" s="40">
        <v>3.1090917220000001</v>
      </c>
      <c r="AA1314" s="40">
        <v>3.1164556229999998</v>
      </c>
      <c r="AB1314" s="40">
        <v>3.1295855129999999</v>
      </c>
      <c r="AC1314" s="40">
        <v>3.1376639960000001</v>
      </c>
      <c r="AD1314" s="40">
        <v>3.133246448</v>
      </c>
      <c r="AE1314" s="40">
        <v>3.112788197</v>
      </c>
      <c r="AF1314" s="40">
        <v>3.085046867</v>
      </c>
      <c r="AG1314" s="40">
        <v>3.0409140290000001</v>
      </c>
      <c r="AH1314" s="40">
        <v>3.007417062</v>
      </c>
      <c r="AI1314" s="40">
        <v>3.0205813670000001</v>
      </c>
      <c r="AJ1314" s="40">
        <v>3.0910956989999998</v>
      </c>
      <c r="AK1314" s="40">
        <v>3.1887224619999999</v>
      </c>
      <c r="AL1314" s="40">
        <v>3.3046573619999999</v>
      </c>
      <c r="AM1314" s="40">
        <v>3.3798387239999998</v>
      </c>
      <c r="AN1314" s="40">
        <v>3.3585482120000001</v>
      </c>
      <c r="AO1314" s="40">
        <v>3.2204387990000001</v>
      </c>
      <c r="AP1314" s="40">
        <v>3.0161189340000001</v>
      </c>
      <c r="AQ1314" s="40">
        <v>2.8010426549999998</v>
      </c>
      <c r="AR1314" s="40">
        <v>2.6372550750000001</v>
      </c>
      <c r="AS1314" s="40">
        <v>2.5481193850000001</v>
      </c>
      <c r="AT1314" s="40">
        <v>2.5550079989999999</v>
      </c>
      <c r="AU1314" s="40">
        <v>2.6280080429999999</v>
      </c>
      <c r="AV1314" s="40">
        <v>2.7102493669999999</v>
      </c>
      <c r="AW1314" s="40">
        <v>2.7767854070000002</v>
      </c>
      <c r="AX1314" s="40">
        <v>2.848505222</v>
      </c>
      <c r="AY1314" s="40">
        <v>2.920435093</v>
      </c>
      <c r="AZ1314" s="40">
        <v>2.9890278119999998</v>
      </c>
      <c r="BA1314" s="40">
        <v>3.0595064430000001</v>
      </c>
      <c r="BB1314" s="40">
        <v>3.1223172749999999</v>
      </c>
      <c r="BC1314" s="40">
        <v>3.1611224899999999</v>
      </c>
      <c r="BD1314" s="40">
        <v>3.1710097770000001</v>
      </c>
      <c r="BE1314" s="40">
        <v>3.1609405599999998</v>
      </c>
      <c r="BF1314" s="40">
        <v>3.1438886250000002</v>
      </c>
      <c r="BG1314" s="40">
        <v>3.1291409749999999</v>
      </c>
      <c r="BH1314" s="40">
        <v>3.1161854689999999</v>
      </c>
      <c r="BI1314" s="40">
        <v>3.1075724149999999</v>
      </c>
      <c r="BJ1314" s="40">
        <v>3.1008293079999998</v>
      </c>
      <c r="BK1314" s="40">
        <v>3.0924540739999999</v>
      </c>
      <c r="BL1314" s="40">
        <v>3.0792365880000001</v>
      </c>
    </row>
    <row r="1315" spans="1:64" x14ac:dyDescent="0.3">
      <c r="A1315" s="40" t="s">
        <v>179</v>
      </c>
      <c r="B1315" s="40" t="s">
        <v>180</v>
      </c>
      <c r="C1315" s="40" t="s">
        <v>329</v>
      </c>
      <c r="D1315" s="40" t="s">
        <v>105</v>
      </c>
      <c r="E1315" s="40" t="s">
        <v>293</v>
      </c>
      <c r="G1315" s="40" t="s">
        <v>106</v>
      </c>
      <c r="H1315" s="40">
        <v>3.1669398719999999</v>
      </c>
      <c r="I1315" s="40">
        <v>3.2787967440000001</v>
      </c>
      <c r="J1315" s="40">
        <v>3.3580241669999999</v>
      </c>
      <c r="K1315" s="40">
        <v>3.3976661419999998</v>
      </c>
      <c r="L1315" s="40">
        <v>3.4037906050000002</v>
      </c>
      <c r="M1315" s="40">
        <v>3.4144725980000001</v>
      </c>
      <c r="N1315" s="40">
        <v>3.4127923899999999</v>
      </c>
      <c r="O1315" s="40">
        <v>3.3491243420000001</v>
      </c>
      <c r="P1315" s="40">
        <v>3.2151468649999999</v>
      </c>
      <c r="Q1315" s="40">
        <v>3.0442736460000002</v>
      </c>
      <c r="R1315" s="40">
        <v>2.8628520210000001</v>
      </c>
      <c r="S1315" s="40">
        <v>2.719575034</v>
      </c>
      <c r="T1315" s="40">
        <v>2.648231113</v>
      </c>
      <c r="U1315" s="40">
        <v>2.6676431900000002</v>
      </c>
      <c r="V1315" s="40">
        <v>2.7475431029999999</v>
      </c>
      <c r="W1315" s="40">
        <v>2.847065196</v>
      </c>
      <c r="X1315" s="40">
        <v>2.9283273410000001</v>
      </c>
      <c r="Y1315" s="40">
        <v>2.9839253129999999</v>
      </c>
      <c r="Z1315" s="40">
        <v>3.0025944999999998</v>
      </c>
      <c r="AA1315" s="40">
        <v>3.000829661</v>
      </c>
      <c r="AB1315" s="40">
        <v>2.9882345090000002</v>
      </c>
      <c r="AC1315" s="40">
        <v>2.9950427369999999</v>
      </c>
      <c r="AD1315" s="40">
        <v>3.0450265989999998</v>
      </c>
      <c r="AE1315" s="40">
        <v>3.1475409179999998</v>
      </c>
      <c r="AF1315" s="40">
        <v>3.2767406079999999</v>
      </c>
      <c r="AG1315" s="40">
        <v>3.4089038060000001</v>
      </c>
      <c r="AH1315" s="40">
        <v>3.506947335</v>
      </c>
      <c r="AI1315" s="40">
        <v>3.549549641</v>
      </c>
      <c r="AJ1315" s="40">
        <v>3.525470935</v>
      </c>
      <c r="AK1315" s="40">
        <v>3.4585162110000001</v>
      </c>
      <c r="AL1315" s="40">
        <v>3.391204922</v>
      </c>
      <c r="AM1315" s="40">
        <v>3.338524654</v>
      </c>
      <c r="AN1315" s="40">
        <v>3.28297726</v>
      </c>
      <c r="AO1315" s="40">
        <v>3.2272463400000002</v>
      </c>
      <c r="AP1315" s="40">
        <v>3.1771825169999999</v>
      </c>
      <c r="AQ1315" s="40">
        <v>3.122598092</v>
      </c>
      <c r="AR1315" s="40">
        <v>3.082868108</v>
      </c>
      <c r="AS1315" s="40">
        <v>3.088463419</v>
      </c>
      <c r="AT1315" s="40">
        <v>3.1479277909999999</v>
      </c>
      <c r="AU1315" s="40">
        <v>3.2395234020000001</v>
      </c>
      <c r="AV1315" s="40">
        <v>3.3365684789999999</v>
      </c>
      <c r="AW1315" s="40">
        <v>3.4138407910000002</v>
      </c>
      <c r="AX1315" s="40">
        <v>3.46508612</v>
      </c>
      <c r="AY1315" s="40">
        <v>3.4827631659999998</v>
      </c>
      <c r="AZ1315" s="40">
        <v>3.4773159279999999</v>
      </c>
      <c r="BA1315" s="40">
        <v>3.4661491930000001</v>
      </c>
      <c r="BB1315" s="40">
        <v>3.4582931960000001</v>
      </c>
      <c r="BC1315" s="40">
        <v>3.44880261</v>
      </c>
      <c r="BD1315" s="40">
        <v>3.4394183950000001</v>
      </c>
      <c r="BE1315" s="40">
        <v>3.4290027639999998</v>
      </c>
      <c r="BF1315" s="40">
        <v>3.4158829480000001</v>
      </c>
      <c r="BG1315" s="40">
        <v>3.3984795939999999</v>
      </c>
      <c r="BH1315" s="40">
        <v>3.3767659609999998</v>
      </c>
      <c r="BI1315" s="40">
        <v>3.3506503529999998</v>
      </c>
      <c r="BJ1315" s="40">
        <v>3.321555686</v>
      </c>
      <c r="BK1315" s="40">
        <v>3.2908723809999998</v>
      </c>
      <c r="BL1315" s="40">
        <v>3.2604617880000002</v>
      </c>
    </row>
    <row r="1316" spans="1:64" x14ac:dyDescent="0.3">
      <c r="A1316" s="40" t="s">
        <v>279</v>
      </c>
      <c r="B1316" s="40" t="s">
        <v>280</v>
      </c>
      <c r="C1316" s="40" t="s">
        <v>329</v>
      </c>
      <c r="D1316" s="40" t="s">
        <v>105</v>
      </c>
      <c r="E1316" s="40" t="s">
        <v>293</v>
      </c>
      <c r="G1316" s="40" t="s">
        <v>106</v>
      </c>
      <c r="H1316" s="40">
        <v>3.0856547650000001</v>
      </c>
      <c r="I1316" s="40">
        <v>3.1447613410000002</v>
      </c>
      <c r="J1316" s="40">
        <v>3.1755554689999999</v>
      </c>
      <c r="K1316" s="40">
        <v>3.1716580360000002</v>
      </c>
      <c r="L1316" s="40">
        <v>3.1490488399999998</v>
      </c>
      <c r="M1316" s="40">
        <v>3.1159508069999999</v>
      </c>
      <c r="N1316" s="40">
        <v>3.0987166620000002</v>
      </c>
      <c r="O1316" s="40">
        <v>3.1206695579999999</v>
      </c>
      <c r="P1316" s="40">
        <v>3.190759232</v>
      </c>
      <c r="Q1316" s="40">
        <v>3.287948659</v>
      </c>
      <c r="R1316" s="40">
        <v>3.3876411169999998</v>
      </c>
      <c r="S1316" s="40">
        <v>3.463094838</v>
      </c>
      <c r="T1316" s="40">
        <v>3.5062783670000002</v>
      </c>
      <c r="U1316" s="40">
        <v>3.5094701490000002</v>
      </c>
      <c r="V1316" s="40">
        <v>3.4856855069999999</v>
      </c>
      <c r="W1316" s="40">
        <v>3.4485087050000001</v>
      </c>
      <c r="X1316" s="40">
        <v>3.4163557720000002</v>
      </c>
      <c r="Y1316" s="40">
        <v>3.3982881580000002</v>
      </c>
      <c r="Z1316" s="40">
        <v>3.400679727</v>
      </c>
      <c r="AA1316" s="40">
        <v>3.4107676790000001</v>
      </c>
      <c r="AB1316" s="40">
        <v>3.421322467</v>
      </c>
      <c r="AC1316" s="40">
        <v>3.4116929800000002</v>
      </c>
      <c r="AD1316" s="40">
        <v>3.3655437510000001</v>
      </c>
      <c r="AE1316" s="40">
        <v>3.2765822670000002</v>
      </c>
      <c r="AF1316" s="40">
        <v>3.1614632870000001</v>
      </c>
      <c r="AG1316" s="40">
        <v>3.0505836180000001</v>
      </c>
      <c r="AH1316" s="40">
        <v>2.9546659910000002</v>
      </c>
      <c r="AI1316" s="40">
        <v>2.8613918269999998</v>
      </c>
      <c r="AJ1316" s="40">
        <v>2.773470412</v>
      </c>
      <c r="AK1316" s="40">
        <v>2.6949952229999998</v>
      </c>
      <c r="AL1316" s="40">
        <v>2.6125441839999999</v>
      </c>
      <c r="AM1316" s="40">
        <v>2.5467816779999999</v>
      </c>
      <c r="AN1316" s="40">
        <v>2.5337187189999999</v>
      </c>
      <c r="AO1316" s="40">
        <v>2.5841167029999998</v>
      </c>
      <c r="AP1316" s="40">
        <v>2.672654112</v>
      </c>
      <c r="AQ1316" s="40">
        <v>2.776301691</v>
      </c>
      <c r="AR1316" s="40">
        <v>2.8570820700000001</v>
      </c>
      <c r="AS1316" s="40">
        <v>2.8920694619999998</v>
      </c>
      <c r="AT1316" s="40">
        <v>2.867862605</v>
      </c>
      <c r="AU1316" s="40">
        <v>2.8070584310000002</v>
      </c>
      <c r="AV1316" s="40">
        <v>2.7433165370000001</v>
      </c>
      <c r="AW1316" s="40">
        <v>2.700462951</v>
      </c>
      <c r="AX1316" s="40">
        <v>2.675785071</v>
      </c>
      <c r="AY1316" s="40">
        <v>2.6758581260000001</v>
      </c>
      <c r="AZ1316" s="40">
        <v>2.6945064400000001</v>
      </c>
      <c r="BA1316" s="40">
        <v>2.7117015609999999</v>
      </c>
      <c r="BB1316" s="40">
        <v>2.728452104</v>
      </c>
      <c r="BC1316" s="40">
        <v>2.7631656960000002</v>
      </c>
      <c r="BD1316" s="40">
        <v>2.8179333930000001</v>
      </c>
      <c r="BE1316" s="40">
        <v>2.8831522660000002</v>
      </c>
      <c r="BF1316" s="40">
        <v>2.9504264419999999</v>
      </c>
      <c r="BG1316" s="40">
        <v>3.0051328339999999</v>
      </c>
      <c r="BH1316" s="40">
        <v>3.0369182640000001</v>
      </c>
      <c r="BI1316" s="40">
        <v>3.040210772</v>
      </c>
      <c r="BJ1316" s="40">
        <v>3.024123253</v>
      </c>
      <c r="BK1316" s="40">
        <v>3.002815515</v>
      </c>
      <c r="BL1316" s="40">
        <v>2.9851243620000001</v>
      </c>
    </row>
    <row r="1317" spans="1:64" x14ac:dyDescent="0.3">
      <c r="A1317" s="40" t="s">
        <v>281</v>
      </c>
      <c r="B1317" s="40" t="s">
        <v>282</v>
      </c>
      <c r="C1317" s="40" t="s">
        <v>329</v>
      </c>
      <c r="D1317" s="40" t="s">
        <v>105</v>
      </c>
      <c r="E1317" s="40" t="s">
        <v>293</v>
      </c>
      <c r="G1317" s="40" t="s">
        <v>106</v>
      </c>
      <c r="H1317" s="40">
        <v>3.2395843050000002</v>
      </c>
      <c r="I1317" s="40">
        <v>3.269926377</v>
      </c>
      <c r="J1317" s="40">
        <v>3.27953962</v>
      </c>
      <c r="K1317" s="40">
        <v>3.263724565</v>
      </c>
      <c r="L1317" s="40">
        <v>3.2341018450000001</v>
      </c>
      <c r="M1317" s="40">
        <v>3.19586931</v>
      </c>
      <c r="N1317" s="40">
        <v>3.1689778120000001</v>
      </c>
      <c r="O1317" s="40">
        <v>3.1702480890000002</v>
      </c>
      <c r="P1317" s="40">
        <v>3.206519143</v>
      </c>
      <c r="Q1317" s="40">
        <v>3.2619847910000002</v>
      </c>
      <c r="R1317" s="40">
        <v>3.3361148140000001</v>
      </c>
      <c r="S1317" s="40">
        <v>3.392955749</v>
      </c>
      <c r="T1317" s="40">
        <v>3.3950058350000001</v>
      </c>
      <c r="U1317" s="40">
        <v>3.3296210460000002</v>
      </c>
      <c r="V1317" s="40">
        <v>3.2309547510000001</v>
      </c>
      <c r="W1317" s="40">
        <v>3.1060952369999999</v>
      </c>
      <c r="X1317" s="40">
        <v>3.0227138650000001</v>
      </c>
      <c r="Y1317" s="40">
        <v>3.0488973760000002</v>
      </c>
      <c r="Z1317" s="40">
        <v>3.209206767</v>
      </c>
      <c r="AA1317" s="40">
        <v>3.4418086140000002</v>
      </c>
      <c r="AB1317" s="40">
        <v>3.6694435439999999</v>
      </c>
      <c r="AC1317" s="40">
        <v>3.8226379690000001</v>
      </c>
      <c r="AD1317" s="40">
        <v>3.8867936140000001</v>
      </c>
      <c r="AE1317" s="40">
        <v>3.8445127079999999</v>
      </c>
      <c r="AF1317" s="40">
        <v>3.7256356529999999</v>
      </c>
      <c r="AG1317" s="40">
        <v>3.5994459480000001</v>
      </c>
      <c r="AH1317" s="40">
        <v>3.4714693940000001</v>
      </c>
      <c r="AI1317" s="40">
        <v>3.2919241960000001</v>
      </c>
      <c r="AJ1317" s="40">
        <v>3.0580166790000001</v>
      </c>
      <c r="AK1317" s="40">
        <v>2.7939470160000002</v>
      </c>
      <c r="AL1317" s="40">
        <v>2.520525503</v>
      </c>
      <c r="AM1317" s="40">
        <v>2.2705321729999999</v>
      </c>
      <c r="AN1317" s="40">
        <v>2.0649386440000002</v>
      </c>
      <c r="AO1317" s="40">
        <v>1.918006747</v>
      </c>
      <c r="AP1317" s="40">
        <v>1.813084696</v>
      </c>
      <c r="AQ1317" s="40">
        <v>1.733213815</v>
      </c>
      <c r="AR1317" s="40">
        <v>1.6509145590000001</v>
      </c>
      <c r="AS1317" s="40">
        <v>1.5529940659999999</v>
      </c>
      <c r="AT1317" s="40">
        <v>1.4297460790000001</v>
      </c>
      <c r="AU1317" s="40">
        <v>1.298782012</v>
      </c>
      <c r="AV1317" s="40">
        <v>1.170597109</v>
      </c>
      <c r="AW1317" s="40">
        <v>1.080652934</v>
      </c>
      <c r="AX1317" s="40">
        <v>1.0612796410000001</v>
      </c>
      <c r="AY1317" s="40">
        <v>1.130323271</v>
      </c>
      <c r="AZ1317" s="40">
        <v>1.263908947</v>
      </c>
      <c r="BA1317" s="40">
        <v>1.413719728</v>
      </c>
      <c r="BB1317" s="40">
        <v>1.5547348160000001</v>
      </c>
      <c r="BC1317" s="40">
        <v>1.700106307</v>
      </c>
      <c r="BD1317" s="40">
        <v>1.842497031</v>
      </c>
      <c r="BE1317" s="40">
        <v>1.976755984</v>
      </c>
      <c r="BF1317" s="40">
        <v>2.1096723050000001</v>
      </c>
      <c r="BG1317" s="40">
        <v>2.2283061580000001</v>
      </c>
      <c r="BH1317" s="40">
        <v>2.3093663059999998</v>
      </c>
      <c r="BI1317" s="40">
        <v>2.3447990700000001</v>
      </c>
      <c r="BJ1317" s="40">
        <v>2.3456429710000002</v>
      </c>
      <c r="BK1317" s="40">
        <v>2.3360695499999999</v>
      </c>
      <c r="BL1317" s="40">
        <v>2.3228639919999998</v>
      </c>
    </row>
    <row r="1318" spans="1:64" x14ac:dyDescent="0.3">
      <c r="A1318" s="40" t="s">
        <v>147</v>
      </c>
      <c r="B1318" s="40" t="s">
        <v>148</v>
      </c>
      <c r="C1318" s="40" t="s">
        <v>330</v>
      </c>
      <c r="D1318" s="40" t="s">
        <v>105</v>
      </c>
      <c r="E1318" s="40" t="s">
        <v>293</v>
      </c>
      <c r="G1318" s="40" t="s">
        <v>106</v>
      </c>
      <c r="H1318" s="40">
        <v>1.3429425669999999</v>
      </c>
      <c r="I1318" s="40">
        <v>1.3342993919999999</v>
      </c>
      <c r="J1318" s="40">
        <v>1.3515225070000001</v>
      </c>
      <c r="K1318" s="40">
        <v>1.4036179529999999</v>
      </c>
      <c r="L1318" s="40">
        <v>1.479134908</v>
      </c>
      <c r="M1318" s="40">
        <v>1.562512466</v>
      </c>
      <c r="N1318" s="40">
        <v>1.63515063</v>
      </c>
      <c r="O1318" s="40">
        <v>1.689220704</v>
      </c>
      <c r="P1318" s="40">
        <v>1.7174506030000001</v>
      </c>
      <c r="Q1318" s="40">
        <v>1.7292272360000001</v>
      </c>
      <c r="R1318" s="40">
        <v>1.740988024</v>
      </c>
      <c r="S1318" s="40">
        <v>1.7628983899999999</v>
      </c>
      <c r="T1318" s="40">
        <v>1.7916961360000001</v>
      </c>
      <c r="U1318" s="40">
        <v>1.830514006</v>
      </c>
      <c r="V1318" s="40">
        <v>1.878003326</v>
      </c>
      <c r="W1318" s="40">
        <v>1.922917384</v>
      </c>
      <c r="X1318" s="40">
        <v>1.9711563160000001</v>
      </c>
      <c r="Y1318" s="40">
        <v>2.0400786289999999</v>
      </c>
      <c r="Z1318" s="40">
        <v>2.1335748419999998</v>
      </c>
      <c r="AA1318" s="40">
        <v>2.2408142190000002</v>
      </c>
      <c r="AB1318" s="40">
        <v>2.351165151</v>
      </c>
      <c r="AC1318" s="40">
        <v>2.4478337510000001</v>
      </c>
      <c r="AD1318" s="40">
        <v>2.5195895840000002</v>
      </c>
      <c r="AE1318" s="40">
        <v>2.5597836420000002</v>
      </c>
      <c r="AF1318" s="40">
        <v>2.5778094230000002</v>
      </c>
      <c r="AG1318" s="40">
        <v>2.59024849</v>
      </c>
      <c r="AH1318" s="40">
        <v>2.605860045</v>
      </c>
      <c r="AI1318" s="40">
        <v>2.6217195709999999</v>
      </c>
      <c r="AJ1318" s="40">
        <v>2.6396940170000001</v>
      </c>
      <c r="AK1318" s="40">
        <v>2.6591515769999998</v>
      </c>
      <c r="AL1318" s="40">
        <v>2.6769239749999998</v>
      </c>
      <c r="AM1318" s="40">
        <v>2.6929882420000002</v>
      </c>
      <c r="AN1318" s="40">
        <v>2.7096466050000001</v>
      </c>
      <c r="AO1318" s="40">
        <v>2.7273219910000002</v>
      </c>
      <c r="AP1318" s="40">
        <v>2.7459135300000002</v>
      </c>
      <c r="AQ1318" s="40">
        <v>2.7648949979999999</v>
      </c>
      <c r="AR1318" s="40">
        <v>2.7836853019999999</v>
      </c>
      <c r="AS1318" s="40">
        <v>2.8029404179999999</v>
      </c>
      <c r="AT1318" s="40">
        <v>2.8222717469999998</v>
      </c>
      <c r="AU1318" s="40">
        <v>2.8418851250000001</v>
      </c>
      <c r="AV1318" s="40">
        <v>2.8588686029999999</v>
      </c>
      <c r="AW1318" s="40">
        <v>2.8759924319999999</v>
      </c>
      <c r="AX1318" s="40">
        <v>2.8984315550000002</v>
      </c>
      <c r="AY1318" s="40">
        <v>2.9275613730000001</v>
      </c>
      <c r="AZ1318" s="40">
        <v>2.9591877759999998</v>
      </c>
      <c r="BA1318" s="40">
        <v>2.9890699189999999</v>
      </c>
      <c r="BB1318" s="40">
        <v>3.0118085630000002</v>
      </c>
      <c r="BC1318" s="40">
        <v>3.0249616650000002</v>
      </c>
      <c r="BD1318" s="40">
        <v>3.0264496680000001</v>
      </c>
      <c r="BE1318" s="40">
        <v>3.0192446880000001</v>
      </c>
      <c r="BF1318" s="40">
        <v>3.0089383280000002</v>
      </c>
      <c r="BG1318" s="40">
        <v>2.997254968</v>
      </c>
      <c r="BH1318" s="40">
        <v>2.9814829330000001</v>
      </c>
      <c r="BI1318" s="40">
        <v>2.9619779390000001</v>
      </c>
      <c r="BJ1318" s="40">
        <v>2.9396904309999998</v>
      </c>
      <c r="BK1318" s="40">
        <v>2.9156140339999999</v>
      </c>
      <c r="BL1318" s="40">
        <v>2.8910664370000001</v>
      </c>
    </row>
    <row r="1319" spans="1:64" x14ac:dyDescent="0.3">
      <c r="A1319" s="40" t="s">
        <v>153</v>
      </c>
      <c r="B1319" s="40" t="s">
        <v>154</v>
      </c>
      <c r="C1319" s="40" t="s">
        <v>330</v>
      </c>
      <c r="D1319" s="40" t="s">
        <v>105</v>
      </c>
      <c r="E1319" s="40" t="s">
        <v>293</v>
      </c>
      <c r="G1319" s="40" t="s">
        <v>106</v>
      </c>
      <c r="H1319" s="40">
        <v>2.0831993679999998</v>
      </c>
      <c r="I1319" s="40">
        <v>2.1468182050000002</v>
      </c>
      <c r="J1319" s="40">
        <v>2.2053494389999999</v>
      </c>
      <c r="K1319" s="40">
        <v>2.2565293679999998</v>
      </c>
      <c r="L1319" s="40">
        <v>2.3025574870000001</v>
      </c>
      <c r="M1319" s="40">
        <v>2.3483419840000002</v>
      </c>
      <c r="N1319" s="40">
        <v>2.39563901</v>
      </c>
      <c r="O1319" s="40">
        <v>2.4415525200000001</v>
      </c>
      <c r="P1319" s="40">
        <v>2.4862308550000001</v>
      </c>
      <c r="Q1319" s="40">
        <v>2.529818745</v>
      </c>
      <c r="R1319" s="40">
        <v>2.5726199470000002</v>
      </c>
      <c r="S1319" s="40">
        <v>2.6153904059999999</v>
      </c>
      <c r="T1319" s="40">
        <v>2.660565198</v>
      </c>
      <c r="U1319" s="40">
        <v>2.7087096289999999</v>
      </c>
      <c r="V1319" s="40">
        <v>2.7584177470000002</v>
      </c>
      <c r="W1319" s="40">
        <v>2.804252054</v>
      </c>
      <c r="X1319" s="40">
        <v>2.847468809</v>
      </c>
      <c r="Y1319" s="40">
        <v>2.8922617879999999</v>
      </c>
      <c r="Z1319" s="40">
        <v>2.939505032</v>
      </c>
      <c r="AA1319" s="40">
        <v>2.985750597</v>
      </c>
      <c r="AB1319" s="40">
        <v>3.024702381</v>
      </c>
      <c r="AC1319" s="40">
        <v>3.054847723</v>
      </c>
      <c r="AD1319" s="40">
        <v>3.0796202369999999</v>
      </c>
      <c r="AE1319" s="40">
        <v>3.0987612950000001</v>
      </c>
      <c r="AF1319" s="40">
        <v>3.1101491530000001</v>
      </c>
      <c r="AG1319" s="40">
        <v>3.117815132</v>
      </c>
      <c r="AH1319" s="40">
        <v>3.1142382149999999</v>
      </c>
      <c r="AI1319" s="40">
        <v>3.0888095720000002</v>
      </c>
      <c r="AJ1319" s="40">
        <v>3.0384711090000001</v>
      </c>
      <c r="AK1319" s="40">
        <v>2.9720417069999998</v>
      </c>
      <c r="AL1319" s="40">
        <v>2.9065956829999999</v>
      </c>
      <c r="AM1319" s="40">
        <v>2.8461818060000001</v>
      </c>
      <c r="AN1319" s="40">
        <v>2.7811122849999999</v>
      </c>
      <c r="AO1319" s="40">
        <v>2.7121784889999998</v>
      </c>
      <c r="AP1319" s="40">
        <v>2.6446806889999999</v>
      </c>
      <c r="AQ1319" s="40">
        <v>2.5775782199999999</v>
      </c>
      <c r="AR1319" s="40">
        <v>2.5232043050000001</v>
      </c>
      <c r="AS1319" s="40">
        <v>2.4968851769999998</v>
      </c>
      <c r="AT1319" s="40">
        <v>2.5043989670000002</v>
      </c>
      <c r="AU1319" s="40">
        <v>2.5350519880000002</v>
      </c>
      <c r="AV1319" s="40">
        <v>2.5703666140000001</v>
      </c>
      <c r="AW1319" s="40">
        <v>2.6009050669999998</v>
      </c>
      <c r="AX1319" s="40">
        <v>2.6317653889999999</v>
      </c>
      <c r="AY1319" s="40">
        <v>2.660571537</v>
      </c>
      <c r="AZ1319" s="40">
        <v>2.6861165009999999</v>
      </c>
      <c r="BA1319" s="40">
        <v>2.711163569</v>
      </c>
      <c r="BB1319" s="40">
        <v>2.732379211</v>
      </c>
      <c r="BC1319" s="40">
        <v>2.7432611609999999</v>
      </c>
      <c r="BD1319" s="40">
        <v>2.7416385000000001</v>
      </c>
      <c r="BE1319" s="40">
        <v>2.7306902310000001</v>
      </c>
      <c r="BF1319" s="40">
        <v>2.7165869389999999</v>
      </c>
      <c r="BG1319" s="40">
        <v>2.7015959129999998</v>
      </c>
      <c r="BH1319" s="40">
        <v>2.6831629079999999</v>
      </c>
      <c r="BI1319" s="40">
        <v>2.6618760930000001</v>
      </c>
      <c r="BJ1319" s="40">
        <v>2.6385360809999998</v>
      </c>
      <c r="BK1319" s="40">
        <v>2.6135851489999999</v>
      </c>
      <c r="BL1319" s="40">
        <v>2.5880588229999999</v>
      </c>
    </row>
    <row r="1320" spans="1:64" x14ac:dyDescent="0.3">
      <c r="A1320" s="40" t="s">
        <v>155</v>
      </c>
      <c r="B1320" s="40" t="s">
        <v>156</v>
      </c>
      <c r="C1320" s="40" t="s">
        <v>330</v>
      </c>
      <c r="D1320" s="40" t="s">
        <v>105</v>
      </c>
      <c r="E1320" s="40" t="s">
        <v>293</v>
      </c>
      <c r="G1320" s="40" t="s">
        <v>106</v>
      </c>
      <c r="H1320" s="40">
        <v>1.938777457</v>
      </c>
      <c r="I1320" s="40">
        <v>1.969174717</v>
      </c>
      <c r="J1320" s="40">
        <v>1.9774570970000001</v>
      </c>
      <c r="K1320" s="40">
        <v>1.958179264</v>
      </c>
      <c r="L1320" s="40">
        <v>1.9240144960000001</v>
      </c>
      <c r="M1320" s="40">
        <v>1.8737276009999999</v>
      </c>
      <c r="N1320" s="40">
        <v>1.840544827</v>
      </c>
      <c r="O1320" s="40">
        <v>1.8615906170000001</v>
      </c>
      <c r="P1320" s="40">
        <v>1.9532781829999999</v>
      </c>
      <c r="Q1320" s="40">
        <v>2.0847616310000001</v>
      </c>
      <c r="R1320" s="40">
        <v>2.240148821</v>
      </c>
      <c r="S1320" s="40">
        <v>2.3607968210000001</v>
      </c>
      <c r="T1320" s="40">
        <v>2.3963900869999999</v>
      </c>
      <c r="U1320" s="40">
        <v>2.3240789739999999</v>
      </c>
      <c r="V1320" s="40">
        <v>2.1870778990000002</v>
      </c>
      <c r="W1320" s="40">
        <v>2.0407532389999998</v>
      </c>
      <c r="X1320" s="40">
        <v>1.940646592</v>
      </c>
      <c r="Y1320" s="40">
        <v>1.901325712</v>
      </c>
      <c r="Z1320" s="40">
        <v>1.943128583</v>
      </c>
      <c r="AA1320" s="40">
        <v>2.0448148740000001</v>
      </c>
      <c r="AB1320" s="40">
        <v>2.1514259290000002</v>
      </c>
      <c r="AC1320" s="40">
        <v>2.2526614810000001</v>
      </c>
      <c r="AD1320" s="40">
        <v>2.386817567</v>
      </c>
      <c r="AE1320" s="40">
        <v>2.5545744020000001</v>
      </c>
      <c r="AF1320" s="40">
        <v>2.7374740360000001</v>
      </c>
      <c r="AG1320" s="40">
        <v>2.9315641160000001</v>
      </c>
      <c r="AH1320" s="40">
        <v>3.100042792</v>
      </c>
      <c r="AI1320" s="40">
        <v>3.2070646900000002</v>
      </c>
      <c r="AJ1320" s="40">
        <v>3.2374236930000002</v>
      </c>
      <c r="AK1320" s="40">
        <v>3.2203019020000001</v>
      </c>
      <c r="AL1320" s="40">
        <v>3.1921923730000001</v>
      </c>
      <c r="AM1320" s="40">
        <v>3.1846085579999999</v>
      </c>
      <c r="AN1320" s="40">
        <v>3.200876579</v>
      </c>
      <c r="AO1320" s="40">
        <v>3.249599994</v>
      </c>
      <c r="AP1320" s="40">
        <v>3.3197182820000002</v>
      </c>
      <c r="AQ1320" s="40">
        <v>3.3764537369999998</v>
      </c>
      <c r="AR1320" s="40">
        <v>3.4224924790000002</v>
      </c>
      <c r="AS1320" s="40">
        <v>3.4883962309999998</v>
      </c>
      <c r="AT1320" s="40">
        <v>3.5771947759999998</v>
      </c>
      <c r="AU1320" s="40">
        <v>3.671134501</v>
      </c>
      <c r="AV1320" s="40">
        <v>3.7692464270000001</v>
      </c>
      <c r="AW1320" s="40">
        <v>3.8349758289999998</v>
      </c>
      <c r="AX1320" s="40">
        <v>3.8306411260000002</v>
      </c>
      <c r="AY1320" s="40">
        <v>3.7442073069999999</v>
      </c>
      <c r="AZ1320" s="40">
        <v>3.6102931040000001</v>
      </c>
      <c r="BA1320" s="40">
        <v>3.4616645780000002</v>
      </c>
      <c r="BB1320" s="40">
        <v>3.3414053949999998</v>
      </c>
      <c r="BC1320" s="40">
        <v>3.2696663909999999</v>
      </c>
      <c r="BD1320" s="40">
        <v>3.2598261499999999</v>
      </c>
      <c r="BE1320" s="40">
        <v>3.2873092310000001</v>
      </c>
      <c r="BF1320" s="40">
        <v>3.321379431</v>
      </c>
      <c r="BG1320" s="40">
        <v>3.3330088940000002</v>
      </c>
      <c r="BH1320" s="40">
        <v>3.3166752000000002</v>
      </c>
      <c r="BI1320" s="40">
        <v>3.2647063649999999</v>
      </c>
      <c r="BJ1320" s="40">
        <v>3.1909402720000002</v>
      </c>
      <c r="BK1320" s="40">
        <v>3.1140924409999999</v>
      </c>
      <c r="BL1320" s="40">
        <v>3.0490425029999999</v>
      </c>
    </row>
    <row r="1321" spans="1:64" x14ac:dyDescent="0.3">
      <c r="A1321" s="40" t="s">
        <v>284</v>
      </c>
      <c r="B1321" s="40" t="s">
        <v>272</v>
      </c>
      <c r="C1321" s="40" t="s">
        <v>330</v>
      </c>
      <c r="D1321" s="40" t="s">
        <v>105</v>
      </c>
      <c r="E1321" s="40" t="s">
        <v>293</v>
      </c>
      <c r="G1321" s="40" t="s">
        <v>106</v>
      </c>
      <c r="H1321" s="40">
        <v>3.728914085</v>
      </c>
      <c r="I1321" s="40">
        <v>3.8985858329999998</v>
      </c>
      <c r="J1321" s="40">
        <v>3.9778084589999998</v>
      </c>
      <c r="K1321" s="40">
        <v>3.949645334</v>
      </c>
      <c r="L1321" s="40">
        <v>3.8644127780000002</v>
      </c>
      <c r="M1321" s="40">
        <v>3.755989096</v>
      </c>
      <c r="N1321" s="40">
        <v>3.7002733069999998</v>
      </c>
      <c r="O1321" s="40">
        <v>3.749947309</v>
      </c>
      <c r="P1321" s="40">
        <v>3.928452622</v>
      </c>
      <c r="Q1321" s="40">
        <v>4.1761931969999999</v>
      </c>
      <c r="R1321" s="40">
        <v>4.4205835760000003</v>
      </c>
      <c r="S1321" s="40">
        <v>4.6001113980000001</v>
      </c>
      <c r="T1321" s="40">
        <v>4.7081733120000004</v>
      </c>
      <c r="U1321" s="40">
        <v>4.7321349970000002</v>
      </c>
      <c r="V1321" s="40">
        <v>4.6984705179999997</v>
      </c>
      <c r="W1321" s="40">
        <v>4.6473408669999996</v>
      </c>
      <c r="X1321" s="40">
        <v>4.5993198959999999</v>
      </c>
      <c r="Y1321" s="40">
        <v>4.5453305899999998</v>
      </c>
      <c r="Z1321" s="40">
        <v>4.489938006</v>
      </c>
      <c r="AA1321" s="40">
        <v>4.4300689520000001</v>
      </c>
      <c r="AB1321" s="40">
        <v>4.3689912519999998</v>
      </c>
      <c r="AC1321" s="40">
        <v>4.2970764289999996</v>
      </c>
      <c r="AD1321" s="40">
        <v>4.2031809439999996</v>
      </c>
      <c r="AE1321" s="40">
        <v>4.0851868769999999</v>
      </c>
      <c r="AF1321" s="40">
        <v>3.9559315869999998</v>
      </c>
      <c r="AG1321" s="40">
        <v>3.8167309739999999</v>
      </c>
      <c r="AH1321" s="40">
        <v>3.691597679</v>
      </c>
      <c r="AI1321" s="40">
        <v>3.6059030910000001</v>
      </c>
      <c r="AJ1321" s="40">
        <v>3.568052716</v>
      </c>
      <c r="AK1321" s="40">
        <v>3.5554502280000002</v>
      </c>
      <c r="AL1321" s="40">
        <v>3.5415520740000002</v>
      </c>
      <c r="AM1321" s="40">
        <v>3.5021592259999998</v>
      </c>
      <c r="AN1321" s="40">
        <v>3.432848769</v>
      </c>
      <c r="AO1321" s="40">
        <v>3.3271986349999998</v>
      </c>
      <c r="AP1321" s="40">
        <v>3.1948085750000002</v>
      </c>
      <c r="AQ1321" s="40">
        <v>3.077355093</v>
      </c>
      <c r="AR1321" s="40">
        <v>2.961574616</v>
      </c>
      <c r="AS1321" s="40">
        <v>2.7997900850000002</v>
      </c>
      <c r="AT1321" s="40">
        <v>2.5832337569999999</v>
      </c>
      <c r="AU1321" s="40">
        <v>2.3424262730000001</v>
      </c>
      <c r="AV1321" s="40">
        <v>2.0968776629999999</v>
      </c>
      <c r="AW1321" s="40">
        <v>1.897160046</v>
      </c>
      <c r="AX1321" s="40">
        <v>1.785353263</v>
      </c>
      <c r="AY1321" s="40">
        <v>1.784850869</v>
      </c>
      <c r="AZ1321" s="40">
        <v>1.8636781929999999</v>
      </c>
      <c r="BA1321" s="40">
        <v>1.961044424</v>
      </c>
      <c r="BB1321" s="40">
        <v>2.0458681219999999</v>
      </c>
      <c r="BC1321" s="40">
        <v>2.1359187469999998</v>
      </c>
      <c r="BD1321" s="40">
        <v>2.2234322999999998</v>
      </c>
      <c r="BE1321" s="40">
        <v>2.3054642639999998</v>
      </c>
      <c r="BF1321" s="40">
        <v>2.3924635909999998</v>
      </c>
      <c r="BG1321" s="40">
        <v>2.4735063739999998</v>
      </c>
      <c r="BH1321" s="40">
        <v>2.5250163560000001</v>
      </c>
      <c r="BI1321" s="40">
        <v>2.539766572</v>
      </c>
      <c r="BJ1321" s="40">
        <v>2.5291630779999998</v>
      </c>
      <c r="BK1321" s="40">
        <v>2.5103535680000002</v>
      </c>
      <c r="BL1321" s="40">
        <v>2.4957438399999998</v>
      </c>
    </row>
    <row r="1322" spans="1:64" x14ac:dyDescent="0.3">
      <c r="A1322" s="40" t="s">
        <v>273</v>
      </c>
      <c r="B1322" s="40" t="s">
        <v>274</v>
      </c>
      <c r="C1322" s="40" t="s">
        <v>330</v>
      </c>
      <c r="D1322" s="40" t="s">
        <v>105</v>
      </c>
      <c r="E1322" s="40" t="s">
        <v>293</v>
      </c>
      <c r="G1322" s="40" t="s">
        <v>106</v>
      </c>
      <c r="H1322" s="40">
        <v>3.1699489399999998</v>
      </c>
      <c r="I1322" s="40">
        <v>3.138516675</v>
      </c>
      <c r="J1322" s="40">
        <v>3.0299013189999999</v>
      </c>
      <c r="K1322" s="40">
        <v>2.8328944639999998</v>
      </c>
      <c r="L1322" s="40">
        <v>2.591607196</v>
      </c>
      <c r="M1322" s="40">
        <v>2.313246446</v>
      </c>
      <c r="N1322" s="40">
        <v>2.0874528909999999</v>
      </c>
      <c r="O1322" s="40">
        <v>2.009790432</v>
      </c>
      <c r="P1322" s="40">
        <v>2.1221533670000001</v>
      </c>
      <c r="Q1322" s="40">
        <v>2.3495505130000001</v>
      </c>
      <c r="R1322" s="40">
        <v>2.6434805639999999</v>
      </c>
      <c r="S1322" s="40">
        <v>2.8621484019999999</v>
      </c>
      <c r="T1322" s="40">
        <v>2.8920597469999998</v>
      </c>
      <c r="U1322" s="40">
        <v>2.6820201080000001</v>
      </c>
      <c r="V1322" s="40">
        <v>2.3373641209999998</v>
      </c>
      <c r="W1322" s="40">
        <v>1.9347485440000001</v>
      </c>
      <c r="X1322" s="40">
        <v>1.6466509659999999</v>
      </c>
      <c r="Y1322" s="40">
        <v>1.6025058969999999</v>
      </c>
      <c r="Z1322" s="40">
        <v>1.877839525</v>
      </c>
      <c r="AA1322" s="40">
        <v>2.3534387780000001</v>
      </c>
      <c r="AB1322" s="40">
        <v>2.8795993649999998</v>
      </c>
      <c r="AC1322" s="40">
        <v>3.2782351360000002</v>
      </c>
      <c r="AD1322" s="40">
        <v>3.481641303</v>
      </c>
      <c r="AE1322" s="40">
        <v>3.4377353319999999</v>
      </c>
      <c r="AF1322" s="40">
        <v>3.2372967419999998</v>
      </c>
      <c r="AG1322" s="40">
        <v>3.0061142319999998</v>
      </c>
      <c r="AH1322" s="40">
        <v>2.8371287340000002</v>
      </c>
      <c r="AI1322" s="40">
        <v>2.7278043570000001</v>
      </c>
      <c r="AJ1322" s="40">
        <v>2.7035170509999999</v>
      </c>
      <c r="AK1322" s="40">
        <v>2.7330657469999999</v>
      </c>
      <c r="AL1322" s="40">
        <v>2.7725729910000001</v>
      </c>
      <c r="AM1322" s="40">
        <v>2.7824296409999998</v>
      </c>
      <c r="AN1322" s="40">
        <v>2.758938095</v>
      </c>
      <c r="AO1322" s="40">
        <v>2.6919880630000002</v>
      </c>
      <c r="AP1322" s="40">
        <v>2.6008396469999999</v>
      </c>
      <c r="AQ1322" s="40">
        <v>2.5049330740000002</v>
      </c>
      <c r="AR1322" s="40">
        <v>2.4327169199999998</v>
      </c>
      <c r="AS1322" s="40">
        <v>2.3997691290000001</v>
      </c>
      <c r="AT1322" s="40">
        <v>2.416268724</v>
      </c>
      <c r="AU1322" s="40">
        <v>2.4650884230000001</v>
      </c>
      <c r="AV1322" s="40">
        <v>2.5175384890000001</v>
      </c>
      <c r="AW1322" s="40">
        <v>2.5565128220000002</v>
      </c>
      <c r="AX1322" s="40">
        <v>2.5874276269999998</v>
      </c>
      <c r="AY1322" s="40">
        <v>2.6055578549999998</v>
      </c>
      <c r="AZ1322" s="40">
        <v>2.6123846469999998</v>
      </c>
      <c r="BA1322" s="40">
        <v>2.6179954439999999</v>
      </c>
      <c r="BB1322" s="40">
        <v>2.6189373499999999</v>
      </c>
      <c r="BC1322" s="40">
        <v>2.6020726120000002</v>
      </c>
      <c r="BD1322" s="40">
        <v>2.5643749210000002</v>
      </c>
      <c r="BE1322" s="40">
        <v>2.5128297389999998</v>
      </c>
      <c r="BF1322" s="40">
        <v>2.4568799490000002</v>
      </c>
      <c r="BG1322" s="40">
        <v>2.4040283219999998</v>
      </c>
      <c r="BH1322" s="40">
        <v>2.3549868749999998</v>
      </c>
      <c r="BI1322" s="40">
        <v>2.3123360470000001</v>
      </c>
      <c r="BJ1322" s="40">
        <v>2.2743803109999998</v>
      </c>
      <c r="BK1322" s="40">
        <v>2.2367379650000001</v>
      </c>
      <c r="BL1322" s="40">
        <v>2.1981848500000001</v>
      </c>
    </row>
    <row r="1323" spans="1:64" x14ac:dyDescent="0.3">
      <c r="A1323" s="40" t="s">
        <v>161</v>
      </c>
      <c r="B1323" s="40" t="s">
        <v>162</v>
      </c>
      <c r="C1323" s="40" t="s">
        <v>330</v>
      </c>
      <c r="D1323" s="40" t="s">
        <v>105</v>
      </c>
      <c r="E1323" s="40" t="s">
        <v>293</v>
      </c>
      <c r="G1323" s="40" t="s">
        <v>106</v>
      </c>
      <c r="H1323" s="40">
        <v>1.105868166</v>
      </c>
      <c r="I1323" s="40">
        <v>1.1043464430000001</v>
      </c>
      <c r="J1323" s="40">
        <v>1.1132907329999999</v>
      </c>
      <c r="K1323" s="40">
        <v>1.1354517209999999</v>
      </c>
      <c r="L1323" s="40">
        <v>1.169280307</v>
      </c>
      <c r="M1323" s="40">
        <v>1.202673144</v>
      </c>
      <c r="N1323" s="40">
        <v>1.2403551770000001</v>
      </c>
      <c r="O1323" s="40">
        <v>1.299500817</v>
      </c>
      <c r="P1323" s="40">
        <v>1.3842394280000001</v>
      </c>
      <c r="Q1323" s="40">
        <v>1.4840172279999999</v>
      </c>
      <c r="R1323" s="40">
        <v>1.592302836</v>
      </c>
      <c r="S1323" s="40">
        <v>1.68849322</v>
      </c>
      <c r="T1323" s="40">
        <v>1.7532231060000001</v>
      </c>
      <c r="U1323" s="40">
        <v>1.7769201189999999</v>
      </c>
      <c r="V1323" s="40">
        <v>1.773189651</v>
      </c>
      <c r="W1323" s="40">
        <v>1.750859827</v>
      </c>
      <c r="X1323" s="40">
        <v>1.737612105</v>
      </c>
      <c r="Y1323" s="40">
        <v>1.755754917</v>
      </c>
      <c r="Z1323" s="40">
        <v>1.817357023</v>
      </c>
      <c r="AA1323" s="40">
        <v>1.9015281369999999</v>
      </c>
      <c r="AB1323" s="40">
        <v>2.0130906300000002</v>
      </c>
      <c r="AC1323" s="40">
        <v>2.0976481069999999</v>
      </c>
      <c r="AD1323" s="40">
        <v>2.0907978680000001</v>
      </c>
      <c r="AE1323" s="40">
        <v>1.9679044969999999</v>
      </c>
      <c r="AF1323" s="40">
        <v>1.7806209589999999</v>
      </c>
      <c r="AG1323" s="40">
        <v>1.561754504</v>
      </c>
      <c r="AH1323" s="40">
        <v>1.4054347060000001</v>
      </c>
      <c r="AI1323" s="40">
        <v>1.3905519609999999</v>
      </c>
      <c r="AJ1323" s="40">
        <v>1.562202504</v>
      </c>
      <c r="AK1323" s="40">
        <v>1.855905519</v>
      </c>
      <c r="AL1323" s="40">
        <v>2.1887690119999998</v>
      </c>
      <c r="AM1323" s="40">
        <v>2.4629033950000001</v>
      </c>
      <c r="AN1323" s="40">
        <v>2.6396602979999999</v>
      </c>
      <c r="AO1323" s="40">
        <v>2.6862758379999998</v>
      </c>
      <c r="AP1323" s="40">
        <v>2.6488222870000002</v>
      </c>
      <c r="AQ1323" s="40">
        <v>2.5936054120000001</v>
      </c>
      <c r="AR1323" s="40">
        <v>2.5767309809999999</v>
      </c>
      <c r="AS1323" s="40">
        <v>2.6031420999999999</v>
      </c>
      <c r="AT1323" s="40">
        <v>2.6886289630000002</v>
      </c>
      <c r="AU1323" s="40">
        <v>2.8106070519999999</v>
      </c>
      <c r="AV1323" s="40">
        <v>2.9252232669999998</v>
      </c>
      <c r="AW1323" s="40">
        <v>3.0149517270000001</v>
      </c>
      <c r="AX1323" s="40">
        <v>3.0978464080000001</v>
      </c>
      <c r="AY1323" s="40">
        <v>3.170962571</v>
      </c>
      <c r="AZ1323" s="40">
        <v>3.2305008079999999</v>
      </c>
      <c r="BA1323" s="40">
        <v>3.2916507990000001</v>
      </c>
      <c r="BB1323" s="40">
        <v>3.3348628150000001</v>
      </c>
      <c r="BC1323" s="40">
        <v>3.3267823839999999</v>
      </c>
      <c r="BD1323" s="40">
        <v>3.259179037</v>
      </c>
      <c r="BE1323" s="40">
        <v>3.1570105100000001</v>
      </c>
      <c r="BF1323" s="40">
        <v>3.0437604060000001</v>
      </c>
      <c r="BG1323" s="40">
        <v>2.9524525239999999</v>
      </c>
      <c r="BH1323" s="40">
        <v>2.9009602430000001</v>
      </c>
      <c r="BI1323" s="40">
        <v>2.901031009</v>
      </c>
      <c r="BJ1323" s="40">
        <v>2.9339774200000002</v>
      </c>
      <c r="BK1323" s="40">
        <v>2.9719686329999999</v>
      </c>
      <c r="BL1323" s="40">
        <v>2.9952467129999998</v>
      </c>
    </row>
    <row r="1324" spans="1:64" x14ac:dyDescent="0.3">
      <c r="A1324" s="40" t="s">
        <v>163</v>
      </c>
      <c r="B1324" s="40" t="s">
        <v>164</v>
      </c>
      <c r="C1324" s="40" t="s">
        <v>330</v>
      </c>
      <c r="D1324" s="40" t="s">
        <v>105</v>
      </c>
      <c r="E1324" s="40" t="s">
        <v>293</v>
      </c>
      <c r="G1324" s="40" t="s">
        <v>106</v>
      </c>
      <c r="H1324" s="40">
        <v>2.8775567899999999</v>
      </c>
      <c r="I1324" s="40">
        <v>2.8961042589999999</v>
      </c>
      <c r="J1324" s="40">
        <v>2.9096075350000001</v>
      </c>
      <c r="K1324" s="40">
        <v>2.9196241679999999</v>
      </c>
      <c r="L1324" s="40">
        <v>2.9264186510000001</v>
      </c>
      <c r="M1324" s="40">
        <v>2.9308305670000001</v>
      </c>
      <c r="N1324" s="40">
        <v>2.9318915250000002</v>
      </c>
      <c r="O1324" s="40">
        <v>2.9308202169999999</v>
      </c>
      <c r="P1324" s="40">
        <v>2.9287739099999999</v>
      </c>
      <c r="Q1324" s="40">
        <v>2.925104428</v>
      </c>
      <c r="R1324" s="40">
        <v>2.9202774009999999</v>
      </c>
      <c r="S1324" s="40">
        <v>2.9147028000000001</v>
      </c>
      <c r="T1324" s="40">
        <v>2.907623064</v>
      </c>
      <c r="U1324" s="40">
        <v>2.9016475339999999</v>
      </c>
      <c r="V1324" s="40">
        <v>2.8936049910000001</v>
      </c>
      <c r="W1324" s="40">
        <v>2.8839839779999998</v>
      </c>
      <c r="X1324" s="40">
        <v>2.8739285579999998</v>
      </c>
      <c r="Y1324" s="40">
        <v>2.8699555399999999</v>
      </c>
      <c r="Z1324" s="40">
        <v>2.8711571380000001</v>
      </c>
      <c r="AA1324" s="40">
        <v>2.8753376030000002</v>
      </c>
      <c r="AB1324" s="40">
        <v>2.8818357040000002</v>
      </c>
      <c r="AC1324" s="40">
        <v>2.8831651420000002</v>
      </c>
      <c r="AD1324" s="40">
        <v>2.8733000830000002</v>
      </c>
      <c r="AE1324" s="40">
        <v>2.8479151059999999</v>
      </c>
      <c r="AF1324" s="40">
        <v>2.8150505240000001</v>
      </c>
      <c r="AG1324" s="40">
        <v>2.7864448359999998</v>
      </c>
      <c r="AH1324" s="40">
        <v>2.7650062759999998</v>
      </c>
      <c r="AI1324" s="40">
        <v>2.7426217839999998</v>
      </c>
      <c r="AJ1324" s="40">
        <v>2.7202274750000002</v>
      </c>
      <c r="AK1324" s="40">
        <v>2.70149748</v>
      </c>
      <c r="AL1324" s="40">
        <v>2.6760976859999999</v>
      </c>
      <c r="AM1324" s="40">
        <v>2.6615101760000002</v>
      </c>
      <c r="AN1324" s="40">
        <v>2.6881521039999998</v>
      </c>
      <c r="AO1324" s="40">
        <v>2.7623061280000001</v>
      </c>
      <c r="AP1324" s="40">
        <v>2.8626697010000002</v>
      </c>
      <c r="AQ1324" s="40">
        <v>2.9708047190000002</v>
      </c>
      <c r="AR1324" s="40">
        <v>3.0544743689999998</v>
      </c>
      <c r="AS1324" s="40">
        <v>3.092370184</v>
      </c>
      <c r="AT1324" s="40">
        <v>3.074000265</v>
      </c>
      <c r="AU1324" s="40">
        <v>3.018346604</v>
      </c>
      <c r="AV1324" s="40">
        <v>2.9590776480000001</v>
      </c>
      <c r="AW1324" s="40">
        <v>2.9133284380000002</v>
      </c>
      <c r="AX1324" s="40">
        <v>2.8778670810000002</v>
      </c>
      <c r="AY1324" s="40">
        <v>2.857089572</v>
      </c>
      <c r="AZ1324" s="40">
        <v>2.8477307110000001</v>
      </c>
      <c r="BA1324" s="40">
        <v>2.832112398</v>
      </c>
      <c r="BB1324" s="40">
        <v>2.8168867369999999</v>
      </c>
      <c r="BC1324" s="40">
        <v>2.8237915409999998</v>
      </c>
      <c r="BD1324" s="40">
        <v>2.856701122</v>
      </c>
      <c r="BE1324" s="40">
        <v>2.9023243509999999</v>
      </c>
      <c r="BF1324" s="40">
        <v>2.9516494400000002</v>
      </c>
      <c r="BG1324" s="40">
        <v>2.9829537400000001</v>
      </c>
      <c r="BH1324" s="40">
        <v>2.9818284940000002</v>
      </c>
      <c r="BI1324" s="40">
        <v>2.9402536769999998</v>
      </c>
      <c r="BJ1324" s="40">
        <v>2.8723112569999998</v>
      </c>
      <c r="BK1324" s="40">
        <v>2.7980601250000001</v>
      </c>
      <c r="BL1324" s="40">
        <v>2.7329585320000001</v>
      </c>
    </row>
    <row r="1325" spans="1:64" x14ac:dyDescent="0.3">
      <c r="A1325" s="40" t="s">
        <v>167</v>
      </c>
      <c r="B1325" s="40" t="s">
        <v>168</v>
      </c>
      <c r="C1325" s="40" t="s">
        <v>330</v>
      </c>
      <c r="D1325" s="40" t="s">
        <v>105</v>
      </c>
      <c r="E1325" s="40" t="s">
        <v>293</v>
      </c>
      <c r="G1325" s="40" t="s">
        <v>106</v>
      </c>
      <c r="H1325" s="40">
        <v>2.8374314589999998</v>
      </c>
      <c r="I1325" s="40">
        <v>2.879885378</v>
      </c>
      <c r="J1325" s="40">
        <v>2.9035184570000001</v>
      </c>
      <c r="K1325" s="40">
        <v>2.9021956279999999</v>
      </c>
      <c r="L1325" s="40">
        <v>2.8847443930000001</v>
      </c>
      <c r="M1325" s="40">
        <v>2.8666887320000001</v>
      </c>
      <c r="N1325" s="40">
        <v>2.8546925339999998</v>
      </c>
      <c r="O1325" s="40">
        <v>2.8391063129999998</v>
      </c>
      <c r="P1325" s="40">
        <v>2.8214590839999998</v>
      </c>
      <c r="Q1325" s="40">
        <v>2.8040883390000002</v>
      </c>
      <c r="R1325" s="40">
        <v>2.784301251</v>
      </c>
      <c r="S1325" s="40">
        <v>2.7696919879999999</v>
      </c>
      <c r="T1325" s="40">
        <v>2.770122041</v>
      </c>
      <c r="U1325" s="40">
        <v>2.789172325</v>
      </c>
      <c r="V1325" s="40">
        <v>2.8197157370000001</v>
      </c>
      <c r="W1325" s="40">
        <v>2.854012472</v>
      </c>
      <c r="X1325" s="40">
        <v>2.882248658</v>
      </c>
      <c r="Y1325" s="40">
        <v>2.897627146</v>
      </c>
      <c r="Z1325" s="40">
        <v>2.8971255280000001</v>
      </c>
      <c r="AA1325" s="40">
        <v>2.8864896010000001</v>
      </c>
      <c r="AB1325" s="40">
        <v>2.8818467079999999</v>
      </c>
      <c r="AC1325" s="40">
        <v>2.8842806040000002</v>
      </c>
      <c r="AD1325" s="40">
        <v>2.882101349</v>
      </c>
      <c r="AE1325" s="40">
        <v>2.8748633319999999</v>
      </c>
      <c r="AF1325" s="40">
        <v>2.8687668830000002</v>
      </c>
      <c r="AG1325" s="40">
        <v>2.862330493</v>
      </c>
      <c r="AH1325" s="40">
        <v>2.870207669</v>
      </c>
      <c r="AI1325" s="40">
        <v>2.910334169</v>
      </c>
      <c r="AJ1325" s="40">
        <v>2.9885076549999998</v>
      </c>
      <c r="AK1325" s="40">
        <v>3.0907063450000001</v>
      </c>
      <c r="AL1325" s="40">
        <v>3.1946423369999999</v>
      </c>
      <c r="AM1325" s="40">
        <v>3.2869613059999998</v>
      </c>
      <c r="AN1325" s="40">
        <v>3.3696117129999998</v>
      </c>
      <c r="AO1325" s="40">
        <v>3.4386508939999998</v>
      </c>
      <c r="AP1325" s="40">
        <v>3.495640925</v>
      </c>
      <c r="AQ1325" s="40">
        <v>3.55145088</v>
      </c>
      <c r="AR1325" s="40">
        <v>3.6013546870000002</v>
      </c>
      <c r="AS1325" s="40">
        <v>3.6315422380000002</v>
      </c>
      <c r="AT1325" s="40">
        <v>3.6394746140000001</v>
      </c>
      <c r="AU1325" s="40">
        <v>3.633847619</v>
      </c>
      <c r="AV1325" s="40">
        <v>3.6242143680000001</v>
      </c>
      <c r="AW1325" s="40">
        <v>3.6206006340000001</v>
      </c>
      <c r="AX1325" s="40">
        <v>3.6272352790000002</v>
      </c>
      <c r="AY1325" s="40">
        <v>3.6471941210000001</v>
      </c>
      <c r="AZ1325" s="40">
        <v>3.6753325619999999</v>
      </c>
      <c r="BA1325" s="40">
        <v>3.702084063</v>
      </c>
      <c r="BB1325" s="40">
        <v>3.7245035089999998</v>
      </c>
      <c r="BC1325" s="40">
        <v>3.7479020589999998</v>
      </c>
      <c r="BD1325" s="40">
        <v>3.7719808289999999</v>
      </c>
      <c r="BE1325" s="40">
        <v>3.7949631830000001</v>
      </c>
      <c r="BF1325" s="40">
        <v>3.8168497910000001</v>
      </c>
      <c r="BG1325" s="40">
        <v>3.8342024100000001</v>
      </c>
      <c r="BH1325" s="40">
        <v>3.8432623330000002</v>
      </c>
      <c r="BI1325" s="40">
        <v>3.8426809340000001</v>
      </c>
      <c r="BJ1325" s="40">
        <v>3.8357498849999998</v>
      </c>
      <c r="BK1325" s="40">
        <v>3.826066467</v>
      </c>
      <c r="BL1325" s="40">
        <v>3.8170926129999998</v>
      </c>
    </row>
    <row r="1326" spans="1:64" x14ac:dyDescent="0.3">
      <c r="A1326" s="40" t="s">
        <v>169</v>
      </c>
      <c r="B1326" s="40" t="s">
        <v>170</v>
      </c>
      <c r="C1326" s="40" t="s">
        <v>330</v>
      </c>
      <c r="D1326" s="40" t="s">
        <v>105</v>
      </c>
      <c r="E1326" s="40" t="s">
        <v>293</v>
      </c>
      <c r="G1326" s="40" t="s">
        <v>106</v>
      </c>
      <c r="H1326" s="40">
        <v>2.0287663519999999</v>
      </c>
      <c r="I1326" s="40">
        <v>2.0759447280000001</v>
      </c>
      <c r="J1326" s="40">
        <v>2.1105167429999998</v>
      </c>
      <c r="K1326" s="40">
        <v>2.129495602</v>
      </c>
      <c r="L1326" s="40">
        <v>2.139652119</v>
      </c>
      <c r="M1326" s="40">
        <v>2.1514463319999999</v>
      </c>
      <c r="N1326" s="40">
        <v>2.1717419059999998</v>
      </c>
      <c r="O1326" s="40">
        <v>2.1997449370000002</v>
      </c>
      <c r="P1326" s="40">
        <v>2.2376218159999999</v>
      </c>
      <c r="Q1326" s="40">
        <v>2.2849888570000001</v>
      </c>
      <c r="R1326" s="40">
        <v>2.3197532409999999</v>
      </c>
      <c r="S1326" s="40">
        <v>2.3585411810000001</v>
      </c>
      <c r="T1326" s="40">
        <v>2.4380983559999998</v>
      </c>
      <c r="U1326" s="40">
        <v>2.5671877250000001</v>
      </c>
      <c r="V1326" s="40">
        <v>2.7191631379999999</v>
      </c>
      <c r="W1326" s="40">
        <v>2.88147442</v>
      </c>
      <c r="X1326" s="40">
        <v>3.0046740010000001</v>
      </c>
      <c r="Y1326" s="40">
        <v>3.0443414940000002</v>
      </c>
      <c r="Z1326" s="40">
        <v>2.9824044839999999</v>
      </c>
      <c r="AA1326" s="40">
        <v>2.8575022940000001</v>
      </c>
      <c r="AB1326" s="40">
        <v>2.715063416</v>
      </c>
      <c r="AC1326" s="40">
        <v>2.602675793</v>
      </c>
      <c r="AD1326" s="40">
        <v>2.5354117760000001</v>
      </c>
      <c r="AE1326" s="40">
        <v>2.5292871629999998</v>
      </c>
      <c r="AF1326" s="40">
        <v>2.5627320820000001</v>
      </c>
      <c r="AG1326" s="40">
        <v>2.6032025929999998</v>
      </c>
      <c r="AH1326" s="40">
        <v>2.6256387499999998</v>
      </c>
      <c r="AI1326" s="40">
        <v>2.6309306750000001</v>
      </c>
      <c r="AJ1326" s="40">
        <v>2.6124148900000002</v>
      </c>
      <c r="AK1326" s="40">
        <v>2.5790372339999998</v>
      </c>
      <c r="AL1326" s="40">
        <v>2.5456109819999999</v>
      </c>
      <c r="AM1326" s="40">
        <v>2.5212415520000002</v>
      </c>
      <c r="AN1326" s="40">
        <v>2.5029710459999999</v>
      </c>
      <c r="AO1326" s="40">
        <v>2.4929956390000001</v>
      </c>
      <c r="AP1326" s="40">
        <v>2.4894346939999998</v>
      </c>
      <c r="AQ1326" s="40">
        <v>2.488365242</v>
      </c>
      <c r="AR1326" s="40">
        <v>2.488182965</v>
      </c>
      <c r="AS1326" s="40">
        <v>2.4907244149999999</v>
      </c>
      <c r="AT1326" s="40">
        <v>2.4958130340000002</v>
      </c>
      <c r="AU1326" s="40">
        <v>2.5033974400000001</v>
      </c>
      <c r="AV1326" s="40">
        <v>2.5112143709999999</v>
      </c>
      <c r="AW1326" s="40">
        <v>2.521106402</v>
      </c>
      <c r="AX1326" s="40">
        <v>2.5368400019999999</v>
      </c>
      <c r="AY1326" s="40">
        <v>2.5592392579999999</v>
      </c>
      <c r="AZ1326" s="40">
        <v>2.5852218059999998</v>
      </c>
      <c r="BA1326" s="40">
        <v>2.610391076</v>
      </c>
      <c r="BB1326" s="40">
        <v>2.6316539919999999</v>
      </c>
      <c r="BC1326" s="40">
        <v>2.6489670869999999</v>
      </c>
      <c r="BD1326" s="40">
        <v>2.661221335</v>
      </c>
      <c r="BE1326" s="40">
        <v>2.6687468569999999</v>
      </c>
      <c r="BF1326" s="40">
        <v>2.6747549620000002</v>
      </c>
      <c r="BG1326" s="40">
        <v>2.677659222</v>
      </c>
      <c r="BH1326" s="40">
        <v>2.6729186060000001</v>
      </c>
      <c r="BI1326" s="40">
        <v>2.6595507010000001</v>
      </c>
      <c r="BJ1326" s="40">
        <v>2.6403571349999999</v>
      </c>
      <c r="BK1326" s="40">
        <v>2.6190335259999999</v>
      </c>
      <c r="BL1326" s="40">
        <v>2.5987047219999999</v>
      </c>
    </row>
    <row r="1327" spans="1:64" x14ac:dyDescent="0.3">
      <c r="A1327" s="40" t="s">
        <v>173</v>
      </c>
      <c r="B1327" s="40" t="s">
        <v>174</v>
      </c>
      <c r="C1327" s="40" t="s">
        <v>330</v>
      </c>
      <c r="D1327" s="40" t="s">
        <v>105</v>
      </c>
      <c r="E1327" s="40" t="s">
        <v>293</v>
      </c>
      <c r="G1327" s="40" t="s">
        <v>106</v>
      </c>
      <c r="H1327" s="40">
        <v>2.7237435259999998</v>
      </c>
      <c r="I1327" s="40">
        <v>2.7409037629999999</v>
      </c>
      <c r="J1327" s="40">
        <v>2.7629480649999998</v>
      </c>
      <c r="K1327" s="40">
        <v>2.791634256</v>
      </c>
      <c r="L1327" s="40">
        <v>2.8244021240000001</v>
      </c>
      <c r="M1327" s="40">
        <v>2.8463849309999998</v>
      </c>
      <c r="N1327" s="40">
        <v>2.8623074970000002</v>
      </c>
      <c r="O1327" s="40">
        <v>2.889250278</v>
      </c>
      <c r="P1327" s="40">
        <v>2.929239409</v>
      </c>
      <c r="Q1327" s="40">
        <v>2.9717518109999999</v>
      </c>
      <c r="R1327" s="40">
        <v>3.029460458</v>
      </c>
      <c r="S1327" s="40">
        <v>3.0664857670000001</v>
      </c>
      <c r="T1327" s="40">
        <v>3.032587157</v>
      </c>
      <c r="U1327" s="40">
        <v>2.9136323200000001</v>
      </c>
      <c r="V1327" s="40">
        <v>2.7492662710000002</v>
      </c>
      <c r="W1327" s="40">
        <v>2.5692144670000001</v>
      </c>
      <c r="X1327" s="40">
        <v>2.4355096220000001</v>
      </c>
      <c r="Y1327" s="40">
        <v>2.3938000869999998</v>
      </c>
      <c r="Z1327" s="40">
        <v>2.4685890100000001</v>
      </c>
      <c r="AA1327" s="40">
        <v>2.6183760889999999</v>
      </c>
      <c r="AB1327" s="40">
        <v>2.7806115259999999</v>
      </c>
      <c r="AC1327" s="40">
        <v>2.908777937</v>
      </c>
      <c r="AD1327" s="40">
        <v>3.0023500369999998</v>
      </c>
      <c r="AE1327" s="40">
        <v>3.0484154330000002</v>
      </c>
      <c r="AF1327" s="40">
        <v>3.0597346270000001</v>
      </c>
      <c r="AG1327" s="40">
        <v>3.0588152719999999</v>
      </c>
      <c r="AH1327" s="40">
        <v>3.0596813649999999</v>
      </c>
      <c r="AI1327" s="40">
        <v>3.058115141</v>
      </c>
      <c r="AJ1327" s="40">
        <v>3.0566967940000001</v>
      </c>
      <c r="AK1327" s="40">
        <v>3.0506758409999999</v>
      </c>
      <c r="AL1327" s="40">
        <v>3.0505054440000001</v>
      </c>
      <c r="AM1327" s="40">
        <v>3.0353966190000001</v>
      </c>
      <c r="AN1327" s="40">
        <v>2.974658802</v>
      </c>
      <c r="AO1327" s="40">
        <v>2.8600387829999998</v>
      </c>
      <c r="AP1327" s="40">
        <v>2.716848277</v>
      </c>
      <c r="AQ1327" s="40">
        <v>2.5674348450000002</v>
      </c>
      <c r="AR1327" s="40">
        <v>2.4485933659999999</v>
      </c>
      <c r="AS1327" s="40">
        <v>2.3838458029999998</v>
      </c>
      <c r="AT1327" s="40">
        <v>2.3874384270000002</v>
      </c>
      <c r="AU1327" s="40">
        <v>2.4383685310000001</v>
      </c>
      <c r="AV1327" s="40">
        <v>2.5022599539999999</v>
      </c>
      <c r="AW1327" s="40">
        <v>2.5558784989999999</v>
      </c>
      <c r="AX1327" s="40">
        <v>2.602491085</v>
      </c>
      <c r="AY1327" s="40">
        <v>2.635329552</v>
      </c>
      <c r="AZ1327" s="40">
        <v>2.6598515620000001</v>
      </c>
      <c r="BA1327" s="40">
        <v>2.6790151080000002</v>
      </c>
      <c r="BB1327" s="40">
        <v>2.7043020019999999</v>
      </c>
      <c r="BC1327" s="40">
        <v>2.7446416669999998</v>
      </c>
      <c r="BD1327" s="40">
        <v>2.803348722</v>
      </c>
      <c r="BE1327" s="40">
        <v>2.8690852050000002</v>
      </c>
      <c r="BF1327" s="40">
        <v>2.9347871250000002</v>
      </c>
      <c r="BG1327" s="40">
        <v>2.9819769379999999</v>
      </c>
      <c r="BH1327" s="40">
        <v>2.9962671379999999</v>
      </c>
      <c r="BI1327" s="40">
        <v>2.970877797</v>
      </c>
      <c r="BJ1327" s="40">
        <v>2.9191617729999999</v>
      </c>
      <c r="BK1327" s="40">
        <v>2.8606090640000001</v>
      </c>
      <c r="BL1327" s="40">
        <v>2.8083891520000002</v>
      </c>
    </row>
    <row r="1328" spans="1:64" x14ac:dyDescent="0.3">
      <c r="A1328" s="40" t="s">
        <v>5</v>
      </c>
      <c r="B1328" s="40" t="s">
        <v>6</v>
      </c>
      <c r="C1328" s="40" t="s">
        <v>329</v>
      </c>
      <c r="D1328" s="40" t="s">
        <v>107</v>
      </c>
      <c r="E1328" s="40" t="s">
        <v>293</v>
      </c>
      <c r="G1328" s="40" t="s">
        <v>108</v>
      </c>
      <c r="H1328" s="40">
        <v>5753024</v>
      </c>
      <c r="I1328" s="40">
        <v>5866061</v>
      </c>
      <c r="J1328" s="40">
        <v>5980417</v>
      </c>
      <c r="K1328" s="40">
        <v>6093321</v>
      </c>
      <c r="L1328" s="40">
        <v>6203299</v>
      </c>
      <c r="M1328" s="40">
        <v>6309770</v>
      </c>
      <c r="N1328" s="40">
        <v>6414995</v>
      </c>
      <c r="O1328" s="40">
        <v>6523791</v>
      </c>
      <c r="P1328" s="40">
        <v>6642632</v>
      </c>
      <c r="Q1328" s="40">
        <v>6776381</v>
      </c>
      <c r="R1328" s="40">
        <v>6927269</v>
      </c>
      <c r="S1328" s="40">
        <v>7094834</v>
      </c>
      <c r="T1328" s="40">
        <v>7277960</v>
      </c>
      <c r="U1328" s="40">
        <v>7474338</v>
      </c>
      <c r="V1328" s="40">
        <v>7682479</v>
      </c>
      <c r="W1328" s="40">
        <v>7900997</v>
      </c>
      <c r="X1328" s="40">
        <v>8130988</v>
      </c>
      <c r="Y1328" s="40">
        <v>8376147</v>
      </c>
      <c r="Z1328" s="40">
        <v>8641521</v>
      </c>
      <c r="AA1328" s="40">
        <v>8929900</v>
      </c>
      <c r="AB1328" s="40">
        <v>9244507</v>
      </c>
      <c r="AC1328" s="40">
        <v>9582156</v>
      </c>
      <c r="AD1328" s="40">
        <v>9931562</v>
      </c>
      <c r="AE1328" s="40">
        <v>10277321</v>
      </c>
      <c r="AF1328" s="40">
        <v>10609042</v>
      </c>
      <c r="AG1328" s="40">
        <v>10921037</v>
      </c>
      <c r="AH1328" s="40">
        <v>11218268</v>
      </c>
      <c r="AI1328" s="40">
        <v>11513968</v>
      </c>
      <c r="AJ1328" s="40">
        <v>11827237</v>
      </c>
      <c r="AK1328" s="40">
        <v>12171441</v>
      </c>
      <c r="AL1328" s="40">
        <v>12553446</v>
      </c>
      <c r="AM1328" s="40">
        <v>12968345</v>
      </c>
      <c r="AN1328" s="40">
        <v>13403734</v>
      </c>
      <c r="AO1328" s="40">
        <v>13841301</v>
      </c>
      <c r="AP1328" s="40">
        <v>14268994</v>
      </c>
      <c r="AQ1328" s="40">
        <v>14682284</v>
      </c>
      <c r="AR1328" s="40">
        <v>15088981</v>
      </c>
      <c r="AS1328" s="40">
        <v>15504318</v>
      </c>
      <c r="AT1328" s="40">
        <v>15949766</v>
      </c>
      <c r="AU1328" s="40">
        <v>16440924</v>
      </c>
      <c r="AV1328" s="40">
        <v>16983266</v>
      </c>
      <c r="AW1328" s="40">
        <v>17572649</v>
      </c>
      <c r="AX1328" s="40">
        <v>18203369</v>
      </c>
      <c r="AY1328" s="40">
        <v>18865716</v>
      </c>
      <c r="AZ1328" s="40">
        <v>19552542</v>
      </c>
      <c r="BA1328" s="40">
        <v>20262399</v>
      </c>
      <c r="BB1328" s="40">
        <v>20997687</v>
      </c>
      <c r="BC1328" s="40">
        <v>21759420</v>
      </c>
      <c r="BD1328" s="40">
        <v>22549547</v>
      </c>
      <c r="BE1328" s="40">
        <v>23369131</v>
      </c>
      <c r="BF1328" s="40">
        <v>24218565</v>
      </c>
      <c r="BG1328" s="40">
        <v>25096150</v>
      </c>
      <c r="BH1328" s="40">
        <v>25998340</v>
      </c>
      <c r="BI1328" s="40">
        <v>26920466</v>
      </c>
      <c r="BJ1328" s="40">
        <v>27859305</v>
      </c>
      <c r="BK1328" s="40">
        <v>28813463</v>
      </c>
      <c r="BL1328" s="40">
        <v>29784193</v>
      </c>
    </row>
    <row r="1329" spans="1:64" x14ac:dyDescent="0.3">
      <c r="A1329" s="40" t="s">
        <v>151</v>
      </c>
      <c r="B1329" s="40" t="s">
        <v>152</v>
      </c>
      <c r="C1329" s="40" t="s">
        <v>329</v>
      </c>
      <c r="D1329" s="40" t="s">
        <v>107</v>
      </c>
      <c r="E1329" s="40" t="s">
        <v>293</v>
      </c>
      <c r="G1329" s="40" t="s">
        <v>108</v>
      </c>
      <c r="H1329" s="40">
        <v>2839666</v>
      </c>
      <c r="I1329" s="40">
        <v>2893669</v>
      </c>
      <c r="J1329" s="40">
        <v>2949926</v>
      </c>
      <c r="K1329" s="40">
        <v>3010859</v>
      </c>
      <c r="L1329" s="40">
        <v>3077876</v>
      </c>
      <c r="M1329" s="40">
        <v>3152723</v>
      </c>
      <c r="N1329" s="40">
        <v>3234023</v>
      </c>
      <c r="O1329" s="40">
        <v>3316233</v>
      </c>
      <c r="P1329" s="40">
        <v>3391753</v>
      </c>
      <c r="Q1329" s="40">
        <v>3455606</v>
      </c>
      <c r="R1329" s="40">
        <v>3505391</v>
      </c>
      <c r="S1329" s="40">
        <v>3544047</v>
      </c>
      <c r="T1329" s="40">
        <v>3578490</v>
      </c>
      <c r="U1329" s="40">
        <v>3618585</v>
      </c>
      <c r="V1329" s="40">
        <v>3671494</v>
      </c>
      <c r="W1329" s="40">
        <v>3739659</v>
      </c>
      <c r="X1329" s="40">
        <v>3821194</v>
      </c>
      <c r="Y1329" s="40">
        <v>3913768</v>
      </c>
      <c r="Z1329" s="40">
        <v>4013310</v>
      </c>
      <c r="AA1329" s="40">
        <v>4116817</v>
      </c>
      <c r="AB1329" s="40">
        <v>4223195</v>
      </c>
      <c r="AC1329" s="40">
        <v>4333386</v>
      </c>
      <c r="AD1329" s="40">
        <v>4448728</v>
      </c>
      <c r="AE1329" s="40">
        <v>4571292</v>
      </c>
      <c r="AF1329" s="40">
        <v>4702066</v>
      </c>
      <c r="AG1329" s="40">
        <v>4841565</v>
      </c>
      <c r="AH1329" s="40">
        <v>4987736</v>
      </c>
      <c r="AI1329" s="40">
        <v>5135956</v>
      </c>
      <c r="AJ1329" s="40">
        <v>5280024</v>
      </c>
      <c r="AK1329" s="40">
        <v>5415415</v>
      </c>
      <c r="AL1329" s="40">
        <v>5542048</v>
      </c>
      <c r="AM1329" s="40">
        <v>5661139</v>
      </c>
      <c r="AN1329" s="40">
        <v>5771398</v>
      </c>
      <c r="AO1329" s="40">
        <v>5871607</v>
      </c>
      <c r="AP1329" s="40">
        <v>5962058</v>
      </c>
      <c r="AQ1329" s="40">
        <v>6041112</v>
      </c>
      <c r="AR1329" s="40">
        <v>6112097</v>
      </c>
      <c r="AS1329" s="40">
        <v>6186352</v>
      </c>
      <c r="AT1329" s="40">
        <v>6278940</v>
      </c>
      <c r="AU1329" s="40">
        <v>6400706</v>
      </c>
      <c r="AV1329" s="40">
        <v>6555829</v>
      </c>
      <c r="AW1329" s="40">
        <v>6741569</v>
      </c>
      <c r="AX1329" s="40">
        <v>6953113</v>
      </c>
      <c r="AY1329" s="40">
        <v>7182451</v>
      </c>
      <c r="AZ1329" s="40">
        <v>7423289</v>
      </c>
      <c r="BA1329" s="40">
        <v>7675338</v>
      </c>
      <c r="BB1329" s="40">
        <v>7939573</v>
      </c>
      <c r="BC1329" s="40">
        <v>8212264</v>
      </c>
      <c r="BD1329" s="40">
        <v>8489031</v>
      </c>
      <c r="BE1329" s="40">
        <v>8766930</v>
      </c>
      <c r="BF1329" s="40">
        <v>9043508</v>
      </c>
      <c r="BG1329" s="40">
        <v>9319710</v>
      </c>
      <c r="BH1329" s="40">
        <v>9600186</v>
      </c>
      <c r="BI1329" s="40">
        <v>9891790</v>
      </c>
      <c r="BJ1329" s="40">
        <v>10199270</v>
      </c>
      <c r="BK1329" s="40">
        <v>10524117</v>
      </c>
      <c r="BL1329" s="40">
        <v>10864245</v>
      </c>
    </row>
    <row r="1330" spans="1:64" x14ac:dyDescent="0.3">
      <c r="A1330" s="40" t="s">
        <v>157</v>
      </c>
      <c r="B1330" s="40" t="s">
        <v>158</v>
      </c>
      <c r="C1330" s="40" t="s">
        <v>329</v>
      </c>
      <c r="D1330" s="40" t="s">
        <v>107</v>
      </c>
      <c r="E1330" s="40" t="s">
        <v>293</v>
      </c>
      <c r="G1330" s="40" t="s">
        <v>108</v>
      </c>
      <c r="H1330" s="40">
        <v>22671190</v>
      </c>
      <c r="I1330" s="40">
        <v>23221389</v>
      </c>
      <c r="J1330" s="40">
        <v>23798429</v>
      </c>
      <c r="K1330" s="40">
        <v>24397024</v>
      </c>
      <c r="L1330" s="40">
        <v>25013626</v>
      </c>
      <c r="M1330" s="40">
        <v>25641376</v>
      </c>
      <c r="N1330" s="40">
        <v>26281208</v>
      </c>
      <c r="O1330" s="40">
        <v>26946079</v>
      </c>
      <c r="P1330" s="40">
        <v>27654161</v>
      </c>
      <c r="Q1330" s="40">
        <v>28415077</v>
      </c>
      <c r="R1330" s="40">
        <v>29245207</v>
      </c>
      <c r="S1330" s="40">
        <v>30132580</v>
      </c>
      <c r="T1330" s="40">
        <v>31025115</v>
      </c>
      <c r="U1330" s="40">
        <v>31851708</v>
      </c>
      <c r="V1330" s="40">
        <v>32566821</v>
      </c>
      <c r="W1330" s="40">
        <v>33146891</v>
      </c>
      <c r="X1330" s="40">
        <v>33622390</v>
      </c>
      <c r="Y1330" s="40">
        <v>34068316</v>
      </c>
      <c r="Z1330" s="40">
        <v>34590226</v>
      </c>
      <c r="AA1330" s="40">
        <v>35264898</v>
      </c>
      <c r="AB1330" s="40">
        <v>36120288</v>
      </c>
      <c r="AC1330" s="40">
        <v>37136848</v>
      </c>
      <c r="AD1330" s="40">
        <v>38285883</v>
      </c>
      <c r="AE1330" s="40">
        <v>39518801</v>
      </c>
      <c r="AF1330" s="40">
        <v>40800343</v>
      </c>
      <c r="AG1330" s="40">
        <v>42120730</v>
      </c>
      <c r="AH1330" s="40">
        <v>43493283</v>
      </c>
      <c r="AI1330" s="40">
        <v>44932064</v>
      </c>
      <c r="AJ1330" s="40">
        <v>46458913</v>
      </c>
      <c r="AK1330" s="40">
        <v>48086516</v>
      </c>
      <c r="AL1330" s="40">
        <v>49821083</v>
      </c>
      <c r="AM1330" s="40">
        <v>51647768</v>
      </c>
      <c r="AN1330" s="40">
        <v>53532956</v>
      </c>
      <c r="AO1330" s="40">
        <v>55431123</v>
      </c>
      <c r="AP1330" s="40">
        <v>57309880</v>
      </c>
      <c r="AQ1330" s="40">
        <v>59155148</v>
      </c>
      <c r="AR1330" s="40">
        <v>60976450</v>
      </c>
      <c r="AS1330" s="40">
        <v>62794151</v>
      </c>
      <c r="AT1330" s="40">
        <v>64640054</v>
      </c>
      <c r="AU1330" s="40">
        <v>66537331</v>
      </c>
      <c r="AV1330" s="40">
        <v>68492257</v>
      </c>
      <c r="AW1330" s="40">
        <v>70497192</v>
      </c>
      <c r="AX1330" s="40">
        <v>72545144</v>
      </c>
      <c r="AY1330" s="40">
        <v>74624405</v>
      </c>
      <c r="AZ1330" s="40">
        <v>76727083</v>
      </c>
      <c r="BA1330" s="40">
        <v>78850689</v>
      </c>
      <c r="BB1330" s="40">
        <v>81000409</v>
      </c>
      <c r="BC1330" s="40">
        <v>83184892</v>
      </c>
      <c r="BD1330" s="40">
        <v>85416253</v>
      </c>
      <c r="BE1330" s="40">
        <v>87702670</v>
      </c>
      <c r="BF1330" s="40">
        <v>90046756</v>
      </c>
      <c r="BG1330" s="40">
        <v>92444183</v>
      </c>
      <c r="BH1330" s="40">
        <v>94887724</v>
      </c>
      <c r="BI1330" s="40">
        <v>97366774</v>
      </c>
      <c r="BJ1330" s="40">
        <v>99873033</v>
      </c>
      <c r="BK1330" s="40">
        <v>102403196</v>
      </c>
      <c r="BL1330" s="40">
        <v>104957438</v>
      </c>
    </row>
    <row r="1331" spans="1:64" x14ac:dyDescent="0.3">
      <c r="A1331" s="40" t="s">
        <v>159</v>
      </c>
      <c r="B1331" s="40" t="s">
        <v>160</v>
      </c>
      <c r="C1331" s="40" t="s">
        <v>329</v>
      </c>
      <c r="D1331" s="40" t="s">
        <v>107</v>
      </c>
      <c r="E1331" s="40" t="s">
        <v>293</v>
      </c>
      <c r="G1331" s="40" t="s">
        <v>108</v>
      </c>
      <c r="H1331" s="40">
        <v>8361441</v>
      </c>
      <c r="I1331" s="40">
        <v>8628972</v>
      </c>
      <c r="J1331" s="40">
        <v>8908422</v>
      </c>
      <c r="K1331" s="40">
        <v>9200157</v>
      </c>
      <c r="L1331" s="40">
        <v>9504703</v>
      </c>
      <c r="M1331" s="40">
        <v>9822499</v>
      </c>
      <c r="N1331" s="40">
        <v>10154484</v>
      </c>
      <c r="O1331" s="40">
        <v>10502245</v>
      </c>
      <c r="P1331" s="40">
        <v>10867716</v>
      </c>
      <c r="Q1331" s="40">
        <v>11252492</v>
      </c>
      <c r="R1331" s="40">
        <v>11657514</v>
      </c>
      <c r="S1331" s="40">
        <v>12083188</v>
      </c>
      <c r="T1331" s="40">
        <v>12529852</v>
      </c>
      <c r="U1331" s="40">
        <v>12997595</v>
      </c>
      <c r="V1331" s="40">
        <v>13486629</v>
      </c>
      <c r="W1331" s="40">
        <v>13996704</v>
      </c>
      <c r="X1331" s="40">
        <v>14528293</v>
      </c>
      <c r="Y1331" s="40">
        <v>15082994</v>
      </c>
      <c r="Z1331" s="40">
        <v>15662852</v>
      </c>
      <c r="AA1331" s="40">
        <v>16268990</v>
      </c>
      <c r="AB1331" s="40">
        <v>16901677</v>
      </c>
      <c r="AC1331" s="40">
        <v>17559430</v>
      </c>
      <c r="AD1331" s="40">
        <v>18239404</v>
      </c>
      <c r="AE1331" s="40">
        <v>18937738</v>
      </c>
      <c r="AF1331" s="40">
        <v>19651225</v>
      </c>
      <c r="AG1331" s="40">
        <v>20378626</v>
      </c>
      <c r="AH1331" s="40">
        <v>21119318</v>
      </c>
      <c r="AI1331" s="40">
        <v>21871442</v>
      </c>
      <c r="AJ1331" s="40">
        <v>22633022</v>
      </c>
      <c r="AK1331" s="40">
        <v>23402507</v>
      </c>
      <c r="AL1331" s="40">
        <v>24179598</v>
      </c>
      <c r="AM1331" s="40">
        <v>24963953</v>
      </c>
      <c r="AN1331" s="40">
        <v>25754114</v>
      </c>
      <c r="AO1331" s="40">
        <v>26548486</v>
      </c>
      <c r="AP1331" s="40">
        <v>27346456</v>
      </c>
      <c r="AQ1331" s="40">
        <v>28147734</v>
      </c>
      <c r="AR1331" s="40">
        <v>28954114</v>
      </c>
      <c r="AS1331" s="40">
        <v>29769803</v>
      </c>
      <c r="AT1331" s="40">
        <v>30600397</v>
      </c>
      <c r="AU1331" s="40">
        <v>31450483</v>
      </c>
      <c r="AV1331" s="40">
        <v>32321482</v>
      </c>
      <c r="AW1331" s="40">
        <v>33214009</v>
      </c>
      <c r="AX1331" s="40">
        <v>34130852</v>
      </c>
      <c r="AY1331" s="40">
        <v>35074931</v>
      </c>
      <c r="AZ1331" s="40">
        <v>36048288</v>
      </c>
      <c r="BA1331" s="40">
        <v>37052050</v>
      </c>
      <c r="BB1331" s="40">
        <v>38085909</v>
      </c>
      <c r="BC1331" s="40">
        <v>39148416</v>
      </c>
      <c r="BD1331" s="40">
        <v>40237204</v>
      </c>
      <c r="BE1331" s="40">
        <v>41350152</v>
      </c>
      <c r="BF1331" s="40">
        <v>42486839</v>
      </c>
      <c r="BG1331" s="40">
        <v>43646629</v>
      </c>
      <c r="BH1331" s="40">
        <v>44826849</v>
      </c>
      <c r="BI1331" s="40">
        <v>46024250</v>
      </c>
      <c r="BJ1331" s="40">
        <v>47236259</v>
      </c>
      <c r="BK1331" s="40">
        <v>48461567</v>
      </c>
      <c r="BL1331" s="40">
        <v>49699862</v>
      </c>
    </row>
    <row r="1332" spans="1:64" x14ac:dyDescent="0.3">
      <c r="A1332" s="40" t="s">
        <v>275</v>
      </c>
      <c r="B1332" s="40" t="s">
        <v>276</v>
      </c>
      <c r="C1332" s="40" t="s">
        <v>329</v>
      </c>
      <c r="D1332" s="40" t="s">
        <v>107</v>
      </c>
      <c r="E1332" s="40" t="s">
        <v>293</v>
      </c>
      <c r="G1332" s="40" t="s">
        <v>108</v>
      </c>
      <c r="H1332" s="40">
        <v>5223568</v>
      </c>
      <c r="I1332" s="40">
        <v>5352503</v>
      </c>
      <c r="J1332" s="40">
        <v>5486319</v>
      </c>
      <c r="K1332" s="40">
        <v>5625164</v>
      </c>
      <c r="L1332" s="40">
        <v>5769218</v>
      </c>
      <c r="M1332" s="40">
        <v>5918595</v>
      </c>
      <c r="N1332" s="40">
        <v>6073526</v>
      </c>
      <c r="O1332" s="40">
        <v>6234465</v>
      </c>
      <c r="P1332" s="40">
        <v>6401921</v>
      </c>
      <c r="Q1332" s="40">
        <v>6576305</v>
      </c>
      <c r="R1332" s="40">
        <v>6757850</v>
      </c>
      <c r="S1332" s="40">
        <v>6946620</v>
      </c>
      <c r="T1332" s="40">
        <v>7142627</v>
      </c>
      <c r="U1332" s="40">
        <v>7345780</v>
      </c>
      <c r="V1332" s="40">
        <v>7556026</v>
      </c>
      <c r="W1332" s="40">
        <v>7773449</v>
      </c>
      <c r="X1332" s="40">
        <v>7998164</v>
      </c>
      <c r="Y1332" s="40">
        <v>8230218</v>
      </c>
      <c r="Z1332" s="40">
        <v>8469672</v>
      </c>
      <c r="AA1332" s="40">
        <v>8716553</v>
      </c>
      <c r="AB1332" s="40">
        <v>8971345</v>
      </c>
      <c r="AC1332" s="40">
        <v>9234129</v>
      </c>
      <c r="AD1332" s="40">
        <v>9504281</v>
      </c>
      <c r="AE1332" s="40">
        <v>9780872</v>
      </c>
      <c r="AF1332" s="40">
        <v>10063495</v>
      </c>
      <c r="AG1332" s="40">
        <v>10352120</v>
      </c>
      <c r="AH1332" s="40">
        <v>10647754</v>
      </c>
      <c r="AI1332" s="40">
        <v>10952395</v>
      </c>
      <c r="AJ1332" s="40">
        <v>11268658</v>
      </c>
      <c r="AK1332" s="40">
        <v>11598633</v>
      </c>
      <c r="AL1332" s="40">
        <v>11942819</v>
      </c>
      <c r="AM1332" s="40">
        <v>12301336</v>
      </c>
      <c r="AN1332" s="40">
        <v>12675460</v>
      </c>
      <c r="AO1332" s="40">
        <v>13066543</v>
      </c>
      <c r="AP1332" s="40">
        <v>13475400</v>
      </c>
      <c r="AQ1332" s="40">
        <v>13902688</v>
      </c>
      <c r="AR1332" s="40">
        <v>14347854</v>
      </c>
      <c r="AS1332" s="40">
        <v>14808791</v>
      </c>
      <c r="AT1332" s="40">
        <v>15282521</v>
      </c>
      <c r="AU1332" s="40">
        <v>15766806</v>
      </c>
      <c r="AV1332" s="40">
        <v>16260932</v>
      </c>
      <c r="AW1332" s="40">
        <v>16765117</v>
      </c>
      <c r="AX1332" s="40">
        <v>17279141</v>
      </c>
      <c r="AY1332" s="40">
        <v>17802997</v>
      </c>
      <c r="AZ1332" s="40">
        <v>18336724</v>
      </c>
      <c r="BA1332" s="40">
        <v>18880268</v>
      </c>
      <c r="BB1332" s="40">
        <v>19433523</v>
      </c>
      <c r="BC1332" s="40">
        <v>19996469</v>
      </c>
      <c r="BD1332" s="40">
        <v>20569121</v>
      </c>
      <c r="BE1332" s="40">
        <v>21151640</v>
      </c>
      <c r="BF1332" s="40">
        <v>21743949</v>
      </c>
      <c r="BG1332" s="40">
        <v>22346573</v>
      </c>
      <c r="BH1332" s="40">
        <v>22961146</v>
      </c>
      <c r="BI1332" s="40">
        <v>23589801</v>
      </c>
      <c r="BJ1332" s="40">
        <v>24234088</v>
      </c>
      <c r="BK1332" s="40">
        <v>24894551</v>
      </c>
      <c r="BL1332" s="40">
        <v>25570895</v>
      </c>
    </row>
    <row r="1333" spans="1:64" x14ac:dyDescent="0.3">
      <c r="A1333" s="40" t="s">
        <v>277</v>
      </c>
      <c r="B1333" s="40" t="s">
        <v>278</v>
      </c>
      <c r="C1333" s="40" t="s">
        <v>329</v>
      </c>
      <c r="D1333" s="40" t="s">
        <v>107</v>
      </c>
      <c r="E1333" s="40" t="s">
        <v>293</v>
      </c>
      <c r="G1333" s="40" t="s">
        <v>108</v>
      </c>
      <c r="H1333" s="40">
        <v>3700023</v>
      </c>
      <c r="I1333" s="40">
        <v>3784439</v>
      </c>
      <c r="J1333" s="40">
        <v>3872118</v>
      </c>
      <c r="K1333" s="40">
        <v>3963417</v>
      </c>
      <c r="L1333" s="40">
        <v>4058673</v>
      </c>
      <c r="M1333" s="40">
        <v>4158124</v>
      </c>
      <c r="N1333" s="40">
        <v>4262005</v>
      </c>
      <c r="O1333" s="40">
        <v>4370650</v>
      </c>
      <c r="P1333" s="40">
        <v>4484439</v>
      </c>
      <c r="Q1333" s="40">
        <v>4603723</v>
      </c>
      <c r="R1333" s="40">
        <v>4728703</v>
      </c>
      <c r="S1333" s="40">
        <v>4859610</v>
      </c>
      <c r="T1333" s="40">
        <v>4996940</v>
      </c>
      <c r="U1333" s="40">
        <v>5141202</v>
      </c>
      <c r="V1333" s="40">
        <v>5292808</v>
      </c>
      <c r="W1333" s="40">
        <v>5454705</v>
      </c>
      <c r="X1333" s="40">
        <v>5627533</v>
      </c>
      <c r="Y1333" s="40">
        <v>5806845</v>
      </c>
      <c r="Z1333" s="40">
        <v>5986332</v>
      </c>
      <c r="AA1333" s="40">
        <v>6163080</v>
      </c>
      <c r="AB1333" s="40">
        <v>6327569</v>
      </c>
      <c r="AC1333" s="40">
        <v>6484452</v>
      </c>
      <c r="AD1333" s="40">
        <v>6661358</v>
      </c>
      <c r="AE1333" s="40">
        <v>6895928</v>
      </c>
      <c r="AF1333" s="40">
        <v>7211105</v>
      </c>
      <c r="AG1333" s="40">
        <v>7625305</v>
      </c>
      <c r="AH1333" s="40">
        <v>8120093</v>
      </c>
      <c r="AI1333" s="40">
        <v>8636935</v>
      </c>
      <c r="AJ1333" s="40">
        <v>9094671</v>
      </c>
      <c r="AK1333" s="40">
        <v>9437553</v>
      </c>
      <c r="AL1333" s="40">
        <v>9641153</v>
      </c>
      <c r="AM1333" s="40">
        <v>9729717</v>
      </c>
      <c r="AN1333" s="40">
        <v>9755857</v>
      </c>
      <c r="AO1333" s="40">
        <v>9796976</v>
      </c>
      <c r="AP1333" s="40">
        <v>9909088</v>
      </c>
      <c r="AQ1333" s="40">
        <v>10109789</v>
      </c>
      <c r="AR1333" s="40">
        <v>10381862</v>
      </c>
      <c r="AS1333" s="40">
        <v>10704744</v>
      </c>
      <c r="AT1333" s="40">
        <v>11044356</v>
      </c>
      <c r="AU1333" s="40">
        <v>11376172</v>
      </c>
      <c r="AV1333" s="40">
        <v>11695863</v>
      </c>
      <c r="AW1333" s="40">
        <v>12013711</v>
      </c>
      <c r="AX1333" s="40">
        <v>12336687</v>
      </c>
      <c r="AY1333" s="40">
        <v>12676038</v>
      </c>
      <c r="AZ1333" s="40">
        <v>13039711</v>
      </c>
      <c r="BA1333" s="40">
        <v>13429262</v>
      </c>
      <c r="BB1333" s="40">
        <v>13840969</v>
      </c>
      <c r="BC1333" s="40">
        <v>14271234</v>
      </c>
      <c r="BD1333" s="40">
        <v>14714602</v>
      </c>
      <c r="BE1333" s="40">
        <v>15167095</v>
      </c>
      <c r="BF1333" s="40">
        <v>15627618</v>
      </c>
      <c r="BG1333" s="40">
        <v>16097305</v>
      </c>
      <c r="BH1333" s="40">
        <v>16577147</v>
      </c>
      <c r="BI1333" s="40">
        <v>17068838</v>
      </c>
      <c r="BJ1333" s="40">
        <v>17573607</v>
      </c>
      <c r="BK1333" s="40">
        <v>18091575</v>
      </c>
      <c r="BL1333" s="40">
        <v>18622104</v>
      </c>
    </row>
    <row r="1334" spans="1:64" x14ac:dyDescent="0.3">
      <c r="A1334" s="40" t="s">
        <v>165</v>
      </c>
      <c r="B1334" s="40" t="s">
        <v>166</v>
      </c>
      <c r="C1334" s="40" t="s">
        <v>329</v>
      </c>
      <c r="D1334" s="40" t="s">
        <v>107</v>
      </c>
      <c r="E1334" s="40" t="s">
        <v>293</v>
      </c>
      <c r="G1334" s="40" t="s">
        <v>108</v>
      </c>
      <c r="H1334" s="40">
        <v>7541325</v>
      </c>
      <c r="I1334" s="40">
        <v>7699139</v>
      </c>
      <c r="J1334" s="40">
        <v>7862072</v>
      </c>
      <c r="K1334" s="40">
        <v>8030025</v>
      </c>
      <c r="L1334" s="40">
        <v>8203076</v>
      </c>
      <c r="M1334" s="40">
        <v>8381455</v>
      </c>
      <c r="N1334" s="40">
        <v>8565674</v>
      </c>
      <c r="O1334" s="40">
        <v>8756481</v>
      </c>
      <c r="P1334" s="40">
        <v>8954809</v>
      </c>
      <c r="Q1334" s="40">
        <v>9161534</v>
      </c>
      <c r="R1334" s="40">
        <v>9375144</v>
      </c>
      <c r="S1334" s="40">
        <v>9595762</v>
      </c>
      <c r="T1334" s="40">
        <v>9827580</v>
      </c>
      <c r="U1334" s="40">
        <v>10076172</v>
      </c>
      <c r="V1334" s="40">
        <v>10344494</v>
      </c>
      <c r="W1334" s="40">
        <v>10632932</v>
      </c>
      <c r="X1334" s="40">
        <v>10936936</v>
      </c>
      <c r="Y1334" s="40">
        <v>11248046</v>
      </c>
      <c r="Z1334" s="40">
        <v>11554979</v>
      </c>
      <c r="AA1334" s="40">
        <v>11848331</v>
      </c>
      <c r="AB1334" s="40">
        <v>12133074</v>
      </c>
      <c r="AC1334" s="40">
        <v>12409243</v>
      </c>
      <c r="AD1334" s="40">
        <v>12657708</v>
      </c>
      <c r="AE1334" s="40">
        <v>12853780</v>
      </c>
      <c r="AF1334" s="40">
        <v>12984405</v>
      </c>
      <c r="AG1334" s="40">
        <v>13034385</v>
      </c>
      <c r="AH1334" s="40">
        <v>13020861</v>
      </c>
      <c r="AI1334" s="40">
        <v>13002553</v>
      </c>
      <c r="AJ1334" s="40">
        <v>13059613</v>
      </c>
      <c r="AK1334" s="40">
        <v>13247649</v>
      </c>
      <c r="AL1334" s="40">
        <v>13591970</v>
      </c>
      <c r="AM1334" s="40">
        <v>14071231</v>
      </c>
      <c r="AN1334" s="40">
        <v>14636995</v>
      </c>
      <c r="AO1334" s="40">
        <v>15217044</v>
      </c>
      <c r="AP1334" s="40">
        <v>15759132</v>
      </c>
      <c r="AQ1334" s="40">
        <v>16248232</v>
      </c>
      <c r="AR1334" s="40">
        <v>16701351</v>
      </c>
      <c r="AS1334" s="40">
        <v>17136780</v>
      </c>
      <c r="AT1334" s="40">
        <v>17584869</v>
      </c>
      <c r="AU1334" s="40">
        <v>18067687</v>
      </c>
      <c r="AV1334" s="40">
        <v>18588758</v>
      </c>
      <c r="AW1334" s="40">
        <v>19139658</v>
      </c>
      <c r="AX1334" s="40">
        <v>19716598</v>
      </c>
      <c r="AY1334" s="40">
        <v>20312705</v>
      </c>
      <c r="AZ1334" s="40">
        <v>20923070</v>
      </c>
      <c r="BA1334" s="40">
        <v>21547463</v>
      </c>
      <c r="BB1334" s="40">
        <v>22188387</v>
      </c>
      <c r="BC1334" s="40">
        <v>22846758</v>
      </c>
      <c r="BD1334" s="40">
        <v>23524063</v>
      </c>
      <c r="BE1334" s="40">
        <v>24221405</v>
      </c>
      <c r="BF1334" s="40">
        <v>24939005</v>
      </c>
      <c r="BG1334" s="40">
        <v>25676606</v>
      </c>
      <c r="BH1334" s="40">
        <v>26434372</v>
      </c>
      <c r="BI1334" s="40">
        <v>27212382</v>
      </c>
      <c r="BJ1334" s="40">
        <v>28010691</v>
      </c>
      <c r="BK1334" s="40">
        <v>28829476</v>
      </c>
      <c r="BL1334" s="40">
        <v>29668834</v>
      </c>
    </row>
    <row r="1335" spans="1:64" x14ac:dyDescent="0.3">
      <c r="A1335" s="40" t="s">
        <v>171</v>
      </c>
      <c r="B1335" s="40" t="s">
        <v>172</v>
      </c>
      <c r="C1335" s="40" t="s">
        <v>329</v>
      </c>
      <c r="D1335" s="40" t="s">
        <v>107</v>
      </c>
      <c r="E1335" s="40" t="s">
        <v>293</v>
      </c>
      <c r="G1335" s="40" t="s">
        <v>108</v>
      </c>
      <c r="H1335" s="40">
        <v>2996096</v>
      </c>
      <c r="I1335" s="40">
        <v>3050604</v>
      </c>
      <c r="J1335" s="40">
        <v>3102972</v>
      </c>
      <c r="K1335" s="40">
        <v>3161724</v>
      </c>
      <c r="L1335" s="40">
        <v>3232934</v>
      </c>
      <c r="M1335" s="40">
        <v>3319082</v>
      </c>
      <c r="N1335" s="40">
        <v>3418317</v>
      </c>
      <c r="O1335" s="40">
        <v>3527263</v>
      </c>
      <c r="P1335" s="40">
        <v>3640591</v>
      </c>
      <c r="Q1335" s="40">
        <v>3754541</v>
      </c>
      <c r="R1335" s="40">
        <v>3868337</v>
      </c>
      <c r="S1335" s="40">
        <v>3983700</v>
      </c>
      <c r="T1335" s="40">
        <v>4102321</v>
      </c>
      <c r="U1335" s="40">
        <v>4226799</v>
      </c>
      <c r="V1335" s="40">
        <v>4359092</v>
      </c>
      <c r="W1335" s="40">
        <v>4499509</v>
      </c>
      <c r="X1335" s="40">
        <v>4647615</v>
      </c>
      <c r="Y1335" s="40">
        <v>4803725</v>
      </c>
      <c r="Z1335" s="40">
        <v>4968074</v>
      </c>
      <c r="AA1335" s="40">
        <v>5140716</v>
      </c>
      <c r="AB1335" s="40">
        <v>5315032</v>
      </c>
      <c r="AC1335" s="40">
        <v>5489322</v>
      </c>
      <c r="AD1335" s="40">
        <v>5673614</v>
      </c>
      <c r="AE1335" s="40">
        <v>5881906</v>
      </c>
      <c r="AF1335" s="40">
        <v>6120107</v>
      </c>
      <c r="AG1335" s="40">
        <v>6407672</v>
      </c>
      <c r="AH1335" s="40">
        <v>6732131</v>
      </c>
      <c r="AI1335" s="40">
        <v>7030179</v>
      </c>
      <c r="AJ1335" s="40">
        <v>7216028</v>
      </c>
      <c r="AK1335" s="40">
        <v>7235798</v>
      </c>
      <c r="AL1335" s="40">
        <v>7051759</v>
      </c>
      <c r="AM1335" s="40">
        <v>6701851</v>
      </c>
      <c r="AN1335" s="40">
        <v>6299909</v>
      </c>
      <c r="AO1335" s="40">
        <v>6005095</v>
      </c>
      <c r="AP1335" s="40">
        <v>5928078</v>
      </c>
      <c r="AQ1335" s="40">
        <v>6115168</v>
      </c>
      <c r="AR1335" s="40">
        <v>6522382</v>
      </c>
      <c r="AS1335" s="40">
        <v>7059813</v>
      </c>
      <c r="AT1335" s="40">
        <v>7593239</v>
      </c>
      <c r="AU1335" s="40">
        <v>8025703</v>
      </c>
      <c r="AV1335" s="40">
        <v>8329406</v>
      </c>
      <c r="AW1335" s="40">
        <v>8536205</v>
      </c>
      <c r="AX1335" s="40">
        <v>8680346</v>
      </c>
      <c r="AY1335" s="40">
        <v>8818438</v>
      </c>
      <c r="AZ1335" s="40">
        <v>8991735</v>
      </c>
      <c r="BA1335" s="40">
        <v>9206580</v>
      </c>
      <c r="BB1335" s="40">
        <v>9447402</v>
      </c>
      <c r="BC1335" s="40">
        <v>9708169</v>
      </c>
      <c r="BD1335" s="40">
        <v>9977446</v>
      </c>
      <c r="BE1335" s="40">
        <v>10246842</v>
      </c>
      <c r="BF1335" s="40">
        <v>10516071</v>
      </c>
      <c r="BG1335" s="40">
        <v>10788853</v>
      </c>
      <c r="BH1335" s="40">
        <v>11065151</v>
      </c>
      <c r="BI1335" s="40">
        <v>11345357</v>
      </c>
      <c r="BJ1335" s="40">
        <v>11629553</v>
      </c>
      <c r="BK1335" s="40">
        <v>11917508</v>
      </c>
      <c r="BL1335" s="40">
        <v>12208407</v>
      </c>
    </row>
    <row r="1336" spans="1:64" x14ac:dyDescent="0.3">
      <c r="A1336" s="40" t="s">
        <v>175</v>
      </c>
      <c r="B1336" s="40" t="s">
        <v>176</v>
      </c>
      <c r="C1336" s="40" t="s">
        <v>329</v>
      </c>
      <c r="D1336" s="40" t="s">
        <v>107</v>
      </c>
      <c r="E1336" s="40" t="s">
        <v>293</v>
      </c>
      <c r="G1336" s="40" t="s">
        <v>108</v>
      </c>
      <c r="H1336" s="40">
        <v>17920673</v>
      </c>
      <c r="I1336" s="40">
        <v>18401608</v>
      </c>
      <c r="J1336" s="40">
        <v>18899275</v>
      </c>
      <c r="K1336" s="40">
        <v>19412975</v>
      </c>
      <c r="L1336" s="40">
        <v>19942303</v>
      </c>
      <c r="M1336" s="40">
        <v>20486439</v>
      </c>
      <c r="N1336" s="40">
        <v>21045785</v>
      </c>
      <c r="O1336" s="40">
        <v>21622590</v>
      </c>
      <c r="P1336" s="40">
        <v>22219897</v>
      </c>
      <c r="Q1336" s="40">
        <v>22839451</v>
      </c>
      <c r="R1336" s="40">
        <v>23482813</v>
      </c>
      <c r="S1336" s="40">
        <v>24148137</v>
      </c>
      <c r="T1336" s="40">
        <v>24829693</v>
      </c>
      <c r="U1336" s="40">
        <v>25519604</v>
      </c>
      <c r="V1336" s="40">
        <v>26212405</v>
      </c>
      <c r="W1336" s="40">
        <v>26904349</v>
      </c>
      <c r="X1336" s="40">
        <v>27597297</v>
      </c>
      <c r="Y1336" s="40">
        <v>28298150</v>
      </c>
      <c r="Z1336" s="40">
        <v>29017049</v>
      </c>
      <c r="AA1336" s="40">
        <v>29760471</v>
      </c>
      <c r="AB1336" s="40">
        <v>30532954</v>
      </c>
      <c r="AC1336" s="40">
        <v>31330259</v>
      </c>
      <c r="AD1336" s="40">
        <v>32139708</v>
      </c>
      <c r="AE1336" s="40">
        <v>32943584</v>
      </c>
      <c r="AF1336" s="40">
        <v>33730148</v>
      </c>
      <c r="AG1336" s="40">
        <v>34490419</v>
      </c>
      <c r="AH1336" s="40">
        <v>35230249</v>
      </c>
      <c r="AI1336" s="40">
        <v>35970537</v>
      </c>
      <c r="AJ1336" s="40">
        <v>36740883</v>
      </c>
      <c r="AK1336" s="40">
        <v>37560525</v>
      </c>
      <c r="AL1336" s="40">
        <v>38437855</v>
      </c>
      <c r="AM1336" s="40">
        <v>39360225</v>
      </c>
      <c r="AN1336" s="40">
        <v>40300161</v>
      </c>
      <c r="AO1336" s="40">
        <v>41218901</v>
      </c>
      <c r="AP1336" s="40">
        <v>42088165</v>
      </c>
      <c r="AQ1336" s="40">
        <v>42898520</v>
      </c>
      <c r="AR1336" s="40">
        <v>43657024</v>
      </c>
      <c r="AS1336" s="40">
        <v>44372112</v>
      </c>
      <c r="AT1336" s="40">
        <v>45058775</v>
      </c>
      <c r="AU1336" s="40">
        <v>45728315</v>
      </c>
      <c r="AV1336" s="40">
        <v>46385006</v>
      </c>
      <c r="AW1336" s="40">
        <v>47026173</v>
      </c>
      <c r="AX1336" s="40">
        <v>47648727</v>
      </c>
      <c r="AY1336" s="40">
        <v>48247395</v>
      </c>
      <c r="AZ1336" s="40">
        <v>48820586</v>
      </c>
      <c r="BA1336" s="40">
        <v>49364582</v>
      </c>
      <c r="BB1336" s="40">
        <v>49887181</v>
      </c>
      <c r="BC1336" s="40">
        <v>50412129</v>
      </c>
      <c r="BD1336" s="40">
        <v>50970818</v>
      </c>
      <c r="BE1336" s="40">
        <v>51584663</v>
      </c>
      <c r="BF1336" s="40">
        <v>52263516</v>
      </c>
      <c r="BG1336" s="40">
        <v>52998213</v>
      </c>
      <c r="BH1336" s="40">
        <v>53767396</v>
      </c>
      <c r="BI1336" s="40">
        <v>54539571</v>
      </c>
      <c r="BJ1336" s="40">
        <v>55291225</v>
      </c>
      <c r="BK1336" s="40">
        <v>56015473</v>
      </c>
      <c r="BL1336" s="40">
        <v>56717156</v>
      </c>
    </row>
    <row r="1337" spans="1:64" x14ac:dyDescent="0.3">
      <c r="A1337" s="40" t="s">
        <v>177</v>
      </c>
      <c r="B1337" s="40" t="s">
        <v>178</v>
      </c>
      <c r="C1337" s="40" t="s">
        <v>329</v>
      </c>
      <c r="D1337" s="40" t="s">
        <v>107</v>
      </c>
      <c r="E1337" s="40" t="s">
        <v>293</v>
      </c>
      <c r="G1337" s="40" t="s">
        <v>108</v>
      </c>
      <c r="H1337" s="40">
        <v>10373398</v>
      </c>
      <c r="I1337" s="40">
        <v>10683906</v>
      </c>
      <c r="J1337" s="40">
        <v>11005905</v>
      </c>
      <c r="K1337" s="40">
        <v>11339097</v>
      </c>
      <c r="L1337" s="40">
        <v>11683528</v>
      </c>
      <c r="M1337" s="40">
        <v>12038903</v>
      </c>
      <c r="N1337" s="40">
        <v>12406040</v>
      </c>
      <c r="O1337" s="40">
        <v>12787489</v>
      </c>
      <c r="P1337" s="40">
        <v>13186557</v>
      </c>
      <c r="Q1337" s="40">
        <v>13605529</v>
      </c>
      <c r="R1337" s="40">
        <v>14045824</v>
      </c>
      <c r="S1337" s="40">
        <v>14506617</v>
      </c>
      <c r="T1337" s="40">
        <v>14985131</v>
      </c>
      <c r="U1337" s="40">
        <v>15477294</v>
      </c>
      <c r="V1337" s="40">
        <v>15980301</v>
      </c>
      <c r="W1337" s="40">
        <v>16493305</v>
      </c>
      <c r="X1337" s="40">
        <v>17017670</v>
      </c>
      <c r="Y1337" s="40">
        <v>17555494</v>
      </c>
      <c r="Z1337" s="40">
        <v>18109884</v>
      </c>
      <c r="AA1337" s="40">
        <v>18683157</v>
      </c>
      <c r="AB1337" s="40">
        <v>19277108</v>
      </c>
      <c r="AC1337" s="40">
        <v>19891548</v>
      </c>
      <c r="AD1337" s="40">
        <v>20524666</v>
      </c>
      <c r="AE1337" s="40">
        <v>21173603</v>
      </c>
      <c r="AF1337" s="40">
        <v>21836999</v>
      </c>
      <c r="AG1337" s="40">
        <v>22511243</v>
      </c>
      <c r="AH1337" s="40">
        <v>23198533</v>
      </c>
      <c r="AI1337" s="40">
        <v>23909954</v>
      </c>
      <c r="AJ1337" s="40">
        <v>24660575</v>
      </c>
      <c r="AK1337" s="40">
        <v>25459604</v>
      </c>
      <c r="AL1337" s="40">
        <v>26315013</v>
      </c>
      <c r="AM1337" s="40">
        <v>27219619</v>
      </c>
      <c r="AN1337" s="40">
        <v>28149328</v>
      </c>
      <c r="AO1337" s="40">
        <v>29070615</v>
      </c>
      <c r="AP1337" s="40">
        <v>29960776</v>
      </c>
      <c r="AQ1337" s="40">
        <v>30811854</v>
      </c>
      <c r="AR1337" s="40">
        <v>31635251</v>
      </c>
      <c r="AS1337" s="40">
        <v>32451713</v>
      </c>
      <c r="AT1337" s="40">
        <v>33291540</v>
      </c>
      <c r="AU1337" s="40">
        <v>34178042</v>
      </c>
      <c r="AV1337" s="40">
        <v>35117019</v>
      </c>
      <c r="AW1337" s="40">
        <v>36105808</v>
      </c>
      <c r="AX1337" s="40">
        <v>37149072</v>
      </c>
      <c r="AY1337" s="40">
        <v>38249984</v>
      </c>
      <c r="AZ1337" s="40">
        <v>39410545</v>
      </c>
      <c r="BA1337" s="40">
        <v>40634948</v>
      </c>
      <c r="BB1337" s="40">
        <v>41923715</v>
      </c>
      <c r="BC1337" s="40">
        <v>43270144</v>
      </c>
      <c r="BD1337" s="40">
        <v>44664231</v>
      </c>
      <c r="BE1337" s="40">
        <v>46098591</v>
      </c>
      <c r="BF1337" s="40">
        <v>47570902</v>
      </c>
      <c r="BG1337" s="40">
        <v>49082997</v>
      </c>
      <c r="BH1337" s="40">
        <v>50636595</v>
      </c>
      <c r="BI1337" s="40">
        <v>52234869</v>
      </c>
      <c r="BJ1337" s="40">
        <v>53879957</v>
      </c>
      <c r="BK1337" s="40">
        <v>55572201</v>
      </c>
      <c r="BL1337" s="40">
        <v>57310019</v>
      </c>
    </row>
    <row r="1338" spans="1:64" x14ac:dyDescent="0.3">
      <c r="A1338" s="40" t="s">
        <v>179</v>
      </c>
      <c r="B1338" s="40" t="s">
        <v>180</v>
      </c>
      <c r="C1338" s="40" t="s">
        <v>329</v>
      </c>
      <c r="D1338" s="40" t="s">
        <v>107</v>
      </c>
      <c r="E1338" s="40" t="s">
        <v>293</v>
      </c>
      <c r="G1338" s="40" t="s">
        <v>108</v>
      </c>
      <c r="H1338" s="40">
        <v>7006633</v>
      </c>
      <c r="I1338" s="40">
        <v>7240174</v>
      </c>
      <c r="J1338" s="40">
        <v>7487429</v>
      </c>
      <c r="K1338" s="40">
        <v>7746198</v>
      </c>
      <c r="L1338" s="40">
        <v>8014401</v>
      </c>
      <c r="M1338" s="40">
        <v>8292776</v>
      </c>
      <c r="N1338" s="40">
        <v>8580676</v>
      </c>
      <c r="O1338" s="40">
        <v>8872920</v>
      </c>
      <c r="P1338" s="40">
        <v>9162833</v>
      </c>
      <c r="Q1338" s="40">
        <v>9446064</v>
      </c>
      <c r="R1338" s="40">
        <v>9720399</v>
      </c>
      <c r="S1338" s="40">
        <v>9988380</v>
      </c>
      <c r="T1338" s="40">
        <v>10256429</v>
      </c>
      <c r="U1338" s="40">
        <v>10533716</v>
      </c>
      <c r="V1338" s="40">
        <v>10827147</v>
      </c>
      <c r="W1338" s="40">
        <v>11139833</v>
      </c>
      <c r="X1338" s="40">
        <v>11470867</v>
      </c>
      <c r="Y1338" s="40">
        <v>11818307</v>
      </c>
      <c r="Z1338" s="40">
        <v>12178544</v>
      </c>
      <c r="AA1338" s="40">
        <v>12549540</v>
      </c>
      <c r="AB1338" s="40">
        <v>12930209</v>
      </c>
      <c r="AC1338" s="40">
        <v>13323332</v>
      </c>
      <c r="AD1338" s="40">
        <v>13735271</v>
      </c>
      <c r="AE1338" s="40">
        <v>14174470</v>
      </c>
      <c r="AF1338" s="40">
        <v>14646624</v>
      </c>
      <c r="AG1338" s="40">
        <v>15154521</v>
      </c>
      <c r="AH1338" s="40">
        <v>15695411</v>
      </c>
      <c r="AI1338" s="40">
        <v>16262533</v>
      </c>
      <c r="AJ1338" s="40">
        <v>16846090</v>
      </c>
      <c r="AK1338" s="40">
        <v>17438907</v>
      </c>
      <c r="AL1338" s="40">
        <v>18040438</v>
      </c>
      <c r="AM1338" s="40">
        <v>18652889</v>
      </c>
      <c r="AN1338" s="40">
        <v>19275422</v>
      </c>
      <c r="AO1338" s="40">
        <v>19907634</v>
      </c>
      <c r="AP1338" s="40">
        <v>20550291</v>
      </c>
      <c r="AQ1338" s="40">
        <v>21202118</v>
      </c>
      <c r="AR1338" s="40">
        <v>21865931</v>
      </c>
      <c r="AS1338" s="40">
        <v>22551789</v>
      </c>
      <c r="AT1338" s="40">
        <v>23272995</v>
      </c>
      <c r="AU1338" s="40">
        <v>24039274</v>
      </c>
      <c r="AV1338" s="40">
        <v>24854892</v>
      </c>
      <c r="AW1338" s="40">
        <v>25718048</v>
      </c>
      <c r="AX1338" s="40">
        <v>26624820</v>
      </c>
      <c r="AY1338" s="40">
        <v>27568436</v>
      </c>
      <c r="AZ1338" s="40">
        <v>28543940</v>
      </c>
      <c r="BA1338" s="40">
        <v>29550662</v>
      </c>
      <c r="BB1338" s="40">
        <v>30590487</v>
      </c>
      <c r="BC1338" s="40">
        <v>31663896</v>
      </c>
      <c r="BD1338" s="40">
        <v>32771895</v>
      </c>
      <c r="BE1338" s="40">
        <v>33915133</v>
      </c>
      <c r="BF1338" s="40">
        <v>35093648</v>
      </c>
      <c r="BG1338" s="40">
        <v>36306796</v>
      </c>
      <c r="BH1338" s="40">
        <v>37553726</v>
      </c>
      <c r="BI1338" s="40">
        <v>38833338</v>
      </c>
      <c r="BJ1338" s="40">
        <v>40144870</v>
      </c>
      <c r="BK1338" s="40">
        <v>41487965</v>
      </c>
      <c r="BL1338" s="40">
        <v>42862958</v>
      </c>
    </row>
    <row r="1339" spans="1:64" x14ac:dyDescent="0.3">
      <c r="A1339" s="40" t="s">
        <v>279</v>
      </c>
      <c r="B1339" s="40" t="s">
        <v>280</v>
      </c>
      <c r="C1339" s="40" t="s">
        <v>329</v>
      </c>
      <c r="D1339" s="40" t="s">
        <v>107</v>
      </c>
      <c r="E1339" s="40" t="s">
        <v>293</v>
      </c>
      <c r="G1339" s="40" t="s">
        <v>108</v>
      </c>
      <c r="H1339" s="40">
        <v>3140264</v>
      </c>
      <c r="I1339" s="40">
        <v>3240587</v>
      </c>
      <c r="J1339" s="40">
        <v>3345145</v>
      </c>
      <c r="K1339" s="40">
        <v>3452942</v>
      </c>
      <c r="L1339" s="40">
        <v>3563407</v>
      </c>
      <c r="M1339" s="40">
        <v>3676189</v>
      </c>
      <c r="N1339" s="40">
        <v>3791887</v>
      </c>
      <c r="O1339" s="40">
        <v>3912085</v>
      </c>
      <c r="P1339" s="40">
        <v>4038923</v>
      </c>
      <c r="Q1339" s="40">
        <v>4173928</v>
      </c>
      <c r="R1339" s="40">
        <v>4317748</v>
      </c>
      <c r="S1339" s="40">
        <v>4469895</v>
      </c>
      <c r="T1339" s="40">
        <v>4629402</v>
      </c>
      <c r="U1339" s="40">
        <v>4794754</v>
      </c>
      <c r="V1339" s="40">
        <v>4964831</v>
      </c>
      <c r="W1339" s="40">
        <v>5139030</v>
      </c>
      <c r="X1339" s="40">
        <v>5317631</v>
      </c>
      <c r="Y1339" s="40">
        <v>5501445</v>
      </c>
      <c r="Z1339" s="40">
        <v>5691749</v>
      </c>
      <c r="AA1339" s="40">
        <v>5889230</v>
      </c>
      <c r="AB1339" s="40">
        <v>6094206</v>
      </c>
      <c r="AC1339" s="40">
        <v>6305709</v>
      </c>
      <c r="AD1339" s="40">
        <v>6521542</v>
      </c>
      <c r="AE1339" s="40">
        <v>6738765</v>
      </c>
      <c r="AF1339" s="40">
        <v>6955212</v>
      </c>
      <c r="AG1339" s="40">
        <v>7170656</v>
      </c>
      <c r="AH1339" s="40">
        <v>7385686</v>
      </c>
      <c r="AI1339" s="40">
        <v>7600072</v>
      </c>
      <c r="AJ1339" s="40">
        <v>7813808</v>
      </c>
      <c r="AK1339" s="40">
        <v>8027253</v>
      </c>
      <c r="AL1339" s="40">
        <v>8239732</v>
      </c>
      <c r="AM1339" s="40">
        <v>8452275</v>
      </c>
      <c r="AN1339" s="40">
        <v>8669168</v>
      </c>
      <c r="AO1339" s="40">
        <v>8896109</v>
      </c>
      <c r="AP1339" s="40">
        <v>9137077</v>
      </c>
      <c r="AQ1339" s="40">
        <v>9394304</v>
      </c>
      <c r="AR1339" s="40">
        <v>9666578</v>
      </c>
      <c r="AS1339" s="40">
        <v>9950224</v>
      </c>
      <c r="AT1339" s="40">
        <v>10239714</v>
      </c>
      <c r="AU1339" s="40">
        <v>10531221</v>
      </c>
      <c r="AV1339" s="40">
        <v>10824125</v>
      </c>
      <c r="AW1339" s="40">
        <v>11120409</v>
      </c>
      <c r="AX1339" s="40">
        <v>11421984</v>
      </c>
      <c r="AY1339" s="40">
        <v>11731746</v>
      </c>
      <c r="AZ1339" s="40">
        <v>12052156</v>
      </c>
      <c r="BA1339" s="40">
        <v>12383446</v>
      </c>
      <c r="BB1339" s="40">
        <v>12725974</v>
      </c>
      <c r="BC1339" s="40">
        <v>13082517</v>
      </c>
      <c r="BD1339" s="40">
        <v>13456417</v>
      </c>
      <c r="BE1339" s="40">
        <v>13850033</v>
      </c>
      <c r="BF1339" s="40">
        <v>14264756</v>
      </c>
      <c r="BG1339" s="40">
        <v>14699937</v>
      </c>
      <c r="BH1339" s="40">
        <v>15153210</v>
      </c>
      <c r="BI1339" s="40">
        <v>15620974</v>
      </c>
      <c r="BJ1339" s="40">
        <v>16100587</v>
      </c>
      <c r="BK1339" s="40">
        <v>16591390</v>
      </c>
      <c r="BL1339" s="40">
        <v>17094130</v>
      </c>
    </row>
    <row r="1340" spans="1:64" x14ac:dyDescent="0.3">
      <c r="A1340" s="40" t="s">
        <v>281</v>
      </c>
      <c r="B1340" s="40" t="s">
        <v>282</v>
      </c>
      <c r="C1340" s="40" t="s">
        <v>329</v>
      </c>
      <c r="D1340" s="40" t="s">
        <v>107</v>
      </c>
      <c r="E1340" s="40" t="s">
        <v>293</v>
      </c>
      <c r="G1340" s="40" t="s">
        <v>108</v>
      </c>
      <c r="H1340" s="40">
        <v>3870756</v>
      </c>
      <c r="I1340" s="40">
        <v>3999419</v>
      </c>
      <c r="J1340" s="40">
        <v>4132756</v>
      </c>
      <c r="K1340" s="40">
        <v>4269863</v>
      </c>
      <c r="L1340" s="40">
        <v>4410212</v>
      </c>
      <c r="M1340" s="40">
        <v>4553433</v>
      </c>
      <c r="N1340" s="40">
        <v>4700041</v>
      </c>
      <c r="O1340" s="40">
        <v>4851431</v>
      </c>
      <c r="P1340" s="40">
        <v>5009514</v>
      </c>
      <c r="Q1340" s="40">
        <v>5175618</v>
      </c>
      <c r="R1340" s="40">
        <v>5351195</v>
      </c>
      <c r="S1340" s="40">
        <v>5535874</v>
      </c>
      <c r="T1340" s="40">
        <v>5727044</v>
      </c>
      <c r="U1340" s="40">
        <v>5920943</v>
      </c>
      <c r="V1340" s="40">
        <v>6115370</v>
      </c>
      <c r="W1340" s="40">
        <v>6308300</v>
      </c>
      <c r="X1340" s="40">
        <v>6501893</v>
      </c>
      <c r="Y1340" s="40">
        <v>6703182</v>
      </c>
      <c r="Z1340" s="40">
        <v>6921790</v>
      </c>
      <c r="AA1340" s="40">
        <v>7164172</v>
      </c>
      <c r="AB1340" s="40">
        <v>7431940</v>
      </c>
      <c r="AC1340" s="40">
        <v>7721536</v>
      </c>
      <c r="AD1340" s="40">
        <v>8027565</v>
      </c>
      <c r="AE1340" s="40">
        <v>8342195</v>
      </c>
      <c r="AF1340" s="40">
        <v>8658857</v>
      </c>
      <c r="AG1340" s="40">
        <v>8976205</v>
      </c>
      <c r="AH1340" s="40">
        <v>9293283</v>
      </c>
      <c r="AI1340" s="40">
        <v>9604302</v>
      </c>
      <c r="AJ1340" s="40">
        <v>9902540</v>
      </c>
      <c r="AK1340" s="40">
        <v>10183113</v>
      </c>
      <c r="AL1340" s="40">
        <v>10443043</v>
      </c>
      <c r="AM1340" s="40">
        <v>10682868</v>
      </c>
      <c r="AN1340" s="40">
        <v>10905756</v>
      </c>
      <c r="AO1340" s="40">
        <v>11116948</v>
      </c>
      <c r="AP1340" s="40">
        <v>11320346</v>
      </c>
      <c r="AQ1340" s="40">
        <v>11518262</v>
      </c>
      <c r="AR1340" s="40">
        <v>11709997</v>
      </c>
      <c r="AS1340" s="40">
        <v>11893272</v>
      </c>
      <c r="AT1340" s="40">
        <v>12064537</v>
      </c>
      <c r="AU1340" s="40">
        <v>12222251</v>
      </c>
      <c r="AV1340" s="40">
        <v>12366165</v>
      </c>
      <c r="AW1340" s="40">
        <v>12500525</v>
      </c>
      <c r="AX1340" s="40">
        <v>12633897</v>
      </c>
      <c r="AY1340" s="40">
        <v>12777511</v>
      </c>
      <c r="AZ1340" s="40">
        <v>12940032</v>
      </c>
      <c r="BA1340" s="40">
        <v>13124267</v>
      </c>
      <c r="BB1340" s="40">
        <v>13329909</v>
      </c>
      <c r="BC1340" s="40">
        <v>13558469</v>
      </c>
      <c r="BD1340" s="40">
        <v>13810599</v>
      </c>
      <c r="BE1340" s="40">
        <v>14086317</v>
      </c>
      <c r="BF1340" s="40">
        <v>14386649</v>
      </c>
      <c r="BG1340" s="40">
        <v>14710826</v>
      </c>
      <c r="BH1340" s="40">
        <v>15054506</v>
      </c>
      <c r="BI1340" s="40">
        <v>15411675</v>
      </c>
      <c r="BJ1340" s="40">
        <v>15777451</v>
      </c>
      <c r="BK1340" s="40">
        <v>16150362</v>
      </c>
      <c r="BL1340" s="40">
        <v>16529904</v>
      </c>
    </row>
    <row r="1341" spans="1:64" x14ac:dyDescent="0.3">
      <c r="A1341" s="40" t="s">
        <v>147</v>
      </c>
      <c r="B1341" s="40" t="s">
        <v>148</v>
      </c>
      <c r="C1341" s="40" t="s">
        <v>330</v>
      </c>
      <c r="D1341" s="40" t="s">
        <v>107</v>
      </c>
      <c r="E1341" s="40" t="s">
        <v>293</v>
      </c>
      <c r="G1341" s="40" t="s">
        <v>108</v>
      </c>
      <c r="H1341" s="40">
        <v>4894580</v>
      </c>
      <c r="I1341" s="40">
        <v>4960326</v>
      </c>
      <c r="J1341" s="40">
        <v>5027821</v>
      </c>
      <c r="K1341" s="40">
        <v>5098890</v>
      </c>
      <c r="L1341" s="40">
        <v>5174870</v>
      </c>
      <c r="M1341" s="40">
        <v>5256363</v>
      </c>
      <c r="N1341" s="40">
        <v>5343019</v>
      </c>
      <c r="O1341" s="40">
        <v>5434041</v>
      </c>
      <c r="P1341" s="40">
        <v>5528174</v>
      </c>
      <c r="Q1341" s="40">
        <v>5624600</v>
      </c>
      <c r="R1341" s="40">
        <v>5723381</v>
      </c>
      <c r="S1341" s="40">
        <v>5825173</v>
      </c>
      <c r="T1341" s="40">
        <v>5930483</v>
      </c>
      <c r="U1341" s="40">
        <v>6040041</v>
      </c>
      <c r="V1341" s="40">
        <v>6154545</v>
      </c>
      <c r="W1341" s="40">
        <v>6274037</v>
      </c>
      <c r="X1341" s="40">
        <v>6398935</v>
      </c>
      <c r="Y1341" s="40">
        <v>6530819</v>
      </c>
      <c r="Z1341" s="40">
        <v>6671656</v>
      </c>
      <c r="AA1341" s="40">
        <v>6822843</v>
      </c>
      <c r="AB1341" s="40">
        <v>6985160</v>
      </c>
      <c r="AC1341" s="40">
        <v>7158255</v>
      </c>
      <c r="AD1341" s="40">
        <v>7340905</v>
      </c>
      <c r="AE1341" s="40">
        <v>7531242</v>
      </c>
      <c r="AF1341" s="40">
        <v>7727907</v>
      </c>
      <c r="AG1341" s="40">
        <v>7930694</v>
      </c>
      <c r="AH1341" s="40">
        <v>8140073</v>
      </c>
      <c r="AI1341" s="40">
        <v>8356305</v>
      </c>
      <c r="AJ1341" s="40">
        <v>8579823</v>
      </c>
      <c r="AK1341" s="40">
        <v>8811034</v>
      </c>
      <c r="AL1341" s="40">
        <v>9050084</v>
      </c>
      <c r="AM1341" s="40">
        <v>9297113</v>
      </c>
      <c r="AN1341" s="40">
        <v>9552476</v>
      </c>
      <c r="AO1341" s="40">
        <v>9816588</v>
      </c>
      <c r="AP1341" s="40">
        <v>10089878</v>
      </c>
      <c r="AQ1341" s="40">
        <v>10372745</v>
      </c>
      <c r="AR1341" s="40">
        <v>10665546</v>
      </c>
      <c r="AS1341" s="40">
        <v>10968724</v>
      </c>
      <c r="AT1341" s="40">
        <v>11282701</v>
      </c>
      <c r="AU1341" s="40">
        <v>11607942</v>
      </c>
      <c r="AV1341" s="40">
        <v>11944587</v>
      </c>
      <c r="AW1341" s="40">
        <v>12293100</v>
      </c>
      <c r="AX1341" s="40">
        <v>12654621</v>
      </c>
      <c r="AY1341" s="40">
        <v>13030569</v>
      </c>
      <c r="AZ1341" s="40">
        <v>13421930</v>
      </c>
      <c r="BA1341" s="40">
        <v>13829177</v>
      </c>
      <c r="BB1341" s="40">
        <v>14252021</v>
      </c>
      <c r="BC1341" s="40">
        <v>14689726</v>
      </c>
      <c r="BD1341" s="40">
        <v>15141099</v>
      </c>
      <c r="BE1341" s="40">
        <v>15605217</v>
      </c>
      <c r="BF1341" s="40">
        <v>16081904</v>
      </c>
      <c r="BG1341" s="40">
        <v>16571216</v>
      </c>
      <c r="BH1341" s="40">
        <v>17072723</v>
      </c>
      <c r="BI1341" s="40">
        <v>17585977</v>
      </c>
      <c r="BJ1341" s="40">
        <v>18110624</v>
      </c>
      <c r="BK1341" s="40">
        <v>18646433</v>
      </c>
      <c r="BL1341" s="40">
        <v>19193382</v>
      </c>
    </row>
    <row r="1342" spans="1:64" x14ac:dyDescent="0.3">
      <c r="A1342" s="40" t="s">
        <v>153</v>
      </c>
      <c r="B1342" s="40" t="s">
        <v>154</v>
      </c>
      <c r="C1342" s="40" t="s">
        <v>330</v>
      </c>
      <c r="D1342" s="40" t="s">
        <v>107</v>
      </c>
      <c r="E1342" s="40" t="s">
        <v>293</v>
      </c>
      <c r="G1342" s="40" t="s">
        <v>108</v>
      </c>
      <c r="H1342" s="40">
        <v>5285231</v>
      </c>
      <c r="I1342" s="40">
        <v>5399922</v>
      </c>
      <c r="J1342" s="40">
        <v>5520332</v>
      </c>
      <c r="K1342" s="40">
        <v>5646316</v>
      </c>
      <c r="L1342" s="40">
        <v>5777834</v>
      </c>
      <c r="M1342" s="40">
        <v>5915123</v>
      </c>
      <c r="N1342" s="40">
        <v>6058539</v>
      </c>
      <c r="O1342" s="40">
        <v>6208282</v>
      </c>
      <c r="P1342" s="40">
        <v>6364569</v>
      </c>
      <c r="Q1342" s="40">
        <v>6527635</v>
      </c>
      <c r="R1342" s="40">
        <v>6697745</v>
      </c>
      <c r="S1342" s="40">
        <v>6875228</v>
      </c>
      <c r="T1342" s="40">
        <v>7060603</v>
      </c>
      <c r="U1342" s="40">
        <v>7254468</v>
      </c>
      <c r="V1342" s="40">
        <v>7457362</v>
      </c>
      <c r="W1342" s="40">
        <v>7669445</v>
      </c>
      <c r="X1342" s="40">
        <v>7890969</v>
      </c>
      <c r="Y1342" s="40">
        <v>8122529</v>
      </c>
      <c r="Z1342" s="40">
        <v>8364835</v>
      </c>
      <c r="AA1342" s="40">
        <v>8618354</v>
      </c>
      <c r="AB1342" s="40">
        <v>8883016</v>
      </c>
      <c r="AC1342" s="40">
        <v>9158566</v>
      </c>
      <c r="AD1342" s="40">
        <v>9445003</v>
      </c>
      <c r="AE1342" s="40">
        <v>9742263</v>
      </c>
      <c r="AF1342" s="40">
        <v>10050023</v>
      </c>
      <c r="AG1342" s="40">
        <v>10368300</v>
      </c>
      <c r="AH1342" s="40">
        <v>10696274</v>
      </c>
      <c r="AI1342" s="40">
        <v>11031817</v>
      </c>
      <c r="AJ1342" s="40">
        <v>11372160</v>
      </c>
      <c r="AK1342" s="40">
        <v>11715218</v>
      </c>
      <c r="AL1342" s="40">
        <v>12060729</v>
      </c>
      <c r="AM1342" s="40">
        <v>12408931</v>
      </c>
      <c r="AN1342" s="40">
        <v>12758881</v>
      </c>
      <c r="AO1342" s="40">
        <v>13109660</v>
      </c>
      <c r="AP1342" s="40">
        <v>13460994</v>
      </c>
      <c r="AQ1342" s="40">
        <v>13812472</v>
      </c>
      <c r="AR1342" s="40">
        <v>14165423</v>
      </c>
      <c r="AS1342" s="40">
        <v>14523570</v>
      </c>
      <c r="AT1342" s="40">
        <v>14891891</v>
      </c>
      <c r="AU1342" s="40">
        <v>15274234</v>
      </c>
      <c r="AV1342" s="40">
        <v>15671927</v>
      </c>
      <c r="AW1342" s="40">
        <v>16084886</v>
      </c>
      <c r="AX1342" s="40">
        <v>16513822</v>
      </c>
      <c r="AY1342" s="40">
        <v>16959081</v>
      </c>
      <c r="AZ1342" s="40">
        <v>17420795</v>
      </c>
      <c r="BA1342" s="40">
        <v>17899562</v>
      </c>
      <c r="BB1342" s="40">
        <v>18395389</v>
      </c>
      <c r="BC1342" s="40">
        <v>18907008</v>
      </c>
      <c r="BD1342" s="40">
        <v>19432541</v>
      </c>
      <c r="BE1342" s="40">
        <v>19970495</v>
      </c>
      <c r="BF1342" s="40">
        <v>20520447</v>
      </c>
      <c r="BG1342" s="40">
        <v>21082383</v>
      </c>
      <c r="BH1342" s="40">
        <v>21655715</v>
      </c>
      <c r="BI1342" s="40">
        <v>22239904</v>
      </c>
      <c r="BJ1342" s="40">
        <v>22834522</v>
      </c>
      <c r="BK1342" s="40">
        <v>23439189</v>
      </c>
      <c r="BL1342" s="40">
        <v>24053727</v>
      </c>
    </row>
    <row r="1343" spans="1:64" x14ac:dyDescent="0.3">
      <c r="A1343" s="40" t="s">
        <v>155</v>
      </c>
      <c r="B1343" s="40" t="s">
        <v>156</v>
      </c>
      <c r="C1343" s="40" t="s">
        <v>330</v>
      </c>
      <c r="D1343" s="40" t="s">
        <v>107</v>
      </c>
      <c r="E1343" s="40" t="s">
        <v>293</v>
      </c>
      <c r="G1343" s="40" t="s">
        <v>108</v>
      </c>
      <c r="H1343" s="40">
        <v>3060355</v>
      </c>
      <c r="I1343" s="40">
        <v>3121216</v>
      </c>
      <c r="J1343" s="40">
        <v>3183551</v>
      </c>
      <c r="K1343" s="40">
        <v>3246505</v>
      </c>
      <c r="L1343" s="40">
        <v>3309573</v>
      </c>
      <c r="M1343" s="40">
        <v>3372170</v>
      </c>
      <c r="N1343" s="40">
        <v>3434811</v>
      </c>
      <c r="O1343" s="40">
        <v>3499352</v>
      </c>
      <c r="P1343" s="40">
        <v>3568376</v>
      </c>
      <c r="Q1343" s="40">
        <v>3643549</v>
      </c>
      <c r="R1343" s="40">
        <v>3726091</v>
      </c>
      <c r="S1343" s="40">
        <v>3815103</v>
      </c>
      <c r="T1343" s="40">
        <v>3907632</v>
      </c>
      <c r="U1343" s="40">
        <v>3999512</v>
      </c>
      <c r="V1343" s="40">
        <v>4087948</v>
      </c>
      <c r="W1343" s="40">
        <v>4172230</v>
      </c>
      <c r="X1343" s="40">
        <v>4253989</v>
      </c>
      <c r="Y1343" s="40">
        <v>4335645</v>
      </c>
      <c r="Z1343" s="40">
        <v>4420716</v>
      </c>
      <c r="AA1343" s="40">
        <v>4512042</v>
      </c>
      <c r="AB1343" s="40">
        <v>4610167</v>
      </c>
      <c r="AC1343" s="40">
        <v>4715197</v>
      </c>
      <c r="AD1343" s="40">
        <v>4829094</v>
      </c>
      <c r="AE1343" s="40">
        <v>4954046</v>
      </c>
      <c r="AF1343" s="40">
        <v>5091535</v>
      </c>
      <c r="AG1343" s="40">
        <v>5243006</v>
      </c>
      <c r="AH1343" s="40">
        <v>5408087</v>
      </c>
      <c r="AI1343" s="40">
        <v>5584339</v>
      </c>
      <c r="AJ1343" s="40">
        <v>5768086</v>
      </c>
      <c r="AK1343" s="40">
        <v>5956859</v>
      </c>
      <c r="AL1343" s="40">
        <v>6150081</v>
      </c>
      <c r="AM1343" s="40">
        <v>6349089</v>
      </c>
      <c r="AN1343" s="40">
        <v>6555603</v>
      </c>
      <c r="AO1343" s="40">
        <v>6772133</v>
      </c>
      <c r="AP1343" s="40">
        <v>7000722</v>
      </c>
      <c r="AQ1343" s="40">
        <v>7241134</v>
      </c>
      <c r="AR1343" s="40">
        <v>7493251</v>
      </c>
      <c r="AS1343" s="40">
        <v>7759258</v>
      </c>
      <c r="AT1343" s="40">
        <v>8041846</v>
      </c>
      <c r="AU1343" s="40">
        <v>8342559</v>
      </c>
      <c r="AV1343" s="40">
        <v>8663012</v>
      </c>
      <c r="AW1343" s="40">
        <v>9001689</v>
      </c>
      <c r="AX1343" s="40">
        <v>9353201</v>
      </c>
      <c r="AY1343" s="40">
        <v>9710043</v>
      </c>
      <c r="AZ1343" s="40">
        <v>10067009</v>
      </c>
      <c r="BA1343" s="40">
        <v>10421597</v>
      </c>
      <c r="BB1343" s="40">
        <v>10775708</v>
      </c>
      <c r="BC1343" s="40">
        <v>11133861</v>
      </c>
      <c r="BD1343" s="40">
        <v>11502786</v>
      </c>
      <c r="BE1343" s="40">
        <v>11887202</v>
      </c>
      <c r="BF1343" s="40">
        <v>12288651</v>
      </c>
      <c r="BG1343" s="40">
        <v>12705135</v>
      </c>
      <c r="BH1343" s="40">
        <v>13133589</v>
      </c>
      <c r="BI1343" s="40">
        <v>13569438</v>
      </c>
      <c r="BJ1343" s="40">
        <v>14009413</v>
      </c>
      <c r="BK1343" s="40">
        <v>14452543</v>
      </c>
      <c r="BL1343" s="40">
        <v>14899994</v>
      </c>
    </row>
    <row r="1344" spans="1:64" x14ac:dyDescent="0.3">
      <c r="A1344" s="40" t="s">
        <v>284</v>
      </c>
      <c r="B1344" s="40" t="s">
        <v>272</v>
      </c>
      <c r="C1344" s="40" t="s">
        <v>330</v>
      </c>
      <c r="D1344" s="40" t="s">
        <v>107</v>
      </c>
      <c r="E1344" s="40" t="s">
        <v>293</v>
      </c>
      <c r="G1344" s="40" t="s">
        <v>108</v>
      </c>
      <c r="H1344" s="40">
        <v>3694205</v>
      </c>
      <c r="I1344" s="40">
        <v>3841071</v>
      </c>
      <c r="J1344" s="40">
        <v>3996941</v>
      </c>
      <c r="K1344" s="40">
        <v>4157965</v>
      </c>
      <c r="L1344" s="40">
        <v>4321791</v>
      </c>
      <c r="M1344" s="40">
        <v>4487204</v>
      </c>
      <c r="N1344" s="40">
        <v>4656353</v>
      </c>
      <c r="O1344" s="40">
        <v>4834279</v>
      </c>
      <c r="P1344" s="40">
        <v>5027971</v>
      </c>
      <c r="Q1344" s="40">
        <v>5242395</v>
      </c>
      <c r="R1344" s="40">
        <v>5479338</v>
      </c>
      <c r="S1344" s="40">
        <v>5737281</v>
      </c>
      <c r="T1344" s="40">
        <v>6013862</v>
      </c>
      <c r="U1344" s="40">
        <v>6305287</v>
      </c>
      <c r="V1344" s="40">
        <v>6608609</v>
      </c>
      <c r="W1344" s="40">
        <v>6922982</v>
      </c>
      <c r="X1344" s="40">
        <v>7248828</v>
      </c>
      <c r="Y1344" s="40">
        <v>7585914</v>
      </c>
      <c r="Z1344" s="40">
        <v>7934279</v>
      </c>
      <c r="AA1344" s="40">
        <v>8293675</v>
      </c>
      <c r="AB1344" s="40">
        <v>8664057</v>
      </c>
      <c r="AC1344" s="40">
        <v>9044473</v>
      </c>
      <c r="AD1344" s="40">
        <v>9432731</v>
      </c>
      <c r="AE1344" s="40">
        <v>9826055</v>
      </c>
      <c r="AF1344" s="40">
        <v>10222558</v>
      </c>
      <c r="AG1344" s="40">
        <v>10620267</v>
      </c>
      <c r="AH1344" s="40">
        <v>11019651</v>
      </c>
      <c r="AI1344" s="40">
        <v>11424260</v>
      </c>
      <c r="AJ1344" s="40">
        <v>11839243</v>
      </c>
      <c r="AK1344" s="40">
        <v>12267754</v>
      </c>
      <c r="AL1344" s="40">
        <v>12710008</v>
      </c>
      <c r="AM1344" s="40">
        <v>13163019</v>
      </c>
      <c r="AN1344" s="40">
        <v>13622731</v>
      </c>
      <c r="AO1344" s="40">
        <v>14083611</v>
      </c>
      <c r="AP1344" s="40">
        <v>14540820</v>
      </c>
      <c r="AQ1344" s="40">
        <v>14995249</v>
      </c>
      <c r="AR1344" s="40">
        <v>15445986</v>
      </c>
      <c r="AS1344" s="40">
        <v>15884552</v>
      </c>
      <c r="AT1344" s="40">
        <v>16300233</v>
      </c>
      <c r="AU1344" s="40">
        <v>16686561</v>
      </c>
      <c r="AV1344" s="40">
        <v>17040152</v>
      </c>
      <c r="AW1344" s="40">
        <v>17366517</v>
      </c>
      <c r="AX1344" s="40">
        <v>17679355</v>
      </c>
      <c r="AY1344" s="40">
        <v>17997738</v>
      </c>
      <c r="AZ1344" s="40">
        <v>18336303</v>
      </c>
      <c r="BA1344" s="40">
        <v>18699435</v>
      </c>
      <c r="BB1344" s="40">
        <v>19085941</v>
      </c>
      <c r="BC1344" s="40">
        <v>19497986</v>
      </c>
      <c r="BD1344" s="40">
        <v>19936366</v>
      </c>
      <c r="BE1344" s="40">
        <v>20401331</v>
      </c>
      <c r="BF1344" s="40">
        <v>20895311</v>
      </c>
      <c r="BG1344" s="40">
        <v>21418603</v>
      </c>
      <c r="BH1344" s="40">
        <v>21966312</v>
      </c>
      <c r="BI1344" s="40">
        <v>22531350</v>
      </c>
      <c r="BJ1344" s="40">
        <v>23108472</v>
      </c>
      <c r="BK1344" s="40">
        <v>23695919</v>
      </c>
      <c r="BL1344" s="40">
        <v>24294750</v>
      </c>
    </row>
    <row r="1345" spans="1:64" x14ac:dyDescent="0.3">
      <c r="A1345" s="40" t="s">
        <v>273</v>
      </c>
      <c r="B1345" s="40" t="s">
        <v>274</v>
      </c>
      <c r="C1345" s="40" t="s">
        <v>330</v>
      </c>
      <c r="D1345" s="40" t="s">
        <v>107</v>
      </c>
      <c r="E1345" s="40" t="s">
        <v>293</v>
      </c>
      <c r="G1345" s="40" t="s">
        <v>108</v>
      </c>
      <c r="H1345" s="40">
        <v>6866539</v>
      </c>
      <c r="I1345" s="40">
        <v>7085464</v>
      </c>
      <c r="J1345" s="40">
        <v>7303432</v>
      </c>
      <c r="K1345" s="40">
        <v>7513289</v>
      </c>
      <c r="L1345" s="40">
        <v>7710549</v>
      </c>
      <c r="M1345" s="40">
        <v>7890992</v>
      </c>
      <c r="N1345" s="40">
        <v>8057444</v>
      </c>
      <c r="O1345" s="40">
        <v>8221020</v>
      </c>
      <c r="P1345" s="40">
        <v>8397347</v>
      </c>
      <c r="Q1345" s="40">
        <v>8596983</v>
      </c>
      <c r="R1345" s="40">
        <v>8827273</v>
      </c>
      <c r="S1345" s="40">
        <v>9083573</v>
      </c>
      <c r="T1345" s="40">
        <v>9350111</v>
      </c>
      <c r="U1345" s="40">
        <v>9604276</v>
      </c>
      <c r="V1345" s="40">
        <v>9831407</v>
      </c>
      <c r="W1345" s="40">
        <v>10023472</v>
      </c>
      <c r="X1345" s="40">
        <v>10189890</v>
      </c>
      <c r="Y1345" s="40">
        <v>10354499</v>
      </c>
      <c r="Z1345" s="40">
        <v>10550777</v>
      </c>
      <c r="AA1345" s="40">
        <v>10802028</v>
      </c>
      <c r="AB1345" s="40">
        <v>11117605</v>
      </c>
      <c r="AC1345" s="40">
        <v>11488106</v>
      </c>
      <c r="AD1345" s="40">
        <v>11895125</v>
      </c>
      <c r="AE1345" s="40">
        <v>12311158</v>
      </c>
      <c r="AF1345" s="40">
        <v>12716228</v>
      </c>
      <c r="AG1345" s="40">
        <v>13104296</v>
      </c>
      <c r="AH1345" s="40">
        <v>13481406</v>
      </c>
      <c r="AI1345" s="40">
        <v>13854214</v>
      </c>
      <c r="AJ1345" s="40">
        <v>14233874</v>
      </c>
      <c r="AK1345" s="40">
        <v>14628260</v>
      </c>
      <c r="AL1345" s="40">
        <v>15039514</v>
      </c>
      <c r="AM1345" s="40">
        <v>15463854</v>
      </c>
      <c r="AN1345" s="40">
        <v>15896432</v>
      </c>
      <c r="AO1345" s="40">
        <v>16330174</v>
      </c>
      <c r="AP1345" s="40">
        <v>16760467</v>
      </c>
      <c r="AQ1345" s="40">
        <v>17185608</v>
      </c>
      <c r="AR1345" s="40">
        <v>17608812</v>
      </c>
      <c r="AS1345" s="40">
        <v>18036494</v>
      </c>
      <c r="AT1345" s="40">
        <v>18477612</v>
      </c>
      <c r="AU1345" s="40">
        <v>18938762</v>
      </c>
      <c r="AV1345" s="40">
        <v>19421605</v>
      </c>
      <c r="AW1345" s="40">
        <v>19924522</v>
      </c>
      <c r="AX1345" s="40">
        <v>20446782</v>
      </c>
      <c r="AY1345" s="40">
        <v>20986536</v>
      </c>
      <c r="AZ1345" s="40">
        <v>21542009</v>
      </c>
      <c r="BA1345" s="40">
        <v>22113425</v>
      </c>
      <c r="BB1345" s="40">
        <v>22700212</v>
      </c>
      <c r="BC1345" s="40">
        <v>23298640</v>
      </c>
      <c r="BD1345" s="40">
        <v>23903831</v>
      </c>
      <c r="BE1345" s="40">
        <v>24512104</v>
      </c>
      <c r="BF1345" s="40">
        <v>25121796</v>
      </c>
      <c r="BG1345" s="40">
        <v>25733049</v>
      </c>
      <c r="BH1345" s="40">
        <v>26346251</v>
      </c>
      <c r="BI1345" s="40">
        <v>26962563</v>
      </c>
      <c r="BJ1345" s="40">
        <v>27582821</v>
      </c>
      <c r="BK1345" s="40">
        <v>28206728</v>
      </c>
      <c r="BL1345" s="40">
        <v>28833629</v>
      </c>
    </row>
    <row r="1346" spans="1:64" x14ac:dyDescent="0.3">
      <c r="A1346" s="40" t="s">
        <v>161</v>
      </c>
      <c r="B1346" s="40" t="s">
        <v>162</v>
      </c>
      <c r="C1346" s="40" t="s">
        <v>330</v>
      </c>
      <c r="D1346" s="40" t="s">
        <v>107</v>
      </c>
      <c r="E1346" s="40" t="s">
        <v>293</v>
      </c>
      <c r="G1346" s="40" t="s">
        <v>108</v>
      </c>
      <c r="H1346" s="40">
        <v>5322266</v>
      </c>
      <c r="I1346" s="40">
        <v>5381368</v>
      </c>
      <c r="J1346" s="40">
        <v>5441613</v>
      </c>
      <c r="K1346" s="40">
        <v>5503752</v>
      </c>
      <c r="L1346" s="40">
        <v>5568484</v>
      </c>
      <c r="M1346" s="40">
        <v>5635859</v>
      </c>
      <c r="N1346" s="40">
        <v>5706199</v>
      </c>
      <c r="O1346" s="40">
        <v>5780835</v>
      </c>
      <c r="P1346" s="40">
        <v>5861412</v>
      </c>
      <c r="Q1346" s="40">
        <v>5949045</v>
      </c>
      <c r="R1346" s="40">
        <v>6044530</v>
      </c>
      <c r="S1346" s="40">
        <v>6147458</v>
      </c>
      <c r="T1346" s="40">
        <v>6256187</v>
      </c>
      <c r="U1346" s="40">
        <v>6368348</v>
      </c>
      <c r="V1346" s="40">
        <v>6482278</v>
      </c>
      <c r="W1346" s="40">
        <v>6596773</v>
      </c>
      <c r="X1346" s="40">
        <v>6712401</v>
      </c>
      <c r="Y1346" s="40">
        <v>6831295</v>
      </c>
      <c r="Z1346" s="40">
        <v>6956579</v>
      </c>
      <c r="AA1346" s="40">
        <v>7090126</v>
      </c>
      <c r="AB1346" s="40">
        <v>7234303</v>
      </c>
      <c r="AC1346" s="40">
        <v>7387656</v>
      </c>
      <c r="AD1346" s="40">
        <v>7543743</v>
      </c>
      <c r="AE1346" s="40">
        <v>7693667</v>
      </c>
      <c r="AF1346" s="40">
        <v>7831889</v>
      </c>
      <c r="AG1346" s="40">
        <v>7955164</v>
      </c>
      <c r="AH1346" s="40">
        <v>8067758</v>
      </c>
      <c r="AI1346" s="40">
        <v>8180728</v>
      </c>
      <c r="AJ1346" s="40">
        <v>8309531</v>
      </c>
      <c r="AK1346" s="40">
        <v>8465188</v>
      </c>
      <c r="AL1346" s="40">
        <v>8652514</v>
      </c>
      <c r="AM1346" s="40">
        <v>8868263</v>
      </c>
      <c r="AN1346" s="40">
        <v>9105472</v>
      </c>
      <c r="AO1346" s="40">
        <v>9353385</v>
      </c>
      <c r="AP1346" s="40">
        <v>9604450</v>
      </c>
      <c r="AQ1346" s="40">
        <v>9856810</v>
      </c>
      <c r="AR1346" s="40">
        <v>10114094</v>
      </c>
      <c r="AS1346" s="40">
        <v>10380835</v>
      </c>
      <c r="AT1346" s="40">
        <v>10663723</v>
      </c>
      <c r="AU1346" s="40">
        <v>10967690</v>
      </c>
      <c r="AV1346" s="40">
        <v>11293258</v>
      </c>
      <c r="AW1346" s="40">
        <v>11638929</v>
      </c>
      <c r="AX1346" s="40">
        <v>12005128</v>
      </c>
      <c r="AY1346" s="40">
        <v>12391906</v>
      </c>
      <c r="AZ1346" s="40">
        <v>12798763</v>
      </c>
      <c r="BA1346" s="40">
        <v>13227064</v>
      </c>
      <c r="BB1346" s="40">
        <v>13675606</v>
      </c>
      <c r="BC1346" s="40">
        <v>14138216</v>
      </c>
      <c r="BD1346" s="40">
        <v>14606597</v>
      </c>
      <c r="BE1346" s="40">
        <v>15075085</v>
      </c>
      <c r="BF1346" s="40">
        <v>15540989</v>
      </c>
      <c r="BG1346" s="40">
        <v>16006670</v>
      </c>
      <c r="BH1346" s="40">
        <v>16477818</v>
      </c>
      <c r="BI1346" s="40">
        <v>16962846</v>
      </c>
      <c r="BJ1346" s="40">
        <v>17467905</v>
      </c>
      <c r="BK1346" s="40">
        <v>17994837</v>
      </c>
      <c r="BL1346" s="40">
        <v>18541980</v>
      </c>
    </row>
    <row r="1347" spans="1:64" x14ac:dyDescent="0.3">
      <c r="A1347" s="40" t="s">
        <v>163</v>
      </c>
      <c r="B1347" s="40" t="s">
        <v>164</v>
      </c>
      <c r="C1347" s="40" t="s">
        <v>330</v>
      </c>
      <c r="D1347" s="40" t="s">
        <v>107</v>
      </c>
      <c r="E1347" s="40" t="s">
        <v>293</v>
      </c>
      <c r="G1347" s="40" t="s">
        <v>108</v>
      </c>
      <c r="H1347" s="40">
        <v>883221</v>
      </c>
      <c r="I1347" s="40">
        <v>909174</v>
      </c>
      <c r="J1347" s="40">
        <v>936016</v>
      </c>
      <c r="K1347" s="40">
        <v>963747</v>
      </c>
      <c r="L1347" s="40">
        <v>992367</v>
      </c>
      <c r="M1347" s="40">
        <v>1021882</v>
      </c>
      <c r="N1347" s="40">
        <v>1052286</v>
      </c>
      <c r="O1347" s="40">
        <v>1083583</v>
      </c>
      <c r="P1347" s="40">
        <v>1115788</v>
      </c>
      <c r="Q1347" s="40">
        <v>1148908</v>
      </c>
      <c r="R1347" s="40">
        <v>1182954</v>
      </c>
      <c r="S1347" s="40">
        <v>1217941</v>
      </c>
      <c r="T1347" s="40">
        <v>1253874</v>
      </c>
      <c r="U1347" s="40">
        <v>1290790</v>
      </c>
      <c r="V1347" s="40">
        <v>1328686</v>
      </c>
      <c r="W1347" s="40">
        <v>1367563</v>
      </c>
      <c r="X1347" s="40">
        <v>1407436</v>
      </c>
      <c r="Y1347" s="40">
        <v>1448414</v>
      </c>
      <c r="Z1347" s="40">
        <v>1490603</v>
      </c>
      <c r="AA1347" s="40">
        <v>1534085</v>
      </c>
      <c r="AB1347" s="40">
        <v>1578938</v>
      </c>
      <c r="AC1347" s="40">
        <v>1625124</v>
      </c>
      <c r="AD1347" s="40">
        <v>1672496</v>
      </c>
      <c r="AE1347" s="40">
        <v>1720812</v>
      </c>
      <c r="AF1347" s="40">
        <v>1769942</v>
      </c>
      <c r="AG1347" s="40">
        <v>1819954</v>
      </c>
      <c r="AH1347" s="40">
        <v>1870978</v>
      </c>
      <c r="AI1347" s="40">
        <v>1923002</v>
      </c>
      <c r="AJ1347" s="40">
        <v>1976030</v>
      </c>
      <c r="AK1347" s="40">
        <v>2030140</v>
      </c>
      <c r="AL1347" s="40">
        <v>2085202</v>
      </c>
      <c r="AM1347" s="40">
        <v>2141445</v>
      </c>
      <c r="AN1347" s="40">
        <v>2199791</v>
      </c>
      <c r="AO1347" s="40">
        <v>2261403</v>
      </c>
      <c r="AP1347" s="40">
        <v>2327075</v>
      </c>
      <c r="AQ1347" s="40">
        <v>2397245</v>
      </c>
      <c r="AR1347" s="40">
        <v>2471598</v>
      </c>
      <c r="AS1347" s="40">
        <v>2549223</v>
      </c>
      <c r="AT1347" s="40">
        <v>2628803</v>
      </c>
      <c r="AU1347" s="40">
        <v>2709359</v>
      </c>
      <c r="AV1347" s="40">
        <v>2790729</v>
      </c>
      <c r="AW1347" s="40">
        <v>2873228</v>
      </c>
      <c r="AX1347" s="40">
        <v>2957117</v>
      </c>
      <c r="AY1347" s="40">
        <v>3042823</v>
      </c>
      <c r="AZ1347" s="40">
        <v>3130720</v>
      </c>
      <c r="BA1347" s="40">
        <v>3220653</v>
      </c>
      <c r="BB1347" s="40">
        <v>3312665</v>
      </c>
      <c r="BC1347" s="40">
        <v>3407541</v>
      </c>
      <c r="BD1347" s="40">
        <v>3506288</v>
      </c>
      <c r="BE1347" s="40">
        <v>3609543</v>
      </c>
      <c r="BF1347" s="40">
        <v>3717672</v>
      </c>
      <c r="BG1347" s="40">
        <v>3830239</v>
      </c>
      <c r="BH1347" s="40">
        <v>3946170</v>
      </c>
      <c r="BI1347" s="40">
        <v>4063920</v>
      </c>
      <c r="BJ1347" s="40">
        <v>4182341</v>
      </c>
      <c r="BK1347" s="40">
        <v>4301018</v>
      </c>
      <c r="BL1347" s="40">
        <v>4420184</v>
      </c>
    </row>
    <row r="1348" spans="1:64" x14ac:dyDescent="0.3">
      <c r="A1348" s="40" t="s">
        <v>167</v>
      </c>
      <c r="B1348" s="40" t="s">
        <v>168</v>
      </c>
      <c r="C1348" s="40" t="s">
        <v>330</v>
      </c>
      <c r="D1348" s="40" t="s">
        <v>107</v>
      </c>
      <c r="E1348" s="40" t="s">
        <v>293</v>
      </c>
      <c r="G1348" s="40" t="s">
        <v>108</v>
      </c>
      <c r="H1348" s="40">
        <v>3486295</v>
      </c>
      <c r="I1348" s="40">
        <v>3588156</v>
      </c>
      <c r="J1348" s="40">
        <v>3693866</v>
      </c>
      <c r="K1348" s="40">
        <v>3802640</v>
      </c>
      <c r="L1348" s="40">
        <v>3913934</v>
      </c>
      <c r="M1348" s="40">
        <v>4027758</v>
      </c>
      <c r="N1348" s="40">
        <v>4144395</v>
      </c>
      <c r="O1348" s="40">
        <v>4263745</v>
      </c>
      <c r="P1348" s="40">
        <v>4385758</v>
      </c>
      <c r="Q1348" s="40">
        <v>4510479</v>
      </c>
      <c r="R1348" s="40">
        <v>4637829</v>
      </c>
      <c r="S1348" s="40">
        <v>4768078</v>
      </c>
      <c r="T1348" s="40">
        <v>4902006</v>
      </c>
      <c r="U1348" s="40">
        <v>5040656</v>
      </c>
      <c r="V1348" s="40">
        <v>5184811</v>
      </c>
      <c r="W1348" s="40">
        <v>5334918</v>
      </c>
      <c r="X1348" s="40">
        <v>5490921</v>
      </c>
      <c r="Y1348" s="40">
        <v>5652355</v>
      </c>
      <c r="Z1348" s="40">
        <v>5818506</v>
      </c>
      <c r="AA1348" s="40">
        <v>5988904</v>
      </c>
      <c r="AB1348" s="40">
        <v>6164006</v>
      </c>
      <c r="AC1348" s="40">
        <v>6344382</v>
      </c>
      <c r="AD1348" s="40">
        <v>6529894</v>
      </c>
      <c r="AE1348" s="40">
        <v>6720344</v>
      </c>
      <c r="AF1348" s="40">
        <v>6915927</v>
      </c>
      <c r="AG1348" s="40">
        <v>7116744</v>
      </c>
      <c r="AH1348" s="40">
        <v>7323969</v>
      </c>
      <c r="AI1348" s="40">
        <v>7540253</v>
      </c>
      <c r="AJ1348" s="40">
        <v>7768995</v>
      </c>
      <c r="AK1348" s="40">
        <v>8012861</v>
      </c>
      <c r="AL1348" s="40">
        <v>8272976</v>
      </c>
      <c r="AM1348" s="40">
        <v>8549424</v>
      </c>
      <c r="AN1348" s="40">
        <v>8842415</v>
      </c>
      <c r="AO1348" s="40">
        <v>9151763</v>
      </c>
      <c r="AP1348" s="40">
        <v>9477333</v>
      </c>
      <c r="AQ1348" s="40">
        <v>9819964</v>
      </c>
      <c r="AR1348" s="40">
        <v>10180061</v>
      </c>
      <c r="AS1348" s="40">
        <v>10556549</v>
      </c>
      <c r="AT1348" s="40">
        <v>10947829</v>
      </c>
      <c r="AU1348" s="40">
        <v>11352973</v>
      </c>
      <c r="AV1348" s="40">
        <v>11771976</v>
      </c>
      <c r="AW1348" s="40">
        <v>12206002</v>
      </c>
      <c r="AX1348" s="40">
        <v>12656870</v>
      </c>
      <c r="AY1348" s="40">
        <v>13127012</v>
      </c>
      <c r="AZ1348" s="40">
        <v>13618449</v>
      </c>
      <c r="BA1348" s="40">
        <v>14132064</v>
      </c>
      <c r="BB1348" s="40">
        <v>14668338</v>
      </c>
      <c r="BC1348" s="40">
        <v>15228525</v>
      </c>
      <c r="BD1348" s="40">
        <v>15813913</v>
      </c>
      <c r="BE1348" s="40">
        <v>16425578</v>
      </c>
      <c r="BF1348" s="40">
        <v>17064636</v>
      </c>
      <c r="BG1348" s="40">
        <v>17731634</v>
      </c>
      <c r="BH1348" s="40">
        <v>18426372</v>
      </c>
      <c r="BI1348" s="40">
        <v>19148219</v>
      </c>
      <c r="BJ1348" s="40">
        <v>19896965</v>
      </c>
      <c r="BK1348" s="40">
        <v>20672987</v>
      </c>
      <c r="BL1348" s="40">
        <v>21477348</v>
      </c>
    </row>
    <row r="1349" spans="1:64" x14ac:dyDescent="0.3">
      <c r="A1349" s="40" t="s">
        <v>169</v>
      </c>
      <c r="B1349" s="40" t="s">
        <v>170</v>
      </c>
      <c r="C1349" s="40" t="s">
        <v>330</v>
      </c>
      <c r="D1349" s="40" t="s">
        <v>107</v>
      </c>
      <c r="E1349" s="40" t="s">
        <v>293</v>
      </c>
      <c r="G1349" s="40" t="s">
        <v>108</v>
      </c>
      <c r="H1349" s="40">
        <v>46062905</v>
      </c>
      <c r="I1349" s="40">
        <v>47029140</v>
      </c>
      <c r="J1349" s="40">
        <v>48032246</v>
      </c>
      <c r="K1349" s="40">
        <v>49066059</v>
      </c>
      <c r="L1349" s="40">
        <v>50127214</v>
      </c>
      <c r="M1349" s="40">
        <v>51217359</v>
      </c>
      <c r="N1349" s="40">
        <v>52341834</v>
      </c>
      <c r="O1349" s="40">
        <v>53505978</v>
      </c>
      <c r="P1349" s="40">
        <v>54716735</v>
      </c>
      <c r="Q1349" s="40">
        <v>55981400</v>
      </c>
      <c r="R1349" s="40">
        <v>57295210</v>
      </c>
      <c r="S1349" s="40">
        <v>58662603</v>
      </c>
      <c r="T1349" s="40">
        <v>60110433</v>
      </c>
      <c r="U1349" s="40">
        <v>61673559</v>
      </c>
      <c r="V1349" s="40">
        <v>63373572</v>
      </c>
      <c r="W1349" s="40">
        <v>65226229</v>
      </c>
      <c r="X1349" s="40">
        <v>67215805</v>
      </c>
      <c r="Y1349" s="40">
        <v>69293550</v>
      </c>
      <c r="Z1349" s="40">
        <v>71391290</v>
      </c>
      <c r="AA1349" s="40">
        <v>73460724</v>
      </c>
      <c r="AB1349" s="40">
        <v>75482552</v>
      </c>
      <c r="AC1349" s="40">
        <v>77472907</v>
      </c>
      <c r="AD1349" s="40">
        <v>79462277</v>
      </c>
      <c r="AE1349" s="40">
        <v>81497739</v>
      </c>
      <c r="AF1349" s="40">
        <v>83613300</v>
      </c>
      <c r="AG1349" s="40">
        <v>85818502</v>
      </c>
      <c r="AH1349" s="40">
        <v>88101628</v>
      </c>
      <c r="AI1349" s="40">
        <v>90450281</v>
      </c>
      <c r="AJ1349" s="40">
        <v>92844353</v>
      </c>
      <c r="AK1349" s="40">
        <v>95269988</v>
      </c>
      <c r="AL1349" s="40">
        <v>97726323</v>
      </c>
      <c r="AM1349" s="40">
        <v>100221563</v>
      </c>
      <c r="AN1349" s="40">
        <v>102761737</v>
      </c>
      <c r="AO1349" s="40">
        <v>105355783</v>
      </c>
      <c r="AP1349" s="40">
        <v>108011465</v>
      </c>
      <c r="AQ1349" s="40">
        <v>110732904</v>
      </c>
      <c r="AR1349" s="40">
        <v>113522705</v>
      </c>
      <c r="AS1349" s="40">
        <v>116385750</v>
      </c>
      <c r="AT1349" s="40">
        <v>119327073</v>
      </c>
      <c r="AU1349" s="40">
        <v>122352009</v>
      </c>
      <c r="AV1349" s="40">
        <v>125463434</v>
      </c>
      <c r="AW1349" s="40">
        <v>128666710</v>
      </c>
      <c r="AX1349" s="40">
        <v>131972533</v>
      </c>
      <c r="AY1349" s="40">
        <v>135393616</v>
      </c>
      <c r="AZ1349" s="40">
        <v>138939478</v>
      </c>
      <c r="BA1349" s="40">
        <v>142614094</v>
      </c>
      <c r="BB1349" s="40">
        <v>146417024</v>
      </c>
      <c r="BC1349" s="40">
        <v>150347390</v>
      </c>
      <c r="BD1349" s="40">
        <v>154402181</v>
      </c>
      <c r="BE1349" s="40">
        <v>158578261</v>
      </c>
      <c r="BF1349" s="40">
        <v>162877076</v>
      </c>
      <c r="BG1349" s="40">
        <v>167297284</v>
      </c>
      <c r="BH1349" s="40">
        <v>171829303</v>
      </c>
      <c r="BI1349" s="40">
        <v>176460502</v>
      </c>
      <c r="BJ1349" s="40">
        <v>181181744</v>
      </c>
      <c r="BK1349" s="40">
        <v>185989640</v>
      </c>
      <c r="BL1349" s="40">
        <v>190886311</v>
      </c>
    </row>
    <row r="1350" spans="1:64" x14ac:dyDescent="0.3">
      <c r="A1350" s="40" t="s">
        <v>173</v>
      </c>
      <c r="B1350" s="40" t="s">
        <v>174</v>
      </c>
      <c r="C1350" s="40" t="s">
        <v>330</v>
      </c>
      <c r="D1350" s="40" t="s">
        <v>107</v>
      </c>
      <c r="E1350" s="40" t="s">
        <v>293</v>
      </c>
      <c r="G1350" s="40" t="s">
        <v>108</v>
      </c>
      <c r="H1350" s="40">
        <v>3295293</v>
      </c>
      <c r="I1350" s="40">
        <v>3386863</v>
      </c>
      <c r="J1350" s="40">
        <v>3481745</v>
      </c>
      <c r="K1350" s="40">
        <v>3580312</v>
      </c>
      <c r="L1350" s="40">
        <v>3682876</v>
      </c>
      <c r="M1350" s="40">
        <v>3789211</v>
      </c>
      <c r="N1350" s="40">
        <v>3899237</v>
      </c>
      <c r="O1350" s="40">
        <v>4013539</v>
      </c>
      <c r="P1350" s="40">
        <v>4132844</v>
      </c>
      <c r="Q1350" s="40">
        <v>4257505</v>
      </c>
      <c r="R1350" s="40">
        <v>4388458</v>
      </c>
      <c r="S1350" s="40">
        <v>4525114</v>
      </c>
      <c r="T1350" s="40">
        <v>4664444</v>
      </c>
      <c r="U1350" s="40">
        <v>4802348</v>
      </c>
      <c r="V1350" s="40">
        <v>4936209</v>
      </c>
      <c r="W1350" s="40">
        <v>5064674</v>
      </c>
      <c r="X1350" s="40">
        <v>5189539</v>
      </c>
      <c r="Y1350" s="40">
        <v>5315265</v>
      </c>
      <c r="Z1350" s="40">
        <v>5448110</v>
      </c>
      <c r="AA1350" s="40">
        <v>5592646</v>
      </c>
      <c r="AB1350" s="40">
        <v>5750338</v>
      </c>
      <c r="AC1350" s="40">
        <v>5920059</v>
      </c>
      <c r="AD1350" s="40">
        <v>6100495</v>
      </c>
      <c r="AE1350" s="40">
        <v>6289327</v>
      </c>
      <c r="AF1350" s="40">
        <v>6484738</v>
      </c>
      <c r="AG1350" s="40">
        <v>6686159</v>
      </c>
      <c r="AH1350" s="40">
        <v>6893896</v>
      </c>
      <c r="AI1350" s="40">
        <v>7107976</v>
      </c>
      <c r="AJ1350" s="40">
        <v>7328600</v>
      </c>
      <c r="AK1350" s="40">
        <v>7555617</v>
      </c>
      <c r="AL1350" s="40">
        <v>7789653</v>
      </c>
      <c r="AM1350" s="40">
        <v>8029725</v>
      </c>
      <c r="AN1350" s="40">
        <v>8272170</v>
      </c>
      <c r="AO1350" s="40">
        <v>8512173</v>
      </c>
      <c r="AP1350" s="40">
        <v>8746606</v>
      </c>
      <c r="AQ1350" s="40">
        <v>8974077</v>
      </c>
      <c r="AR1350" s="40">
        <v>9196528</v>
      </c>
      <c r="AS1350" s="40">
        <v>9418393</v>
      </c>
      <c r="AT1350" s="40">
        <v>9645957</v>
      </c>
      <c r="AU1350" s="40">
        <v>9884052</v>
      </c>
      <c r="AV1350" s="40">
        <v>10134497</v>
      </c>
      <c r="AW1350" s="40">
        <v>10396861</v>
      </c>
      <c r="AX1350" s="40">
        <v>10670990</v>
      </c>
      <c r="AY1350" s="40">
        <v>10955944</v>
      </c>
      <c r="AZ1350" s="40">
        <v>11251266</v>
      </c>
      <c r="BA1350" s="40">
        <v>11556763</v>
      </c>
      <c r="BB1350" s="40">
        <v>11873557</v>
      </c>
      <c r="BC1350" s="40">
        <v>12203957</v>
      </c>
      <c r="BD1350" s="40">
        <v>12550917</v>
      </c>
      <c r="BE1350" s="40">
        <v>12916229</v>
      </c>
      <c r="BF1350" s="40">
        <v>13300910</v>
      </c>
      <c r="BG1350" s="40">
        <v>13703513</v>
      </c>
      <c r="BH1350" s="40">
        <v>14120320</v>
      </c>
      <c r="BI1350" s="40">
        <v>14546111</v>
      </c>
      <c r="BJ1350" s="40">
        <v>14976994</v>
      </c>
      <c r="BK1350" s="40">
        <v>15411614</v>
      </c>
      <c r="BL1350" s="40">
        <v>15850567</v>
      </c>
    </row>
    <row r="1351" spans="1:64" x14ac:dyDescent="0.3">
      <c r="A1351" s="40" t="s">
        <v>5</v>
      </c>
      <c r="B1351" s="40" t="s">
        <v>6</v>
      </c>
      <c r="C1351" s="40" t="s">
        <v>329</v>
      </c>
      <c r="D1351" s="40" t="s">
        <v>109</v>
      </c>
      <c r="E1351" s="40" t="s">
        <v>293</v>
      </c>
      <c r="G1351" s="40" t="s">
        <v>110</v>
      </c>
      <c r="AU1351" s="40">
        <v>14.6</v>
      </c>
      <c r="BC1351" s="40">
        <v>9.6</v>
      </c>
    </row>
    <row r="1352" spans="1:64" x14ac:dyDescent="0.3">
      <c r="A1352" s="40" t="s">
        <v>151</v>
      </c>
      <c r="B1352" s="40" t="s">
        <v>152</v>
      </c>
      <c r="C1352" s="40" t="s">
        <v>329</v>
      </c>
      <c r="D1352" s="40" t="s">
        <v>109</v>
      </c>
      <c r="E1352" s="40" t="s">
        <v>293</v>
      </c>
      <c r="G1352" s="40" t="s">
        <v>110</v>
      </c>
      <c r="AM1352" s="40">
        <v>36.799999999999997</v>
      </c>
      <c r="AS1352" s="40">
        <v>44.8</v>
      </c>
      <c r="BA1352" s="40">
        <v>32.9</v>
      </c>
      <c r="BH1352" s="40">
        <v>30.3</v>
      </c>
    </row>
    <row r="1353" spans="1:64" x14ac:dyDescent="0.3">
      <c r="A1353" s="40" t="s">
        <v>157</v>
      </c>
      <c r="B1353" s="40" t="s">
        <v>158</v>
      </c>
      <c r="C1353" s="40" t="s">
        <v>329</v>
      </c>
      <c r="D1353" s="40" t="s">
        <v>109</v>
      </c>
      <c r="E1353" s="40" t="s">
        <v>293</v>
      </c>
      <c r="G1353" s="40" t="s">
        <v>110</v>
      </c>
      <c r="AP1353" s="40">
        <v>26.6</v>
      </c>
      <c r="AT1353" s="40">
        <v>16.2</v>
      </c>
      <c r="AY1353" s="40">
        <v>8.4</v>
      </c>
      <c r="BE1353" s="40">
        <v>9.1</v>
      </c>
      <c r="BJ1353" s="40">
        <v>7.7</v>
      </c>
    </row>
    <row r="1354" spans="1:64" x14ac:dyDescent="0.3">
      <c r="A1354" s="40" t="s">
        <v>159</v>
      </c>
      <c r="B1354" s="40" t="s">
        <v>160</v>
      </c>
      <c r="C1354" s="40" t="s">
        <v>329</v>
      </c>
      <c r="D1354" s="40" t="s">
        <v>109</v>
      </c>
      <c r="E1354" s="40" t="s">
        <v>293</v>
      </c>
      <c r="G1354" s="40" t="s">
        <v>110</v>
      </c>
      <c r="AM1354" s="40">
        <v>11.8</v>
      </c>
      <c r="AO1354" s="40">
        <v>11.3</v>
      </c>
      <c r="AR1354" s="40">
        <v>9.8000000000000007</v>
      </c>
      <c r="AZ1354" s="40">
        <v>16.2</v>
      </c>
      <c r="BJ1354" s="40">
        <v>11.6</v>
      </c>
    </row>
    <row r="1355" spans="1:64" x14ac:dyDescent="0.3">
      <c r="A1355" s="40" t="s">
        <v>275</v>
      </c>
      <c r="B1355" s="40" t="s">
        <v>276</v>
      </c>
      <c r="C1355" s="40" t="s">
        <v>329</v>
      </c>
      <c r="D1355" s="40" t="s">
        <v>109</v>
      </c>
      <c r="E1355" s="40" t="s">
        <v>293</v>
      </c>
      <c r="G1355" s="40" t="s">
        <v>110</v>
      </c>
      <c r="AA1355" s="40">
        <v>17.3</v>
      </c>
      <c r="AN1355" s="40">
        <v>30.1</v>
      </c>
      <c r="AR1355" s="40">
        <v>27.9</v>
      </c>
      <c r="AT1355" s="40">
        <v>27.5</v>
      </c>
      <c r="AV1355" s="40">
        <v>34.299999999999997</v>
      </c>
      <c r="AZ1355" s="40">
        <v>30.7</v>
      </c>
      <c r="BE1355" s="40">
        <v>38.200000000000003</v>
      </c>
      <c r="BG1355" s="40">
        <v>39</v>
      </c>
    </row>
    <row r="1356" spans="1:64" x14ac:dyDescent="0.3">
      <c r="A1356" s="40" t="s">
        <v>277</v>
      </c>
      <c r="B1356" s="40" t="s">
        <v>278</v>
      </c>
      <c r="C1356" s="40" t="s">
        <v>329</v>
      </c>
      <c r="D1356" s="40" t="s">
        <v>109</v>
      </c>
      <c r="E1356" s="40" t="s">
        <v>293</v>
      </c>
      <c r="G1356" s="40" t="s">
        <v>110</v>
      </c>
      <c r="AR1356" s="40">
        <v>24.2</v>
      </c>
      <c r="AY1356" s="40">
        <v>31</v>
      </c>
      <c r="BE1356" s="40">
        <v>33.6</v>
      </c>
    </row>
    <row r="1357" spans="1:64" x14ac:dyDescent="0.3">
      <c r="A1357" s="40" t="s">
        <v>165</v>
      </c>
      <c r="B1357" s="40" t="s">
        <v>166</v>
      </c>
      <c r="C1357" s="40" t="s">
        <v>329</v>
      </c>
      <c r="D1357" s="40" t="s">
        <v>109</v>
      </c>
      <c r="E1357" s="40" t="s">
        <v>293</v>
      </c>
      <c r="G1357" s="40" t="s">
        <v>110</v>
      </c>
      <c r="AQ1357" s="40">
        <v>48.6</v>
      </c>
      <c r="AW1357" s="40">
        <v>40.200000000000003</v>
      </c>
      <c r="BC1357" s="40">
        <v>31.4</v>
      </c>
      <c r="BI1357" s="40">
        <v>27.9</v>
      </c>
    </row>
    <row r="1358" spans="1:64" x14ac:dyDescent="0.3">
      <c r="A1358" s="40" t="s">
        <v>171</v>
      </c>
      <c r="B1358" s="40" t="s">
        <v>172</v>
      </c>
      <c r="C1358" s="40" t="s">
        <v>329</v>
      </c>
      <c r="D1358" s="40" t="s">
        <v>109</v>
      </c>
      <c r="E1358" s="40" t="s">
        <v>293</v>
      </c>
      <c r="G1358" s="40" t="s">
        <v>110</v>
      </c>
      <c r="AE1358" s="40">
        <v>18.3</v>
      </c>
      <c r="AU1358" s="40">
        <v>37.1</v>
      </c>
      <c r="AZ1358" s="40">
        <v>30.4</v>
      </c>
      <c r="BE1358" s="40">
        <v>24.9</v>
      </c>
      <c r="BH1358" s="40">
        <v>20.2</v>
      </c>
    </row>
    <row r="1359" spans="1:64" x14ac:dyDescent="0.3">
      <c r="A1359" s="40" t="s">
        <v>175</v>
      </c>
      <c r="B1359" s="40" t="s">
        <v>176</v>
      </c>
      <c r="C1359" s="40" t="s">
        <v>329</v>
      </c>
      <c r="D1359" s="40" t="s">
        <v>109</v>
      </c>
      <c r="E1359" s="40" t="s">
        <v>293</v>
      </c>
      <c r="G1359" s="40" t="s">
        <v>110</v>
      </c>
      <c r="AN1359" s="40">
        <v>9.5</v>
      </c>
      <c r="AQ1359" s="40">
        <v>12.9</v>
      </c>
      <c r="AU1359" s="40">
        <v>11.7</v>
      </c>
      <c r="AZ1359" s="40">
        <v>8</v>
      </c>
      <c r="BC1359" s="40">
        <v>4.8</v>
      </c>
      <c r="BE1359" s="40">
        <v>4.9000000000000004</v>
      </c>
      <c r="BI1359" s="40">
        <v>6.2</v>
      </c>
    </row>
    <row r="1360" spans="1:64" x14ac:dyDescent="0.3">
      <c r="A1360" s="40" t="s">
        <v>177</v>
      </c>
      <c r="B1360" s="40" t="s">
        <v>178</v>
      </c>
      <c r="C1360" s="40" t="s">
        <v>329</v>
      </c>
      <c r="D1360" s="40" t="s">
        <v>109</v>
      </c>
      <c r="E1360" s="40" t="s">
        <v>293</v>
      </c>
      <c r="G1360" s="40" t="s">
        <v>110</v>
      </c>
      <c r="AL1360" s="40">
        <v>30.6</v>
      </c>
      <c r="AU1360" s="40">
        <v>46.1</v>
      </c>
      <c r="BB1360" s="40">
        <v>23.3</v>
      </c>
      <c r="BF1360" s="40">
        <v>15.4</v>
      </c>
    </row>
    <row r="1361" spans="1:63" x14ac:dyDescent="0.3">
      <c r="A1361" s="40" t="s">
        <v>179</v>
      </c>
      <c r="B1361" s="40" t="s">
        <v>180</v>
      </c>
      <c r="C1361" s="40" t="s">
        <v>329</v>
      </c>
      <c r="D1361" s="40" t="s">
        <v>109</v>
      </c>
      <c r="E1361" s="40" t="s">
        <v>293</v>
      </c>
      <c r="G1361" s="40" t="s">
        <v>110</v>
      </c>
      <c r="AJ1361" s="40">
        <v>24.9</v>
      </c>
      <c r="AM1361" s="40">
        <v>25.2</v>
      </c>
      <c r="AQ1361" s="40">
        <v>23.8</v>
      </c>
      <c r="AT1361" s="40">
        <v>27.6</v>
      </c>
      <c r="AW1361" s="40">
        <v>25.8</v>
      </c>
      <c r="AZ1361" s="40">
        <v>20.6</v>
      </c>
      <c r="BD1361" s="40">
        <v>14.1</v>
      </c>
      <c r="BG1361" s="40">
        <v>10.8</v>
      </c>
      <c r="BK1361" s="40">
        <v>13.2</v>
      </c>
    </row>
    <row r="1362" spans="1:63" x14ac:dyDescent="0.3">
      <c r="A1362" s="40" t="s">
        <v>279</v>
      </c>
      <c r="B1362" s="40" t="s">
        <v>280</v>
      </c>
      <c r="C1362" s="40" t="s">
        <v>329</v>
      </c>
      <c r="D1362" s="40" t="s">
        <v>109</v>
      </c>
      <c r="E1362" s="40" t="s">
        <v>293</v>
      </c>
      <c r="G1362" s="40" t="s">
        <v>110</v>
      </c>
      <c r="AL1362" s="40">
        <v>34.700000000000003</v>
      </c>
      <c r="AN1362" s="40">
        <v>27.7</v>
      </c>
      <c r="AQ1362" s="40">
        <v>15.9</v>
      </c>
      <c r="AS1362" s="40">
        <v>16.8</v>
      </c>
      <c r="AW1362" s="40">
        <v>17.5</v>
      </c>
      <c r="AY1362" s="40">
        <v>27.3</v>
      </c>
      <c r="BA1362" s="40">
        <v>30.1</v>
      </c>
      <c r="BE1362" s="40">
        <v>31.6</v>
      </c>
      <c r="BJ1362" s="40">
        <v>29.5</v>
      </c>
    </row>
    <row r="1363" spans="1:63" x14ac:dyDescent="0.3">
      <c r="A1363" s="40" t="s">
        <v>281</v>
      </c>
      <c r="B1363" s="40" t="s">
        <v>282</v>
      </c>
      <c r="C1363" s="40" t="s">
        <v>329</v>
      </c>
      <c r="D1363" s="40" t="s">
        <v>109</v>
      </c>
      <c r="E1363" s="40" t="s">
        <v>293</v>
      </c>
      <c r="G1363" s="40" t="s">
        <v>110</v>
      </c>
      <c r="BF1363" s="40">
        <v>5.2</v>
      </c>
    </row>
    <row r="1364" spans="1:63" x14ac:dyDescent="0.3">
      <c r="A1364" s="40" t="s">
        <v>147</v>
      </c>
      <c r="B1364" s="40" t="s">
        <v>148</v>
      </c>
      <c r="C1364" s="40" t="s">
        <v>330</v>
      </c>
      <c r="D1364" s="40" t="s">
        <v>109</v>
      </c>
      <c r="E1364" s="40" t="s">
        <v>293</v>
      </c>
      <c r="G1364" s="40" t="s">
        <v>110</v>
      </c>
      <c r="AO1364" s="40">
        <v>48.4</v>
      </c>
      <c r="AS1364" s="40">
        <v>43</v>
      </c>
      <c r="AX1364" s="40">
        <v>23.7</v>
      </c>
      <c r="BD1364" s="40">
        <v>19.899999999999999</v>
      </c>
      <c r="BI1364" s="40">
        <v>11.1</v>
      </c>
    </row>
    <row r="1365" spans="1:63" x14ac:dyDescent="0.3">
      <c r="A1365" s="40" t="s">
        <v>153</v>
      </c>
      <c r="B1365" s="40" t="s">
        <v>154</v>
      </c>
      <c r="C1365" s="40" t="s">
        <v>330</v>
      </c>
      <c r="D1365" s="40" t="s">
        <v>109</v>
      </c>
      <c r="E1365" s="40" t="s">
        <v>293</v>
      </c>
      <c r="G1365" s="40" t="s">
        <v>110</v>
      </c>
      <c r="AQ1365" s="40">
        <v>15.3</v>
      </c>
      <c r="AV1365" s="40">
        <v>6.1</v>
      </c>
      <c r="BB1365" s="40">
        <v>8.3000000000000007</v>
      </c>
      <c r="BI1365" s="40">
        <v>7.6</v>
      </c>
    </row>
    <row r="1366" spans="1:63" x14ac:dyDescent="0.3">
      <c r="A1366" s="40" t="s">
        <v>155</v>
      </c>
      <c r="B1366" s="40" t="s">
        <v>156</v>
      </c>
      <c r="C1366" s="40" t="s">
        <v>330</v>
      </c>
      <c r="D1366" s="40" t="s">
        <v>109</v>
      </c>
      <c r="E1366" s="40" t="s">
        <v>293</v>
      </c>
      <c r="G1366" s="40" t="s">
        <v>110</v>
      </c>
      <c r="AX1366" s="40">
        <v>26.7</v>
      </c>
      <c r="BF1366" s="40">
        <v>15.3</v>
      </c>
    </row>
    <row r="1367" spans="1:63" x14ac:dyDescent="0.3">
      <c r="A1367" s="40" t="s">
        <v>284</v>
      </c>
      <c r="B1367" s="40" t="s">
        <v>272</v>
      </c>
      <c r="C1367" s="40" t="s">
        <v>330</v>
      </c>
      <c r="D1367" s="40" t="s">
        <v>109</v>
      </c>
      <c r="E1367" s="40" t="s">
        <v>293</v>
      </c>
      <c r="G1367" s="40" t="s">
        <v>110</v>
      </c>
      <c r="AF1367" s="40">
        <v>2.1</v>
      </c>
      <c r="AG1367" s="40">
        <v>0.6</v>
      </c>
      <c r="AH1367" s="40">
        <v>1.6</v>
      </c>
      <c r="AI1367" s="40">
        <v>2.6</v>
      </c>
      <c r="AM1367" s="40">
        <v>6.7</v>
      </c>
      <c r="AP1367" s="40">
        <v>4.7</v>
      </c>
      <c r="AS1367" s="40">
        <v>7.6</v>
      </c>
      <c r="AW1367" s="40">
        <v>7.1</v>
      </c>
      <c r="BC1367" s="40">
        <v>10.4</v>
      </c>
      <c r="BJ1367" s="40">
        <v>9.1</v>
      </c>
    </row>
    <row r="1368" spans="1:63" x14ac:dyDescent="0.3">
      <c r="A1368" s="40" t="s">
        <v>273</v>
      </c>
      <c r="B1368" s="40" t="s">
        <v>274</v>
      </c>
      <c r="C1368" s="40" t="s">
        <v>330</v>
      </c>
      <c r="D1368" s="40" t="s">
        <v>109</v>
      </c>
      <c r="E1368" s="40" t="s">
        <v>293</v>
      </c>
      <c r="G1368" s="40" t="s">
        <v>110</v>
      </c>
      <c r="AH1368" s="40">
        <v>14.3</v>
      </c>
      <c r="AI1368" s="40">
        <v>13.8</v>
      </c>
      <c r="AL1368" s="40">
        <v>17.7</v>
      </c>
      <c r="AS1368" s="40">
        <v>12.3</v>
      </c>
      <c r="AZ1368" s="40">
        <v>8.1999999999999993</v>
      </c>
      <c r="BG1368" s="40">
        <v>3.5</v>
      </c>
    </row>
    <row r="1369" spans="1:63" x14ac:dyDescent="0.3">
      <c r="A1369" s="40" t="s">
        <v>161</v>
      </c>
      <c r="B1369" s="40" t="s">
        <v>162</v>
      </c>
      <c r="C1369" s="40" t="s">
        <v>330</v>
      </c>
      <c r="D1369" s="40" t="s">
        <v>109</v>
      </c>
      <c r="E1369" s="40" t="s">
        <v>293</v>
      </c>
      <c r="G1369" s="40" t="s">
        <v>110</v>
      </c>
      <c r="AO1369" s="40">
        <v>52.1</v>
      </c>
      <c r="AV1369" s="40">
        <v>23.2</v>
      </c>
      <c r="BA1369" s="40">
        <v>17.7</v>
      </c>
      <c r="BD1369" s="40">
        <v>15.5</v>
      </c>
    </row>
    <row r="1370" spans="1:63" x14ac:dyDescent="0.3">
      <c r="A1370" s="40" t="s">
        <v>163</v>
      </c>
      <c r="B1370" s="40" t="s">
        <v>164</v>
      </c>
      <c r="C1370" s="40" t="s">
        <v>330</v>
      </c>
      <c r="D1370" s="40" t="s">
        <v>109</v>
      </c>
      <c r="E1370" s="40" t="s">
        <v>293</v>
      </c>
      <c r="G1370" s="40" t="s">
        <v>110</v>
      </c>
      <c r="AH1370" s="40">
        <v>17.3</v>
      </c>
      <c r="AN1370" s="40">
        <v>13.7</v>
      </c>
      <c r="AP1370" s="40">
        <v>6.1</v>
      </c>
      <c r="AU1370" s="40">
        <v>5.3</v>
      </c>
      <c r="AY1370" s="40">
        <v>3.6</v>
      </c>
      <c r="BC1370" s="40">
        <v>2.7</v>
      </c>
      <c r="BI1370" s="40">
        <v>1.4</v>
      </c>
    </row>
    <row r="1371" spans="1:63" x14ac:dyDescent="0.3">
      <c r="A1371" s="40" t="s">
        <v>167</v>
      </c>
      <c r="B1371" s="40" t="s">
        <v>168</v>
      </c>
      <c r="C1371" s="40" t="s">
        <v>330</v>
      </c>
      <c r="D1371" s="40" t="s">
        <v>109</v>
      </c>
      <c r="E1371" s="40" t="s">
        <v>293</v>
      </c>
      <c r="G1371" s="40" t="s">
        <v>110</v>
      </c>
      <c r="AM1371" s="40">
        <v>34.1</v>
      </c>
      <c r="AO1371" s="40">
        <v>43.1</v>
      </c>
      <c r="AZ1371" s="40">
        <v>35.5</v>
      </c>
      <c r="BB1371" s="40">
        <v>28.7</v>
      </c>
      <c r="BF1371" s="40">
        <v>13.9</v>
      </c>
      <c r="BI1371" s="40">
        <v>13.5</v>
      </c>
    </row>
    <row r="1372" spans="1:63" x14ac:dyDescent="0.3">
      <c r="A1372" s="40" t="s">
        <v>169</v>
      </c>
      <c r="B1372" s="40" t="s">
        <v>170</v>
      </c>
      <c r="C1372" s="40" t="s">
        <v>330</v>
      </c>
      <c r="D1372" s="40" t="s">
        <v>109</v>
      </c>
      <c r="E1372" s="40" t="s">
        <v>293</v>
      </c>
      <c r="G1372" s="40" t="s">
        <v>110</v>
      </c>
      <c r="AF1372" s="40">
        <v>21.5</v>
      </c>
      <c r="AM1372" s="40">
        <v>27.4</v>
      </c>
      <c r="AQ1372" s="40">
        <v>31.1</v>
      </c>
      <c r="AX1372" s="40">
        <v>21.9</v>
      </c>
      <c r="BD1372" s="40">
        <v>21.8</v>
      </c>
    </row>
    <row r="1373" spans="1:63" x14ac:dyDescent="0.3">
      <c r="A1373" s="40" t="s">
        <v>173</v>
      </c>
      <c r="B1373" s="40" t="s">
        <v>174</v>
      </c>
      <c r="C1373" s="40" t="s">
        <v>330</v>
      </c>
      <c r="D1373" s="40" t="s">
        <v>109</v>
      </c>
      <c r="E1373" s="40" t="s">
        <v>293</v>
      </c>
      <c r="G1373" s="40" t="s">
        <v>110</v>
      </c>
      <c r="AL1373" s="40">
        <v>36.5</v>
      </c>
      <c r="AO1373" s="40">
        <v>21.4</v>
      </c>
      <c r="AV1373" s="40">
        <v>16.5</v>
      </c>
      <c r="AZ1373" s="40">
        <v>12.8</v>
      </c>
      <c r="BF1373" s="40">
        <v>12.8</v>
      </c>
    </row>
    <row r="1374" spans="1:63" x14ac:dyDescent="0.3">
      <c r="A1374" s="40" t="s">
        <v>5</v>
      </c>
      <c r="B1374" s="40" t="s">
        <v>6</v>
      </c>
      <c r="C1374" s="40" t="s">
        <v>329</v>
      </c>
      <c r="D1374" s="40" t="s">
        <v>111</v>
      </c>
      <c r="E1374" s="40" t="s">
        <v>293</v>
      </c>
      <c r="G1374" s="40" t="s">
        <v>112</v>
      </c>
      <c r="BC1374" s="40">
        <v>12.7</v>
      </c>
    </row>
    <row r="1375" spans="1:63" x14ac:dyDescent="0.3">
      <c r="A1375" s="40" t="s">
        <v>151</v>
      </c>
      <c r="B1375" s="40" t="s">
        <v>152</v>
      </c>
      <c r="C1375" s="40" t="s">
        <v>329</v>
      </c>
      <c r="D1375" s="40" t="s">
        <v>111</v>
      </c>
      <c r="E1375" s="40" t="s">
        <v>293</v>
      </c>
      <c r="G1375" s="40" t="s">
        <v>112</v>
      </c>
      <c r="BA1375" s="40">
        <v>36.700000000000003</v>
      </c>
      <c r="BI1375" s="40">
        <v>25.1</v>
      </c>
    </row>
    <row r="1376" spans="1:63" x14ac:dyDescent="0.3">
      <c r="A1376" s="40" t="s">
        <v>157</v>
      </c>
      <c r="B1376" s="40" t="s">
        <v>158</v>
      </c>
      <c r="C1376" s="40" t="s">
        <v>329</v>
      </c>
      <c r="D1376" s="40" t="s">
        <v>111</v>
      </c>
      <c r="E1376" s="40" t="s">
        <v>293</v>
      </c>
      <c r="G1376" s="40" t="s">
        <v>112</v>
      </c>
      <c r="AP1376" s="40">
        <v>12.9</v>
      </c>
      <c r="AT1376" s="40">
        <v>11.9</v>
      </c>
      <c r="AY1376" s="40">
        <v>8.3000000000000007</v>
      </c>
      <c r="BE1376" s="40">
        <v>7.8</v>
      </c>
    </row>
    <row r="1377" spans="1:62" x14ac:dyDescent="0.3">
      <c r="A1377" s="40" t="s">
        <v>159</v>
      </c>
      <c r="B1377" s="40" t="s">
        <v>160</v>
      </c>
      <c r="C1377" s="40" t="s">
        <v>329</v>
      </c>
      <c r="D1377" s="40" t="s">
        <v>111</v>
      </c>
      <c r="E1377" s="40" t="s">
        <v>293</v>
      </c>
      <c r="G1377" s="40" t="s">
        <v>112</v>
      </c>
      <c r="AZ1377" s="40">
        <v>16.3</v>
      </c>
    </row>
    <row r="1378" spans="1:62" x14ac:dyDescent="0.3">
      <c r="A1378" s="40" t="s">
        <v>275</v>
      </c>
      <c r="B1378" s="40" t="s">
        <v>276</v>
      </c>
      <c r="C1378" s="40" t="s">
        <v>329</v>
      </c>
      <c r="D1378" s="40" t="s">
        <v>111</v>
      </c>
      <c r="E1378" s="40" t="s">
        <v>293</v>
      </c>
      <c r="G1378" s="40" t="s">
        <v>112</v>
      </c>
      <c r="AV1378" s="40">
        <v>35.9</v>
      </c>
    </row>
    <row r="1379" spans="1:62" x14ac:dyDescent="0.3">
      <c r="A1379" s="40" t="s">
        <v>277</v>
      </c>
      <c r="B1379" s="40" t="s">
        <v>278</v>
      </c>
      <c r="C1379" s="40" t="s">
        <v>329</v>
      </c>
      <c r="D1379" s="40" t="s">
        <v>111</v>
      </c>
      <c r="E1379" s="40" t="s">
        <v>293</v>
      </c>
      <c r="G1379" s="40" t="s">
        <v>112</v>
      </c>
      <c r="AR1379" s="40">
        <v>23.4</v>
      </c>
      <c r="AY1379" s="40">
        <v>17.8</v>
      </c>
      <c r="BE1379" s="40">
        <v>18.899999999999999</v>
      </c>
    </row>
    <row r="1380" spans="1:62" x14ac:dyDescent="0.3">
      <c r="A1380" s="40" t="s">
        <v>165</v>
      </c>
      <c r="B1380" s="40" t="s">
        <v>166</v>
      </c>
      <c r="C1380" s="40" t="s">
        <v>329</v>
      </c>
      <c r="D1380" s="40" t="s">
        <v>111</v>
      </c>
      <c r="E1380" s="40" t="s">
        <v>293</v>
      </c>
      <c r="G1380" s="40" t="s">
        <v>112</v>
      </c>
      <c r="AQ1380" s="40">
        <v>29.3</v>
      </c>
      <c r="AW1380" s="40">
        <v>20.5</v>
      </c>
      <c r="BC1380" s="40">
        <v>21.2</v>
      </c>
    </row>
    <row r="1381" spans="1:62" x14ac:dyDescent="0.3">
      <c r="A1381" s="40" t="s">
        <v>171</v>
      </c>
      <c r="B1381" s="40" t="s">
        <v>172</v>
      </c>
      <c r="C1381" s="40" t="s">
        <v>329</v>
      </c>
      <c r="D1381" s="40" t="s">
        <v>111</v>
      </c>
      <c r="E1381" s="40" t="s">
        <v>293</v>
      </c>
      <c r="G1381" s="40" t="s">
        <v>112</v>
      </c>
      <c r="AZ1381" s="40">
        <v>24.4</v>
      </c>
      <c r="BE1381" s="40">
        <v>14.8</v>
      </c>
    </row>
    <row r="1382" spans="1:62" x14ac:dyDescent="0.3">
      <c r="A1382" s="40" t="s">
        <v>175</v>
      </c>
      <c r="B1382" s="40" t="s">
        <v>176</v>
      </c>
      <c r="C1382" s="40" t="s">
        <v>329</v>
      </c>
      <c r="D1382" s="40" t="s">
        <v>111</v>
      </c>
      <c r="E1382" s="40" t="s">
        <v>293</v>
      </c>
      <c r="G1382" s="40" t="s">
        <v>112</v>
      </c>
      <c r="AZ1382" s="40">
        <v>35.6</v>
      </c>
    </row>
    <row r="1383" spans="1:62" x14ac:dyDescent="0.3">
      <c r="A1383" s="40" t="s">
        <v>177</v>
      </c>
      <c r="B1383" s="40" t="s">
        <v>178</v>
      </c>
      <c r="C1383" s="40" t="s">
        <v>329</v>
      </c>
      <c r="D1383" s="40" t="s">
        <v>111</v>
      </c>
      <c r="E1383" s="40" t="s">
        <v>293</v>
      </c>
      <c r="G1383" s="40" t="s">
        <v>112</v>
      </c>
      <c r="BF1383" s="40">
        <v>6.7</v>
      </c>
    </row>
    <row r="1384" spans="1:62" x14ac:dyDescent="0.3">
      <c r="A1384" s="40" t="s">
        <v>179</v>
      </c>
      <c r="B1384" s="40" t="s">
        <v>180</v>
      </c>
      <c r="C1384" s="40" t="s">
        <v>329</v>
      </c>
      <c r="D1384" s="40" t="s">
        <v>111</v>
      </c>
      <c r="E1384" s="40" t="s">
        <v>293</v>
      </c>
      <c r="G1384" s="40" t="s">
        <v>112</v>
      </c>
      <c r="AM1384" s="40">
        <v>20.9</v>
      </c>
      <c r="AQ1384" s="40">
        <v>13.7</v>
      </c>
      <c r="AT1384" s="40">
        <v>10</v>
      </c>
      <c r="AW1384" s="40">
        <v>11.9</v>
      </c>
      <c r="AZ1384" s="40">
        <v>8.6999999999999993</v>
      </c>
      <c r="BD1384" s="40">
        <v>6.8</v>
      </c>
      <c r="BG1384" s="40">
        <v>5.2</v>
      </c>
    </row>
    <row r="1385" spans="1:62" x14ac:dyDescent="0.3">
      <c r="A1385" s="40" t="s">
        <v>279</v>
      </c>
      <c r="B1385" s="40" t="s">
        <v>280</v>
      </c>
      <c r="C1385" s="40" t="s">
        <v>329</v>
      </c>
      <c r="D1385" s="40" t="s">
        <v>111</v>
      </c>
      <c r="E1385" s="40" t="s">
        <v>293</v>
      </c>
      <c r="G1385" s="40" t="s">
        <v>112</v>
      </c>
    </row>
    <row r="1386" spans="1:62" x14ac:dyDescent="0.3">
      <c r="A1386" s="40" t="s">
        <v>281</v>
      </c>
      <c r="B1386" s="40" t="s">
        <v>282</v>
      </c>
      <c r="C1386" s="40" t="s">
        <v>329</v>
      </c>
      <c r="D1386" s="40" t="s">
        <v>111</v>
      </c>
      <c r="E1386" s="40" t="s">
        <v>293</v>
      </c>
      <c r="G1386" s="40" t="s">
        <v>112</v>
      </c>
    </row>
    <row r="1387" spans="1:62" x14ac:dyDescent="0.3">
      <c r="A1387" s="40" t="s">
        <v>147</v>
      </c>
      <c r="B1387" s="40" t="s">
        <v>148</v>
      </c>
      <c r="C1387" s="40" t="s">
        <v>330</v>
      </c>
      <c r="D1387" s="40" t="s">
        <v>111</v>
      </c>
      <c r="E1387" s="40" t="s">
        <v>293</v>
      </c>
      <c r="G1387" s="40" t="s">
        <v>112</v>
      </c>
      <c r="AX1387" s="40">
        <v>19</v>
      </c>
      <c r="BD1387" s="40">
        <v>15.1</v>
      </c>
      <c r="BI1387" s="40">
        <v>9.6999999999999993</v>
      </c>
    </row>
    <row r="1388" spans="1:62" x14ac:dyDescent="0.3">
      <c r="A1388" s="40" t="s">
        <v>153</v>
      </c>
      <c r="B1388" s="40" t="s">
        <v>154</v>
      </c>
      <c r="C1388" s="40" t="s">
        <v>330</v>
      </c>
      <c r="D1388" s="40" t="s">
        <v>111</v>
      </c>
      <c r="E1388" s="40" t="s">
        <v>293</v>
      </c>
      <c r="G1388" s="40" t="s">
        <v>112</v>
      </c>
      <c r="AQ1388" s="40">
        <v>19.100000000000001</v>
      </c>
      <c r="AV1388" s="40">
        <v>12.8</v>
      </c>
      <c r="BB1388" s="40">
        <v>12.3</v>
      </c>
      <c r="BI1388" s="40">
        <v>14.4</v>
      </c>
    </row>
    <row r="1389" spans="1:62" x14ac:dyDescent="0.3">
      <c r="A1389" s="40" t="s">
        <v>155</v>
      </c>
      <c r="B1389" s="40" t="s">
        <v>156</v>
      </c>
      <c r="C1389" s="40" t="s">
        <v>330</v>
      </c>
      <c r="D1389" s="40" t="s">
        <v>111</v>
      </c>
      <c r="E1389" s="40" t="s">
        <v>293</v>
      </c>
      <c r="G1389" s="40" t="s">
        <v>112</v>
      </c>
      <c r="AW1389" s="40">
        <v>21.5</v>
      </c>
      <c r="BF1389" s="40">
        <v>19.7</v>
      </c>
    </row>
    <row r="1390" spans="1:62" x14ac:dyDescent="0.3">
      <c r="A1390" s="40" t="s">
        <v>284</v>
      </c>
      <c r="B1390" s="40" t="s">
        <v>272</v>
      </c>
      <c r="C1390" s="40" t="s">
        <v>330</v>
      </c>
      <c r="D1390" s="40" t="s">
        <v>111</v>
      </c>
      <c r="E1390" s="40" t="s">
        <v>293</v>
      </c>
      <c r="G1390" s="40" t="s">
        <v>112</v>
      </c>
      <c r="AW1390" s="40">
        <v>12.9</v>
      </c>
      <c r="BC1390" s="40">
        <v>18.2</v>
      </c>
      <c r="BJ1390" s="40">
        <v>16.3</v>
      </c>
    </row>
    <row r="1391" spans="1:62" x14ac:dyDescent="0.3">
      <c r="A1391" s="40" t="s">
        <v>273</v>
      </c>
      <c r="B1391" s="40" t="s">
        <v>274</v>
      </c>
      <c r="C1391" s="40" t="s">
        <v>330</v>
      </c>
      <c r="D1391" s="40" t="s">
        <v>111</v>
      </c>
      <c r="E1391" s="40" t="s">
        <v>293</v>
      </c>
      <c r="G1391" s="40" t="s">
        <v>112</v>
      </c>
      <c r="AZ1391" s="40">
        <v>11</v>
      </c>
      <c r="BG1391" s="40">
        <v>7.8</v>
      </c>
    </row>
    <row r="1392" spans="1:62" x14ac:dyDescent="0.3">
      <c r="A1392" s="40" t="s">
        <v>161</v>
      </c>
      <c r="B1392" s="40" t="s">
        <v>162</v>
      </c>
      <c r="C1392" s="40" t="s">
        <v>330</v>
      </c>
      <c r="D1392" s="40" t="s">
        <v>111</v>
      </c>
      <c r="E1392" s="40" t="s">
        <v>293</v>
      </c>
      <c r="G1392" s="40" t="s">
        <v>112</v>
      </c>
    </row>
    <row r="1393" spans="1:58" x14ac:dyDescent="0.3">
      <c r="A1393" s="40" t="s">
        <v>163</v>
      </c>
      <c r="B1393" s="40" t="s">
        <v>164</v>
      </c>
      <c r="C1393" s="40" t="s">
        <v>330</v>
      </c>
      <c r="D1393" s="40" t="s">
        <v>111</v>
      </c>
      <c r="E1393" s="40" t="s">
        <v>293</v>
      </c>
      <c r="G1393" s="40" t="s">
        <v>112</v>
      </c>
      <c r="AU1393" s="40">
        <v>19.3</v>
      </c>
      <c r="AY1393" s="40">
        <v>15.3</v>
      </c>
      <c r="BC1393" s="40">
        <v>14.5</v>
      </c>
    </row>
    <row r="1394" spans="1:58" x14ac:dyDescent="0.3">
      <c r="A1394" s="40" t="s">
        <v>167</v>
      </c>
      <c r="B1394" s="40" t="s">
        <v>168</v>
      </c>
      <c r="C1394" s="40" t="s">
        <v>330</v>
      </c>
      <c r="D1394" s="40" t="s">
        <v>111</v>
      </c>
      <c r="E1394" s="40" t="s">
        <v>293</v>
      </c>
      <c r="G1394" s="40" t="s">
        <v>112</v>
      </c>
      <c r="BF1394" s="40">
        <v>19.600000000000001</v>
      </c>
    </row>
    <row r="1395" spans="1:58" x14ac:dyDescent="0.3">
      <c r="A1395" s="40" t="s">
        <v>169</v>
      </c>
      <c r="B1395" s="40" t="s">
        <v>170</v>
      </c>
      <c r="C1395" s="40" t="s">
        <v>330</v>
      </c>
      <c r="D1395" s="40" t="s">
        <v>111</v>
      </c>
      <c r="E1395" s="40" t="s">
        <v>293</v>
      </c>
      <c r="G1395" s="40" t="s">
        <v>112</v>
      </c>
      <c r="AX1395" s="40">
        <v>18.399999999999999</v>
      </c>
      <c r="BD1395" s="40">
        <v>17</v>
      </c>
    </row>
    <row r="1396" spans="1:58" x14ac:dyDescent="0.3">
      <c r="A1396" s="40" t="s">
        <v>173</v>
      </c>
      <c r="B1396" s="40" t="s">
        <v>174</v>
      </c>
      <c r="C1396" s="40" t="s">
        <v>330</v>
      </c>
      <c r="D1396" s="40" t="s">
        <v>111</v>
      </c>
      <c r="E1396" s="40" t="s">
        <v>293</v>
      </c>
      <c r="G1396" s="40" t="s">
        <v>112</v>
      </c>
      <c r="AU1396" s="40">
        <v>17.2</v>
      </c>
      <c r="AZ1396" s="40">
        <v>15.4</v>
      </c>
      <c r="BE1396" s="40">
        <v>14.5</v>
      </c>
    </row>
    <row r="1397" spans="1:58" x14ac:dyDescent="0.3">
      <c r="A1397" s="40" t="s">
        <v>5</v>
      </c>
      <c r="B1397" s="40" t="s">
        <v>6</v>
      </c>
      <c r="C1397" s="40" t="s">
        <v>329</v>
      </c>
      <c r="D1397" s="40" t="s">
        <v>113</v>
      </c>
      <c r="E1397" s="40" t="s">
        <v>293</v>
      </c>
      <c r="G1397" s="40" t="s">
        <v>114</v>
      </c>
      <c r="AK1397" s="40">
        <v>1248198.625</v>
      </c>
      <c r="AU1397" s="40">
        <v>1248198.625</v>
      </c>
      <c r="BE1397" s="40">
        <v>1248198.625</v>
      </c>
    </row>
    <row r="1398" spans="1:58" x14ac:dyDescent="0.3">
      <c r="A1398" s="40" t="s">
        <v>151</v>
      </c>
      <c r="B1398" s="40" t="s">
        <v>152</v>
      </c>
      <c r="C1398" s="40" t="s">
        <v>329</v>
      </c>
      <c r="D1398" s="40" t="s">
        <v>113</v>
      </c>
      <c r="E1398" s="40" t="s">
        <v>293</v>
      </c>
      <c r="G1398" s="40" t="s">
        <v>114</v>
      </c>
    </row>
    <row r="1399" spans="1:58" x14ac:dyDescent="0.3">
      <c r="A1399" s="40" t="s">
        <v>157</v>
      </c>
      <c r="B1399" s="40" t="s">
        <v>158</v>
      </c>
      <c r="C1399" s="40" t="s">
        <v>329</v>
      </c>
      <c r="D1399" s="40" t="s">
        <v>113</v>
      </c>
      <c r="E1399" s="40" t="s">
        <v>293</v>
      </c>
      <c r="G1399" s="40" t="s">
        <v>114</v>
      </c>
      <c r="AK1399" s="40">
        <v>1117893.375</v>
      </c>
      <c r="AU1399" s="40">
        <v>1117893.375</v>
      </c>
      <c r="BE1399" s="40">
        <v>1117893.375</v>
      </c>
    </row>
    <row r="1400" spans="1:58" x14ac:dyDescent="0.3">
      <c r="A1400" s="40" t="s">
        <v>159</v>
      </c>
      <c r="B1400" s="40" t="s">
        <v>160</v>
      </c>
      <c r="C1400" s="40" t="s">
        <v>329</v>
      </c>
      <c r="D1400" s="40" t="s">
        <v>113</v>
      </c>
      <c r="E1400" s="40" t="s">
        <v>293</v>
      </c>
      <c r="G1400" s="40" t="s">
        <v>114</v>
      </c>
      <c r="AK1400" s="40">
        <v>576333.75</v>
      </c>
      <c r="AU1400" s="40">
        <v>576333.75</v>
      </c>
      <c r="BE1400" s="40">
        <v>576333.75</v>
      </c>
    </row>
    <row r="1401" spans="1:58" x14ac:dyDescent="0.3">
      <c r="A1401" s="40" t="s">
        <v>275</v>
      </c>
      <c r="B1401" s="40" t="s">
        <v>276</v>
      </c>
      <c r="C1401" s="40" t="s">
        <v>329</v>
      </c>
      <c r="D1401" s="40" t="s">
        <v>113</v>
      </c>
      <c r="E1401" s="40" t="s">
        <v>293</v>
      </c>
      <c r="G1401" s="40" t="s">
        <v>114</v>
      </c>
      <c r="AK1401" s="40">
        <v>587832.9375</v>
      </c>
      <c r="AU1401" s="40">
        <v>587832.9375</v>
      </c>
      <c r="BE1401" s="40">
        <v>587832.9375</v>
      </c>
    </row>
    <row r="1402" spans="1:58" x14ac:dyDescent="0.3">
      <c r="A1402" s="40" t="s">
        <v>277</v>
      </c>
      <c r="B1402" s="40" t="s">
        <v>278</v>
      </c>
      <c r="C1402" s="40" t="s">
        <v>329</v>
      </c>
      <c r="D1402" s="40" t="s">
        <v>113</v>
      </c>
      <c r="E1402" s="40" t="s">
        <v>293</v>
      </c>
      <c r="G1402" s="40" t="s">
        <v>114</v>
      </c>
      <c r="AK1402" s="40">
        <v>92909.460940000004</v>
      </c>
      <c r="AU1402" s="40">
        <v>92909.460940000004</v>
      </c>
      <c r="BE1402" s="40">
        <v>92909.460940000004</v>
      </c>
    </row>
    <row r="1403" spans="1:58" x14ac:dyDescent="0.3">
      <c r="A1403" s="40" t="s">
        <v>165</v>
      </c>
      <c r="B1403" s="40" t="s">
        <v>166</v>
      </c>
      <c r="C1403" s="40" t="s">
        <v>329</v>
      </c>
      <c r="D1403" s="40" t="s">
        <v>113</v>
      </c>
      <c r="E1403" s="40" t="s">
        <v>293</v>
      </c>
      <c r="G1403" s="40" t="s">
        <v>114</v>
      </c>
      <c r="AK1403" s="40">
        <v>769595.125</v>
      </c>
      <c r="AU1403" s="40">
        <v>769595.125</v>
      </c>
      <c r="BE1403" s="40">
        <v>769595.125</v>
      </c>
    </row>
    <row r="1404" spans="1:58" x14ac:dyDescent="0.3">
      <c r="A1404" s="40" t="s">
        <v>171</v>
      </c>
      <c r="B1404" s="40" t="s">
        <v>172</v>
      </c>
      <c r="C1404" s="40" t="s">
        <v>329</v>
      </c>
      <c r="D1404" s="40" t="s">
        <v>113</v>
      </c>
      <c r="E1404" s="40" t="s">
        <v>293</v>
      </c>
      <c r="G1404" s="40" t="s">
        <v>114</v>
      </c>
    </row>
    <row r="1405" spans="1:58" x14ac:dyDescent="0.3">
      <c r="A1405" s="40" t="s">
        <v>175</v>
      </c>
      <c r="B1405" s="40" t="s">
        <v>176</v>
      </c>
      <c r="C1405" s="40" t="s">
        <v>329</v>
      </c>
      <c r="D1405" s="40" t="s">
        <v>113</v>
      </c>
      <c r="E1405" s="40" t="s">
        <v>293</v>
      </c>
      <c r="G1405" s="40" t="s">
        <v>114</v>
      </c>
      <c r="AK1405" s="40">
        <v>53460.3125</v>
      </c>
      <c r="AU1405" s="40">
        <v>53460.3125</v>
      </c>
      <c r="BE1405" s="40">
        <v>53460.3125</v>
      </c>
    </row>
    <row r="1406" spans="1:58" x14ac:dyDescent="0.3">
      <c r="A1406" s="40" t="s">
        <v>177</v>
      </c>
      <c r="B1406" s="40" t="s">
        <v>178</v>
      </c>
      <c r="C1406" s="40" t="s">
        <v>329</v>
      </c>
      <c r="D1406" s="40" t="s">
        <v>113</v>
      </c>
      <c r="E1406" s="40" t="s">
        <v>293</v>
      </c>
      <c r="G1406" s="40" t="s">
        <v>114</v>
      </c>
      <c r="AK1406" s="40">
        <v>886549.5625</v>
      </c>
      <c r="AU1406" s="40">
        <v>886549.5625</v>
      </c>
      <c r="BE1406" s="40">
        <v>886549.5625</v>
      </c>
    </row>
    <row r="1407" spans="1:58" x14ac:dyDescent="0.3">
      <c r="A1407" s="40" t="s">
        <v>179</v>
      </c>
      <c r="B1407" s="40" t="s">
        <v>180</v>
      </c>
      <c r="C1407" s="40" t="s">
        <v>329</v>
      </c>
      <c r="D1407" s="40" t="s">
        <v>113</v>
      </c>
      <c r="E1407" s="40" t="s">
        <v>293</v>
      </c>
      <c r="G1407" s="40" t="s">
        <v>114</v>
      </c>
    </row>
    <row r="1408" spans="1:58" x14ac:dyDescent="0.3">
      <c r="A1408" s="40" t="s">
        <v>279</v>
      </c>
      <c r="B1408" s="40" t="s">
        <v>280</v>
      </c>
      <c r="C1408" s="40" t="s">
        <v>329</v>
      </c>
      <c r="D1408" s="40" t="s">
        <v>113</v>
      </c>
      <c r="E1408" s="40" t="s">
        <v>293</v>
      </c>
      <c r="G1408" s="40" t="s">
        <v>114</v>
      </c>
    </row>
    <row r="1409" spans="1:57" x14ac:dyDescent="0.3">
      <c r="A1409" s="40" t="s">
        <v>281</v>
      </c>
      <c r="B1409" s="40" t="s">
        <v>282</v>
      </c>
      <c r="C1409" s="40" t="s">
        <v>329</v>
      </c>
      <c r="D1409" s="40" t="s">
        <v>113</v>
      </c>
      <c r="E1409" s="40" t="s">
        <v>293</v>
      </c>
      <c r="G1409" s="40" t="s">
        <v>114</v>
      </c>
    </row>
    <row r="1410" spans="1:57" x14ac:dyDescent="0.3">
      <c r="A1410" s="40" t="s">
        <v>147</v>
      </c>
      <c r="B1410" s="40" t="s">
        <v>148</v>
      </c>
      <c r="C1410" s="40" t="s">
        <v>330</v>
      </c>
      <c r="D1410" s="40" t="s">
        <v>113</v>
      </c>
      <c r="E1410" s="40" t="s">
        <v>293</v>
      </c>
      <c r="G1410" s="40" t="s">
        <v>114</v>
      </c>
    </row>
    <row r="1411" spans="1:57" x14ac:dyDescent="0.3">
      <c r="A1411" s="40" t="s">
        <v>153</v>
      </c>
      <c r="B1411" s="40" t="s">
        <v>154</v>
      </c>
      <c r="C1411" s="40" t="s">
        <v>330</v>
      </c>
      <c r="D1411" s="40" t="s">
        <v>113</v>
      </c>
      <c r="E1411" s="40" t="s">
        <v>293</v>
      </c>
      <c r="G1411" s="40" t="s">
        <v>114</v>
      </c>
      <c r="AK1411" s="40">
        <v>459153.1875</v>
      </c>
      <c r="AU1411" s="40">
        <v>459153.1875</v>
      </c>
      <c r="BE1411" s="40">
        <v>459153.1875</v>
      </c>
    </row>
    <row r="1412" spans="1:57" x14ac:dyDescent="0.3">
      <c r="A1412" s="40" t="s">
        <v>155</v>
      </c>
      <c r="B1412" s="40" t="s">
        <v>156</v>
      </c>
      <c r="C1412" s="40" t="s">
        <v>330</v>
      </c>
      <c r="D1412" s="40" t="s">
        <v>113</v>
      </c>
      <c r="E1412" s="40" t="s">
        <v>293</v>
      </c>
      <c r="G1412" s="40" t="s">
        <v>114</v>
      </c>
    </row>
    <row r="1413" spans="1:57" x14ac:dyDescent="0.3">
      <c r="A1413" s="40" t="s">
        <v>284</v>
      </c>
      <c r="B1413" s="40" t="s">
        <v>272</v>
      </c>
      <c r="C1413" s="40" t="s">
        <v>330</v>
      </c>
      <c r="D1413" s="40" t="s">
        <v>113</v>
      </c>
      <c r="E1413" s="40" t="s">
        <v>293</v>
      </c>
      <c r="G1413" s="40" t="s">
        <v>114</v>
      </c>
      <c r="AK1413" s="40">
        <v>314812.34379999997</v>
      </c>
      <c r="AU1413" s="40">
        <v>314812.34379999997</v>
      </c>
      <c r="BE1413" s="40">
        <v>314812.34379999997</v>
      </c>
    </row>
    <row r="1414" spans="1:57" x14ac:dyDescent="0.3">
      <c r="A1414" s="40" t="s">
        <v>273</v>
      </c>
      <c r="B1414" s="40" t="s">
        <v>274</v>
      </c>
      <c r="C1414" s="40" t="s">
        <v>330</v>
      </c>
      <c r="D1414" s="40" t="s">
        <v>113</v>
      </c>
      <c r="E1414" s="40" t="s">
        <v>293</v>
      </c>
      <c r="G1414" s="40" t="s">
        <v>114</v>
      </c>
      <c r="AK1414" s="40">
        <v>224697.48439999999</v>
      </c>
      <c r="AU1414" s="40">
        <v>224697.48439999999</v>
      </c>
      <c r="BE1414" s="40">
        <v>224697.48439999999</v>
      </c>
    </row>
    <row r="1415" spans="1:57" x14ac:dyDescent="0.3">
      <c r="A1415" s="40" t="s">
        <v>161</v>
      </c>
      <c r="B1415" s="40" t="s">
        <v>162</v>
      </c>
      <c r="C1415" s="40" t="s">
        <v>330</v>
      </c>
      <c r="D1415" s="40" t="s">
        <v>113</v>
      </c>
      <c r="E1415" s="40" t="s">
        <v>293</v>
      </c>
      <c r="G1415" s="40" t="s">
        <v>114</v>
      </c>
      <c r="AK1415" s="40">
        <v>1243208.25</v>
      </c>
      <c r="AU1415" s="40">
        <v>1243208.25</v>
      </c>
      <c r="BE1415" s="40">
        <v>1243208.25</v>
      </c>
    </row>
    <row r="1416" spans="1:57" x14ac:dyDescent="0.3">
      <c r="A1416" s="40" t="s">
        <v>163</v>
      </c>
      <c r="B1416" s="40" t="s">
        <v>164</v>
      </c>
      <c r="C1416" s="40" t="s">
        <v>330</v>
      </c>
      <c r="D1416" s="40" t="s">
        <v>113</v>
      </c>
      <c r="E1416" s="40" t="s">
        <v>293</v>
      </c>
      <c r="G1416" s="40" t="s">
        <v>114</v>
      </c>
      <c r="AK1416" s="40">
        <v>1041101.875</v>
      </c>
      <c r="AU1416" s="40">
        <v>1041101.875</v>
      </c>
      <c r="BE1416" s="40">
        <v>1041101.875</v>
      </c>
    </row>
    <row r="1417" spans="1:57" x14ac:dyDescent="0.3">
      <c r="A1417" s="40" t="s">
        <v>167</v>
      </c>
      <c r="B1417" s="40" t="s">
        <v>168</v>
      </c>
      <c r="C1417" s="40" t="s">
        <v>330</v>
      </c>
      <c r="D1417" s="40" t="s">
        <v>113</v>
      </c>
      <c r="E1417" s="40" t="s">
        <v>293</v>
      </c>
      <c r="G1417" s="40" t="s">
        <v>114</v>
      </c>
    </row>
    <row r="1418" spans="1:57" x14ac:dyDescent="0.3">
      <c r="A1418" s="40" t="s">
        <v>169</v>
      </c>
      <c r="B1418" s="40" t="s">
        <v>170</v>
      </c>
      <c r="C1418" s="40" t="s">
        <v>330</v>
      </c>
      <c r="D1418" s="40" t="s">
        <v>113</v>
      </c>
      <c r="E1418" s="40" t="s">
        <v>293</v>
      </c>
      <c r="G1418" s="40" t="s">
        <v>114</v>
      </c>
      <c r="AK1418" s="40">
        <v>880103.3125</v>
      </c>
      <c r="AU1418" s="40">
        <v>880103.3125</v>
      </c>
      <c r="BE1418" s="40">
        <v>880103.3125</v>
      </c>
    </row>
    <row r="1419" spans="1:57" x14ac:dyDescent="0.3">
      <c r="A1419" s="40" t="s">
        <v>173</v>
      </c>
      <c r="B1419" s="40" t="s">
        <v>174</v>
      </c>
      <c r="C1419" s="40" t="s">
        <v>330</v>
      </c>
      <c r="D1419" s="40" t="s">
        <v>113</v>
      </c>
      <c r="E1419" s="40" t="s">
        <v>293</v>
      </c>
      <c r="G1419" s="40" t="s">
        <v>114</v>
      </c>
      <c r="AK1419" s="40">
        <v>193255.54689999999</v>
      </c>
      <c r="AU1419" s="40">
        <v>193255.54689999999</v>
      </c>
      <c r="BE1419" s="40">
        <v>193255.54689999999</v>
      </c>
    </row>
    <row r="1420" spans="1:57" x14ac:dyDescent="0.3">
      <c r="A1420" s="40" t="s">
        <v>5</v>
      </c>
      <c r="B1420" s="40" t="s">
        <v>6</v>
      </c>
      <c r="C1420" s="40" t="s">
        <v>329</v>
      </c>
      <c r="D1420" s="40" t="s">
        <v>115</v>
      </c>
      <c r="E1420" s="40" t="s">
        <v>293</v>
      </c>
      <c r="G1420" s="40" t="s">
        <v>116</v>
      </c>
      <c r="AK1420" s="40">
        <v>0.12139191100000001</v>
      </c>
      <c r="AU1420" s="40">
        <v>0.12139191100000001</v>
      </c>
      <c r="BE1420" s="40">
        <v>0.12139191100000001</v>
      </c>
    </row>
    <row r="1421" spans="1:57" x14ac:dyDescent="0.3">
      <c r="A1421" s="40" t="s">
        <v>151</v>
      </c>
      <c r="B1421" s="40" t="s">
        <v>152</v>
      </c>
      <c r="C1421" s="40" t="s">
        <v>329</v>
      </c>
      <c r="D1421" s="40" t="s">
        <v>115</v>
      </c>
      <c r="E1421" s="40" t="s">
        <v>293</v>
      </c>
      <c r="G1421" s="40" t="s">
        <v>116</v>
      </c>
    </row>
    <row r="1422" spans="1:57" x14ac:dyDescent="0.3">
      <c r="A1422" s="40" t="s">
        <v>157</v>
      </c>
      <c r="B1422" s="40" t="s">
        <v>158</v>
      </c>
      <c r="C1422" s="40" t="s">
        <v>329</v>
      </c>
      <c r="D1422" s="40" t="s">
        <v>115</v>
      </c>
      <c r="E1422" s="40" t="s">
        <v>293</v>
      </c>
      <c r="G1422" s="40" t="s">
        <v>116</v>
      </c>
      <c r="AK1422" s="40">
        <v>0</v>
      </c>
      <c r="AU1422" s="40">
        <v>0</v>
      </c>
      <c r="BE1422" s="40">
        <v>0</v>
      </c>
    </row>
    <row r="1423" spans="1:57" x14ac:dyDescent="0.3">
      <c r="A1423" s="40" t="s">
        <v>159</v>
      </c>
      <c r="B1423" s="40" t="s">
        <v>160</v>
      </c>
      <c r="C1423" s="40" t="s">
        <v>329</v>
      </c>
      <c r="D1423" s="40" t="s">
        <v>115</v>
      </c>
      <c r="E1423" s="40" t="s">
        <v>293</v>
      </c>
      <c r="G1423" s="40" t="s">
        <v>116</v>
      </c>
      <c r="AK1423" s="40">
        <v>0.23789755700000001</v>
      </c>
      <c r="AU1423" s="40">
        <v>0.23789755700000001</v>
      </c>
      <c r="BE1423" s="40">
        <v>0.23789755700000001</v>
      </c>
    </row>
    <row r="1424" spans="1:57" x14ac:dyDescent="0.3">
      <c r="A1424" s="40" t="s">
        <v>275</v>
      </c>
      <c r="B1424" s="40" t="s">
        <v>276</v>
      </c>
      <c r="C1424" s="40" t="s">
        <v>329</v>
      </c>
      <c r="D1424" s="40" t="s">
        <v>115</v>
      </c>
      <c r="E1424" s="40" t="s">
        <v>293</v>
      </c>
      <c r="G1424" s="40" t="s">
        <v>116</v>
      </c>
      <c r="AK1424" s="40">
        <v>0.73155592800000002</v>
      </c>
      <c r="AU1424" s="40">
        <v>0.73155592800000002</v>
      </c>
      <c r="BE1424" s="40">
        <v>0.73155592800000002</v>
      </c>
    </row>
    <row r="1425" spans="1:57" x14ac:dyDescent="0.3">
      <c r="A1425" s="40" t="s">
        <v>277</v>
      </c>
      <c r="B1425" s="40" t="s">
        <v>278</v>
      </c>
      <c r="C1425" s="40" t="s">
        <v>329</v>
      </c>
      <c r="D1425" s="40" t="s">
        <v>115</v>
      </c>
      <c r="E1425" s="40" t="s">
        <v>293</v>
      </c>
      <c r="G1425" s="40" t="s">
        <v>116</v>
      </c>
      <c r="AK1425" s="40">
        <v>0</v>
      </c>
      <c r="AU1425" s="40">
        <v>0</v>
      </c>
      <c r="BE1425" s="40">
        <v>0</v>
      </c>
    </row>
    <row r="1426" spans="1:57" x14ac:dyDescent="0.3">
      <c r="A1426" s="40" t="s">
        <v>165</v>
      </c>
      <c r="B1426" s="40" t="s">
        <v>166</v>
      </c>
      <c r="C1426" s="40" t="s">
        <v>329</v>
      </c>
      <c r="D1426" s="40" t="s">
        <v>115</v>
      </c>
      <c r="E1426" s="40" t="s">
        <v>293</v>
      </c>
      <c r="G1426" s="40" t="s">
        <v>116</v>
      </c>
      <c r="AK1426" s="40">
        <v>1.314250908</v>
      </c>
      <c r="AU1426" s="40">
        <v>1.314250908</v>
      </c>
      <c r="BE1426" s="40">
        <v>1.314250908</v>
      </c>
    </row>
    <row r="1427" spans="1:57" x14ac:dyDescent="0.3">
      <c r="A1427" s="40" t="s">
        <v>171</v>
      </c>
      <c r="B1427" s="40" t="s">
        <v>172</v>
      </c>
      <c r="C1427" s="40" t="s">
        <v>329</v>
      </c>
      <c r="D1427" s="40" t="s">
        <v>115</v>
      </c>
      <c r="E1427" s="40" t="s">
        <v>293</v>
      </c>
      <c r="G1427" s="40" t="s">
        <v>116</v>
      </c>
    </row>
    <row r="1428" spans="1:57" x14ac:dyDescent="0.3">
      <c r="A1428" s="40" t="s">
        <v>175</v>
      </c>
      <c r="B1428" s="40" t="s">
        <v>176</v>
      </c>
      <c r="C1428" s="40" t="s">
        <v>329</v>
      </c>
      <c r="D1428" s="40" t="s">
        <v>115</v>
      </c>
      <c r="E1428" s="40" t="s">
        <v>293</v>
      </c>
      <c r="G1428" s="40" t="s">
        <v>116</v>
      </c>
      <c r="AK1428" s="40">
        <v>5.5407330999999997E-2</v>
      </c>
      <c r="AU1428" s="40">
        <v>5.5407330999999997E-2</v>
      </c>
      <c r="BE1428" s="40">
        <v>5.5407330999999997E-2</v>
      </c>
    </row>
    <row r="1429" spans="1:57" x14ac:dyDescent="0.3">
      <c r="A1429" s="40" t="s">
        <v>177</v>
      </c>
      <c r="B1429" s="40" t="s">
        <v>178</v>
      </c>
      <c r="C1429" s="40" t="s">
        <v>329</v>
      </c>
      <c r="D1429" s="40" t="s">
        <v>115</v>
      </c>
      <c r="E1429" s="40" t="s">
        <v>293</v>
      </c>
      <c r="G1429" s="40" t="s">
        <v>116</v>
      </c>
      <c r="AK1429" s="40">
        <v>8.4300725000000007E-2</v>
      </c>
      <c r="AU1429" s="40">
        <v>8.4300725000000007E-2</v>
      </c>
      <c r="BE1429" s="40">
        <v>8.4300725000000007E-2</v>
      </c>
    </row>
    <row r="1430" spans="1:57" x14ac:dyDescent="0.3">
      <c r="A1430" s="40" t="s">
        <v>179</v>
      </c>
      <c r="B1430" s="40" t="s">
        <v>180</v>
      </c>
      <c r="C1430" s="40" t="s">
        <v>329</v>
      </c>
      <c r="D1430" s="40" t="s">
        <v>115</v>
      </c>
      <c r="E1430" s="40" t="s">
        <v>293</v>
      </c>
      <c r="G1430" s="40" t="s">
        <v>116</v>
      </c>
    </row>
    <row r="1431" spans="1:57" x14ac:dyDescent="0.3">
      <c r="A1431" s="40" t="s">
        <v>279</v>
      </c>
      <c r="B1431" s="40" t="s">
        <v>280</v>
      </c>
      <c r="C1431" s="40" t="s">
        <v>329</v>
      </c>
      <c r="D1431" s="40" t="s">
        <v>115</v>
      </c>
      <c r="E1431" s="40" t="s">
        <v>293</v>
      </c>
      <c r="G1431" s="40" t="s">
        <v>116</v>
      </c>
    </row>
    <row r="1432" spans="1:57" x14ac:dyDescent="0.3">
      <c r="A1432" s="40" t="s">
        <v>281</v>
      </c>
      <c r="B1432" s="40" t="s">
        <v>282</v>
      </c>
      <c r="C1432" s="40" t="s">
        <v>329</v>
      </c>
      <c r="D1432" s="40" t="s">
        <v>115</v>
      </c>
      <c r="E1432" s="40" t="s">
        <v>293</v>
      </c>
      <c r="G1432" s="40" t="s">
        <v>116</v>
      </c>
    </row>
    <row r="1433" spans="1:57" x14ac:dyDescent="0.3">
      <c r="A1433" s="40" t="s">
        <v>147</v>
      </c>
      <c r="B1433" s="40" t="s">
        <v>148</v>
      </c>
      <c r="C1433" s="40" t="s">
        <v>330</v>
      </c>
      <c r="D1433" s="40" t="s">
        <v>115</v>
      </c>
      <c r="E1433" s="40" t="s">
        <v>293</v>
      </c>
      <c r="G1433" s="40" t="s">
        <v>116</v>
      </c>
    </row>
    <row r="1434" spans="1:57" x14ac:dyDescent="0.3">
      <c r="A1434" s="40" t="s">
        <v>153</v>
      </c>
      <c r="B1434" s="40" t="s">
        <v>154</v>
      </c>
      <c r="C1434" s="40" t="s">
        <v>330</v>
      </c>
      <c r="D1434" s="40" t="s">
        <v>115</v>
      </c>
      <c r="E1434" s="40" t="s">
        <v>293</v>
      </c>
      <c r="G1434" s="40" t="s">
        <v>116</v>
      </c>
      <c r="AK1434" s="40">
        <v>3.3140779000000002E-2</v>
      </c>
      <c r="AU1434" s="40">
        <v>3.3140779000000002E-2</v>
      </c>
      <c r="BE1434" s="40">
        <v>3.3140779000000002E-2</v>
      </c>
    </row>
    <row r="1435" spans="1:57" x14ac:dyDescent="0.3">
      <c r="A1435" s="40" t="s">
        <v>155</v>
      </c>
      <c r="B1435" s="40" t="s">
        <v>156</v>
      </c>
      <c r="C1435" s="40" t="s">
        <v>330</v>
      </c>
      <c r="D1435" s="40" t="s">
        <v>115</v>
      </c>
      <c r="E1435" s="40" t="s">
        <v>293</v>
      </c>
      <c r="G1435" s="40" t="s">
        <v>116</v>
      </c>
    </row>
    <row r="1436" spans="1:57" x14ac:dyDescent="0.3">
      <c r="A1436" s="40" t="s">
        <v>284</v>
      </c>
      <c r="B1436" s="40" t="s">
        <v>272</v>
      </c>
      <c r="C1436" s="40" t="s">
        <v>330</v>
      </c>
      <c r="D1436" s="40" t="s">
        <v>115</v>
      </c>
      <c r="E1436" s="40" t="s">
        <v>293</v>
      </c>
      <c r="G1436" s="40" t="s">
        <v>116</v>
      </c>
      <c r="AK1436" s="40">
        <v>0.119761557</v>
      </c>
      <c r="AU1436" s="40">
        <v>0.119761557</v>
      </c>
      <c r="BE1436" s="40">
        <v>0.119761557</v>
      </c>
    </row>
    <row r="1437" spans="1:57" x14ac:dyDescent="0.3">
      <c r="A1437" s="40" t="s">
        <v>273</v>
      </c>
      <c r="B1437" s="40" t="s">
        <v>274</v>
      </c>
      <c r="C1437" s="40" t="s">
        <v>330</v>
      </c>
      <c r="D1437" s="40" t="s">
        <v>115</v>
      </c>
      <c r="E1437" s="40" t="s">
        <v>293</v>
      </c>
      <c r="G1437" s="40" t="s">
        <v>116</v>
      </c>
      <c r="AK1437" s="40">
        <v>0.506694219</v>
      </c>
      <c r="AU1437" s="40">
        <v>0.506694219</v>
      </c>
      <c r="BE1437" s="40">
        <v>0.506694219</v>
      </c>
    </row>
    <row r="1438" spans="1:57" x14ac:dyDescent="0.3">
      <c r="A1438" s="40" t="s">
        <v>161</v>
      </c>
      <c r="B1438" s="40" t="s">
        <v>162</v>
      </c>
      <c r="C1438" s="40" t="s">
        <v>330</v>
      </c>
      <c r="D1438" s="40" t="s">
        <v>115</v>
      </c>
      <c r="E1438" s="40" t="s">
        <v>293</v>
      </c>
      <c r="G1438" s="40" t="s">
        <v>116</v>
      </c>
      <c r="AK1438" s="40">
        <v>0</v>
      </c>
      <c r="AU1438" s="40">
        <v>0</v>
      </c>
      <c r="BE1438" s="40">
        <v>0</v>
      </c>
    </row>
    <row r="1439" spans="1:57" x14ac:dyDescent="0.3">
      <c r="A1439" s="40" t="s">
        <v>163</v>
      </c>
      <c r="B1439" s="40" t="s">
        <v>164</v>
      </c>
      <c r="C1439" s="40" t="s">
        <v>330</v>
      </c>
      <c r="D1439" s="40" t="s">
        <v>115</v>
      </c>
      <c r="E1439" s="40" t="s">
        <v>293</v>
      </c>
      <c r="G1439" s="40" t="s">
        <v>116</v>
      </c>
      <c r="AK1439" s="40">
        <v>1.063207539</v>
      </c>
      <c r="AU1439" s="40">
        <v>1.063207539</v>
      </c>
      <c r="BE1439" s="40">
        <v>1.063207539</v>
      </c>
    </row>
    <row r="1440" spans="1:57" x14ac:dyDescent="0.3">
      <c r="A1440" s="40" t="s">
        <v>167</v>
      </c>
      <c r="B1440" s="40" t="s">
        <v>168</v>
      </c>
      <c r="C1440" s="40" t="s">
        <v>330</v>
      </c>
      <c r="D1440" s="40" t="s">
        <v>115</v>
      </c>
      <c r="E1440" s="40" t="s">
        <v>293</v>
      </c>
      <c r="G1440" s="40" t="s">
        <v>116</v>
      </c>
    </row>
    <row r="1441" spans="1:57" x14ac:dyDescent="0.3">
      <c r="A1441" s="40" t="s">
        <v>169</v>
      </c>
      <c r="B1441" s="40" t="s">
        <v>170</v>
      </c>
      <c r="C1441" s="40" t="s">
        <v>330</v>
      </c>
      <c r="D1441" s="40" t="s">
        <v>115</v>
      </c>
      <c r="E1441" s="40" t="s">
        <v>293</v>
      </c>
      <c r="G1441" s="40" t="s">
        <v>116</v>
      </c>
      <c r="AK1441" s="40">
        <v>0.407443265</v>
      </c>
      <c r="AU1441" s="40">
        <v>0.407443265</v>
      </c>
      <c r="BE1441" s="40">
        <v>0.407443265</v>
      </c>
    </row>
    <row r="1442" spans="1:57" x14ac:dyDescent="0.3">
      <c r="A1442" s="40" t="s">
        <v>173</v>
      </c>
      <c r="B1442" s="40" t="s">
        <v>174</v>
      </c>
      <c r="C1442" s="40" t="s">
        <v>330</v>
      </c>
      <c r="D1442" s="40" t="s">
        <v>115</v>
      </c>
      <c r="E1442" s="40" t="s">
        <v>293</v>
      </c>
      <c r="G1442" s="40" t="s">
        <v>116</v>
      </c>
      <c r="AK1442" s="40">
        <v>3.4174991819999998</v>
      </c>
      <c r="AU1442" s="40">
        <v>3.4174991819999998</v>
      </c>
      <c r="BE1442" s="40">
        <v>3.4174991819999998</v>
      </c>
    </row>
    <row r="1443" spans="1:57" x14ac:dyDescent="0.3">
      <c r="A1443" s="40" t="s">
        <v>5</v>
      </c>
      <c r="B1443" s="40" t="s">
        <v>6</v>
      </c>
      <c r="C1443" s="40" t="s">
        <v>329</v>
      </c>
      <c r="D1443" s="40" t="s">
        <v>117</v>
      </c>
      <c r="E1443" s="40" t="s">
        <v>293</v>
      </c>
      <c r="G1443" s="40" t="s">
        <v>118</v>
      </c>
      <c r="AK1443" s="40">
        <v>1516.9444579999999</v>
      </c>
      <c r="AU1443" s="40">
        <v>1516.9444579999999</v>
      </c>
      <c r="BE1443" s="40">
        <v>1516.9444579999999</v>
      </c>
    </row>
    <row r="1444" spans="1:57" x14ac:dyDescent="0.3">
      <c r="A1444" s="40" t="s">
        <v>151</v>
      </c>
      <c r="B1444" s="40" t="s">
        <v>152</v>
      </c>
      <c r="C1444" s="40" t="s">
        <v>329</v>
      </c>
      <c r="D1444" s="40" t="s">
        <v>117</v>
      </c>
      <c r="E1444" s="40" t="s">
        <v>293</v>
      </c>
      <c r="G1444" s="40" t="s">
        <v>118</v>
      </c>
    </row>
    <row r="1445" spans="1:57" x14ac:dyDescent="0.3">
      <c r="A1445" s="40" t="s">
        <v>157</v>
      </c>
      <c r="B1445" s="40" t="s">
        <v>158</v>
      </c>
      <c r="C1445" s="40" t="s">
        <v>329</v>
      </c>
      <c r="D1445" s="40" t="s">
        <v>117</v>
      </c>
      <c r="E1445" s="40" t="s">
        <v>293</v>
      </c>
      <c r="G1445" s="40" t="s">
        <v>118</v>
      </c>
      <c r="AK1445" s="40">
        <v>0</v>
      </c>
      <c r="AU1445" s="40">
        <v>0</v>
      </c>
      <c r="BE1445" s="40">
        <v>0</v>
      </c>
    </row>
    <row r="1446" spans="1:57" x14ac:dyDescent="0.3">
      <c r="A1446" s="40" t="s">
        <v>159</v>
      </c>
      <c r="B1446" s="40" t="s">
        <v>160</v>
      </c>
      <c r="C1446" s="40" t="s">
        <v>329</v>
      </c>
      <c r="D1446" s="40" t="s">
        <v>117</v>
      </c>
      <c r="E1446" s="40" t="s">
        <v>293</v>
      </c>
      <c r="G1446" s="40" t="s">
        <v>118</v>
      </c>
      <c r="AK1446" s="40">
        <v>1381.046143</v>
      </c>
      <c r="AU1446" s="40">
        <v>1381.046143</v>
      </c>
      <c r="BE1446" s="40">
        <v>1381.046143</v>
      </c>
    </row>
    <row r="1447" spans="1:57" x14ac:dyDescent="0.3">
      <c r="A1447" s="40" t="s">
        <v>275</v>
      </c>
      <c r="B1447" s="40" t="s">
        <v>276</v>
      </c>
      <c r="C1447" s="40" t="s">
        <v>329</v>
      </c>
      <c r="D1447" s="40" t="s">
        <v>117</v>
      </c>
      <c r="E1447" s="40" t="s">
        <v>293</v>
      </c>
      <c r="G1447" s="40" t="s">
        <v>118</v>
      </c>
      <c r="AK1447" s="40">
        <v>4316.9506840000004</v>
      </c>
      <c r="AU1447" s="40">
        <v>4316.9506840000004</v>
      </c>
      <c r="BE1447" s="40">
        <v>4316.9506840000004</v>
      </c>
    </row>
    <row r="1448" spans="1:57" x14ac:dyDescent="0.3">
      <c r="A1448" s="40" t="s">
        <v>277</v>
      </c>
      <c r="B1448" s="40" t="s">
        <v>278</v>
      </c>
      <c r="C1448" s="40" t="s">
        <v>329</v>
      </c>
      <c r="D1448" s="40" t="s">
        <v>117</v>
      </c>
      <c r="E1448" s="40" t="s">
        <v>293</v>
      </c>
      <c r="G1448" s="40" t="s">
        <v>118</v>
      </c>
      <c r="AK1448" s="40">
        <v>0</v>
      </c>
      <c r="AU1448" s="40">
        <v>0</v>
      </c>
      <c r="BE1448" s="40">
        <v>0</v>
      </c>
    </row>
    <row r="1449" spans="1:57" x14ac:dyDescent="0.3">
      <c r="A1449" s="40" t="s">
        <v>165</v>
      </c>
      <c r="B1449" s="40" t="s">
        <v>166</v>
      </c>
      <c r="C1449" s="40" t="s">
        <v>329</v>
      </c>
      <c r="D1449" s="40" t="s">
        <v>117</v>
      </c>
      <c r="E1449" s="40" t="s">
        <v>293</v>
      </c>
      <c r="G1449" s="40" t="s">
        <v>118</v>
      </c>
      <c r="AK1449" s="40">
        <v>10150.410159999999</v>
      </c>
      <c r="AU1449" s="40">
        <v>10150.410159999999</v>
      </c>
      <c r="BE1449" s="40">
        <v>10150.410159999999</v>
      </c>
    </row>
    <row r="1450" spans="1:57" x14ac:dyDescent="0.3">
      <c r="A1450" s="40" t="s">
        <v>171</v>
      </c>
      <c r="B1450" s="40" t="s">
        <v>172</v>
      </c>
      <c r="C1450" s="40" t="s">
        <v>329</v>
      </c>
      <c r="D1450" s="40" t="s">
        <v>117</v>
      </c>
      <c r="E1450" s="40" t="s">
        <v>293</v>
      </c>
      <c r="G1450" s="40" t="s">
        <v>118</v>
      </c>
    </row>
    <row r="1451" spans="1:57" x14ac:dyDescent="0.3">
      <c r="A1451" s="40" t="s">
        <v>175</v>
      </c>
      <c r="B1451" s="40" t="s">
        <v>176</v>
      </c>
      <c r="C1451" s="40" t="s">
        <v>329</v>
      </c>
      <c r="D1451" s="40" t="s">
        <v>117</v>
      </c>
      <c r="E1451" s="40" t="s">
        <v>293</v>
      </c>
      <c r="G1451" s="40" t="s">
        <v>118</v>
      </c>
      <c r="AK1451" s="40">
        <v>674.11444089999998</v>
      </c>
      <c r="AU1451" s="40">
        <v>674.11444089999998</v>
      </c>
      <c r="BE1451" s="40">
        <v>674.11444089999998</v>
      </c>
    </row>
    <row r="1452" spans="1:57" x14ac:dyDescent="0.3">
      <c r="A1452" s="40" t="s">
        <v>177</v>
      </c>
      <c r="B1452" s="40" t="s">
        <v>178</v>
      </c>
      <c r="C1452" s="40" t="s">
        <v>329</v>
      </c>
      <c r="D1452" s="40" t="s">
        <v>117</v>
      </c>
      <c r="E1452" s="40" t="s">
        <v>293</v>
      </c>
      <c r="G1452" s="40" t="s">
        <v>118</v>
      </c>
      <c r="AK1452" s="40">
        <v>750.23883060000003</v>
      </c>
      <c r="AU1452" s="40">
        <v>750.23883060000003</v>
      </c>
      <c r="BE1452" s="40">
        <v>750.23883060000003</v>
      </c>
    </row>
    <row r="1453" spans="1:57" x14ac:dyDescent="0.3">
      <c r="A1453" s="40" t="s">
        <v>179</v>
      </c>
      <c r="B1453" s="40" t="s">
        <v>180</v>
      </c>
      <c r="C1453" s="40" t="s">
        <v>329</v>
      </c>
      <c r="D1453" s="40" t="s">
        <v>117</v>
      </c>
      <c r="E1453" s="40" t="s">
        <v>293</v>
      </c>
      <c r="G1453" s="40" t="s">
        <v>118</v>
      </c>
    </row>
    <row r="1454" spans="1:57" x14ac:dyDescent="0.3">
      <c r="A1454" s="40" t="s">
        <v>279</v>
      </c>
      <c r="B1454" s="40" t="s">
        <v>280</v>
      </c>
      <c r="C1454" s="40" t="s">
        <v>329</v>
      </c>
      <c r="D1454" s="40" t="s">
        <v>117</v>
      </c>
      <c r="E1454" s="40" t="s">
        <v>293</v>
      </c>
      <c r="G1454" s="40" t="s">
        <v>118</v>
      </c>
    </row>
    <row r="1455" spans="1:57" x14ac:dyDescent="0.3">
      <c r="A1455" s="40" t="s">
        <v>281</v>
      </c>
      <c r="B1455" s="40" t="s">
        <v>282</v>
      </c>
      <c r="C1455" s="40" t="s">
        <v>329</v>
      </c>
      <c r="D1455" s="40" t="s">
        <v>117</v>
      </c>
      <c r="E1455" s="40" t="s">
        <v>293</v>
      </c>
      <c r="G1455" s="40" t="s">
        <v>118</v>
      </c>
    </row>
    <row r="1456" spans="1:57" x14ac:dyDescent="0.3">
      <c r="A1456" s="40" t="s">
        <v>147</v>
      </c>
      <c r="B1456" s="40" t="s">
        <v>148</v>
      </c>
      <c r="C1456" s="40" t="s">
        <v>330</v>
      </c>
      <c r="D1456" s="40" t="s">
        <v>117</v>
      </c>
      <c r="E1456" s="40" t="s">
        <v>293</v>
      </c>
      <c r="G1456" s="40" t="s">
        <v>118</v>
      </c>
    </row>
    <row r="1457" spans="1:64" x14ac:dyDescent="0.3">
      <c r="A1457" s="40" t="s">
        <v>153</v>
      </c>
      <c r="B1457" s="40" t="s">
        <v>154</v>
      </c>
      <c r="C1457" s="40" t="s">
        <v>330</v>
      </c>
      <c r="D1457" s="40" t="s">
        <v>117</v>
      </c>
      <c r="E1457" s="40" t="s">
        <v>293</v>
      </c>
      <c r="G1457" s="40" t="s">
        <v>118</v>
      </c>
      <c r="AK1457" s="40">
        <v>153.3866577</v>
      </c>
      <c r="AU1457" s="40">
        <v>153.3866577</v>
      </c>
      <c r="BE1457" s="40">
        <v>153.3866577</v>
      </c>
    </row>
    <row r="1458" spans="1:64" x14ac:dyDescent="0.3">
      <c r="A1458" s="40" t="s">
        <v>155</v>
      </c>
      <c r="B1458" s="40" t="s">
        <v>156</v>
      </c>
      <c r="C1458" s="40" t="s">
        <v>330</v>
      </c>
      <c r="D1458" s="40" t="s">
        <v>117</v>
      </c>
      <c r="E1458" s="40" t="s">
        <v>293</v>
      </c>
      <c r="G1458" s="40" t="s">
        <v>118</v>
      </c>
    </row>
    <row r="1459" spans="1:64" x14ac:dyDescent="0.3">
      <c r="A1459" s="40" t="s">
        <v>284</v>
      </c>
      <c r="B1459" s="40" t="s">
        <v>272</v>
      </c>
      <c r="C1459" s="40" t="s">
        <v>330</v>
      </c>
      <c r="D1459" s="40" t="s">
        <v>117</v>
      </c>
      <c r="E1459" s="40" t="s">
        <v>293</v>
      </c>
      <c r="G1459" s="40" t="s">
        <v>118</v>
      </c>
      <c r="AK1459" s="40">
        <v>381.17529300000001</v>
      </c>
      <c r="AU1459" s="40">
        <v>381.17529300000001</v>
      </c>
      <c r="BE1459" s="40">
        <v>381.17529300000001</v>
      </c>
    </row>
    <row r="1460" spans="1:64" x14ac:dyDescent="0.3">
      <c r="A1460" s="40" t="s">
        <v>273</v>
      </c>
      <c r="B1460" s="40" t="s">
        <v>274</v>
      </c>
      <c r="C1460" s="40" t="s">
        <v>330</v>
      </c>
      <c r="D1460" s="40" t="s">
        <v>117</v>
      </c>
      <c r="E1460" s="40" t="s">
        <v>293</v>
      </c>
      <c r="G1460" s="40" t="s">
        <v>118</v>
      </c>
      <c r="AK1460" s="40">
        <v>1170.144043</v>
      </c>
      <c r="AU1460" s="40">
        <v>1170.144043</v>
      </c>
      <c r="BE1460" s="40">
        <v>1170.144043</v>
      </c>
    </row>
    <row r="1461" spans="1:64" x14ac:dyDescent="0.3">
      <c r="A1461" s="40" t="s">
        <v>161</v>
      </c>
      <c r="B1461" s="40" t="s">
        <v>162</v>
      </c>
      <c r="C1461" s="40" t="s">
        <v>330</v>
      </c>
      <c r="D1461" s="40" t="s">
        <v>117</v>
      </c>
      <c r="E1461" s="40" t="s">
        <v>293</v>
      </c>
      <c r="G1461" s="40" t="s">
        <v>118</v>
      </c>
      <c r="AK1461" s="40">
        <v>0</v>
      </c>
      <c r="AU1461" s="40">
        <v>0</v>
      </c>
      <c r="BE1461" s="40">
        <v>0</v>
      </c>
    </row>
    <row r="1462" spans="1:64" x14ac:dyDescent="0.3">
      <c r="A1462" s="40" t="s">
        <v>163</v>
      </c>
      <c r="B1462" s="40" t="s">
        <v>164</v>
      </c>
      <c r="C1462" s="40" t="s">
        <v>330</v>
      </c>
      <c r="D1462" s="40" t="s">
        <v>117</v>
      </c>
      <c r="E1462" s="40" t="s">
        <v>293</v>
      </c>
      <c r="G1462" s="40" t="s">
        <v>118</v>
      </c>
      <c r="AK1462" s="40">
        <v>11077.277340000001</v>
      </c>
      <c r="AU1462" s="40">
        <v>11077.277340000001</v>
      </c>
      <c r="BE1462" s="40">
        <v>11077.277340000001</v>
      </c>
    </row>
    <row r="1463" spans="1:64" x14ac:dyDescent="0.3">
      <c r="A1463" s="40" t="s">
        <v>167</v>
      </c>
      <c r="B1463" s="40" t="s">
        <v>168</v>
      </c>
      <c r="C1463" s="40" t="s">
        <v>330</v>
      </c>
      <c r="D1463" s="40" t="s">
        <v>117</v>
      </c>
      <c r="E1463" s="40" t="s">
        <v>293</v>
      </c>
      <c r="G1463" s="40" t="s">
        <v>118</v>
      </c>
    </row>
    <row r="1464" spans="1:64" x14ac:dyDescent="0.3">
      <c r="A1464" s="40" t="s">
        <v>169</v>
      </c>
      <c r="B1464" s="40" t="s">
        <v>170</v>
      </c>
      <c r="C1464" s="40" t="s">
        <v>330</v>
      </c>
      <c r="D1464" s="40" t="s">
        <v>117</v>
      </c>
      <c r="E1464" s="40" t="s">
        <v>293</v>
      </c>
      <c r="G1464" s="40" t="s">
        <v>118</v>
      </c>
      <c r="AK1464" s="40">
        <v>3655.9865719999998</v>
      </c>
      <c r="AU1464" s="40">
        <v>3655.9865719999998</v>
      </c>
      <c r="BE1464" s="40">
        <v>3655.9865719999998</v>
      </c>
    </row>
    <row r="1465" spans="1:64" x14ac:dyDescent="0.3">
      <c r="A1465" s="40" t="s">
        <v>173</v>
      </c>
      <c r="B1465" s="40" t="s">
        <v>174</v>
      </c>
      <c r="C1465" s="40" t="s">
        <v>330</v>
      </c>
      <c r="D1465" s="40" t="s">
        <v>117</v>
      </c>
      <c r="E1465" s="40" t="s">
        <v>293</v>
      </c>
      <c r="G1465" s="40" t="s">
        <v>118</v>
      </c>
      <c r="AK1465" s="40">
        <v>6665.8916019999997</v>
      </c>
      <c r="AU1465" s="40">
        <v>6665.8916019999997</v>
      </c>
      <c r="BE1465" s="40">
        <v>6665.8916019999997</v>
      </c>
    </row>
    <row r="1466" spans="1:64" x14ac:dyDescent="0.3">
      <c r="A1466" s="40" t="s">
        <v>5</v>
      </c>
      <c r="B1466" s="40" t="s">
        <v>6</v>
      </c>
      <c r="C1466" s="40" t="s">
        <v>329</v>
      </c>
      <c r="D1466" s="40" t="s">
        <v>119</v>
      </c>
      <c r="E1466" s="40" t="s">
        <v>293</v>
      </c>
      <c r="G1466" s="40" t="s">
        <v>120</v>
      </c>
      <c r="H1466" s="40">
        <v>5131812</v>
      </c>
      <c r="I1466" s="40">
        <v>5208828</v>
      </c>
      <c r="J1466" s="40">
        <v>5285253</v>
      </c>
      <c r="K1466" s="40">
        <v>5358588</v>
      </c>
      <c r="L1466" s="40">
        <v>5427638</v>
      </c>
      <c r="M1466" s="40">
        <v>5491708</v>
      </c>
      <c r="N1466" s="40">
        <v>5552756</v>
      </c>
      <c r="O1466" s="40">
        <v>5614896</v>
      </c>
      <c r="P1466" s="40">
        <v>5683702</v>
      </c>
      <c r="Q1466" s="40">
        <v>5762838</v>
      </c>
      <c r="R1466" s="40">
        <v>5844398</v>
      </c>
      <c r="S1466" s="40">
        <v>5927379</v>
      </c>
      <c r="T1466" s="40">
        <v>6018145</v>
      </c>
      <c r="U1466" s="40">
        <v>6113859</v>
      </c>
      <c r="V1466" s="40">
        <v>6212974</v>
      </c>
      <c r="W1466" s="40">
        <v>6313529</v>
      </c>
      <c r="X1466" s="40">
        <v>6416325</v>
      </c>
      <c r="Y1466" s="40">
        <v>6523176</v>
      </c>
      <c r="Z1466" s="40">
        <v>6637379</v>
      </c>
      <c r="AA1466" s="40">
        <v>6760113</v>
      </c>
      <c r="AB1466" s="40">
        <v>6892982</v>
      </c>
      <c r="AC1466" s="40">
        <v>7032153</v>
      </c>
      <c r="AD1466" s="40">
        <v>7168502</v>
      </c>
      <c r="AE1466" s="40">
        <v>7290218</v>
      </c>
      <c r="AF1466" s="40">
        <v>7390471</v>
      </c>
      <c r="AG1466" s="40">
        <v>7465293</v>
      </c>
      <c r="AH1466" s="40">
        <v>7518708</v>
      </c>
      <c r="AI1466" s="40">
        <v>7559726</v>
      </c>
      <c r="AJ1466" s="40">
        <v>7601247</v>
      </c>
      <c r="AK1466" s="40">
        <v>7650481</v>
      </c>
      <c r="AL1466" s="40">
        <v>7710327</v>
      </c>
      <c r="AM1466" s="40">
        <v>7775949</v>
      </c>
      <c r="AN1466" s="40">
        <v>7839710</v>
      </c>
      <c r="AO1466" s="40">
        <v>7889542</v>
      </c>
      <c r="AP1466" s="40">
        <v>7966522</v>
      </c>
      <c r="AQ1466" s="40">
        <v>8024455</v>
      </c>
      <c r="AR1466" s="40">
        <v>8068833</v>
      </c>
      <c r="AS1466" s="40">
        <v>8107208</v>
      </c>
      <c r="AT1466" s="40">
        <v>8150809</v>
      </c>
      <c r="AU1466" s="40">
        <v>8206158</v>
      </c>
      <c r="AV1466" s="40">
        <v>8275266</v>
      </c>
      <c r="AW1466" s="40">
        <v>8353862</v>
      </c>
      <c r="AX1466" s="40">
        <v>8438172</v>
      </c>
      <c r="AY1466" s="40">
        <v>8522210</v>
      </c>
      <c r="AZ1466" s="40">
        <v>8603118</v>
      </c>
      <c r="BA1466" s="40">
        <v>8760651</v>
      </c>
      <c r="BB1466" s="40">
        <v>8918978</v>
      </c>
      <c r="BC1466" s="40">
        <v>9077595</v>
      </c>
      <c r="BD1466" s="40">
        <v>9237647</v>
      </c>
      <c r="BE1466" s="40">
        <v>9398363</v>
      </c>
      <c r="BF1466" s="40">
        <v>9559552</v>
      </c>
      <c r="BG1466" s="40">
        <v>9720241</v>
      </c>
      <c r="BH1466" s="40">
        <v>9878849</v>
      </c>
      <c r="BI1466" s="40">
        <v>10032988</v>
      </c>
      <c r="BJ1466" s="40">
        <v>10183690</v>
      </c>
      <c r="BK1466" s="40">
        <v>10329915</v>
      </c>
      <c r="BL1466" s="40">
        <v>10472420</v>
      </c>
    </row>
    <row r="1467" spans="1:64" x14ac:dyDescent="0.3">
      <c r="A1467" s="40" t="s">
        <v>151</v>
      </c>
      <c r="B1467" s="40" t="s">
        <v>152</v>
      </c>
      <c r="C1467" s="40" t="s">
        <v>329</v>
      </c>
      <c r="D1467" s="40" t="s">
        <v>119</v>
      </c>
      <c r="E1467" s="40" t="s">
        <v>293</v>
      </c>
      <c r="G1467" s="40" t="s">
        <v>120</v>
      </c>
      <c r="H1467" s="40">
        <v>2779607</v>
      </c>
      <c r="I1467" s="40">
        <v>2831339</v>
      </c>
      <c r="J1467" s="40">
        <v>2885234</v>
      </c>
      <c r="K1467" s="40">
        <v>2943627</v>
      </c>
      <c r="L1467" s="40">
        <v>3007270</v>
      </c>
      <c r="M1467" s="40">
        <v>3077215</v>
      </c>
      <c r="N1467" s="40">
        <v>3153140</v>
      </c>
      <c r="O1467" s="40">
        <v>3229646</v>
      </c>
      <c r="P1467" s="40">
        <v>3299294</v>
      </c>
      <c r="Q1467" s="40">
        <v>3357294</v>
      </c>
      <c r="R1467" s="40">
        <v>3401281</v>
      </c>
      <c r="S1467" s="40">
        <v>3434146</v>
      </c>
      <c r="T1467" s="40">
        <v>3462690</v>
      </c>
      <c r="U1467" s="40">
        <v>3496385</v>
      </c>
      <c r="V1467" s="40">
        <v>3542074</v>
      </c>
      <c r="W1467" s="40">
        <v>3602114</v>
      </c>
      <c r="X1467" s="40">
        <v>3674537</v>
      </c>
      <c r="Y1467" s="40">
        <v>3757022</v>
      </c>
      <c r="Z1467" s="40">
        <v>3845634</v>
      </c>
      <c r="AA1467" s="40">
        <v>3938188</v>
      </c>
      <c r="AB1467" s="40">
        <v>4033025</v>
      </c>
      <c r="AC1467" s="40">
        <v>4130844</v>
      </c>
      <c r="AD1467" s="40">
        <v>4232965</v>
      </c>
      <c r="AE1467" s="40">
        <v>4341219</v>
      </c>
      <c r="AF1467" s="40">
        <v>4456571</v>
      </c>
      <c r="AG1467" s="40">
        <v>4579297</v>
      </c>
      <c r="AH1467" s="40">
        <v>4707425</v>
      </c>
      <c r="AI1467" s="40">
        <v>4836530</v>
      </c>
      <c r="AJ1467" s="40">
        <v>4960741</v>
      </c>
      <c r="AK1467" s="40">
        <v>5075814</v>
      </c>
      <c r="AL1467" s="40">
        <v>5184309</v>
      </c>
      <c r="AM1467" s="40">
        <v>5285409</v>
      </c>
      <c r="AN1467" s="40">
        <v>5377616</v>
      </c>
      <c r="AO1467" s="40">
        <v>5459772</v>
      </c>
      <c r="AP1467" s="40">
        <v>5532134</v>
      </c>
      <c r="AQ1467" s="40">
        <v>5593345</v>
      </c>
      <c r="AR1467" s="40">
        <v>5646477</v>
      </c>
      <c r="AS1467" s="40">
        <v>5701961</v>
      </c>
      <c r="AT1467" s="40">
        <v>5774364</v>
      </c>
      <c r="AU1467" s="40">
        <v>5872904</v>
      </c>
      <c r="AV1467" s="40">
        <v>6001140</v>
      </c>
      <c r="AW1467" s="40">
        <v>6156266</v>
      </c>
      <c r="AX1467" s="40">
        <v>6333730</v>
      </c>
      <c r="AY1467" s="40">
        <v>6526047</v>
      </c>
      <c r="AZ1467" s="40">
        <v>6727356</v>
      </c>
      <c r="BA1467" s="40">
        <v>6937201</v>
      </c>
      <c r="BB1467" s="40">
        <v>7156414</v>
      </c>
      <c r="BC1467" s="40">
        <v>7381347</v>
      </c>
      <c r="BD1467" s="40">
        <v>7608209</v>
      </c>
      <c r="BE1467" s="40">
        <v>7833953</v>
      </c>
      <c r="BF1467" s="40">
        <v>8056409</v>
      </c>
      <c r="BG1467" s="40">
        <v>8276462</v>
      </c>
      <c r="BH1467" s="40">
        <v>8497893</v>
      </c>
      <c r="BI1467" s="40">
        <v>8726933</v>
      </c>
      <c r="BJ1467" s="40">
        <v>8967402</v>
      </c>
      <c r="BK1467" s="40">
        <v>9220389</v>
      </c>
      <c r="BL1467" s="40">
        <v>9483834</v>
      </c>
    </row>
    <row r="1468" spans="1:64" x14ac:dyDescent="0.3">
      <c r="A1468" s="40" t="s">
        <v>157</v>
      </c>
      <c r="B1468" s="40" t="s">
        <v>158</v>
      </c>
      <c r="C1468" s="40" t="s">
        <v>329</v>
      </c>
      <c r="D1468" s="40" t="s">
        <v>119</v>
      </c>
      <c r="E1468" s="40" t="s">
        <v>293</v>
      </c>
      <c r="G1468" s="40" t="s">
        <v>120</v>
      </c>
      <c r="H1468" s="40">
        <v>21163556</v>
      </c>
      <c r="I1468" s="40">
        <v>21625151</v>
      </c>
      <c r="J1468" s="40">
        <v>22107789</v>
      </c>
      <c r="K1468" s="40">
        <v>22605794</v>
      </c>
      <c r="L1468" s="40">
        <v>23115842</v>
      </c>
      <c r="M1468" s="40">
        <v>23631092</v>
      </c>
      <c r="N1468" s="40">
        <v>24152430</v>
      </c>
      <c r="O1468" s="40">
        <v>24720333</v>
      </c>
      <c r="P1468" s="40">
        <v>25325128</v>
      </c>
      <c r="Q1468" s="40">
        <v>25974790</v>
      </c>
      <c r="R1468" s="40">
        <v>26684497</v>
      </c>
      <c r="S1468" s="40">
        <v>27442343</v>
      </c>
      <c r="T1468" s="40">
        <v>28201209</v>
      </c>
      <c r="U1468" s="40">
        <v>28896188</v>
      </c>
      <c r="V1468" s="40">
        <v>29486000</v>
      </c>
      <c r="W1468" s="40">
        <v>29950205</v>
      </c>
      <c r="X1468" s="40">
        <v>30317309</v>
      </c>
      <c r="Y1468" s="40">
        <v>30654671</v>
      </c>
      <c r="Z1468" s="40">
        <v>31057180</v>
      </c>
      <c r="AA1468" s="40">
        <v>31593822</v>
      </c>
      <c r="AB1468" s="40">
        <v>32287925</v>
      </c>
      <c r="AC1468" s="40">
        <v>33121241</v>
      </c>
      <c r="AD1468" s="40">
        <v>34066779</v>
      </c>
      <c r="AE1468" s="40">
        <v>35080049</v>
      </c>
      <c r="AF1468" s="40">
        <v>36127480</v>
      </c>
      <c r="AG1468" s="40">
        <v>37201450</v>
      </c>
      <c r="AH1468" s="40">
        <v>38313668</v>
      </c>
      <c r="AI1468" s="40">
        <v>39475963</v>
      </c>
      <c r="AJ1468" s="40">
        <v>40707300</v>
      </c>
      <c r="AK1468" s="40">
        <v>42017517</v>
      </c>
      <c r="AL1468" s="40">
        <v>43410604</v>
      </c>
      <c r="AM1468" s="40">
        <v>44873647</v>
      </c>
      <c r="AN1468" s="40">
        <v>46375600</v>
      </c>
      <c r="AO1468" s="40">
        <v>47877524</v>
      </c>
      <c r="AP1468" s="40">
        <v>49385643</v>
      </c>
      <c r="AQ1468" s="40">
        <v>50869878</v>
      </c>
      <c r="AR1468" s="40">
        <v>52326331</v>
      </c>
      <c r="AS1468" s="40">
        <v>53771259</v>
      </c>
      <c r="AT1468" s="40">
        <v>55232987</v>
      </c>
      <c r="AU1468" s="40">
        <v>56729728</v>
      </c>
      <c r="AV1468" s="40">
        <v>58268418</v>
      </c>
      <c r="AW1468" s="40">
        <v>59839427</v>
      </c>
      <c r="AX1468" s="40">
        <v>61438482</v>
      </c>
      <c r="AY1468" s="40">
        <v>63054637</v>
      </c>
      <c r="AZ1468" s="40">
        <v>64680931</v>
      </c>
      <c r="BA1468" s="40">
        <v>66314218</v>
      </c>
      <c r="BB1468" s="40">
        <v>67946383</v>
      </c>
      <c r="BC1468" s="40">
        <v>69451066</v>
      </c>
      <c r="BD1468" s="40">
        <v>70972365</v>
      </c>
      <c r="BE1468" s="40">
        <v>72513445</v>
      </c>
      <c r="BF1468" s="40">
        <v>74076964</v>
      </c>
      <c r="BG1468" s="40">
        <v>75656319</v>
      </c>
      <c r="BH1468" s="40">
        <v>77262329</v>
      </c>
      <c r="BI1468" s="40">
        <v>78869034</v>
      </c>
      <c r="BJ1468" s="40">
        <v>80469700</v>
      </c>
      <c r="BK1468" s="40">
        <v>82059777</v>
      </c>
      <c r="BL1468" s="40">
        <v>83640582</v>
      </c>
    </row>
    <row r="1469" spans="1:64" x14ac:dyDescent="0.3">
      <c r="A1469" s="40" t="s">
        <v>159</v>
      </c>
      <c r="B1469" s="40" t="s">
        <v>160</v>
      </c>
      <c r="C1469" s="40" t="s">
        <v>329</v>
      </c>
      <c r="D1469" s="40" t="s">
        <v>119</v>
      </c>
      <c r="E1469" s="40" t="s">
        <v>293</v>
      </c>
      <c r="G1469" s="40" t="s">
        <v>120</v>
      </c>
      <c r="H1469" s="40">
        <v>7728898</v>
      </c>
      <c r="I1469" s="40">
        <v>7958156</v>
      </c>
      <c r="J1469" s="40">
        <v>8192363</v>
      </c>
      <c r="K1469" s="40">
        <v>8434888</v>
      </c>
      <c r="L1469" s="40">
        <v>8686823</v>
      </c>
      <c r="M1469" s="40">
        <v>8948100</v>
      </c>
      <c r="N1469" s="40">
        <v>9219358</v>
      </c>
      <c r="O1469" s="40">
        <v>9501906</v>
      </c>
      <c r="P1469" s="40">
        <v>9797246</v>
      </c>
      <c r="Q1469" s="40">
        <v>10094048</v>
      </c>
      <c r="R1469" s="40">
        <v>10401067</v>
      </c>
      <c r="S1469" s="40">
        <v>10719963</v>
      </c>
      <c r="T1469" s="40">
        <v>11050703</v>
      </c>
      <c r="U1469" s="40">
        <v>11392522</v>
      </c>
      <c r="V1469" s="40">
        <v>11744966</v>
      </c>
      <c r="W1469" s="40">
        <v>12106729</v>
      </c>
      <c r="X1469" s="40">
        <v>12478060</v>
      </c>
      <c r="Y1469" s="40">
        <v>12859007</v>
      </c>
      <c r="Z1469" s="40">
        <v>13250616</v>
      </c>
      <c r="AA1469" s="40">
        <v>13733793</v>
      </c>
      <c r="AB1469" s="40">
        <v>14251325</v>
      </c>
      <c r="AC1469" s="40">
        <v>14788552</v>
      </c>
      <c r="AD1469" s="40">
        <v>15343169</v>
      </c>
      <c r="AE1469" s="40">
        <v>15911677</v>
      </c>
      <c r="AF1469" s="40">
        <v>16491505</v>
      </c>
      <c r="AG1469" s="40">
        <v>17081364</v>
      </c>
      <c r="AH1469" s="40">
        <v>17680882</v>
      </c>
      <c r="AI1469" s="40">
        <v>18288244</v>
      </c>
      <c r="AJ1469" s="40">
        <v>18901968</v>
      </c>
      <c r="AK1469" s="40">
        <v>19483055</v>
      </c>
      <c r="AL1469" s="40">
        <v>20058669</v>
      </c>
      <c r="AM1469" s="40">
        <v>20634704</v>
      </c>
      <c r="AN1469" s="40">
        <v>21209801</v>
      </c>
      <c r="AO1469" s="40">
        <v>21782502</v>
      </c>
      <c r="AP1469" s="40">
        <v>22352173</v>
      </c>
      <c r="AQ1469" s="40">
        <v>22918167</v>
      </c>
      <c r="AR1469" s="40">
        <v>23482366</v>
      </c>
      <c r="AS1469" s="40">
        <v>24047451</v>
      </c>
      <c r="AT1469" s="40">
        <v>24618019</v>
      </c>
      <c r="AU1469" s="40">
        <v>25194353</v>
      </c>
      <c r="AV1469" s="40">
        <v>25779937</v>
      </c>
      <c r="AW1469" s="40">
        <v>26374912</v>
      </c>
      <c r="AX1469" s="40">
        <v>26981121</v>
      </c>
      <c r="AY1469" s="40">
        <v>27600463</v>
      </c>
      <c r="AZ1469" s="40">
        <v>28234822</v>
      </c>
      <c r="BA1469" s="40">
        <v>28883926</v>
      </c>
      <c r="BB1469" s="40">
        <v>29547048</v>
      </c>
      <c r="BC1469" s="40">
        <v>30222577</v>
      </c>
      <c r="BD1469" s="40">
        <v>30909013</v>
      </c>
      <c r="BE1469" s="40">
        <v>31603508</v>
      </c>
      <c r="BF1469" s="40">
        <v>32303169</v>
      </c>
      <c r="BG1469" s="40">
        <v>33007327</v>
      </c>
      <c r="BH1469" s="40">
        <v>33712480</v>
      </c>
      <c r="BI1469" s="40">
        <v>34416474</v>
      </c>
      <c r="BJ1469" s="40">
        <v>35116380</v>
      </c>
      <c r="BK1469" s="40">
        <v>35810675</v>
      </c>
      <c r="BL1469" s="40">
        <v>36498585</v>
      </c>
    </row>
    <row r="1470" spans="1:64" x14ac:dyDescent="0.3">
      <c r="A1470" s="40" t="s">
        <v>275</v>
      </c>
      <c r="B1470" s="40" t="s">
        <v>276</v>
      </c>
      <c r="C1470" s="40" t="s">
        <v>329</v>
      </c>
      <c r="D1470" s="40" t="s">
        <v>119</v>
      </c>
      <c r="E1470" s="40" t="s">
        <v>293</v>
      </c>
      <c r="G1470" s="40" t="s">
        <v>120</v>
      </c>
      <c r="H1470" s="40">
        <v>4650490</v>
      </c>
      <c r="I1470" s="40">
        <v>4747188</v>
      </c>
      <c r="J1470" s="40">
        <v>4846779</v>
      </c>
      <c r="K1470" s="40">
        <v>4949357</v>
      </c>
      <c r="L1470" s="40">
        <v>5055047</v>
      </c>
      <c r="M1470" s="40">
        <v>5164152</v>
      </c>
      <c r="N1470" s="40">
        <v>5279473</v>
      </c>
      <c r="O1470" s="40">
        <v>5398423</v>
      </c>
      <c r="P1470" s="40">
        <v>5521593</v>
      </c>
      <c r="Q1470" s="40">
        <v>5649046</v>
      </c>
      <c r="R1470" s="40">
        <v>5776205</v>
      </c>
      <c r="S1470" s="40">
        <v>5907128</v>
      </c>
      <c r="T1470" s="40">
        <v>6041877</v>
      </c>
      <c r="U1470" s="40">
        <v>6180078</v>
      </c>
      <c r="V1470" s="40">
        <v>6321825</v>
      </c>
      <c r="W1470" s="40">
        <v>6471008</v>
      </c>
      <c r="X1470" s="40">
        <v>6623759</v>
      </c>
      <c r="Y1470" s="40">
        <v>6779889</v>
      </c>
      <c r="Z1470" s="40">
        <v>6939372</v>
      </c>
      <c r="AA1470" s="40">
        <v>7101899</v>
      </c>
      <c r="AB1470" s="40">
        <v>7267866</v>
      </c>
      <c r="AC1470" s="40">
        <v>7437075</v>
      </c>
      <c r="AD1470" s="40">
        <v>7608842</v>
      </c>
      <c r="AE1470" s="40">
        <v>7782249</v>
      </c>
      <c r="AF1470" s="40">
        <v>7956904</v>
      </c>
      <c r="AG1470" s="40">
        <v>8132418</v>
      </c>
      <c r="AH1470" s="40">
        <v>8309614</v>
      </c>
      <c r="AI1470" s="40">
        <v>8489530</v>
      </c>
      <c r="AJ1470" s="40">
        <v>8674500</v>
      </c>
      <c r="AK1470" s="40">
        <v>8865299</v>
      </c>
      <c r="AL1470" s="40">
        <v>9062330</v>
      </c>
      <c r="AM1470" s="40">
        <v>9265243</v>
      </c>
      <c r="AN1470" s="40">
        <v>9474780</v>
      </c>
      <c r="AO1470" s="40">
        <v>9729871</v>
      </c>
      <c r="AP1470" s="40">
        <v>9999286</v>
      </c>
      <c r="AQ1470" s="40">
        <v>10279926</v>
      </c>
      <c r="AR1470" s="40">
        <v>10571355</v>
      </c>
      <c r="AS1470" s="40">
        <v>10871726</v>
      </c>
      <c r="AT1470" s="40">
        <v>11178706</v>
      </c>
      <c r="AU1470" s="40">
        <v>11490691</v>
      </c>
      <c r="AV1470" s="40">
        <v>11806900</v>
      </c>
      <c r="AW1470" s="40">
        <v>12127383</v>
      </c>
      <c r="AX1470" s="40">
        <v>12452040</v>
      </c>
      <c r="AY1470" s="40">
        <v>12780594</v>
      </c>
      <c r="AZ1470" s="40">
        <v>13053180</v>
      </c>
      <c r="BA1470" s="40">
        <v>13324749</v>
      </c>
      <c r="BB1470" s="40">
        <v>13595110</v>
      </c>
      <c r="BC1470" s="40">
        <v>13863552</v>
      </c>
      <c r="BD1470" s="40">
        <v>14130780</v>
      </c>
      <c r="BE1470" s="40">
        <v>14396229</v>
      </c>
      <c r="BF1470" s="40">
        <v>14659770</v>
      </c>
      <c r="BG1470" s="40">
        <v>14921477</v>
      </c>
      <c r="BH1470" s="40">
        <v>15182369</v>
      </c>
      <c r="BI1470" s="40">
        <v>15443299</v>
      </c>
      <c r="BJ1470" s="40">
        <v>15705385</v>
      </c>
      <c r="BK1470" s="40">
        <v>15968361</v>
      </c>
      <c r="BL1470" s="40">
        <v>16231893</v>
      </c>
    </row>
    <row r="1471" spans="1:64" x14ac:dyDescent="0.3">
      <c r="A1471" s="40" t="s">
        <v>277</v>
      </c>
      <c r="B1471" s="40" t="s">
        <v>278</v>
      </c>
      <c r="C1471" s="40" t="s">
        <v>329</v>
      </c>
      <c r="D1471" s="40" t="s">
        <v>119</v>
      </c>
      <c r="E1471" s="40" t="s">
        <v>293</v>
      </c>
      <c r="G1471" s="40" t="s">
        <v>120</v>
      </c>
      <c r="H1471" s="40">
        <v>3533929</v>
      </c>
      <c r="I1471" s="40">
        <v>3610733</v>
      </c>
      <c r="J1471" s="40">
        <v>3690361</v>
      </c>
      <c r="K1471" s="40">
        <v>3773173</v>
      </c>
      <c r="L1471" s="40">
        <v>3859473</v>
      </c>
      <c r="M1471" s="40">
        <v>3949469</v>
      </c>
      <c r="N1471" s="40">
        <v>4038292</v>
      </c>
      <c r="O1471" s="40">
        <v>4130046</v>
      </c>
      <c r="P1471" s="40">
        <v>4225552</v>
      </c>
      <c r="Q1471" s="40">
        <v>4325060</v>
      </c>
      <c r="R1471" s="40">
        <v>4428667</v>
      </c>
      <c r="S1471" s="40">
        <v>4536397</v>
      </c>
      <c r="T1471" s="40">
        <v>4648653</v>
      </c>
      <c r="U1471" s="40">
        <v>4765689</v>
      </c>
      <c r="V1471" s="40">
        <v>4887802</v>
      </c>
      <c r="W1471" s="40">
        <v>5017510</v>
      </c>
      <c r="X1471" s="40">
        <v>5155158</v>
      </c>
      <c r="Y1471" s="40">
        <v>5305366</v>
      </c>
      <c r="Z1471" s="40">
        <v>5457080</v>
      </c>
      <c r="AA1471" s="40">
        <v>5605321</v>
      </c>
      <c r="AB1471" s="40">
        <v>5741446</v>
      </c>
      <c r="AC1471" s="40">
        <v>5869661</v>
      </c>
      <c r="AD1471" s="40">
        <v>6014940</v>
      </c>
      <c r="AE1471" s="40">
        <v>6211093</v>
      </c>
      <c r="AF1471" s="40">
        <v>6478240</v>
      </c>
      <c r="AG1471" s="40">
        <v>6832273</v>
      </c>
      <c r="AH1471" s="40">
        <v>7256034</v>
      </c>
      <c r="AI1471" s="40">
        <v>7692573</v>
      </c>
      <c r="AJ1471" s="40">
        <v>8072157</v>
      </c>
      <c r="AK1471" s="40">
        <v>8346572</v>
      </c>
      <c r="AL1471" s="40">
        <v>8495302</v>
      </c>
      <c r="AM1471" s="40">
        <v>8540940</v>
      </c>
      <c r="AN1471" s="40">
        <v>8530716</v>
      </c>
      <c r="AO1471" s="40">
        <v>8532480</v>
      </c>
      <c r="AP1471" s="40">
        <v>8594846</v>
      </c>
      <c r="AQ1471" s="40">
        <v>8731926</v>
      </c>
      <c r="AR1471" s="40">
        <v>8928194</v>
      </c>
      <c r="AS1471" s="40">
        <v>9164974</v>
      </c>
      <c r="AT1471" s="40">
        <v>9440495</v>
      </c>
      <c r="AU1471" s="40">
        <v>9714113</v>
      </c>
      <c r="AV1471" s="40">
        <v>9976805</v>
      </c>
      <c r="AW1471" s="40">
        <v>10237364</v>
      </c>
      <c r="AX1471" s="40">
        <v>10501605</v>
      </c>
      <c r="AY1471" s="40">
        <v>10779196</v>
      </c>
      <c r="AZ1471" s="40">
        <v>11076713</v>
      </c>
      <c r="BA1471" s="40">
        <v>11395535</v>
      </c>
      <c r="BB1471" s="40">
        <v>11732297</v>
      </c>
      <c r="BC1471" s="40">
        <v>12084025</v>
      </c>
      <c r="BD1471" s="40">
        <v>12444286</v>
      </c>
      <c r="BE1471" s="40">
        <v>12809522</v>
      </c>
      <c r="BF1471" s="40">
        <v>13178458</v>
      </c>
      <c r="BG1471" s="40">
        <v>13551999</v>
      </c>
      <c r="BH1471" s="40">
        <v>13930440</v>
      </c>
      <c r="BI1471" s="40">
        <v>14315293</v>
      </c>
      <c r="BJ1471" s="40">
        <v>14706824</v>
      </c>
      <c r="BK1471" s="40">
        <v>15105380</v>
      </c>
      <c r="BL1471" s="40">
        <v>15509606</v>
      </c>
    </row>
    <row r="1472" spans="1:64" x14ac:dyDescent="0.3">
      <c r="A1472" s="40" t="s">
        <v>165</v>
      </c>
      <c r="B1472" s="40" t="s">
        <v>166</v>
      </c>
      <c r="C1472" s="40" t="s">
        <v>329</v>
      </c>
      <c r="D1472" s="40" t="s">
        <v>119</v>
      </c>
      <c r="E1472" s="40" t="s">
        <v>293</v>
      </c>
      <c r="G1472" s="40" t="s">
        <v>120</v>
      </c>
      <c r="H1472" s="40">
        <v>7009586</v>
      </c>
      <c r="I1472" s="40">
        <v>7141259</v>
      </c>
      <c r="J1472" s="40">
        <v>7276741</v>
      </c>
      <c r="K1472" s="40">
        <v>7415728</v>
      </c>
      <c r="L1472" s="40">
        <v>7558314</v>
      </c>
      <c r="M1472" s="40">
        <v>7704653</v>
      </c>
      <c r="N1472" s="40">
        <v>7855066</v>
      </c>
      <c r="O1472" s="40">
        <v>8010254</v>
      </c>
      <c r="P1472" s="40">
        <v>8170995</v>
      </c>
      <c r="Q1472" s="40">
        <v>8337912</v>
      </c>
      <c r="R1472" s="40">
        <v>8503443</v>
      </c>
      <c r="S1472" s="40">
        <v>8667756</v>
      </c>
      <c r="T1472" s="40">
        <v>8839319</v>
      </c>
      <c r="U1472" s="40">
        <v>9022607</v>
      </c>
      <c r="V1472" s="40">
        <v>9220151</v>
      </c>
      <c r="W1472" s="40">
        <v>9431730</v>
      </c>
      <c r="X1472" s="40">
        <v>9653049</v>
      </c>
      <c r="Y1472" s="40">
        <v>9876122</v>
      </c>
      <c r="Z1472" s="40">
        <v>10091079</v>
      </c>
      <c r="AA1472" s="40">
        <v>10289328</v>
      </c>
      <c r="AB1472" s="40">
        <v>10428256</v>
      </c>
      <c r="AC1472" s="40">
        <v>10543513</v>
      </c>
      <c r="AD1472" s="40">
        <v>10623108</v>
      </c>
      <c r="AE1472" s="40">
        <v>10646529</v>
      </c>
      <c r="AF1472" s="40">
        <v>10604883</v>
      </c>
      <c r="AG1472" s="40">
        <v>10487336</v>
      </c>
      <c r="AH1472" s="40">
        <v>10310569</v>
      </c>
      <c r="AI1472" s="40">
        <v>10122227</v>
      </c>
      <c r="AJ1472" s="40">
        <v>9984727</v>
      </c>
      <c r="AK1472" s="40">
        <v>9935737</v>
      </c>
      <c r="AL1472" s="40">
        <v>10127785</v>
      </c>
      <c r="AM1472" s="40">
        <v>10415525</v>
      </c>
      <c r="AN1472" s="40">
        <v>10761265</v>
      </c>
      <c r="AO1472" s="40">
        <v>11110877</v>
      </c>
      <c r="AP1472" s="40">
        <v>11426159</v>
      </c>
      <c r="AQ1472" s="40">
        <v>11696615</v>
      </c>
      <c r="AR1472" s="40">
        <v>11935620</v>
      </c>
      <c r="AS1472" s="40">
        <v>12211327</v>
      </c>
      <c r="AT1472" s="40">
        <v>12499325</v>
      </c>
      <c r="AU1472" s="40">
        <v>12810351</v>
      </c>
      <c r="AV1472" s="40">
        <v>13146527</v>
      </c>
      <c r="AW1472" s="40">
        <v>13501689</v>
      </c>
      <c r="AX1472" s="40">
        <v>13873190</v>
      </c>
      <c r="AY1472" s="40">
        <v>14255863</v>
      </c>
      <c r="AZ1472" s="40">
        <v>14646358</v>
      </c>
      <c r="BA1472" s="40">
        <v>15044008</v>
      </c>
      <c r="BB1472" s="40">
        <v>15451105</v>
      </c>
      <c r="BC1472" s="40">
        <v>15802646</v>
      </c>
      <c r="BD1472" s="40">
        <v>16154445</v>
      </c>
      <c r="BE1472" s="40">
        <v>16511732</v>
      </c>
      <c r="BF1472" s="40">
        <v>16874728</v>
      </c>
      <c r="BG1472" s="40">
        <v>17242868</v>
      </c>
      <c r="BH1472" s="40">
        <v>17615866</v>
      </c>
      <c r="BI1472" s="40">
        <v>17993371</v>
      </c>
      <c r="BJ1472" s="40">
        <v>18375013</v>
      </c>
      <c r="BK1472" s="40">
        <v>18760493</v>
      </c>
      <c r="BL1472" s="40">
        <v>19149749</v>
      </c>
    </row>
    <row r="1473" spans="1:64" x14ac:dyDescent="0.3">
      <c r="A1473" s="40" t="s">
        <v>171</v>
      </c>
      <c r="B1473" s="40" t="s">
        <v>172</v>
      </c>
      <c r="C1473" s="40" t="s">
        <v>329</v>
      </c>
      <c r="D1473" s="40" t="s">
        <v>119</v>
      </c>
      <c r="E1473" s="40" t="s">
        <v>293</v>
      </c>
      <c r="G1473" s="40" t="s">
        <v>120</v>
      </c>
      <c r="H1473" s="40">
        <v>2916580</v>
      </c>
      <c r="I1473" s="40">
        <v>2967933</v>
      </c>
      <c r="J1473" s="40">
        <v>3017144</v>
      </c>
      <c r="K1473" s="40">
        <v>3072437</v>
      </c>
      <c r="L1473" s="40">
        <v>3139761</v>
      </c>
      <c r="M1473" s="40">
        <v>3221435</v>
      </c>
      <c r="N1473" s="40">
        <v>3315665</v>
      </c>
      <c r="O1473" s="40">
        <v>3419117</v>
      </c>
      <c r="P1473" s="40">
        <v>3526677</v>
      </c>
      <c r="Q1473" s="40">
        <v>3634621</v>
      </c>
      <c r="R1473" s="40">
        <v>3739289</v>
      </c>
      <c r="S1473" s="40">
        <v>3844629</v>
      </c>
      <c r="T1473" s="40">
        <v>3952504</v>
      </c>
      <c r="U1473" s="40">
        <v>4065293</v>
      </c>
      <c r="V1473" s="40">
        <v>4184816</v>
      </c>
      <c r="W1473" s="40">
        <v>4311340</v>
      </c>
      <c r="X1473" s="40">
        <v>4444328</v>
      </c>
      <c r="Y1473" s="40">
        <v>4583955</v>
      </c>
      <c r="Z1473" s="40">
        <v>4736760</v>
      </c>
      <c r="AA1473" s="40">
        <v>4898023</v>
      </c>
      <c r="AB1473" s="40">
        <v>5060655</v>
      </c>
      <c r="AC1473" s="40">
        <v>5222925</v>
      </c>
      <c r="AD1473" s="40">
        <v>5394472</v>
      </c>
      <c r="AE1473" s="40">
        <v>5588517</v>
      </c>
      <c r="AF1473" s="40">
        <v>5810613</v>
      </c>
      <c r="AG1473" s="40">
        <v>6079151</v>
      </c>
      <c r="AH1473" s="40">
        <v>6382195</v>
      </c>
      <c r="AI1473" s="40">
        <v>6659689</v>
      </c>
      <c r="AJ1473" s="40">
        <v>6830548</v>
      </c>
      <c r="AK1473" s="40">
        <v>6843907</v>
      </c>
      <c r="AL1473" s="40">
        <v>6664547</v>
      </c>
      <c r="AM1473" s="40">
        <v>6280439</v>
      </c>
      <c r="AN1473" s="40">
        <v>5839197</v>
      </c>
      <c r="AO1473" s="40">
        <v>5495262</v>
      </c>
      <c r="AP1473" s="40">
        <v>5344933</v>
      </c>
      <c r="AQ1473" s="40">
        <v>5419629</v>
      </c>
      <c r="AR1473" s="40">
        <v>5709302</v>
      </c>
      <c r="AS1473" s="40">
        <v>6124811</v>
      </c>
      <c r="AT1473" s="40">
        <v>6525326</v>
      </c>
      <c r="AU1473" s="40">
        <v>6827787</v>
      </c>
      <c r="AV1473" s="40">
        <v>7010944</v>
      </c>
      <c r="AW1473" s="40">
        <v>7104086</v>
      </c>
      <c r="AX1473" s="40">
        <v>7213020</v>
      </c>
      <c r="AY1473" s="40">
        <v>7327417</v>
      </c>
      <c r="AZ1473" s="40">
        <v>7471053</v>
      </c>
      <c r="BA1473" s="40">
        <v>7649103</v>
      </c>
      <c r="BB1473" s="40">
        <v>7848807</v>
      </c>
      <c r="BC1473" s="40">
        <v>8065061</v>
      </c>
      <c r="BD1473" s="40">
        <v>8288264</v>
      </c>
      <c r="BE1473" s="40">
        <v>8511642</v>
      </c>
      <c r="BF1473" s="40">
        <v>8734859</v>
      </c>
      <c r="BG1473" s="40">
        <v>8960898</v>
      </c>
      <c r="BH1473" s="40">
        <v>9189940</v>
      </c>
      <c r="BI1473" s="40">
        <v>9420390</v>
      </c>
      <c r="BJ1473" s="40">
        <v>9652064</v>
      </c>
      <c r="BK1473" s="40">
        <v>9884858</v>
      </c>
      <c r="BL1473" s="40">
        <v>10117717</v>
      </c>
    </row>
    <row r="1474" spans="1:64" x14ac:dyDescent="0.3">
      <c r="A1474" s="40" t="s">
        <v>175</v>
      </c>
      <c r="B1474" s="40" t="s">
        <v>176</v>
      </c>
      <c r="C1474" s="40" t="s">
        <v>329</v>
      </c>
      <c r="D1474" s="40" t="s">
        <v>119</v>
      </c>
      <c r="E1474" s="40" t="s">
        <v>293</v>
      </c>
      <c r="G1474" s="40" t="s">
        <v>120</v>
      </c>
      <c r="H1474" s="40">
        <v>9535052</v>
      </c>
      <c r="I1474" s="40">
        <v>9770150</v>
      </c>
      <c r="J1474" s="40">
        <v>10012836</v>
      </c>
      <c r="K1474" s="40">
        <v>10262863</v>
      </c>
      <c r="L1474" s="40">
        <v>10519964</v>
      </c>
      <c r="M1474" s="40">
        <v>10783652</v>
      </c>
      <c r="N1474" s="40">
        <v>11054088</v>
      </c>
      <c r="O1474" s="40">
        <v>11332399</v>
      </c>
      <c r="P1474" s="40">
        <v>11620117</v>
      </c>
      <c r="Q1474" s="40">
        <v>11920138</v>
      </c>
      <c r="R1474" s="40">
        <v>12241825</v>
      </c>
      <c r="S1474" s="40">
        <v>12574176</v>
      </c>
      <c r="T1474" s="40">
        <v>12914172</v>
      </c>
      <c r="U1474" s="40">
        <v>13257689</v>
      </c>
      <c r="V1474" s="40">
        <v>13601879</v>
      </c>
      <c r="W1474" s="40">
        <v>13944793</v>
      </c>
      <c r="X1474" s="40">
        <v>14287397</v>
      </c>
      <c r="Y1474" s="40">
        <v>14633256</v>
      </c>
      <c r="Z1474" s="40">
        <v>14987596</v>
      </c>
      <c r="AA1474" s="40">
        <v>15348963</v>
      </c>
      <c r="AB1474" s="40">
        <v>15696686</v>
      </c>
      <c r="AC1474" s="40">
        <v>16054878</v>
      </c>
      <c r="AD1474" s="40">
        <v>16416320</v>
      </c>
      <c r="AE1474" s="40">
        <v>16772237</v>
      </c>
      <c r="AF1474" s="40">
        <v>17076899</v>
      </c>
      <c r="AG1474" s="40">
        <v>17277975</v>
      </c>
      <c r="AH1474" s="40">
        <v>17460464</v>
      </c>
      <c r="AI1474" s="40">
        <v>17635635</v>
      </c>
      <c r="AJ1474" s="40">
        <v>17817491</v>
      </c>
      <c r="AK1474" s="40">
        <v>18015155</v>
      </c>
      <c r="AL1474" s="40">
        <v>18237225</v>
      </c>
      <c r="AM1474" s="40">
        <v>18484349</v>
      </c>
      <c r="AN1474" s="40">
        <v>18731112</v>
      </c>
      <c r="AO1474" s="40">
        <v>18959046</v>
      </c>
      <c r="AP1474" s="40">
        <v>19156007</v>
      </c>
      <c r="AQ1474" s="40">
        <v>19318491</v>
      </c>
      <c r="AR1474" s="40">
        <v>19449641</v>
      </c>
      <c r="AS1474" s="40">
        <v>19554790</v>
      </c>
      <c r="AT1474" s="40">
        <v>19640669</v>
      </c>
      <c r="AU1474" s="40">
        <v>19713019</v>
      </c>
      <c r="AV1474" s="40">
        <v>19774856</v>
      </c>
      <c r="AW1474" s="40">
        <v>19798959</v>
      </c>
      <c r="AX1474" s="40">
        <v>19799952</v>
      </c>
      <c r="AY1474" s="40">
        <v>19784809</v>
      </c>
      <c r="AZ1474" s="40">
        <v>19754762</v>
      </c>
      <c r="BA1474" s="40">
        <v>19707822</v>
      </c>
      <c r="BB1474" s="40">
        <v>19647567</v>
      </c>
      <c r="BC1474" s="40">
        <v>19583096</v>
      </c>
      <c r="BD1474" s="40">
        <v>19528450</v>
      </c>
      <c r="BE1474" s="40">
        <v>19489717</v>
      </c>
      <c r="BF1474" s="40">
        <v>19470250</v>
      </c>
      <c r="BG1474" s="40">
        <v>19465184</v>
      </c>
      <c r="BH1474" s="40">
        <v>19467561</v>
      </c>
      <c r="BI1474" s="40">
        <v>19464082</v>
      </c>
      <c r="BJ1474" s="40">
        <v>19447030</v>
      </c>
      <c r="BK1474" s="40">
        <v>19414403</v>
      </c>
      <c r="BL1474" s="40">
        <v>19368909</v>
      </c>
    </row>
    <row r="1475" spans="1:64" x14ac:dyDescent="0.3">
      <c r="A1475" s="40" t="s">
        <v>177</v>
      </c>
      <c r="B1475" s="40" t="s">
        <v>178</v>
      </c>
      <c r="C1475" s="40" t="s">
        <v>329</v>
      </c>
      <c r="D1475" s="40" t="s">
        <v>119</v>
      </c>
      <c r="E1475" s="40" t="s">
        <v>293</v>
      </c>
      <c r="G1475" s="40" t="s">
        <v>120</v>
      </c>
      <c r="H1475" s="40">
        <v>9813857</v>
      </c>
      <c r="I1475" s="40">
        <v>10091270</v>
      </c>
      <c r="J1475" s="40">
        <v>10378128</v>
      </c>
      <c r="K1475" s="40">
        <v>10674059</v>
      </c>
      <c r="L1475" s="40">
        <v>10979011</v>
      </c>
      <c r="M1475" s="40">
        <v>11292611</v>
      </c>
      <c r="N1475" s="40">
        <v>11615403</v>
      </c>
      <c r="O1475" s="40">
        <v>11917428</v>
      </c>
      <c r="P1475" s="40">
        <v>12222488</v>
      </c>
      <c r="Q1475" s="40">
        <v>12537223</v>
      </c>
      <c r="R1475" s="40">
        <v>12861621</v>
      </c>
      <c r="S1475" s="40">
        <v>13194058</v>
      </c>
      <c r="T1475" s="40">
        <v>13530974</v>
      </c>
      <c r="U1475" s="40">
        <v>13867191</v>
      </c>
      <c r="V1475" s="40">
        <v>14199137</v>
      </c>
      <c r="W1475" s="40">
        <v>14524499</v>
      </c>
      <c r="X1475" s="40">
        <v>14844003</v>
      </c>
      <c r="Y1475" s="40">
        <v>15157589</v>
      </c>
      <c r="Z1475" s="40">
        <v>15548965</v>
      </c>
      <c r="AA1475" s="40">
        <v>15963823</v>
      </c>
      <c r="AB1475" s="40">
        <v>16390168</v>
      </c>
      <c r="AC1475" s="40">
        <v>16826459</v>
      </c>
      <c r="AD1475" s="40">
        <v>17271301</v>
      </c>
      <c r="AE1475" s="40">
        <v>17721247</v>
      </c>
      <c r="AF1475" s="40">
        <v>18175589</v>
      </c>
      <c r="AG1475" s="40">
        <v>18630080</v>
      </c>
      <c r="AH1475" s="40">
        <v>19086593</v>
      </c>
      <c r="AI1475" s="40">
        <v>19553321</v>
      </c>
      <c r="AJ1475" s="40">
        <v>20082339</v>
      </c>
      <c r="AK1475" s="40">
        <v>20651812</v>
      </c>
      <c r="AL1475" s="40">
        <v>21260425</v>
      </c>
      <c r="AM1475" s="40">
        <v>21901994</v>
      </c>
      <c r="AN1475" s="40">
        <v>22556901</v>
      </c>
      <c r="AO1475" s="40">
        <v>23197479</v>
      </c>
      <c r="AP1475" s="40">
        <v>23805934</v>
      </c>
      <c r="AQ1475" s="40">
        <v>24375874</v>
      </c>
      <c r="AR1475" s="40">
        <v>24916873</v>
      </c>
      <c r="AS1475" s="40">
        <v>25445388</v>
      </c>
      <c r="AT1475" s="40">
        <v>25985046</v>
      </c>
      <c r="AU1475" s="40">
        <v>26553263</v>
      </c>
      <c r="AV1475" s="40">
        <v>27154586</v>
      </c>
      <c r="AW1475" s="40">
        <v>27785586</v>
      </c>
      <c r="AX1475" s="40">
        <v>28377805</v>
      </c>
      <c r="AY1475" s="40">
        <v>28984690</v>
      </c>
      <c r="AZ1475" s="40">
        <v>29618995</v>
      </c>
      <c r="BA1475" s="40">
        <v>30281976</v>
      </c>
      <c r="BB1475" s="40">
        <v>30972821</v>
      </c>
      <c r="BC1475" s="40">
        <v>31684130</v>
      </c>
      <c r="BD1475" s="40">
        <v>32408813</v>
      </c>
      <c r="BE1475" s="40">
        <v>33138433</v>
      </c>
      <c r="BF1475" s="40">
        <v>33871434</v>
      </c>
      <c r="BG1475" s="40">
        <v>34606949</v>
      </c>
      <c r="BH1475" s="40">
        <v>35346369</v>
      </c>
      <c r="BI1475" s="40">
        <v>36092205</v>
      </c>
      <c r="BJ1475" s="40">
        <v>36844731</v>
      </c>
      <c r="BK1475" s="40">
        <v>37604041</v>
      </c>
      <c r="BL1475" s="40">
        <v>38367338</v>
      </c>
    </row>
    <row r="1476" spans="1:64" x14ac:dyDescent="0.3">
      <c r="A1476" s="40" t="s">
        <v>179</v>
      </c>
      <c r="B1476" s="40" t="s">
        <v>180</v>
      </c>
      <c r="C1476" s="40" t="s">
        <v>329</v>
      </c>
      <c r="D1476" s="40" t="s">
        <v>119</v>
      </c>
      <c r="E1476" s="40" t="s">
        <v>293</v>
      </c>
      <c r="G1476" s="40" t="s">
        <v>120</v>
      </c>
      <c r="H1476" s="40">
        <v>6683137</v>
      </c>
      <c r="I1476" s="40">
        <v>6890763</v>
      </c>
      <c r="J1476" s="40">
        <v>7109688</v>
      </c>
      <c r="K1476" s="40">
        <v>7337741</v>
      </c>
      <c r="L1476" s="40">
        <v>7572888</v>
      </c>
      <c r="M1476" s="40">
        <v>7815361</v>
      </c>
      <c r="N1476" s="40">
        <v>8064634</v>
      </c>
      <c r="O1476" s="40">
        <v>8315434</v>
      </c>
      <c r="P1476" s="40">
        <v>8561568</v>
      </c>
      <c r="Q1476" s="40">
        <v>8816578</v>
      </c>
      <c r="R1476" s="40">
        <v>9065536</v>
      </c>
      <c r="S1476" s="40">
        <v>9307972</v>
      </c>
      <c r="T1476" s="40">
        <v>9550069</v>
      </c>
      <c r="U1476" s="40">
        <v>9800253</v>
      </c>
      <c r="V1476" s="40">
        <v>10064916</v>
      </c>
      <c r="W1476" s="40">
        <v>10346900</v>
      </c>
      <c r="X1476" s="40">
        <v>10645309</v>
      </c>
      <c r="Y1476" s="40">
        <v>10958407</v>
      </c>
      <c r="Z1476" s="40">
        <v>11282690</v>
      </c>
      <c r="AA1476" s="40">
        <v>11604058</v>
      </c>
      <c r="AB1476" s="40">
        <v>11917256</v>
      </c>
      <c r="AC1476" s="40">
        <v>12237880</v>
      </c>
      <c r="AD1476" s="40">
        <v>12571894</v>
      </c>
      <c r="AE1476" s="40">
        <v>12926408</v>
      </c>
      <c r="AF1476" s="40">
        <v>13306165</v>
      </c>
      <c r="AG1476" s="40">
        <v>13713175</v>
      </c>
      <c r="AH1476" s="40">
        <v>14144390</v>
      </c>
      <c r="AI1476" s="40">
        <v>14592859</v>
      </c>
      <c r="AJ1476" s="40">
        <v>15049455</v>
      </c>
      <c r="AK1476" s="40">
        <v>15507374</v>
      </c>
      <c r="AL1476" s="40">
        <v>15974086</v>
      </c>
      <c r="AM1476" s="40">
        <v>16453713</v>
      </c>
      <c r="AN1476" s="40">
        <v>16936735</v>
      </c>
      <c r="AO1476" s="40">
        <v>17422166</v>
      </c>
      <c r="AP1476" s="40">
        <v>17910401</v>
      </c>
      <c r="AQ1476" s="40">
        <v>18400046</v>
      </c>
      <c r="AR1476" s="40">
        <v>18893476</v>
      </c>
      <c r="AS1476" s="40">
        <v>19398598</v>
      </c>
      <c r="AT1476" s="40">
        <v>19926571</v>
      </c>
      <c r="AU1476" s="40">
        <v>20484827</v>
      </c>
      <c r="AV1476" s="40">
        <v>21076700</v>
      </c>
      <c r="AW1476" s="40">
        <v>21699346</v>
      </c>
      <c r="AX1476" s="40">
        <v>22348608</v>
      </c>
      <c r="AY1476" s="40">
        <v>23017714</v>
      </c>
      <c r="AZ1476" s="40">
        <v>23702888</v>
      </c>
      <c r="BA1476" s="40">
        <v>24401459</v>
      </c>
      <c r="BB1476" s="40">
        <v>25115096</v>
      </c>
      <c r="BC1476" s="40">
        <v>25842805</v>
      </c>
      <c r="BD1476" s="40">
        <v>26585217</v>
      </c>
      <c r="BE1476" s="40">
        <v>27341363</v>
      </c>
      <c r="BF1476" s="40">
        <v>28110714</v>
      </c>
      <c r="BG1476" s="40">
        <v>28891496</v>
      </c>
      <c r="BH1476" s="40">
        <v>29683216</v>
      </c>
      <c r="BI1476" s="40">
        <v>30482617</v>
      </c>
      <c r="BJ1476" s="40">
        <v>31288912</v>
      </c>
      <c r="BK1476" s="40">
        <v>32101728</v>
      </c>
      <c r="BL1476" s="40">
        <v>32920466</v>
      </c>
    </row>
    <row r="1477" spans="1:64" x14ac:dyDescent="0.3">
      <c r="A1477" s="40" t="s">
        <v>279</v>
      </c>
      <c r="B1477" s="40" t="s">
        <v>280</v>
      </c>
      <c r="C1477" s="40" t="s">
        <v>329</v>
      </c>
      <c r="D1477" s="40" t="s">
        <v>119</v>
      </c>
      <c r="E1477" s="40" t="s">
        <v>293</v>
      </c>
      <c r="G1477" s="40" t="s">
        <v>120</v>
      </c>
      <c r="H1477" s="40">
        <v>2545153</v>
      </c>
      <c r="I1477" s="40">
        <v>2599437</v>
      </c>
      <c r="J1477" s="40">
        <v>2652299</v>
      </c>
      <c r="K1477" s="40">
        <v>2692777</v>
      </c>
      <c r="L1477" s="40">
        <v>2730568</v>
      </c>
      <c r="M1477" s="40">
        <v>2764899</v>
      </c>
      <c r="N1477" s="40">
        <v>2796100</v>
      </c>
      <c r="O1477" s="40">
        <v>2824877</v>
      </c>
      <c r="P1477" s="40">
        <v>2852691</v>
      </c>
      <c r="Q1477" s="40">
        <v>2907099</v>
      </c>
      <c r="R1477" s="40">
        <v>2968840</v>
      </c>
      <c r="S1477" s="40">
        <v>3033003</v>
      </c>
      <c r="T1477" s="40">
        <v>3098875</v>
      </c>
      <c r="U1477" s="40">
        <v>3164921</v>
      </c>
      <c r="V1477" s="40">
        <v>3230417</v>
      </c>
      <c r="W1477" s="40">
        <v>3294632</v>
      </c>
      <c r="X1477" s="40">
        <v>3357818</v>
      </c>
      <c r="Y1477" s="40">
        <v>3420138</v>
      </c>
      <c r="Z1477" s="40">
        <v>3482326</v>
      </c>
      <c r="AA1477" s="40">
        <v>3544433</v>
      </c>
      <c r="AB1477" s="40">
        <v>3665421</v>
      </c>
      <c r="AC1477" s="40">
        <v>3795722</v>
      </c>
      <c r="AD1477" s="40">
        <v>3928903</v>
      </c>
      <c r="AE1477" s="40">
        <v>4063138</v>
      </c>
      <c r="AF1477" s="40">
        <v>4197123</v>
      </c>
      <c r="AG1477" s="40">
        <v>4330646</v>
      </c>
      <c r="AH1477" s="40">
        <v>4464204</v>
      </c>
      <c r="AI1477" s="40">
        <v>4597588</v>
      </c>
      <c r="AJ1477" s="40">
        <v>4730792</v>
      </c>
      <c r="AK1477" s="40">
        <v>4863953</v>
      </c>
      <c r="AL1477" s="40">
        <v>5027143</v>
      </c>
      <c r="AM1477" s="40">
        <v>5196966</v>
      </c>
      <c r="AN1477" s="40">
        <v>5371243</v>
      </c>
      <c r="AO1477" s="40">
        <v>5553663</v>
      </c>
      <c r="AP1477" s="40">
        <v>5746856</v>
      </c>
      <c r="AQ1477" s="40">
        <v>5952419</v>
      </c>
      <c r="AR1477" s="40">
        <v>6169597</v>
      </c>
      <c r="AS1477" s="40">
        <v>6396402</v>
      </c>
      <c r="AT1477" s="40">
        <v>6629396</v>
      </c>
      <c r="AU1477" s="40">
        <v>6866145</v>
      </c>
      <c r="AV1477" s="40">
        <v>7035465</v>
      </c>
      <c r="AW1477" s="40">
        <v>7175444</v>
      </c>
      <c r="AX1477" s="40">
        <v>7315667</v>
      </c>
      <c r="AY1477" s="40">
        <v>7457871</v>
      </c>
      <c r="AZ1477" s="40">
        <v>7603585</v>
      </c>
      <c r="BA1477" s="40">
        <v>7752656</v>
      </c>
      <c r="BB1477" s="40">
        <v>7905248</v>
      </c>
      <c r="BC1477" s="40">
        <v>8062624</v>
      </c>
      <c r="BD1477" s="40">
        <v>8227119</v>
      </c>
      <c r="BE1477" s="40">
        <v>8399353</v>
      </c>
      <c r="BF1477" s="40">
        <v>8580108</v>
      </c>
      <c r="BG1477" s="40">
        <v>8767924</v>
      </c>
      <c r="BH1477" s="40">
        <v>8960851</v>
      </c>
      <c r="BI1477" s="40">
        <v>9156703</v>
      </c>
      <c r="BJ1477" s="40">
        <v>9353314</v>
      </c>
      <c r="BK1477" s="40">
        <v>9550336</v>
      </c>
      <c r="BL1477" s="40">
        <v>9747757</v>
      </c>
    </row>
    <row r="1478" spans="1:64" x14ac:dyDescent="0.3">
      <c r="A1478" s="40" t="s">
        <v>281</v>
      </c>
      <c r="B1478" s="40" t="s">
        <v>282</v>
      </c>
      <c r="C1478" s="40" t="s">
        <v>329</v>
      </c>
      <c r="D1478" s="40" t="s">
        <v>119</v>
      </c>
      <c r="E1478" s="40" t="s">
        <v>293</v>
      </c>
      <c r="G1478" s="40" t="s">
        <v>120</v>
      </c>
      <c r="H1478" s="40">
        <v>3374486</v>
      </c>
      <c r="I1478" s="40">
        <v>3476215</v>
      </c>
      <c r="J1478" s="40">
        <v>3571610</v>
      </c>
      <c r="K1478" s="40">
        <v>3668154</v>
      </c>
      <c r="L1478" s="40">
        <v>3765439</v>
      </c>
      <c r="M1478" s="40">
        <v>3862905</v>
      </c>
      <c r="N1478" s="40">
        <v>3960866</v>
      </c>
      <c r="O1478" s="40">
        <v>4060357</v>
      </c>
      <c r="P1478" s="40">
        <v>4163908</v>
      </c>
      <c r="Q1478" s="40">
        <v>4277027</v>
      </c>
      <c r="R1478" s="40">
        <v>4395739</v>
      </c>
      <c r="S1478" s="40">
        <v>4519488</v>
      </c>
      <c r="T1478" s="40">
        <v>4646122</v>
      </c>
      <c r="U1478" s="40">
        <v>4772280</v>
      </c>
      <c r="V1478" s="40">
        <v>4900063</v>
      </c>
      <c r="W1478" s="40">
        <v>5024182</v>
      </c>
      <c r="X1478" s="40">
        <v>5146508</v>
      </c>
      <c r="Y1478" s="40">
        <v>5272388</v>
      </c>
      <c r="Z1478" s="40">
        <v>5409171</v>
      </c>
      <c r="AA1478" s="40">
        <v>5561475</v>
      </c>
      <c r="AB1478" s="40">
        <v>5730397</v>
      </c>
      <c r="AC1478" s="40">
        <v>5912457</v>
      </c>
      <c r="AD1478" s="40">
        <v>6095410</v>
      </c>
      <c r="AE1478" s="40">
        <v>6278670</v>
      </c>
      <c r="AF1478" s="40">
        <v>6458295</v>
      </c>
      <c r="AG1478" s="40">
        <v>6632967</v>
      </c>
      <c r="AH1478" s="40">
        <v>6801847</v>
      </c>
      <c r="AI1478" s="40">
        <v>6960814</v>
      </c>
      <c r="AJ1478" s="40">
        <v>7105072</v>
      </c>
      <c r="AK1478" s="40">
        <v>7231232</v>
      </c>
      <c r="AL1478" s="40">
        <v>7337491</v>
      </c>
      <c r="AM1478" s="40">
        <v>7424700</v>
      </c>
      <c r="AN1478" s="40">
        <v>7531515</v>
      </c>
      <c r="AO1478" s="40">
        <v>7633452</v>
      </c>
      <c r="AP1478" s="40">
        <v>7728174</v>
      </c>
      <c r="AQ1478" s="40">
        <v>7817214</v>
      </c>
      <c r="AR1478" s="40">
        <v>7900267</v>
      </c>
      <c r="AS1478" s="40">
        <v>7975747</v>
      </c>
      <c r="AT1478" s="40">
        <v>8041376</v>
      </c>
      <c r="AU1478" s="40">
        <v>8096264</v>
      </c>
      <c r="AV1478" s="40">
        <v>8140646</v>
      </c>
      <c r="AW1478" s="40">
        <v>8177218</v>
      </c>
      <c r="AX1478" s="40">
        <v>8277856</v>
      </c>
      <c r="AY1478" s="40">
        <v>8395591</v>
      </c>
      <c r="AZ1478" s="40">
        <v>8526187</v>
      </c>
      <c r="BA1478" s="40">
        <v>8671728</v>
      </c>
      <c r="BB1478" s="40">
        <v>8831998</v>
      </c>
      <c r="BC1478" s="40">
        <v>9008247</v>
      </c>
      <c r="BD1478" s="40">
        <v>9200897</v>
      </c>
      <c r="BE1478" s="40">
        <v>9410223</v>
      </c>
      <c r="BF1478" s="40">
        <v>9636897</v>
      </c>
      <c r="BG1478" s="40">
        <v>9880673</v>
      </c>
      <c r="BH1478" s="40">
        <v>10138608</v>
      </c>
      <c r="BI1478" s="40">
        <v>10402264</v>
      </c>
      <c r="BJ1478" s="40">
        <v>10667923</v>
      </c>
      <c r="BK1478" s="40">
        <v>10934441</v>
      </c>
      <c r="BL1478" s="40">
        <v>11201159</v>
      </c>
    </row>
    <row r="1479" spans="1:64" x14ac:dyDescent="0.3">
      <c r="A1479" s="40" t="s">
        <v>147</v>
      </c>
      <c r="B1479" s="40" t="s">
        <v>148</v>
      </c>
      <c r="C1479" s="40" t="s">
        <v>330</v>
      </c>
      <c r="D1479" s="40" t="s">
        <v>119</v>
      </c>
      <c r="E1479" s="40" t="s">
        <v>293</v>
      </c>
      <c r="G1479" s="40" t="s">
        <v>120</v>
      </c>
      <c r="H1479" s="40">
        <v>4659836</v>
      </c>
      <c r="I1479" s="40">
        <v>4717617</v>
      </c>
      <c r="J1479" s="40">
        <v>4776782</v>
      </c>
      <c r="K1479" s="40">
        <v>4839102</v>
      </c>
      <c r="L1479" s="40">
        <v>4905880</v>
      </c>
      <c r="M1479" s="40">
        <v>4977618</v>
      </c>
      <c r="N1479" s="40">
        <v>5053908</v>
      </c>
      <c r="O1479" s="40">
        <v>5134082</v>
      </c>
      <c r="P1479" s="40">
        <v>5216827</v>
      </c>
      <c r="Q1479" s="40">
        <v>5301410</v>
      </c>
      <c r="R1479" s="40">
        <v>5387934</v>
      </c>
      <c r="S1479" s="40">
        <v>5476828</v>
      </c>
      <c r="T1479" s="40">
        <v>5568724</v>
      </c>
      <c r="U1479" s="40">
        <v>5664230</v>
      </c>
      <c r="V1479" s="40">
        <v>5763916</v>
      </c>
      <c r="W1479" s="40">
        <v>5855684</v>
      </c>
      <c r="X1479" s="40">
        <v>5941347</v>
      </c>
      <c r="Y1479" s="40">
        <v>6030036</v>
      </c>
      <c r="Z1479" s="40">
        <v>6123379</v>
      </c>
      <c r="AA1479" s="40">
        <v>6222092</v>
      </c>
      <c r="AB1479" s="40">
        <v>6326599</v>
      </c>
      <c r="AC1479" s="40">
        <v>6435915</v>
      </c>
      <c r="AD1479" s="40">
        <v>6548381</v>
      </c>
      <c r="AE1479" s="40">
        <v>6661835</v>
      </c>
      <c r="AF1479" s="40">
        <v>6774747</v>
      </c>
      <c r="AG1479" s="40">
        <v>6913027</v>
      </c>
      <c r="AH1479" s="40">
        <v>7076003</v>
      </c>
      <c r="AI1479" s="40">
        <v>7243579</v>
      </c>
      <c r="AJ1479" s="40">
        <v>7416142</v>
      </c>
      <c r="AK1479" s="40">
        <v>7593790</v>
      </c>
      <c r="AL1479" s="40">
        <v>7776737</v>
      </c>
      <c r="AM1479" s="40">
        <v>7964837</v>
      </c>
      <c r="AN1479" s="40">
        <v>8158483</v>
      </c>
      <c r="AO1479" s="40">
        <v>8357843</v>
      </c>
      <c r="AP1479" s="40">
        <v>8563179</v>
      </c>
      <c r="AQ1479" s="40">
        <v>8774616</v>
      </c>
      <c r="AR1479" s="40">
        <v>8972391</v>
      </c>
      <c r="AS1479" s="40">
        <v>9157788</v>
      </c>
      <c r="AT1479" s="40">
        <v>9345913</v>
      </c>
      <c r="AU1479" s="40">
        <v>9536621</v>
      </c>
      <c r="AV1479" s="40">
        <v>9730061</v>
      </c>
      <c r="AW1479" s="40">
        <v>9925695</v>
      </c>
      <c r="AX1479" s="40">
        <v>10124203</v>
      </c>
      <c r="AY1479" s="40">
        <v>10325814</v>
      </c>
      <c r="AZ1479" s="40">
        <v>10531249</v>
      </c>
      <c r="BA1479" s="40">
        <v>10739877</v>
      </c>
      <c r="BB1479" s="40">
        <v>10974626</v>
      </c>
      <c r="BC1479" s="40">
        <v>11232646</v>
      </c>
      <c r="BD1479" s="40">
        <v>11495274</v>
      </c>
      <c r="BE1479" s="40">
        <v>11761184</v>
      </c>
      <c r="BF1479" s="40">
        <v>12029907</v>
      </c>
      <c r="BG1479" s="40">
        <v>12301311</v>
      </c>
      <c r="BH1479" s="40">
        <v>12574743</v>
      </c>
      <c r="BI1479" s="40">
        <v>12849370</v>
      </c>
      <c r="BJ1479" s="40">
        <v>13124769</v>
      </c>
      <c r="BK1479" s="40">
        <v>13400446</v>
      </c>
      <c r="BL1479" s="40">
        <v>13676628</v>
      </c>
    </row>
    <row r="1480" spans="1:64" x14ac:dyDescent="0.3">
      <c r="A1480" s="40" t="s">
        <v>153</v>
      </c>
      <c r="B1480" s="40" t="s">
        <v>154</v>
      </c>
      <c r="C1480" s="40" t="s">
        <v>330</v>
      </c>
      <c r="D1480" s="40" t="s">
        <v>119</v>
      </c>
      <c r="E1480" s="40" t="s">
        <v>293</v>
      </c>
      <c r="G1480" s="40" t="s">
        <v>120</v>
      </c>
      <c r="H1480" s="40">
        <v>4519507</v>
      </c>
      <c r="I1480" s="40">
        <v>4586802</v>
      </c>
      <c r="J1480" s="40">
        <v>4656566</v>
      </c>
      <c r="K1480" s="40">
        <v>4728507</v>
      </c>
      <c r="L1480" s="40">
        <v>4802536</v>
      </c>
      <c r="M1480" s="40">
        <v>4878498</v>
      </c>
      <c r="N1480" s="40">
        <v>4956491</v>
      </c>
      <c r="O1480" s="40">
        <v>5036469</v>
      </c>
      <c r="P1480" s="40">
        <v>5118577</v>
      </c>
      <c r="Q1480" s="40">
        <v>5202525</v>
      </c>
      <c r="R1480" s="40">
        <v>5252104</v>
      </c>
      <c r="S1480" s="40">
        <v>5298944</v>
      </c>
      <c r="T1480" s="40">
        <v>5343182</v>
      </c>
      <c r="U1480" s="40">
        <v>5384266</v>
      </c>
      <c r="V1480" s="40">
        <v>5422099</v>
      </c>
      <c r="W1480" s="40">
        <v>5470002</v>
      </c>
      <c r="X1480" s="40">
        <v>5565579</v>
      </c>
      <c r="Y1480" s="40">
        <v>5663515</v>
      </c>
      <c r="Z1480" s="40">
        <v>5764124</v>
      </c>
      <c r="AA1480" s="40">
        <v>5867289</v>
      </c>
      <c r="AB1480" s="40">
        <v>5972851</v>
      </c>
      <c r="AC1480" s="40">
        <v>6080097</v>
      </c>
      <c r="AD1480" s="40">
        <v>6188744</v>
      </c>
      <c r="AE1480" s="40">
        <v>6298373</v>
      </c>
      <c r="AF1480" s="40">
        <v>6408699</v>
      </c>
      <c r="AG1480" s="40">
        <v>6519172</v>
      </c>
      <c r="AH1480" s="40">
        <v>6638001</v>
      </c>
      <c r="AI1480" s="40">
        <v>6783354</v>
      </c>
      <c r="AJ1480" s="40">
        <v>6927692</v>
      </c>
      <c r="AK1480" s="40">
        <v>7069314</v>
      </c>
      <c r="AL1480" s="40">
        <v>7208095</v>
      </c>
      <c r="AM1480" s="40">
        <v>7343978</v>
      </c>
      <c r="AN1480" s="40">
        <v>7476832</v>
      </c>
      <c r="AO1480" s="40">
        <v>7605569</v>
      </c>
      <c r="AP1480" s="40">
        <v>7730245</v>
      </c>
      <c r="AQ1480" s="40">
        <v>7850457</v>
      </c>
      <c r="AR1480" s="40">
        <v>7967342</v>
      </c>
      <c r="AS1480" s="40">
        <v>8082657</v>
      </c>
      <c r="AT1480" s="40">
        <v>8198880</v>
      </c>
      <c r="AU1480" s="40">
        <v>8318042</v>
      </c>
      <c r="AV1480" s="40">
        <v>8441057</v>
      </c>
      <c r="AW1480" s="40">
        <v>8567132</v>
      </c>
      <c r="AX1480" s="40">
        <v>8696509</v>
      </c>
      <c r="AY1480" s="40">
        <v>8828898</v>
      </c>
      <c r="AZ1480" s="40">
        <v>8964567</v>
      </c>
      <c r="BA1480" s="40">
        <v>9103180</v>
      </c>
      <c r="BB1480" s="40">
        <v>9244419</v>
      </c>
      <c r="BC1480" s="40">
        <v>9387329</v>
      </c>
      <c r="BD1480" s="40">
        <v>9530884</v>
      </c>
      <c r="BE1480" s="40">
        <v>9673907</v>
      </c>
      <c r="BF1480" s="40">
        <v>9816161</v>
      </c>
      <c r="BG1480" s="40">
        <v>9957420</v>
      </c>
      <c r="BH1480" s="40">
        <v>10097410</v>
      </c>
      <c r="BI1480" s="40">
        <v>10235693</v>
      </c>
      <c r="BJ1480" s="40">
        <v>10371897</v>
      </c>
      <c r="BK1480" s="40">
        <v>10505679</v>
      </c>
      <c r="BL1480" s="40">
        <v>10637280</v>
      </c>
    </row>
    <row r="1481" spans="1:64" x14ac:dyDescent="0.3">
      <c r="A1481" s="40" t="s">
        <v>155</v>
      </c>
      <c r="B1481" s="40" t="s">
        <v>156</v>
      </c>
      <c r="C1481" s="40" t="s">
        <v>330</v>
      </c>
      <c r="D1481" s="40" t="s">
        <v>119</v>
      </c>
      <c r="E1481" s="40" t="s">
        <v>293</v>
      </c>
      <c r="G1481" s="40" t="s">
        <v>120</v>
      </c>
      <c r="H1481" s="40">
        <v>2847293</v>
      </c>
      <c r="I1481" s="40">
        <v>2895271</v>
      </c>
      <c r="J1481" s="40">
        <v>2943925</v>
      </c>
      <c r="K1481" s="40">
        <v>2990778</v>
      </c>
      <c r="L1481" s="40">
        <v>3031370</v>
      </c>
      <c r="M1481" s="40">
        <v>3069754</v>
      </c>
      <c r="N1481" s="40">
        <v>3106306</v>
      </c>
      <c r="O1481" s="40">
        <v>3142558</v>
      </c>
      <c r="P1481" s="40">
        <v>3180779</v>
      </c>
      <c r="Q1481" s="40">
        <v>3222063</v>
      </c>
      <c r="R1481" s="40">
        <v>3267297</v>
      </c>
      <c r="S1481" s="40">
        <v>3315325</v>
      </c>
      <c r="T1481" s="40">
        <v>3365175</v>
      </c>
      <c r="U1481" s="40">
        <v>3411424</v>
      </c>
      <c r="V1481" s="40">
        <v>3451618</v>
      </c>
      <c r="W1481" s="40">
        <v>3485064</v>
      </c>
      <c r="X1481" s="40">
        <v>3513242</v>
      </c>
      <c r="Y1481" s="40">
        <v>3537886</v>
      </c>
      <c r="Z1481" s="40">
        <v>3598816</v>
      </c>
      <c r="AA1481" s="40">
        <v>3664365</v>
      </c>
      <c r="AB1481" s="40">
        <v>3735065</v>
      </c>
      <c r="AC1481" s="40">
        <v>3810869</v>
      </c>
      <c r="AD1481" s="40">
        <v>3893360</v>
      </c>
      <c r="AE1481" s="40">
        <v>3984143</v>
      </c>
      <c r="AF1481" s="40">
        <v>4084480</v>
      </c>
      <c r="AG1481" s="40">
        <v>4195296</v>
      </c>
      <c r="AH1481" s="40">
        <v>4316356</v>
      </c>
      <c r="AI1481" s="40">
        <v>4445469</v>
      </c>
      <c r="AJ1481" s="40">
        <v>4579745</v>
      </c>
      <c r="AK1481" s="40">
        <v>4717177</v>
      </c>
      <c r="AL1481" s="40">
        <v>4857149</v>
      </c>
      <c r="AM1481" s="40">
        <v>5000860</v>
      </c>
      <c r="AN1481" s="40">
        <v>5152180</v>
      </c>
      <c r="AO1481" s="40">
        <v>5320188</v>
      </c>
      <c r="AP1481" s="40">
        <v>5497457</v>
      </c>
      <c r="AQ1481" s="40">
        <v>5683856</v>
      </c>
      <c r="AR1481" s="40">
        <v>5879355</v>
      </c>
      <c r="AS1481" s="40">
        <v>6085508</v>
      </c>
      <c r="AT1481" s="40">
        <v>6304486</v>
      </c>
      <c r="AU1481" s="40">
        <v>6537480</v>
      </c>
      <c r="AV1481" s="40">
        <v>6785737</v>
      </c>
      <c r="AW1481" s="40">
        <v>7048142</v>
      </c>
      <c r="AX1481" s="40">
        <v>7320283</v>
      </c>
      <c r="AY1481" s="40">
        <v>7596361</v>
      </c>
      <c r="AZ1481" s="40">
        <v>7872300</v>
      </c>
      <c r="BA1481" s="40">
        <v>8146146</v>
      </c>
      <c r="BB1481" s="40">
        <v>8419276</v>
      </c>
      <c r="BC1481" s="40">
        <v>8695434</v>
      </c>
      <c r="BD1481" s="40">
        <v>8979765</v>
      </c>
      <c r="BE1481" s="40">
        <v>9273801</v>
      </c>
      <c r="BF1481" s="40">
        <v>9578512</v>
      </c>
      <c r="BG1481" s="40">
        <v>9891964</v>
      </c>
      <c r="BH1481" s="40">
        <v>10211628</v>
      </c>
      <c r="BI1481" s="40">
        <v>10533683</v>
      </c>
      <c r="BJ1481" s="40">
        <v>10855194</v>
      </c>
      <c r="BK1481" s="40">
        <v>11175140</v>
      </c>
      <c r="BL1481" s="40">
        <v>11494153</v>
      </c>
    </row>
    <row r="1482" spans="1:64" x14ac:dyDescent="0.3">
      <c r="A1482" s="40" t="s">
        <v>284</v>
      </c>
      <c r="B1482" s="40" t="s">
        <v>272</v>
      </c>
      <c r="C1482" s="40" t="s">
        <v>330</v>
      </c>
      <c r="D1482" s="40" t="s">
        <v>119</v>
      </c>
      <c r="E1482" s="40" t="s">
        <v>293</v>
      </c>
      <c r="G1482" s="40" t="s">
        <v>120</v>
      </c>
      <c r="H1482" s="40">
        <v>2995594</v>
      </c>
      <c r="I1482" s="40">
        <v>3064791</v>
      </c>
      <c r="J1482" s="40">
        <v>3134601</v>
      </c>
      <c r="K1482" s="40">
        <v>3201342</v>
      </c>
      <c r="L1482" s="40">
        <v>3262952</v>
      </c>
      <c r="M1482" s="40">
        <v>3356159</v>
      </c>
      <c r="N1482" s="40">
        <v>3449147</v>
      </c>
      <c r="O1482" s="40">
        <v>3545509</v>
      </c>
      <c r="P1482" s="40">
        <v>3650106</v>
      </c>
      <c r="Q1482" s="40">
        <v>3765979</v>
      </c>
      <c r="R1482" s="40">
        <v>3893946</v>
      </c>
      <c r="S1482" s="40">
        <v>4032218</v>
      </c>
      <c r="T1482" s="40">
        <v>4178852</v>
      </c>
      <c r="U1482" s="40">
        <v>4330408</v>
      </c>
      <c r="V1482" s="40">
        <v>4478720</v>
      </c>
      <c r="W1482" s="40">
        <v>4597275</v>
      </c>
      <c r="X1482" s="40">
        <v>4712971</v>
      </c>
      <c r="Y1482" s="40">
        <v>4824641</v>
      </c>
      <c r="Z1482" s="40">
        <v>5029222</v>
      </c>
      <c r="AA1482" s="40">
        <v>5239197</v>
      </c>
      <c r="AB1482" s="40">
        <v>5454544</v>
      </c>
      <c r="AC1482" s="40">
        <v>5674502</v>
      </c>
      <c r="AD1482" s="40">
        <v>5897721</v>
      </c>
      <c r="AE1482" s="40">
        <v>6122320</v>
      </c>
      <c r="AF1482" s="40">
        <v>6347186</v>
      </c>
      <c r="AG1482" s="40">
        <v>6571078</v>
      </c>
      <c r="AH1482" s="40">
        <v>6794056</v>
      </c>
      <c r="AI1482" s="40">
        <v>7013582</v>
      </c>
      <c r="AJ1482" s="40">
        <v>7224780</v>
      </c>
      <c r="AK1482" s="40">
        <v>7441006</v>
      </c>
      <c r="AL1482" s="40">
        <v>7662101</v>
      </c>
      <c r="AM1482" s="40">
        <v>7886228</v>
      </c>
      <c r="AN1482" s="40">
        <v>8110838</v>
      </c>
      <c r="AO1482" s="40">
        <v>8332568</v>
      </c>
      <c r="AP1482" s="40">
        <v>8548548</v>
      </c>
      <c r="AQ1482" s="40">
        <v>8759175</v>
      </c>
      <c r="AR1482" s="40">
        <v>8964232</v>
      </c>
      <c r="AS1482" s="40">
        <v>9158715</v>
      </c>
      <c r="AT1482" s="40">
        <v>9333350</v>
      </c>
      <c r="AU1482" s="40">
        <v>9485476</v>
      </c>
      <c r="AV1482" s="40">
        <v>9616099</v>
      </c>
      <c r="AW1482" s="40">
        <v>9728202</v>
      </c>
      <c r="AX1482" s="40">
        <v>9829898</v>
      </c>
      <c r="AY1482" s="40">
        <v>9931692</v>
      </c>
      <c r="AZ1482" s="40">
        <v>10042060</v>
      </c>
      <c r="BA1482" s="40">
        <v>10162769</v>
      </c>
      <c r="BB1482" s="40">
        <v>10292857</v>
      </c>
      <c r="BC1482" s="40">
        <v>10433177</v>
      </c>
      <c r="BD1482" s="40">
        <v>10584217</v>
      </c>
      <c r="BE1482" s="40">
        <v>10745381</v>
      </c>
      <c r="BF1482" s="40">
        <v>10917591</v>
      </c>
      <c r="BG1482" s="40">
        <v>11100834</v>
      </c>
      <c r="BH1482" s="40">
        <v>11292222</v>
      </c>
      <c r="BI1482" s="40">
        <v>11487834</v>
      </c>
      <c r="BJ1482" s="40">
        <v>11682719</v>
      </c>
      <c r="BK1482" s="40">
        <v>11876158</v>
      </c>
      <c r="BL1482" s="40">
        <v>12068174</v>
      </c>
    </row>
    <row r="1483" spans="1:64" x14ac:dyDescent="0.3">
      <c r="A1483" s="40" t="s">
        <v>273</v>
      </c>
      <c r="B1483" s="40" t="s">
        <v>274</v>
      </c>
      <c r="C1483" s="40" t="s">
        <v>330</v>
      </c>
      <c r="D1483" s="40" t="s">
        <v>119</v>
      </c>
      <c r="E1483" s="40" t="s">
        <v>293</v>
      </c>
      <c r="G1483" s="40" t="s">
        <v>120</v>
      </c>
      <c r="H1483" s="40">
        <v>5232509</v>
      </c>
      <c r="I1483" s="40">
        <v>5360012</v>
      </c>
      <c r="J1483" s="40">
        <v>5483782</v>
      </c>
      <c r="K1483" s="40">
        <v>5598302</v>
      </c>
      <c r="L1483" s="40">
        <v>5700640</v>
      </c>
      <c r="M1483" s="40">
        <v>5787569</v>
      </c>
      <c r="N1483" s="40">
        <v>5861468</v>
      </c>
      <c r="O1483" s="40">
        <v>5930644</v>
      </c>
      <c r="P1483" s="40">
        <v>6006370</v>
      </c>
      <c r="Q1483" s="40">
        <v>6107469</v>
      </c>
      <c r="R1483" s="40">
        <v>6252004</v>
      </c>
      <c r="S1483" s="40">
        <v>6413729</v>
      </c>
      <c r="T1483" s="40">
        <v>6581543</v>
      </c>
      <c r="U1483" s="40">
        <v>6739417</v>
      </c>
      <c r="V1483" s="40">
        <v>6877168</v>
      </c>
      <c r="W1483" s="40">
        <v>6989367</v>
      </c>
      <c r="X1483" s="40">
        <v>7082789</v>
      </c>
      <c r="Y1483" s="40">
        <v>7174218</v>
      </c>
      <c r="Z1483" s="40">
        <v>7286578</v>
      </c>
      <c r="AA1483" s="40">
        <v>7435792</v>
      </c>
      <c r="AB1483" s="40">
        <v>7628011</v>
      </c>
      <c r="AC1483" s="40">
        <v>7856256</v>
      </c>
      <c r="AD1483" s="40">
        <v>8107479</v>
      </c>
      <c r="AE1483" s="40">
        <v>8345857</v>
      </c>
      <c r="AF1483" s="40">
        <v>8533098</v>
      </c>
      <c r="AG1483" s="40">
        <v>8702432</v>
      </c>
      <c r="AH1483" s="40">
        <v>8858227</v>
      </c>
      <c r="AI1483" s="40">
        <v>9004685</v>
      </c>
      <c r="AJ1483" s="40">
        <v>9149677</v>
      </c>
      <c r="AK1483" s="40">
        <v>9297576</v>
      </c>
      <c r="AL1483" s="40">
        <v>9449327</v>
      </c>
      <c r="AM1483" s="40">
        <v>9602280</v>
      </c>
      <c r="AN1483" s="40">
        <v>9753415</v>
      </c>
      <c r="AO1483" s="40">
        <v>9897718</v>
      </c>
      <c r="AP1483" s="40">
        <v>10032816</v>
      </c>
      <c r="AQ1483" s="40">
        <v>10157382</v>
      </c>
      <c r="AR1483" s="40">
        <v>10274037</v>
      </c>
      <c r="AS1483" s="40">
        <v>10385774</v>
      </c>
      <c r="AT1483" s="40">
        <v>10498240</v>
      </c>
      <c r="AU1483" s="40">
        <v>10619153</v>
      </c>
      <c r="AV1483" s="40">
        <v>10759375</v>
      </c>
      <c r="AW1483" s="40">
        <v>10903695</v>
      </c>
      <c r="AX1483" s="40">
        <v>11051281</v>
      </c>
      <c r="AY1483" s="40">
        <v>11200514</v>
      </c>
      <c r="AZ1483" s="40">
        <v>11350915</v>
      </c>
      <c r="BA1483" s="40">
        <v>11501635</v>
      </c>
      <c r="BB1483" s="40">
        <v>11652246</v>
      </c>
      <c r="BC1483" s="40">
        <v>11800528</v>
      </c>
      <c r="BD1483" s="40">
        <v>11944505</v>
      </c>
      <c r="BE1483" s="40">
        <v>12081281</v>
      </c>
      <c r="BF1483" s="40">
        <v>12210700</v>
      </c>
      <c r="BG1483" s="40">
        <v>12333078</v>
      </c>
      <c r="BH1483" s="40">
        <v>12449131</v>
      </c>
      <c r="BI1483" s="40">
        <v>12559431</v>
      </c>
      <c r="BJ1483" s="40">
        <v>12664376</v>
      </c>
      <c r="BK1483" s="40">
        <v>12763826</v>
      </c>
      <c r="BL1483" s="40">
        <v>12857780</v>
      </c>
    </row>
    <row r="1484" spans="1:64" x14ac:dyDescent="0.3">
      <c r="A1484" s="40" t="s">
        <v>161</v>
      </c>
      <c r="B1484" s="40" t="s">
        <v>162</v>
      </c>
      <c r="C1484" s="40" t="s">
        <v>330</v>
      </c>
      <c r="D1484" s="40" t="s">
        <v>119</v>
      </c>
      <c r="E1484" s="40" t="s">
        <v>293</v>
      </c>
      <c r="G1484" s="40" t="s">
        <v>120</v>
      </c>
      <c r="H1484" s="40">
        <v>4717603</v>
      </c>
      <c r="I1484" s="40">
        <v>4753793</v>
      </c>
      <c r="J1484" s="40">
        <v>4790252</v>
      </c>
      <c r="K1484" s="40">
        <v>4827561</v>
      </c>
      <c r="L1484" s="40">
        <v>4866410</v>
      </c>
      <c r="M1484" s="40">
        <v>4906692</v>
      </c>
      <c r="N1484" s="40">
        <v>4948758</v>
      </c>
      <c r="O1484" s="40">
        <v>4993543</v>
      </c>
      <c r="P1484" s="40">
        <v>5042514</v>
      </c>
      <c r="Q1484" s="40">
        <v>5096547</v>
      </c>
      <c r="R1484" s="40">
        <v>5156165</v>
      </c>
      <c r="S1484" s="40">
        <v>5220913</v>
      </c>
      <c r="T1484" s="40">
        <v>5289356</v>
      </c>
      <c r="U1484" s="40">
        <v>5359283</v>
      </c>
      <c r="V1484" s="40">
        <v>5429297</v>
      </c>
      <c r="W1484" s="40">
        <v>5498344</v>
      </c>
      <c r="X1484" s="40">
        <v>5565722</v>
      </c>
      <c r="Y1484" s="40">
        <v>5633086</v>
      </c>
      <c r="Z1484" s="40">
        <v>5703908</v>
      </c>
      <c r="AA1484" s="40">
        <v>5779587</v>
      </c>
      <c r="AB1484" s="40">
        <v>5861956</v>
      </c>
      <c r="AC1484" s="40">
        <v>5949575</v>
      </c>
      <c r="AD1484" s="40">
        <v>6037107</v>
      </c>
      <c r="AE1484" s="40">
        <v>6117389</v>
      </c>
      <c r="AF1484" s="40">
        <v>6186174</v>
      </c>
      <c r="AG1484" s="40">
        <v>6240985</v>
      </c>
      <c r="AH1484" s="40">
        <v>6287284</v>
      </c>
      <c r="AI1484" s="40">
        <v>6341537</v>
      </c>
      <c r="AJ1484" s="40">
        <v>6406731</v>
      </c>
      <c r="AK1484" s="40">
        <v>6490937</v>
      </c>
      <c r="AL1484" s="40">
        <v>6597455</v>
      </c>
      <c r="AM1484" s="40">
        <v>6723385</v>
      </c>
      <c r="AN1484" s="40">
        <v>6863341</v>
      </c>
      <c r="AO1484" s="40">
        <v>7008585</v>
      </c>
      <c r="AP1484" s="40">
        <v>7153490</v>
      </c>
      <c r="AQ1484" s="40">
        <v>7296504</v>
      </c>
      <c r="AR1484" s="40">
        <v>7440534</v>
      </c>
      <c r="AS1484" s="40">
        <v>7583408</v>
      </c>
      <c r="AT1484" s="40">
        <v>7715630</v>
      </c>
      <c r="AU1484" s="40">
        <v>7857692</v>
      </c>
      <c r="AV1484" s="40">
        <v>8009743</v>
      </c>
      <c r="AW1484" s="40">
        <v>8169830</v>
      </c>
      <c r="AX1484" s="40">
        <v>8337922</v>
      </c>
      <c r="AY1484" s="40">
        <v>8513239</v>
      </c>
      <c r="AZ1484" s="40">
        <v>8695480</v>
      </c>
      <c r="BA1484" s="40">
        <v>8884354</v>
      </c>
      <c r="BB1484" s="40">
        <v>9078961</v>
      </c>
      <c r="BC1484" s="40">
        <v>9274246</v>
      </c>
      <c r="BD1484" s="40">
        <v>9465075</v>
      </c>
      <c r="BE1484" s="40">
        <v>9648205</v>
      </c>
      <c r="BF1484" s="40">
        <v>9822060</v>
      </c>
      <c r="BG1484" s="40">
        <v>9988322</v>
      </c>
      <c r="BH1484" s="40">
        <v>10150665</v>
      </c>
      <c r="BI1484" s="40">
        <v>10314089</v>
      </c>
      <c r="BJ1484" s="40">
        <v>10482315</v>
      </c>
      <c r="BK1484" s="40">
        <v>10656003</v>
      </c>
      <c r="BL1484" s="40">
        <v>10833708</v>
      </c>
    </row>
    <row r="1485" spans="1:64" x14ac:dyDescent="0.3">
      <c r="A1485" s="40" t="s">
        <v>163</v>
      </c>
      <c r="B1485" s="40" t="s">
        <v>164</v>
      </c>
      <c r="C1485" s="40" t="s">
        <v>330</v>
      </c>
      <c r="D1485" s="40" t="s">
        <v>119</v>
      </c>
      <c r="E1485" s="40" t="s">
        <v>293</v>
      </c>
      <c r="G1485" s="40" t="s">
        <v>120</v>
      </c>
      <c r="H1485" s="40">
        <v>817554</v>
      </c>
      <c r="I1485" s="40">
        <v>836158</v>
      </c>
      <c r="J1485" s="40">
        <v>854854</v>
      </c>
      <c r="K1485" s="40">
        <v>873569</v>
      </c>
      <c r="L1485" s="40">
        <v>892237</v>
      </c>
      <c r="M1485" s="40">
        <v>910763</v>
      </c>
      <c r="N1485" s="40">
        <v>929042</v>
      </c>
      <c r="O1485" s="40">
        <v>946987</v>
      </c>
      <c r="P1485" s="40">
        <v>964554</v>
      </c>
      <c r="Q1485" s="40">
        <v>981581</v>
      </c>
      <c r="R1485" s="40">
        <v>997987</v>
      </c>
      <c r="S1485" s="40">
        <v>1013656</v>
      </c>
      <c r="T1485" s="40">
        <v>1028540</v>
      </c>
      <c r="U1485" s="40">
        <v>1042481</v>
      </c>
      <c r="V1485" s="40">
        <v>1055389</v>
      </c>
      <c r="W1485" s="40">
        <v>1067096</v>
      </c>
      <c r="X1485" s="40">
        <v>1079123</v>
      </c>
      <c r="Y1485" s="40">
        <v>1091713</v>
      </c>
      <c r="Z1485" s="40">
        <v>1103419</v>
      </c>
      <c r="AA1485" s="40">
        <v>1114191</v>
      </c>
      <c r="AB1485" s="40">
        <v>1124046</v>
      </c>
      <c r="AC1485" s="40">
        <v>1132793</v>
      </c>
      <c r="AD1485" s="40">
        <v>1140274</v>
      </c>
      <c r="AE1485" s="40">
        <v>1146216</v>
      </c>
      <c r="AF1485" s="40">
        <v>1150568</v>
      </c>
      <c r="AG1485" s="40">
        <v>1153232</v>
      </c>
      <c r="AH1485" s="40">
        <v>1154300</v>
      </c>
      <c r="AI1485" s="40">
        <v>1162070</v>
      </c>
      <c r="AJ1485" s="40">
        <v>1196545</v>
      </c>
      <c r="AK1485" s="40">
        <v>1231828</v>
      </c>
      <c r="AL1485" s="40">
        <v>1267824</v>
      </c>
      <c r="AM1485" s="40">
        <v>1304675</v>
      </c>
      <c r="AN1485" s="40">
        <v>1342928</v>
      </c>
      <c r="AO1485" s="40">
        <v>1383323</v>
      </c>
      <c r="AP1485" s="40">
        <v>1426381</v>
      </c>
      <c r="AQ1485" s="40">
        <v>1472340</v>
      </c>
      <c r="AR1485" s="40">
        <v>1521046</v>
      </c>
      <c r="AS1485" s="40">
        <v>1571927</v>
      </c>
      <c r="AT1485" s="40">
        <v>1624232</v>
      </c>
      <c r="AU1485" s="40">
        <v>1677337</v>
      </c>
      <c r="AV1485" s="40">
        <v>1713061</v>
      </c>
      <c r="AW1485" s="40">
        <v>1738878</v>
      </c>
      <c r="AX1485" s="40">
        <v>1763891</v>
      </c>
      <c r="AY1485" s="40">
        <v>1788298</v>
      </c>
      <c r="AZ1485" s="40">
        <v>1812343</v>
      </c>
      <c r="BA1485" s="40">
        <v>1835837</v>
      </c>
      <c r="BB1485" s="40">
        <v>1858736</v>
      </c>
      <c r="BC1485" s="40">
        <v>1881372</v>
      </c>
      <c r="BD1485" s="40">
        <v>1904405</v>
      </c>
      <c r="BE1485" s="40">
        <v>1927929</v>
      </c>
      <c r="BF1485" s="40">
        <v>1952038</v>
      </c>
      <c r="BG1485" s="40">
        <v>1976403</v>
      </c>
      <c r="BH1485" s="40">
        <v>2000471</v>
      </c>
      <c r="BI1485" s="40">
        <v>2023710</v>
      </c>
      <c r="BJ1485" s="40">
        <v>2045625</v>
      </c>
      <c r="BK1485" s="40">
        <v>2066123</v>
      </c>
      <c r="BL1485" s="40">
        <v>2085266</v>
      </c>
    </row>
    <row r="1486" spans="1:64" x14ac:dyDescent="0.3">
      <c r="A1486" s="40" t="s">
        <v>167</v>
      </c>
      <c r="B1486" s="40" t="s">
        <v>168</v>
      </c>
      <c r="C1486" s="40" t="s">
        <v>330</v>
      </c>
      <c r="D1486" s="40" t="s">
        <v>119</v>
      </c>
      <c r="E1486" s="40" t="s">
        <v>293</v>
      </c>
      <c r="G1486" s="40" t="s">
        <v>120</v>
      </c>
      <c r="H1486" s="40">
        <v>3280743</v>
      </c>
      <c r="I1486" s="40">
        <v>3372867</v>
      </c>
      <c r="J1486" s="40">
        <v>3462667</v>
      </c>
      <c r="K1486" s="40">
        <v>3554366</v>
      </c>
      <c r="L1486" s="40">
        <v>3647434</v>
      </c>
      <c r="M1486" s="40">
        <v>3741787</v>
      </c>
      <c r="N1486" s="40">
        <v>3833855</v>
      </c>
      <c r="O1486" s="40">
        <v>3926653</v>
      </c>
      <c r="P1486" s="40">
        <v>4020030</v>
      </c>
      <c r="Q1486" s="40">
        <v>4113827</v>
      </c>
      <c r="R1486" s="40">
        <v>4207856</v>
      </c>
      <c r="S1486" s="40">
        <v>4302141</v>
      </c>
      <c r="T1486" s="40">
        <v>4397295</v>
      </c>
      <c r="U1486" s="40">
        <v>4493997</v>
      </c>
      <c r="V1486" s="40">
        <v>4592757</v>
      </c>
      <c r="W1486" s="40">
        <v>4693608</v>
      </c>
      <c r="X1486" s="40">
        <v>4796429</v>
      </c>
      <c r="Y1486" s="40">
        <v>4916136</v>
      </c>
      <c r="Z1486" s="40">
        <v>5048543</v>
      </c>
      <c r="AA1486" s="40">
        <v>5183816</v>
      </c>
      <c r="AB1486" s="40">
        <v>5322249</v>
      </c>
      <c r="AC1486" s="40">
        <v>5464353</v>
      </c>
      <c r="AD1486" s="40">
        <v>5609832</v>
      </c>
      <c r="AE1486" s="40">
        <v>5758528</v>
      </c>
      <c r="AF1486" s="40">
        <v>5910628</v>
      </c>
      <c r="AG1486" s="40">
        <v>6066099</v>
      </c>
      <c r="AH1486" s="40">
        <v>6225886</v>
      </c>
      <c r="AI1486" s="40">
        <v>6393456</v>
      </c>
      <c r="AJ1486" s="40">
        <v>6581193</v>
      </c>
      <c r="AK1486" s="40">
        <v>6781445</v>
      </c>
      <c r="AL1486" s="40">
        <v>6994884</v>
      </c>
      <c r="AM1486" s="40">
        <v>7221784</v>
      </c>
      <c r="AN1486" s="40">
        <v>7462114</v>
      </c>
      <c r="AO1486" s="40">
        <v>7715760</v>
      </c>
      <c r="AP1486" s="40">
        <v>7982473</v>
      </c>
      <c r="AQ1486" s="40">
        <v>8263009</v>
      </c>
      <c r="AR1486" s="40">
        <v>8557665</v>
      </c>
      <c r="AS1486" s="40">
        <v>8865390</v>
      </c>
      <c r="AT1486" s="40">
        <v>9184900</v>
      </c>
      <c r="AU1486" s="40">
        <v>9515381</v>
      </c>
      <c r="AV1486" s="40">
        <v>9857853</v>
      </c>
      <c r="AW1486" s="40">
        <v>10221916</v>
      </c>
      <c r="AX1486" s="40">
        <v>10600002</v>
      </c>
      <c r="AY1486" s="40">
        <v>10994266</v>
      </c>
      <c r="AZ1486" s="40">
        <v>11406541</v>
      </c>
      <c r="BA1486" s="40">
        <v>11837299</v>
      </c>
      <c r="BB1486" s="40">
        <v>12287080</v>
      </c>
      <c r="BC1486" s="40">
        <v>12757088</v>
      </c>
      <c r="BD1486" s="40">
        <v>13248106</v>
      </c>
      <c r="BE1486" s="40">
        <v>13761185</v>
      </c>
      <c r="BF1486" s="40">
        <v>14297435</v>
      </c>
      <c r="BG1486" s="40">
        <v>14856981</v>
      </c>
      <c r="BH1486" s="40">
        <v>15439826</v>
      </c>
      <c r="BI1486" s="40">
        <v>16042569</v>
      </c>
      <c r="BJ1486" s="40">
        <v>16664305</v>
      </c>
      <c r="BK1486" s="40">
        <v>17305357</v>
      </c>
      <c r="BL1486" s="40">
        <v>17965802</v>
      </c>
    </row>
    <row r="1487" spans="1:64" x14ac:dyDescent="0.3">
      <c r="A1487" s="40" t="s">
        <v>169</v>
      </c>
      <c r="B1487" s="40" t="s">
        <v>170</v>
      </c>
      <c r="C1487" s="40" t="s">
        <v>330</v>
      </c>
      <c r="D1487" s="40" t="s">
        <v>119</v>
      </c>
      <c r="E1487" s="40" t="s">
        <v>293</v>
      </c>
      <c r="G1487" s="40" t="s">
        <v>120</v>
      </c>
      <c r="H1487" s="40">
        <v>38861891</v>
      </c>
      <c r="I1487" s="40">
        <v>39571259</v>
      </c>
      <c r="J1487" s="40">
        <v>40305299</v>
      </c>
      <c r="K1487" s="40">
        <v>41059459</v>
      </c>
      <c r="L1487" s="40">
        <v>41830659</v>
      </c>
      <c r="M1487" s="40">
        <v>42618989</v>
      </c>
      <c r="N1487" s="40">
        <v>43429590</v>
      </c>
      <c r="O1487" s="40">
        <v>44266031</v>
      </c>
      <c r="P1487" s="40">
        <v>45134193</v>
      </c>
      <c r="Q1487" s="40">
        <v>46039103</v>
      </c>
      <c r="R1487" s="40">
        <v>46895556</v>
      </c>
      <c r="S1487" s="40">
        <v>47781277</v>
      </c>
      <c r="T1487" s="40">
        <v>48718304</v>
      </c>
      <c r="U1487" s="40">
        <v>49731708</v>
      </c>
      <c r="V1487" s="40">
        <v>50838279</v>
      </c>
      <c r="W1487" s="40">
        <v>52047269</v>
      </c>
      <c r="X1487" s="40">
        <v>53345151</v>
      </c>
      <c r="Y1487" s="40">
        <v>54690627</v>
      </c>
      <c r="Z1487" s="40">
        <v>56029312</v>
      </c>
      <c r="AA1487" s="40">
        <v>57321403</v>
      </c>
      <c r="AB1487" s="40">
        <v>58369903</v>
      </c>
      <c r="AC1487" s="40">
        <v>59352769</v>
      </c>
      <c r="AD1487" s="40">
        <v>60294387</v>
      </c>
      <c r="AE1487" s="40">
        <v>61227621</v>
      </c>
      <c r="AF1487" s="40">
        <v>62179031</v>
      </c>
      <c r="AG1487" s="40">
        <v>63150403</v>
      </c>
      <c r="AH1487" s="40">
        <v>64130056</v>
      </c>
      <c r="AI1487" s="40">
        <v>65107017</v>
      </c>
      <c r="AJ1487" s="40">
        <v>66066185</v>
      </c>
      <c r="AK1487" s="40">
        <v>66993856</v>
      </c>
      <c r="AL1487" s="40">
        <v>68236428</v>
      </c>
      <c r="AM1487" s="40">
        <v>69476594</v>
      </c>
      <c r="AN1487" s="40">
        <v>70718572</v>
      </c>
      <c r="AO1487" s="40">
        <v>71967482</v>
      </c>
      <c r="AP1487" s="40">
        <v>73226373</v>
      </c>
      <c r="AQ1487" s="40">
        <v>74495561</v>
      </c>
      <c r="AR1487" s="40">
        <v>75779811</v>
      </c>
      <c r="AS1487" s="40">
        <v>77078791</v>
      </c>
      <c r="AT1487" s="40">
        <v>78393114</v>
      </c>
      <c r="AU1487" s="40">
        <v>79724569</v>
      </c>
      <c r="AV1487" s="40">
        <v>80711882</v>
      </c>
      <c r="AW1487" s="40">
        <v>81693068</v>
      </c>
      <c r="AX1487" s="40">
        <v>82672874</v>
      </c>
      <c r="AY1487" s="40">
        <v>83657007</v>
      </c>
      <c r="AZ1487" s="40">
        <v>84650266</v>
      </c>
      <c r="BA1487" s="40">
        <v>85649746</v>
      </c>
      <c r="BB1487" s="40">
        <v>86651059</v>
      </c>
      <c r="BC1487" s="40">
        <v>87649521</v>
      </c>
      <c r="BD1487" s="40">
        <v>88645380</v>
      </c>
      <c r="BE1487" s="40">
        <v>89628433</v>
      </c>
      <c r="BF1487" s="40">
        <v>90615032</v>
      </c>
      <c r="BG1487" s="40">
        <v>91601955</v>
      </c>
      <c r="BH1487" s="40">
        <v>92585065</v>
      </c>
      <c r="BI1487" s="40">
        <v>93555829</v>
      </c>
      <c r="BJ1487" s="40">
        <v>94508021</v>
      </c>
      <c r="BK1487" s="40">
        <v>95444304</v>
      </c>
      <c r="BL1487" s="40">
        <v>96361319</v>
      </c>
    </row>
    <row r="1488" spans="1:64" x14ac:dyDescent="0.3">
      <c r="A1488" s="40" t="s">
        <v>173</v>
      </c>
      <c r="B1488" s="40" t="s">
        <v>174</v>
      </c>
      <c r="C1488" s="40" t="s">
        <v>330</v>
      </c>
      <c r="D1488" s="40" t="s">
        <v>119</v>
      </c>
      <c r="E1488" s="40" t="s">
        <v>293</v>
      </c>
      <c r="G1488" s="40" t="s">
        <v>120</v>
      </c>
      <c r="H1488" s="40">
        <v>2516121</v>
      </c>
      <c r="I1488" s="40">
        <v>2563754</v>
      </c>
      <c r="J1488" s="40">
        <v>2612249</v>
      </c>
      <c r="K1488" s="40">
        <v>2661711</v>
      </c>
      <c r="L1488" s="40">
        <v>2712401</v>
      </c>
      <c r="M1488" s="40">
        <v>2763964</v>
      </c>
      <c r="N1488" s="40">
        <v>2816185</v>
      </c>
      <c r="O1488" s="40">
        <v>2869399</v>
      </c>
      <c r="P1488" s="40">
        <v>2924111</v>
      </c>
      <c r="Q1488" s="40">
        <v>2980253</v>
      </c>
      <c r="R1488" s="40">
        <v>3040324</v>
      </c>
      <c r="S1488" s="40">
        <v>3101920</v>
      </c>
      <c r="T1488" s="40">
        <v>3163006</v>
      </c>
      <c r="U1488" s="40">
        <v>3220599</v>
      </c>
      <c r="V1488" s="40">
        <v>3273052</v>
      </c>
      <c r="W1488" s="40">
        <v>3323844</v>
      </c>
      <c r="X1488" s="40">
        <v>3387835</v>
      </c>
      <c r="Y1488" s="40">
        <v>3451361</v>
      </c>
      <c r="Z1488" s="40">
        <v>3518553</v>
      </c>
      <c r="AA1488" s="40">
        <v>3592212</v>
      </c>
      <c r="AB1488" s="40">
        <v>3673201</v>
      </c>
      <c r="AC1488" s="40">
        <v>3760658</v>
      </c>
      <c r="AD1488" s="40">
        <v>3853561</v>
      </c>
      <c r="AE1488" s="40">
        <v>3950263</v>
      </c>
      <c r="AF1488" s="40">
        <v>4049784</v>
      </c>
      <c r="AG1488" s="40">
        <v>4151503</v>
      </c>
      <c r="AH1488" s="40">
        <v>4255533</v>
      </c>
      <c r="AI1488" s="40">
        <v>4363373</v>
      </c>
      <c r="AJ1488" s="40">
        <v>4488401</v>
      </c>
      <c r="AK1488" s="40">
        <v>4616784</v>
      </c>
      <c r="AL1488" s="40">
        <v>4748728</v>
      </c>
      <c r="AM1488" s="40">
        <v>4883679</v>
      </c>
      <c r="AN1488" s="40">
        <v>5019470</v>
      </c>
      <c r="AO1488" s="40">
        <v>5152929</v>
      </c>
      <c r="AP1488" s="40">
        <v>5282425</v>
      </c>
      <c r="AQ1488" s="40">
        <v>5406971</v>
      </c>
      <c r="AR1488" s="40">
        <v>5527941</v>
      </c>
      <c r="AS1488" s="40">
        <v>5647834</v>
      </c>
      <c r="AT1488" s="40">
        <v>5770501</v>
      </c>
      <c r="AU1488" s="40">
        <v>5898802</v>
      </c>
      <c r="AV1488" s="40">
        <v>6033674</v>
      </c>
      <c r="AW1488" s="40">
        <v>6175008</v>
      </c>
      <c r="AX1488" s="40">
        <v>6306769</v>
      </c>
      <c r="AY1488" s="40">
        <v>6430482</v>
      </c>
      <c r="AZ1488" s="40">
        <v>6557913</v>
      </c>
      <c r="BA1488" s="40">
        <v>6688592</v>
      </c>
      <c r="BB1488" s="40">
        <v>6823140</v>
      </c>
      <c r="BC1488" s="40">
        <v>6962724</v>
      </c>
      <c r="BD1488" s="40">
        <v>7108965</v>
      </c>
      <c r="BE1488" s="40">
        <v>7262408</v>
      </c>
      <c r="BF1488" s="40">
        <v>7423504</v>
      </c>
      <c r="BG1488" s="40">
        <v>7591335</v>
      </c>
      <c r="BH1488" s="40">
        <v>7763493</v>
      </c>
      <c r="BI1488" s="40">
        <v>7936940</v>
      </c>
      <c r="BJ1488" s="40">
        <v>8108245</v>
      </c>
      <c r="BK1488" s="40">
        <v>8276653</v>
      </c>
      <c r="BL1488" s="40">
        <v>8442012</v>
      </c>
    </row>
    <row r="1489" spans="1:64" x14ac:dyDescent="0.3">
      <c r="A1489" s="40" t="s">
        <v>5</v>
      </c>
      <c r="B1489" s="40" t="s">
        <v>6</v>
      </c>
      <c r="C1489" s="40" t="s">
        <v>329</v>
      </c>
      <c r="D1489" s="40" t="s">
        <v>121</v>
      </c>
      <c r="E1489" s="40" t="s">
        <v>293</v>
      </c>
      <c r="G1489" s="40" t="s">
        <v>122</v>
      </c>
      <c r="H1489" s="40">
        <v>89.201999999999998</v>
      </c>
      <c r="I1489" s="40">
        <v>88.796000000000006</v>
      </c>
      <c r="J1489" s="40">
        <v>88.376000000000005</v>
      </c>
      <c r="K1489" s="40">
        <v>87.941999999999993</v>
      </c>
      <c r="L1489" s="40">
        <v>87.495999999999995</v>
      </c>
      <c r="M1489" s="40">
        <v>87.034999999999997</v>
      </c>
      <c r="N1489" s="40">
        <v>86.558999999999997</v>
      </c>
      <c r="O1489" s="40">
        <v>86.067999999999998</v>
      </c>
      <c r="P1489" s="40">
        <v>85.563999999999993</v>
      </c>
      <c r="Q1489" s="40">
        <v>85.043000000000006</v>
      </c>
      <c r="R1489" s="40">
        <v>84.367999999999995</v>
      </c>
      <c r="S1489" s="40">
        <v>83.545000000000002</v>
      </c>
      <c r="T1489" s="40">
        <v>82.69</v>
      </c>
      <c r="U1489" s="40">
        <v>81.798000000000002</v>
      </c>
      <c r="V1489" s="40">
        <v>80.872</v>
      </c>
      <c r="W1489" s="40">
        <v>79.908000000000001</v>
      </c>
      <c r="X1489" s="40">
        <v>78.912000000000006</v>
      </c>
      <c r="Y1489" s="40">
        <v>77.878</v>
      </c>
      <c r="Z1489" s="40">
        <v>76.808000000000007</v>
      </c>
      <c r="AA1489" s="40">
        <v>75.701999999999998</v>
      </c>
      <c r="AB1489" s="40">
        <v>74.563000000000002</v>
      </c>
      <c r="AC1489" s="40">
        <v>73.388000000000005</v>
      </c>
      <c r="AD1489" s="40">
        <v>72.179000000000002</v>
      </c>
      <c r="AE1489" s="40">
        <v>70.935000000000002</v>
      </c>
      <c r="AF1489" s="40">
        <v>69.662000000000006</v>
      </c>
      <c r="AG1489" s="40">
        <v>68.356999999999999</v>
      </c>
      <c r="AH1489" s="40">
        <v>67.022000000000006</v>
      </c>
      <c r="AI1489" s="40">
        <v>65.656999999999996</v>
      </c>
      <c r="AJ1489" s="40">
        <v>64.269000000000005</v>
      </c>
      <c r="AK1489" s="40">
        <v>62.856000000000002</v>
      </c>
      <c r="AL1489" s="40">
        <v>61.42</v>
      </c>
      <c r="AM1489" s="40">
        <v>59.960999999999999</v>
      </c>
      <c r="AN1489" s="40">
        <v>58.488999999999997</v>
      </c>
      <c r="AO1489" s="40">
        <v>57</v>
      </c>
      <c r="AP1489" s="40">
        <v>55.831000000000003</v>
      </c>
      <c r="AQ1489" s="40">
        <v>54.654000000000003</v>
      </c>
      <c r="AR1489" s="40">
        <v>53.475000000000001</v>
      </c>
      <c r="AS1489" s="40">
        <v>52.29</v>
      </c>
      <c r="AT1489" s="40">
        <v>51.103000000000002</v>
      </c>
      <c r="AU1489" s="40">
        <v>49.912999999999997</v>
      </c>
      <c r="AV1489" s="40">
        <v>48.725999999999999</v>
      </c>
      <c r="AW1489" s="40">
        <v>47.539000000000001</v>
      </c>
      <c r="AX1489" s="40">
        <v>46.354999999999997</v>
      </c>
      <c r="AY1489" s="40">
        <v>45.173000000000002</v>
      </c>
      <c r="AZ1489" s="40">
        <v>44</v>
      </c>
      <c r="BA1489" s="40">
        <v>43.235999999999997</v>
      </c>
      <c r="BB1489" s="40">
        <v>42.475999999999999</v>
      </c>
      <c r="BC1489" s="40">
        <v>41.718000000000004</v>
      </c>
      <c r="BD1489" s="40">
        <v>40.966000000000001</v>
      </c>
      <c r="BE1489" s="40">
        <v>40.216999999999999</v>
      </c>
      <c r="BF1489" s="40">
        <v>39.472000000000001</v>
      </c>
      <c r="BG1489" s="40">
        <v>38.731999999999999</v>
      </c>
      <c r="BH1489" s="40">
        <v>37.997999999999998</v>
      </c>
      <c r="BI1489" s="40">
        <v>37.268999999999998</v>
      </c>
      <c r="BJ1489" s="40">
        <v>36.554000000000002</v>
      </c>
      <c r="BK1489" s="40">
        <v>35.850999999999999</v>
      </c>
      <c r="BL1489" s="40">
        <v>35.161000000000001</v>
      </c>
    </row>
    <row r="1490" spans="1:64" x14ac:dyDescent="0.3">
      <c r="A1490" s="40" t="s">
        <v>151</v>
      </c>
      <c r="B1490" s="40" t="s">
        <v>152</v>
      </c>
      <c r="C1490" s="40" t="s">
        <v>329</v>
      </c>
      <c r="D1490" s="40" t="s">
        <v>121</v>
      </c>
      <c r="E1490" s="40" t="s">
        <v>293</v>
      </c>
      <c r="G1490" s="40" t="s">
        <v>122</v>
      </c>
      <c r="H1490" s="40">
        <v>97.885000000000005</v>
      </c>
      <c r="I1490" s="40">
        <v>97.846000000000004</v>
      </c>
      <c r="J1490" s="40">
        <v>97.807000000000002</v>
      </c>
      <c r="K1490" s="40">
        <v>97.766999999999996</v>
      </c>
      <c r="L1490" s="40">
        <v>97.706000000000003</v>
      </c>
      <c r="M1490" s="40">
        <v>97.605000000000004</v>
      </c>
      <c r="N1490" s="40">
        <v>97.498999999999995</v>
      </c>
      <c r="O1490" s="40">
        <v>97.388999999999996</v>
      </c>
      <c r="P1490" s="40">
        <v>97.274000000000001</v>
      </c>
      <c r="Q1490" s="40">
        <v>97.155000000000001</v>
      </c>
      <c r="R1490" s="40">
        <v>97.03</v>
      </c>
      <c r="S1490" s="40">
        <v>96.899000000000001</v>
      </c>
      <c r="T1490" s="40">
        <v>96.763999999999996</v>
      </c>
      <c r="U1490" s="40">
        <v>96.623000000000005</v>
      </c>
      <c r="V1490" s="40">
        <v>96.474999999999994</v>
      </c>
      <c r="W1490" s="40">
        <v>96.322000000000003</v>
      </c>
      <c r="X1490" s="40">
        <v>96.162000000000006</v>
      </c>
      <c r="Y1490" s="40">
        <v>95.995000000000005</v>
      </c>
      <c r="Z1490" s="40">
        <v>95.822000000000003</v>
      </c>
      <c r="AA1490" s="40">
        <v>95.661000000000001</v>
      </c>
      <c r="AB1490" s="40">
        <v>95.497</v>
      </c>
      <c r="AC1490" s="40">
        <v>95.325999999999993</v>
      </c>
      <c r="AD1490" s="40">
        <v>95.15</v>
      </c>
      <c r="AE1490" s="40">
        <v>94.966999999999999</v>
      </c>
      <c r="AF1490" s="40">
        <v>94.778999999999996</v>
      </c>
      <c r="AG1490" s="40">
        <v>94.582999999999998</v>
      </c>
      <c r="AH1490" s="40">
        <v>94.38</v>
      </c>
      <c r="AI1490" s="40">
        <v>94.17</v>
      </c>
      <c r="AJ1490" s="40">
        <v>93.953000000000003</v>
      </c>
      <c r="AK1490" s="40">
        <v>93.728999999999999</v>
      </c>
      <c r="AL1490" s="40">
        <v>93.545000000000002</v>
      </c>
      <c r="AM1490" s="40">
        <v>93.363</v>
      </c>
      <c r="AN1490" s="40">
        <v>93.177000000000007</v>
      </c>
      <c r="AO1490" s="40">
        <v>92.986000000000004</v>
      </c>
      <c r="AP1490" s="40">
        <v>92.789000000000001</v>
      </c>
      <c r="AQ1490" s="40">
        <v>92.587999999999994</v>
      </c>
      <c r="AR1490" s="40">
        <v>92.382000000000005</v>
      </c>
      <c r="AS1490" s="40">
        <v>92.17</v>
      </c>
      <c r="AT1490" s="40">
        <v>91.963999999999999</v>
      </c>
      <c r="AU1490" s="40">
        <v>91.754000000000005</v>
      </c>
      <c r="AV1490" s="40">
        <v>91.539000000000001</v>
      </c>
      <c r="AW1490" s="40">
        <v>91.317999999999998</v>
      </c>
      <c r="AX1490" s="40">
        <v>91.091999999999999</v>
      </c>
      <c r="AY1490" s="40">
        <v>90.861000000000004</v>
      </c>
      <c r="AZ1490" s="40">
        <v>90.625</v>
      </c>
      <c r="BA1490" s="40">
        <v>90.382999999999996</v>
      </c>
      <c r="BB1490" s="40">
        <v>90.135999999999996</v>
      </c>
      <c r="BC1490" s="40">
        <v>89.882000000000005</v>
      </c>
      <c r="BD1490" s="40">
        <v>89.623999999999995</v>
      </c>
      <c r="BE1490" s="40">
        <v>89.358000000000004</v>
      </c>
      <c r="BF1490" s="40">
        <v>89.084999999999994</v>
      </c>
      <c r="BG1490" s="40">
        <v>88.805999999999997</v>
      </c>
      <c r="BH1490" s="40">
        <v>88.518000000000001</v>
      </c>
      <c r="BI1490" s="40">
        <v>88.224000000000004</v>
      </c>
      <c r="BJ1490" s="40">
        <v>87.921999999999997</v>
      </c>
      <c r="BK1490" s="40">
        <v>87.611999999999995</v>
      </c>
      <c r="BL1490" s="40">
        <v>87.293999999999997</v>
      </c>
    </row>
    <row r="1491" spans="1:64" x14ac:dyDescent="0.3">
      <c r="A1491" s="40" t="s">
        <v>157</v>
      </c>
      <c r="B1491" s="40" t="s">
        <v>158</v>
      </c>
      <c r="C1491" s="40" t="s">
        <v>329</v>
      </c>
      <c r="D1491" s="40" t="s">
        <v>121</v>
      </c>
      <c r="E1491" s="40" t="s">
        <v>293</v>
      </c>
      <c r="G1491" s="40" t="s">
        <v>122</v>
      </c>
      <c r="H1491" s="40">
        <v>93.35</v>
      </c>
      <c r="I1491" s="40">
        <v>93.126000000000005</v>
      </c>
      <c r="J1491" s="40">
        <v>92.896000000000001</v>
      </c>
      <c r="K1491" s="40">
        <v>92.658000000000001</v>
      </c>
      <c r="L1491" s="40">
        <v>92.412999999999997</v>
      </c>
      <c r="M1491" s="40">
        <v>92.16</v>
      </c>
      <c r="N1491" s="40">
        <v>91.9</v>
      </c>
      <c r="O1491" s="40">
        <v>91.74</v>
      </c>
      <c r="P1491" s="40">
        <v>91.578000000000003</v>
      </c>
      <c r="Q1491" s="40">
        <v>91.412000000000006</v>
      </c>
      <c r="R1491" s="40">
        <v>91.244</v>
      </c>
      <c r="S1491" s="40">
        <v>91.072000000000003</v>
      </c>
      <c r="T1491" s="40">
        <v>90.897999999999996</v>
      </c>
      <c r="U1491" s="40">
        <v>90.721000000000004</v>
      </c>
      <c r="V1491" s="40">
        <v>90.54</v>
      </c>
      <c r="W1491" s="40">
        <v>90.355999999999995</v>
      </c>
      <c r="X1491" s="40">
        <v>90.17</v>
      </c>
      <c r="Y1491" s="40">
        <v>89.98</v>
      </c>
      <c r="Z1491" s="40">
        <v>89.786000000000001</v>
      </c>
      <c r="AA1491" s="40">
        <v>89.59</v>
      </c>
      <c r="AB1491" s="40">
        <v>89.39</v>
      </c>
      <c r="AC1491" s="40">
        <v>89.186999999999998</v>
      </c>
      <c r="AD1491" s="40">
        <v>88.98</v>
      </c>
      <c r="AE1491" s="40">
        <v>88.768000000000001</v>
      </c>
      <c r="AF1491" s="40">
        <v>88.546999999999997</v>
      </c>
      <c r="AG1491" s="40">
        <v>88.320999999999998</v>
      </c>
      <c r="AH1491" s="40">
        <v>88.090999999999994</v>
      </c>
      <c r="AI1491" s="40">
        <v>87.856999999999999</v>
      </c>
      <c r="AJ1491" s="40">
        <v>87.62</v>
      </c>
      <c r="AK1491" s="40">
        <v>87.379000000000005</v>
      </c>
      <c r="AL1491" s="40">
        <v>87.132999999999996</v>
      </c>
      <c r="AM1491" s="40">
        <v>86.884</v>
      </c>
      <c r="AN1491" s="40">
        <v>86.63</v>
      </c>
      <c r="AO1491" s="40">
        <v>86.373000000000005</v>
      </c>
      <c r="AP1491" s="40">
        <v>86.173000000000002</v>
      </c>
      <c r="AQ1491" s="40">
        <v>85.994</v>
      </c>
      <c r="AR1491" s="40">
        <v>85.813999999999993</v>
      </c>
      <c r="AS1491" s="40">
        <v>85.631</v>
      </c>
      <c r="AT1491" s="40">
        <v>85.447000000000003</v>
      </c>
      <c r="AU1491" s="40">
        <v>85.26</v>
      </c>
      <c r="AV1491" s="40">
        <v>85.072999999999993</v>
      </c>
      <c r="AW1491" s="40">
        <v>84.882000000000005</v>
      </c>
      <c r="AX1491" s="40">
        <v>84.69</v>
      </c>
      <c r="AY1491" s="40">
        <v>84.495999999999995</v>
      </c>
      <c r="AZ1491" s="40">
        <v>84.3</v>
      </c>
      <c r="BA1491" s="40">
        <v>84.100999999999999</v>
      </c>
      <c r="BB1491" s="40">
        <v>83.884</v>
      </c>
      <c r="BC1491" s="40">
        <v>83.49</v>
      </c>
      <c r="BD1491" s="40">
        <v>83.09</v>
      </c>
      <c r="BE1491" s="40">
        <v>82.680999999999997</v>
      </c>
      <c r="BF1491" s="40">
        <v>82.265000000000001</v>
      </c>
      <c r="BG1491" s="40">
        <v>81.84</v>
      </c>
      <c r="BH1491" s="40">
        <v>81.424999999999997</v>
      </c>
      <c r="BI1491" s="40">
        <v>81.001999999999995</v>
      </c>
      <c r="BJ1491" s="40">
        <v>80.572000000000003</v>
      </c>
      <c r="BK1491" s="40">
        <v>80.134</v>
      </c>
      <c r="BL1491" s="40">
        <v>79.69</v>
      </c>
    </row>
    <row r="1492" spans="1:64" x14ac:dyDescent="0.3">
      <c r="A1492" s="40" t="s">
        <v>159</v>
      </c>
      <c r="B1492" s="40" t="s">
        <v>160</v>
      </c>
      <c r="C1492" s="40" t="s">
        <v>329</v>
      </c>
      <c r="D1492" s="40" t="s">
        <v>121</v>
      </c>
      <c r="E1492" s="40" t="s">
        <v>293</v>
      </c>
      <c r="G1492" s="40" t="s">
        <v>122</v>
      </c>
      <c r="H1492" s="40">
        <v>92.435000000000002</v>
      </c>
      <c r="I1492" s="40">
        <v>92.225999999999999</v>
      </c>
      <c r="J1492" s="40">
        <v>91.962000000000003</v>
      </c>
      <c r="K1492" s="40">
        <v>91.682000000000002</v>
      </c>
      <c r="L1492" s="40">
        <v>91.394999999999996</v>
      </c>
      <c r="M1492" s="40">
        <v>91.097999999999999</v>
      </c>
      <c r="N1492" s="40">
        <v>90.790999999999997</v>
      </c>
      <c r="O1492" s="40">
        <v>90.474999999999994</v>
      </c>
      <c r="P1492" s="40">
        <v>90.15</v>
      </c>
      <c r="Q1492" s="40">
        <v>89.704999999999998</v>
      </c>
      <c r="R1492" s="40">
        <v>89.221999999999994</v>
      </c>
      <c r="S1492" s="40">
        <v>88.718000000000004</v>
      </c>
      <c r="T1492" s="40">
        <v>88.194999999999993</v>
      </c>
      <c r="U1492" s="40">
        <v>87.650999999999996</v>
      </c>
      <c r="V1492" s="40">
        <v>87.085999999999999</v>
      </c>
      <c r="W1492" s="40">
        <v>86.497</v>
      </c>
      <c r="X1492" s="40">
        <v>85.888000000000005</v>
      </c>
      <c r="Y1492" s="40">
        <v>85.254999999999995</v>
      </c>
      <c r="Z1492" s="40">
        <v>84.599000000000004</v>
      </c>
      <c r="AA1492" s="40">
        <v>84.417000000000002</v>
      </c>
      <c r="AB1492" s="40">
        <v>84.319000000000003</v>
      </c>
      <c r="AC1492" s="40">
        <v>84.22</v>
      </c>
      <c r="AD1492" s="40">
        <v>84.120999999999995</v>
      </c>
      <c r="AE1492" s="40">
        <v>84.021000000000001</v>
      </c>
      <c r="AF1492" s="40">
        <v>83.921000000000006</v>
      </c>
      <c r="AG1492" s="40">
        <v>83.82</v>
      </c>
      <c r="AH1492" s="40">
        <v>83.718999999999994</v>
      </c>
      <c r="AI1492" s="40">
        <v>83.617000000000004</v>
      </c>
      <c r="AJ1492" s="40">
        <v>83.515000000000001</v>
      </c>
      <c r="AK1492" s="40">
        <v>83.251999999999995</v>
      </c>
      <c r="AL1492" s="40">
        <v>82.956999999999994</v>
      </c>
      <c r="AM1492" s="40">
        <v>82.658000000000001</v>
      </c>
      <c r="AN1492" s="40">
        <v>82.355000000000004</v>
      </c>
      <c r="AO1492" s="40">
        <v>82.048000000000002</v>
      </c>
      <c r="AP1492" s="40">
        <v>81.736999999999995</v>
      </c>
      <c r="AQ1492" s="40">
        <v>81.421000000000006</v>
      </c>
      <c r="AR1492" s="40">
        <v>81.102000000000004</v>
      </c>
      <c r="AS1492" s="40">
        <v>80.778000000000006</v>
      </c>
      <c r="AT1492" s="40">
        <v>80.45</v>
      </c>
      <c r="AU1492" s="40">
        <v>80.108000000000004</v>
      </c>
      <c r="AV1492" s="40">
        <v>79.760999999999996</v>
      </c>
      <c r="AW1492" s="40">
        <v>79.409000000000006</v>
      </c>
      <c r="AX1492" s="40">
        <v>79.052000000000007</v>
      </c>
      <c r="AY1492" s="40">
        <v>78.69</v>
      </c>
      <c r="AZ1492" s="40">
        <v>78.325000000000003</v>
      </c>
      <c r="BA1492" s="40">
        <v>77.954999999999998</v>
      </c>
      <c r="BB1492" s="40">
        <v>77.58</v>
      </c>
      <c r="BC1492" s="40">
        <v>77.2</v>
      </c>
      <c r="BD1492" s="40">
        <v>76.816999999999993</v>
      </c>
      <c r="BE1492" s="40">
        <v>76.429000000000002</v>
      </c>
      <c r="BF1492" s="40">
        <v>76.031000000000006</v>
      </c>
      <c r="BG1492" s="40">
        <v>75.623999999999995</v>
      </c>
      <c r="BH1492" s="40">
        <v>75.206000000000003</v>
      </c>
      <c r="BI1492" s="40">
        <v>74.778999999999996</v>
      </c>
      <c r="BJ1492" s="40">
        <v>74.341999999999999</v>
      </c>
      <c r="BK1492" s="40">
        <v>73.894999999999996</v>
      </c>
      <c r="BL1492" s="40">
        <v>73.438000000000002</v>
      </c>
    </row>
    <row r="1493" spans="1:64" x14ac:dyDescent="0.3">
      <c r="A1493" s="40" t="s">
        <v>275</v>
      </c>
      <c r="B1493" s="40" t="s">
        <v>276</v>
      </c>
      <c r="C1493" s="40" t="s">
        <v>329</v>
      </c>
      <c r="D1493" s="40" t="s">
        <v>121</v>
      </c>
      <c r="E1493" s="40" t="s">
        <v>293</v>
      </c>
      <c r="G1493" s="40" t="s">
        <v>122</v>
      </c>
      <c r="H1493" s="40">
        <v>89.028999999999996</v>
      </c>
      <c r="I1493" s="40">
        <v>88.691000000000003</v>
      </c>
      <c r="J1493" s="40">
        <v>88.343000000000004</v>
      </c>
      <c r="K1493" s="40">
        <v>87.986000000000004</v>
      </c>
      <c r="L1493" s="40">
        <v>87.620999999999995</v>
      </c>
      <c r="M1493" s="40">
        <v>87.253</v>
      </c>
      <c r="N1493" s="40">
        <v>86.926000000000002</v>
      </c>
      <c r="O1493" s="40">
        <v>86.59</v>
      </c>
      <c r="P1493" s="40">
        <v>86.248999999999995</v>
      </c>
      <c r="Q1493" s="40">
        <v>85.9</v>
      </c>
      <c r="R1493" s="40">
        <v>85.474000000000004</v>
      </c>
      <c r="S1493" s="40">
        <v>85.036000000000001</v>
      </c>
      <c r="T1493" s="40">
        <v>84.588999999999999</v>
      </c>
      <c r="U1493" s="40">
        <v>84.131</v>
      </c>
      <c r="V1493" s="40">
        <v>83.665999999999997</v>
      </c>
      <c r="W1493" s="40">
        <v>83.245000000000005</v>
      </c>
      <c r="X1493" s="40">
        <v>82.816000000000003</v>
      </c>
      <c r="Y1493" s="40">
        <v>82.378</v>
      </c>
      <c r="Z1493" s="40">
        <v>81.932000000000002</v>
      </c>
      <c r="AA1493" s="40">
        <v>81.475999999999999</v>
      </c>
      <c r="AB1493" s="40">
        <v>81.012</v>
      </c>
      <c r="AC1493" s="40">
        <v>80.539000000000001</v>
      </c>
      <c r="AD1493" s="40">
        <v>80.057000000000002</v>
      </c>
      <c r="AE1493" s="40">
        <v>79.566000000000003</v>
      </c>
      <c r="AF1493" s="40">
        <v>79.066999999999993</v>
      </c>
      <c r="AG1493" s="40">
        <v>78.558000000000007</v>
      </c>
      <c r="AH1493" s="40">
        <v>78.040999999999997</v>
      </c>
      <c r="AI1493" s="40">
        <v>77.513000000000005</v>
      </c>
      <c r="AJ1493" s="40">
        <v>76.978999999999999</v>
      </c>
      <c r="AK1493" s="40">
        <v>76.433999999999997</v>
      </c>
      <c r="AL1493" s="40">
        <v>75.881</v>
      </c>
      <c r="AM1493" s="40">
        <v>75.319000000000003</v>
      </c>
      <c r="AN1493" s="40">
        <v>74.748999999999995</v>
      </c>
      <c r="AO1493" s="40">
        <v>74.463999999999999</v>
      </c>
      <c r="AP1493" s="40">
        <v>74.203999999999994</v>
      </c>
      <c r="AQ1493" s="40">
        <v>73.941999999999993</v>
      </c>
      <c r="AR1493" s="40">
        <v>73.679000000000002</v>
      </c>
      <c r="AS1493" s="40">
        <v>73.414000000000001</v>
      </c>
      <c r="AT1493" s="40">
        <v>73.147000000000006</v>
      </c>
      <c r="AU1493" s="40">
        <v>72.879000000000005</v>
      </c>
      <c r="AV1493" s="40">
        <v>72.608999999999995</v>
      </c>
      <c r="AW1493" s="40">
        <v>72.337000000000003</v>
      </c>
      <c r="AX1493" s="40">
        <v>72.063999999999993</v>
      </c>
      <c r="AY1493" s="40">
        <v>71.789000000000001</v>
      </c>
      <c r="AZ1493" s="40">
        <v>71.186000000000007</v>
      </c>
      <c r="BA1493" s="40">
        <v>70.575000000000003</v>
      </c>
      <c r="BB1493" s="40">
        <v>69.956999999999994</v>
      </c>
      <c r="BC1493" s="40">
        <v>69.33</v>
      </c>
      <c r="BD1493" s="40">
        <v>68.698999999999998</v>
      </c>
      <c r="BE1493" s="40">
        <v>68.061999999999998</v>
      </c>
      <c r="BF1493" s="40">
        <v>67.42</v>
      </c>
      <c r="BG1493" s="40">
        <v>66.772999999999996</v>
      </c>
      <c r="BH1493" s="40">
        <v>66.122</v>
      </c>
      <c r="BI1493" s="40">
        <v>65.465999999999994</v>
      </c>
      <c r="BJ1493" s="40">
        <v>64.807000000000002</v>
      </c>
      <c r="BK1493" s="40">
        <v>64.144000000000005</v>
      </c>
      <c r="BL1493" s="40">
        <v>63.478000000000002</v>
      </c>
    </row>
    <row r="1494" spans="1:64" x14ac:dyDescent="0.3">
      <c r="A1494" s="40" t="s">
        <v>277</v>
      </c>
      <c r="B1494" s="40" t="s">
        <v>278</v>
      </c>
      <c r="C1494" s="40" t="s">
        <v>329</v>
      </c>
      <c r="D1494" s="40" t="s">
        <v>121</v>
      </c>
      <c r="E1494" s="40" t="s">
        <v>293</v>
      </c>
      <c r="G1494" s="40" t="s">
        <v>122</v>
      </c>
      <c r="H1494" s="40">
        <v>95.510999999999996</v>
      </c>
      <c r="I1494" s="40">
        <v>95.41</v>
      </c>
      <c r="J1494" s="40">
        <v>95.305999999999997</v>
      </c>
      <c r="K1494" s="40">
        <v>95.2</v>
      </c>
      <c r="L1494" s="40">
        <v>95.091999999999999</v>
      </c>
      <c r="M1494" s="40">
        <v>94.981999999999999</v>
      </c>
      <c r="N1494" s="40">
        <v>94.751000000000005</v>
      </c>
      <c r="O1494" s="40">
        <v>94.495000000000005</v>
      </c>
      <c r="P1494" s="40">
        <v>94.227000000000004</v>
      </c>
      <c r="Q1494" s="40">
        <v>93.947000000000003</v>
      </c>
      <c r="R1494" s="40">
        <v>93.655000000000001</v>
      </c>
      <c r="S1494" s="40">
        <v>93.349000000000004</v>
      </c>
      <c r="T1494" s="40">
        <v>93.03</v>
      </c>
      <c r="U1494" s="40">
        <v>92.695999999999998</v>
      </c>
      <c r="V1494" s="40">
        <v>92.347999999999999</v>
      </c>
      <c r="W1494" s="40">
        <v>91.984999999999999</v>
      </c>
      <c r="X1494" s="40">
        <v>91.605999999999995</v>
      </c>
      <c r="Y1494" s="40">
        <v>91.364000000000004</v>
      </c>
      <c r="Z1494" s="40">
        <v>91.159000000000006</v>
      </c>
      <c r="AA1494" s="40">
        <v>90.95</v>
      </c>
      <c r="AB1494" s="40">
        <v>90.736999999999995</v>
      </c>
      <c r="AC1494" s="40">
        <v>90.519000000000005</v>
      </c>
      <c r="AD1494" s="40">
        <v>90.296000000000006</v>
      </c>
      <c r="AE1494" s="40">
        <v>90.069000000000003</v>
      </c>
      <c r="AF1494" s="40">
        <v>89.837000000000003</v>
      </c>
      <c r="AG1494" s="40">
        <v>89.6</v>
      </c>
      <c r="AH1494" s="40">
        <v>89.358999999999995</v>
      </c>
      <c r="AI1494" s="40">
        <v>89.066000000000003</v>
      </c>
      <c r="AJ1494" s="40">
        <v>88.757000000000005</v>
      </c>
      <c r="AK1494" s="40">
        <v>88.44</v>
      </c>
      <c r="AL1494" s="40">
        <v>88.114999999999995</v>
      </c>
      <c r="AM1494" s="40">
        <v>87.781999999999996</v>
      </c>
      <c r="AN1494" s="40">
        <v>87.441999999999993</v>
      </c>
      <c r="AO1494" s="40">
        <v>87.093000000000004</v>
      </c>
      <c r="AP1494" s="40">
        <v>86.736999999999995</v>
      </c>
      <c r="AQ1494" s="40">
        <v>86.370999999999995</v>
      </c>
      <c r="AR1494" s="40">
        <v>85.998000000000005</v>
      </c>
      <c r="AS1494" s="40">
        <v>85.616</v>
      </c>
      <c r="AT1494" s="40">
        <v>85.477999999999994</v>
      </c>
      <c r="AU1494" s="40">
        <v>85.39</v>
      </c>
      <c r="AV1494" s="40">
        <v>85.302000000000007</v>
      </c>
      <c r="AW1494" s="40">
        <v>85.213999999999999</v>
      </c>
      <c r="AX1494" s="40">
        <v>85.125</v>
      </c>
      <c r="AY1494" s="40">
        <v>85.036000000000001</v>
      </c>
      <c r="AZ1494" s="40">
        <v>84.945999999999998</v>
      </c>
      <c r="BA1494" s="40">
        <v>84.855999999999995</v>
      </c>
      <c r="BB1494" s="40">
        <v>84.765000000000001</v>
      </c>
      <c r="BC1494" s="40">
        <v>84.674000000000007</v>
      </c>
      <c r="BD1494" s="40">
        <v>84.570999999999998</v>
      </c>
      <c r="BE1494" s="40">
        <v>84.456000000000003</v>
      </c>
      <c r="BF1494" s="40">
        <v>84.328000000000003</v>
      </c>
      <c r="BG1494" s="40">
        <v>84.188000000000002</v>
      </c>
      <c r="BH1494" s="40">
        <v>84.034000000000006</v>
      </c>
      <c r="BI1494" s="40">
        <v>83.867999999999995</v>
      </c>
      <c r="BJ1494" s="40">
        <v>83.686999999999998</v>
      </c>
      <c r="BK1494" s="40">
        <v>83.494</v>
      </c>
      <c r="BL1494" s="40">
        <v>83.286000000000001</v>
      </c>
    </row>
    <row r="1495" spans="1:64" x14ac:dyDescent="0.3">
      <c r="A1495" s="40" t="s">
        <v>165</v>
      </c>
      <c r="B1495" s="40" t="s">
        <v>166</v>
      </c>
      <c r="C1495" s="40" t="s">
        <v>329</v>
      </c>
      <c r="D1495" s="40" t="s">
        <v>121</v>
      </c>
      <c r="E1495" s="40" t="s">
        <v>293</v>
      </c>
      <c r="G1495" s="40" t="s">
        <v>122</v>
      </c>
      <c r="H1495" s="40">
        <v>92.948999999999998</v>
      </c>
      <c r="I1495" s="40">
        <v>92.754000000000005</v>
      </c>
      <c r="J1495" s="40">
        <v>92.555000000000007</v>
      </c>
      <c r="K1495" s="40">
        <v>92.35</v>
      </c>
      <c r="L1495" s="40">
        <v>92.14</v>
      </c>
      <c r="M1495" s="40">
        <v>91.924999999999997</v>
      </c>
      <c r="N1495" s="40">
        <v>91.703999999999994</v>
      </c>
      <c r="O1495" s="40">
        <v>91.477999999999994</v>
      </c>
      <c r="P1495" s="40">
        <v>91.247</v>
      </c>
      <c r="Q1495" s="40">
        <v>91.01</v>
      </c>
      <c r="R1495" s="40">
        <v>90.701999999999998</v>
      </c>
      <c r="S1495" s="40">
        <v>90.328999999999994</v>
      </c>
      <c r="T1495" s="40">
        <v>89.944000000000003</v>
      </c>
      <c r="U1495" s="40">
        <v>89.543999999999997</v>
      </c>
      <c r="V1495" s="40">
        <v>89.131</v>
      </c>
      <c r="W1495" s="40">
        <v>88.703000000000003</v>
      </c>
      <c r="X1495" s="40">
        <v>88.260999999999996</v>
      </c>
      <c r="Y1495" s="40">
        <v>87.802999999999997</v>
      </c>
      <c r="Z1495" s="40">
        <v>87.331000000000003</v>
      </c>
      <c r="AA1495" s="40">
        <v>86.841999999999999</v>
      </c>
      <c r="AB1495" s="40">
        <v>85.948999999999998</v>
      </c>
      <c r="AC1495" s="40">
        <v>84.965000000000003</v>
      </c>
      <c r="AD1495" s="40">
        <v>83.926000000000002</v>
      </c>
      <c r="AE1495" s="40">
        <v>82.828000000000003</v>
      </c>
      <c r="AF1495" s="40">
        <v>81.674000000000007</v>
      </c>
      <c r="AG1495" s="40">
        <v>80.459000000000003</v>
      </c>
      <c r="AH1495" s="40">
        <v>79.185000000000002</v>
      </c>
      <c r="AI1495" s="40">
        <v>77.847999999999999</v>
      </c>
      <c r="AJ1495" s="40">
        <v>76.454999999999998</v>
      </c>
      <c r="AK1495" s="40">
        <v>75</v>
      </c>
      <c r="AL1495" s="40">
        <v>74.513000000000005</v>
      </c>
      <c r="AM1495" s="40">
        <v>74.02</v>
      </c>
      <c r="AN1495" s="40">
        <v>73.521000000000001</v>
      </c>
      <c r="AO1495" s="40">
        <v>73.016000000000005</v>
      </c>
      <c r="AP1495" s="40">
        <v>72.504999999999995</v>
      </c>
      <c r="AQ1495" s="40">
        <v>71.986999999999995</v>
      </c>
      <c r="AR1495" s="40">
        <v>71.465000000000003</v>
      </c>
      <c r="AS1495" s="40">
        <v>71.257999999999996</v>
      </c>
      <c r="AT1495" s="40">
        <v>71.08</v>
      </c>
      <c r="AU1495" s="40">
        <v>70.902000000000001</v>
      </c>
      <c r="AV1495" s="40">
        <v>70.722999999999999</v>
      </c>
      <c r="AW1495" s="40">
        <v>70.543000000000006</v>
      </c>
      <c r="AX1495" s="40">
        <v>70.363</v>
      </c>
      <c r="AY1495" s="40">
        <v>70.182000000000002</v>
      </c>
      <c r="AZ1495" s="40">
        <v>70.001000000000005</v>
      </c>
      <c r="BA1495" s="40">
        <v>69.817999999999998</v>
      </c>
      <c r="BB1495" s="40">
        <v>69.635999999999996</v>
      </c>
      <c r="BC1495" s="40">
        <v>69.168000000000006</v>
      </c>
      <c r="BD1495" s="40">
        <v>68.671999999999997</v>
      </c>
      <c r="BE1495" s="40">
        <v>68.17</v>
      </c>
      <c r="BF1495" s="40">
        <v>67.664000000000001</v>
      </c>
      <c r="BG1495" s="40">
        <v>67.153999999999996</v>
      </c>
      <c r="BH1495" s="40">
        <v>66.64</v>
      </c>
      <c r="BI1495" s="40">
        <v>66.122</v>
      </c>
      <c r="BJ1495" s="40">
        <v>65.599999999999994</v>
      </c>
      <c r="BK1495" s="40">
        <v>65.073999999999998</v>
      </c>
      <c r="BL1495" s="40">
        <v>64.545000000000002</v>
      </c>
    </row>
    <row r="1496" spans="1:64" x14ac:dyDescent="0.3">
      <c r="A1496" s="40" t="s">
        <v>171</v>
      </c>
      <c r="B1496" s="40" t="s">
        <v>172</v>
      </c>
      <c r="C1496" s="40" t="s">
        <v>329</v>
      </c>
      <c r="D1496" s="40" t="s">
        <v>121</v>
      </c>
      <c r="E1496" s="40" t="s">
        <v>293</v>
      </c>
      <c r="G1496" s="40" t="s">
        <v>122</v>
      </c>
      <c r="H1496" s="40">
        <v>97.346000000000004</v>
      </c>
      <c r="I1496" s="40">
        <v>97.29</v>
      </c>
      <c r="J1496" s="40">
        <v>97.233999999999995</v>
      </c>
      <c r="K1496" s="40">
        <v>97.176000000000002</v>
      </c>
      <c r="L1496" s="40">
        <v>97.117999999999995</v>
      </c>
      <c r="M1496" s="40">
        <v>97.058000000000007</v>
      </c>
      <c r="N1496" s="40">
        <v>96.997</v>
      </c>
      <c r="O1496" s="40">
        <v>96.933999999999997</v>
      </c>
      <c r="P1496" s="40">
        <v>96.870999999999995</v>
      </c>
      <c r="Q1496" s="40">
        <v>96.805999999999997</v>
      </c>
      <c r="R1496" s="40">
        <v>96.664000000000001</v>
      </c>
      <c r="S1496" s="40">
        <v>96.509</v>
      </c>
      <c r="T1496" s="40">
        <v>96.347999999999999</v>
      </c>
      <c r="U1496" s="40">
        <v>96.179000000000002</v>
      </c>
      <c r="V1496" s="40">
        <v>96.001999999999995</v>
      </c>
      <c r="W1496" s="40">
        <v>95.817999999999998</v>
      </c>
      <c r="X1496" s="40">
        <v>95.626000000000005</v>
      </c>
      <c r="Y1496" s="40">
        <v>95.424999999999997</v>
      </c>
      <c r="Z1496" s="40">
        <v>95.343999999999994</v>
      </c>
      <c r="AA1496" s="40">
        <v>95.278999999999996</v>
      </c>
      <c r="AB1496" s="40">
        <v>95.213999999999999</v>
      </c>
      <c r="AC1496" s="40">
        <v>95.147000000000006</v>
      </c>
      <c r="AD1496" s="40">
        <v>95.08</v>
      </c>
      <c r="AE1496" s="40">
        <v>95.012</v>
      </c>
      <c r="AF1496" s="40">
        <v>94.942999999999998</v>
      </c>
      <c r="AG1496" s="40">
        <v>94.873000000000005</v>
      </c>
      <c r="AH1496" s="40">
        <v>94.802000000000007</v>
      </c>
      <c r="AI1496" s="40">
        <v>94.73</v>
      </c>
      <c r="AJ1496" s="40">
        <v>94.658000000000001</v>
      </c>
      <c r="AK1496" s="40">
        <v>94.584000000000003</v>
      </c>
      <c r="AL1496" s="40">
        <v>94.509</v>
      </c>
      <c r="AM1496" s="40">
        <v>93.712000000000003</v>
      </c>
      <c r="AN1496" s="40">
        <v>92.686999999999998</v>
      </c>
      <c r="AO1496" s="40">
        <v>91.51</v>
      </c>
      <c r="AP1496" s="40">
        <v>90.162999999999997</v>
      </c>
      <c r="AQ1496" s="40">
        <v>88.626000000000005</v>
      </c>
      <c r="AR1496" s="40">
        <v>87.534000000000006</v>
      </c>
      <c r="AS1496" s="40">
        <v>86.756</v>
      </c>
      <c r="AT1496" s="40">
        <v>85.936000000000007</v>
      </c>
      <c r="AU1496" s="40">
        <v>85.073999999999998</v>
      </c>
      <c r="AV1496" s="40">
        <v>84.171000000000006</v>
      </c>
      <c r="AW1496" s="40">
        <v>83.222999999999999</v>
      </c>
      <c r="AX1496" s="40">
        <v>83.096000000000004</v>
      </c>
      <c r="AY1496" s="40">
        <v>83.091999999999999</v>
      </c>
      <c r="AZ1496" s="40">
        <v>83.087999999999994</v>
      </c>
      <c r="BA1496" s="40">
        <v>83.082999999999998</v>
      </c>
      <c r="BB1496" s="40">
        <v>83.078999999999994</v>
      </c>
      <c r="BC1496" s="40">
        <v>83.075000000000003</v>
      </c>
      <c r="BD1496" s="40">
        <v>83.07</v>
      </c>
      <c r="BE1496" s="40">
        <v>83.066000000000003</v>
      </c>
      <c r="BF1496" s="40">
        <v>83.061999999999998</v>
      </c>
      <c r="BG1496" s="40">
        <v>83.057000000000002</v>
      </c>
      <c r="BH1496" s="40">
        <v>83.052999999999997</v>
      </c>
      <c r="BI1496" s="40">
        <v>83.033000000000001</v>
      </c>
      <c r="BJ1496" s="40">
        <v>82.995999999999995</v>
      </c>
      <c r="BK1496" s="40">
        <v>82.944000000000003</v>
      </c>
      <c r="BL1496" s="40">
        <v>82.875</v>
      </c>
    </row>
    <row r="1497" spans="1:64" x14ac:dyDescent="0.3">
      <c r="A1497" s="40" t="s">
        <v>175</v>
      </c>
      <c r="B1497" s="40" t="s">
        <v>176</v>
      </c>
      <c r="C1497" s="40" t="s">
        <v>329</v>
      </c>
      <c r="D1497" s="40" t="s">
        <v>121</v>
      </c>
      <c r="E1497" s="40" t="s">
        <v>293</v>
      </c>
      <c r="G1497" s="40" t="s">
        <v>122</v>
      </c>
      <c r="H1497" s="40">
        <v>53.207000000000001</v>
      </c>
      <c r="I1497" s="40">
        <v>53.094000000000001</v>
      </c>
      <c r="J1497" s="40">
        <v>52.98</v>
      </c>
      <c r="K1497" s="40">
        <v>52.866</v>
      </c>
      <c r="L1497" s="40">
        <v>52.752000000000002</v>
      </c>
      <c r="M1497" s="40">
        <v>52.637999999999998</v>
      </c>
      <c r="N1497" s="40">
        <v>52.524000000000001</v>
      </c>
      <c r="O1497" s="40">
        <v>52.41</v>
      </c>
      <c r="P1497" s="40">
        <v>52.295999999999999</v>
      </c>
      <c r="Q1497" s="40">
        <v>52.191000000000003</v>
      </c>
      <c r="R1497" s="40">
        <v>52.131</v>
      </c>
      <c r="S1497" s="40">
        <v>52.070999999999998</v>
      </c>
      <c r="T1497" s="40">
        <v>52.011000000000003</v>
      </c>
      <c r="U1497" s="40">
        <v>51.951000000000001</v>
      </c>
      <c r="V1497" s="40">
        <v>51.890999999999998</v>
      </c>
      <c r="W1497" s="40">
        <v>51.831000000000003</v>
      </c>
      <c r="X1497" s="40">
        <v>51.771000000000001</v>
      </c>
      <c r="Y1497" s="40">
        <v>51.710999999999999</v>
      </c>
      <c r="Z1497" s="40">
        <v>51.651000000000003</v>
      </c>
      <c r="AA1497" s="40">
        <v>51.575000000000003</v>
      </c>
      <c r="AB1497" s="40">
        <v>51.408999999999999</v>
      </c>
      <c r="AC1497" s="40">
        <v>51.244</v>
      </c>
      <c r="AD1497" s="40">
        <v>51.078000000000003</v>
      </c>
      <c r="AE1497" s="40">
        <v>50.911999999999999</v>
      </c>
      <c r="AF1497" s="40">
        <v>50.628</v>
      </c>
      <c r="AG1497" s="40">
        <v>50.094999999999999</v>
      </c>
      <c r="AH1497" s="40">
        <v>49.561</v>
      </c>
      <c r="AI1497" s="40">
        <v>49.027999999999999</v>
      </c>
      <c r="AJ1497" s="40">
        <v>48.494999999999997</v>
      </c>
      <c r="AK1497" s="40">
        <v>47.963000000000001</v>
      </c>
      <c r="AL1497" s="40">
        <v>47.445999999999998</v>
      </c>
      <c r="AM1497" s="40">
        <v>46.962000000000003</v>
      </c>
      <c r="AN1497" s="40">
        <v>46.478999999999999</v>
      </c>
      <c r="AO1497" s="40">
        <v>45.996000000000002</v>
      </c>
      <c r="AP1497" s="40">
        <v>45.514000000000003</v>
      </c>
      <c r="AQ1497" s="40">
        <v>45.033000000000001</v>
      </c>
      <c r="AR1497" s="40">
        <v>44.551000000000002</v>
      </c>
      <c r="AS1497" s="40">
        <v>44.07</v>
      </c>
      <c r="AT1497" s="40">
        <v>43.588999999999999</v>
      </c>
      <c r="AU1497" s="40">
        <v>43.109000000000002</v>
      </c>
      <c r="AV1497" s="40">
        <v>42.631999999999998</v>
      </c>
      <c r="AW1497" s="40">
        <v>42.101999999999997</v>
      </c>
      <c r="AX1497" s="40">
        <v>41.554000000000002</v>
      </c>
      <c r="AY1497" s="40">
        <v>41.006999999999998</v>
      </c>
      <c r="AZ1497" s="40">
        <v>40.463999999999999</v>
      </c>
      <c r="BA1497" s="40">
        <v>39.923000000000002</v>
      </c>
      <c r="BB1497" s="40">
        <v>39.384</v>
      </c>
      <c r="BC1497" s="40">
        <v>38.845999999999997</v>
      </c>
      <c r="BD1497" s="40">
        <v>38.313000000000002</v>
      </c>
      <c r="BE1497" s="40">
        <v>37.781999999999996</v>
      </c>
      <c r="BF1497" s="40">
        <v>37.253999999999998</v>
      </c>
      <c r="BG1497" s="40">
        <v>36.728000000000002</v>
      </c>
      <c r="BH1497" s="40">
        <v>36.207000000000001</v>
      </c>
      <c r="BI1497" s="40">
        <v>35.688000000000002</v>
      </c>
      <c r="BJ1497" s="40">
        <v>35.171999999999997</v>
      </c>
      <c r="BK1497" s="40">
        <v>34.658999999999999</v>
      </c>
      <c r="BL1497" s="40">
        <v>34.15</v>
      </c>
    </row>
    <row r="1498" spans="1:64" x14ac:dyDescent="0.3">
      <c r="A1498" s="40" t="s">
        <v>177</v>
      </c>
      <c r="B1498" s="40" t="s">
        <v>178</v>
      </c>
      <c r="C1498" s="40" t="s">
        <v>329</v>
      </c>
      <c r="D1498" s="40" t="s">
        <v>121</v>
      </c>
      <c r="E1498" s="40" t="s">
        <v>293</v>
      </c>
      <c r="G1498" s="40" t="s">
        <v>122</v>
      </c>
      <c r="H1498" s="40">
        <v>94.605999999999995</v>
      </c>
      <c r="I1498" s="40">
        <v>94.453000000000003</v>
      </c>
      <c r="J1498" s="40">
        <v>94.296000000000006</v>
      </c>
      <c r="K1498" s="40">
        <v>94.135000000000005</v>
      </c>
      <c r="L1498" s="40">
        <v>93.97</v>
      </c>
      <c r="M1498" s="40">
        <v>93.801000000000002</v>
      </c>
      <c r="N1498" s="40">
        <v>93.626999999999995</v>
      </c>
      <c r="O1498" s="40">
        <v>93.195999999999998</v>
      </c>
      <c r="P1498" s="40">
        <v>92.688999999999993</v>
      </c>
      <c r="Q1498" s="40">
        <v>92.147999999999996</v>
      </c>
      <c r="R1498" s="40">
        <v>91.569000000000003</v>
      </c>
      <c r="S1498" s="40">
        <v>90.951999999999998</v>
      </c>
      <c r="T1498" s="40">
        <v>90.296000000000006</v>
      </c>
      <c r="U1498" s="40">
        <v>89.596999999999994</v>
      </c>
      <c r="V1498" s="40">
        <v>88.853999999999999</v>
      </c>
      <c r="W1498" s="40">
        <v>88.063000000000002</v>
      </c>
      <c r="X1498" s="40">
        <v>87.227000000000004</v>
      </c>
      <c r="Y1498" s="40">
        <v>86.340999999999994</v>
      </c>
      <c r="Z1498" s="40">
        <v>85.858999999999995</v>
      </c>
      <c r="AA1498" s="40">
        <v>85.444999999999993</v>
      </c>
      <c r="AB1498" s="40">
        <v>85.024000000000001</v>
      </c>
      <c r="AC1498" s="40">
        <v>84.590999999999994</v>
      </c>
      <c r="AD1498" s="40">
        <v>84.149000000000001</v>
      </c>
      <c r="AE1498" s="40">
        <v>83.694999999999993</v>
      </c>
      <c r="AF1498" s="40">
        <v>83.233000000000004</v>
      </c>
      <c r="AG1498" s="40">
        <v>82.759</v>
      </c>
      <c r="AH1498" s="40">
        <v>82.275000000000006</v>
      </c>
      <c r="AI1498" s="40">
        <v>81.778999999999996</v>
      </c>
      <c r="AJ1498" s="40">
        <v>81.435000000000002</v>
      </c>
      <c r="AK1498" s="40">
        <v>81.116</v>
      </c>
      <c r="AL1498" s="40">
        <v>80.792000000000002</v>
      </c>
      <c r="AM1498" s="40">
        <v>80.463999999999999</v>
      </c>
      <c r="AN1498" s="40">
        <v>80.132999999999996</v>
      </c>
      <c r="AO1498" s="40">
        <v>79.796999999999997</v>
      </c>
      <c r="AP1498" s="40">
        <v>79.456999999999994</v>
      </c>
      <c r="AQ1498" s="40">
        <v>79.111999999999995</v>
      </c>
      <c r="AR1498" s="40">
        <v>78.763000000000005</v>
      </c>
      <c r="AS1498" s="40">
        <v>78.41</v>
      </c>
      <c r="AT1498" s="40">
        <v>78.052999999999997</v>
      </c>
      <c r="AU1498" s="40">
        <v>77.691000000000003</v>
      </c>
      <c r="AV1498" s="40">
        <v>77.325999999999993</v>
      </c>
      <c r="AW1498" s="40">
        <v>76.956000000000003</v>
      </c>
      <c r="AX1498" s="40">
        <v>76.388999999999996</v>
      </c>
      <c r="AY1498" s="40">
        <v>75.777000000000001</v>
      </c>
      <c r="AZ1498" s="40">
        <v>75.155000000000001</v>
      </c>
      <c r="BA1498" s="40">
        <v>74.522000000000006</v>
      </c>
      <c r="BB1498" s="40">
        <v>73.879000000000005</v>
      </c>
      <c r="BC1498" s="40">
        <v>73.224000000000004</v>
      </c>
      <c r="BD1498" s="40">
        <v>72.561000000000007</v>
      </c>
      <c r="BE1498" s="40">
        <v>71.885999999999996</v>
      </c>
      <c r="BF1498" s="40">
        <v>71.201999999999998</v>
      </c>
      <c r="BG1498" s="40">
        <v>70.507000000000005</v>
      </c>
      <c r="BH1498" s="40">
        <v>69.804000000000002</v>
      </c>
      <c r="BI1498" s="40">
        <v>69.096000000000004</v>
      </c>
      <c r="BJ1498" s="40">
        <v>68.382999999999996</v>
      </c>
      <c r="BK1498" s="40">
        <v>67.667000000000002</v>
      </c>
      <c r="BL1498" s="40">
        <v>66.947000000000003</v>
      </c>
    </row>
    <row r="1499" spans="1:64" x14ac:dyDescent="0.3">
      <c r="A1499" s="40" t="s">
        <v>179</v>
      </c>
      <c r="B1499" s="40" t="s">
        <v>180</v>
      </c>
      <c r="C1499" s="40" t="s">
        <v>329</v>
      </c>
      <c r="D1499" s="40" t="s">
        <v>121</v>
      </c>
      <c r="E1499" s="40" t="s">
        <v>293</v>
      </c>
      <c r="G1499" s="40" t="s">
        <v>122</v>
      </c>
      <c r="H1499" s="40">
        <v>95.382999999999996</v>
      </c>
      <c r="I1499" s="40">
        <v>95.174000000000007</v>
      </c>
      <c r="J1499" s="40">
        <v>94.954999999999998</v>
      </c>
      <c r="K1499" s="40">
        <v>94.727000000000004</v>
      </c>
      <c r="L1499" s="40">
        <v>94.491</v>
      </c>
      <c r="M1499" s="40">
        <v>94.242999999999995</v>
      </c>
      <c r="N1499" s="40">
        <v>93.986000000000004</v>
      </c>
      <c r="O1499" s="40">
        <v>93.716999999999999</v>
      </c>
      <c r="P1499" s="40">
        <v>93.438000000000002</v>
      </c>
      <c r="Q1499" s="40">
        <v>93.335999999999999</v>
      </c>
      <c r="R1499" s="40">
        <v>93.263000000000005</v>
      </c>
      <c r="S1499" s="40">
        <v>93.188000000000002</v>
      </c>
      <c r="T1499" s="40">
        <v>93.113</v>
      </c>
      <c r="U1499" s="40">
        <v>93.037000000000006</v>
      </c>
      <c r="V1499" s="40">
        <v>92.96</v>
      </c>
      <c r="W1499" s="40">
        <v>92.882000000000005</v>
      </c>
      <c r="X1499" s="40">
        <v>92.802999999999997</v>
      </c>
      <c r="Y1499" s="40">
        <v>92.724000000000004</v>
      </c>
      <c r="Z1499" s="40">
        <v>92.644000000000005</v>
      </c>
      <c r="AA1499" s="40">
        <v>92.465999999999994</v>
      </c>
      <c r="AB1499" s="40">
        <v>92.165999999999997</v>
      </c>
      <c r="AC1499" s="40">
        <v>91.852999999999994</v>
      </c>
      <c r="AD1499" s="40">
        <v>91.53</v>
      </c>
      <c r="AE1499" s="40">
        <v>91.194999999999993</v>
      </c>
      <c r="AF1499" s="40">
        <v>90.847999999999999</v>
      </c>
      <c r="AG1499" s="40">
        <v>90.489000000000004</v>
      </c>
      <c r="AH1499" s="40">
        <v>90.117999999999995</v>
      </c>
      <c r="AI1499" s="40">
        <v>89.733000000000004</v>
      </c>
      <c r="AJ1499" s="40">
        <v>89.334999999999994</v>
      </c>
      <c r="AK1499" s="40">
        <v>88.924000000000007</v>
      </c>
      <c r="AL1499" s="40">
        <v>88.546000000000006</v>
      </c>
      <c r="AM1499" s="40">
        <v>88.21</v>
      </c>
      <c r="AN1499" s="40">
        <v>87.867000000000004</v>
      </c>
      <c r="AO1499" s="40">
        <v>87.515000000000001</v>
      </c>
      <c r="AP1499" s="40">
        <v>87.153999999999996</v>
      </c>
      <c r="AQ1499" s="40">
        <v>86.784000000000006</v>
      </c>
      <c r="AR1499" s="40">
        <v>86.406000000000006</v>
      </c>
      <c r="AS1499" s="40">
        <v>86.018000000000001</v>
      </c>
      <c r="AT1499" s="40">
        <v>85.620999999999995</v>
      </c>
      <c r="AU1499" s="40">
        <v>85.213999999999999</v>
      </c>
      <c r="AV1499" s="40">
        <v>84.799000000000007</v>
      </c>
      <c r="AW1499" s="40">
        <v>84.373999999999995</v>
      </c>
      <c r="AX1499" s="40">
        <v>83.938999999999993</v>
      </c>
      <c r="AY1499" s="40">
        <v>83.492999999999995</v>
      </c>
      <c r="AZ1499" s="40">
        <v>83.04</v>
      </c>
      <c r="BA1499" s="40">
        <v>82.575000000000003</v>
      </c>
      <c r="BB1499" s="40">
        <v>82.100999999999999</v>
      </c>
      <c r="BC1499" s="40">
        <v>81.616</v>
      </c>
      <c r="BD1499" s="40">
        <v>81.122</v>
      </c>
      <c r="BE1499" s="40">
        <v>80.617000000000004</v>
      </c>
      <c r="BF1499" s="40">
        <v>80.102000000000004</v>
      </c>
      <c r="BG1499" s="40">
        <v>79.575999999999993</v>
      </c>
      <c r="BH1499" s="40">
        <v>79.042000000000002</v>
      </c>
      <c r="BI1499" s="40">
        <v>78.495999999999995</v>
      </c>
      <c r="BJ1499" s="40">
        <v>77.94</v>
      </c>
      <c r="BK1499" s="40">
        <v>77.376000000000005</v>
      </c>
      <c r="BL1499" s="40">
        <v>76.804000000000002</v>
      </c>
    </row>
    <row r="1500" spans="1:64" x14ac:dyDescent="0.3">
      <c r="A1500" s="40" t="s">
        <v>279</v>
      </c>
      <c r="B1500" s="40" t="s">
        <v>280</v>
      </c>
      <c r="C1500" s="40" t="s">
        <v>329</v>
      </c>
      <c r="D1500" s="40" t="s">
        <v>121</v>
      </c>
      <c r="E1500" s="40" t="s">
        <v>293</v>
      </c>
      <c r="G1500" s="40" t="s">
        <v>122</v>
      </c>
      <c r="H1500" s="40">
        <v>81.049000000000007</v>
      </c>
      <c r="I1500" s="40">
        <v>80.215000000000003</v>
      </c>
      <c r="J1500" s="40">
        <v>79.287999999999997</v>
      </c>
      <c r="K1500" s="40">
        <v>77.984999999999999</v>
      </c>
      <c r="L1500" s="40">
        <v>76.628</v>
      </c>
      <c r="M1500" s="40">
        <v>75.210999999999999</v>
      </c>
      <c r="N1500" s="40">
        <v>73.739000000000004</v>
      </c>
      <c r="O1500" s="40">
        <v>72.209000000000003</v>
      </c>
      <c r="P1500" s="40">
        <v>70.63</v>
      </c>
      <c r="Q1500" s="40">
        <v>69.649000000000001</v>
      </c>
      <c r="R1500" s="40">
        <v>68.759</v>
      </c>
      <c r="S1500" s="40">
        <v>67.853999999999999</v>
      </c>
      <c r="T1500" s="40">
        <v>66.938999999999993</v>
      </c>
      <c r="U1500" s="40">
        <v>66.007999999999996</v>
      </c>
      <c r="V1500" s="40">
        <v>65.066000000000003</v>
      </c>
      <c r="W1500" s="40">
        <v>64.11</v>
      </c>
      <c r="X1500" s="40">
        <v>63.145000000000003</v>
      </c>
      <c r="Y1500" s="40">
        <v>62.167999999999999</v>
      </c>
      <c r="Z1500" s="40">
        <v>61.182000000000002</v>
      </c>
      <c r="AA1500" s="40">
        <v>60.185000000000002</v>
      </c>
      <c r="AB1500" s="40">
        <v>60.146000000000001</v>
      </c>
      <c r="AC1500" s="40">
        <v>60.195</v>
      </c>
      <c r="AD1500" s="40">
        <v>60.244999999999997</v>
      </c>
      <c r="AE1500" s="40">
        <v>60.295000000000002</v>
      </c>
      <c r="AF1500" s="40">
        <v>60.344999999999999</v>
      </c>
      <c r="AG1500" s="40">
        <v>60.393999999999998</v>
      </c>
      <c r="AH1500" s="40">
        <v>60.444000000000003</v>
      </c>
      <c r="AI1500" s="40">
        <v>60.494</v>
      </c>
      <c r="AJ1500" s="40">
        <v>60.543999999999997</v>
      </c>
      <c r="AK1500" s="40">
        <v>60.593000000000004</v>
      </c>
      <c r="AL1500" s="40">
        <v>61.011000000000003</v>
      </c>
      <c r="AM1500" s="40">
        <v>61.485999999999997</v>
      </c>
      <c r="AN1500" s="40">
        <v>61.957999999999998</v>
      </c>
      <c r="AO1500" s="40">
        <v>62.427999999999997</v>
      </c>
      <c r="AP1500" s="40">
        <v>62.896000000000001</v>
      </c>
      <c r="AQ1500" s="40">
        <v>63.362000000000002</v>
      </c>
      <c r="AR1500" s="40">
        <v>63.823999999999998</v>
      </c>
      <c r="AS1500" s="40">
        <v>64.284000000000006</v>
      </c>
      <c r="AT1500" s="40">
        <v>64.742000000000004</v>
      </c>
      <c r="AU1500" s="40">
        <v>65.197999999999993</v>
      </c>
      <c r="AV1500" s="40">
        <v>64.998000000000005</v>
      </c>
      <c r="AW1500" s="40">
        <v>64.525000000000006</v>
      </c>
      <c r="AX1500" s="40">
        <v>64.049000000000007</v>
      </c>
      <c r="AY1500" s="40">
        <v>63.57</v>
      </c>
      <c r="AZ1500" s="40">
        <v>63.088999999999999</v>
      </c>
      <c r="BA1500" s="40">
        <v>62.604999999999997</v>
      </c>
      <c r="BB1500" s="40">
        <v>62.119</v>
      </c>
      <c r="BC1500" s="40">
        <v>61.628999999999998</v>
      </c>
      <c r="BD1500" s="40">
        <v>61.139000000000003</v>
      </c>
      <c r="BE1500" s="40">
        <v>60.645000000000003</v>
      </c>
      <c r="BF1500" s="40">
        <v>60.149000000000001</v>
      </c>
      <c r="BG1500" s="40">
        <v>59.646000000000001</v>
      </c>
      <c r="BH1500" s="40">
        <v>59.134999999999998</v>
      </c>
      <c r="BI1500" s="40">
        <v>58.618000000000002</v>
      </c>
      <c r="BJ1500" s="40">
        <v>58.093000000000004</v>
      </c>
      <c r="BK1500" s="40">
        <v>57.561999999999998</v>
      </c>
      <c r="BL1500" s="40">
        <v>57.024000000000001</v>
      </c>
    </row>
    <row r="1501" spans="1:64" x14ac:dyDescent="0.3">
      <c r="A1501" s="40" t="s">
        <v>281</v>
      </c>
      <c r="B1501" s="40" t="s">
        <v>282</v>
      </c>
      <c r="C1501" s="40" t="s">
        <v>329</v>
      </c>
      <c r="D1501" s="40" t="s">
        <v>121</v>
      </c>
      <c r="E1501" s="40" t="s">
        <v>293</v>
      </c>
      <c r="G1501" s="40" t="s">
        <v>122</v>
      </c>
      <c r="H1501" s="40">
        <v>87.179000000000002</v>
      </c>
      <c r="I1501" s="40">
        <v>86.918000000000006</v>
      </c>
      <c r="J1501" s="40">
        <v>86.421999999999997</v>
      </c>
      <c r="K1501" s="40">
        <v>85.908000000000001</v>
      </c>
      <c r="L1501" s="40">
        <v>85.38</v>
      </c>
      <c r="M1501" s="40">
        <v>84.834999999999994</v>
      </c>
      <c r="N1501" s="40">
        <v>84.272999999999996</v>
      </c>
      <c r="O1501" s="40">
        <v>83.694000000000003</v>
      </c>
      <c r="P1501" s="40">
        <v>83.12</v>
      </c>
      <c r="Q1501" s="40">
        <v>82.638000000000005</v>
      </c>
      <c r="R1501" s="40">
        <v>82.144999999999996</v>
      </c>
      <c r="S1501" s="40">
        <v>81.64</v>
      </c>
      <c r="T1501" s="40">
        <v>81.126000000000005</v>
      </c>
      <c r="U1501" s="40">
        <v>80.599999999999994</v>
      </c>
      <c r="V1501" s="40">
        <v>80.126999999999995</v>
      </c>
      <c r="W1501" s="40">
        <v>79.644000000000005</v>
      </c>
      <c r="X1501" s="40">
        <v>79.153999999999996</v>
      </c>
      <c r="Y1501" s="40">
        <v>78.655000000000001</v>
      </c>
      <c r="Z1501" s="40">
        <v>78.147000000000006</v>
      </c>
      <c r="AA1501" s="40">
        <v>77.629000000000005</v>
      </c>
      <c r="AB1501" s="40">
        <v>77.105000000000004</v>
      </c>
      <c r="AC1501" s="40">
        <v>76.570999999999998</v>
      </c>
      <c r="AD1501" s="40">
        <v>75.930999999999997</v>
      </c>
      <c r="AE1501" s="40">
        <v>75.263999999999996</v>
      </c>
      <c r="AF1501" s="40">
        <v>74.585999999999999</v>
      </c>
      <c r="AG1501" s="40">
        <v>73.894999999999996</v>
      </c>
      <c r="AH1501" s="40">
        <v>73.191000000000003</v>
      </c>
      <c r="AI1501" s="40">
        <v>72.475999999999999</v>
      </c>
      <c r="AJ1501" s="40">
        <v>71.75</v>
      </c>
      <c r="AK1501" s="40">
        <v>71.012</v>
      </c>
      <c r="AL1501" s="40">
        <v>70.262</v>
      </c>
      <c r="AM1501" s="40">
        <v>69.501000000000005</v>
      </c>
      <c r="AN1501" s="40">
        <v>69.06</v>
      </c>
      <c r="AO1501" s="40">
        <v>68.665000000000006</v>
      </c>
      <c r="AP1501" s="40">
        <v>68.268000000000001</v>
      </c>
      <c r="AQ1501" s="40">
        <v>67.867999999999995</v>
      </c>
      <c r="AR1501" s="40">
        <v>67.465999999999994</v>
      </c>
      <c r="AS1501" s="40">
        <v>67.061000000000007</v>
      </c>
      <c r="AT1501" s="40">
        <v>66.653000000000006</v>
      </c>
      <c r="AU1501" s="40">
        <v>66.242000000000004</v>
      </c>
      <c r="AV1501" s="40">
        <v>65.83</v>
      </c>
      <c r="AW1501" s="40">
        <v>65.415000000000006</v>
      </c>
      <c r="AX1501" s="40">
        <v>65.521000000000001</v>
      </c>
      <c r="AY1501" s="40">
        <v>65.706000000000003</v>
      </c>
      <c r="AZ1501" s="40">
        <v>65.89</v>
      </c>
      <c r="BA1501" s="40">
        <v>66.073999999999998</v>
      </c>
      <c r="BB1501" s="40">
        <v>66.257000000000005</v>
      </c>
      <c r="BC1501" s="40">
        <v>66.44</v>
      </c>
      <c r="BD1501" s="40">
        <v>66.622</v>
      </c>
      <c r="BE1501" s="40">
        <v>66.804000000000002</v>
      </c>
      <c r="BF1501" s="40">
        <v>66.984999999999999</v>
      </c>
      <c r="BG1501" s="40">
        <v>67.165999999999997</v>
      </c>
      <c r="BH1501" s="40">
        <v>67.346000000000004</v>
      </c>
      <c r="BI1501" s="40">
        <v>67.495999999999995</v>
      </c>
      <c r="BJ1501" s="40">
        <v>67.614999999999995</v>
      </c>
      <c r="BK1501" s="40">
        <v>67.703999999999994</v>
      </c>
      <c r="BL1501" s="40">
        <v>67.763000000000005</v>
      </c>
    </row>
    <row r="1502" spans="1:64" x14ac:dyDescent="0.3">
      <c r="A1502" s="40" t="s">
        <v>147</v>
      </c>
      <c r="B1502" s="40" t="s">
        <v>148</v>
      </c>
      <c r="C1502" s="40" t="s">
        <v>330</v>
      </c>
      <c r="D1502" s="40" t="s">
        <v>121</v>
      </c>
      <c r="E1502" s="40" t="s">
        <v>293</v>
      </c>
      <c r="G1502" s="40" t="s">
        <v>122</v>
      </c>
      <c r="H1502" s="40">
        <v>95.203999999999994</v>
      </c>
      <c r="I1502" s="40">
        <v>95.106999999999999</v>
      </c>
      <c r="J1502" s="40">
        <v>95.007000000000005</v>
      </c>
      <c r="K1502" s="40">
        <v>94.905000000000001</v>
      </c>
      <c r="L1502" s="40">
        <v>94.802000000000007</v>
      </c>
      <c r="M1502" s="40">
        <v>94.697000000000003</v>
      </c>
      <c r="N1502" s="40">
        <v>94.588999999999999</v>
      </c>
      <c r="O1502" s="40">
        <v>94.48</v>
      </c>
      <c r="P1502" s="40">
        <v>94.367999999999995</v>
      </c>
      <c r="Q1502" s="40">
        <v>94.254000000000005</v>
      </c>
      <c r="R1502" s="40">
        <v>94.138999999999996</v>
      </c>
      <c r="S1502" s="40">
        <v>94.02</v>
      </c>
      <c r="T1502" s="40">
        <v>93.9</v>
      </c>
      <c r="U1502" s="40">
        <v>93.778000000000006</v>
      </c>
      <c r="V1502" s="40">
        <v>93.653000000000006</v>
      </c>
      <c r="W1502" s="40">
        <v>93.331999999999994</v>
      </c>
      <c r="X1502" s="40">
        <v>92.849000000000004</v>
      </c>
      <c r="Y1502" s="40">
        <v>92.331999999999994</v>
      </c>
      <c r="Z1502" s="40">
        <v>91.781999999999996</v>
      </c>
      <c r="AA1502" s="40">
        <v>91.194999999999993</v>
      </c>
      <c r="AB1502" s="40">
        <v>90.572000000000003</v>
      </c>
      <c r="AC1502" s="40">
        <v>89.909000000000006</v>
      </c>
      <c r="AD1502" s="40">
        <v>89.203999999999994</v>
      </c>
      <c r="AE1502" s="40">
        <v>88.456000000000003</v>
      </c>
      <c r="AF1502" s="40">
        <v>87.665999999999997</v>
      </c>
      <c r="AG1502" s="40">
        <v>87.168000000000006</v>
      </c>
      <c r="AH1502" s="40">
        <v>86.927999999999997</v>
      </c>
      <c r="AI1502" s="40">
        <v>86.683999999999997</v>
      </c>
      <c r="AJ1502" s="40">
        <v>86.436999999999998</v>
      </c>
      <c r="AK1502" s="40">
        <v>86.185000000000002</v>
      </c>
      <c r="AL1502" s="40">
        <v>85.93</v>
      </c>
      <c r="AM1502" s="40">
        <v>85.67</v>
      </c>
      <c r="AN1502" s="40">
        <v>85.406999999999996</v>
      </c>
      <c r="AO1502" s="40">
        <v>85.14</v>
      </c>
      <c r="AP1502" s="40">
        <v>84.869</v>
      </c>
      <c r="AQ1502" s="40">
        <v>84.593000000000004</v>
      </c>
      <c r="AR1502" s="40">
        <v>84.125</v>
      </c>
      <c r="AS1502" s="40">
        <v>83.49</v>
      </c>
      <c r="AT1502" s="40">
        <v>82.834000000000003</v>
      </c>
      <c r="AU1502" s="40">
        <v>82.156000000000006</v>
      </c>
      <c r="AV1502" s="40">
        <v>81.459999999999994</v>
      </c>
      <c r="AW1502" s="40">
        <v>80.742000000000004</v>
      </c>
      <c r="AX1502" s="40">
        <v>80.004000000000005</v>
      </c>
      <c r="AY1502" s="40">
        <v>79.242999999999995</v>
      </c>
      <c r="AZ1502" s="40">
        <v>78.462999999999994</v>
      </c>
      <c r="BA1502" s="40">
        <v>77.661000000000001</v>
      </c>
      <c r="BB1502" s="40">
        <v>77.004000000000005</v>
      </c>
      <c r="BC1502" s="40">
        <v>76.465999999999994</v>
      </c>
      <c r="BD1502" s="40">
        <v>75.921000000000006</v>
      </c>
      <c r="BE1502" s="40">
        <v>75.367000000000004</v>
      </c>
      <c r="BF1502" s="40">
        <v>74.804000000000002</v>
      </c>
      <c r="BG1502" s="40">
        <v>74.233000000000004</v>
      </c>
      <c r="BH1502" s="40">
        <v>73.653999999999996</v>
      </c>
      <c r="BI1502" s="40">
        <v>73.066000000000003</v>
      </c>
      <c r="BJ1502" s="40">
        <v>72.47</v>
      </c>
      <c r="BK1502" s="40">
        <v>71.866</v>
      </c>
      <c r="BL1502" s="40">
        <v>71.257000000000005</v>
      </c>
    </row>
    <row r="1503" spans="1:64" x14ac:dyDescent="0.3">
      <c r="A1503" s="40" t="s">
        <v>153</v>
      </c>
      <c r="B1503" s="40" t="s">
        <v>154</v>
      </c>
      <c r="C1503" s="40" t="s">
        <v>330</v>
      </c>
      <c r="D1503" s="40" t="s">
        <v>121</v>
      </c>
      <c r="E1503" s="40" t="s">
        <v>293</v>
      </c>
      <c r="G1503" s="40" t="s">
        <v>122</v>
      </c>
      <c r="H1503" s="40">
        <v>85.512</v>
      </c>
      <c r="I1503" s="40">
        <v>84.941999999999993</v>
      </c>
      <c r="J1503" s="40">
        <v>84.352999999999994</v>
      </c>
      <c r="K1503" s="40">
        <v>83.745000000000005</v>
      </c>
      <c r="L1503" s="40">
        <v>83.12</v>
      </c>
      <c r="M1503" s="40">
        <v>82.474999999999994</v>
      </c>
      <c r="N1503" s="40">
        <v>81.81</v>
      </c>
      <c r="O1503" s="40">
        <v>81.125</v>
      </c>
      <c r="P1503" s="40">
        <v>80.423000000000002</v>
      </c>
      <c r="Q1503" s="40">
        <v>79.7</v>
      </c>
      <c r="R1503" s="40">
        <v>78.415999999999997</v>
      </c>
      <c r="S1503" s="40">
        <v>77.072999999999993</v>
      </c>
      <c r="T1503" s="40">
        <v>75.676000000000002</v>
      </c>
      <c r="U1503" s="40">
        <v>74.22</v>
      </c>
      <c r="V1503" s="40">
        <v>72.707999999999998</v>
      </c>
      <c r="W1503" s="40">
        <v>71.322000000000003</v>
      </c>
      <c r="X1503" s="40">
        <v>70.531000000000006</v>
      </c>
      <c r="Y1503" s="40">
        <v>69.725999999999999</v>
      </c>
      <c r="Z1503" s="40">
        <v>68.909000000000006</v>
      </c>
      <c r="AA1503" s="40">
        <v>68.078999999999994</v>
      </c>
      <c r="AB1503" s="40">
        <v>67.239000000000004</v>
      </c>
      <c r="AC1503" s="40">
        <v>66.387</v>
      </c>
      <c r="AD1503" s="40">
        <v>65.524000000000001</v>
      </c>
      <c r="AE1503" s="40">
        <v>64.650000000000006</v>
      </c>
      <c r="AF1503" s="40">
        <v>63.768000000000001</v>
      </c>
      <c r="AG1503" s="40">
        <v>62.875999999999998</v>
      </c>
      <c r="AH1503" s="40">
        <v>62.058999999999997</v>
      </c>
      <c r="AI1503" s="40">
        <v>61.488999999999997</v>
      </c>
      <c r="AJ1503" s="40">
        <v>60.917999999999999</v>
      </c>
      <c r="AK1503" s="40">
        <v>60.343000000000004</v>
      </c>
      <c r="AL1503" s="40">
        <v>59.765000000000001</v>
      </c>
      <c r="AM1503" s="40">
        <v>59.183</v>
      </c>
      <c r="AN1503" s="40">
        <v>58.600999999999999</v>
      </c>
      <c r="AO1503" s="40">
        <v>58.015000000000001</v>
      </c>
      <c r="AP1503" s="40">
        <v>57.427</v>
      </c>
      <c r="AQ1503" s="40">
        <v>56.835999999999999</v>
      </c>
      <c r="AR1503" s="40">
        <v>56.244999999999997</v>
      </c>
      <c r="AS1503" s="40">
        <v>55.652000000000001</v>
      </c>
      <c r="AT1503" s="40">
        <v>55.055999999999997</v>
      </c>
      <c r="AU1503" s="40">
        <v>54.457999999999998</v>
      </c>
      <c r="AV1503" s="40">
        <v>53.860999999999997</v>
      </c>
      <c r="AW1503" s="40">
        <v>53.262</v>
      </c>
      <c r="AX1503" s="40">
        <v>52.661999999999999</v>
      </c>
      <c r="AY1503" s="40">
        <v>52.06</v>
      </c>
      <c r="AZ1503" s="40">
        <v>51.459000000000003</v>
      </c>
      <c r="BA1503" s="40">
        <v>50.856999999999999</v>
      </c>
      <c r="BB1503" s="40">
        <v>50.253999999999998</v>
      </c>
      <c r="BC1503" s="40">
        <v>49.65</v>
      </c>
      <c r="BD1503" s="40">
        <v>49.045999999999999</v>
      </c>
      <c r="BE1503" s="40">
        <v>48.441000000000003</v>
      </c>
      <c r="BF1503" s="40">
        <v>47.835999999999999</v>
      </c>
      <c r="BG1503" s="40">
        <v>47.231000000000002</v>
      </c>
      <c r="BH1503" s="40">
        <v>46.627000000000002</v>
      </c>
      <c r="BI1503" s="40">
        <v>46.024000000000001</v>
      </c>
      <c r="BJ1503" s="40">
        <v>45.421999999999997</v>
      </c>
      <c r="BK1503" s="40">
        <v>44.820999999999998</v>
      </c>
      <c r="BL1503" s="40">
        <v>44.222999999999999</v>
      </c>
    </row>
    <row r="1504" spans="1:64" x14ac:dyDescent="0.3">
      <c r="A1504" s="40" t="s">
        <v>155</v>
      </c>
      <c r="B1504" s="40" t="s">
        <v>156</v>
      </c>
      <c r="C1504" s="40" t="s">
        <v>330</v>
      </c>
      <c r="D1504" s="40" t="s">
        <v>121</v>
      </c>
      <c r="E1504" s="40" t="s">
        <v>293</v>
      </c>
      <c r="G1504" s="40" t="s">
        <v>122</v>
      </c>
      <c r="H1504" s="40">
        <v>93.037999999999997</v>
      </c>
      <c r="I1504" s="40">
        <v>92.760999999999996</v>
      </c>
      <c r="J1504" s="40">
        <v>92.472999999999999</v>
      </c>
      <c r="K1504" s="40">
        <v>92.123000000000005</v>
      </c>
      <c r="L1504" s="40">
        <v>91.593999999999994</v>
      </c>
      <c r="M1504" s="40">
        <v>91.031999999999996</v>
      </c>
      <c r="N1504" s="40">
        <v>90.436000000000007</v>
      </c>
      <c r="O1504" s="40">
        <v>89.804000000000002</v>
      </c>
      <c r="P1504" s="40">
        <v>89.138000000000005</v>
      </c>
      <c r="Q1504" s="40">
        <v>88.432000000000002</v>
      </c>
      <c r="R1504" s="40">
        <v>87.686999999999998</v>
      </c>
      <c r="S1504" s="40">
        <v>86.9</v>
      </c>
      <c r="T1504" s="40">
        <v>86.117999999999995</v>
      </c>
      <c r="U1504" s="40">
        <v>85.296000000000006</v>
      </c>
      <c r="V1504" s="40">
        <v>84.433999999999997</v>
      </c>
      <c r="W1504" s="40">
        <v>83.53</v>
      </c>
      <c r="X1504" s="40">
        <v>82.587000000000003</v>
      </c>
      <c r="Y1504" s="40">
        <v>81.599999999999994</v>
      </c>
      <c r="Z1504" s="40">
        <v>81.408000000000001</v>
      </c>
      <c r="AA1504" s="40">
        <v>81.212999999999994</v>
      </c>
      <c r="AB1504" s="40">
        <v>81.018000000000001</v>
      </c>
      <c r="AC1504" s="40">
        <v>80.820999999999998</v>
      </c>
      <c r="AD1504" s="40">
        <v>80.623000000000005</v>
      </c>
      <c r="AE1504" s="40">
        <v>80.421999999999997</v>
      </c>
      <c r="AF1504" s="40">
        <v>80.221000000000004</v>
      </c>
      <c r="AG1504" s="40">
        <v>80.016999999999996</v>
      </c>
      <c r="AH1504" s="40">
        <v>79.813000000000002</v>
      </c>
      <c r="AI1504" s="40">
        <v>79.605999999999995</v>
      </c>
      <c r="AJ1504" s="40">
        <v>79.397999999999996</v>
      </c>
      <c r="AK1504" s="40">
        <v>79.188999999999993</v>
      </c>
      <c r="AL1504" s="40">
        <v>78.977000000000004</v>
      </c>
      <c r="AM1504" s="40">
        <v>78.765000000000001</v>
      </c>
      <c r="AN1504" s="40">
        <v>78.591999999999999</v>
      </c>
      <c r="AO1504" s="40">
        <v>78.56</v>
      </c>
      <c r="AP1504" s="40">
        <v>78.527000000000001</v>
      </c>
      <c r="AQ1504" s="40">
        <v>78.494</v>
      </c>
      <c r="AR1504" s="40">
        <v>78.462000000000003</v>
      </c>
      <c r="AS1504" s="40">
        <v>78.429000000000002</v>
      </c>
      <c r="AT1504" s="40">
        <v>78.396000000000001</v>
      </c>
      <c r="AU1504" s="40">
        <v>78.363</v>
      </c>
      <c r="AV1504" s="40">
        <v>78.33</v>
      </c>
      <c r="AW1504" s="40">
        <v>78.298000000000002</v>
      </c>
      <c r="AX1504" s="40">
        <v>78.265000000000001</v>
      </c>
      <c r="AY1504" s="40">
        <v>78.231999999999999</v>
      </c>
      <c r="AZ1504" s="40">
        <v>78.198999999999998</v>
      </c>
      <c r="BA1504" s="40">
        <v>78.165999999999997</v>
      </c>
      <c r="BB1504" s="40">
        <v>78.132000000000005</v>
      </c>
      <c r="BC1504" s="40">
        <v>78.099000000000004</v>
      </c>
      <c r="BD1504" s="40">
        <v>78.066000000000003</v>
      </c>
      <c r="BE1504" s="40">
        <v>78.015000000000001</v>
      </c>
      <c r="BF1504" s="40">
        <v>77.945999999999998</v>
      </c>
      <c r="BG1504" s="40">
        <v>77.858000000000004</v>
      </c>
      <c r="BH1504" s="40">
        <v>77.751999999999995</v>
      </c>
      <c r="BI1504" s="40">
        <v>77.628</v>
      </c>
      <c r="BJ1504" s="40">
        <v>77.484999999999999</v>
      </c>
      <c r="BK1504" s="40">
        <v>77.322999999999993</v>
      </c>
      <c r="BL1504" s="40">
        <v>77.141999999999996</v>
      </c>
    </row>
    <row r="1505" spans="1:64" x14ac:dyDescent="0.3">
      <c r="A1505" s="40" t="s">
        <v>284</v>
      </c>
      <c r="B1505" s="40" t="s">
        <v>272</v>
      </c>
      <c r="C1505" s="40" t="s">
        <v>330</v>
      </c>
      <c r="D1505" s="40" t="s">
        <v>121</v>
      </c>
      <c r="E1505" s="40" t="s">
        <v>293</v>
      </c>
      <c r="G1505" s="40" t="s">
        <v>122</v>
      </c>
      <c r="H1505" s="40">
        <v>81.088999999999999</v>
      </c>
      <c r="I1505" s="40">
        <v>79.790000000000006</v>
      </c>
      <c r="J1505" s="40">
        <v>78.424999999999997</v>
      </c>
      <c r="K1505" s="40">
        <v>76.992999999999995</v>
      </c>
      <c r="L1505" s="40">
        <v>75.5</v>
      </c>
      <c r="M1505" s="40">
        <v>74.793999999999997</v>
      </c>
      <c r="N1505" s="40">
        <v>74.073999999999998</v>
      </c>
      <c r="O1505" s="40">
        <v>73.340999999999994</v>
      </c>
      <c r="P1505" s="40">
        <v>72.596000000000004</v>
      </c>
      <c r="Q1505" s="40">
        <v>71.837000000000003</v>
      </c>
      <c r="R1505" s="40">
        <v>71.066000000000003</v>
      </c>
      <c r="S1505" s="40">
        <v>70.281000000000006</v>
      </c>
      <c r="T1505" s="40">
        <v>69.486999999999995</v>
      </c>
      <c r="U1505" s="40">
        <v>68.679000000000002</v>
      </c>
      <c r="V1505" s="40">
        <v>67.771000000000001</v>
      </c>
      <c r="W1505" s="40">
        <v>66.406000000000006</v>
      </c>
      <c r="X1505" s="40">
        <v>65.016999999999996</v>
      </c>
      <c r="Y1505" s="40">
        <v>63.6</v>
      </c>
      <c r="Z1505" s="40">
        <v>63.386000000000003</v>
      </c>
      <c r="AA1505" s="40">
        <v>63.170999999999999</v>
      </c>
      <c r="AB1505" s="40">
        <v>62.956000000000003</v>
      </c>
      <c r="AC1505" s="40">
        <v>62.74</v>
      </c>
      <c r="AD1505" s="40">
        <v>62.524000000000001</v>
      </c>
      <c r="AE1505" s="40">
        <v>62.307000000000002</v>
      </c>
      <c r="AF1505" s="40">
        <v>62.09</v>
      </c>
      <c r="AG1505" s="40">
        <v>61.872999999999998</v>
      </c>
      <c r="AH1505" s="40">
        <v>61.654000000000003</v>
      </c>
      <c r="AI1505" s="40">
        <v>61.392000000000003</v>
      </c>
      <c r="AJ1505" s="40">
        <v>61.024000000000001</v>
      </c>
      <c r="AK1505" s="40">
        <v>60.655000000000001</v>
      </c>
      <c r="AL1505" s="40">
        <v>60.283999999999999</v>
      </c>
      <c r="AM1505" s="40">
        <v>59.911999999999999</v>
      </c>
      <c r="AN1505" s="40">
        <v>59.539000000000001</v>
      </c>
      <c r="AO1505" s="40">
        <v>59.164999999999999</v>
      </c>
      <c r="AP1505" s="40">
        <v>58.79</v>
      </c>
      <c r="AQ1505" s="40">
        <v>58.412999999999997</v>
      </c>
      <c r="AR1505" s="40">
        <v>58.036000000000001</v>
      </c>
      <c r="AS1505" s="40">
        <v>57.658000000000001</v>
      </c>
      <c r="AT1505" s="40">
        <v>57.259</v>
      </c>
      <c r="AU1505" s="40">
        <v>56.844999999999999</v>
      </c>
      <c r="AV1505" s="40">
        <v>56.432000000000002</v>
      </c>
      <c r="AW1505" s="40">
        <v>56.017000000000003</v>
      </c>
      <c r="AX1505" s="40">
        <v>55.600999999999999</v>
      </c>
      <c r="AY1505" s="40">
        <v>55.183</v>
      </c>
      <c r="AZ1505" s="40">
        <v>54.765999999999998</v>
      </c>
      <c r="BA1505" s="40">
        <v>54.347999999999999</v>
      </c>
      <c r="BB1505" s="40">
        <v>53.929000000000002</v>
      </c>
      <c r="BC1505" s="40">
        <v>53.509</v>
      </c>
      <c r="BD1505" s="40">
        <v>53.09</v>
      </c>
      <c r="BE1505" s="40">
        <v>52.67</v>
      </c>
      <c r="BF1505" s="40">
        <v>52.249000000000002</v>
      </c>
      <c r="BG1505" s="40">
        <v>51.828000000000003</v>
      </c>
      <c r="BH1505" s="40">
        <v>51.406999999999996</v>
      </c>
      <c r="BI1505" s="40">
        <v>50.985999999999997</v>
      </c>
      <c r="BJ1505" s="40">
        <v>50.555999999999997</v>
      </c>
      <c r="BK1505" s="40">
        <v>50.119</v>
      </c>
      <c r="BL1505" s="40">
        <v>49.673999999999999</v>
      </c>
    </row>
    <row r="1506" spans="1:64" x14ac:dyDescent="0.3">
      <c r="A1506" s="40" t="s">
        <v>273</v>
      </c>
      <c r="B1506" s="40" t="s">
        <v>274</v>
      </c>
      <c r="C1506" s="40" t="s">
        <v>330</v>
      </c>
      <c r="D1506" s="40" t="s">
        <v>121</v>
      </c>
      <c r="E1506" s="40" t="s">
        <v>293</v>
      </c>
      <c r="G1506" s="40" t="s">
        <v>122</v>
      </c>
      <c r="H1506" s="40">
        <v>76.203000000000003</v>
      </c>
      <c r="I1506" s="40">
        <v>75.647999999999996</v>
      </c>
      <c r="J1506" s="40">
        <v>75.084999999999994</v>
      </c>
      <c r="K1506" s="40">
        <v>74.512</v>
      </c>
      <c r="L1506" s="40">
        <v>73.933000000000007</v>
      </c>
      <c r="M1506" s="40">
        <v>73.343999999999994</v>
      </c>
      <c r="N1506" s="40">
        <v>72.745999999999995</v>
      </c>
      <c r="O1506" s="40">
        <v>72.14</v>
      </c>
      <c r="P1506" s="40">
        <v>71.527000000000001</v>
      </c>
      <c r="Q1506" s="40">
        <v>71.042000000000002</v>
      </c>
      <c r="R1506" s="40">
        <v>70.825999999999993</v>
      </c>
      <c r="S1506" s="40">
        <v>70.608000000000004</v>
      </c>
      <c r="T1506" s="40">
        <v>70.39</v>
      </c>
      <c r="U1506" s="40">
        <v>70.171000000000006</v>
      </c>
      <c r="V1506" s="40">
        <v>69.950999999999993</v>
      </c>
      <c r="W1506" s="40">
        <v>69.73</v>
      </c>
      <c r="X1506" s="40">
        <v>69.507999999999996</v>
      </c>
      <c r="Y1506" s="40">
        <v>69.286000000000001</v>
      </c>
      <c r="Z1506" s="40">
        <v>69.061999999999998</v>
      </c>
      <c r="AA1506" s="40">
        <v>68.837000000000003</v>
      </c>
      <c r="AB1506" s="40">
        <v>68.611999999999995</v>
      </c>
      <c r="AC1506" s="40">
        <v>68.385999999999996</v>
      </c>
      <c r="AD1506" s="40">
        <v>68.158000000000001</v>
      </c>
      <c r="AE1506" s="40">
        <v>67.790999999999997</v>
      </c>
      <c r="AF1506" s="40">
        <v>67.103999999999999</v>
      </c>
      <c r="AG1506" s="40">
        <v>66.409000000000006</v>
      </c>
      <c r="AH1506" s="40">
        <v>65.706999999999994</v>
      </c>
      <c r="AI1506" s="40">
        <v>64.995999999999995</v>
      </c>
      <c r="AJ1506" s="40">
        <v>64.281000000000006</v>
      </c>
      <c r="AK1506" s="40">
        <v>63.558999999999997</v>
      </c>
      <c r="AL1506" s="40">
        <v>62.83</v>
      </c>
      <c r="AM1506" s="40">
        <v>62.094999999999999</v>
      </c>
      <c r="AN1506" s="40">
        <v>61.356000000000002</v>
      </c>
      <c r="AO1506" s="40">
        <v>60.61</v>
      </c>
      <c r="AP1506" s="40">
        <v>59.86</v>
      </c>
      <c r="AQ1506" s="40">
        <v>59.103999999999999</v>
      </c>
      <c r="AR1506" s="40">
        <v>58.345999999999997</v>
      </c>
      <c r="AS1506" s="40">
        <v>57.582000000000001</v>
      </c>
      <c r="AT1506" s="40">
        <v>56.816000000000003</v>
      </c>
      <c r="AU1506" s="40">
        <v>56.070999999999998</v>
      </c>
      <c r="AV1506" s="40">
        <v>55.399000000000001</v>
      </c>
      <c r="AW1506" s="40">
        <v>54.725000000000001</v>
      </c>
      <c r="AX1506" s="40">
        <v>54.048999999999999</v>
      </c>
      <c r="AY1506" s="40">
        <v>53.37</v>
      </c>
      <c r="AZ1506" s="40">
        <v>52.692</v>
      </c>
      <c r="BA1506" s="40">
        <v>52.012</v>
      </c>
      <c r="BB1506" s="40">
        <v>51.331000000000003</v>
      </c>
      <c r="BC1506" s="40">
        <v>50.649000000000001</v>
      </c>
      <c r="BD1506" s="40">
        <v>49.969000000000001</v>
      </c>
      <c r="BE1506" s="40">
        <v>49.286999999999999</v>
      </c>
      <c r="BF1506" s="40">
        <v>48.606000000000002</v>
      </c>
      <c r="BG1506" s="40">
        <v>47.927</v>
      </c>
      <c r="BH1506" s="40">
        <v>47.252000000000002</v>
      </c>
      <c r="BI1506" s="40">
        <v>46.581000000000003</v>
      </c>
      <c r="BJ1506" s="40">
        <v>45.914000000000001</v>
      </c>
      <c r="BK1506" s="40">
        <v>45.250999999999998</v>
      </c>
      <c r="BL1506" s="40">
        <v>44.593000000000004</v>
      </c>
    </row>
    <row r="1507" spans="1:64" x14ac:dyDescent="0.3">
      <c r="A1507" s="40" t="s">
        <v>161</v>
      </c>
      <c r="B1507" s="40" t="s">
        <v>162</v>
      </c>
      <c r="C1507" s="40" t="s">
        <v>330</v>
      </c>
      <c r="D1507" s="40" t="s">
        <v>121</v>
      </c>
      <c r="E1507" s="40" t="s">
        <v>293</v>
      </c>
      <c r="G1507" s="40" t="s">
        <v>122</v>
      </c>
      <c r="H1507" s="40">
        <v>88.638999999999996</v>
      </c>
      <c r="I1507" s="40">
        <v>88.337999999999994</v>
      </c>
      <c r="J1507" s="40">
        <v>88.03</v>
      </c>
      <c r="K1507" s="40">
        <v>87.713999999999999</v>
      </c>
      <c r="L1507" s="40">
        <v>87.391999999999996</v>
      </c>
      <c r="M1507" s="40">
        <v>87.061999999999998</v>
      </c>
      <c r="N1507" s="40">
        <v>86.725999999999999</v>
      </c>
      <c r="O1507" s="40">
        <v>86.381</v>
      </c>
      <c r="P1507" s="40">
        <v>86.028999999999996</v>
      </c>
      <c r="Q1507" s="40">
        <v>85.67</v>
      </c>
      <c r="R1507" s="40">
        <v>85.302999999999997</v>
      </c>
      <c r="S1507" s="40">
        <v>84.927999999999997</v>
      </c>
      <c r="T1507" s="40">
        <v>84.546000000000006</v>
      </c>
      <c r="U1507" s="40">
        <v>84.155000000000001</v>
      </c>
      <c r="V1507" s="40">
        <v>83.756</v>
      </c>
      <c r="W1507" s="40">
        <v>83.349000000000004</v>
      </c>
      <c r="X1507" s="40">
        <v>82.917000000000002</v>
      </c>
      <c r="Y1507" s="40">
        <v>82.46</v>
      </c>
      <c r="Z1507" s="40">
        <v>81.992999999999995</v>
      </c>
      <c r="AA1507" s="40">
        <v>81.516000000000005</v>
      </c>
      <c r="AB1507" s="40">
        <v>81.03</v>
      </c>
      <c r="AC1507" s="40">
        <v>80.534000000000006</v>
      </c>
      <c r="AD1507" s="40">
        <v>80.028000000000006</v>
      </c>
      <c r="AE1507" s="40">
        <v>79.512</v>
      </c>
      <c r="AF1507" s="40">
        <v>78.986999999999995</v>
      </c>
      <c r="AG1507" s="40">
        <v>78.451999999999998</v>
      </c>
      <c r="AH1507" s="40">
        <v>77.930999999999997</v>
      </c>
      <c r="AI1507" s="40">
        <v>77.518000000000001</v>
      </c>
      <c r="AJ1507" s="40">
        <v>77.100999999999999</v>
      </c>
      <c r="AK1507" s="40">
        <v>76.677999999999997</v>
      </c>
      <c r="AL1507" s="40">
        <v>76.248999999999995</v>
      </c>
      <c r="AM1507" s="40">
        <v>75.813999999999993</v>
      </c>
      <c r="AN1507" s="40">
        <v>75.376000000000005</v>
      </c>
      <c r="AO1507" s="40">
        <v>74.930999999999997</v>
      </c>
      <c r="AP1507" s="40">
        <v>74.480999999999995</v>
      </c>
      <c r="AQ1507" s="40">
        <v>74.025000000000006</v>
      </c>
      <c r="AR1507" s="40">
        <v>73.566000000000003</v>
      </c>
      <c r="AS1507" s="40">
        <v>73.052000000000007</v>
      </c>
      <c r="AT1507" s="40">
        <v>72.353999999999999</v>
      </c>
      <c r="AU1507" s="40">
        <v>71.644000000000005</v>
      </c>
      <c r="AV1507" s="40">
        <v>70.924999999999997</v>
      </c>
      <c r="AW1507" s="40">
        <v>70.194000000000003</v>
      </c>
      <c r="AX1507" s="40">
        <v>69.453000000000003</v>
      </c>
      <c r="AY1507" s="40">
        <v>68.7</v>
      </c>
      <c r="AZ1507" s="40">
        <v>67.94</v>
      </c>
      <c r="BA1507" s="40">
        <v>67.168000000000006</v>
      </c>
      <c r="BB1507" s="40">
        <v>66.388000000000005</v>
      </c>
      <c r="BC1507" s="40">
        <v>65.596999999999994</v>
      </c>
      <c r="BD1507" s="40">
        <v>64.8</v>
      </c>
      <c r="BE1507" s="40">
        <v>64.001000000000005</v>
      </c>
      <c r="BF1507" s="40">
        <v>63.201000000000001</v>
      </c>
      <c r="BG1507" s="40">
        <v>62.401000000000003</v>
      </c>
      <c r="BH1507" s="40">
        <v>61.601999999999997</v>
      </c>
      <c r="BI1507" s="40">
        <v>60.804000000000002</v>
      </c>
      <c r="BJ1507" s="40">
        <v>60.009</v>
      </c>
      <c r="BK1507" s="40">
        <v>59.216999999999999</v>
      </c>
      <c r="BL1507" s="40">
        <v>58.427999999999997</v>
      </c>
    </row>
    <row r="1508" spans="1:64" x14ac:dyDescent="0.3">
      <c r="A1508" s="40" t="s">
        <v>163</v>
      </c>
      <c r="B1508" s="40" t="s">
        <v>164</v>
      </c>
      <c r="C1508" s="40" t="s">
        <v>330</v>
      </c>
      <c r="D1508" s="40" t="s">
        <v>121</v>
      </c>
      <c r="E1508" s="40" t="s">
        <v>293</v>
      </c>
      <c r="G1508" s="40" t="s">
        <v>122</v>
      </c>
      <c r="H1508" s="40">
        <v>92.564999999999998</v>
      </c>
      <c r="I1508" s="40">
        <v>91.968999999999994</v>
      </c>
      <c r="J1508" s="40">
        <v>91.328999999999994</v>
      </c>
      <c r="K1508" s="40">
        <v>90.643000000000001</v>
      </c>
      <c r="L1508" s="40">
        <v>89.91</v>
      </c>
      <c r="M1508" s="40">
        <v>89.126000000000005</v>
      </c>
      <c r="N1508" s="40">
        <v>88.287999999999997</v>
      </c>
      <c r="O1508" s="40">
        <v>87.394000000000005</v>
      </c>
      <c r="P1508" s="40">
        <v>86.445999999999998</v>
      </c>
      <c r="Q1508" s="40">
        <v>85.436000000000007</v>
      </c>
      <c r="R1508" s="40">
        <v>84.364000000000004</v>
      </c>
      <c r="S1508" s="40">
        <v>83.227000000000004</v>
      </c>
      <c r="T1508" s="40">
        <v>82.028999999999996</v>
      </c>
      <c r="U1508" s="40">
        <v>80.763000000000005</v>
      </c>
      <c r="V1508" s="40">
        <v>79.430999999999997</v>
      </c>
      <c r="W1508" s="40">
        <v>78.028999999999996</v>
      </c>
      <c r="X1508" s="40">
        <v>76.673000000000002</v>
      </c>
      <c r="Y1508" s="40">
        <v>75.373000000000005</v>
      </c>
      <c r="Z1508" s="40">
        <v>74.025000000000006</v>
      </c>
      <c r="AA1508" s="40">
        <v>72.629000000000005</v>
      </c>
      <c r="AB1508" s="40">
        <v>71.19</v>
      </c>
      <c r="AC1508" s="40">
        <v>69.704999999999998</v>
      </c>
      <c r="AD1508" s="40">
        <v>68.177999999999997</v>
      </c>
      <c r="AE1508" s="40">
        <v>66.608999999999995</v>
      </c>
      <c r="AF1508" s="40">
        <v>65.006</v>
      </c>
      <c r="AG1508" s="40">
        <v>63.366</v>
      </c>
      <c r="AH1508" s="40">
        <v>61.695</v>
      </c>
      <c r="AI1508" s="40">
        <v>60.43</v>
      </c>
      <c r="AJ1508" s="40">
        <v>60.552999999999997</v>
      </c>
      <c r="AK1508" s="40">
        <v>60.677</v>
      </c>
      <c r="AL1508" s="40">
        <v>60.801000000000002</v>
      </c>
      <c r="AM1508" s="40">
        <v>60.924999999999997</v>
      </c>
      <c r="AN1508" s="40">
        <v>61.048000000000002</v>
      </c>
      <c r="AO1508" s="40">
        <v>61.170999999999999</v>
      </c>
      <c r="AP1508" s="40">
        <v>61.295000000000002</v>
      </c>
      <c r="AQ1508" s="40">
        <v>61.417999999999999</v>
      </c>
      <c r="AR1508" s="40">
        <v>61.540999999999997</v>
      </c>
      <c r="AS1508" s="40">
        <v>61.662999999999997</v>
      </c>
      <c r="AT1508" s="40">
        <v>61.786000000000001</v>
      </c>
      <c r="AU1508" s="40">
        <v>61.908999999999999</v>
      </c>
      <c r="AV1508" s="40">
        <v>61.384</v>
      </c>
      <c r="AW1508" s="40">
        <v>60.52</v>
      </c>
      <c r="AX1508" s="40">
        <v>59.649000000000001</v>
      </c>
      <c r="AY1508" s="40">
        <v>58.771000000000001</v>
      </c>
      <c r="AZ1508" s="40">
        <v>57.889000000000003</v>
      </c>
      <c r="BA1508" s="40">
        <v>57.002000000000002</v>
      </c>
      <c r="BB1508" s="40">
        <v>56.11</v>
      </c>
      <c r="BC1508" s="40">
        <v>55.212000000000003</v>
      </c>
      <c r="BD1508" s="40">
        <v>54.314</v>
      </c>
      <c r="BE1508" s="40">
        <v>53.411999999999999</v>
      </c>
      <c r="BF1508" s="40">
        <v>52.506999999999998</v>
      </c>
      <c r="BG1508" s="40">
        <v>51.6</v>
      </c>
      <c r="BH1508" s="40">
        <v>50.694000000000003</v>
      </c>
      <c r="BI1508" s="40">
        <v>49.796999999999997</v>
      </c>
      <c r="BJ1508" s="40">
        <v>48.911000000000001</v>
      </c>
      <c r="BK1508" s="40">
        <v>48.037999999999997</v>
      </c>
      <c r="BL1508" s="40">
        <v>47.176000000000002</v>
      </c>
    </row>
    <row r="1509" spans="1:64" x14ac:dyDescent="0.3">
      <c r="A1509" s="40" t="s">
        <v>167</v>
      </c>
      <c r="B1509" s="40" t="s">
        <v>168</v>
      </c>
      <c r="C1509" s="40" t="s">
        <v>330</v>
      </c>
      <c r="D1509" s="40" t="s">
        <v>121</v>
      </c>
      <c r="E1509" s="40" t="s">
        <v>293</v>
      </c>
      <c r="G1509" s="40" t="s">
        <v>122</v>
      </c>
      <c r="H1509" s="40">
        <v>94.103999999999999</v>
      </c>
      <c r="I1509" s="40">
        <v>94</v>
      </c>
      <c r="J1509" s="40">
        <v>93.741</v>
      </c>
      <c r="K1509" s="40">
        <v>93.471000000000004</v>
      </c>
      <c r="L1509" s="40">
        <v>93.191000000000003</v>
      </c>
      <c r="M1509" s="40">
        <v>92.9</v>
      </c>
      <c r="N1509" s="40">
        <v>92.507000000000005</v>
      </c>
      <c r="O1509" s="40">
        <v>92.093999999999994</v>
      </c>
      <c r="P1509" s="40">
        <v>91.661000000000001</v>
      </c>
      <c r="Q1509" s="40">
        <v>91.206000000000003</v>
      </c>
      <c r="R1509" s="40">
        <v>90.728999999999999</v>
      </c>
      <c r="S1509" s="40">
        <v>90.227999999999994</v>
      </c>
      <c r="T1509" s="40">
        <v>89.703999999999994</v>
      </c>
      <c r="U1509" s="40">
        <v>89.155000000000001</v>
      </c>
      <c r="V1509" s="40">
        <v>88.581000000000003</v>
      </c>
      <c r="W1509" s="40">
        <v>87.978999999999999</v>
      </c>
      <c r="X1509" s="40">
        <v>87.352000000000004</v>
      </c>
      <c r="Y1509" s="40">
        <v>86.974999999999994</v>
      </c>
      <c r="Z1509" s="40">
        <v>86.766999999999996</v>
      </c>
      <c r="AA1509" s="40">
        <v>86.557000000000002</v>
      </c>
      <c r="AB1509" s="40">
        <v>86.343999999999994</v>
      </c>
      <c r="AC1509" s="40">
        <v>86.129000000000005</v>
      </c>
      <c r="AD1509" s="40">
        <v>85.91</v>
      </c>
      <c r="AE1509" s="40">
        <v>85.688000000000002</v>
      </c>
      <c r="AF1509" s="40">
        <v>85.463999999999999</v>
      </c>
      <c r="AG1509" s="40">
        <v>85.236999999999995</v>
      </c>
      <c r="AH1509" s="40">
        <v>85.007000000000005</v>
      </c>
      <c r="AI1509" s="40">
        <v>84.790999999999997</v>
      </c>
      <c r="AJ1509" s="40">
        <v>84.710999999999999</v>
      </c>
      <c r="AK1509" s="40">
        <v>84.632000000000005</v>
      </c>
      <c r="AL1509" s="40">
        <v>84.551000000000002</v>
      </c>
      <c r="AM1509" s="40">
        <v>84.471000000000004</v>
      </c>
      <c r="AN1509" s="40">
        <v>84.39</v>
      </c>
      <c r="AO1509" s="40">
        <v>84.308999999999997</v>
      </c>
      <c r="AP1509" s="40">
        <v>84.227000000000004</v>
      </c>
      <c r="AQ1509" s="40">
        <v>84.144999999999996</v>
      </c>
      <c r="AR1509" s="40">
        <v>84.063000000000002</v>
      </c>
      <c r="AS1509" s="40">
        <v>83.98</v>
      </c>
      <c r="AT1509" s="40">
        <v>83.897000000000006</v>
      </c>
      <c r="AU1509" s="40">
        <v>83.813999999999993</v>
      </c>
      <c r="AV1509" s="40">
        <v>83.74</v>
      </c>
      <c r="AW1509" s="40">
        <v>83.745000000000005</v>
      </c>
      <c r="AX1509" s="40">
        <v>83.748999999999995</v>
      </c>
      <c r="AY1509" s="40">
        <v>83.753</v>
      </c>
      <c r="AZ1509" s="40">
        <v>83.757999999999996</v>
      </c>
      <c r="BA1509" s="40">
        <v>83.762</v>
      </c>
      <c r="BB1509" s="40">
        <v>83.766000000000005</v>
      </c>
      <c r="BC1509" s="40">
        <v>83.771000000000001</v>
      </c>
      <c r="BD1509" s="40">
        <v>83.775000000000006</v>
      </c>
      <c r="BE1509" s="40">
        <v>83.778999999999996</v>
      </c>
      <c r="BF1509" s="40">
        <v>83.784000000000006</v>
      </c>
      <c r="BG1509" s="40">
        <v>83.787999999999997</v>
      </c>
      <c r="BH1509" s="40">
        <v>83.792000000000002</v>
      </c>
      <c r="BI1509" s="40">
        <v>83.781000000000006</v>
      </c>
      <c r="BJ1509" s="40">
        <v>83.753</v>
      </c>
      <c r="BK1509" s="40">
        <v>83.71</v>
      </c>
      <c r="BL1509" s="40">
        <v>83.65</v>
      </c>
    </row>
    <row r="1510" spans="1:64" x14ac:dyDescent="0.3">
      <c r="A1510" s="40" t="s">
        <v>169</v>
      </c>
      <c r="B1510" s="40" t="s">
        <v>170</v>
      </c>
      <c r="C1510" s="40" t="s">
        <v>330</v>
      </c>
      <c r="D1510" s="40" t="s">
        <v>121</v>
      </c>
      <c r="E1510" s="40" t="s">
        <v>293</v>
      </c>
      <c r="G1510" s="40" t="s">
        <v>122</v>
      </c>
      <c r="H1510" s="40">
        <v>84.367000000000004</v>
      </c>
      <c r="I1510" s="40">
        <v>84.141999999999996</v>
      </c>
      <c r="J1510" s="40">
        <v>83.912999999999997</v>
      </c>
      <c r="K1510" s="40">
        <v>83.682000000000002</v>
      </c>
      <c r="L1510" s="40">
        <v>83.448999999999998</v>
      </c>
      <c r="M1510" s="40">
        <v>83.212000000000003</v>
      </c>
      <c r="N1510" s="40">
        <v>82.972999999999999</v>
      </c>
      <c r="O1510" s="40">
        <v>82.730999999999995</v>
      </c>
      <c r="P1510" s="40">
        <v>82.486999999999995</v>
      </c>
      <c r="Q1510" s="40">
        <v>82.24</v>
      </c>
      <c r="R1510" s="40">
        <v>81.849000000000004</v>
      </c>
      <c r="S1510" s="40">
        <v>81.450999999999993</v>
      </c>
      <c r="T1510" s="40">
        <v>81.048000000000002</v>
      </c>
      <c r="U1510" s="40">
        <v>80.637</v>
      </c>
      <c r="V1510" s="40">
        <v>80.22</v>
      </c>
      <c r="W1510" s="40">
        <v>79.795000000000002</v>
      </c>
      <c r="X1510" s="40">
        <v>79.364000000000004</v>
      </c>
      <c r="Y1510" s="40">
        <v>78.926000000000002</v>
      </c>
      <c r="Z1510" s="40">
        <v>78.481999999999999</v>
      </c>
      <c r="AA1510" s="40">
        <v>78.03</v>
      </c>
      <c r="AB1510" s="40">
        <v>77.328999999999994</v>
      </c>
      <c r="AC1510" s="40">
        <v>76.611000000000004</v>
      </c>
      <c r="AD1510" s="40">
        <v>75.878</v>
      </c>
      <c r="AE1510" s="40">
        <v>75.128</v>
      </c>
      <c r="AF1510" s="40">
        <v>74.364999999999995</v>
      </c>
      <c r="AG1510" s="40">
        <v>73.585999999999999</v>
      </c>
      <c r="AH1510" s="40">
        <v>72.790999999999997</v>
      </c>
      <c r="AI1510" s="40">
        <v>71.980999999999995</v>
      </c>
      <c r="AJ1510" s="40">
        <v>71.158000000000001</v>
      </c>
      <c r="AK1510" s="40">
        <v>70.319999999999993</v>
      </c>
      <c r="AL1510" s="40">
        <v>69.823999999999998</v>
      </c>
      <c r="AM1510" s="40">
        <v>69.322999999999993</v>
      </c>
      <c r="AN1510" s="40">
        <v>68.817999999999998</v>
      </c>
      <c r="AO1510" s="40">
        <v>68.308999999999997</v>
      </c>
      <c r="AP1510" s="40">
        <v>67.795000000000002</v>
      </c>
      <c r="AQ1510" s="40">
        <v>67.275000000000006</v>
      </c>
      <c r="AR1510" s="40">
        <v>66.753</v>
      </c>
      <c r="AS1510" s="40">
        <v>66.227000000000004</v>
      </c>
      <c r="AT1510" s="40">
        <v>65.695999999999998</v>
      </c>
      <c r="AU1510" s="40">
        <v>65.16</v>
      </c>
      <c r="AV1510" s="40">
        <v>64.331000000000003</v>
      </c>
      <c r="AW1510" s="40">
        <v>63.491999999999997</v>
      </c>
      <c r="AX1510" s="40">
        <v>62.643999999999998</v>
      </c>
      <c r="AY1510" s="40">
        <v>61.787999999999997</v>
      </c>
      <c r="AZ1510" s="40">
        <v>60.926000000000002</v>
      </c>
      <c r="BA1510" s="40">
        <v>60.057000000000002</v>
      </c>
      <c r="BB1510" s="40">
        <v>59.180999999999997</v>
      </c>
      <c r="BC1510" s="40">
        <v>58.298000000000002</v>
      </c>
      <c r="BD1510" s="40">
        <v>57.411999999999999</v>
      </c>
      <c r="BE1510" s="40">
        <v>56.52</v>
      </c>
      <c r="BF1510" s="40">
        <v>55.634</v>
      </c>
      <c r="BG1510" s="40">
        <v>54.753999999999998</v>
      </c>
      <c r="BH1510" s="40">
        <v>53.881999999999998</v>
      </c>
      <c r="BI1510" s="40">
        <v>53.018000000000001</v>
      </c>
      <c r="BJ1510" s="40">
        <v>52.161999999999999</v>
      </c>
      <c r="BK1510" s="40">
        <v>51.317</v>
      </c>
      <c r="BL1510" s="40">
        <v>50.481000000000002</v>
      </c>
    </row>
    <row r="1511" spans="1:64" x14ac:dyDescent="0.3">
      <c r="A1511" s="40" t="s">
        <v>173</v>
      </c>
      <c r="B1511" s="40" t="s">
        <v>174</v>
      </c>
      <c r="C1511" s="40" t="s">
        <v>330</v>
      </c>
      <c r="D1511" s="40" t="s">
        <v>121</v>
      </c>
      <c r="E1511" s="40" t="s">
        <v>293</v>
      </c>
      <c r="G1511" s="40" t="s">
        <v>122</v>
      </c>
      <c r="H1511" s="40">
        <v>76.355000000000004</v>
      </c>
      <c r="I1511" s="40">
        <v>75.697000000000003</v>
      </c>
      <c r="J1511" s="40">
        <v>75.027000000000001</v>
      </c>
      <c r="K1511" s="40">
        <v>74.343000000000004</v>
      </c>
      <c r="L1511" s="40">
        <v>73.649000000000001</v>
      </c>
      <c r="M1511" s="40">
        <v>72.942999999999998</v>
      </c>
      <c r="N1511" s="40">
        <v>72.224000000000004</v>
      </c>
      <c r="O1511" s="40">
        <v>71.492999999999995</v>
      </c>
      <c r="P1511" s="40">
        <v>70.753</v>
      </c>
      <c r="Q1511" s="40">
        <v>70</v>
      </c>
      <c r="R1511" s="40">
        <v>69.28</v>
      </c>
      <c r="S1511" s="40">
        <v>68.549000000000007</v>
      </c>
      <c r="T1511" s="40">
        <v>67.811000000000007</v>
      </c>
      <c r="U1511" s="40">
        <v>67.063000000000002</v>
      </c>
      <c r="V1511" s="40">
        <v>66.307000000000002</v>
      </c>
      <c r="W1511" s="40">
        <v>65.628</v>
      </c>
      <c r="X1511" s="40">
        <v>65.281999999999996</v>
      </c>
      <c r="Y1511" s="40">
        <v>64.933000000000007</v>
      </c>
      <c r="Z1511" s="40">
        <v>64.582999999999998</v>
      </c>
      <c r="AA1511" s="40">
        <v>64.230999999999995</v>
      </c>
      <c r="AB1511" s="40">
        <v>63.878</v>
      </c>
      <c r="AC1511" s="40">
        <v>63.524000000000001</v>
      </c>
      <c r="AD1511" s="40">
        <v>63.167999999999999</v>
      </c>
      <c r="AE1511" s="40">
        <v>62.808999999999997</v>
      </c>
      <c r="AF1511" s="40">
        <v>62.451000000000001</v>
      </c>
      <c r="AG1511" s="40">
        <v>62.091000000000001</v>
      </c>
      <c r="AH1511" s="40">
        <v>61.728999999999999</v>
      </c>
      <c r="AI1511" s="40">
        <v>61.387</v>
      </c>
      <c r="AJ1511" s="40">
        <v>61.244999999999997</v>
      </c>
      <c r="AK1511" s="40">
        <v>61.103999999999999</v>
      </c>
      <c r="AL1511" s="40">
        <v>60.962000000000003</v>
      </c>
      <c r="AM1511" s="40">
        <v>60.82</v>
      </c>
      <c r="AN1511" s="40">
        <v>60.679000000000002</v>
      </c>
      <c r="AO1511" s="40">
        <v>60.536000000000001</v>
      </c>
      <c r="AP1511" s="40">
        <v>60.393999999999998</v>
      </c>
      <c r="AQ1511" s="40">
        <v>60.250999999999998</v>
      </c>
      <c r="AR1511" s="40">
        <v>60.109000000000002</v>
      </c>
      <c r="AS1511" s="40">
        <v>59.966000000000001</v>
      </c>
      <c r="AT1511" s="40">
        <v>59.823</v>
      </c>
      <c r="AU1511" s="40">
        <v>59.68</v>
      </c>
      <c r="AV1511" s="40">
        <v>59.536000000000001</v>
      </c>
      <c r="AW1511" s="40">
        <v>59.393000000000001</v>
      </c>
      <c r="AX1511" s="40">
        <v>59.101999999999997</v>
      </c>
      <c r="AY1511" s="40">
        <v>58.694000000000003</v>
      </c>
      <c r="AZ1511" s="40">
        <v>58.286000000000001</v>
      </c>
      <c r="BA1511" s="40">
        <v>57.875999999999998</v>
      </c>
      <c r="BB1511" s="40">
        <v>57.465000000000003</v>
      </c>
      <c r="BC1511" s="40">
        <v>57.052999999999997</v>
      </c>
      <c r="BD1511" s="40">
        <v>56.640999999999998</v>
      </c>
      <c r="BE1511" s="40">
        <v>56.226999999999997</v>
      </c>
      <c r="BF1511" s="40">
        <v>55.811999999999998</v>
      </c>
      <c r="BG1511" s="40">
        <v>55.396999999999998</v>
      </c>
      <c r="BH1511" s="40">
        <v>54.981000000000002</v>
      </c>
      <c r="BI1511" s="40">
        <v>54.564</v>
      </c>
      <c r="BJ1511" s="40">
        <v>54.137999999999998</v>
      </c>
      <c r="BK1511" s="40">
        <v>53.704000000000001</v>
      </c>
      <c r="BL1511" s="40">
        <v>53.26</v>
      </c>
    </row>
    <row r="1512" spans="1:64" x14ac:dyDescent="0.3">
      <c r="A1512" s="40" t="s">
        <v>5</v>
      </c>
      <c r="B1512" s="40" t="s">
        <v>6</v>
      </c>
      <c r="C1512" s="40" t="s">
        <v>329</v>
      </c>
      <c r="D1512" s="40" t="s">
        <v>123</v>
      </c>
      <c r="E1512" s="40" t="s">
        <v>293</v>
      </c>
      <c r="G1512" s="40" t="s">
        <v>124</v>
      </c>
      <c r="H1512" s="40">
        <v>1.521628145</v>
      </c>
      <c r="I1512" s="40">
        <v>1.4896065249999999</v>
      </c>
      <c r="J1512" s="40">
        <v>1.456561107</v>
      </c>
      <c r="K1512" s="40">
        <v>1.3780018030000001</v>
      </c>
      <c r="L1512" s="40">
        <v>1.2803540980000001</v>
      </c>
      <c r="M1512" s="40">
        <v>1.173526973</v>
      </c>
      <c r="N1512" s="40">
        <v>1.105506283</v>
      </c>
      <c r="O1512" s="40">
        <v>1.1128685119999999</v>
      </c>
      <c r="P1512" s="40">
        <v>1.217971479</v>
      </c>
      <c r="Q1512" s="40">
        <v>1.3827280710000001</v>
      </c>
      <c r="R1512" s="40">
        <v>1.405353391</v>
      </c>
      <c r="S1512" s="40">
        <v>1.409852981</v>
      </c>
      <c r="T1512" s="40">
        <v>1.519694688</v>
      </c>
      <c r="U1512" s="40">
        <v>1.5779089079999999</v>
      </c>
      <c r="V1512" s="40">
        <v>1.6081524920000001</v>
      </c>
      <c r="W1512" s="40">
        <v>1.6055104920000001</v>
      </c>
      <c r="X1512" s="40">
        <v>1.615073268</v>
      </c>
      <c r="Y1512" s="40">
        <v>1.6515850009999999</v>
      </c>
      <c r="Z1512" s="40">
        <v>1.7355782749999999</v>
      </c>
      <c r="AA1512" s="40">
        <v>1.8322449240000001</v>
      </c>
      <c r="AB1512" s="40">
        <v>1.946418666</v>
      </c>
      <c r="AC1512" s="40">
        <v>1.9989125270000001</v>
      </c>
      <c r="AD1512" s="40">
        <v>1.9203788879999999</v>
      </c>
      <c r="AE1512" s="40">
        <v>1.6836742849999999</v>
      </c>
      <c r="AF1512" s="40">
        <v>1.365801815</v>
      </c>
      <c r="AG1512" s="40">
        <v>1.007321235</v>
      </c>
      <c r="AH1512" s="40">
        <v>0.71296346399999999</v>
      </c>
      <c r="AI1512" s="40">
        <v>0.54406314600000005</v>
      </c>
      <c r="AJ1512" s="40">
        <v>0.54773666300000001</v>
      </c>
      <c r="AK1512" s="40">
        <v>0.64562089</v>
      </c>
      <c r="AL1512" s="40">
        <v>0.77920774500000001</v>
      </c>
      <c r="AM1512" s="40">
        <v>0.847490937</v>
      </c>
      <c r="AN1512" s="40">
        <v>0.81663353900000002</v>
      </c>
      <c r="AO1512" s="40">
        <v>0.63362411299999999</v>
      </c>
      <c r="AP1512" s="40">
        <v>0.97099261000000003</v>
      </c>
      <c r="AQ1512" s="40">
        <v>0.72457428300000004</v>
      </c>
      <c r="AR1512" s="40">
        <v>0.55151082200000001</v>
      </c>
      <c r="AS1512" s="40">
        <v>0.47446803599999998</v>
      </c>
      <c r="AT1512" s="40">
        <v>0.53636436099999996</v>
      </c>
      <c r="AU1512" s="40">
        <v>0.67676619100000002</v>
      </c>
      <c r="AV1512" s="40">
        <v>0.83862177199999999</v>
      </c>
      <c r="AW1512" s="40">
        <v>0.94528811400000001</v>
      </c>
      <c r="AX1512" s="40">
        <v>1.0041750570000001</v>
      </c>
      <c r="AY1512" s="40">
        <v>0.990999941</v>
      </c>
      <c r="AZ1512" s="40">
        <v>0.944899881</v>
      </c>
      <c r="BA1512" s="40">
        <v>1.814552156</v>
      </c>
      <c r="BB1512" s="40">
        <v>1.7911148779999999</v>
      </c>
      <c r="BC1512" s="40">
        <v>1.7627923649999999</v>
      </c>
      <c r="BD1512" s="40">
        <v>1.747790986</v>
      </c>
      <c r="BE1512" s="40">
        <v>1.7248325630000001</v>
      </c>
      <c r="BF1512" s="40">
        <v>1.700533887</v>
      </c>
      <c r="BG1512" s="40">
        <v>1.6669548359999999</v>
      </c>
      <c r="BH1512" s="40">
        <v>1.6185594590000001</v>
      </c>
      <c r="BI1512" s="40">
        <v>1.548245689</v>
      </c>
      <c r="BJ1512" s="40">
        <v>1.4908957</v>
      </c>
      <c r="BK1512" s="40">
        <v>1.4256633750000001</v>
      </c>
      <c r="BL1512" s="40">
        <v>1.370108012</v>
      </c>
    </row>
    <row r="1513" spans="1:64" x14ac:dyDescent="0.3">
      <c r="A1513" s="40" t="s">
        <v>151</v>
      </c>
      <c r="B1513" s="40" t="s">
        <v>152</v>
      </c>
      <c r="C1513" s="40" t="s">
        <v>329</v>
      </c>
      <c r="D1513" s="40" t="s">
        <v>123</v>
      </c>
      <c r="E1513" s="40" t="s">
        <v>293</v>
      </c>
      <c r="G1513" s="40" t="s">
        <v>124</v>
      </c>
      <c r="H1513" s="40">
        <v>1.865320469</v>
      </c>
      <c r="I1513" s="40">
        <v>1.844019383</v>
      </c>
      <c r="J1513" s="40">
        <v>1.8856261219999999</v>
      </c>
      <c r="K1513" s="40">
        <v>2.0036488609999998</v>
      </c>
      <c r="L1513" s="40">
        <v>2.139019599</v>
      </c>
      <c r="M1513" s="40">
        <v>2.299227669</v>
      </c>
      <c r="N1513" s="40">
        <v>2.4373814579999999</v>
      </c>
      <c r="O1513" s="40">
        <v>2.3973751970000001</v>
      </c>
      <c r="P1513" s="40">
        <v>2.1335972490000001</v>
      </c>
      <c r="Q1513" s="40">
        <v>1.7426786169999999</v>
      </c>
      <c r="R1513" s="40">
        <v>1.301683301</v>
      </c>
      <c r="S1513" s="40">
        <v>0.96161522200000005</v>
      </c>
      <c r="T1513" s="40">
        <v>0.82774660700000002</v>
      </c>
      <c r="U1513" s="40">
        <v>0.96838339299999998</v>
      </c>
      <c r="V1513" s="40">
        <v>1.298285371</v>
      </c>
      <c r="W1513" s="40">
        <v>1.680846404</v>
      </c>
      <c r="X1513" s="40">
        <v>1.9906242999999999</v>
      </c>
      <c r="Y1513" s="40">
        <v>2.2199483980000001</v>
      </c>
      <c r="Z1513" s="40">
        <v>2.3311856519999998</v>
      </c>
      <c r="AA1513" s="40">
        <v>2.3782240219999999</v>
      </c>
      <c r="AB1513" s="40">
        <v>2.3795995680000002</v>
      </c>
      <c r="AC1513" s="40">
        <v>2.396502972</v>
      </c>
      <c r="AD1513" s="40">
        <v>2.4420948689999999</v>
      </c>
      <c r="AE1513" s="40">
        <v>2.5252491109999999</v>
      </c>
      <c r="AF1513" s="40">
        <v>2.6224452</v>
      </c>
      <c r="AG1513" s="40">
        <v>2.7165856650000002</v>
      </c>
      <c r="AH1513" s="40">
        <v>2.7595556499999998</v>
      </c>
      <c r="AI1513" s="40">
        <v>2.705647205</v>
      </c>
      <c r="AJ1513" s="40">
        <v>2.5357603289999999</v>
      </c>
      <c r="AK1513" s="40">
        <v>2.2931781409999998</v>
      </c>
      <c r="AL1513" s="40">
        <v>2.11496576</v>
      </c>
      <c r="AM1513" s="40">
        <v>1.9313441410000001</v>
      </c>
      <c r="AN1513" s="40">
        <v>1.729514813</v>
      </c>
      <c r="AO1513" s="40">
        <v>1.5161877349999999</v>
      </c>
      <c r="AP1513" s="40">
        <v>1.3166605570000001</v>
      </c>
      <c r="AQ1513" s="40">
        <v>1.100386197</v>
      </c>
      <c r="AR1513" s="40">
        <v>0.94543126700000002</v>
      </c>
      <c r="AS1513" s="40">
        <v>0.97783399100000001</v>
      </c>
      <c r="AT1513" s="40">
        <v>1.2617969710000001</v>
      </c>
      <c r="AU1513" s="40">
        <v>1.6921109940000001</v>
      </c>
      <c r="AV1513" s="40">
        <v>2.1600220760000002</v>
      </c>
      <c r="AW1513" s="40">
        <v>2.5520973740000001</v>
      </c>
      <c r="AX1513" s="40">
        <v>2.8418895200000001</v>
      </c>
      <c r="AY1513" s="40">
        <v>2.9912079989999998</v>
      </c>
      <c r="AZ1513" s="40">
        <v>3.0380798599999999</v>
      </c>
      <c r="BA1513" s="40">
        <v>3.0716180340000001</v>
      </c>
      <c r="BB1513" s="40">
        <v>3.1110638480000001</v>
      </c>
      <c r="BC1513" s="40">
        <v>3.0947124760000002</v>
      </c>
      <c r="BD1513" s="40">
        <v>3.0271653669999998</v>
      </c>
      <c r="BE1513" s="40">
        <v>2.9239439790000001</v>
      </c>
      <c r="BF1513" s="40">
        <v>2.8000688</v>
      </c>
      <c r="BG1513" s="40">
        <v>2.6947658649999999</v>
      </c>
      <c r="BH1513" s="40">
        <v>2.6402668020000002</v>
      </c>
      <c r="BI1513" s="40">
        <v>2.6595740409999999</v>
      </c>
      <c r="BJ1513" s="40">
        <v>2.7182011180000001</v>
      </c>
      <c r="BK1513" s="40">
        <v>2.782122556</v>
      </c>
      <c r="BL1513" s="40">
        <v>2.8171437319999999</v>
      </c>
    </row>
    <row r="1514" spans="1:64" x14ac:dyDescent="0.3">
      <c r="A1514" s="40" t="s">
        <v>157</v>
      </c>
      <c r="B1514" s="40" t="s">
        <v>158</v>
      </c>
      <c r="C1514" s="40" t="s">
        <v>329</v>
      </c>
      <c r="D1514" s="40" t="s">
        <v>123</v>
      </c>
      <c r="E1514" s="40" t="s">
        <v>293</v>
      </c>
      <c r="G1514" s="40" t="s">
        <v>124</v>
      </c>
      <c r="H1514" s="40">
        <v>2.0877896040000001</v>
      </c>
      <c r="I1514" s="40">
        <v>2.1576389649999999</v>
      </c>
      <c r="J1514" s="40">
        <v>2.2072954419999999</v>
      </c>
      <c r="K1514" s="40">
        <v>2.2276255229999999</v>
      </c>
      <c r="L1514" s="40">
        <v>2.231193824</v>
      </c>
      <c r="M1514" s="40">
        <v>2.2045119230000001</v>
      </c>
      <c r="N1514" s="40">
        <v>2.1821693579999999</v>
      </c>
      <c r="O1514" s="40">
        <v>2.3241107219999999</v>
      </c>
      <c r="P1514" s="40">
        <v>2.4171001040000002</v>
      </c>
      <c r="Q1514" s="40">
        <v>2.5329347840000001</v>
      </c>
      <c r="R1514" s="40">
        <v>2.6956307810000002</v>
      </c>
      <c r="S1514" s="40">
        <v>2.800442544</v>
      </c>
      <c r="T1514" s="40">
        <v>2.7277663859999999</v>
      </c>
      <c r="U1514" s="40">
        <v>2.4344833939999999</v>
      </c>
      <c r="V1514" s="40">
        <v>2.0205891120000001</v>
      </c>
      <c r="W1514" s="40">
        <v>1.562059485</v>
      </c>
      <c r="X1514" s="40">
        <v>1.218263426</v>
      </c>
      <c r="Y1514" s="40">
        <v>1.106624528</v>
      </c>
      <c r="Z1514" s="40">
        <v>1.3044972770000001</v>
      </c>
      <c r="AA1514" s="40">
        <v>1.713157357</v>
      </c>
      <c r="AB1514" s="40">
        <v>2.1731726170000001</v>
      </c>
      <c r="AC1514" s="40">
        <v>2.5481477300000002</v>
      </c>
      <c r="AD1514" s="40">
        <v>2.814788793</v>
      </c>
      <c r="AE1514" s="40">
        <v>2.9309877759999998</v>
      </c>
      <c r="AF1514" s="40">
        <v>2.9421230280000001</v>
      </c>
      <c r="AG1514" s="40">
        <v>2.929394442</v>
      </c>
      <c r="AH1514" s="40">
        <v>2.9458960350000001</v>
      </c>
      <c r="AI1514" s="40">
        <v>2.9885255669999999</v>
      </c>
      <c r="AJ1514" s="40">
        <v>3.0715482509999998</v>
      </c>
      <c r="AK1514" s="40">
        <v>3.1679165220000001</v>
      </c>
      <c r="AL1514" s="40">
        <v>3.2617140299999998</v>
      </c>
      <c r="AM1514" s="40">
        <v>3.3146952879999998</v>
      </c>
      <c r="AN1514" s="40">
        <v>3.2922762909999999</v>
      </c>
      <c r="AO1514" s="40">
        <v>3.1872707889999998</v>
      </c>
      <c r="AP1514" s="40">
        <v>3.101358769</v>
      </c>
      <c r="AQ1514" s="40">
        <v>2.9611206139999999</v>
      </c>
      <c r="AR1514" s="40">
        <v>2.8228744620000001</v>
      </c>
      <c r="AS1514" s="40">
        <v>2.7239399909999999</v>
      </c>
      <c r="AT1514" s="40">
        <v>2.682126029</v>
      </c>
      <c r="AU1514" s="40">
        <v>2.6738011309999998</v>
      </c>
      <c r="AV1514" s="40">
        <v>2.6761854619999998</v>
      </c>
      <c r="AW1514" s="40">
        <v>2.660452678</v>
      </c>
      <c r="AX1514" s="40">
        <v>2.6371623419999999</v>
      </c>
      <c r="AY1514" s="40">
        <v>2.5965223009999998</v>
      </c>
      <c r="AZ1514" s="40">
        <v>2.5464824030000002</v>
      </c>
      <c r="BA1514" s="40">
        <v>2.4937895129999998</v>
      </c>
      <c r="BB1514" s="40">
        <v>2.431458519</v>
      </c>
      <c r="BC1514" s="40">
        <v>2.190350939</v>
      </c>
      <c r="BD1514" s="40">
        <v>2.1668157670000001</v>
      </c>
      <c r="BE1514" s="40">
        <v>2.1481417020000002</v>
      </c>
      <c r="BF1514" s="40">
        <v>2.1332613829999998</v>
      </c>
      <c r="BG1514" s="40">
        <v>2.1096359379999998</v>
      </c>
      <c r="BH1514" s="40">
        <v>2.1005535590000002</v>
      </c>
      <c r="BI1514" s="40">
        <v>2.0582177580000001</v>
      </c>
      <c r="BJ1514" s="40">
        <v>2.0092036719999999</v>
      </c>
      <c r="BK1514" s="40">
        <v>1.956725343</v>
      </c>
      <c r="BL1514" s="40">
        <v>1.908086344</v>
      </c>
    </row>
    <row r="1515" spans="1:64" x14ac:dyDescent="0.3">
      <c r="A1515" s="40" t="s">
        <v>159</v>
      </c>
      <c r="B1515" s="40" t="s">
        <v>160</v>
      </c>
      <c r="C1515" s="40" t="s">
        <v>329</v>
      </c>
      <c r="D1515" s="40" t="s">
        <v>123</v>
      </c>
      <c r="E1515" s="40" t="s">
        <v>293</v>
      </c>
      <c r="G1515" s="40" t="s">
        <v>124</v>
      </c>
      <c r="H1515" s="40">
        <v>2.8901545510000002</v>
      </c>
      <c r="I1515" s="40">
        <v>2.9231023739999999</v>
      </c>
      <c r="J1515" s="40">
        <v>2.9005064109999998</v>
      </c>
      <c r="K1515" s="40">
        <v>2.9174059059999999</v>
      </c>
      <c r="L1515" s="40">
        <v>2.94308419</v>
      </c>
      <c r="M1515" s="40">
        <v>2.963393945</v>
      </c>
      <c r="N1515" s="40">
        <v>2.9864184659999999</v>
      </c>
      <c r="O1515" s="40">
        <v>3.0187006150000002</v>
      </c>
      <c r="P1515" s="40">
        <v>3.060891571</v>
      </c>
      <c r="Q1515" s="40">
        <v>2.9844617429999998</v>
      </c>
      <c r="R1515" s="40">
        <v>2.9962453830000002</v>
      </c>
      <c r="S1515" s="40">
        <v>3.0199307110000002</v>
      </c>
      <c r="T1515" s="40">
        <v>3.038634171</v>
      </c>
      <c r="U1515" s="40">
        <v>3.04631294</v>
      </c>
      <c r="V1515" s="40">
        <v>3.0467548010000001</v>
      </c>
      <c r="W1515" s="40">
        <v>3.0336690470000001</v>
      </c>
      <c r="X1515" s="40">
        <v>3.0210488409999998</v>
      </c>
      <c r="Y1515" s="40">
        <v>3.0072597509999999</v>
      </c>
      <c r="Z1515" s="40">
        <v>2.9999542259999998</v>
      </c>
      <c r="AA1515" s="40">
        <v>3.5815396079999999</v>
      </c>
      <c r="AB1515" s="40">
        <v>3.6990446850000001</v>
      </c>
      <c r="AC1515" s="40">
        <v>3.7003483089999998</v>
      </c>
      <c r="AD1515" s="40">
        <v>3.6816990760000001</v>
      </c>
      <c r="AE1515" s="40">
        <v>3.6382883499999998</v>
      </c>
      <c r="AF1515" s="40">
        <v>3.5792157640000002</v>
      </c>
      <c r="AG1515" s="40">
        <v>3.5142644810000001</v>
      </c>
      <c r="AH1515" s="40">
        <v>3.4495898189999998</v>
      </c>
      <c r="AI1515" s="40">
        <v>3.3774506199999998</v>
      </c>
      <c r="AJ1515" s="40">
        <v>3.3007594579999999</v>
      </c>
      <c r="AK1515" s="40">
        <v>3.02790698</v>
      </c>
      <c r="AL1515" s="40">
        <v>2.9116315949999998</v>
      </c>
      <c r="AM1515" s="40">
        <v>2.8312889160000001</v>
      </c>
      <c r="AN1515" s="40">
        <v>2.7489067619999998</v>
      </c>
      <c r="AO1515" s="40">
        <v>2.664360077</v>
      </c>
      <c r="AP1515" s="40">
        <v>2.5816555339999998</v>
      </c>
      <c r="AQ1515" s="40">
        <v>2.5006372539999999</v>
      </c>
      <c r="AR1515" s="40">
        <v>2.431984167</v>
      </c>
      <c r="AS1515" s="40">
        <v>2.3779246920000001</v>
      </c>
      <c r="AT1515" s="40">
        <v>2.3449651070000002</v>
      </c>
      <c r="AU1515" s="40">
        <v>2.3141227620000002</v>
      </c>
      <c r="AV1515" s="40">
        <v>2.297667165</v>
      </c>
      <c r="AW1515" s="40">
        <v>2.281670154</v>
      </c>
      <c r="AX1515" s="40">
        <v>2.2724143909999999</v>
      </c>
      <c r="AY1515" s="40">
        <v>2.2695148729999999</v>
      </c>
      <c r="AZ1515" s="40">
        <v>2.2723490929999999</v>
      </c>
      <c r="BA1515" s="40">
        <v>2.2729207740000001</v>
      </c>
      <c r="BB1515" s="40">
        <v>2.269859377</v>
      </c>
      <c r="BC1515" s="40">
        <v>2.2605387480000001</v>
      </c>
      <c r="BD1515" s="40">
        <v>2.245859636</v>
      </c>
      <c r="BE1515" s="40">
        <v>2.2220302869999999</v>
      </c>
      <c r="BF1515" s="40">
        <v>2.189720978</v>
      </c>
      <c r="BG1515" s="40">
        <v>2.156423025</v>
      </c>
      <c r="BH1515" s="40">
        <v>2.1138528089999999</v>
      </c>
      <c r="BI1515" s="40">
        <v>2.0667249879999998</v>
      </c>
      <c r="BJ1515" s="40">
        <v>2.0132343189999999</v>
      </c>
      <c r="BK1515" s="40">
        <v>1.9578345029999999</v>
      </c>
      <c r="BL1515" s="40">
        <v>1.90274594</v>
      </c>
    </row>
    <row r="1516" spans="1:64" x14ac:dyDescent="0.3">
      <c r="A1516" s="40" t="s">
        <v>275</v>
      </c>
      <c r="B1516" s="40" t="s">
        <v>276</v>
      </c>
      <c r="C1516" s="40" t="s">
        <v>329</v>
      </c>
      <c r="D1516" s="40" t="s">
        <v>123</v>
      </c>
      <c r="E1516" s="40" t="s">
        <v>293</v>
      </c>
      <c r="G1516" s="40" t="s">
        <v>124</v>
      </c>
      <c r="H1516" s="40">
        <v>2.0374351979999998</v>
      </c>
      <c r="I1516" s="40">
        <v>2.0579852349999999</v>
      </c>
      <c r="J1516" s="40">
        <v>2.0761917859999999</v>
      </c>
      <c r="K1516" s="40">
        <v>2.0943308539999999</v>
      </c>
      <c r="L1516" s="40">
        <v>2.1129481000000001</v>
      </c>
      <c r="M1516" s="40">
        <v>2.1353756939999999</v>
      </c>
      <c r="N1516" s="40">
        <v>2.2085375030000001</v>
      </c>
      <c r="O1516" s="40">
        <v>2.2280591749999998</v>
      </c>
      <c r="P1516" s="40">
        <v>2.255953173</v>
      </c>
      <c r="Q1516" s="40">
        <v>2.2820275730000001</v>
      </c>
      <c r="R1516" s="40">
        <v>2.226021131</v>
      </c>
      <c r="S1516" s="40">
        <v>2.241286465</v>
      </c>
      <c r="T1516" s="40">
        <v>2.2554967960000001</v>
      </c>
      <c r="U1516" s="40">
        <v>2.2616167489999999</v>
      </c>
      <c r="V1516" s="40">
        <v>2.267703955</v>
      </c>
      <c r="W1516" s="40">
        <v>2.3323960060000002</v>
      </c>
      <c r="X1516" s="40">
        <v>2.3331141209999999</v>
      </c>
      <c r="Y1516" s="40">
        <v>2.3297696569999999</v>
      </c>
      <c r="Z1516" s="40">
        <v>2.3250550369999998</v>
      </c>
      <c r="AA1516" s="40">
        <v>2.3150932559999999</v>
      </c>
      <c r="AB1516" s="40">
        <v>2.3100500309999998</v>
      </c>
      <c r="AC1516" s="40">
        <v>2.3014912999999999</v>
      </c>
      <c r="AD1516" s="40">
        <v>2.283336571</v>
      </c>
      <c r="AE1516" s="40">
        <v>2.253437887</v>
      </c>
      <c r="AF1516" s="40">
        <v>2.219460851</v>
      </c>
      <c r="AG1516" s="40">
        <v>2.181831684</v>
      </c>
      <c r="AH1516" s="40">
        <v>2.1554861409999999</v>
      </c>
      <c r="AI1516" s="40">
        <v>2.1420481819999999</v>
      </c>
      <c r="AJ1516" s="40">
        <v>2.155404774</v>
      </c>
      <c r="AK1516" s="40">
        <v>2.175697982</v>
      </c>
      <c r="AL1516" s="40">
        <v>2.1981594279999999</v>
      </c>
      <c r="AM1516" s="40">
        <v>2.2143825750000001</v>
      </c>
      <c r="AN1516" s="40">
        <v>2.236344457</v>
      </c>
      <c r="AO1516" s="40">
        <v>2.6567106439999999</v>
      </c>
      <c r="AP1516" s="40">
        <v>2.7313052299999998</v>
      </c>
      <c r="AQ1516" s="40">
        <v>2.7679371110000002</v>
      </c>
      <c r="AR1516" s="40">
        <v>2.7954923109999998</v>
      </c>
      <c r="AS1516" s="40">
        <v>2.801748951</v>
      </c>
      <c r="AT1516" s="40">
        <v>2.7845244450000002</v>
      </c>
      <c r="AU1516" s="40">
        <v>2.752651067</v>
      </c>
      <c r="AV1516" s="40">
        <v>2.7146877030000001</v>
      </c>
      <c r="AW1516" s="40">
        <v>2.678184726</v>
      </c>
      <c r="AX1516" s="40">
        <v>2.6418511310000001</v>
      </c>
      <c r="AY1516" s="40">
        <v>2.6043461830000001</v>
      </c>
      <c r="AZ1516" s="40">
        <v>2.1103855500000002</v>
      </c>
      <c r="BA1516" s="40">
        <v>2.0591350859999999</v>
      </c>
      <c r="BB1516" s="40">
        <v>2.008703616</v>
      </c>
      <c r="BC1516" s="40">
        <v>1.955306872</v>
      </c>
      <c r="BD1516" s="40">
        <v>1.9092158889999999</v>
      </c>
      <c r="BE1516" s="40">
        <v>1.8610900420000001</v>
      </c>
      <c r="BF1516" s="40">
        <v>1.8140710099999999</v>
      </c>
      <c r="BG1516" s="40">
        <v>1.769457713</v>
      </c>
      <c r="BH1516" s="40">
        <v>1.733323588</v>
      </c>
      <c r="BI1516" s="40">
        <v>1.704036718</v>
      </c>
      <c r="BJ1516" s="40">
        <v>1.6828459600000001</v>
      </c>
      <c r="BK1516" s="40">
        <v>1.6605679849999999</v>
      </c>
      <c r="BL1516" s="40">
        <v>1.6368683559999999</v>
      </c>
    </row>
    <row r="1517" spans="1:64" x14ac:dyDescent="0.3">
      <c r="A1517" s="40" t="s">
        <v>277</v>
      </c>
      <c r="B1517" s="40" t="s">
        <v>278</v>
      </c>
      <c r="C1517" s="40" t="s">
        <v>329</v>
      </c>
      <c r="D1517" s="40" t="s">
        <v>123</v>
      </c>
      <c r="E1517" s="40" t="s">
        <v>293</v>
      </c>
      <c r="G1517" s="40" t="s">
        <v>124</v>
      </c>
      <c r="H1517" s="40">
        <v>2.1217130449999999</v>
      </c>
      <c r="I1517" s="40">
        <v>2.1500515679999999</v>
      </c>
      <c r="J1517" s="40">
        <v>2.1813486420000001</v>
      </c>
      <c r="K1517" s="40">
        <v>2.2192006790000001</v>
      </c>
      <c r="L1517" s="40">
        <v>2.2614353619999998</v>
      </c>
      <c r="M1517" s="40">
        <v>2.3050493840000001</v>
      </c>
      <c r="N1517" s="40">
        <v>2.2240690810000001</v>
      </c>
      <c r="O1517" s="40">
        <v>2.2466714620000001</v>
      </c>
      <c r="P1517" s="40">
        <v>2.286135824</v>
      </c>
      <c r="Q1517" s="40">
        <v>2.3276109960000002</v>
      </c>
      <c r="R1517" s="40">
        <v>2.3672622720000001</v>
      </c>
      <c r="S1517" s="40">
        <v>2.4034448799999999</v>
      </c>
      <c r="T1517" s="40">
        <v>2.4444415570000002</v>
      </c>
      <c r="U1517" s="40">
        <v>2.4864622449999998</v>
      </c>
      <c r="V1517" s="40">
        <v>2.5300591020000001</v>
      </c>
      <c r="W1517" s="40">
        <v>2.6191081029999999</v>
      </c>
      <c r="X1517" s="40">
        <v>2.7063972139999999</v>
      </c>
      <c r="Y1517" s="40">
        <v>2.872099435</v>
      </c>
      <c r="Z1517" s="40">
        <v>2.8195086960000002</v>
      </c>
      <c r="AA1517" s="40">
        <v>2.6802477009999999</v>
      </c>
      <c r="AB1517" s="40">
        <v>2.3994769800000002</v>
      </c>
      <c r="AC1517" s="40">
        <v>2.2085785910000002</v>
      </c>
      <c r="AD1517" s="40">
        <v>2.4449493420000001</v>
      </c>
      <c r="AE1517" s="40">
        <v>3.2090512580000001</v>
      </c>
      <c r="AF1517" s="40">
        <v>4.2111981639999998</v>
      </c>
      <c r="AG1517" s="40">
        <v>5.3208546170000002</v>
      </c>
      <c r="AH1517" s="40">
        <v>6.0175983869999996</v>
      </c>
      <c r="AI1517" s="40">
        <v>5.8421919349999998</v>
      </c>
      <c r="AJ1517" s="40">
        <v>4.8165414880000004</v>
      </c>
      <c r="AK1517" s="40">
        <v>3.3430182830000001</v>
      </c>
      <c r="AL1517" s="40">
        <v>1.7662389169999999</v>
      </c>
      <c r="AM1517" s="40">
        <v>0.53577671900000001</v>
      </c>
      <c r="AN1517" s="40">
        <v>-0.119777498</v>
      </c>
      <c r="AO1517" s="40">
        <v>2.0676079999999999E-2</v>
      </c>
      <c r="AP1517" s="40">
        <v>0.72826634599999995</v>
      </c>
      <c r="AQ1517" s="40">
        <v>1.5823242799999999</v>
      </c>
      <c r="AR1517" s="40">
        <v>2.2228170719999998</v>
      </c>
      <c r="AS1517" s="40">
        <v>2.6174909610000001</v>
      </c>
      <c r="AT1517" s="40">
        <v>2.9619370819999999</v>
      </c>
      <c r="AU1517" s="40">
        <v>2.857136133</v>
      </c>
      <c r="AV1517" s="40">
        <v>2.6683122240000001</v>
      </c>
      <c r="AW1517" s="40">
        <v>2.5781265809999998</v>
      </c>
      <c r="AX1517" s="40">
        <v>2.5483938030000002</v>
      </c>
      <c r="AY1517" s="40">
        <v>2.6089877509999999</v>
      </c>
      <c r="AZ1517" s="40">
        <v>2.7226996520000002</v>
      </c>
      <c r="BA1517" s="40">
        <v>2.837663536</v>
      </c>
      <c r="BB1517" s="40">
        <v>2.9123854159999998</v>
      </c>
      <c r="BC1517" s="40">
        <v>2.95388662</v>
      </c>
      <c r="BD1517" s="40">
        <v>2.9377229360000001</v>
      </c>
      <c r="BE1517" s="40">
        <v>2.8927238879999999</v>
      </c>
      <c r="BF1517" s="40">
        <v>2.8394726170000002</v>
      </c>
      <c r="BG1517" s="40">
        <v>2.7950537340000001</v>
      </c>
      <c r="BH1517" s="40">
        <v>2.7542309679999999</v>
      </c>
      <c r="BI1517" s="40">
        <v>2.7252032580000001</v>
      </c>
      <c r="BJ1517" s="40">
        <v>2.6983197369999998</v>
      </c>
      <c r="BK1517" s="40">
        <v>2.6739367999999999</v>
      </c>
      <c r="BL1517" s="40">
        <v>2.640860215</v>
      </c>
    </row>
    <row r="1518" spans="1:64" x14ac:dyDescent="0.3">
      <c r="A1518" s="40" t="s">
        <v>165</v>
      </c>
      <c r="B1518" s="40" t="s">
        <v>166</v>
      </c>
      <c r="C1518" s="40" t="s">
        <v>329</v>
      </c>
      <c r="D1518" s="40" t="s">
        <v>123</v>
      </c>
      <c r="E1518" s="40" t="s">
        <v>293</v>
      </c>
      <c r="G1518" s="40" t="s">
        <v>124</v>
      </c>
      <c r="H1518" s="40">
        <v>1.847991787</v>
      </c>
      <c r="I1518" s="40">
        <v>1.8610450519999999</v>
      </c>
      <c r="J1518" s="40">
        <v>1.87940058</v>
      </c>
      <c r="K1518" s="40">
        <v>1.8920052999999999</v>
      </c>
      <c r="L1518" s="40">
        <v>1.9044999309999999</v>
      </c>
      <c r="M1518" s="40">
        <v>1.917628262</v>
      </c>
      <c r="N1518" s="40">
        <v>1.93342419</v>
      </c>
      <c r="O1518" s="40">
        <v>1.9563796979999999</v>
      </c>
      <c r="P1518" s="40">
        <v>1.9868217539999999</v>
      </c>
      <c r="Q1518" s="40">
        <v>2.0222136829999999</v>
      </c>
      <c r="R1518" s="40">
        <v>1.9658314990000001</v>
      </c>
      <c r="S1518" s="40">
        <v>1.9138793460000001</v>
      </c>
      <c r="T1518" s="40">
        <v>1.959990372</v>
      </c>
      <c r="U1518" s="40">
        <v>2.052347922</v>
      </c>
      <c r="V1518" s="40">
        <v>2.165809817</v>
      </c>
      <c r="W1518" s="40">
        <v>2.2688122000000002</v>
      </c>
      <c r="X1518" s="40">
        <v>2.3194287120000001</v>
      </c>
      <c r="Y1518" s="40">
        <v>2.2846100589999998</v>
      </c>
      <c r="Z1518" s="40">
        <v>2.1531841620000001</v>
      </c>
      <c r="AA1518" s="40">
        <v>1.945547538</v>
      </c>
      <c r="AB1518" s="40">
        <v>1.3411803470000001</v>
      </c>
      <c r="AC1518" s="40">
        <v>1.099174423</v>
      </c>
      <c r="AD1518" s="40">
        <v>0.75208390800000002</v>
      </c>
      <c r="AE1518" s="40">
        <v>0.22022951700000001</v>
      </c>
      <c r="AF1518" s="40">
        <v>-0.39193681200000002</v>
      </c>
      <c r="AG1518" s="40">
        <v>-1.1146121419999999</v>
      </c>
      <c r="AH1518" s="40">
        <v>-1.6998948359999999</v>
      </c>
      <c r="AI1518" s="40">
        <v>-1.8435786700000001</v>
      </c>
      <c r="AJ1518" s="40">
        <v>-1.367707346</v>
      </c>
      <c r="AK1518" s="40">
        <v>-0.49185700500000001</v>
      </c>
      <c r="AL1518" s="40">
        <v>1.9144581460000001</v>
      </c>
      <c r="AM1518" s="40">
        <v>2.8014844609999998</v>
      </c>
      <c r="AN1518" s="40">
        <v>3.265563137</v>
      </c>
      <c r="AO1518" s="40">
        <v>3.1971425550000001</v>
      </c>
      <c r="AP1518" s="40">
        <v>2.7980837410000001</v>
      </c>
      <c r="AQ1518" s="40">
        <v>2.3394107869999998</v>
      </c>
      <c r="AR1518" s="40">
        <v>2.0227722789999998</v>
      </c>
      <c r="AS1518" s="40">
        <v>2.2836757130000001</v>
      </c>
      <c r="AT1518" s="40">
        <v>2.3310679219999999</v>
      </c>
      <c r="AU1518" s="40">
        <v>2.4578873149999998</v>
      </c>
      <c r="AV1518" s="40">
        <v>2.5904101279999998</v>
      </c>
      <c r="AW1518" s="40">
        <v>2.6657171449999999</v>
      </c>
      <c r="AX1518" s="40">
        <v>2.7143411940000002</v>
      </c>
      <c r="AY1518" s="40">
        <v>2.7210060020000002</v>
      </c>
      <c r="AZ1518" s="40">
        <v>2.7023443180000002</v>
      </c>
      <c r="BA1518" s="40">
        <v>2.678806851</v>
      </c>
      <c r="BB1518" s="40">
        <v>2.670074944</v>
      </c>
      <c r="BC1518" s="40">
        <v>2.2496872539999999</v>
      </c>
      <c r="BD1518" s="40">
        <v>2.2017849630000002</v>
      </c>
      <c r="BE1518" s="40">
        <v>2.1875914550000002</v>
      </c>
      <c r="BF1518" s="40">
        <v>2.1745959560000001</v>
      </c>
      <c r="BG1518" s="40">
        <v>2.15814906</v>
      </c>
      <c r="BH1518" s="40">
        <v>2.1401364520000001</v>
      </c>
      <c r="BI1518" s="40">
        <v>2.120343906</v>
      </c>
      <c r="BJ1518" s="40">
        <v>2.0988340289999998</v>
      </c>
      <c r="BK1518" s="40">
        <v>2.0761469969999999</v>
      </c>
      <c r="BL1518" s="40">
        <v>2.0536385940000002</v>
      </c>
    </row>
    <row r="1519" spans="1:64" x14ac:dyDescent="0.3">
      <c r="A1519" s="40" t="s">
        <v>171</v>
      </c>
      <c r="B1519" s="40" t="s">
        <v>172</v>
      </c>
      <c r="C1519" s="40" t="s">
        <v>329</v>
      </c>
      <c r="D1519" s="40" t="s">
        <v>123</v>
      </c>
      <c r="E1519" s="40" t="s">
        <v>293</v>
      </c>
      <c r="G1519" s="40" t="s">
        <v>124</v>
      </c>
      <c r="H1519" s="40">
        <v>2.0583922490000002</v>
      </c>
      <c r="I1519" s="40">
        <v>1.7454053949999999</v>
      </c>
      <c r="J1519" s="40">
        <v>1.6444937639999999</v>
      </c>
      <c r="K1519" s="40">
        <v>1.8160369199999999</v>
      </c>
      <c r="L1519" s="40">
        <v>2.1675624600000001</v>
      </c>
      <c r="M1519" s="40">
        <v>2.5680230079999999</v>
      </c>
      <c r="N1519" s="40">
        <v>2.8831294380000001</v>
      </c>
      <c r="O1519" s="40">
        <v>3.072412377</v>
      </c>
      <c r="P1519" s="40">
        <v>3.0973737209999999</v>
      </c>
      <c r="Q1519" s="40">
        <v>3.0148773640000002</v>
      </c>
      <c r="R1519" s="40">
        <v>2.8390644950000001</v>
      </c>
      <c r="S1519" s="40">
        <v>2.778162295</v>
      </c>
      <c r="T1519" s="40">
        <v>2.7672192760000001</v>
      </c>
      <c r="U1519" s="40">
        <v>2.8136516999999999</v>
      </c>
      <c r="V1519" s="40">
        <v>2.89769173</v>
      </c>
      <c r="W1519" s="40">
        <v>2.978602424</v>
      </c>
      <c r="X1519" s="40">
        <v>3.0379915770000001</v>
      </c>
      <c r="Y1519" s="40">
        <v>3.0933486179999998</v>
      </c>
      <c r="Z1519" s="40">
        <v>3.2791195069999999</v>
      </c>
      <c r="AA1519" s="40">
        <v>3.3478296630000002</v>
      </c>
      <c r="AB1519" s="40">
        <v>3.2664267250000001</v>
      </c>
      <c r="AC1519" s="40">
        <v>3.156166823</v>
      </c>
      <c r="AD1519" s="40">
        <v>3.231713574</v>
      </c>
      <c r="AE1519" s="40">
        <v>3.5339231280000001</v>
      </c>
      <c r="AF1519" s="40">
        <v>3.8972116240000001</v>
      </c>
      <c r="AG1519" s="40">
        <v>4.5178975030000004</v>
      </c>
      <c r="AH1519" s="40">
        <v>4.8647033999999998</v>
      </c>
      <c r="AI1519" s="40">
        <v>4.256070469</v>
      </c>
      <c r="AJ1519" s="40">
        <v>2.5332117859999999</v>
      </c>
      <c r="AK1519" s="40">
        <v>0.195386277</v>
      </c>
      <c r="AL1519" s="40">
        <v>-2.655678306</v>
      </c>
      <c r="AM1519" s="40">
        <v>-5.936210183</v>
      </c>
      <c r="AN1519" s="40">
        <v>-7.2846595110000001</v>
      </c>
      <c r="AO1519" s="40">
        <v>-6.0707020959999998</v>
      </c>
      <c r="AP1519" s="40">
        <v>-2.773725711</v>
      </c>
      <c r="AQ1519" s="40">
        <v>1.387835361</v>
      </c>
      <c r="AR1519" s="40">
        <v>5.2069411590000003</v>
      </c>
      <c r="AS1519" s="40">
        <v>7.0251124300000001</v>
      </c>
      <c r="AT1519" s="40">
        <v>6.334301483</v>
      </c>
      <c r="AU1519" s="40">
        <v>4.5309695720000001</v>
      </c>
      <c r="AV1519" s="40">
        <v>2.6471747379999999</v>
      </c>
      <c r="AW1519" s="40">
        <v>1.319775473</v>
      </c>
      <c r="AX1519" s="40">
        <v>1.5217614820000001</v>
      </c>
      <c r="AY1519" s="40">
        <v>1.573534006</v>
      </c>
      <c r="AZ1519" s="40">
        <v>1.941288672</v>
      </c>
      <c r="BA1519" s="40">
        <v>2.3552433000000002</v>
      </c>
      <c r="BB1519" s="40">
        <v>2.577315966</v>
      </c>
      <c r="BC1519" s="40">
        <v>2.7179729369999999</v>
      </c>
      <c r="BD1519" s="40">
        <v>2.7299263200000001</v>
      </c>
      <c r="BE1519" s="40">
        <v>2.6594335149999999</v>
      </c>
      <c r="BF1519" s="40">
        <v>2.588692805</v>
      </c>
      <c r="BG1519" s="40">
        <v>2.5548643680000001</v>
      </c>
      <c r="BH1519" s="40">
        <v>2.5238962329999999</v>
      </c>
      <c r="BI1519" s="40">
        <v>2.4767081489999998</v>
      </c>
      <c r="BJ1519" s="40">
        <v>2.4295289489999998</v>
      </c>
      <c r="BK1519" s="40">
        <v>2.3832312830000002</v>
      </c>
      <c r="BL1519" s="40">
        <v>2.3283954200000001</v>
      </c>
    </row>
    <row r="1520" spans="1:64" x14ac:dyDescent="0.3">
      <c r="A1520" s="40" t="s">
        <v>175</v>
      </c>
      <c r="B1520" s="40" t="s">
        <v>176</v>
      </c>
      <c r="C1520" s="40" t="s">
        <v>329</v>
      </c>
      <c r="D1520" s="40" t="s">
        <v>123</v>
      </c>
      <c r="E1520" s="40" t="s">
        <v>293</v>
      </c>
      <c r="G1520" s="40" t="s">
        <v>124</v>
      </c>
      <c r="H1520" s="40">
        <v>2.2957568080000001</v>
      </c>
      <c r="I1520" s="40">
        <v>2.435712643</v>
      </c>
      <c r="J1520" s="40">
        <v>2.4536050829999998</v>
      </c>
      <c r="K1520" s="40">
        <v>2.466397577</v>
      </c>
      <c r="L1520" s="40">
        <v>2.4742939599999998</v>
      </c>
      <c r="M1520" s="40">
        <v>2.4756498370000002</v>
      </c>
      <c r="N1520" s="40">
        <v>2.4769030679999999</v>
      </c>
      <c r="O1520" s="40">
        <v>2.4865477070000002</v>
      </c>
      <c r="P1520" s="40">
        <v>2.5072028849999999</v>
      </c>
      <c r="Q1520" s="40">
        <v>2.5491418530000001</v>
      </c>
      <c r="R1520" s="40">
        <v>2.6629128529999999</v>
      </c>
      <c r="S1520" s="40">
        <v>2.6786819720000001</v>
      </c>
      <c r="T1520" s="40">
        <v>2.6680125989999999</v>
      </c>
      <c r="U1520" s="40">
        <v>2.6252373009999999</v>
      </c>
      <c r="V1520" s="40">
        <v>2.563025895</v>
      </c>
      <c r="W1520" s="40">
        <v>2.4898231979999998</v>
      </c>
      <c r="X1520" s="40">
        <v>2.4271643059999999</v>
      </c>
      <c r="Y1520" s="40">
        <v>2.3918926659999999</v>
      </c>
      <c r="Z1520" s="40">
        <v>2.3926179009999999</v>
      </c>
      <c r="AA1520" s="40">
        <v>2.3824989080000001</v>
      </c>
      <c r="AB1520" s="40">
        <v>2.2401692519999998</v>
      </c>
      <c r="AC1520" s="40">
        <v>2.256312136</v>
      </c>
      <c r="AD1520" s="40">
        <v>2.2263233339999999</v>
      </c>
      <c r="AE1520" s="40">
        <v>2.144899793</v>
      </c>
      <c r="AF1520" s="40">
        <v>1.8001654600000001</v>
      </c>
      <c r="AG1520" s="40">
        <v>1.1705954510000001</v>
      </c>
      <c r="AH1520" s="40">
        <v>1.050655608</v>
      </c>
      <c r="AI1520" s="40">
        <v>0.99824458900000002</v>
      </c>
      <c r="AJ1520" s="40">
        <v>1.0259044289999999</v>
      </c>
      <c r="AK1520" s="40">
        <v>1.103273283</v>
      </c>
      <c r="AL1520" s="40">
        <v>1.2251486810000001</v>
      </c>
      <c r="AM1520" s="40">
        <v>1.3459539110000001</v>
      </c>
      <c r="AN1520" s="40">
        <v>1.326151066</v>
      </c>
      <c r="AO1520" s="40">
        <v>1.209529442</v>
      </c>
      <c r="AP1520" s="40">
        <v>1.0335168800000001</v>
      </c>
      <c r="AQ1520" s="40">
        <v>0.84463722399999996</v>
      </c>
      <c r="AR1520" s="40">
        <v>0.67658921699999997</v>
      </c>
      <c r="AS1520" s="40">
        <v>0.53916569000000003</v>
      </c>
      <c r="AT1520" s="40">
        <v>0.43820962699999999</v>
      </c>
      <c r="AU1520" s="40">
        <v>0.36769149299999998</v>
      </c>
      <c r="AV1520" s="40">
        <v>0.31319512900000002</v>
      </c>
      <c r="AW1520" s="40">
        <v>0.121812886</v>
      </c>
      <c r="AX1520" s="40">
        <v>5.015289E-3</v>
      </c>
      <c r="AY1520" s="40">
        <v>-7.6509244000000004E-2</v>
      </c>
      <c r="AZ1520" s="40">
        <v>-0.15198448000000001</v>
      </c>
      <c r="BA1520" s="40">
        <v>-0.23789634300000001</v>
      </c>
      <c r="BB1520" s="40">
        <v>-0.30620989199999998</v>
      </c>
      <c r="BC1520" s="40">
        <v>-0.32867687200000001</v>
      </c>
      <c r="BD1520" s="40">
        <v>-0.27943684699999999</v>
      </c>
      <c r="BE1520" s="40">
        <v>-0.198538351</v>
      </c>
      <c r="BF1520" s="40">
        <v>-9.9933358E-2</v>
      </c>
      <c r="BG1520" s="40">
        <v>-2.6022568999999999E-2</v>
      </c>
      <c r="BH1520" s="40">
        <v>1.2210801E-2</v>
      </c>
      <c r="BI1520" s="40">
        <v>-1.7872351000000002E-2</v>
      </c>
      <c r="BJ1520" s="40">
        <v>-8.7645920000000002E-2</v>
      </c>
      <c r="BK1520" s="40">
        <v>-0.167914589</v>
      </c>
      <c r="BL1520" s="40">
        <v>-0.234606167</v>
      </c>
    </row>
    <row r="1521" spans="1:64" x14ac:dyDescent="0.3">
      <c r="A1521" s="40" t="s">
        <v>177</v>
      </c>
      <c r="B1521" s="40" t="s">
        <v>178</v>
      </c>
      <c r="C1521" s="40" t="s">
        <v>329</v>
      </c>
      <c r="D1521" s="40" t="s">
        <v>123</v>
      </c>
      <c r="E1521" s="40" t="s">
        <v>293</v>
      </c>
      <c r="G1521" s="40" t="s">
        <v>124</v>
      </c>
      <c r="H1521" s="40">
        <v>2.7673357470000002</v>
      </c>
      <c r="I1521" s="40">
        <v>2.7875327099999998</v>
      </c>
      <c r="J1521" s="40">
        <v>2.802982101</v>
      </c>
      <c r="K1521" s="40">
        <v>2.8115890690000001</v>
      </c>
      <c r="L1521" s="40">
        <v>2.8168953819999998</v>
      </c>
      <c r="M1521" s="40">
        <v>2.8163258870000001</v>
      </c>
      <c r="N1521" s="40">
        <v>2.8183444099999999</v>
      </c>
      <c r="O1521" s="40">
        <v>2.5669804410000001</v>
      </c>
      <c r="P1521" s="40">
        <v>2.5275667130000001</v>
      </c>
      <c r="Q1521" s="40">
        <v>2.5424525650000001</v>
      </c>
      <c r="R1521" s="40">
        <v>2.5545701310000002</v>
      </c>
      <c r="S1521" s="40">
        <v>2.5518816100000001</v>
      </c>
      <c r="T1521" s="40">
        <v>2.5214851039999999</v>
      </c>
      <c r="U1521" s="40">
        <v>2.4544262620000001</v>
      </c>
      <c r="V1521" s="40">
        <v>2.3655497730000001</v>
      </c>
      <c r="W1521" s="40">
        <v>2.2655621780000001</v>
      </c>
      <c r="X1521" s="40">
        <v>2.1759135409999999</v>
      </c>
      <c r="Y1521" s="40">
        <v>2.0905385330000001</v>
      </c>
      <c r="Z1521" s="40">
        <v>2.5492746300000002</v>
      </c>
      <c r="AA1521" s="40">
        <v>2.6331022750000002</v>
      </c>
      <c r="AB1521" s="40">
        <v>2.6356543179999998</v>
      </c>
      <c r="AC1521" s="40">
        <v>2.6270945110000001</v>
      </c>
      <c r="AD1521" s="40">
        <v>2.6093634300000002</v>
      </c>
      <c r="AE1521" s="40">
        <v>2.5718092889999999</v>
      </c>
      <c r="AF1521" s="40">
        <v>2.5315114890000001</v>
      </c>
      <c r="AG1521" s="40">
        <v>2.469804871</v>
      </c>
      <c r="AH1521" s="40">
        <v>2.420867265</v>
      </c>
      <c r="AI1521" s="40">
        <v>2.4158992719999999</v>
      </c>
      <c r="AJ1521" s="40">
        <v>2.6695627979999998</v>
      </c>
      <c r="AK1521" s="40">
        <v>2.7962291640000001</v>
      </c>
      <c r="AL1521" s="40">
        <v>2.9044299570000001</v>
      </c>
      <c r="AM1521" s="40">
        <v>2.9730319600000001</v>
      </c>
      <c r="AN1521" s="40">
        <v>2.9463367269999998</v>
      </c>
      <c r="AO1521" s="40">
        <v>2.8002558799999999</v>
      </c>
      <c r="AP1521" s="40">
        <v>2.5891268360000002</v>
      </c>
      <c r="AQ1521" s="40">
        <v>2.3658995319999998</v>
      </c>
      <c r="AR1521" s="40">
        <v>2.195133185</v>
      </c>
      <c r="AS1521" s="40">
        <v>2.0989304</v>
      </c>
      <c r="AT1521" s="40">
        <v>2.0986710209999999</v>
      </c>
      <c r="AU1521" s="40">
        <v>2.1631421610000001</v>
      </c>
      <c r="AV1521" s="40">
        <v>2.239330523</v>
      </c>
      <c r="AW1521" s="40">
        <v>2.2971451470000002</v>
      </c>
      <c r="AX1521" s="40">
        <v>2.1089928520000001</v>
      </c>
      <c r="AY1521" s="40">
        <v>2.1160434010000002</v>
      </c>
      <c r="AZ1521" s="40">
        <v>2.1648118940000001</v>
      </c>
      <c r="BA1521" s="40">
        <v>2.2136805549999998</v>
      </c>
      <c r="BB1521" s="40">
        <v>2.255739395</v>
      </c>
      <c r="BC1521" s="40">
        <v>2.2705846620000001</v>
      </c>
      <c r="BD1521" s="40">
        <v>2.261446737</v>
      </c>
      <c r="BE1521" s="40">
        <v>2.2263334650000002</v>
      </c>
      <c r="BF1521" s="40">
        <v>2.1878277650000002</v>
      </c>
      <c r="BG1521" s="40">
        <v>2.148249576</v>
      </c>
      <c r="BH1521" s="40">
        <v>2.1141171320000001</v>
      </c>
      <c r="BI1521" s="40">
        <v>2.0881242680000001</v>
      </c>
      <c r="BJ1521" s="40">
        <v>2.0635709289999999</v>
      </c>
      <c r="BK1521" s="40">
        <v>2.0398894689999998</v>
      </c>
      <c r="BL1521" s="40">
        <v>2.0095006710000001</v>
      </c>
    </row>
    <row r="1522" spans="1:64" x14ac:dyDescent="0.3">
      <c r="A1522" s="40" t="s">
        <v>179</v>
      </c>
      <c r="B1522" s="40" t="s">
        <v>180</v>
      </c>
      <c r="C1522" s="40" t="s">
        <v>329</v>
      </c>
      <c r="D1522" s="40" t="s">
        <v>123</v>
      </c>
      <c r="E1522" s="40" t="s">
        <v>293</v>
      </c>
      <c r="G1522" s="40" t="s">
        <v>124</v>
      </c>
      <c r="H1522" s="40">
        <v>2.957475745</v>
      </c>
      <c r="I1522" s="40">
        <v>3.0594331000000001</v>
      </c>
      <c r="J1522" s="40">
        <v>3.1276541899999999</v>
      </c>
      <c r="K1522" s="40">
        <v>3.1572668589999999</v>
      </c>
      <c r="L1522" s="40">
        <v>3.1543471049999998</v>
      </c>
      <c r="M1522" s="40">
        <v>3.1516655390000001</v>
      </c>
      <c r="N1522" s="40">
        <v>3.1397173249999999</v>
      </c>
      <c r="O1522" s="40">
        <v>3.0624976840000002</v>
      </c>
      <c r="P1522" s="40">
        <v>2.917004484</v>
      </c>
      <c r="Q1522" s="40">
        <v>2.9350461929999998</v>
      </c>
      <c r="R1522" s="40">
        <v>2.78461581</v>
      </c>
      <c r="S1522" s="40">
        <v>2.6391266299999998</v>
      </c>
      <c r="T1522" s="40">
        <v>2.5677142329999998</v>
      </c>
      <c r="U1522" s="40">
        <v>2.5859822069999998</v>
      </c>
      <c r="V1522" s="40">
        <v>2.664751163</v>
      </c>
      <c r="W1522" s="40">
        <v>2.763124463</v>
      </c>
      <c r="X1522" s="40">
        <v>2.8432367699999999</v>
      </c>
      <c r="Y1522" s="40">
        <v>2.8987598600000002</v>
      </c>
      <c r="Z1522" s="40">
        <v>2.9162768579999998</v>
      </c>
      <c r="AA1522" s="40">
        <v>2.8085171710000001</v>
      </c>
      <c r="AB1522" s="40">
        <v>2.6632569269999999</v>
      </c>
      <c r="AC1522" s="40">
        <v>2.6548625669999999</v>
      </c>
      <c r="AD1522" s="40">
        <v>2.6927628000000001</v>
      </c>
      <c r="AE1522" s="40">
        <v>2.7808663170000001</v>
      </c>
      <c r="AF1522" s="40">
        <v>2.895511103</v>
      </c>
      <c r="AG1522" s="40">
        <v>3.0129587889999998</v>
      </c>
      <c r="AH1522" s="40">
        <v>3.0961029500000001</v>
      </c>
      <c r="AI1522" s="40">
        <v>3.1214220429999999</v>
      </c>
      <c r="AJ1522" s="40">
        <v>3.0809478440000002</v>
      </c>
      <c r="AK1522" s="40">
        <v>2.9973874820000002</v>
      </c>
      <c r="AL1522" s="40">
        <v>2.9652131499999999</v>
      </c>
      <c r="AM1522" s="40">
        <v>2.9583381800000002</v>
      </c>
      <c r="AN1522" s="40">
        <v>2.893376554</v>
      </c>
      <c r="AO1522" s="40">
        <v>2.8258371969999998</v>
      </c>
      <c r="AP1522" s="40">
        <v>2.7638302010000002</v>
      </c>
      <c r="AQ1522" s="40">
        <v>2.6971559059999999</v>
      </c>
      <c r="AR1522" s="40">
        <v>2.6463512680000001</v>
      </c>
      <c r="AS1522" s="40">
        <v>2.6384118129999998</v>
      </c>
      <c r="AT1522" s="40">
        <v>2.685327182</v>
      </c>
      <c r="AU1522" s="40">
        <v>2.7630398519999999</v>
      </c>
      <c r="AV1522" s="40">
        <v>2.8483699169999999</v>
      </c>
      <c r="AW1522" s="40">
        <v>2.9113956910000001</v>
      </c>
      <c r="AX1522" s="40">
        <v>2.9481915399999998</v>
      </c>
      <c r="AY1522" s="40">
        <v>2.950005617</v>
      </c>
      <c r="AZ1522" s="40">
        <v>2.9332803850000002</v>
      </c>
      <c r="BA1522" s="40">
        <v>2.9046028339999999</v>
      </c>
      <c r="BB1522" s="40">
        <v>2.8826174020000002</v>
      </c>
      <c r="BC1522" s="40">
        <v>2.8563126040000002</v>
      </c>
      <c r="BD1522" s="40">
        <v>2.8323083769999999</v>
      </c>
      <c r="BE1522" s="40">
        <v>2.8045374330000001</v>
      </c>
      <c r="BF1522" s="40">
        <v>2.7750101059999999</v>
      </c>
      <c r="BG1522" s="40">
        <v>2.7396510950000001</v>
      </c>
      <c r="BH1522" s="40">
        <v>2.7034472460000001</v>
      </c>
      <c r="BI1522" s="40">
        <v>2.6574818489999998</v>
      </c>
      <c r="BJ1522" s="40">
        <v>2.6107198870000001</v>
      </c>
      <c r="BK1522" s="40">
        <v>2.564607488</v>
      </c>
      <c r="BL1522" s="40">
        <v>2.5184670769999999</v>
      </c>
    </row>
    <row r="1523" spans="1:64" x14ac:dyDescent="0.3">
      <c r="A1523" s="40" t="s">
        <v>279</v>
      </c>
      <c r="B1523" s="40" t="s">
        <v>280</v>
      </c>
      <c r="C1523" s="40" t="s">
        <v>329</v>
      </c>
      <c r="D1523" s="40" t="s">
        <v>123</v>
      </c>
      <c r="E1523" s="40" t="s">
        <v>293</v>
      </c>
      <c r="G1523" s="40" t="s">
        <v>124</v>
      </c>
      <c r="H1523" s="40">
        <v>2.0961114529999998</v>
      </c>
      <c r="I1523" s="40">
        <v>2.1104117040000001</v>
      </c>
      <c r="J1523" s="40">
        <v>2.0131927950000001</v>
      </c>
      <c r="K1523" s="40">
        <v>1.5146192060000001</v>
      </c>
      <c r="L1523" s="40">
        <v>1.3936643040000001</v>
      </c>
      <c r="M1523" s="40">
        <v>1.2494460110000001</v>
      </c>
      <c r="N1523" s="40">
        <v>1.122148283</v>
      </c>
      <c r="O1523" s="40">
        <v>1.0239234719999999</v>
      </c>
      <c r="P1523" s="40">
        <v>0.97979354900000004</v>
      </c>
      <c r="Q1523" s="40">
        <v>1.88929174</v>
      </c>
      <c r="R1523" s="40">
        <v>2.101562741</v>
      </c>
      <c r="S1523" s="40">
        <v>2.1381913689999998</v>
      </c>
      <c r="T1523" s="40">
        <v>2.1485924569999999</v>
      </c>
      <c r="U1523" s="40">
        <v>2.1088952380000001</v>
      </c>
      <c r="V1523" s="40">
        <v>2.0483136289999999</v>
      </c>
      <c r="W1523" s="40">
        <v>1.968324628</v>
      </c>
      <c r="X1523" s="40">
        <v>1.899688091</v>
      </c>
      <c r="Y1523" s="40">
        <v>1.838954288</v>
      </c>
      <c r="Z1523" s="40">
        <v>1.801956018</v>
      </c>
      <c r="AA1523" s="40">
        <v>1.767774229</v>
      </c>
      <c r="AB1523" s="40">
        <v>3.3564995529999999</v>
      </c>
      <c r="AC1523" s="40">
        <v>3.4931443940000002</v>
      </c>
      <c r="AD1523" s="40">
        <v>3.4485608970000001</v>
      </c>
      <c r="AE1523" s="40">
        <v>3.359532942</v>
      </c>
      <c r="AF1523" s="40">
        <v>3.2443709090000001</v>
      </c>
      <c r="AG1523" s="40">
        <v>3.1317431999999998</v>
      </c>
      <c r="AH1523" s="40">
        <v>3.0374200390000001</v>
      </c>
      <c r="AI1523" s="40">
        <v>2.9440895189999998</v>
      </c>
      <c r="AJ1523" s="40">
        <v>2.8560812200000001</v>
      </c>
      <c r="AK1523" s="40">
        <v>2.7758851440000001</v>
      </c>
      <c r="AL1523" s="40">
        <v>3.3000348910000001</v>
      </c>
      <c r="AM1523" s="40">
        <v>3.3223163069999999</v>
      </c>
      <c r="AN1523" s="40">
        <v>3.2984359099999998</v>
      </c>
      <c r="AO1523" s="40">
        <v>3.3398357179999998</v>
      </c>
      <c r="AP1523" s="40">
        <v>3.4195212609999999</v>
      </c>
      <c r="AQ1523" s="40">
        <v>3.5144768900000001</v>
      </c>
      <c r="AR1523" s="40">
        <v>3.583582818</v>
      </c>
      <c r="AS1523" s="40">
        <v>3.6102125040000002</v>
      </c>
      <c r="AT1523" s="40">
        <v>3.5778054209999999</v>
      </c>
      <c r="AU1523" s="40">
        <v>3.5089114380000002</v>
      </c>
      <c r="AV1523" s="40">
        <v>2.4360973100000001</v>
      </c>
      <c r="AW1523" s="40">
        <v>1.9700854800000001</v>
      </c>
      <c r="AX1523" s="40">
        <v>1.9353571549999999</v>
      </c>
      <c r="AY1523" s="40">
        <v>1.9251771929999999</v>
      </c>
      <c r="AZ1523" s="40">
        <v>1.9349861850000001</v>
      </c>
      <c r="BA1523" s="40">
        <v>1.9415647730000001</v>
      </c>
      <c r="BB1523" s="40">
        <v>1.9491348390000001</v>
      </c>
      <c r="BC1523" s="40">
        <v>1.9712219129999999</v>
      </c>
      <c r="BD1523" s="40">
        <v>2.0196830800000001</v>
      </c>
      <c r="BE1523" s="40">
        <v>2.0718786420000002</v>
      </c>
      <c r="BF1523" s="40">
        <v>2.129182176</v>
      </c>
      <c r="BG1523" s="40">
        <v>2.1653561450000001</v>
      </c>
      <c r="BH1523" s="40">
        <v>2.1765137870000002</v>
      </c>
      <c r="BI1523" s="40">
        <v>2.1620979239999998</v>
      </c>
      <c r="BJ1523" s="40">
        <v>2.1244539609999999</v>
      </c>
      <c r="BK1523" s="40">
        <v>2.084561812</v>
      </c>
      <c r="BL1523" s="40">
        <v>2.0460870139999998</v>
      </c>
    </row>
    <row r="1524" spans="1:64" x14ac:dyDescent="0.3">
      <c r="A1524" s="40" t="s">
        <v>281</v>
      </c>
      <c r="B1524" s="40" t="s">
        <v>282</v>
      </c>
      <c r="C1524" s="40" t="s">
        <v>329</v>
      </c>
      <c r="D1524" s="40" t="s">
        <v>123</v>
      </c>
      <c r="E1524" s="40" t="s">
        <v>293</v>
      </c>
      <c r="G1524" s="40" t="s">
        <v>124</v>
      </c>
      <c r="H1524" s="40">
        <v>2.9955376810000001</v>
      </c>
      <c r="I1524" s="40">
        <v>2.970104176</v>
      </c>
      <c r="J1524" s="40">
        <v>2.7072416330000002</v>
      </c>
      <c r="K1524" s="40">
        <v>2.6672063719999999</v>
      </c>
      <c r="L1524" s="40">
        <v>2.6175916469999998</v>
      </c>
      <c r="M1524" s="40">
        <v>2.5555036379999998</v>
      </c>
      <c r="N1524" s="40">
        <v>2.5043197130000001</v>
      </c>
      <c r="O1524" s="40">
        <v>2.480821256</v>
      </c>
      <c r="P1524" s="40">
        <v>2.5183155589999999</v>
      </c>
      <c r="Q1524" s="40">
        <v>2.6804085689999999</v>
      </c>
      <c r="R1524" s="40">
        <v>2.7377520560000002</v>
      </c>
      <c r="S1524" s="40">
        <v>2.7763050470000001</v>
      </c>
      <c r="T1524" s="40">
        <v>2.7634180060000002</v>
      </c>
      <c r="U1524" s="40">
        <v>2.6791284970000002</v>
      </c>
      <c r="V1524" s="40">
        <v>2.6423884050000002</v>
      </c>
      <c r="W1524" s="40">
        <v>2.5014592449999999</v>
      </c>
      <c r="X1524" s="40">
        <v>2.405577181</v>
      </c>
      <c r="Y1524" s="40">
        <v>2.4164964410000001</v>
      </c>
      <c r="Z1524" s="40">
        <v>2.5612455519999999</v>
      </c>
      <c r="AA1524" s="40">
        <v>2.7767514480000002</v>
      </c>
      <c r="AB1524" s="40">
        <v>2.9921451939999999</v>
      </c>
      <c r="AC1524" s="40">
        <v>3.1276668270000001</v>
      </c>
      <c r="AD1524" s="40">
        <v>3.0474547859999999</v>
      </c>
      <c r="AE1524" s="40">
        <v>2.9622145689999999</v>
      </c>
      <c r="AF1524" s="40">
        <v>2.8207176459999999</v>
      </c>
      <c r="AG1524" s="40">
        <v>2.6686864340000001</v>
      </c>
      <c r="AH1524" s="40">
        <v>2.514197754</v>
      </c>
      <c r="AI1524" s="40">
        <v>2.3102228579999999</v>
      </c>
      <c r="AJ1524" s="40">
        <v>2.0512473679999998</v>
      </c>
      <c r="AK1524" s="40">
        <v>1.760052755</v>
      </c>
      <c r="AL1524" s="40">
        <v>1.4587535819999999</v>
      </c>
      <c r="AM1524" s="40">
        <v>1.1815321249999999</v>
      </c>
      <c r="AN1524" s="40">
        <v>1.4283936960000001</v>
      </c>
      <c r="AO1524" s="40">
        <v>1.344395083</v>
      </c>
      <c r="AP1524" s="40">
        <v>1.233244456</v>
      </c>
      <c r="AQ1524" s="40">
        <v>1.1455612909999999</v>
      </c>
      <c r="AR1524" s="40">
        <v>1.0568331280000001</v>
      </c>
      <c r="AS1524" s="40">
        <v>0.95087556299999998</v>
      </c>
      <c r="AT1524" s="40">
        <v>0.81949008300000004</v>
      </c>
      <c r="AU1524" s="40">
        <v>0.68025078800000005</v>
      </c>
      <c r="AV1524" s="40">
        <v>0.54668173399999997</v>
      </c>
      <c r="AW1524" s="40">
        <v>0.44824569199999997</v>
      </c>
      <c r="AX1524" s="40">
        <v>1.22320027</v>
      </c>
      <c r="AY1524" s="40">
        <v>1.4122689429999999</v>
      </c>
      <c r="AZ1524" s="40">
        <v>1.5435563910000001</v>
      </c>
      <c r="BA1524" s="40">
        <v>1.6925827879999999</v>
      </c>
      <c r="BB1524" s="40">
        <v>1.831318419</v>
      </c>
      <c r="BC1524" s="40">
        <v>1.9759228010000001</v>
      </c>
      <c r="BD1524" s="40">
        <v>2.1160488210000001</v>
      </c>
      <c r="BE1524" s="40">
        <v>2.249567221</v>
      </c>
      <c r="BF1524" s="40">
        <v>2.3802517330000001</v>
      </c>
      <c r="BG1524" s="40">
        <v>2.4981458010000002</v>
      </c>
      <c r="BH1524" s="40">
        <v>2.5770083779999999</v>
      </c>
      <c r="BI1524" s="40">
        <v>2.5672764130000001</v>
      </c>
      <c r="BJ1524" s="40">
        <v>2.5217913680000001</v>
      </c>
      <c r="BK1524" s="40">
        <v>2.4676144120000001</v>
      </c>
      <c r="BL1524" s="40">
        <v>2.4099722520000002</v>
      </c>
    </row>
    <row r="1525" spans="1:64" x14ac:dyDescent="0.3">
      <c r="A1525" s="40" t="s">
        <v>147</v>
      </c>
      <c r="B1525" s="40" t="s">
        <v>148</v>
      </c>
      <c r="C1525" s="40" t="s">
        <v>330</v>
      </c>
      <c r="D1525" s="40" t="s">
        <v>123</v>
      </c>
      <c r="E1525" s="40" t="s">
        <v>293</v>
      </c>
      <c r="G1525" s="40" t="s">
        <v>124</v>
      </c>
      <c r="H1525" s="40">
        <v>1.2421685739999999</v>
      </c>
      <c r="I1525" s="40">
        <v>1.232354484</v>
      </c>
      <c r="J1525" s="40">
        <v>1.2463298810000001</v>
      </c>
      <c r="K1525" s="40">
        <v>1.2962068289999999</v>
      </c>
      <c r="L1525" s="40">
        <v>1.370531937</v>
      </c>
      <c r="M1525" s="40">
        <v>1.4516977659999999</v>
      </c>
      <c r="N1525" s="40">
        <v>1.521034204</v>
      </c>
      <c r="O1525" s="40">
        <v>1.5739248880000001</v>
      </c>
      <c r="P1525" s="40">
        <v>1.59883084</v>
      </c>
      <c r="Q1525" s="40">
        <v>1.608346024</v>
      </c>
      <c r="R1525" s="40">
        <v>1.6189186120000001</v>
      </c>
      <c r="S1525" s="40">
        <v>1.636409223</v>
      </c>
      <c r="T1525" s="40">
        <v>1.6639842060000001</v>
      </c>
      <c r="U1525" s="40">
        <v>1.70050196</v>
      </c>
      <c r="V1525" s="40">
        <v>1.7446141909999999</v>
      </c>
      <c r="W1525" s="40">
        <v>1.5795708639999999</v>
      </c>
      <c r="X1525" s="40">
        <v>1.452306189</v>
      </c>
      <c r="Y1525" s="40">
        <v>1.4817105530000001</v>
      </c>
      <c r="Z1525" s="40">
        <v>1.5361087470000001</v>
      </c>
      <c r="AA1525" s="40">
        <v>1.5992116270000001</v>
      </c>
      <c r="AB1525" s="40">
        <v>1.665662438</v>
      </c>
      <c r="AC1525" s="40">
        <v>1.7131213089999999</v>
      </c>
      <c r="AD1525" s="40">
        <v>1.732382144</v>
      </c>
      <c r="AE1525" s="40">
        <v>1.7177128610000001</v>
      </c>
      <c r="AF1525" s="40">
        <v>1.680705077</v>
      </c>
      <c r="AG1525" s="40">
        <v>2.020557975</v>
      </c>
      <c r="AH1525" s="40">
        <v>2.3301597630000002</v>
      </c>
      <c r="AI1525" s="40">
        <v>2.3406221</v>
      </c>
      <c r="AJ1525" s="40">
        <v>2.3543554599999998</v>
      </c>
      <c r="AK1525" s="40">
        <v>2.3671832149999998</v>
      </c>
      <c r="AL1525" s="40">
        <v>2.380603346</v>
      </c>
      <c r="AM1525" s="40">
        <v>2.3899637149999999</v>
      </c>
      <c r="AN1525" s="40">
        <v>2.4021766210000002</v>
      </c>
      <c r="AO1525" s="40">
        <v>2.4142134620000002</v>
      </c>
      <c r="AP1525" s="40">
        <v>2.4271120260000001</v>
      </c>
      <c r="AQ1525" s="40">
        <v>2.4391508000000002</v>
      </c>
      <c r="AR1525" s="40">
        <v>2.2289188019999999</v>
      </c>
      <c r="AS1525" s="40">
        <v>2.0452469070000001</v>
      </c>
      <c r="AT1525" s="40">
        <v>2.0334470630000001</v>
      </c>
      <c r="AU1525" s="40">
        <v>2.020009441</v>
      </c>
      <c r="AV1525" s="40">
        <v>2.0080935599999998</v>
      </c>
      <c r="AW1525" s="40">
        <v>1.9906683860000001</v>
      </c>
      <c r="AX1525" s="40">
        <v>1.980204453</v>
      </c>
      <c r="AY1525" s="40">
        <v>1.9718079669999999</v>
      </c>
      <c r="AZ1525" s="40">
        <v>1.9699959090000001</v>
      </c>
      <c r="BA1525" s="40">
        <v>1.9616703900000001</v>
      </c>
      <c r="BB1525" s="40">
        <v>2.1622244429999999</v>
      </c>
      <c r="BC1525" s="40">
        <v>2.323847894</v>
      </c>
      <c r="BD1525" s="40">
        <v>2.3111634510000001</v>
      </c>
      <c r="BE1525" s="40">
        <v>2.2868623289999999</v>
      </c>
      <c r="BF1525" s="40">
        <v>2.259118161</v>
      </c>
      <c r="BG1525" s="40">
        <v>2.2310042779999999</v>
      </c>
      <c r="BH1525" s="40">
        <v>2.1984436340000002</v>
      </c>
      <c r="BI1525" s="40">
        <v>2.1604504499999999</v>
      </c>
      <c r="BJ1525" s="40">
        <v>2.1206425420000001</v>
      </c>
      <c r="BK1525" s="40">
        <v>2.078678166</v>
      </c>
      <c r="BL1525" s="40">
        <v>2.0400400599999999</v>
      </c>
    </row>
    <row r="1526" spans="1:64" x14ac:dyDescent="0.3">
      <c r="A1526" s="40" t="s">
        <v>153</v>
      </c>
      <c r="B1526" s="40" t="s">
        <v>154</v>
      </c>
      <c r="C1526" s="40" t="s">
        <v>330</v>
      </c>
      <c r="D1526" s="40" t="s">
        <v>123</v>
      </c>
      <c r="E1526" s="40" t="s">
        <v>293</v>
      </c>
      <c r="G1526" s="40" t="s">
        <v>124</v>
      </c>
      <c r="H1526" s="40">
        <v>1.4409077830000001</v>
      </c>
      <c r="I1526" s="40">
        <v>1.478013212</v>
      </c>
      <c r="J1526" s="40">
        <v>1.5095217400000001</v>
      </c>
      <c r="K1526" s="40">
        <v>1.533124124</v>
      </c>
      <c r="L1526" s="40">
        <v>1.5534603870000001</v>
      </c>
      <c r="M1526" s="40">
        <v>1.569327388</v>
      </c>
      <c r="N1526" s="40">
        <v>1.5860645090000001</v>
      </c>
      <c r="O1526" s="40">
        <v>1.6007210620000001</v>
      </c>
      <c r="P1526" s="40">
        <v>1.617122942</v>
      </c>
      <c r="Q1526" s="40">
        <v>1.6267613919999999</v>
      </c>
      <c r="R1526" s="40">
        <v>0.94846735699999996</v>
      </c>
      <c r="S1526" s="40">
        <v>0.88787972000000004</v>
      </c>
      <c r="T1526" s="40">
        <v>0.83138002300000002</v>
      </c>
      <c r="U1526" s="40">
        <v>0.76596411099999995</v>
      </c>
      <c r="V1526" s="40">
        <v>0.70020130899999999</v>
      </c>
      <c r="W1526" s="40">
        <v>0.87959722100000004</v>
      </c>
      <c r="X1526" s="40">
        <v>1.7322040379999999</v>
      </c>
      <c r="Y1526" s="40">
        <v>1.744370175</v>
      </c>
      <c r="Z1526" s="40">
        <v>1.7608466549999999</v>
      </c>
      <c r="AA1526" s="40">
        <v>1.773949655</v>
      </c>
      <c r="AB1526" s="40">
        <v>1.7831680560000001</v>
      </c>
      <c r="AC1526" s="40">
        <v>1.7796281949999999</v>
      </c>
      <c r="AD1526" s="40">
        <v>1.7711508389999999</v>
      </c>
      <c r="AE1526" s="40">
        <v>1.755918788</v>
      </c>
      <c r="AF1526" s="40">
        <v>1.736494014</v>
      </c>
      <c r="AG1526" s="40">
        <v>1.70910878</v>
      </c>
      <c r="AH1526" s="40">
        <v>1.8063489939999999</v>
      </c>
      <c r="AI1526" s="40">
        <v>2.1660805949999999</v>
      </c>
      <c r="AJ1526" s="40">
        <v>2.1055043100000002</v>
      </c>
      <c r="AK1526" s="40">
        <v>2.0236732499999999</v>
      </c>
      <c r="AL1526" s="40">
        <v>1.944125452</v>
      </c>
      <c r="AM1526" s="40">
        <v>1.8675957649999999</v>
      </c>
      <c r="AN1526" s="40">
        <v>1.7928515190000001</v>
      </c>
      <c r="AO1526" s="40">
        <v>1.707156925</v>
      </c>
      <c r="AP1526" s="40">
        <v>1.625981468</v>
      </c>
      <c r="AQ1526" s="40">
        <v>1.5431189869999999</v>
      </c>
      <c r="AR1526" s="40">
        <v>1.477918989</v>
      </c>
      <c r="AS1526" s="40">
        <v>1.436971856</v>
      </c>
      <c r="AT1526" s="40">
        <v>1.4276904459999999</v>
      </c>
      <c r="AU1526" s="40">
        <v>1.442933102</v>
      </c>
      <c r="AV1526" s="40">
        <v>1.468064713</v>
      </c>
      <c r="AW1526" s="40">
        <v>1.482548309</v>
      </c>
      <c r="AX1526" s="40">
        <v>1.498865994</v>
      </c>
      <c r="AY1526" s="40">
        <v>1.5108524249999999</v>
      </c>
      <c r="AZ1526" s="40">
        <v>1.5249601930000001</v>
      </c>
      <c r="BA1526" s="40">
        <v>1.534399608</v>
      </c>
      <c r="BB1526" s="40">
        <v>1.5396215049999999</v>
      </c>
      <c r="BC1526" s="40">
        <v>1.534078313</v>
      </c>
      <c r="BD1526" s="40">
        <v>1.5176671859999999</v>
      </c>
      <c r="BE1526" s="40">
        <v>1.4894787890000001</v>
      </c>
      <c r="BF1526" s="40">
        <v>1.459784811</v>
      </c>
      <c r="BG1526" s="40">
        <v>1.428789283</v>
      </c>
      <c r="BH1526" s="40">
        <v>1.396095342</v>
      </c>
      <c r="BI1526" s="40">
        <v>1.360197034</v>
      </c>
      <c r="BJ1526" s="40">
        <v>1.3219011380000001</v>
      </c>
      <c r="BK1526" s="40">
        <v>1.2816031050000001</v>
      </c>
      <c r="BL1526" s="40">
        <v>1.244884404</v>
      </c>
    </row>
    <row r="1527" spans="1:64" x14ac:dyDescent="0.3">
      <c r="A1527" s="40" t="s">
        <v>155</v>
      </c>
      <c r="B1527" s="40" t="s">
        <v>156</v>
      </c>
      <c r="C1527" s="40" t="s">
        <v>330</v>
      </c>
      <c r="D1527" s="40" t="s">
        <v>123</v>
      </c>
      <c r="E1527" s="40" t="s">
        <v>293</v>
      </c>
      <c r="G1527" s="40" t="s">
        <v>124</v>
      </c>
      <c r="H1527" s="40">
        <v>1.6522184099999999</v>
      </c>
      <c r="I1527" s="40">
        <v>1.6709997969999999</v>
      </c>
      <c r="J1527" s="40">
        <v>1.666500868</v>
      </c>
      <c r="K1527" s="40">
        <v>1.5789829230000001</v>
      </c>
      <c r="L1527" s="40">
        <v>1.3481108319999999</v>
      </c>
      <c r="M1527" s="40">
        <v>1.2582765549999999</v>
      </c>
      <c r="N1527" s="40">
        <v>1.1836810769999999</v>
      </c>
      <c r="O1527" s="40">
        <v>1.160287909</v>
      </c>
      <c r="P1527" s="40">
        <v>1.2089017390000001</v>
      </c>
      <c r="Q1527" s="40">
        <v>1.289570229</v>
      </c>
      <c r="R1527" s="40">
        <v>1.394119994</v>
      </c>
      <c r="S1527" s="40">
        <v>1.459262047</v>
      </c>
      <c r="T1527" s="40">
        <v>1.492430964</v>
      </c>
      <c r="U1527" s="40">
        <v>1.3649831750000001</v>
      </c>
      <c r="V1527" s="40">
        <v>1.1713307180000001</v>
      </c>
      <c r="W1527" s="40">
        <v>0.96433018500000001</v>
      </c>
      <c r="X1527" s="40">
        <v>0.80528494399999995</v>
      </c>
      <c r="Y1527" s="40">
        <v>0.69901157199999997</v>
      </c>
      <c r="Z1527" s="40">
        <v>1.7075528849999999</v>
      </c>
      <c r="AA1527" s="40">
        <v>1.8050157280000001</v>
      </c>
      <c r="AB1527" s="40">
        <v>1.9110161619999999</v>
      </c>
      <c r="AC1527" s="40">
        <v>2.0092025740000001</v>
      </c>
      <c r="AD1527" s="40">
        <v>2.1415290900000001</v>
      </c>
      <c r="AE1527" s="40">
        <v>2.3049694629999999</v>
      </c>
      <c r="AF1527" s="40">
        <v>2.4872192580000001</v>
      </c>
      <c r="AG1527" s="40">
        <v>2.676947239</v>
      </c>
      <c r="AH1527" s="40">
        <v>2.8447630149999998</v>
      </c>
      <c r="AI1527" s="40">
        <v>2.9473847439999998</v>
      </c>
      <c r="AJ1527" s="40">
        <v>2.9757944510000001</v>
      </c>
      <c r="AK1527" s="40">
        <v>2.9567207729999998</v>
      </c>
      <c r="AL1527" s="40">
        <v>2.9241112820000001</v>
      </c>
      <c r="AM1527" s="40">
        <v>2.9158257380000001</v>
      </c>
      <c r="AN1527" s="40">
        <v>2.9810028439999998</v>
      </c>
      <c r="AO1527" s="40">
        <v>3.2088714999999999</v>
      </c>
      <c r="AP1527" s="40">
        <v>3.2776980600000001</v>
      </c>
      <c r="AQ1527" s="40">
        <v>3.3344253959999999</v>
      </c>
      <c r="AR1527" s="40">
        <v>3.3817186370000001</v>
      </c>
      <c r="AS1527" s="40">
        <v>3.446314492</v>
      </c>
      <c r="AT1527" s="40">
        <v>3.5351236560000001</v>
      </c>
      <c r="AU1527" s="40">
        <v>3.6290326620000002</v>
      </c>
      <c r="AV1527" s="40">
        <v>3.7271139240000002</v>
      </c>
      <c r="AW1527" s="40">
        <v>3.794112664</v>
      </c>
      <c r="AX1527" s="40">
        <v>3.7884952439999999</v>
      </c>
      <c r="AY1527" s="40">
        <v>3.7020328409999999</v>
      </c>
      <c r="AZ1527" s="40">
        <v>3.5680951950000002</v>
      </c>
      <c r="BA1527" s="40">
        <v>3.4194663190000001</v>
      </c>
      <c r="BB1527" s="40">
        <v>3.297890684</v>
      </c>
      <c r="BC1527" s="40">
        <v>3.2274221500000002</v>
      </c>
      <c r="BD1527" s="40">
        <v>3.2175652399999999</v>
      </c>
      <c r="BE1527" s="40">
        <v>3.2219615190000002</v>
      </c>
      <c r="BF1527" s="40">
        <v>3.2328928430000001</v>
      </c>
      <c r="BG1527" s="40">
        <v>3.2200454019999998</v>
      </c>
      <c r="BH1527" s="40">
        <v>3.1804360639999998</v>
      </c>
      <c r="BI1527" s="40">
        <v>3.1050956589999998</v>
      </c>
      <c r="BJ1527" s="40">
        <v>3.0065647539999998</v>
      </c>
      <c r="BK1527" s="40">
        <v>2.9047993270000001</v>
      </c>
      <c r="BL1527" s="40">
        <v>2.8146802900000001</v>
      </c>
    </row>
    <row r="1528" spans="1:64" x14ac:dyDescent="0.3">
      <c r="A1528" s="40" t="s">
        <v>284</v>
      </c>
      <c r="B1528" s="40" t="s">
        <v>272</v>
      </c>
      <c r="C1528" s="40" t="s">
        <v>330</v>
      </c>
      <c r="D1528" s="40" t="s">
        <v>123</v>
      </c>
      <c r="E1528" s="40" t="s">
        <v>293</v>
      </c>
      <c r="G1528" s="40" t="s">
        <v>124</v>
      </c>
      <c r="H1528" s="40">
        <v>2.221008774</v>
      </c>
      <c r="I1528" s="40">
        <v>2.283683538</v>
      </c>
      <c r="J1528" s="40">
        <v>2.2522515429999999</v>
      </c>
      <c r="K1528" s="40">
        <v>2.1068203630000002</v>
      </c>
      <c r="L1528" s="40">
        <v>1.906221022</v>
      </c>
      <c r="M1528" s="40">
        <v>2.81648582</v>
      </c>
      <c r="N1528" s="40">
        <v>2.7329788779999999</v>
      </c>
      <c r="O1528" s="40">
        <v>2.7554778089999998</v>
      </c>
      <c r="P1528" s="40">
        <v>2.907447608</v>
      </c>
      <c r="Q1528" s="40">
        <v>3.1251645739999998</v>
      </c>
      <c r="R1528" s="40">
        <v>3.3415185350000001</v>
      </c>
      <c r="S1528" s="40">
        <v>3.4893557400000002</v>
      </c>
      <c r="T1528" s="40">
        <v>3.57199709</v>
      </c>
      <c r="U1528" s="40">
        <v>3.5625196240000001</v>
      </c>
      <c r="V1528" s="40">
        <v>3.3675527409999999</v>
      </c>
      <c r="W1528" s="40">
        <v>2.6126445340000002</v>
      </c>
      <c r="X1528" s="40">
        <v>2.4854758069999998</v>
      </c>
      <c r="Y1528" s="40">
        <v>2.3417833149999998</v>
      </c>
      <c r="Z1528" s="40">
        <v>4.1528972299999998</v>
      </c>
      <c r="AA1528" s="40">
        <v>4.090294213</v>
      </c>
      <c r="AB1528" s="40">
        <v>4.0280780439999999</v>
      </c>
      <c r="AC1528" s="40">
        <v>3.953378346</v>
      </c>
      <c r="AD1528" s="40">
        <v>3.8583198890000001</v>
      </c>
      <c r="AE1528" s="40">
        <v>3.7375104549999998</v>
      </c>
      <c r="AF1528" s="40">
        <v>3.6070455419999998</v>
      </c>
      <c r="AG1528" s="40">
        <v>3.4666333109999998</v>
      </c>
      <c r="AH1528" s="40">
        <v>3.3370214090000001</v>
      </c>
      <c r="AI1528" s="40">
        <v>3.1800442580000001</v>
      </c>
      <c r="AJ1528" s="40">
        <v>2.9668228860000001</v>
      </c>
      <c r="AK1528" s="40">
        <v>2.9489271050000001</v>
      </c>
      <c r="AL1528" s="40">
        <v>2.928017337</v>
      </c>
      <c r="AM1528" s="40">
        <v>2.8831718909999999</v>
      </c>
      <c r="AN1528" s="40">
        <v>2.8083244980000002</v>
      </c>
      <c r="AO1528" s="40">
        <v>2.6970499970000001</v>
      </c>
      <c r="AP1528" s="40">
        <v>2.5589751980000002</v>
      </c>
      <c r="AQ1528" s="40">
        <v>2.4340278469999999</v>
      </c>
      <c r="AR1528" s="40">
        <v>2.314071448</v>
      </c>
      <c r="AS1528" s="40">
        <v>2.14634481</v>
      </c>
      <c r="AT1528" s="40">
        <v>1.8888122220000001</v>
      </c>
      <c r="AU1528" s="40">
        <v>1.6167779410000001</v>
      </c>
      <c r="AV1528" s="40">
        <v>1.3676886450000001</v>
      </c>
      <c r="AW1528" s="40">
        <v>1.1590416729999999</v>
      </c>
      <c r="AX1528" s="40">
        <v>1.0399467899999999</v>
      </c>
      <c r="AY1528" s="40">
        <v>1.030229858</v>
      </c>
      <c r="AZ1528" s="40">
        <v>1.105141621</v>
      </c>
      <c r="BA1528" s="40">
        <v>1.194867189</v>
      </c>
      <c r="BB1528" s="40">
        <v>1.271921512</v>
      </c>
      <c r="BC1528" s="40">
        <v>1.354066523</v>
      </c>
      <c r="BD1528" s="40">
        <v>1.4373104510000001</v>
      </c>
      <c r="BE1528" s="40">
        <v>1.511205857</v>
      </c>
      <c r="BF1528" s="40">
        <v>1.589935377</v>
      </c>
      <c r="BG1528" s="40">
        <v>1.6644899049999999</v>
      </c>
      <c r="BH1528" s="40">
        <v>1.70939295</v>
      </c>
      <c r="BI1528" s="40">
        <v>1.717439221</v>
      </c>
      <c r="BJ1528" s="40">
        <v>1.682217906</v>
      </c>
      <c r="BK1528" s="40">
        <v>1.6422119550000001</v>
      </c>
      <c r="BL1528" s="40">
        <v>1.603887853</v>
      </c>
    </row>
    <row r="1529" spans="1:64" x14ac:dyDescent="0.3">
      <c r="A1529" s="40" t="s">
        <v>273</v>
      </c>
      <c r="B1529" s="40" t="s">
        <v>274</v>
      </c>
      <c r="C1529" s="40" t="s">
        <v>330</v>
      </c>
      <c r="D1529" s="40" t="s">
        <v>123</v>
      </c>
      <c r="E1529" s="40" t="s">
        <v>293</v>
      </c>
      <c r="G1529" s="40" t="s">
        <v>124</v>
      </c>
      <c r="H1529" s="40">
        <v>2.4573092939999999</v>
      </c>
      <c r="I1529" s="40">
        <v>2.4075318530000001</v>
      </c>
      <c r="J1529" s="40">
        <v>2.2828795020000001</v>
      </c>
      <c r="K1529" s="40">
        <v>2.0668328570000001</v>
      </c>
      <c r="L1529" s="40">
        <v>1.811511176</v>
      </c>
      <c r="M1529" s="40">
        <v>1.513389235</v>
      </c>
      <c r="N1529" s="40">
        <v>1.268774257</v>
      </c>
      <c r="O1529" s="40">
        <v>1.173272329</v>
      </c>
      <c r="P1529" s="40">
        <v>1.268776527</v>
      </c>
      <c r="Q1529" s="40">
        <v>1.669187569</v>
      </c>
      <c r="R1529" s="40">
        <v>2.3389603939999999</v>
      </c>
      <c r="S1529" s="40">
        <v>2.5538796700000002</v>
      </c>
      <c r="T1529" s="40">
        <v>2.5828367270000001</v>
      </c>
      <c r="U1529" s="40">
        <v>2.3704206339999998</v>
      </c>
      <c r="V1529" s="40">
        <v>2.0233516630000001</v>
      </c>
      <c r="W1529" s="40">
        <v>1.6183054910000001</v>
      </c>
      <c r="X1529" s="40">
        <v>1.327776249</v>
      </c>
      <c r="Y1529" s="40">
        <v>1.2826009469999999</v>
      </c>
      <c r="Z1529" s="40">
        <v>1.55402595</v>
      </c>
      <c r="AA1529" s="40">
        <v>2.0271071780000001</v>
      </c>
      <c r="AB1529" s="40">
        <v>2.5522032349999999</v>
      </c>
      <c r="AC1529" s="40">
        <v>2.9483027289999999</v>
      </c>
      <c r="AD1529" s="40">
        <v>3.1476811919999999</v>
      </c>
      <c r="AE1529" s="40">
        <v>2.8978279059999998</v>
      </c>
      <c r="AF1529" s="40">
        <v>2.218723625</v>
      </c>
      <c r="AG1529" s="40">
        <v>1.9650042510000001</v>
      </c>
      <c r="AH1529" s="40">
        <v>1.77441049</v>
      </c>
      <c r="AI1529" s="40">
        <v>1.6398365720000001</v>
      </c>
      <c r="AJ1529" s="40">
        <v>1.597358067</v>
      </c>
      <c r="AK1529" s="40">
        <v>1.603514291</v>
      </c>
      <c r="AL1529" s="40">
        <v>1.618980101</v>
      </c>
      <c r="AM1529" s="40">
        <v>1.605704824</v>
      </c>
      <c r="AN1529" s="40">
        <v>1.561690982</v>
      </c>
      <c r="AO1529" s="40">
        <v>1.4686745430000001</v>
      </c>
      <c r="AP1529" s="40">
        <v>1.3557094780000001</v>
      </c>
      <c r="AQ1529" s="40">
        <v>1.233941148</v>
      </c>
      <c r="AR1529" s="40">
        <v>1.1419301580000001</v>
      </c>
      <c r="AS1529" s="40">
        <v>1.081695176</v>
      </c>
      <c r="AT1529" s="40">
        <v>1.0770638939999999</v>
      </c>
      <c r="AU1529" s="40">
        <v>1.145163339</v>
      </c>
      <c r="AV1529" s="40">
        <v>1.311821009</v>
      </c>
      <c r="AW1529" s="40">
        <v>1.332425507</v>
      </c>
      <c r="AX1529" s="40">
        <v>1.3444626230000001</v>
      </c>
      <c r="AY1529" s="40">
        <v>1.341332126</v>
      </c>
      <c r="AZ1529" s="40">
        <v>1.3338687309999999</v>
      </c>
      <c r="BA1529" s="40">
        <v>1.3190841760000001</v>
      </c>
      <c r="BB1529" s="40">
        <v>1.3009751949999999</v>
      </c>
      <c r="BC1529" s="40">
        <v>1.26453251</v>
      </c>
      <c r="BD1529" s="40">
        <v>1.212706375</v>
      </c>
      <c r="BE1529" s="40">
        <v>1.138588994</v>
      </c>
      <c r="BF1529" s="40">
        <v>1.0655386609999999</v>
      </c>
      <c r="BG1529" s="40">
        <v>0.99723045200000004</v>
      </c>
      <c r="BH1529" s="40">
        <v>0.93659002199999997</v>
      </c>
      <c r="BI1529" s="40">
        <v>0.88210361900000001</v>
      </c>
      <c r="BJ1529" s="40">
        <v>0.83211551299999997</v>
      </c>
      <c r="BK1529" s="40">
        <v>0.78220636300000002</v>
      </c>
      <c r="BL1529" s="40">
        <v>0.73339993699999995</v>
      </c>
    </row>
    <row r="1530" spans="1:64" x14ac:dyDescent="0.3">
      <c r="A1530" s="40" t="s">
        <v>161</v>
      </c>
      <c r="B1530" s="40" t="s">
        <v>162</v>
      </c>
      <c r="C1530" s="40" t="s">
        <v>330</v>
      </c>
      <c r="D1530" s="40" t="s">
        <v>123</v>
      </c>
      <c r="E1530" s="40" t="s">
        <v>293</v>
      </c>
      <c r="G1530" s="40" t="s">
        <v>124</v>
      </c>
      <c r="H1530" s="40">
        <v>0.77360905700000004</v>
      </c>
      <c r="I1530" s="40">
        <v>0.76419940900000005</v>
      </c>
      <c r="J1530" s="40">
        <v>0.76401939299999999</v>
      </c>
      <c r="K1530" s="40">
        <v>0.77583515400000003</v>
      </c>
      <c r="L1530" s="40">
        <v>0.80151277499999996</v>
      </c>
      <c r="M1530" s="40">
        <v>0.82434887300000004</v>
      </c>
      <c r="N1530" s="40">
        <v>0.85366483400000004</v>
      </c>
      <c r="O1530" s="40">
        <v>0.90090418500000002</v>
      </c>
      <c r="P1530" s="40">
        <v>0.975908938</v>
      </c>
      <c r="Q1530" s="40">
        <v>1.065848436</v>
      </c>
      <c r="R1530" s="40">
        <v>1.162983452</v>
      </c>
      <c r="S1530" s="40">
        <v>1.2479204699999999</v>
      </c>
      <c r="T1530" s="40">
        <v>1.3024208509999999</v>
      </c>
      <c r="U1530" s="40">
        <v>1.3133698149999999</v>
      </c>
      <c r="V1530" s="40">
        <v>1.2979462159999999</v>
      </c>
      <c r="W1530" s="40">
        <v>1.2637296360000001</v>
      </c>
      <c r="X1530" s="40">
        <v>1.217975976</v>
      </c>
      <c r="Y1530" s="40">
        <v>1.2030711220000001</v>
      </c>
      <c r="Z1530" s="40">
        <v>1.249412698</v>
      </c>
      <c r="AA1530" s="40">
        <v>1.318067289</v>
      </c>
      <c r="AB1530" s="40">
        <v>1.4151109449999999</v>
      </c>
      <c r="AC1530" s="40">
        <v>1.4836452149999999</v>
      </c>
      <c r="AD1530" s="40">
        <v>1.460513526</v>
      </c>
      <c r="AE1530" s="40">
        <v>1.3210447809999999</v>
      </c>
      <c r="AF1530" s="40">
        <v>1.1181430400000001</v>
      </c>
      <c r="AG1530" s="40">
        <v>0.88212205899999996</v>
      </c>
      <c r="AH1530" s="40">
        <v>0.73911584699999999</v>
      </c>
      <c r="AI1530" s="40">
        <v>0.85919871299999995</v>
      </c>
      <c r="AJ1530" s="40">
        <v>1.022798836</v>
      </c>
      <c r="AK1530" s="40">
        <v>1.305773981</v>
      </c>
      <c r="AL1530" s="40">
        <v>1.6277072349999999</v>
      </c>
      <c r="AM1530" s="40">
        <v>1.8907779339999999</v>
      </c>
      <c r="AN1530" s="40">
        <v>2.0602601470000002</v>
      </c>
      <c r="AO1530" s="40">
        <v>2.094147676</v>
      </c>
      <c r="AP1530" s="40">
        <v>2.046452333</v>
      </c>
      <c r="AQ1530" s="40">
        <v>1.9794979829999999</v>
      </c>
      <c r="AR1530" s="40">
        <v>1.954729113</v>
      </c>
      <c r="AS1530" s="40">
        <v>1.902008237</v>
      </c>
      <c r="AT1530" s="40">
        <v>1.728543875</v>
      </c>
      <c r="AU1530" s="40">
        <v>1.824478306</v>
      </c>
      <c r="AV1530" s="40">
        <v>1.916575103</v>
      </c>
      <c r="AW1530" s="40">
        <v>1.978942515</v>
      </c>
      <c r="AX1530" s="40">
        <v>2.0365923829999999</v>
      </c>
      <c r="AY1530" s="40">
        <v>2.0808456560000002</v>
      </c>
      <c r="AZ1530" s="40">
        <v>2.1180869210000002</v>
      </c>
      <c r="BA1530" s="40">
        <v>2.148840173</v>
      </c>
      <c r="BB1530" s="40">
        <v>2.1668006599999998</v>
      </c>
      <c r="BC1530" s="40">
        <v>2.1281552640000001</v>
      </c>
      <c r="BD1530" s="40">
        <v>2.0367397170000001</v>
      </c>
      <c r="BE1530" s="40">
        <v>1.9163179130000001</v>
      </c>
      <c r="BF1530" s="40">
        <v>1.7858988650000001</v>
      </c>
      <c r="BG1530" s="40">
        <v>1.678573425</v>
      </c>
      <c r="BH1530" s="40">
        <v>1.6122609999999999</v>
      </c>
      <c r="BI1530" s="40">
        <v>1.597160406</v>
      </c>
      <c r="BJ1530" s="40">
        <v>1.6178726809999999</v>
      </c>
      <c r="BK1530" s="40">
        <v>1.6433843880000001</v>
      </c>
      <c r="BL1530" s="40">
        <v>1.653898936</v>
      </c>
    </row>
    <row r="1531" spans="1:64" x14ac:dyDescent="0.3">
      <c r="A1531" s="40" t="s">
        <v>163</v>
      </c>
      <c r="B1531" s="40" t="s">
        <v>164</v>
      </c>
      <c r="C1531" s="40" t="s">
        <v>330</v>
      </c>
      <c r="D1531" s="40" t="s">
        <v>123</v>
      </c>
      <c r="E1531" s="40" t="s">
        <v>293</v>
      </c>
      <c r="G1531" s="40" t="s">
        <v>124</v>
      </c>
      <c r="H1531" s="40">
        <v>2.2798325180000001</v>
      </c>
      <c r="I1531" s="40">
        <v>2.2500634810000002</v>
      </c>
      <c r="J1531" s="40">
        <v>2.2113103679999999</v>
      </c>
      <c r="K1531" s="40">
        <v>2.1656424890000001</v>
      </c>
      <c r="L1531" s="40">
        <v>2.114467334</v>
      </c>
      <c r="M1531" s="40">
        <v>2.0550917379999998</v>
      </c>
      <c r="N1531" s="40">
        <v>1.9871237960000001</v>
      </c>
      <c r="O1531" s="40">
        <v>1.913141784</v>
      </c>
      <c r="P1531" s="40">
        <v>1.8380452810000001</v>
      </c>
      <c r="Q1531" s="40">
        <v>1.7498718719999999</v>
      </c>
      <c r="R1531" s="40">
        <v>1.657571312</v>
      </c>
      <c r="S1531" s="40">
        <v>1.5578625930000001</v>
      </c>
      <c r="T1531" s="40">
        <v>1.457672383</v>
      </c>
      <c r="U1531" s="40">
        <v>1.346312816</v>
      </c>
      <c r="V1531" s="40">
        <v>1.2305970239999999</v>
      </c>
      <c r="W1531" s="40">
        <v>1.103152081</v>
      </c>
      <c r="X1531" s="40">
        <v>1.1207734060000001</v>
      </c>
      <c r="Y1531" s="40">
        <v>1.159934805</v>
      </c>
      <c r="Z1531" s="40">
        <v>1.0665518940000001</v>
      </c>
      <c r="AA1531" s="40">
        <v>0.97150398199999999</v>
      </c>
      <c r="AB1531" s="40">
        <v>0.88060948699999997</v>
      </c>
      <c r="AC1531" s="40">
        <v>0.77515886599999995</v>
      </c>
      <c r="AD1531" s="40">
        <v>0.65823198400000005</v>
      </c>
      <c r="AE1531" s="40">
        <v>0.51974978000000005</v>
      </c>
      <c r="AF1531" s="40">
        <v>0.37896512799999998</v>
      </c>
      <c r="AG1531" s="40">
        <v>0.23127017899999999</v>
      </c>
      <c r="AH1531" s="40">
        <v>9.2566437000000001E-2</v>
      </c>
      <c r="AI1531" s="40">
        <v>0.67087979399999997</v>
      </c>
      <c r="AJ1531" s="40">
        <v>2.923533977</v>
      </c>
      <c r="AK1531" s="40">
        <v>2.9061007619999999</v>
      </c>
      <c r="AL1531" s="40">
        <v>2.8802800140000002</v>
      </c>
      <c r="AM1531" s="40">
        <v>2.8651922490000001</v>
      </c>
      <c r="AN1531" s="40">
        <v>2.8898337170000001</v>
      </c>
      <c r="AO1531" s="40">
        <v>2.963627088</v>
      </c>
      <c r="AP1531" s="40">
        <v>3.0651891560000002</v>
      </c>
      <c r="AQ1531" s="40">
        <v>3.171250466</v>
      </c>
      <c r="AR1531" s="40">
        <v>3.254528418</v>
      </c>
      <c r="AS1531" s="40">
        <v>3.290399919</v>
      </c>
      <c r="AT1531" s="40">
        <v>3.273283341</v>
      </c>
      <c r="AU1531" s="40">
        <v>3.2172328060000002</v>
      </c>
      <c r="AV1531" s="40">
        <v>2.1074412009999999</v>
      </c>
      <c r="AW1531" s="40">
        <v>1.49582489</v>
      </c>
      <c r="AX1531" s="40">
        <v>1.428208664</v>
      </c>
      <c r="AY1531" s="40">
        <v>1.3742165239999999</v>
      </c>
      <c r="AZ1531" s="40">
        <v>1.3356153770000001</v>
      </c>
      <c r="BA1531" s="40">
        <v>1.2880024999999999</v>
      </c>
      <c r="BB1531" s="40">
        <v>1.2396178520000001</v>
      </c>
      <c r="BC1531" s="40">
        <v>1.2104611089999999</v>
      </c>
      <c r="BD1531" s="40">
        <v>1.216832592</v>
      </c>
      <c r="BE1531" s="40">
        <v>1.2276745950000001</v>
      </c>
      <c r="BF1531" s="40">
        <v>1.242758523</v>
      </c>
      <c r="BG1531" s="40">
        <v>1.240457089</v>
      </c>
      <c r="BH1531" s="40">
        <v>1.2104126930000001</v>
      </c>
      <c r="BI1531" s="40">
        <v>1.154980769</v>
      </c>
      <c r="BJ1531" s="40">
        <v>1.0770905749999999</v>
      </c>
      <c r="BK1531" s="40">
        <v>0.99705379900000002</v>
      </c>
      <c r="BL1531" s="40">
        <v>0.92225207899999995</v>
      </c>
    </row>
    <row r="1532" spans="1:64" x14ac:dyDescent="0.3">
      <c r="A1532" s="40" t="s">
        <v>167</v>
      </c>
      <c r="B1532" s="40" t="s">
        <v>168</v>
      </c>
      <c r="C1532" s="40" t="s">
        <v>330</v>
      </c>
      <c r="D1532" s="40" t="s">
        <v>123</v>
      </c>
      <c r="E1532" s="40" t="s">
        <v>293</v>
      </c>
      <c r="G1532" s="40" t="s">
        <v>124</v>
      </c>
      <c r="H1532" s="40">
        <v>2.7280334320000001</v>
      </c>
      <c r="I1532" s="40">
        <v>2.7693203390000001</v>
      </c>
      <c r="J1532" s="40">
        <v>2.6275976870000002</v>
      </c>
      <c r="K1532" s="40">
        <v>2.6137605590000001</v>
      </c>
      <c r="L1532" s="40">
        <v>2.5847199679999999</v>
      </c>
      <c r="M1532" s="40">
        <v>2.5539398129999999</v>
      </c>
      <c r="N1532" s="40">
        <v>2.4307519599999998</v>
      </c>
      <c r="O1532" s="40">
        <v>2.3916584680000001</v>
      </c>
      <c r="P1532" s="40">
        <v>2.3501956220000002</v>
      </c>
      <c r="Q1532" s="40">
        <v>2.3064373530000002</v>
      </c>
      <c r="R1532" s="40">
        <v>2.2599515499999998</v>
      </c>
      <c r="S1532" s="40">
        <v>2.215955144</v>
      </c>
      <c r="T1532" s="40">
        <v>2.1876773379999999</v>
      </c>
      <c r="U1532" s="40">
        <v>2.175292706</v>
      </c>
      <c r="V1532" s="40">
        <v>2.1737991139999999</v>
      </c>
      <c r="W1532" s="40">
        <v>2.172108573</v>
      </c>
      <c r="X1532" s="40">
        <v>2.1670099629999999</v>
      </c>
      <c r="Y1532" s="40">
        <v>2.4651173380000002</v>
      </c>
      <c r="Z1532" s="40">
        <v>2.6576830720000002</v>
      </c>
      <c r="AA1532" s="40">
        <v>2.6441777790000001</v>
      </c>
      <c r="AB1532" s="40">
        <v>2.6354493790000002</v>
      </c>
      <c r="AC1532" s="40">
        <v>2.6349766479999999</v>
      </c>
      <c r="AD1532" s="40">
        <v>2.6275047699999998</v>
      </c>
      <c r="AE1532" s="40">
        <v>2.6161113930000002</v>
      </c>
      <c r="AF1532" s="40">
        <v>2.6070199860000001</v>
      </c>
      <c r="AG1532" s="40">
        <v>2.5963643259999998</v>
      </c>
      <c r="AH1532" s="40">
        <v>2.600003193</v>
      </c>
      <c r="AI1532" s="40">
        <v>2.6559205719999999</v>
      </c>
      <c r="AJ1532" s="40">
        <v>2.8941068639999998</v>
      </c>
      <c r="AK1532" s="40">
        <v>2.9974170189999998</v>
      </c>
      <c r="AL1532" s="40">
        <v>3.0988818619999998</v>
      </c>
      <c r="AM1532" s="40">
        <v>3.1922989089999998</v>
      </c>
      <c r="AN1532" s="40">
        <v>3.2736738289999998</v>
      </c>
      <c r="AO1532" s="40">
        <v>3.3426238270000002</v>
      </c>
      <c r="AP1532" s="40">
        <v>3.3983272840000001</v>
      </c>
      <c r="AQ1532" s="40">
        <v>3.4540543709999998</v>
      </c>
      <c r="AR1532" s="40">
        <v>3.5038565660000001</v>
      </c>
      <c r="AS1532" s="40">
        <v>3.5327559220000002</v>
      </c>
      <c r="AT1532" s="40">
        <v>3.5405899500000002</v>
      </c>
      <c r="AU1532" s="40">
        <v>3.5348710689999998</v>
      </c>
      <c r="AV1532" s="40">
        <v>3.5358854439999998</v>
      </c>
      <c r="AW1532" s="40">
        <v>3.626564632</v>
      </c>
      <c r="AX1532" s="40">
        <v>3.632014705</v>
      </c>
      <c r="AY1532" s="40">
        <v>3.6519674360000001</v>
      </c>
      <c r="AZ1532" s="40">
        <v>3.681309862</v>
      </c>
      <c r="BA1532" s="40">
        <v>3.706851565</v>
      </c>
      <c r="BB1532" s="40">
        <v>3.7292825380000001</v>
      </c>
      <c r="BC1532" s="40">
        <v>3.7538734900000001</v>
      </c>
      <c r="BD1532" s="40">
        <v>3.7767560109999998</v>
      </c>
      <c r="BE1532" s="40">
        <v>3.7997349159999998</v>
      </c>
      <c r="BF1532" s="40">
        <v>3.822820256</v>
      </c>
      <c r="BG1532" s="40">
        <v>3.8389705250000001</v>
      </c>
      <c r="BH1532" s="40">
        <v>3.848041931</v>
      </c>
      <c r="BI1532" s="40">
        <v>3.8295476609999999</v>
      </c>
      <c r="BJ1532" s="40">
        <v>3.8023255009999999</v>
      </c>
      <c r="BK1532" s="40">
        <v>3.774710003</v>
      </c>
      <c r="BL1532" s="40">
        <v>3.745395518</v>
      </c>
    </row>
    <row r="1533" spans="1:64" x14ac:dyDescent="0.3">
      <c r="A1533" s="40" t="s">
        <v>169</v>
      </c>
      <c r="B1533" s="40" t="s">
        <v>170</v>
      </c>
      <c r="C1533" s="40" t="s">
        <v>330</v>
      </c>
      <c r="D1533" s="40" t="s">
        <v>123</v>
      </c>
      <c r="E1533" s="40" t="s">
        <v>293</v>
      </c>
      <c r="G1533" s="40" t="s">
        <v>124</v>
      </c>
      <c r="H1533" s="40">
        <v>1.764793998</v>
      </c>
      <c r="I1533" s="40">
        <v>1.8088967300000001</v>
      </c>
      <c r="J1533" s="40">
        <v>1.837987722</v>
      </c>
      <c r="K1533" s="40">
        <v>1.853828652</v>
      </c>
      <c r="L1533" s="40">
        <v>1.8608303909999999</v>
      </c>
      <c r="M1533" s="40">
        <v>1.867036556</v>
      </c>
      <c r="N1533" s="40">
        <v>1.884110089</v>
      </c>
      <c r="O1533" s="40">
        <v>1.9076582310000001</v>
      </c>
      <c r="P1533" s="40">
        <v>1.942253056</v>
      </c>
      <c r="Q1533" s="40">
        <v>1.985098171</v>
      </c>
      <c r="R1533" s="40">
        <v>1.843181556</v>
      </c>
      <c r="S1533" s="40">
        <v>1.871095204</v>
      </c>
      <c r="T1533" s="40">
        <v>1.9420943429999999</v>
      </c>
      <c r="U1533" s="40">
        <v>2.0587905969999998</v>
      </c>
      <c r="V1533" s="40">
        <v>2.2006876850000001</v>
      </c>
      <c r="W1533" s="40">
        <v>2.3502730449999998</v>
      </c>
      <c r="X1533" s="40">
        <v>2.4630758369999999</v>
      </c>
      <c r="Y1533" s="40">
        <v>2.4909258639999998</v>
      </c>
      <c r="Z1533" s="40">
        <v>2.4182640449999999</v>
      </c>
      <c r="AA1533" s="40">
        <v>2.2799096919999999</v>
      </c>
      <c r="AB1533" s="40">
        <v>1.812631812</v>
      </c>
      <c r="AC1533" s="40">
        <v>1.6698378</v>
      </c>
      <c r="AD1533" s="40">
        <v>1.574023942</v>
      </c>
      <c r="AE1533" s="40">
        <v>1.5359396409999999</v>
      </c>
      <c r="AF1533" s="40">
        <v>1.541940949</v>
      </c>
      <c r="AG1533" s="40">
        <v>1.5501409690000001</v>
      </c>
      <c r="AH1533" s="40">
        <v>1.5393915979999999</v>
      </c>
      <c r="AI1533" s="40">
        <v>1.5119185040000001</v>
      </c>
      <c r="AJ1533" s="40">
        <v>1.4624711159999999</v>
      </c>
      <c r="AK1533" s="40">
        <v>1.3943871109999999</v>
      </c>
      <c r="AL1533" s="40">
        <v>1.8377643450000001</v>
      </c>
      <c r="AM1533" s="40">
        <v>1.8011361720000001</v>
      </c>
      <c r="AN1533" s="40">
        <v>1.771830695</v>
      </c>
      <c r="AO1533" s="40">
        <v>1.7506152290000001</v>
      </c>
      <c r="AP1533" s="40">
        <v>1.7341264860000001</v>
      </c>
      <c r="AQ1533" s="40">
        <v>1.7183896750000001</v>
      </c>
      <c r="AR1533" s="40">
        <v>1.709237181</v>
      </c>
      <c r="AS1533" s="40">
        <v>1.699624689</v>
      </c>
      <c r="AT1533" s="40">
        <v>1.6907933449999999</v>
      </c>
      <c r="AU1533" s="40">
        <v>1.684171493</v>
      </c>
      <c r="AV1533" s="40">
        <v>1.230799432</v>
      </c>
      <c r="AW1533" s="40">
        <v>1.2083350150000001</v>
      </c>
      <c r="AX1533" s="40">
        <v>1.192239212</v>
      </c>
      <c r="AY1533" s="40">
        <v>1.1833646229999999</v>
      </c>
      <c r="AZ1533" s="40">
        <v>1.180306131</v>
      </c>
      <c r="BA1533" s="40">
        <v>1.1738008280000001</v>
      </c>
      <c r="BB1533" s="40">
        <v>1.162297846</v>
      </c>
      <c r="BC1533" s="40">
        <v>1.1456908770000001</v>
      </c>
      <c r="BD1533" s="40">
        <v>1.129776967</v>
      </c>
      <c r="BE1533" s="40">
        <v>1.1028686130000001</v>
      </c>
      <c r="BF1533" s="40">
        <v>1.0947513170000001</v>
      </c>
      <c r="BG1533" s="40">
        <v>1.0832498850000001</v>
      </c>
      <c r="BH1533" s="40">
        <v>1.06752293</v>
      </c>
      <c r="BI1533" s="40">
        <v>1.0430516160000001</v>
      </c>
      <c r="BJ1533" s="40">
        <v>1.01263495</v>
      </c>
      <c r="BK1533" s="40">
        <v>0.98581639600000004</v>
      </c>
      <c r="BL1533" s="40">
        <v>0.95619927400000004</v>
      </c>
    </row>
    <row r="1534" spans="1:64" x14ac:dyDescent="0.3">
      <c r="A1534" s="40" t="s">
        <v>173</v>
      </c>
      <c r="B1534" s="40" t="s">
        <v>174</v>
      </c>
      <c r="C1534" s="40" t="s">
        <v>330</v>
      </c>
      <c r="D1534" s="40" t="s">
        <v>123</v>
      </c>
      <c r="E1534" s="40" t="s">
        <v>293</v>
      </c>
      <c r="G1534" s="40" t="s">
        <v>124</v>
      </c>
      <c r="H1534" s="40">
        <v>1.882543332</v>
      </c>
      <c r="I1534" s="40">
        <v>1.875416073</v>
      </c>
      <c r="J1534" s="40">
        <v>1.8738945499999999</v>
      </c>
      <c r="K1534" s="40">
        <v>1.8757612969999999</v>
      </c>
      <c r="L1534" s="40">
        <v>1.8865071410000001</v>
      </c>
      <c r="M1534" s="40">
        <v>1.883166071</v>
      </c>
      <c r="N1534" s="40">
        <v>1.8717250940000001</v>
      </c>
      <c r="O1534" s="40">
        <v>1.8719468020000001</v>
      </c>
      <c r="P1534" s="40">
        <v>1.888790269</v>
      </c>
      <c r="Q1534" s="40">
        <v>1.901769338</v>
      </c>
      <c r="R1534" s="40">
        <v>1.995589244</v>
      </c>
      <c r="S1534" s="40">
        <v>2.005718592</v>
      </c>
      <c r="T1534" s="40">
        <v>1.950156665</v>
      </c>
      <c r="U1534" s="40">
        <v>1.8044525849999999</v>
      </c>
      <c r="V1534" s="40">
        <v>1.615551586</v>
      </c>
      <c r="W1534" s="40">
        <v>1.539906153</v>
      </c>
      <c r="X1534" s="40">
        <v>1.9069129819999999</v>
      </c>
      <c r="Y1534" s="40">
        <v>1.85775717</v>
      </c>
      <c r="Z1534" s="40">
        <v>1.928117954</v>
      </c>
      <c r="AA1534" s="40">
        <v>2.0718343190000001</v>
      </c>
      <c r="AB1534" s="40">
        <v>2.2295320259999998</v>
      </c>
      <c r="AC1534" s="40">
        <v>2.3530453090000001</v>
      </c>
      <c r="AD1534" s="40">
        <v>2.440371378</v>
      </c>
      <c r="AE1534" s="40">
        <v>2.4784503099999999</v>
      </c>
      <c r="AF1534" s="40">
        <v>2.488138739</v>
      </c>
      <c r="AG1534" s="40">
        <v>2.4806890990000001</v>
      </c>
      <c r="AH1534" s="40">
        <v>2.474958123</v>
      </c>
      <c r="AI1534" s="40">
        <v>2.5025363550000002</v>
      </c>
      <c r="AJ1534" s="40">
        <v>2.8251131479999998</v>
      </c>
      <c r="AK1534" s="40">
        <v>2.8201845200000002</v>
      </c>
      <c r="AL1534" s="40">
        <v>2.8178433909999998</v>
      </c>
      <c r="AM1534" s="40">
        <v>2.8022036560000001</v>
      </c>
      <c r="AN1534" s="40">
        <v>2.7425521169999998</v>
      </c>
      <c r="AO1534" s="40">
        <v>2.6240940429999999</v>
      </c>
      <c r="AP1534" s="40">
        <v>2.4819981709999999</v>
      </c>
      <c r="AQ1534" s="40">
        <v>2.3303774380000002</v>
      </c>
      <c r="AR1534" s="40">
        <v>2.2126366499999999</v>
      </c>
      <c r="AS1534" s="40">
        <v>2.1456695350000001</v>
      </c>
      <c r="AT1534" s="40">
        <v>2.1486796350000001</v>
      </c>
      <c r="AU1534" s="40">
        <v>2.1990374269999999</v>
      </c>
      <c r="AV1534" s="40">
        <v>2.2606832649999999</v>
      </c>
      <c r="AW1534" s="40">
        <v>2.3154065959999999</v>
      </c>
      <c r="AX1534" s="40">
        <v>2.1113322980000002</v>
      </c>
      <c r="AY1534" s="40">
        <v>1.9425995519999999</v>
      </c>
      <c r="AZ1534" s="40">
        <v>1.962291553</v>
      </c>
      <c r="BA1534" s="40">
        <v>1.9730976520000001</v>
      </c>
      <c r="BB1534" s="40">
        <v>1.9916387840000001</v>
      </c>
      <c r="BC1534" s="40">
        <v>2.025100063</v>
      </c>
      <c r="BD1534" s="40">
        <v>2.078588651</v>
      </c>
      <c r="BE1534" s="40">
        <v>2.1354790690000001</v>
      </c>
      <c r="BF1534" s="40">
        <v>2.1939728619999999</v>
      </c>
      <c r="BG1534" s="40">
        <v>2.2356282360000002</v>
      </c>
      <c r="BH1534" s="40">
        <v>2.2424896510000001</v>
      </c>
      <c r="BI1534" s="40">
        <v>2.2095448769999999</v>
      </c>
      <c r="BJ1534" s="40">
        <v>2.1353634650000002</v>
      </c>
      <c r="BK1534" s="40">
        <v>2.0557214419999998</v>
      </c>
      <c r="BL1534" s="40">
        <v>1.9782009199999999</v>
      </c>
    </row>
    <row r="1535" spans="1:64" x14ac:dyDescent="0.3">
      <c r="A1535" s="40" t="s">
        <v>5</v>
      </c>
      <c r="B1535" s="40" t="s">
        <v>6</v>
      </c>
      <c r="C1535" s="40" t="s">
        <v>329</v>
      </c>
      <c r="D1535" s="40" t="s">
        <v>254</v>
      </c>
      <c r="E1535" s="40" t="s">
        <v>287</v>
      </c>
      <c r="F1535" s="40">
        <v>0</v>
      </c>
      <c r="G1535" s="40" t="s">
        <v>256</v>
      </c>
      <c r="H1535" s="40">
        <v>59.474034189999998</v>
      </c>
      <c r="I1535" s="40">
        <v>60.366594599999999</v>
      </c>
      <c r="J1535" s="40">
        <v>61.252305739999997</v>
      </c>
      <c r="K1535" s="40">
        <v>62.102205990000002</v>
      </c>
      <c r="L1535" s="40">
        <v>62.902446150000003</v>
      </c>
      <c r="M1535" s="40">
        <v>63.644971669999997</v>
      </c>
      <c r="N1535" s="40">
        <v>64.352474360000002</v>
      </c>
      <c r="O1535" s="40">
        <v>65.072632560000002</v>
      </c>
      <c r="P1535" s="40">
        <v>65.87004494</v>
      </c>
      <c r="Q1535" s="40">
        <v>66.787174629999996</v>
      </c>
      <c r="R1535" s="40">
        <v>67.732396750000007</v>
      </c>
      <c r="S1535" s="40">
        <v>68.694087249999995</v>
      </c>
      <c r="T1535" s="40">
        <v>69.746000330000001</v>
      </c>
      <c r="U1535" s="40">
        <v>70.855257199999997</v>
      </c>
      <c r="V1535" s="40">
        <v>72.003929229999997</v>
      </c>
      <c r="W1535" s="40">
        <v>73.169289829999997</v>
      </c>
      <c r="X1535" s="40">
        <v>74.360622019999994</v>
      </c>
      <c r="Y1535" s="40">
        <v>75.598948759999999</v>
      </c>
      <c r="Z1535" s="40">
        <v>76.922479929999994</v>
      </c>
      <c r="AA1535" s="40">
        <v>78.344879289999994</v>
      </c>
      <c r="AB1535" s="40">
        <v>79.884736059999994</v>
      </c>
      <c r="AC1535" s="40">
        <v>81.497628500000005</v>
      </c>
      <c r="AD1535" s="40">
        <v>83.077815990000005</v>
      </c>
      <c r="AE1535" s="40">
        <v>84.488417459999994</v>
      </c>
      <c r="AF1535" s="40">
        <v>85.65027809</v>
      </c>
      <c r="AG1535" s="40">
        <v>86.517411609999996</v>
      </c>
      <c r="AH1535" s="40">
        <v>87.136453290000006</v>
      </c>
      <c r="AI1535" s="40">
        <v>87.611822599999996</v>
      </c>
      <c r="AJ1535" s="40">
        <v>88.093021320000005</v>
      </c>
      <c r="AK1535" s="40">
        <v>88.663608199999999</v>
      </c>
      <c r="AL1535" s="40">
        <v>89.357180580000005</v>
      </c>
      <c r="AM1535" s="40">
        <v>90.117692669999997</v>
      </c>
      <c r="AN1535" s="40">
        <v>90.8566371</v>
      </c>
      <c r="AO1535" s="40">
        <v>91.434154370000002</v>
      </c>
      <c r="AP1535" s="40">
        <v>92.326297569999994</v>
      </c>
      <c r="AQ1535" s="40">
        <v>92.997699639999993</v>
      </c>
      <c r="AR1535" s="40">
        <v>93.512008949999995</v>
      </c>
      <c r="AS1535" s="40">
        <v>93.956747780000001</v>
      </c>
      <c r="AT1535" s="40">
        <v>94.462052220000004</v>
      </c>
      <c r="AU1535" s="40">
        <v>95.103507579999999</v>
      </c>
      <c r="AV1535" s="40">
        <v>95.904419919999995</v>
      </c>
      <c r="AW1535" s="40">
        <v>96.815291400000007</v>
      </c>
      <c r="AX1535" s="40">
        <v>97.792384049999995</v>
      </c>
      <c r="AY1535" s="40">
        <v>98.766324429999997</v>
      </c>
      <c r="AZ1535" s="40">
        <v>99.703990329999996</v>
      </c>
      <c r="BA1535" s="40">
        <v>101.5296852</v>
      </c>
      <c r="BB1535" s="40">
        <v>103.364582</v>
      </c>
      <c r="BC1535" s="40">
        <v>105.2028397</v>
      </c>
      <c r="BD1535" s="40">
        <v>107.057728</v>
      </c>
      <c r="BE1535" s="40">
        <v>108.92031160000001</v>
      </c>
      <c r="BF1535" s="40">
        <v>110.788377</v>
      </c>
      <c r="BG1535" s="40">
        <v>112.65064769999999</v>
      </c>
      <c r="BH1535" s="40">
        <v>114.4888011</v>
      </c>
      <c r="BI1535" s="40">
        <v>116.2751619</v>
      </c>
      <c r="BJ1535" s="40">
        <v>118.0216904</v>
      </c>
      <c r="BK1535" s="40">
        <v>119.71633370000001</v>
      </c>
      <c r="BL1535" s="40">
        <v>121.36786480000001</v>
      </c>
    </row>
    <row r="1536" spans="1:64" x14ac:dyDescent="0.3">
      <c r="A1536" s="40" t="s">
        <v>151</v>
      </c>
      <c r="B1536" s="40" t="s">
        <v>152</v>
      </c>
      <c r="C1536" s="40" t="s">
        <v>329</v>
      </c>
      <c r="D1536" s="40" t="s">
        <v>254</v>
      </c>
      <c r="E1536" s="40" t="s">
        <v>293</v>
      </c>
      <c r="F1536" s="40">
        <v>0</v>
      </c>
      <c r="G1536" s="40" t="s">
        <v>256</v>
      </c>
      <c r="H1536" s="40">
        <v>41.300502950000002</v>
      </c>
      <c r="I1536" s="40">
        <v>42.069157519999997</v>
      </c>
      <c r="J1536" s="40">
        <v>42.869950789999997</v>
      </c>
      <c r="K1536" s="40">
        <v>43.737577139999999</v>
      </c>
      <c r="L1536" s="40">
        <v>44.683210070000001</v>
      </c>
      <c r="M1536" s="40">
        <v>45.722480619999999</v>
      </c>
      <c r="N1536" s="40">
        <v>46.850604369999999</v>
      </c>
      <c r="O1536" s="40">
        <v>47.987360850000002</v>
      </c>
      <c r="P1536" s="40">
        <v>49.022218449999997</v>
      </c>
      <c r="Q1536" s="40">
        <v>49.884005449999997</v>
      </c>
      <c r="R1536" s="40">
        <v>50.53758174</v>
      </c>
      <c r="S1536" s="40">
        <v>51.025902940000002</v>
      </c>
      <c r="T1536" s="40">
        <v>51.45002101</v>
      </c>
      <c r="U1536" s="40">
        <v>51.950674679999999</v>
      </c>
      <c r="V1536" s="40">
        <v>52.629539960000002</v>
      </c>
      <c r="W1536" s="40">
        <v>53.521638080000002</v>
      </c>
      <c r="X1536" s="40">
        <v>54.597727740000003</v>
      </c>
      <c r="Y1536" s="40">
        <v>55.823322570000002</v>
      </c>
      <c r="Z1536" s="40">
        <v>57.139954799999998</v>
      </c>
      <c r="AA1536" s="40">
        <v>58.515158829999997</v>
      </c>
      <c r="AB1536" s="40">
        <v>59.924284579999998</v>
      </c>
      <c r="AC1536" s="40">
        <v>61.37771807</v>
      </c>
      <c r="AD1536" s="40">
        <v>62.895072380000002</v>
      </c>
      <c r="AE1536" s="40">
        <v>64.503553240000002</v>
      </c>
      <c r="AF1536" s="40">
        <v>66.217498989999996</v>
      </c>
      <c r="AG1536" s="40">
        <v>68.041010560000004</v>
      </c>
      <c r="AH1536" s="40">
        <v>69.94478719</v>
      </c>
      <c r="AI1536" s="40">
        <v>71.86308047</v>
      </c>
      <c r="AJ1536" s="40">
        <v>73.708656759999997</v>
      </c>
      <c r="AK1536" s="40">
        <v>75.418457020000005</v>
      </c>
      <c r="AL1536" s="40">
        <v>77.030518749999999</v>
      </c>
      <c r="AM1536" s="40">
        <v>78.532702639999997</v>
      </c>
      <c r="AN1536" s="40">
        <v>79.902750800000007</v>
      </c>
      <c r="AO1536" s="40">
        <v>81.12345723</v>
      </c>
      <c r="AP1536" s="40">
        <v>82.198640519999998</v>
      </c>
      <c r="AQ1536" s="40">
        <v>83.108137819999996</v>
      </c>
      <c r="AR1536" s="40">
        <v>83.897594150000003</v>
      </c>
      <c r="AS1536" s="40">
        <v>84.721997419999994</v>
      </c>
      <c r="AT1536" s="40">
        <v>85.797789899999998</v>
      </c>
      <c r="AU1536" s="40">
        <v>87.261936289999994</v>
      </c>
      <c r="AV1536" s="40">
        <v>89.167317629999999</v>
      </c>
      <c r="AW1536" s="40">
        <v>91.472241249999996</v>
      </c>
      <c r="AX1536" s="40">
        <v>94.109071720000003</v>
      </c>
      <c r="AY1536" s="40">
        <v>96.966593970000005</v>
      </c>
      <c r="AZ1536" s="40">
        <v>99.957722910000001</v>
      </c>
      <c r="BA1536" s="40">
        <v>103.07568310000001</v>
      </c>
      <c r="BB1536" s="40">
        <v>106.3328368</v>
      </c>
      <c r="BC1536" s="40">
        <v>109.6749805</v>
      </c>
      <c r="BD1536" s="40">
        <v>113.04578600000001</v>
      </c>
      <c r="BE1536" s="40">
        <v>116.39997990000001</v>
      </c>
      <c r="BF1536" s="40">
        <v>119.70531939999999</v>
      </c>
      <c r="BG1536" s="40">
        <v>122.97495410000001</v>
      </c>
      <c r="BH1536" s="40">
        <v>126.2650637</v>
      </c>
      <c r="BI1536" s="40">
        <v>129.6682308</v>
      </c>
      <c r="BJ1536" s="40">
        <v>133.24121460000001</v>
      </c>
      <c r="BK1536" s="40">
        <v>137.00019570000001</v>
      </c>
      <c r="BL1536" s="40">
        <v>140.91456600000001</v>
      </c>
    </row>
    <row r="1537" spans="1:64" x14ac:dyDescent="0.3">
      <c r="A1537" s="40" t="s">
        <v>157</v>
      </c>
      <c r="B1537" s="40" t="s">
        <v>158</v>
      </c>
      <c r="C1537" s="40" t="s">
        <v>329</v>
      </c>
      <c r="D1537" s="40" t="s">
        <v>254</v>
      </c>
      <c r="E1537" s="40" t="s">
        <v>293</v>
      </c>
      <c r="F1537" s="40">
        <v>0</v>
      </c>
      <c r="G1537" s="40" t="s">
        <v>256</v>
      </c>
      <c r="H1537" s="40">
        <v>32.718751879999999</v>
      </c>
      <c r="I1537" s="40">
        <v>33.432375440000001</v>
      </c>
      <c r="J1537" s="40">
        <v>34.178531380000003</v>
      </c>
      <c r="K1537" s="40">
        <v>34.948444619999997</v>
      </c>
      <c r="L1537" s="40">
        <v>35.73697628</v>
      </c>
      <c r="M1537" s="40">
        <v>36.533550210000001</v>
      </c>
      <c r="N1537" s="40">
        <v>37.339536150000001</v>
      </c>
      <c r="O1537" s="40">
        <v>38.217511360000003</v>
      </c>
      <c r="P1537" s="40">
        <v>39.152521399999998</v>
      </c>
      <c r="Q1537" s="40">
        <v>40.156895609999999</v>
      </c>
      <c r="R1537" s="40">
        <v>41.254099089999997</v>
      </c>
      <c r="S1537" s="40">
        <v>42.425725219999997</v>
      </c>
      <c r="T1537" s="40">
        <v>43.598928270000002</v>
      </c>
      <c r="U1537" s="40">
        <v>44.673362330000003</v>
      </c>
      <c r="V1537" s="40">
        <v>45.585208739999999</v>
      </c>
      <c r="W1537" s="40">
        <v>46.30286735</v>
      </c>
      <c r="X1537" s="40">
        <v>46.870408300000001</v>
      </c>
      <c r="Y1537" s="40">
        <v>47.39196827</v>
      </c>
      <c r="Z1537" s="40">
        <v>48.014245170000002</v>
      </c>
      <c r="AA1537" s="40">
        <v>48.843891020000001</v>
      </c>
      <c r="AB1537" s="40">
        <v>49.916970790000001</v>
      </c>
      <c r="AC1537" s="40">
        <v>51.205273169999998</v>
      </c>
      <c r="AD1537" s="40">
        <v>52.667070189999997</v>
      </c>
      <c r="AE1537" s="40">
        <v>54.233580549999999</v>
      </c>
      <c r="AF1537" s="40">
        <v>55.852903650000002</v>
      </c>
      <c r="AG1537" s="40">
        <v>57.513255899999997</v>
      </c>
      <c r="AH1537" s="40">
        <v>59.232739379999998</v>
      </c>
      <c r="AI1537" s="40">
        <v>61.029641640000001</v>
      </c>
      <c r="AJ1537" s="40">
        <v>62.933282490000003</v>
      </c>
      <c r="AK1537" s="40">
        <v>64.958871430000002</v>
      </c>
      <c r="AL1537" s="40">
        <v>67.11257698</v>
      </c>
      <c r="AM1537" s="40">
        <v>69.374434149999999</v>
      </c>
      <c r="AN1537" s="40">
        <v>71.696445979999993</v>
      </c>
      <c r="AO1537" s="40">
        <v>74.018412990000002</v>
      </c>
      <c r="AP1537" s="40">
        <v>76.349957430000003</v>
      </c>
      <c r="AQ1537" s="40">
        <v>78.644577330000004</v>
      </c>
      <c r="AR1537" s="40">
        <v>80.896246390000002</v>
      </c>
      <c r="AS1537" s="40">
        <v>83.130097860000006</v>
      </c>
      <c r="AT1537" s="40">
        <v>85.389922049999996</v>
      </c>
      <c r="AU1537" s="40">
        <v>87.703876159999993</v>
      </c>
      <c r="AV1537" s="40">
        <v>90.082683209999999</v>
      </c>
      <c r="AW1537" s="40">
        <v>92.511455280000007</v>
      </c>
      <c r="AX1537" s="40">
        <v>94.983586329999994</v>
      </c>
      <c r="AY1537" s="40">
        <v>97.482153879999998</v>
      </c>
      <c r="AZ1537" s="40">
        <v>99.996396290000007</v>
      </c>
      <c r="BA1537" s="40">
        <v>102.5214498</v>
      </c>
      <c r="BB1537" s="40">
        <v>105.0447688</v>
      </c>
      <c r="BC1537" s="40">
        <v>107.37100119999999</v>
      </c>
      <c r="BD1537" s="40">
        <v>109.72292179999999</v>
      </c>
      <c r="BE1537" s="40">
        <v>112.1054238</v>
      </c>
      <c r="BF1537" s="40">
        <v>114.5226164</v>
      </c>
      <c r="BG1537" s="40">
        <v>116.9642913</v>
      </c>
      <c r="BH1537" s="40">
        <v>119.4471748</v>
      </c>
      <c r="BI1537" s="40">
        <v>121.93113270000001</v>
      </c>
      <c r="BJ1537" s="40">
        <v>124.4057543</v>
      </c>
      <c r="BK1537" s="40">
        <v>126.8640054</v>
      </c>
      <c r="BL1537" s="40">
        <v>129.30792199999999</v>
      </c>
    </row>
    <row r="1538" spans="1:64" x14ac:dyDescent="0.3">
      <c r="A1538" s="40" t="s">
        <v>159</v>
      </c>
      <c r="B1538" s="40" t="s">
        <v>160</v>
      </c>
      <c r="C1538" s="40" t="s">
        <v>329</v>
      </c>
      <c r="D1538" s="40" t="s">
        <v>254</v>
      </c>
      <c r="E1538" s="40" t="s">
        <v>293</v>
      </c>
      <c r="F1538" s="40">
        <v>0</v>
      </c>
      <c r="G1538" s="40" t="s">
        <v>256</v>
      </c>
      <c r="H1538" s="40">
        <v>27.368873870000002</v>
      </c>
      <c r="I1538" s="40">
        <v>28.180701540000001</v>
      </c>
      <c r="J1538" s="40">
        <v>29.01005417</v>
      </c>
      <c r="K1538" s="40">
        <v>29.86886174</v>
      </c>
      <c r="L1538" s="40">
        <v>30.760991149999999</v>
      </c>
      <c r="M1538" s="40">
        <v>31.686201610000001</v>
      </c>
      <c r="N1538" s="40">
        <v>32.646755880000001</v>
      </c>
      <c r="O1538" s="40">
        <v>33.647289280000003</v>
      </c>
      <c r="P1538" s="40">
        <v>34.693120550000003</v>
      </c>
      <c r="Q1538" s="40">
        <v>35.744128920000001</v>
      </c>
      <c r="R1538" s="40">
        <v>36.831316809999997</v>
      </c>
      <c r="S1538" s="40">
        <v>37.960562449999998</v>
      </c>
      <c r="T1538" s="40">
        <v>39.131748999999999</v>
      </c>
      <c r="U1538" s="40">
        <v>40.342167490000001</v>
      </c>
      <c r="V1538" s="40">
        <v>41.590210280000001</v>
      </c>
      <c r="W1538" s="40">
        <v>42.871252660000003</v>
      </c>
      <c r="X1538" s="40">
        <v>44.186176379999999</v>
      </c>
      <c r="Y1538" s="40">
        <v>45.535151409999997</v>
      </c>
      <c r="Z1538" s="40">
        <v>46.921881740000003</v>
      </c>
      <c r="AA1538" s="40">
        <v>48.632864390000002</v>
      </c>
      <c r="AB1538" s="40">
        <v>50.465501860000003</v>
      </c>
      <c r="AC1538" s="40">
        <v>52.36788147</v>
      </c>
      <c r="AD1538" s="40">
        <v>54.331840980000003</v>
      </c>
      <c r="AE1538" s="40">
        <v>56.344990039999999</v>
      </c>
      <c r="AF1538" s="40">
        <v>58.398224460000002</v>
      </c>
      <c r="AG1538" s="40">
        <v>60.486979750000003</v>
      </c>
      <c r="AH1538" s="40">
        <v>62.60993861</v>
      </c>
      <c r="AI1538" s="40">
        <v>64.760673940000004</v>
      </c>
      <c r="AJ1538" s="40">
        <v>66.933937810000003</v>
      </c>
      <c r="AK1538" s="40">
        <v>68.991630479999998</v>
      </c>
      <c r="AL1538" s="40">
        <v>71.029942669999997</v>
      </c>
      <c r="AM1538" s="40">
        <v>73.069745659999995</v>
      </c>
      <c r="AN1538" s="40">
        <v>75.106227090000004</v>
      </c>
      <c r="AO1538" s="40">
        <v>77.134224020000005</v>
      </c>
      <c r="AP1538" s="40">
        <v>79.151491390000004</v>
      </c>
      <c r="AQ1538" s="40">
        <v>81.155738099999994</v>
      </c>
      <c r="AR1538" s="40">
        <v>83.153628519999998</v>
      </c>
      <c r="AS1538" s="40">
        <v>85.154656360000004</v>
      </c>
      <c r="AT1538" s="40">
        <v>87.175100110000002</v>
      </c>
      <c r="AU1538" s="40">
        <v>89.215961890000003</v>
      </c>
      <c r="AV1538" s="40">
        <v>91.289578939999998</v>
      </c>
      <c r="AW1538" s="40">
        <v>93.396450540000004</v>
      </c>
      <c r="AX1538" s="40">
        <v>95.543102970000007</v>
      </c>
      <c r="AY1538" s="40">
        <v>97.736260790000003</v>
      </c>
      <c r="AZ1538" s="40">
        <v>99.982595450000005</v>
      </c>
      <c r="BA1538" s="40">
        <v>102.2811438</v>
      </c>
      <c r="BB1538" s="40">
        <v>104.6293314</v>
      </c>
      <c r="BC1538" s="40">
        <v>107.02145350000001</v>
      </c>
      <c r="BD1538" s="40">
        <v>109.45219849999999</v>
      </c>
      <c r="BE1538" s="40">
        <v>111.91148130000001</v>
      </c>
      <c r="BF1538" s="40">
        <v>114.38905750000001</v>
      </c>
      <c r="BG1538" s="40">
        <v>116.8825581</v>
      </c>
      <c r="BH1538" s="40">
        <v>119.379582</v>
      </c>
      <c r="BI1538" s="40">
        <v>121.8725019</v>
      </c>
      <c r="BJ1538" s="40">
        <v>124.3509456</v>
      </c>
      <c r="BK1538" s="40">
        <v>126.80952019999999</v>
      </c>
      <c r="BL1538" s="40">
        <v>129.24548480000001</v>
      </c>
    </row>
    <row r="1539" spans="1:64" x14ac:dyDescent="0.3">
      <c r="A1539" s="40" t="s">
        <v>275</v>
      </c>
      <c r="B1539" s="40" t="s">
        <v>276</v>
      </c>
      <c r="C1539" s="40" t="s">
        <v>329</v>
      </c>
      <c r="D1539" s="40" t="s">
        <v>254</v>
      </c>
      <c r="E1539" s="40" t="s">
        <v>287</v>
      </c>
      <c r="F1539" s="40">
        <v>0</v>
      </c>
      <c r="G1539" s="40" t="s">
        <v>256</v>
      </c>
      <c r="H1539" s="40">
        <v>35.6281824</v>
      </c>
      <c r="I1539" s="40">
        <v>36.369001969999999</v>
      </c>
      <c r="J1539" s="40">
        <v>37.131985290000003</v>
      </c>
      <c r="K1539" s="40">
        <v>37.917852519999997</v>
      </c>
      <c r="L1539" s="40">
        <v>38.727561299999998</v>
      </c>
      <c r="M1539" s="40">
        <v>39.563432970000001</v>
      </c>
      <c r="N1539" s="40">
        <v>40.44692646</v>
      </c>
      <c r="O1539" s="40">
        <v>41.358222320000003</v>
      </c>
      <c r="P1539" s="40">
        <v>42.301848309999997</v>
      </c>
      <c r="Q1539" s="40">
        <v>43.278287079999998</v>
      </c>
      <c r="R1539" s="40">
        <v>44.252473469999998</v>
      </c>
      <c r="S1539" s="40">
        <v>45.255496489999999</v>
      </c>
      <c r="T1539" s="40">
        <v>46.287831130000001</v>
      </c>
      <c r="U1539" s="40">
        <v>47.346612129999997</v>
      </c>
      <c r="V1539" s="40">
        <v>48.432559619999999</v>
      </c>
      <c r="W1539" s="40">
        <v>49.575475560000001</v>
      </c>
      <c r="X1539" s="40">
        <v>50.74572654</v>
      </c>
      <c r="Y1539" s="40">
        <v>51.941864610000003</v>
      </c>
      <c r="Z1539" s="40">
        <v>53.16369057</v>
      </c>
      <c r="AA1539" s="40">
        <v>54.408837130000002</v>
      </c>
      <c r="AB1539" s="40">
        <v>55.6803381</v>
      </c>
      <c r="AC1539" s="40">
        <v>56.976676570000002</v>
      </c>
      <c r="AD1539" s="40">
        <v>58.292612310000003</v>
      </c>
      <c r="AE1539" s="40">
        <v>59.621112369999999</v>
      </c>
      <c r="AF1539" s="40">
        <v>60.959173560000004</v>
      </c>
      <c r="AG1539" s="40">
        <v>62.303815700000001</v>
      </c>
      <c r="AH1539" s="40">
        <v>63.66134392</v>
      </c>
      <c r="AI1539" s="40">
        <v>65.039710510000006</v>
      </c>
      <c r="AJ1539" s="40">
        <v>66.456796650000001</v>
      </c>
      <c r="AK1539" s="40">
        <v>67.918539730000006</v>
      </c>
      <c r="AL1539" s="40">
        <v>69.428027200000002</v>
      </c>
      <c r="AM1539" s="40">
        <v>70.982577660000004</v>
      </c>
      <c r="AN1539" s="40">
        <v>72.587875699999998</v>
      </c>
      <c r="AO1539" s="40">
        <v>74.542170549999994</v>
      </c>
      <c r="AP1539" s="40">
        <v>76.606203969999996</v>
      </c>
      <c r="AQ1539" s="40">
        <v>78.756233989999998</v>
      </c>
      <c r="AR1539" s="40">
        <v>80.988920340000007</v>
      </c>
      <c r="AS1539" s="40">
        <v>83.290112859999994</v>
      </c>
      <c r="AT1539" s="40">
        <v>85.641938030000006</v>
      </c>
      <c r="AU1539" s="40">
        <v>88.032107339999996</v>
      </c>
      <c r="AV1539" s="40">
        <v>90.454637419999997</v>
      </c>
      <c r="AW1539" s="40">
        <v>92.909911339999994</v>
      </c>
      <c r="AX1539" s="40">
        <v>95.397162960000003</v>
      </c>
      <c r="AY1539" s="40">
        <v>97.914270160000001</v>
      </c>
      <c r="AZ1539" s="40">
        <v>100.0025971</v>
      </c>
      <c r="BA1539" s="40">
        <v>102.08313269999999</v>
      </c>
      <c r="BB1539" s="40">
        <v>104.1544136</v>
      </c>
      <c r="BC1539" s="40">
        <v>106.21099270000001</v>
      </c>
      <c r="BD1539" s="40">
        <v>108.2582711</v>
      </c>
      <c r="BE1539" s="40">
        <v>110.2919204</v>
      </c>
      <c r="BF1539" s="40">
        <v>112.31095209999999</v>
      </c>
      <c r="BG1539" s="40">
        <v>114.3159332</v>
      </c>
      <c r="BH1539" s="40">
        <v>116.31467050000001</v>
      </c>
      <c r="BI1539" s="40">
        <v>118.31369890000001</v>
      </c>
      <c r="BJ1539" s="40">
        <v>120.3215836</v>
      </c>
      <c r="BK1539" s="40">
        <v>122.3362868</v>
      </c>
      <c r="BL1539" s="40">
        <v>124.35524959999999</v>
      </c>
    </row>
    <row r="1540" spans="1:64" x14ac:dyDescent="0.3">
      <c r="A1540" s="40" t="s">
        <v>277</v>
      </c>
      <c r="B1540" s="40" t="s">
        <v>278</v>
      </c>
      <c r="C1540" s="40" t="s">
        <v>329</v>
      </c>
      <c r="D1540" s="40" t="s">
        <v>254</v>
      </c>
      <c r="E1540" s="40" t="s">
        <v>287</v>
      </c>
      <c r="F1540" s="40">
        <v>0</v>
      </c>
      <c r="G1540" s="40" t="s">
        <v>256</v>
      </c>
      <c r="H1540" s="40">
        <v>31.883689019999998</v>
      </c>
      <c r="I1540" s="40">
        <v>32.576627350000003</v>
      </c>
      <c r="J1540" s="40">
        <v>33.295044269999998</v>
      </c>
      <c r="K1540" s="40">
        <v>34.042187759999997</v>
      </c>
      <c r="L1540" s="40">
        <v>34.820800560000002</v>
      </c>
      <c r="M1540" s="40">
        <v>35.632759290000003</v>
      </c>
      <c r="N1540" s="40">
        <v>36.434135009999999</v>
      </c>
      <c r="O1540" s="40">
        <v>37.261954699999997</v>
      </c>
      <c r="P1540" s="40">
        <v>38.12362555</v>
      </c>
      <c r="Q1540" s="40">
        <v>39.021403100000001</v>
      </c>
      <c r="R1540" s="40">
        <v>39.956162509999999</v>
      </c>
      <c r="S1540" s="40">
        <v>40.928120290000003</v>
      </c>
      <c r="T1540" s="40">
        <v>41.940912400000002</v>
      </c>
      <c r="U1540" s="40">
        <v>42.996830449999997</v>
      </c>
      <c r="V1540" s="40">
        <v>44.098554040000003</v>
      </c>
      <c r="W1540" s="40">
        <v>45.26880096</v>
      </c>
      <c r="X1540" s="40">
        <v>46.510683870000001</v>
      </c>
      <c r="Y1540" s="40">
        <v>47.865885159999998</v>
      </c>
      <c r="Z1540" s="40">
        <v>49.234673839999999</v>
      </c>
      <c r="AA1540" s="40">
        <v>50.572128540000001</v>
      </c>
      <c r="AB1540" s="40">
        <v>51.800270689999998</v>
      </c>
      <c r="AC1540" s="40">
        <v>52.957047520000003</v>
      </c>
      <c r="AD1540" s="40">
        <v>54.267778569999997</v>
      </c>
      <c r="AE1540" s="40">
        <v>56.037503209999997</v>
      </c>
      <c r="AF1540" s="40">
        <v>58.447747409999998</v>
      </c>
      <c r="AG1540" s="40">
        <v>61.641891399999999</v>
      </c>
      <c r="AH1540" s="40">
        <v>65.465132879999999</v>
      </c>
      <c r="AI1540" s="40">
        <v>69.403659579999996</v>
      </c>
      <c r="AJ1540" s="40">
        <v>72.828328900000002</v>
      </c>
      <c r="AK1540" s="40">
        <v>75.304146189999997</v>
      </c>
      <c r="AL1540" s="40">
        <v>76.646012729999995</v>
      </c>
      <c r="AM1540" s="40">
        <v>77.057766270000002</v>
      </c>
      <c r="AN1540" s="40">
        <v>76.965523660000002</v>
      </c>
      <c r="AO1540" s="40">
        <v>76.981438760000003</v>
      </c>
      <c r="AP1540" s="40">
        <v>77.544115079999997</v>
      </c>
      <c r="AQ1540" s="40">
        <v>78.780873400000004</v>
      </c>
      <c r="AR1540" s="40">
        <v>80.551635590000004</v>
      </c>
      <c r="AS1540" s="40">
        <v>82.687903719999994</v>
      </c>
      <c r="AT1540" s="40">
        <v>85.17369952</v>
      </c>
      <c r="AU1540" s="40">
        <v>87.642326150000002</v>
      </c>
      <c r="AV1540" s="40">
        <v>90.012376610000004</v>
      </c>
      <c r="AW1540" s="40">
        <v>92.363182780000002</v>
      </c>
      <c r="AX1540" s="40">
        <v>94.747208569999998</v>
      </c>
      <c r="AY1540" s="40">
        <v>97.251680260000001</v>
      </c>
      <c r="AZ1540" s="40">
        <v>99.935927590000006</v>
      </c>
      <c r="BA1540" s="40">
        <v>102.8123921</v>
      </c>
      <c r="BB1540" s="40">
        <v>105.85071430000001</v>
      </c>
      <c r="BC1540" s="40">
        <v>109.0240622</v>
      </c>
      <c r="BD1540" s="40">
        <v>112.27439630000001</v>
      </c>
      <c r="BE1540" s="40">
        <v>115.56961560000001</v>
      </c>
      <c r="BF1540" s="40">
        <v>118.89821689999999</v>
      </c>
      <c r="BG1540" s="40">
        <v>122.26836520000001</v>
      </c>
      <c r="BH1540" s="40">
        <v>125.6827222</v>
      </c>
      <c r="BI1540" s="40">
        <v>129.15492929999999</v>
      </c>
      <c r="BJ1540" s="40">
        <v>132.68738640000001</v>
      </c>
      <c r="BK1540" s="40">
        <v>136.2832243</v>
      </c>
      <c r="BL1540" s="40">
        <v>139.93021780000001</v>
      </c>
    </row>
    <row r="1541" spans="1:64" x14ac:dyDescent="0.3">
      <c r="A1541" s="40" t="s">
        <v>165</v>
      </c>
      <c r="B1541" s="40" t="s">
        <v>166</v>
      </c>
      <c r="C1541" s="40" t="s">
        <v>329</v>
      </c>
      <c r="D1541" s="40" t="s">
        <v>254</v>
      </c>
      <c r="E1541" s="40" t="s">
        <v>293</v>
      </c>
      <c r="F1541" s="40">
        <v>0</v>
      </c>
      <c r="G1541" s="40" t="s">
        <v>256</v>
      </c>
      <c r="H1541" s="40">
        <v>47.851109139999998</v>
      </c>
      <c r="I1541" s="40">
        <v>48.749978069999997</v>
      </c>
      <c r="J1541" s="40">
        <v>49.67484923</v>
      </c>
      <c r="K1541" s="40">
        <v>50.62364737</v>
      </c>
      <c r="L1541" s="40">
        <v>51.597014160000001</v>
      </c>
      <c r="M1541" s="40">
        <v>52.5960009</v>
      </c>
      <c r="N1541" s="40">
        <v>53.622798899999999</v>
      </c>
      <c r="O1541" s="40">
        <v>54.682193550000001</v>
      </c>
      <c r="P1541" s="40">
        <v>55.77949589</v>
      </c>
      <c r="Q1541" s="40">
        <v>56.918958850000003</v>
      </c>
      <c r="R1541" s="40">
        <v>58.04896024</v>
      </c>
      <c r="S1541" s="40">
        <v>59.170646929999997</v>
      </c>
      <c r="T1541" s="40">
        <v>60.341825919999998</v>
      </c>
      <c r="U1541" s="40">
        <v>61.5930459</v>
      </c>
      <c r="V1541" s="40">
        <v>62.941584820000003</v>
      </c>
      <c r="W1541" s="40">
        <v>64.385934000000006</v>
      </c>
      <c r="X1541" s="40">
        <v>65.896773530000004</v>
      </c>
      <c r="Y1541" s="40">
        <v>67.419586789999997</v>
      </c>
      <c r="Z1541" s="40">
        <v>68.886995970000001</v>
      </c>
      <c r="AA1541" s="40">
        <v>70.240347580000005</v>
      </c>
      <c r="AB1541" s="40">
        <v>71.188742950000005</v>
      </c>
      <c r="AC1541" s="40">
        <v>71.975547660000004</v>
      </c>
      <c r="AD1541" s="40">
        <v>72.518904860000006</v>
      </c>
      <c r="AE1541" s="40">
        <v>72.678788890000007</v>
      </c>
      <c r="AF1541" s="40">
        <v>72.394491459999998</v>
      </c>
      <c r="AG1541" s="40">
        <v>71.592054009999998</v>
      </c>
      <c r="AH1541" s="40">
        <v>70.385349790000006</v>
      </c>
      <c r="AI1541" s="40">
        <v>69.099628550000006</v>
      </c>
      <c r="AJ1541" s="40">
        <v>68.160981460000002</v>
      </c>
      <c r="AK1541" s="40">
        <v>67.826550030000007</v>
      </c>
      <c r="AL1541" s="40">
        <v>69.137570370000006</v>
      </c>
      <c r="AM1541" s="40">
        <v>71.10183447</v>
      </c>
      <c r="AN1541" s="40">
        <v>73.462036979999993</v>
      </c>
      <c r="AO1541" s="40">
        <v>75.848671789999997</v>
      </c>
      <c r="AP1541" s="40">
        <v>78.000952029999993</v>
      </c>
      <c r="AQ1541" s="40">
        <v>79.847226480000003</v>
      </c>
      <c r="AR1541" s="40">
        <v>81.47879992</v>
      </c>
      <c r="AS1541" s="40">
        <v>83.360920460000003</v>
      </c>
      <c r="AT1541" s="40">
        <v>85.326945800000004</v>
      </c>
      <c r="AU1541" s="40">
        <v>87.450172350000003</v>
      </c>
      <c r="AV1541" s="40">
        <v>89.745085979999999</v>
      </c>
      <c r="AW1541" s="40">
        <v>92.169607999999997</v>
      </c>
      <c r="AX1541" s="40">
        <v>94.705668599999996</v>
      </c>
      <c r="AY1541" s="40">
        <v>97.31799513</v>
      </c>
      <c r="AZ1541" s="40">
        <v>99.98371874</v>
      </c>
      <c r="BA1541" s="40">
        <v>102.6982861</v>
      </c>
      <c r="BB1541" s="40">
        <v>105.47734370000001</v>
      </c>
      <c r="BC1541" s="40">
        <v>107.8771469</v>
      </c>
      <c r="BD1541" s="40">
        <v>110.2787113</v>
      </c>
      <c r="BE1541" s="40">
        <v>112.7177397</v>
      </c>
      <c r="BF1541" s="40">
        <v>115.1957407</v>
      </c>
      <c r="BG1541" s="40">
        <v>117.70885730000001</v>
      </c>
      <c r="BH1541" s="40">
        <v>120.25513719999999</v>
      </c>
      <c r="BI1541" s="40">
        <v>122.83218429999999</v>
      </c>
      <c r="BJ1541" s="40">
        <v>125.4374727</v>
      </c>
      <c r="BK1541" s="40">
        <v>128.06896130000001</v>
      </c>
      <c r="BL1541" s="40">
        <v>130.72622680000001</v>
      </c>
    </row>
    <row r="1542" spans="1:64" x14ac:dyDescent="0.3">
      <c r="A1542" s="40" t="s">
        <v>171</v>
      </c>
      <c r="B1542" s="40" t="s">
        <v>172</v>
      </c>
      <c r="C1542" s="40" t="s">
        <v>329</v>
      </c>
      <c r="D1542" s="40" t="s">
        <v>254</v>
      </c>
      <c r="E1542" s="40" t="s">
        <v>293</v>
      </c>
      <c r="F1542" s="40">
        <v>0</v>
      </c>
      <c r="G1542" s="40" t="s">
        <v>256</v>
      </c>
      <c r="H1542" s="40">
        <v>38.978556840000003</v>
      </c>
      <c r="I1542" s="40">
        <v>39.664862659999997</v>
      </c>
      <c r="J1542" s="40">
        <v>40.322541770000001</v>
      </c>
      <c r="K1542" s="40">
        <v>41.061503620000003</v>
      </c>
      <c r="L1542" s="40">
        <v>41.961253450000001</v>
      </c>
      <c r="M1542" s="40">
        <v>43.052783480000002</v>
      </c>
      <c r="N1542" s="40">
        <v>44.312117839999999</v>
      </c>
      <c r="O1542" s="40">
        <v>45.694699380000003</v>
      </c>
      <c r="P1542" s="40">
        <v>47.13218217</v>
      </c>
      <c r="Q1542" s="40">
        <v>48.574796929999998</v>
      </c>
      <c r="R1542" s="40">
        <v>49.973629670000001</v>
      </c>
      <c r="S1542" s="40">
        <v>51.381443330000003</v>
      </c>
      <c r="T1542" s="40">
        <v>52.82313594</v>
      </c>
      <c r="U1542" s="40">
        <v>54.330501560000002</v>
      </c>
      <c r="V1542" s="40">
        <v>55.927863559999999</v>
      </c>
      <c r="W1542" s="40">
        <v>57.618790240000003</v>
      </c>
      <c r="X1542" s="40">
        <v>59.396104870000002</v>
      </c>
      <c r="Y1542" s="40">
        <v>61.262146250000001</v>
      </c>
      <c r="Z1542" s="40">
        <v>63.30430466</v>
      </c>
      <c r="AA1542" s="40">
        <v>65.459499789999995</v>
      </c>
      <c r="AB1542" s="40">
        <v>67.632990879999994</v>
      </c>
      <c r="AC1542" s="40">
        <v>69.801644039999999</v>
      </c>
      <c r="AD1542" s="40">
        <v>72.094279409999999</v>
      </c>
      <c r="AE1542" s="40">
        <v>74.687588719999994</v>
      </c>
      <c r="AF1542" s="40">
        <v>77.655784879999999</v>
      </c>
      <c r="AG1542" s="40">
        <v>81.244653929999998</v>
      </c>
      <c r="AH1542" s="40">
        <v>85.29467751</v>
      </c>
      <c r="AI1542" s="40">
        <v>89.003238789999997</v>
      </c>
      <c r="AJ1542" s="40">
        <v>91.286679410000005</v>
      </c>
      <c r="AK1542" s="40">
        <v>91.465215420000007</v>
      </c>
      <c r="AL1542" s="40">
        <v>89.068163400000003</v>
      </c>
      <c r="AM1542" s="40">
        <v>83.934762120000002</v>
      </c>
      <c r="AN1542" s="40">
        <v>78.037795000000003</v>
      </c>
      <c r="AO1542" s="40">
        <v>73.441284719999999</v>
      </c>
      <c r="AP1542" s="40">
        <v>71.432216749999995</v>
      </c>
      <c r="AQ1542" s="40">
        <v>72.430489480000006</v>
      </c>
      <c r="AR1542" s="40">
        <v>76.301816680000002</v>
      </c>
      <c r="AS1542" s="40">
        <v>81.854875800000002</v>
      </c>
      <c r="AT1542" s="40">
        <v>87.207548009999996</v>
      </c>
      <c r="AU1542" s="40">
        <v>91.249780099999995</v>
      </c>
      <c r="AV1542" s="40">
        <v>93.697577019999997</v>
      </c>
      <c r="AW1542" s="40">
        <v>94.942370830000002</v>
      </c>
      <c r="AX1542" s="40">
        <v>96.398216410000003</v>
      </c>
      <c r="AY1542" s="40">
        <v>97.927072120000005</v>
      </c>
      <c r="AZ1542" s="40">
        <v>99.846691669999998</v>
      </c>
      <c r="BA1542" s="40">
        <v>102.2262362</v>
      </c>
      <c r="BB1542" s="40">
        <v>104.8951751</v>
      </c>
      <c r="BC1542" s="40">
        <v>107.785296</v>
      </c>
      <c r="BD1542" s="40">
        <v>110.7682866</v>
      </c>
      <c r="BE1542" s="40">
        <v>113.75361599999999</v>
      </c>
      <c r="BF1542" s="40">
        <v>116.7367938</v>
      </c>
      <c r="BG1542" s="40">
        <v>119.7576861</v>
      </c>
      <c r="BH1542" s="40">
        <v>122.8187118</v>
      </c>
      <c r="BI1542" s="40">
        <v>125.8985548</v>
      </c>
      <c r="BJ1542" s="40">
        <v>128.9947559</v>
      </c>
      <c r="BK1542" s="40">
        <v>132.1059252</v>
      </c>
      <c r="BL1542" s="40">
        <v>135.21796320000001</v>
      </c>
    </row>
    <row r="1543" spans="1:64" x14ac:dyDescent="0.3">
      <c r="A1543" s="40" t="s">
        <v>175</v>
      </c>
      <c r="B1543" s="40" t="s">
        <v>176</v>
      </c>
      <c r="C1543" s="40" t="s">
        <v>329</v>
      </c>
      <c r="D1543" s="40" t="s">
        <v>254</v>
      </c>
      <c r="E1543" s="40" t="s">
        <v>293</v>
      </c>
      <c r="F1543" s="40">
        <v>0</v>
      </c>
      <c r="G1543" s="40" t="s">
        <v>256</v>
      </c>
      <c r="H1543" s="40">
        <v>48.280868660000003</v>
      </c>
      <c r="I1543" s="40">
        <v>49.471290660000001</v>
      </c>
      <c r="J1543" s="40">
        <v>50.700134599999998</v>
      </c>
      <c r="K1543" s="40">
        <v>51.966149799999997</v>
      </c>
      <c r="L1543" s="40">
        <v>53.267984300000002</v>
      </c>
      <c r="M1543" s="40">
        <v>54.60317216</v>
      </c>
      <c r="N1543" s="40">
        <v>55.972528609999998</v>
      </c>
      <c r="O1543" s="40">
        <v>57.381760239999998</v>
      </c>
      <c r="P1543" s="40">
        <v>58.838624340000003</v>
      </c>
      <c r="Q1543" s="40">
        <v>60.357784860000002</v>
      </c>
      <c r="R1543" s="40">
        <v>61.986651459999997</v>
      </c>
      <c r="S1543" s="40">
        <v>63.66951538</v>
      </c>
      <c r="T1543" s="40">
        <v>65.391089870000002</v>
      </c>
      <c r="U1543" s="40">
        <v>67.13049298</v>
      </c>
      <c r="V1543" s="40">
        <v>68.873303840000005</v>
      </c>
      <c r="W1543" s="40">
        <v>70.609653660000006</v>
      </c>
      <c r="X1543" s="40">
        <v>72.344433789999997</v>
      </c>
      <c r="Y1543" s="40">
        <v>74.095695649999996</v>
      </c>
      <c r="Z1543" s="40">
        <v>75.889901179999995</v>
      </c>
      <c r="AA1543" s="40">
        <v>77.719688020000007</v>
      </c>
      <c r="AB1543" s="40">
        <v>79.48038828</v>
      </c>
      <c r="AC1543" s="40">
        <v>81.294098460000001</v>
      </c>
      <c r="AD1543" s="40">
        <v>83.124265059999999</v>
      </c>
      <c r="AE1543" s="40">
        <v>84.926455750000002</v>
      </c>
      <c r="AF1543" s="40">
        <v>86.469116029999995</v>
      </c>
      <c r="AG1543" s="40">
        <v>87.487267160000002</v>
      </c>
      <c r="AH1543" s="40">
        <v>88.411302759999998</v>
      </c>
      <c r="AI1543" s="40">
        <v>89.298283549999994</v>
      </c>
      <c r="AJ1543" s="40">
        <v>90.21911394</v>
      </c>
      <c r="AK1543" s="40">
        <v>91.219988360000002</v>
      </c>
      <c r="AL1543" s="40">
        <v>92.344442900000004</v>
      </c>
      <c r="AM1543" s="40">
        <v>93.595758720000006</v>
      </c>
      <c r="AN1543" s="40">
        <v>94.845246610000004</v>
      </c>
      <c r="AO1543" s="40">
        <v>95.999393589999997</v>
      </c>
      <c r="AP1543" s="40">
        <v>96.99670836</v>
      </c>
      <c r="AQ1543" s="40">
        <v>97.819448359999996</v>
      </c>
      <c r="AR1543" s="40">
        <v>98.483528210000003</v>
      </c>
      <c r="AS1543" s="40">
        <v>99.015951639999997</v>
      </c>
      <c r="AT1543" s="40">
        <v>99.450801150000004</v>
      </c>
      <c r="AU1543" s="40">
        <v>99.817146379999997</v>
      </c>
      <c r="AV1543" s="40">
        <v>100.1302589</v>
      </c>
      <c r="AW1543" s="40">
        <v>100.2523048</v>
      </c>
      <c r="AX1543" s="40">
        <v>100.2573328</v>
      </c>
      <c r="AY1543" s="40">
        <v>100.18065609999999</v>
      </c>
      <c r="AZ1543" s="40">
        <v>100.0285126</v>
      </c>
      <c r="BA1543" s="40">
        <v>99.790831299999994</v>
      </c>
      <c r="BB1543" s="40">
        <v>99.485729269999993</v>
      </c>
      <c r="BC1543" s="40">
        <v>99.159279459999993</v>
      </c>
      <c r="BD1543" s="40">
        <v>98.882578679999995</v>
      </c>
      <c r="BE1543" s="40">
        <v>98.686453599999993</v>
      </c>
      <c r="BF1543" s="40">
        <v>98.58788217</v>
      </c>
      <c r="BG1543" s="40">
        <v>98.562230409999998</v>
      </c>
      <c r="BH1543" s="40">
        <v>98.574266379999997</v>
      </c>
      <c r="BI1543" s="40">
        <v>98.556650419999997</v>
      </c>
      <c r="BJ1543" s="40">
        <v>98.470307379999994</v>
      </c>
      <c r="BK1543" s="40">
        <v>98.305100109999998</v>
      </c>
      <c r="BL1543" s="40">
        <v>98.074740610000006</v>
      </c>
    </row>
    <row r="1544" spans="1:64" x14ac:dyDescent="0.3">
      <c r="A1544" s="40" t="s">
        <v>177</v>
      </c>
      <c r="B1544" s="40" t="s">
        <v>178</v>
      </c>
      <c r="C1544" s="40" t="s">
        <v>329</v>
      </c>
      <c r="D1544" s="40" t="s">
        <v>254</v>
      </c>
      <c r="E1544" s="40" t="s">
        <v>293</v>
      </c>
      <c r="F1544" s="40">
        <v>0</v>
      </c>
      <c r="G1544" s="40" t="s">
        <v>256</v>
      </c>
      <c r="H1544" s="40">
        <v>33.122970189999997</v>
      </c>
      <c r="I1544" s="40">
        <v>34.059273070000003</v>
      </c>
      <c r="J1544" s="40">
        <v>35.027453979999997</v>
      </c>
      <c r="K1544" s="40">
        <v>36.026257370000003</v>
      </c>
      <c r="L1544" s="40">
        <v>37.055507749999997</v>
      </c>
      <c r="M1544" s="40">
        <v>38.11394619</v>
      </c>
      <c r="N1544" s="40">
        <v>39.203408750000001</v>
      </c>
      <c r="O1544" s="40">
        <v>40.222780139999998</v>
      </c>
      <c r="P1544" s="40">
        <v>41.252395030000002</v>
      </c>
      <c r="Q1544" s="40">
        <v>42.314664229999998</v>
      </c>
      <c r="R1544" s="40">
        <v>43.409547240000002</v>
      </c>
      <c r="S1544" s="40">
        <v>44.531562860000001</v>
      </c>
      <c r="T1544" s="40">
        <v>45.668695649999997</v>
      </c>
      <c r="U1544" s="40">
        <v>46.803469229999997</v>
      </c>
      <c r="V1544" s="40">
        <v>47.923827670000001</v>
      </c>
      <c r="W1544" s="40">
        <v>49.0219643</v>
      </c>
      <c r="X1544" s="40">
        <v>50.100329459999998</v>
      </c>
      <c r="Y1544" s="40">
        <v>51.158720639999999</v>
      </c>
      <c r="Z1544" s="40">
        <v>52.479662609999998</v>
      </c>
      <c r="AA1544" s="40">
        <v>53.879859199999999</v>
      </c>
      <c r="AB1544" s="40">
        <v>55.318825830000002</v>
      </c>
      <c r="AC1544" s="40">
        <v>56.791361430000002</v>
      </c>
      <c r="AD1544" s="40">
        <v>58.292757700000003</v>
      </c>
      <c r="AE1544" s="40">
        <v>59.8113806</v>
      </c>
      <c r="AF1544" s="40">
        <v>61.34484054</v>
      </c>
      <c r="AG1544" s="40">
        <v>62.87880337</v>
      </c>
      <c r="AH1544" s="40">
        <v>64.419590690000007</v>
      </c>
      <c r="AI1544" s="40">
        <v>65.994854900000007</v>
      </c>
      <c r="AJ1544" s="40">
        <v>67.780355479999997</v>
      </c>
      <c r="AK1544" s="40">
        <v>69.702396660000005</v>
      </c>
      <c r="AL1544" s="40">
        <v>71.756540119999997</v>
      </c>
      <c r="AM1544" s="40">
        <v>73.921914130000005</v>
      </c>
      <c r="AN1544" s="40">
        <v>76.132305520000003</v>
      </c>
      <c r="AO1544" s="40">
        <v>78.294334789999994</v>
      </c>
      <c r="AP1544" s="40">
        <v>80.347944990000002</v>
      </c>
      <c r="AQ1544" s="40">
        <v>82.271562340000003</v>
      </c>
      <c r="AR1544" s="40">
        <v>84.097500269999998</v>
      </c>
      <c r="AS1544" s="40">
        <v>85.881303169999995</v>
      </c>
      <c r="AT1544" s="40">
        <v>87.702715060000003</v>
      </c>
      <c r="AU1544" s="40">
        <v>89.620517079999999</v>
      </c>
      <c r="AV1544" s="40">
        <v>91.650055910000006</v>
      </c>
      <c r="AW1544" s="40">
        <v>93.779758240000007</v>
      </c>
      <c r="AX1544" s="40">
        <v>95.778569950000005</v>
      </c>
      <c r="AY1544" s="40">
        <v>97.826881209999996</v>
      </c>
      <c r="AZ1544" s="40">
        <v>99.967738330000003</v>
      </c>
      <c r="BA1544" s="40">
        <v>102.2053805</v>
      </c>
      <c r="BB1544" s="40">
        <v>104.53706699999999</v>
      </c>
      <c r="BC1544" s="40">
        <v>106.93782210000001</v>
      </c>
      <c r="BD1544" s="40">
        <v>109.38371600000001</v>
      </c>
      <c r="BE1544" s="40">
        <v>111.8462729</v>
      </c>
      <c r="BF1544" s="40">
        <v>114.3202411</v>
      </c>
      <c r="BG1544" s="40">
        <v>116.80269439999999</v>
      </c>
      <c r="BH1544" s="40">
        <v>119.2983275</v>
      </c>
      <c r="BI1544" s="40">
        <v>121.81561550000001</v>
      </c>
      <c r="BJ1544" s="40">
        <v>124.3554829</v>
      </c>
      <c r="BK1544" s="40">
        <v>126.9182473</v>
      </c>
      <c r="BL1544" s="40">
        <v>129.4944682</v>
      </c>
    </row>
    <row r="1545" spans="1:64" x14ac:dyDescent="0.3">
      <c r="A1545" s="40" t="s">
        <v>179</v>
      </c>
      <c r="B1545" s="40" t="s">
        <v>180</v>
      </c>
      <c r="C1545" s="40" t="s">
        <v>329</v>
      </c>
      <c r="D1545" s="40" t="s">
        <v>254</v>
      </c>
      <c r="E1545" s="40" t="s">
        <v>293</v>
      </c>
      <c r="F1545" s="40">
        <v>0</v>
      </c>
      <c r="G1545" s="40" t="s">
        <v>256</v>
      </c>
      <c r="H1545" s="40">
        <v>28.190143419999998</v>
      </c>
      <c r="I1545" s="40">
        <v>29.06593075</v>
      </c>
      <c r="J1545" s="40">
        <v>29.9893784</v>
      </c>
      <c r="K1545" s="40">
        <v>30.951328870000001</v>
      </c>
      <c r="L1545" s="40">
        <v>31.943202549999999</v>
      </c>
      <c r="M1545" s="40">
        <v>32.965978020000001</v>
      </c>
      <c r="N1545" s="40">
        <v>34.017436590000003</v>
      </c>
      <c r="O1545" s="40">
        <v>35.075336190000002</v>
      </c>
      <c r="P1545" s="40">
        <v>36.113554129999997</v>
      </c>
      <c r="Q1545" s="40">
        <v>37.18921194</v>
      </c>
      <c r="R1545" s="40">
        <v>38.239341799999998</v>
      </c>
      <c r="S1545" s="40">
        <v>39.261961210000003</v>
      </c>
      <c r="T1545" s="40">
        <v>40.283150679999999</v>
      </c>
      <c r="U1545" s="40">
        <v>41.338451929999998</v>
      </c>
      <c r="V1545" s="40">
        <v>42.45482706</v>
      </c>
      <c r="W1545" s="40">
        <v>43.644263909999999</v>
      </c>
      <c r="X1545" s="40">
        <v>44.902983059999997</v>
      </c>
      <c r="Y1545" s="40">
        <v>46.223661880000002</v>
      </c>
      <c r="Z1545" s="40">
        <v>47.591520160000002</v>
      </c>
      <c r="AA1545" s="40">
        <v>48.947082680000001</v>
      </c>
      <c r="AB1545" s="40">
        <v>50.268183309999998</v>
      </c>
      <c r="AC1545" s="40">
        <v>51.620607560000003</v>
      </c>
      <c r="AD1545" s="40">
        <v>53.029512179999998</v>
      </c>
      <c r="AE1545" s="40">
        <v>54.524887849999999</v>
      </c>
      <c r="AF1545" s="40">
        <v>56.126741039999999</v>
      </c>
      <c r="AG1545" s="40">
        <v>57.843550120000003</v>
      </c>
      <c r="AH1545" s="40">
        <v>59.662458319999999</v>
      </c>
      <c r="AI1545" s="40">
        <v>61.554145630000001</v>
      </c>
      <c r="AJ1545" s="40">
        <v>63.480113430000003</v>
      </c>
      <c r="AK1545" s="40">
        <v>65.411661789999997</v>
      </c>
      <c r="AL1545" s="40">
        <v>67.380299899999997</v>
      </c>
      <c r="AM1545" s="40">
        <v>69.403414789999999</v>
      </c>
      <c r="AN1545" s="40">
        <v>71.440850119999993</v>
      </c>
      <c r="AO1545" s="40">
        <v>73.488446850000003</v>
      </c>
      <c r="AP1545" s="40">
        <v>75.547871150000006</v>
      </c>
      <c r="AQ1545" s="40">
        <v>77.613242959999994</v>
      </c>
      <c r="AR1545" s="40">
        <v>79.694580279999997</v>
      </c>
      <c r="AS1545" s="40">
        <v>81.825235629999995</v>
      </c>
      <c r="AT1545" s="40">
        <v>84.052278799999996</v>
      </c>
      <c r="AU1545" s="40">
        <v>86.407058699999993</v>
      </c>
      <c r="AV1545" s="40">
        <v>88.903638490000006</v>
      </c>
      <c r="AW1545" s="40">
        <v>91.53002189</v>
      </c>
      <c r="AX1545" s="40">
        <v>94.268674239999996</v>
      </c>
      <c r="AY1545" s="40">
        <v>97.091030590000003</v>
      </c>
      <c r="AZ1545" s="40">
        <v>99.981163370000004</v>
      </c>
      <c r="BA1545" s="40">
        <v>102.927806</v>
      </c>
      <c r="BB1545" s="40">
        <v>105.9379986</v>
      </c>
      <c r="BC1545" s="40">
        <v>109.0075483</v>
      </c>
      <c r="BD1545" s="40">
        <v>112.1391167</v>
      </c>
      <c r="BE1545" s="40">
        <v>115.3286165</v>
      </c>
      <c r="BF1545" s="40">
        <v>118.5738164</v>
      </c>
      <c r="BG1545" s="40">
        <v>121.8672333</v>
      </c>
      <c r="BH1545" s="40">
        <v>125.2067878</v>
      </c>
      <c r="BI1545" s="40">
        <v>128.5787416</v>
      </c>
      <c r="BJ1545" s="40">
        <v>131.9797749</v>
      </c>
      <c r="BK1545" s="40">
        <v>135.40831439999999</v>
      </c>
      <c r="BL1545" s="40">
        <v>138.86183360000001</v>
      </c>
    </row>
    <row r="1546" spans="1:64" x14ac:dyDescent="0.3">
      <c r="A1546" s="40" t="s">
        <v>279</v>
      </c>
      <c r="B1546" s="40" t="s">
        <v>280</v>
      </c>
      <c r="C1546" s="40" t="s">
        <v>329</v>
      </c>
      <c r="D1546" s="40" t="s">
        <v>254</v>
      </c>
      <c r="E1546" s="40" t="s">
        <v>287</v>
      </c>
      <c r="F1546" s="40">
        <v>0</v>
      </c>
      <c r="G1546" s="40" t="s">
        <v>256</v>
      </c>
      <c r="H1546" s="40">
        <v>33.468140249999998</v>
      </c>
      <c r="I1546" s="40">
        <v>34.18196159</v>
      </c>
      <c r="J1546" s="40">
        <v>34.877083970000001</v>
      </c>
      <c r="K1546" s="40">
        <v>35.409359790000003</v>
      </c>
      <c r="L1546" s="40">
        <v>35.906302199999999</v>
      </c>
      <c r="M1546" s="40">
        <v>36.357746470000002</v>
      </c>
      <c r="N1546" s="40">
        <v>36.768031999999998</v>
      </c>
      <c r="O1546" s="40">
        <v>37.146442520000001</v>
      </c>
      <c r="P1546" s="40">
        <v>37.512189820000003</v>
      </c>
      <c r="Q1546" s="40">
        <v>38.227641730000002</v>
      </c>
      <c r="R1546" s="40">
        <v>39.039520799999998</v>
      </c>
      <c r="S1546" s="40">
        <v>39.88324858</v>
      </c>
      <c r="T1546" s="40">
        <v>40.749449290000001</v>
      </c>
      <c r="U1546" s="40">
        <v>41.61793806</v>
      </c>
      <c r="V1546" s="40">
        <v>42.479194460000002</v>
      </c>
      <c r="W1546" s="40">
        <v>43.32360602</v>
      </c>
      <c r="X1546" s="40">
        <v>44.154486489999996</v>
      </c>
      <c r="Y1546" s="40">
        <v>44.97397926</v>
      </c>
      <c r="Z1546" s="40">
        <v>45.791736270000001</v>
      </c>
      <c r="AA1546" s="40">
        <v>46.608428150000002</v>
      </c>
      <c r="AB1546" s="40">
        <v>48.199390800000003</v>
      </c>
      <c r="AC1546" s="40">
        <v>49.91281712</v>
      </c>
      <c r="AD1546" s="40">
        <v>51.664114740000002</v>
      </c>
      <c r="AE1546" s="40">
        <v>53.4292722</v>
      </c>
      <c r="AF1546" s="40">
        <v>55.191142220000003</v>
      </c>
      <c r="AG1546" s="40">
        <v>56.946937050000003</v>
      </c>
      <c r="AH1546" s="40">
        <v>58.703192129999998</v>
      </c>
      <c r="AI1546" s="40">
        <v>60.457159150000003</v>
      </c>
      <c r="AJ1546" s="40">
        <v>62.208759209999997</v>
      </c>
      <c r="AK1546" s="40">
        <v>63.959793830000002</v>
      </c>
      <c r="AL1546" s="40">
        <v>66.105702469999997</v>
      </c>
      <c r="AM1546" s="40">
        <v>68.338833440000002</v>
      </c>
      <c r="AN1546" s="40">
        <v>70.630533420000006</v>
      </c>
      <c r="AO1546" s="40">
        <v>73.029311860000007</v>
      </c>
      <c r="AP1546" s="40">
        <v>75.569752620000003</v>
      </c>
      <c r="AQ1546" s="40">
        <v>78.272855849999999</v>
      </c>
      <c r="AR1546" s="40">
        <v>81.128693499999997</v>
      </c>
      <c r="AS1546" s="40">
        <v>84.111123849999998</v>
      </c>
      <c r="AT1546" s="40">
        <v>87.174938040000001</v>
      </c>
      <c r="AU1546" s="40">
        <v>90.288129560000002</v>
      </c>
      <c r="AV1546" s="40">
        <v>92.514646200000001</v>
      </c>
      <c r="AW1546" s="40">
        <v>94.355335859999997</v>
      </c>
      <c r="AX1546" s="40">
        <v>96.199234050000001</v>
      </c>
      <c r="AY1546" s="40">
        <v>98.069181920000005</v>
      </c>
      <c r="AZ1546" s="40">
        <v>99.985285419999997</v>
      </c>
      <c r="BA1546" s="40">
        <v>101.9455327</v>
      </c>
      <c r="BB1546" s="40">
        <v>103.9520802</v>
      </c>
      <c r="BC1546" s="40">
        <v>106.02153610000001</v>
      </c>
      <c r="BD1546" s="40">
        <v>108.18460519999999</v>
      </c>
      <c r="BE1546" s="40">
        <v>110.4494402</v>
      </c>
      <c r="BF1546" s="40">
        <v>112.8263243</v>
      </c>
      <c r="BG1546" s="40">
        <v>115.29605890000001</v>
      </c>
      <c r="BH1546" s="40">
        <v>117.83300180000001</v>
      </c>
      <c r="BI1546" s="40">
        <v>120.4084077</v>
      </c>
      <c r="BJ1546" s="40">
        <v>122.9937944</v>
      </c>
      <c r="BK1546" s="40">
        <v>125.5845855</v>
      </c>
      <c r="BL1546" s="40">
        <v>128.1806235</v>
      </c>
    </row>
    <row r="1547" spans="1:64" x14ac:dyDescent="0.3">
      <c r="A1547" s="40" t="s">
        <v>281</v>
      </c>
      <c r="B1547" s="40" t="s">
        <v>282</v>
      </c>
      <c r="C1547" s="40" t="s">
        <v>329</v>
      </c>
      <c r="D1547" s="40" t="s">
        <v>254</v>
      </c>
      <c r="E1547" s="40" t="s">
        <v>287</v>
      </c>
      <c r="F1547" s="40">
        <v>0</v>
      </c>
      <c r="G1547" s="40" t="s">
        <v>256</v>
      </c>
      <c r="H1547" s="40">
        <v>39.55479175</v>
      </c>
      <c r="I1547" s="40">
        <v>40.747230960000003</v>
      </c>
      <c r="J1547" s="40">
        <v>41.865424769999997</v>
      </c>
      <c r="K1547" s="40">
        <v>42.997086840000001</v>
      </c>
      <c r="L1547" s="40">
        <v>44.137434710000001</v>
      </c>
      <c r="M1547" s="40">
        <v>45.279904209999998</v>
      </c>
      <c r="N1547" s="40">
        <v>46.428175959999997</v>
      </c>
      <c r="O1547" s="40">
        <v>47.594381949999999</v>
      </c>
      <c r="P1547" s="40">
        <v>48.808178140000003</v>
      </c>
      <c r="Q1547" s="40">
        <v>50.134127769999999</v>
      </c>
      <c r="R1547" s="40">
        <v>51.525637009999997</v>
      </c>
      <c r="S1547" s="40">
        <v>52.976188569999998</v>
      </c>
      <c r="T1547" s="40">
        <v>54.460557299999998</v>
      </c>
      <c r="U1547" s="40">
        <v>55.939346489999998</v>
      </c>
      <c r="V1547" s="40">
        <v>57.437183480000002</v>
      </c>
      <c r="W1547" s="40">
        <v>58.892072069999998</v>
      </c>
      <c r="X1547" s="40">
        <v>60.325943619999997</v>
      </c>
      <c r="Y1547" s="40">
        <v>61.801474169999999</v>
      </c>
      <c r="Z1547" s="40">
        <v>63.404806669999999</v>
      </c>
      <c r="AA1547" s="40">
        <v>65.190072040000004</v>
      </c>
      <c r="AB1547" s="40">
        <v>67.170129020000005</v>
      </c>
      <c r="AC1547" s="40">
        <v>69.304185989999993</v>
      </c>
      <c r="AD1547" s="40">
        <v>71.448710469999995</v>
      </c>
      <c r="AE1547" s="40">
        <v>73.596833509999996</v>
      </c>
      <c r="AF1547" s="40">
        <v>75.702348090000001</v>
      </c>
      <c r="AG1547" s="40">
        <v>77.74980497</v>
      </c>
      <c r="AH1547" s="40">
        <v>79.729369629999994</v>
      </c>
      <c r="AI1547" s="40">
        <v>81.592736849999994</v>
      </c>
      <c r="AJ1547" s="40">
        <v>83.283689229999993</v>
      </c>
      <c r="AK1547" s="40">
        <v>84.76250186</v>
      </c>
      <c r="AL1547" s="40">
        <v>86.008040480000005</v>
      </c>
      <c r="AM1547" s="40">
        <v>87.030280259999998</v>
      </c>
      <c r="AN1547" s="40">
        <v>88.282336150000006</v>
      </c>
      <c r="AO1547" s="40">
        <v>89.477213480000003</v>
      </c>
      <c r="AP1547" s="40">
        <v>90.58751857</v>
      </c>
      <c r="AQ1547" s="40">
        <v>91.631220830000004</v>
      </c>
      <c r="AR1547" s="40">
        <v>92.604745129999998</v>
      </c>
      <c r="AS1547" s="40">
        <v>93.489500809999996</v>
      </c>
      <c r="AT1547" s="40">
        <v>94.258785799999998</v>
      </c>
      <c r="AU1547" s="40">
        <v>94.902167759999998</v>
      </c>
      <c r="AV1547" s="40">
        <v>95.422401289999996</v>
      </c>
      <c r="AW1547" s="40">
        <v>95.851088160000003</v>
      </c>
      <c r="AX1547" s="40">
        <v>97.030738970000002</v>
      </c>
      <c r="AY1547" s="40">
        <v>98.410796079999997</v>
      </c>
      <c r="AZ1547" s="40">
        <v>99.941606280000002</v>
      </c>
      <c r="BA1547" s="40">
        <v>101.6475976</v>
      </c>
      <c r="BB1547" s="40">
        <v>103.5262383</v>
      </c>
      <c r="BC1547" s="40">
        <v>105.5921803</v>
      </c>
      <c r="BD1547" s="40">
        <v>107.85037029999999</v>
      </c>
      <c r="BE1547" s="40">
        <v>110.3040318</v>
      </c>
      <c r="BF1547" s="40">
        <v>112.9610418</v>
      </c>
      <c r="BG1547" s="40">
        <v>115.8185166</v>
      </c>
      <c r="BH1547" s="40">
        <v>118.84195939999999</v>
      </c>
      <c r="BI1547" s="40">
        <v>121.9324621</v>
      </c>
      <c r="BJ1547" s="40">
        <v>125.0464434</v>
      </c>
      <c r="BK1547" s="40">
        <v>128.17049370000001</v>
      </c>
      <c r="BL1547" s="40">
        <v>131.2968884</v>
      </c>
    </row>
    <row r="1548" spans="1:64" x14ac:dyDescent="0.3">
      <c r="A1548" s="40" t="s">
        <v>147</v>
      </c>
      <c r="B1548" s="40" t="s">
        <v>148</v>
      </c>
      <c r="C1548" s="40" t="s">
        <v>330</v>
      </c>
      <c r="D1548" s="40" t="s">
        <v>254</v>
      </c>
      <c r="E1548" s="40" t="s">
        <v>293</v>
      </c>
      <c r="F1548" s="40">
        <v>0</v>
      </c>
      <c r="G1548" s="40" t="s">
        <v>256</v>
      </c>
      <c r="H1548" s="40">
        <v>44.243233680000003</v>
      </c>
      <c r="I1548" s="40">
        <v>44.7918406</v>
      </c>
      <c r="J1548" s="40">
        <v>45.353588039999998</v>
      </c>
      <c r="K1548" s="40">
        <v>45.945290900000003</v>
      </c>
      <c r="L1548" s="40">
        <v>46.57932066</v>
      </c>
      <c r="M1548" s="40">
        <v>47.26044357</v>
      </c>
      <c r="N1548" s="40">
        <v>47.984785870000003</v>
      </c>
      <c r="O1548" s="40">
        <v>48.746005150000002</v>
      </c>
      <c r="P1548" s="40">
        <v>49.531635029999997</v>
      </c>
      <c r="Q1548" s="40">
        <v>50.334715959999997</v>
      </c>
      <c r="R1548" s="40">
        <v>51.156225890000002</v>
      </c>
      <c r="S1548" s="40">
        <v>52.000238000000003</v>
      </c>
      <c r="T1548" s="40">
        <v>52.872752869999999</v>
      </c>
      <c r="U1548" s="40">
        <v>53.77954321</v>
      </c>
      <c r="V1548" s="40">
        <v>54.726020939999998</v>
      </c>
      <c r="W1548" s="40">
        <v>55.597320500000002</v>
      </c>
      <c r="X1548" s="40">
        <v>56.410655589999998</v>
      </c>
      <c r="Y1548" s="40">
        <v>57.252721309999998</v>
      </c>
      <c r="Z1548" s="40">
        <v>58.138974849999997</v>
      </c>
      <c r="AA1548" s="40">
        <v>59.07621434</v>
      </c>
      <c r="AB1548" s="40">
        <v>60.068465490000001</v>
      </c>
      <c r="AC1548" s="40">
        <v>61.10637612</v>
      </c>
      <c r="AD1548" s="40">
        <v>62.174194720000003</v>
      </c>
      <c r="AE1548" s="40">
        <v>63.251393960000001</v>
      </c>
      <c r="AF1548" s="40">
        <v>64.323447139999999</v>
      </c>
      <c r="AG1548" s="40">
        <v>65.636359089999999</v>
      </c>
      <c r="AH1548" s="40">
        <v>67.18374944</v>
      </c>
      <c r="AI1548" s="40">
        <v>68.774814899999996</v>
      </c>
      <c r="AJ1548" s="40">
        <v>70.413229889999997</v>
      </c>
      <c r="AK1548" s="40">
        <v>72.099924869999995</v>
      </c>
      <c r="AL1548" s="40">
        <v>73.836931680000006</v>
      </c>
      <c r="AM1548" s="40">
        <v>75.622864109999995</v>
      </c>
      <c r="AN1548" s="40">
        <v>77.461453550000002</v>
      </c>
      <c r="AO1548" s="40">
        <v>79.354295070000006</v>
      </c>
      <c r="AP1548" s="40">
        <v>81.303876259999996</v>
      </c>
      <c r="AQ1548" s="40">
        <v>83.311383950000007</v>
      </c>
      <c r="AR1548" s="40">
        <v>85.189176549999999</v>
      </c>
      <c r="AS1548" s="40">
        <v>86.949445100000005</v>
      </c>
      <c r="AT1548" s="40">
        <v>88.735614900000002</v>
      </c>
      <c r="AU1548" s="40">
        <v>90.546309230000006</v>
      </c>
      <c r="AV1548" s="40">
        <v>92.382942779999993</v>
      </c>
      <c r="AW1548" s="40">
        <v>94.24040746</v>
      </c>
      <c r="AX1548" s="40">
        <v>96.125159589999996</v>
      </c>
      <c r="AY1548" s="40">
        <v>98.039373429999998</v>
      </c>
      <c r="AZ1548" s="40">
        <v>99.989894590000006</v>
      </c>
      <c r="BA1548" s="40">
        <v>101.970732</v>
      </c>
      <c r="BB1548" s="40">
        <v>104.1995776</v>
      </c>
      <c r="BC1548" s="40">
        <v>106.6493717</v>
      </c>
      <c r="BD1548" s="40">
        <v>109.142917</v>
      </c>
      <c r="BE1548" s="40">
        <v>111.6676235</v>
      </c>
      <c r="BF1548" s="40">
        <v>114.21903829999999</v>
      </c>
      <c r="BG1548" s="40">
        <v>116.79590810000001</v>
      </c>
      <c r="BH1548" s="40">
        <v>119.3920329</v>
      </c>
      <c r="BI1548" s="40">
        <v>121.99950370000001</v>
      </c>
      <c r="BJ1548" s="40">
        <v>124.61430439999999</v>
      </c>
      <c r="BK1548" s="40">
        <v>127.2317446</v>
      </c>
      <c r="BL1548" s="40">
        <v>129.85397950000001</v>
      </c>
    </row>
    <row r="1549" spans="1:64" x14ac:dyDescent="0.3">
      <c r="A1549" s="40" t="s">
        <v>153</v>
      </c>
      <c r="B1549" s="40" t="s">
        <v>154</v>
      </c>
      <c r="C1549" s="40" t="s">
        <v>330</v>
      </c>
      <c r="D1549" s="40" t="s">
        <v>254</v>
      </c>
      <c r="E1549" s="40" t="s">
        <v>293</v>
      </c>
      <c r="F1549" s="40">
        <v>0</v>
      </c>
      <c r="G1549" s="40" t="s">
        <v>256</v>
      </c>
      <c r="H1549" s="40">
        <v>50.409710949999997</v>
      </c>
      <c r="I1549" s="40">
        <v>51.160306419999998</v>
      </c>
      <c r="J1549" s="40">
        <v>51.938440649999997</v>
      </c>
      <c r="K1549" s="40">
        <v>52.740856710000003</v>
      </c>
      <c r="L1549" s="40">
        <v>53.566561929999999</v>
      </c>
      <c r="M1549" s="40">
        <v>54.413827449999999</v>
      </c>
      <c r="N1549" s="40">
        <v>55.283746360000002</v>
      </c>
      <c r="O1549" s="40">
        <v>56.175805570000001</v>
      </c>
      <c r="P1549" s="40">
        <v>57.091622389999998</v>
      </c>
      <c r="Q1549" s="40">
        <v>58.027962219999999</v>
      </c>
      <c r="R1549" s="40">
        <v>58.580956839999999</v>
      </c>
      <c r="S1549" s="40">
        <v>59.10340119</v>
      </c>
      <c r="T1549" s="40">
        <v>59.596823319999999</v>
      </c>
      <c r="U1549" s="40">
        <v>60.055066349999997</v>
      </c>
      <c r="V1549" s="40">
        <v>60.477048349999997</v>
      </c>
      <c r="W1549" s="40">
        <v>61.011349189999997</v>
      </c>
      <c r="X1549" s="40">
        <v>62.077396640000003</v>
      </c>
      <c r="Y1549" s="40">
        <v>63.169755930000001</v>
      </c>
      <c r="Z1549" s="40">
        <v>64.291929350000004</v>
      </c>
      <c r="AA1549" s="40">
        <v>65.442611889999995</v>
      </c>
      <c r="AB1549" s="40">
        <v>66.620030119999996</v>
      </c>
      <c r="AC1549" s="40">
        <v>67.816231360000003</v>
      </c>
      <c r="AD1549" s="40">
        <v>69.028059080000006</v>
      </c>
      <c r="AE1549" s="40">
        <v>70.250839839999998</v>
      </c>
      <c r="AF1549" s="40">
        <v>71.481394800000004</v>
      </c>
      <c r="AG1549" s="40">
        <v>72.713589369999994</v>
      </c>
      <c r="AH1549" s="40">
        <v>74.038985159999996</v>
      </c>
      <c r="AI1549" s="40">
        <v>75.660224540000002</v>
      </c>
      <c r="AJ1549" s="40">
        <v>77.270142800000002</v>
      </c>
      <c r="AK1549" s="40">
        <v>78.849767319999998</v>
      </c>
      <c r="AL1549" s="40">
        <v>80.397703879999995</v>
      </c>
      <c r="AM1549" s="40">
        <v>81.913316699999996</v>
      </c>
      <c r="AN1549" s="40">
        <v>83.395144639999998</v>
      </c>
      <c r="AO1549" s="40">
        <v>84.831052349999993</v>
      </c>
      <c r="AP1549" s="40">
        <v>86.221664450000006</v>
      </c>
      <c r="AQ1549" s="40">
        <v>87.562485949999996</v>
      </c>
      <c r="AR1549" s="40">
        <v>88.866198740000002</v>
      </c>
      <c r="AS1549" s="40">
        <v>90.152400049999997</v>
      </c>
      <c r="AT1549" s="40">
        <v>91.448729009999994</v>
      </c>
      <c r="AU1549" s="40">
        <v>92.777839020000002</v>
      </c>
      <c r="AV1549" s="40">
        <v>94.149924650000003</v>
      </c>
      <c r="AW1549" s="40">
        <v>95.556140920000004</v>
      </c>
      <c r="AX1549" s="40">
        <v>96.999187070000005</v>
      </c>
      <c r="AY1549" s="40">
        <v>98.475828489999998</v>
      </c>
      <c r="AZ1549" s="40">
        <v>99.989054400000001</v>
      </c>
      <c r="BA1549" s="40">
        <v>101.53511709999999</v>
      </c>
      <c r="BB1549" s="40">
        <v>103.1104697</v>
      </c>
      <c r="BC1549" s="40">
        <v>104.7044604</v>
      </c>
      <c r="BD1549" s="40">
        <v>106.3056452</v>
      </c>
      <c r="BE1549" s="40">
        <v>107.90089620000001</v>
      </c>
      <c r="BF1549" s="40">
        <v>109.4875699</v>
      </c>
      <c r="BG1549" s="40">
        <v>111.0631456</v>
      </c>
      <c r="BH1549" s="40">
        <v>112.62456709999999</v>
      </c>
      <c r="BI1549" s="40">
        <v>114.1669491</v>
      </c>
      <c r="BJ1549" s="40">
        <v>115.6861423</v>
      </c>
      <c r="BK1549" s="40">
        <v>117.1783209</v>
      </c>
      <c r="BL1549" s="40">
        <v>118.64617320000001</v>
      </c>
    </row>
    <row r="1550" spans="1:64" x14ac:dyDescent="0.3">
      <c r="A1550" s="40" t="s">
        <v>155</v>
      </c>
      <c r="B1550" s="40" t="s">
        <v>156</v>
      </c>
      <c r="C1550" s="40" t="s">
        <v>330</v>
      </c>
      <c r="D1550" s="40" t="s">
        <v>254</v>
      </c>
      <c r="E1550" s="40" t="s">
        <v>293</v>
      </c>
      <c r="F1550" s="40">
        <v>0</v>
      </c>
      <c r="G1550" s="40" t="s">
        <v>256</v>
      </c>
      <c r="H1550" s="40">
        <v>36.171707859999998</v>
      </c>
      <c r="I1550" s="40">
        <v>36.781215279999998</v>
      </c>
      <c r="J1550" s="40">
        <v>37.399310530000001</v>
      </c>
      <c r="K1550" s="40">
        <v>37.994526059999998</v>
      </c>
      <c r="L1550" s="40">
        <v>38.51020252</v>
      </c>
      <c r="M1550" s="40">
        <v>38.997828779999999</v>
      </c>
      <c r="N1550" s="40">
        <v>39.4621815</v>
      </c>
      <c r="O1550" s="40">
        <v>39.922723060000003</v>
      </c>
      <c r="P1550" s="40">
        <v>40.408278590000002</v>
      </c>
      <c r="Q1550" s="40">
        <v>40.932746139999999</v>
      </c>
      <c r="R1550" s="40">
        <v>41.507394069999997</v>
      </c>
      <c r="S1550" s="40">
        <v>42.117536680000001</v>
      </c>
      <c r="T1550" s="40">
        <v>42.75082578</v>
      </c>
      <c r="U1550" s="40">
        <v>43.338368170000003</v>
      </c>
      <c r="V1550" s="40">
        <v>43.848988480000003</v>
      </c>
      <c r="W1550" s="40">
        <v>44.273882909999998</v>
      </c>
      <c r="X1550" s="40">
        <v>44.631853229999997</v>
      </c>
      <c r="Y1550" s="40">
        <v>44.944927989999996</v>
      </c>
      <c r="Z1550" s="40">
        <v>45.718976230000003</v>
      </c>
      <c r="AA1550" s="40">
        <v>46.551703770000003</v>
      </c>
      <c r="AB1550" s="40">
        <v>47.449869059999997</v>
      </c>
      <c r="AC1550" s="40">
        <v>48.412875020000001</v>
      </c>
      <c r="AD1550" s="40">
        <v>49.460831929999998</v>
      </c>
      <c r="AE1550" s="40">
        <v>50.614129519999999</v>
      </c>
      <c r="AF1550" s="40">
        <v>51.888800109999998</v>
      </c>
      <c r="AG1550" s="40">
        <v>53.296594800000001</v>
      </c>
      <c r="AH1550" s="40">
        <v>54.83452818</v>
      </c>
      <c r="AI1550" s="40">
        <v>56.474766019999997</v>
      </c>
      <c r="AJ1550" s="40">
        <v>58.180594069999998</v>
      </c>
      <c r="AK1550" s="40">
        <v>59.926515600000002</v>
      </c>
      <c r="AL1550" s="40">
        <v>61.704705019999999</v>
      </c>
      <c r="AM1550" s="40">
        <v>63.530394299999998</v>
      </c>
      <c r="AN1550" s="40">
        <v>65.452747509999995</v>
      </c>
      <c r="AO1550" s="40">
        <v>67.587103290000002</v>
      </c>
      <c r="AP1550" s="40">
        <v>69.839109840000006</v>
      </c>
      <c r="AQ1550" s="40">
        <v>72.207102939999999</v>
      </c>
      <c r="AR1550" s="40">
        <v>74.690701469999993</v>
      </c>
      <c r="AS1550" s="40">
        <v>77.309647290000001</v>
      </c>
      <c r="AT1550" s="40">
        <v>80.091520540000005</v>
      </c>
      <c r="AU1550" s="40">
        <v>83.051451569999998</v>
      </c>
      <c r="AV1550" s="40">
        <v>86.205282139999994</v>
      </c>
      <c r="AW1550" s="40">
        <v>89.538847390000001</v>
      </c>
      <c r="AX1550" s="40">
        <v>92.996097739999996</v>
      </c>
      <c r="AY1550" s="40">
        <v>96.503363329999999</v>
      </c>
      <c r="AZ1550" s="40">
        <v>100.0088631</v>
      </c>
      <c r="BA1550" s="40">
        <v>103.4877736</v>
      </c>
      <c r="BB1550" s="40">
        <v>106.9575881</v>
      </c>
      <c r="BC1550" s="40">
        <v>110.46587</v>
      </c>
      <c r="BD1550" s="40">
        <v>114.07798080000001</v>
      </c>
      <c r="BE1550" s="40">
        <v>117.81338289999999</v>
      </c>
      <c r="BF1550" s="40">
        <v>121.68439909999999</v>
      </c>
      <c r="BG1550" s="40">
        <v>125.66646</v>
      </c>
      <c r="BH1550" s="40">
        <v>129.72743750000001</v>
      </c>
      <c r="BI1550" s="40">
        <v>133.81879000000001</v>
      </c>
      <c r="BJ1550" s="40">
        <v>137.9032316</v>
      </c>
      <c r="BK1550" s="40">
        <v>141.9677916</v>
      </c>
      <c r="BL1550" s="40">
        <v>146.02049890000001</v>
      </c>
    </row>
    <row r="1551" spans="1:64" x14ac:dyDescent="0.3">
      <c r="A1551" s="40" t="s">
        <v>284</v>
      </c>
      <c r="B1551" s="40" t="s">
        <v>272</v>
      </c>
      <c r="C1551" s="40" t="s">
        <v>330</v>
      </c>
      <c r="D1551" s="40" t="s">
        <v>254</v>
      </c>
      <c r="E1551" s="40" t="s">
        <v>287</v>
      </c>
      <c r="F1551" s="40">
        <v>0</v>
      </c>
      <c r="G1551" s="40" t="s">
        <v>256</v>
      </c>
      <c r="H1551" s="40">
        <v>29.820237049999999</v>
      </c>
      <c r="I1551" s="40">
        <v>30.509072360000001</v>
      </c>
      <c r="J1551" s="40">
        <v>31.20400991</v>
      </c>
      <c r="K1551" s="40">
        <v>31.868396489999999</v>
      </c>
      <c r="L1551" s="40">
        <v>32.481705499999997</v>
      </c>
      <c r="M1551" s="40">
        <v>33.409553150000001</v>
      </c>
      <c r="N1551" s="40">
        <v>34.335220710000002</v>
      </c>
      <c r="O1551" s="40">
        <v>35.294475429999999</v>
      </c>
      <c r="P1551" s="40">
        <v>36.3357071</v>
      </c>
      <c r="Q1551" s="40">
        <v>37.489187950000002</v>
      </c>
      <c r="R1551" s="40">
        <v>38.763060940000003</v>
      </c>
      <c r="S1551" s="40">
        <v>40.139517099999999</v>
      </c>
      <c r="T1551" s="40">
        <v>41.599214449999998</v>
      </c>
      <c r="U1551" s="40">
        <v>43.10790884</v>
      </c>
      <c r="V1551" s="40">
        <v>44.584310180000003</v>
      </c>
      <c r="W1551" s="40">
        <v>45.76448954</v>
      </c>
      <c r="X1551" s="40">
        <v>46.916208410000003</v>
      </c>
      <c r="Y1551" s="40">
        <v>48.027849660000001</v>
      </c>
      <c r="Z1551" s="40">
        <v>50.064391970000003</v>
      </c>
      <c r="AA1551" s="40">
        <v>52.154629929999999</v>
      </c>
      <c r="AB1551" s="40">
        <v>54.298344520000001</v>
      </c>
      <c r="AC1551" s="40">
        <v>56.48796024</v>
      </c>
      <c r="AD1551" s="40">
        <v>58.710038230000002</v>
      </c>
      <c r="AE1551" s="40">
        <v>60.945853700000001</v>
      </c>
      <c r="AF1551" s="40">
        <v>63.184327080000003</v>
      </c>
      <c r="AG1551" s="40">
        <v>65.413104579999995</v>
      </c>
      <c r="AH1551" s="40">
        <v>67.632783489999994</v>
      </c>
      <c r="AI1551" s="40">
        <v>69.81809878</v>
      </c>
      <c r="AJ1551" s="40">
        <v>71.920511329999997</v>
      </c>
      <c r="AK1551" s="40">
        <v>74.072976109999999</v>
      </c>
      <c r="AL1551" s="40">
        <v>76.273910319999999</v>
      </c>
      <c r="AM1551" s="40">
        <v>78.505027170000005</v>
      </c>
      <c r="AN1551" s="40">
        <v>80.740952149999998</v>
      </c>
      <c r="AO1551" s="40">
        <v>82.948207589999996</v>
      </c>
      <c r="AP1551" s="40">
        <v>85.098223509999997</v>
      </c>
      <c r="AQ1551" s="40">
        <v>87.194951930000002</v>
      </c>
      <c r="AR1551" s="40">
        <v>89.236232680000001</v>
      </c>
      <c r="AS1551" s="40">
        <v>91.17225243</v>
      </c>
      <c r="AT1551" s="40">
        <v>92.910691319999998</v>
      </c>
      <c r="AU1551" s="40">
        <v>94.425059880000006</v>
      </c>
      <c r="AV1551" s="40">
        <v>95.725372550000003</v>
      </c>
      <c r="AW1551" s="40">
        <v>96.841324189999995</v>
      </c>
      <c r="AX1551" s="40">
        <v>97.853677270000006</v>
      </c>
      <c r="AY1551" s="40">
        <v>98.867005919999997</v>
      </c>
      <c r="AZ1551" s="40">
        <v>99.965686149999996</v>
      </c>
      <c r="BA1551" s="40">
        <v>101.1673079</v>
      </c>
      <c r="BB1551" s="40">
        <v>102.4622948</v>
      </c>
      <c r="BC1551" s="40">
        <v>103.8591382</v>
      </c>
      <c r="BD1551" s="40">
        <v>105.362696</v>
      </c>
      <c r="BE1551" s="40">
        <v>106.9670351</v>
      </c>
      <c r="BF1551" s="40">
        <v>108.6813339</v>
      </c>
      <c r="BG1551" s="40">
        <v>110.5054628</v>
      </c>
      <c r="BH1551" s="40">
        <v>112.4106728</v>
      </c>
      <c r="BI1551" s="40">
        <v>114.3579314</v>
      </c>
      <c r="BJ1551" s="40">
        <v>116.2979529</v>
      </c>
      <c r="BK1551" s="40">
        <v>118.22358</v>
      </c>
      <c r="BL1551" s="40">
        <v>120.1350415</v>
      </c>
    </row>
    <row r="1552" spans="1:64" x14ac:dyDescent="0.3">
      <c r="A1552" s="40" t="s">
        <v>273</v>
      </c>
      <c r="B1552" s="40" t="s">
        <v>274</v>
      </c>
      <c r="C1552" s="40" t="s">
        <v>330</v>
      </c>
      <c r="D1552" s="40" t="s">
        <v>254</v>
      </c>
      <c r="E1552" s="40" t="s">
        <v>287</v>
      </c>
      <c r="F1552" s="40">
        <v>0</v>
      </c>
      <c r="G1552" s="40" t="s">
        <v>256</v>
      </c>
      <c r="H1552" s="40">
        <v>46.097252810000001</v>
      </c>
      <c r="I1552" s="40">
        <v>47.22052618</v>
      </c>
      <c r="J1552" s="40">
        <v>48.310912639999998</v>
      </c>
      <c r="K1552" s="40">
        <v>49.319808639999998</v>
      </c>
      <c r="L1552" s="40">
        <v>50.221383899999999</v>
      </c>
      <c r="M1552" s="40">
        <v>50.98720926</v>
      </c>
      <c r="N1552" s="40">
        <v>51.638243180000003</v>
      </c>
      <c r="O1552" s="40">
        <v>52.247668519999998</v>
      </c>
      <c r="P1552" s="40">
        <v>52.914797919999998</v>
      </c>
      <c r="Q1552" s="40">
        <v>53.805457859999997</v>
      </c>
      <c r="R1552" s="40">
        <v>55.078779400000002</v>
      </c>
      <c r="S1552" s="40">
        <v>56.503541060000003</v>
      </c>
      <c r="T1552" s="40">
        <v>57.981945469999999</v>
      </c>
      <c r="U1552" s="40">
        <v>59.372780669999997</v>
      </c>
      <c r="V1552" s="40">
        <v>60.586336670000001</v>
      </c>
      <c r="W1552" s="40">
        <v>61.574785159999998</v>
      </c>
      <c r="X1552" s="40">
        <v>62.397812430000002</v>
      </c>
      <c r="Y1552" s="40">
        <v>63.203281799999999</v>
      </c>
      <c r="Z1552" s="40">
        <v>64.193148669999999</v>
      </c>
      <c r="AA1552" s="40">
        <v>65.507691170000001</v>
      </c>
      <c r="AB1552" s="40">
        <v>67.201098259999995</v>
      </c>
      <c r="AC1552" s="40">
        <v>69.211886480000004</v>
      </c>
      <c r="AD1552" s="40">
        <v>71.425105830000007</v>
      </c>
      <c r="AE1552" s="40">
        <v>73.525163550000002</v>
      </c>
      <c r="AF1552" s="40">
        <v>75.174715559999996</v>
      </c>
      <c r="AG1552" s="40">
        <v>76.666510829999993</v>
      </c>
      <c r="AH1552" s="40">
        <v>78.039030499999996</v>
      </c>
      <c r="AI1552" s="40">
        <v>79.329293250000006</v>
      </c>
      <c r="AJ1552" s="40">
        <v>80.606640859999999</v>
      </c>
      <c r="AK1552" s="40">
        <v>81.909598500000001</v>
      </c>
      <c r="AL1552" s="40">
        <v>83.246491419999998</v>
      </c>
      <c r="AM1552" s="40">
        <v>84.593973689999999</v>
      </c>
      <c r="AN1552" s="40">
        <v>85.925439780000005</v>
      </c>
      <c r="AO1552" s="40">
        <v>87.196717449999994</v>
      </c>
      <c r="AP1552" s="40">
        <v>88.386901100000003</v>
      </c>
      <c r="AQ1552" s="40">
        <v>89.484300149999996</v>
      </c>
      <c r="AR1552" s="40">
        <v>90.512005029999997</v>
      </c>
      <c r="AS1552" s="40">
        <v>91.496383410000007</v>
      </c>
      <c r="AT1552" s="40">
        <v>92.487184119999995</v>
      </c>
      <c r="AU1552" s="40">
        <v>93.552401040000007</v>
      </c>
      <c r="AV1552" s="40">
        <v>94.787726000000006</v>
      </c>
      <c r="AW1552" s="40">
        <v>96.059153440000003</v>
      </c>
      <c r="AX1552" s="40">
        <v>97.359353630000001</v>
      </c>
      <c r="AY1552" s="40">
        <v>98.674063509999996</v>
      </c>
      <c r="AZ1552" s="40">
        <v>99.999063230000004</v>
      </c>
      <c r="BA1552" s="40">
        <v>101.3268733</v>
      </c>
      <c r="BB1552" s="40">
        <v>102.653723</v>
      </c>
      <c r="BC1552" s="40">
        <v>103.96005479999999</v>
      </c>
      <c r="BD1552" s="40">
        <v>105.2284605</v>
      </c>
      <c r="BE1552" s="40">
        <v>106.43342699999999</v>
      </c>
      <c r="BF1552" s="40">
        <v>107.5735799</v>
      </c>
      <c r="BG1552" s="40">
        <v>108.65170310000001</v>
      </c>
      <c r="BH1552" s="40">
        <v>109.6741045</v>
      </c>
      <c r="BI1552" s="40">
        <v>110.6458232</v>
      </c>
      <c r="BJ1552" s="40">
        <v>111.5703656</v>
      </c>
      <c r="BK1552" s="40">
        <v>112.44649819999999</v>
      </c>
      <c r="BL1552" s="40">
        <v>113.2742123</v>
      </c>
    </row>
    <row r="1553" spans="1:64" x14ac:dyDescent="0.3">
      <c r="A1553" s="40" t="s">
        <v>161</v>
      </c>
      <c r="B1553" s="40" t="s">
        <v>162</v>
      </c>
      <c r="C1553" s="40" t="s">
        <v>330</v>
      </c>
      <c r="D1553" s="40" t="s">
        <v>254</v>
      </c>
      <c r="E1553" s="40" t="s">
        <v>293</v>
      </c>
      <c r="F1553" s="40">
        <v>0</v>
      </c>
      <c r="G1553" s="40" t="s">
        <v>256</v>
      </c>
      <c r="H1553" s="40">
        <v>54.23971718</v>
      </c>
      <c r="I1553" s="40">
        <v>54.655804629999999</v>
      </c>
      <c r="J1553" s="40">
        <v>55.074984839999999</v>
      </c>
      <c r="K1553" s="40">
        <v>55.50393777</v>
      </c>
      <c r="L1553" s="40">
        <v>55.950596539999999</v>
      </c>
      <c r="M1553" s="40">
        <v>56.413730950000001</v>
      </c>
      <c r="N1553" s="40">
        <v>56.897376559999998</v>
      </c>
      <c r="O1553" s="40">
        <v>57.412283330000001</v>
      </c>
      <c r="P1553" s="40">
        <v>57.975317820000001</v>
      </c>
      <c r="Q1553" s="40">
        <v>58.596551660000003</v>
      </c>
      <c r="R1553" s="40">
        <v>59.281997949999997</v>
      </c>
      <c r="S1553" s="40">
        <v>60.026425400000001</v>
      </c>
      <c r="T1553" s="40">
        <v>60.8133354</v>
      </c>
      <c r="U1553" s="40">
        <v>61.617307400000001</v>
      </c>
      <c r="V1553" s="40">
        <v>62.422279660000001</v>
      </c>
      <c r="W1553" s="40">
        <v>63.216134029999999</v>
      </c>
      <c r="X1553" s="40">
        <v>63.9907994</v>
      </c>
      <c r="Y1553" s="40">
        <v>64.765303799999998</v>
      </c>
      <c r="Z1553" s="40">
        <v>65.579565889999998</v>
      </c>
      <c r="AA1553" s="40">
        <v>66.449670380000001</v>
      </c>
      <c r="AB1553" s="40">
        <v>67.396691829999995</v>
      </c>
      <c r="AC1553" s="40">
        <v>68.404074140000006</v>
      </c>
      <c r="AD1553" s="40">
        <v>69.410456179999997</v>
      </c>
      <c r="AE1553" s="40">
        <v>70.333482759999995</v>
      </c>
      <c r="AF1553" s="40">
        <v>71.12432484</v>
      </c>
      <c r="AG1553" s="40">
        <v>71.754503580000005</v>
      </c>
      <c r="AH1553" s="40">
        <v>72.28681727</v>
      </c>
      <c r="AI1553" s="40">
        <v>72.910580519999996</v>
      </c>
      <c r="AJ1553" s="40">
        <v>73.660135780000005</v>
      </c>
      <c r="AK1553" s="40">
        <v>74.628277780000005</v>
      </c>
      <c r="AL1553" s="40">
        <v>75.852947639999996</v>
      </c>
      <c r="AM1553" s="40">
        <v>77.300803169999995</v>
      </c>
      <c r="AN1553" s="40">
        <v>78.909919889999998</v>
      </c>
      <c r="AO1553" s="40">
        <v>80.579834349999999</v>
      </c>
      <c r="AP1553" s="40">
        <v>82.24585123</v>
      </c>
      <c r="AQ1553" s="40">
        <v>83.890126699999996</v>
      </c>
      <c r="AR1553" s="40">
        <v>85.546083440000004</v>
      </c>
      <c r="AS1553" s="40">
        <v>87.188749290000004</v>
      </c>
      <c r="AT1553" s="40">
        <v>88.70894586</v>
      </c>
      <c r="AU1553" s="40">
        <v>90.342275900000004</v>
      </c>
      <c r="AV1553" s="40">
        <v>92.090452510000006</v>
      </c>
      <c r="AW1553" s="40">
        <v>93.931021459999997</v>
      </c>
      <c r="AX1553" s="40">
        <v>95.863626330000002</v>
      </c>
      <c r="AY1553" s="40">
        <v>97.879299230000001</v>
      </c>
      <c r="AZ1553" s="40">
        <v>99.974579460000001</v>
      </c>
      <c r="BA1553" s="40">
        <v>102.1461213</v>
      </c>
      <c r="BB1553" s="40">
        <v>104.3835772</v>
      </c>
      <c r="BC1553" s="40">
        <v>106.6288283</v>
      </c>
      <c r="BD1553" s="40">
        <v>108.8228474</v>
      </c>
      <c r="BE1553" s="40">
        <v>110.9283487</v>
      </c>
      <c r="BF1553" s="40">
        <v>112.9272125</v>
      </c>
      <c r="BG1553" s="40">
        <v>114.8387773</v>
      </c>
      <c r="BH1553" s="40">
        <v>116.70528419999999</v>
      </c>
      <c r="BI1553" s="40">
        <v>118.58421970000001</v>
      </c>
      <c r="BJ1553" s="40">
        <v>120.51836520000001</v>
      </c>
      <c r="BK1553" s="40">
        <v>122.51530889999999</v>
      </c>
      <c r="BL1553" s="40">
        <v>124.5584374</v>
      </c>
    </row>
    <row r="1554" spans="1:64" x14ac:dyDescent="0.3">
      <c r="A1554" s="40" t="s">
        <v>163</v>
      </c>
      <c r="B1554" s="40" t="s">
        <v>164</v>
      </c>
      <c r="C1554" s="40" t="s">
        <v>330</v>
      </c>
      <c r="D1554" s="40" t="s">
        <v>254</v>
      </c>
      <c r="E1554" s="40" t="s">
        <v>293</v>
      </c>
      <c r="F1554" s="40">
        <v>0</v>
      </c>
      <c r="G1554" s="40" t="s">
        <v>256</v>
      </c>
      <c r="H1554" s="40">
        <v>45.114907109999997</v>
      </c>
      <c r="I1554" s="40">
        <v>46.141527660000001</v>
      </c>
      <c r="J1554" s="40">
        <v>47.173225019999997</v>
      </c>
      <c r="K1554" s="40">
        <v>48.20597085</v>
      </c>
      <c r="L1554" s="40">
        <v>49.23612309</v>
      </c>
      <c r="M1554" s="40">
        <v>50.258439379999999</v>
      </c>
      <c r="N1554" s="40">
        <v>51.26712552</v>
      </c>
      <c r="O1554" s="40">
        <v>52.257380609999998</v>
      </c>
      <c r="P1554" s="40">
        <v>53.226776600000001</v>
      </c>
      <c r="Q1554" s="40">
        <v>54.166373890000003</v>
      </c>
      <c r="R1554" s="40">
        <v>55.071702670000001</v>
      </c>
      <c r="S1554" s="40">
        <v>55.936361740000002</v>
      </c>
      <c r="T1554" s="40">
        <v>56.75770232</v>
      </c>
      <c r="U1554" s="40">
        <v>57.527005539999998</v>
      </c>
      <c r="V1554" s="40">
        <v>58.239304930000003</v>
      </c>
      <c r="W1554" s="40">
        <v>58.885329800000001</v>
      </c>
      <c r="X1554" s="40">
        <v>59.549013170000002</v>
      </c>
      <c r="Y1554" s="40">
        <v>60.24376444</v>
      </c>
      <c r="Z1554" s="40">
        <v>60.889734130000001</v>
      </c>
      <c r="AA1554" s="40">
        <v>61.484163090000003</v>
      </c>
      <c r="AB1554" s="40">
        <v>62.027989439999999</v>
      </c>
      <c r="AC1554" s="40">
        <v>62.510673269999998</v>
      </c>
      <c r="AD1554" s="40">
        <v>62.923495690000003</v>
      </c>
      <c r="AE1554" s="40">
        <v>63.2513918</v>
      </c>
      <c r="AF1554" s="40">
        <v>63.491547279999999</v>
      </c>
      <c r="AG1554" s="40">
        <v>63.638554229999997</v>
      </c>
      <c r="AH1554" s="40">
        <v>63.697489439999998</v>
      </c>
      <c r="AI1554" s="40">
        <v>64.126259689999998</v>
      </c>
      <c r="AJ1554" s="40">
        <v>66.028686219999997</v>
      </c>
      <c r="AK1554" s="40">
        <v>67.975700439999997</v>
      </c>
      <c r="AL1554" s="40">
        <v>69.962059999999994</v>
      </c>
      <c r="AM1554" s="40">
        <v>71.995600830000001</v>
      </c>
      <c r="AN1554" s="40">
        <v>74.106507930000006</v>
      </c>
      <c r="AO1554" s="40">
        <v>76.335616549999997</v>
      </c>
      <c r="AP1554" s="40">
        <v>78.711676929999996</v>
      </c>
      <c r="AQ1554" s="40">
        <v>81.247822580000005</v>
      </c>
      <c r="AR1554" s="40">
        <v>83.935555339999993</v>
      </c>
      <c r="AS1554" s="40">
        <v>86.743310649999998</v>
      </c>
      <c r="AT1554" s="40">
        <v>89.629646249999993</v>
      </c>
      <c r="AU1554" s="40">
        <v>92.560128079999998</v>
      </c>
      <c r="AV1554" s="40">
        <v>94.53147792</v>
      </c>
      <c r="AW1554" s="40">
        <v>95.956131889999995</v>
      </c>
      <c r="AX1554" s="40">
        <v>97.336418910000006</v>
      </c>
      <c r="AY1554" s="40">
        <v>98.683265160000005</v>
      </c>
      <c r="AZ1554" s="40">
        <v>100.01013519999999</v>
      </c>
      <c r="BA1554" s="40">
        <v>101.3065996</v>
      </c>
      <c r="BB1554" s="40">
        <v>102.5702302</v>
      </c>
      <c r="BC1554" s="40">
        <v>103.81934769999999</v>
      </c>
      <c r="BD1554" s="40">
        <v>105.0903728</v>
      </c>
      <c r="BE1554" s="40">
        <v>106.3884927</v>
      </c>
      <c r="BF1554" s="40">
        <v>107.7188945</v>
      </c>
      <c r="BG1554" s="40">
        <v>109.063423</v>
      </c>
      <c r="BH1554" s="40">
        <v>110.3915623</v>
      </c>
      <c r="BI1554" s="40">
        <v>111.6739551</v>
      </c>
      <c r="BJ1554" s="40">
        <v>112.8832858</v>
      </c>
      <c r="BK1554" s="40">
        <v>114.0144226</v>
      </c>
      <c r="BL1554" s="40">
        <v>115.07078660000001</v>
      </c>
    </row>
    <row r="1555" spans="1:64" x14ac:dyDescent="0.3">
      <c r="A1555" s="40" t="s">
        <v>167</v>
      </c>
      <c r="B1555" s="40" t="s">
        <v>168</v>
      </c>
      <c r="C1555" s="40" t="s">
        <v>330</v>
      </c>
      <c r="D1555" s="40" t="s">
        <v>254</v>
      </c>
      <c r="E1555" s="40" t="s">
        <v>293</v>
      </c>
      <c r="F1555" s="40">
        <v>0</v>
      </c>
      <c r="G1555" s="40" t="s">
        <v>256</v>
      </c>
      <c r="H1555" s="40">
        <v>28.746417810000001</v>
      </c>
      <c r="I1555" s="40">
        <v>29.55362367</v>
      </c>
      <c r="J1555" s="40">
        <v>30.340466259999999</v>
      </c>
      <c r="K1555" s="40">
        <v>31.143948210000001</v>
      </c>
      <c r="L1555" s="40">
        <v>31.95942556</v>
      </c>
      <c r="M1555" s="40">
        <v>32.786162300000001</v>
      </c>
      <c r="N1555" s="40">
        <v>33.592877479999999</v>
      </c>
      <c r="O1555" s="40">
        <v>34.405989050000002</v>
      </c>
      <c r="P1555" s="40">
        <v>35.224173909999998</v>
      </c>
      <c r="Q1555" s="40">
        <v>36.046038879999998</v>
      </c>
      <c r="R1555" s="40">
        <v>36.869936670000001</v>
      </c>
      <c r="S1555" s="40">
        <v>37.696077580000001</v>
      </c>
      <c r="T1555" s="40">
        <v>38.529832810000002</v>
      </c>
      <c r="U1555" s="40">
        <v>39.37715188</v>
      </c>
      <c r="V1555" s="40">
        <v>40.242503480000003</v>
      </c>
      <c r="W1555" s="40">
        <v>41.126176780000002</v>
      </c>
      <c r="X1555" s="40">
        <v>42.027111550000001</v>
      </c>
      <c r="Y1555" s="40">
        <v>43.076004259999998</v>
      </c>
      <c r="Z1555" s="40">
        <v>44.236176499999999</v>
      </c>
      <c r="AA1555" s="40">
        <v>45.421461110000003</v>
      </c>
      <c r="AB1555" s="40">
        <v>46.634434159999998</v>
      </c>
      <c r="AC1555" s="40">
        <v>47.879573129999997</v>
      </c>
      <c r="AD1555" s="40">
        <v>49.154284410000002</v>
      </c>
      <c r="AE1555" s="40">
        <v>50.457183579999999</v>
      </c>
      <c r="AF1555" s="40">
        <v>51.789909170000001</v>
      </c>
      <c r="AG1555" s="40">
        <v>53.152172030000003</v>
      </c>
      <c r="AH1555" s="40">
        <v>54.55225239</v>
      </c>
      <c r="AI1555" s="40">
        <v>56.020528710000001</v>
      </c>
      <c r="AJ1555" s="40">
        <v>57.665511639999998</v>
      </c>
      <c r="AK1555" s="40">
        <v>59.420153089999999</v>
      </c>
      <c r="AL1555" s="40">
        <v>61.290341239999997</v>
      </c>
      <c r="AM1555" s="40">
        <v>63.278476910000002</v>
      </c>
      <c r="AN1555" s="40">
        <v>65.384288490000003</v>
      </c>
      <c r="AO1555" s="40">
        <v>67.606777080000001</v>
      </c>
      <c r="AP1555" s="40">
        <v>69.943760909999995</v>
      </c>
      <c r="AQ1555" s="40">
        <v>72.401864169999996</v>
      </c>
      <c r="AR1555" s="40">
        <v>74.983689229999996</v>
      </c>
      <c r="AS1555" s="40">
        <v>77.680027039999999</v>
      </c>
      <c r="AT1555" s="40">
        <v>80.479626999999994</v>
      </c>
      <c r="AU1555" s="40">
        <v>83.375356690000004</v>
      </c>
      <c r="AV1555" s="40">
        <v>86.376153520000003</v>
      </c>
      <c r="AW1555" s="40">
        <v>89.566134289999994</v>
      </c>
      <c r="AX1555" s="40">
        <v>92.878986940000004</v>
      </c>
      <c r="AY1555" s="40">
        <v>96.333593919999998</v>
      </c>
      <c r="AZ1555" s="40">
        <v>99.946016290000003</v>
      </c>
      <c r="BA1555" s="40">
        <v>103.72038980000001</v>
      </c>
      <c r="BB1555" s="40">
        <v>107.661446</v>
      </c>
      <c r="BC1555" s="40">
        <v>111.7797345</v>
      </c>
      <c r="BD1555" s="40">
        <v>116.0821162</v>
      </c>
      <c r="BE1555" s="40">
        <v>120.5778001</v>
      </c>
      <c r="BF1555" s="40">
        <v>125.27651210000001</v>
      </c>
      <c r="BG1555" s="40">
        <v>130.17934750000001</v>
      </c>
      <c r="BH1555" s="40">
        <v>135.2863327</v>
      </c>
      <c r="BI1555" s="40">
        <v>140.5676675</v>
      </c>
      <c r="BJ1555" s="40">
        <v>146.01542209999999</v>
      </c>
      <c r="BK1555" s="40">
        <v>151.6324267</v>
      </c>
      <c r="BL1555" s="40">
        <v>157.41935609999999</v>
      </c>
    </row>
    <row r="1556" spans="1:64" x14ac:dyDescent="0.3">
      <c r="A1556" s="40" t="s">
        <v>169</v>
      </c>
      <c r="B1556" s="40" t="s">
        <v>170</v>
      </c>
      <c r="C1556" s="40" t="s">
        <v>330</v>
      </c>
      <c r="D1556" s="40" t="s">
        <v>254</v>
      </c>
      <c r="E1556" s="40" t="s">
        <v>293</v>
      </c>
      <c r="F1556" s="40">
        <v>0</v>
      </c>
      <c r="G1556" s="40" t="s">
        <v>256</v>
      </c>
      <c r="H1556" s="40">
        <v>45.907639590000002</v>
      </c>
      <c r="I1556" s="40">
        <v>46.745617609999996</v>
      </c>
      <c r="J1556" s="40">
        <v>47.612740719999998</v>
      </c>
      <c r="K1556" s="40">
        <v>48.503631630000001</v>
      </c>
      <c r="L1556" s="40">
        <v>49.414651929999998</v>
      </c>
      <c r="M1556" s="40">
        <v>50.345907939999996</v>
      </c>
      <c r="N1556" s="40">
        <v>51.303472730000003</v>
      </c>
      <c r="O1556" s="40">
        <v>52.291562380000002</v>
      </c>
      <c r="P1556" s="40">
        <v>53.317124110000002</v>
      </c>
      <c r="Q1556" s="40">
        <v>54.386096330000001</v>
      </c>
      <c r="R1556" s="40">
        <v>55.397826199999997</v>
      </c>
      <c r="S1556" s="40">
        <v>56.44413041</v>
      </c>
      <c r="T1556" s="40">
        <v>57.551042529999997</v>
      </c>
      <c r="U1556" s="40">
        <v>58.748178959999997</v>
      </c>
      <c r="V1556" s="40">
        <v>60.055373779999996</v>
      </c>
      <c r="W1556" s="40">
        <v>61.483556399999998</v>
      </c>
      <c r="X1556" s="40">
        <v>63.016747330000001</v>
      </c>
      <c r="Y1556" s="40">
        <v>64.606161169999993</v>
      </c>
      <c r="Z1556" s="40">
        <v>66.187552780000004</v>
      </c>
      <c r="AA1556" s="40">
        <v>67.7139028</v>
      </c>
      <c r="AB1556" s="40">
        <v>68.952498219999995</v>
      </c>
      <c r="AC1556" s="40">
        <v>70.113560039999996</v>
      </c>
      <c r="AD1556" s="40">
        <v>71.225895510000001</v>
      </c>
      <c r="AE1556" s="40">
        <v>72.328326939999997</v>
      </c>
      <c r="AF1556" s="40">
        <v>73.452229729999999</v>
      </c>
      <c r="AG1556" s="40">
        <v>74.599713660000006</v>
      </c>
      <c r="AH1556" s="40">
        <v>75.756979959999995</v>
      </c>
      <c r="AI1556" s="40">
        <v>76.911066199999993</v>
      </c>
      <c r="AJ1556" s="40">
        <v>78.044133520000003</v>
      </c>
      <c r="AK1556" s="40">
        <v>79.139993369999999</v>
      </c>
      <c r="AL1556" s="40">
        <v>80.607846480000006</v>
      </c>
      <c r="AM1556" s="40">
        <v>82.072857380000002</v>
      </c>
      <c r="AN1556" s="40">
        <v>83.540008790000002</v>
      </c>
      <c r="AO1556" s="40">
        <v>85.015348990000007</v>
      </c>
      <c r="AP1556" s="40">
        <v>86.502479780000002</v>
      </c>
      <c r="AQ1556" s="40">
        <v>88.001774429999998</v>
      </c>
      <c r="AR1556" s="40">
        <v>89.518861849999993</v>
      </c>
      <c r="AS1556" s="40">
        <v>91.053349859999997</v>
      </c>
      <c r="AT1556" s="40">
        <v>92.605962590000004</v>
      </c>
      <c r="AU1556" s="40">
        <v>94.178813379999994</v>
      </c>
      <c r="AV1556" s="40">
        <v>95.345128459999998</v>
      </c>
      <c r="AW1556" s="40">
        <v>96.5042057</v>
      </c>
      <c r="AX1556" s="40">
        <v>97.661652739999994</v>
      </c>
      <c r="AY1556" s="40">
        <v>98.824211270000006</v>
      </c>
      <c r="AZ1556" s="40">
        <v>99.997550369999999</v>
      </c>
      <c r="BA1556" s="40">
        <v>101.1782384</v>
      </c>
      <c r="BB1556" s="40">
        <v>102.3610917</v>
      </c>
      <c r="BC1556" s="40">
        <v>103.54057709999999</v>
      </c>
      <c r="BD1556" s="40">
        <v>104.7169876</v>
      </c>
      <c r="BE1556" s="40">
        <v>105.8782703</v>
      </c>
      <c r="BF1556" s="40">
        <v>107.0437419</v>
      </c>
      <c r="BG1556" s="40">
        <v>108.2095963</v>
      </c>
      <c r="BH1556" s="40">
        <v>109.3709463</v>
      </c>
      <c r="BI1556" s="40">
        <v>110.5177121</v>
      </c>
      <c r="BJ1556" s="40">
        <v>111.64253859999999</v>
      </c>
      <c r="BK1556" s="40">
        <v>112.74857179999999</v>
      </c>
      <c r="BL1556" s="40">
        <v>113.83184369999999</v>
      </c>
    </row>
    <row r="1557" spans="1:64" x14ac:dyDescent="0.3">
      <c r="A1557" s="40" t="s">
        <v>173</v>
      </c>
      <c r="B1557" s="40" t="s">
        <v>174</v>
      </c>
      <c r="C1557" s="40" t="s">
        <v>330</v>
      </c>
      <c r="D1557" s="40" t="s">
        <v>254</v>
      </c>
      <c r="E1557" s="40" t="s">
        <v>293</v>
      </c>
      <c r="F1557" s="40">
        <v>0</v>
      </c>
      <c r="G1557" s="40" t="s">
        <v>256</v>
      </c>
      <c r="H1557" s="40">
        <v>38.361376159999999</v>
      </c>
      <c r="I1557" s="40">
        <v>39.08760015</v>
      </c>
      <c r="J1557" s="40">
        <v>39.826966390000003</v>
      </c>
      <c r="K1557" s="40">
        <v>40.581075749999997</v>
      </c>
      <c r="L1557" s="40">
        <v>41.353907489999997</v>
      </c>
      <c r="M1557" s="40">
        <v>42.140049189999999</v>
      </c>
      <c r="N1557" s="40">
        <v>42.936222909999998</v>
      </c>
      <c r="O1557" s="40">
        <v>43.747536140000001</v>
      </c>
      <c r="P1557" s="40">
        <v>44.581688239999998</v>
      </c>
      <c r="Q1557" s="40">
        <v>45.437642459999999</v>
      </c>
      <c r="R1557" s="40">
        <v>46.353499139999997</v>
      </c>
      <c r="S1557" s="40">
        <v>47.292606329999998</v>
      </c>
      <c r="T1557" s="40">
        <v>48.223937939999999</v>
      </c>
      <c r="U1557" s="40">
        <v>49.102014449999999</v>
      </c>
      <c r="V1557" s="40">
        <v>49.901725300000003</v>
      </c>
      <c r="W1557" s="40">
        <v>50.676112150000002</v>
      </c>
      <c r="X1557" s="40">
        <v>51.651734079999997</v>
      </c>
      <c r="Y1557" s="40">
        <v>52.62026651</v>
      </c>
      <c r="Z1557" s="40">
        <v>53.644691639999998</v>
      </c>
      <c r="AA1557" s="40">
        <v>54.767714179999999</v>
      </c>
      <c r="AB1557" s="40">
        <v>56.002491640000002</v>
      </c>
      <c r="AC1557" s="40">
        <v>57.335881759999999</v>
      </c>
      <c r="AD1557" s="40">
        <v>58.752302880000002</v>
      </c>
      <c r="AE1557" s="40">
        <v>60.226644460000003</v>
      </c>
      <c r="AF1557" s="40">
        <v>61.743965170000003</v>
      </c>
      <c r="AG1557" s="40">
        <v>63.294797119999998</v>
      </c>
      <c r="AH1557" s="40">
        <v>64.880863110000007</v>
      </c>
      <c r="AI1557" s="40">
        <v>66.525017270000006</v>
      </c>
      <c r="AJ1557" s="40">
        <v>68.431223739999993</v>
      </c>
      <c r="AK1557" s="40">
        <v>70.388581340000002</v>
      </c>
      <c r="AL1557" s="40">
        <v>72.400230789999995</v>
      </c>
      <c r="AM1557" s="40">
        <v>74.457725670000002</v>
      </c>
      <c r="AN1557" s="40">
        <v>76.528027390000005</v>
      </c>
      <c r="AO1557" s="40">
        <v>78.562774880000006</v>
      </c>
      <c r="AP1557" s="40">
        <v>80.537101539999995</v>
      </c>
      <c r="AQ1557" s="40">
        <v>82.435959330000003</v>
      </c>
      <c r="AR1557" s="40">
        <v>84.280296570000004</v>
      </c>
      <c r="AS1557" s="40">
        <v>86.108213620000001</v>
      </c>
      <c r="AT1557" s="40">
        <v>87.978423730000003</v>
      </c>
      <c r="AU1557" s="40">
        <v>89.934531140000004</v>
      </c>
      <c r="AV1557" s="40">
        <v>91.990821560000001</v>
      </c>
      <c r="AW1557" s="40">
        <v>94.145633169999996</v>
      </c>
      <c r="AX1557" s="40">
        <v>96.154492559999994</v>
      </c>
      <c r="AY1557" s="40">
        <v>98.040650229999997</v>
      </c>
      <c r="AZ1557" s="40">
        <v>99.983493409999994</v>
      </c>
      <c r="BA1557" s="40">
        <v>101.9758564</v>
      </c>
      <c r="BB1557" s="40">
        <v>104.027207</v>
      </c>
      <c r="BC1557" s="40">
        <v>106.1553377</v>
      </c>
      <c r="BD1557" s="40">
        <v>108.38496259999999</v>
      </c>
      <c r="BE1557" s="40">
        <v>110.7243909</v>
      </c>
      <c r="BF1557" s="40">
        <v>113.18049860000001</v>
      </c>
      <c r="BG1557" s="40">
        <v>115.73928979999999</v>
      </c>
      <c r="BH1557" s="40">
        <v>118.36405139999999</v>
      </c>
      <c r="BI1557" s="40">
        <v>121.00846540000001</v>
      </c>
      <c r="BJ1557" s="40">
        <v>123.6202219</v>
      </c>
      <c r="BK1557" s="40">
        <v>126.1878102</v>
      </c>
      <c r="BL1557" s="40">
        <v>128.70891259999999</v>
      </c>
    </row>
    <row r="1558" spans="1:64" x14ac:dyDescent="0.3">
      <c r="A1558" s="40" t="s">
        <v>5</v>
      </c>
      <c r="B1558" s="40" t="s">
        <v>6</v>
      </c>
      <c r="C1558" s="40" t="s">
        <v>329</v>
      </c>
      <c r="D1558" s="40" t="s">
        <v>125</v>
      </c>
      <c r="E1558" s="40" t="s">
        <v>293</v>
      </c>
      <c r="G1558" s="40" t="s">
        <v>126</v>
      </c>
      <c r="AK1558" s="40">
        <v>0.242449782</v>
      </c>
      <c r="AU1558" s="40">
        <v>0.24705100399999999</v>
      </c>
      <c r="BE1558" s="40">
        <v>0.241155861</v>
      </c>
    </row>
    <row r="1559" spans="1:64" x14ac:dyDescent="0.3">
      <c r="A1559" s="40" t="s">
        <v>151</v>
      </c>
      <c r="B1559" s="40" t="s">
        <v>152</v>
      </c>
      <c r="C1559" s="40" t="s">
        <v>329</v>
      </c>
      <c r="D1559" s="40" t="s">
        <v>125</v>
      </c>
      <c r="E1559" s="40" t="s">
        <v>293</v>
      </c>
      <c r="G1559" s="40" t="s">
        <v>126</v>
      </c>
    </row>
    <row r="1560" spans="1:64" x14ac:dyDescent="0.3">
      <c r="A1560" s="40" t="s">
        <v>157</v>
      </c>
      <c r="B1560" s="40" t="s">
        <v>158</v>
      </c>
      <c r="C1560" s="40" t="s">
        <v>329</v>
      </c>
      <c r="D1560" s="40" t="s">
        <v>125</v>
      </c>
      <c r="E1560" s="40" t="s">
        <v>293</v>
      </c>
      <c r="G1560" s="40" t="s">
        <v>126</v>
      </c>
      <c r="AK1560" s="40">
        <v>0</v>
      </c>
      <c r="AU1560" s="40">
        <v>0</v>
      </c>
      <c r="BE1560" s="40">
        <v>0</v>
      </c>
    </row>
    <row r="1561" spans="1:64" x14ac:dyDescent="0.3">
      <c r="A1561" s="40" t="s">
        <v>159</v>
      </c>
      <c r="B1561" s="40" t="s">
        <v>160</v>
      </c>
      <c r="C1561" s="40" t="s">
        <v>329</v>
      </c>
      <c r="D1561" s="40" t="s">
        <v>125</v>
      </c>
      <c r="E1561" s="40" t="s">
        <v>293</v>
      </c>
      <c r="G1561" s="40" t="s">
        <v>126</v>
      </c>
      <c r="AK1561" s="40">
        <v>0.32108446600000001</v>
      </c>
      <c r="AU1561" s="40">
        <v>0.32924176999999999</v>
      </c>
      <c r="BE1561" s="40">
        <v>0.32656880399999999</v>
      </c>
    </row>
    <row r="1562" spans="1:64" x14ac:dyDescent="0.3">
      <c r="A1562" s="40" t="s">
        <v>275</v>
      </c>
      <c r="B1562" s="40" t="s">
        <v>276</v>
      </c>
      <c r="C1562" s="40" t="s">
        <v>329</v>
      </c>
      <c r="D1562" s="40" t="s">
        <v>125</v>
      </c>
      <c r="E1562" s="40" t="s">
        <v>293</v>
      </c>
      <c r="G1562" s="40" t="s">
        <v>126</v>
      </c>
      <c r="AK1562" s="40">
        <v>1.0801526699999999</v>
      </c>
      <c r="AU1562" s="40">
        <v>1.0635463510000001</v>
      </c>
      <c r="BE1562" s="40">
        <v>1.056441693</v>
      </c>
    </row>
    <row r="1563" spans="1:64" x14ac:dyDescent="0.3">
      <c r="A1563" s="40" t="s">
        <v>277</v>
      </c>
      <c r="B1563" s="40" t="s">
        <v>278</v>
      </c>
      <c r="C1563" s="40" t="s">
        <v>329</v>
      </c>
      <c r="D1563" s="40" t="s">
        <v>125</v>
      </c>
      <c r="E1563" s="40" t="s">
        <v>293</v>
      </c>
      <c r="G1563" s="40" t="s">
        <v>126</v>
      </c>
      <c r="AK1563" s="40">
        <v>0</v>
      </c>
      <c r="AU1563" s="40">
        <v>0</v>
      </c>
      <c r="BE1563" s="40">
        <v>0</v>
      </c>
    </row>
    <row r="1564" spans="1:64" x14ac:dyDescent="0.3">
      <c r="A1564" s="40" t="s">
        <v>165</v>
      </c>
      <c r="B1564" s="40" t="s">
        <v>166</v>
      </c>
      <c r="C1564" s="40" t="s">
        <v>329</v>
      </c>
      <c r="D1564" s="40" t="s">
        <v>125</v>
      </c>
      <c r="E1564" s="40" t="s">
        <v>293</v>
      </c>
      <c r="G1564" s="40" t="s">
        <v>126</v>
      </c>
      <c r="AK1564" s="40">
        <v>2.710939829</v>
      </c>
      <c r="AU1564" s="40">
        <v>2.4245291779999998</v>
      </c>
      <c r="BE1564" s="40">
        <v>2.4136938570000002</v>
      </c>
    </row>
    <row r="1565" spans="1:64" x14ac:dyDescent="0.3">
      <c r="A1565" s="40" t="s">
        <v>171</v>
      </c>
      <c r="B1565" s="40" t="s">
        <v>172</v>
      </c>
      <c r="C1565" s="40" t="s">
        <v>329</v>
      </c>
      <c r="D1565" s="40" t="s">
        <v>125</v>
      </c>
      <c r="E1565" s="40" t="s">
        <v>293</v>
      </c>
      <c r="G1565" s="40" t="s">
        <v>126</v>
      </c>
    </row>
    <row r="1566" spans="1:64" x14ac:dyDescent="0.3">
      <c r="A1566" s="40" t="s">
        <v>175</v>
      </c>
      <c r="B1566" s="40" t="s">
        <v>176</v>
      </c>
      <c r="C1566" s="40" t="s">
        <v>329</v>
      </c>
      <c r="D1566" s="40" t="s">
        <v>125</v>
      </c>
      <c r="E1566" s="40" t="s">
        <v>293</v>
      </c>
      <c r="G1566" s="40" t="s">
        <v>126</v>
      </c>
      <c r="AK1566" s="40">
        <v>5.2546450000000001E-2</v>
      </c>
      <c r="AU1566" s="40">
        <v>5.6643899999999997E-2</v>
      </c>
      <c r="BE1566" s="40">
        <v>5.5264002E-2</v>
      </c>
    </row>
    <row r="1567" spans="1:64" x14ac:dyDescent="0.3">
      <c r="A1567" s="40" t="s">
        <v>177</v>
      </c>
      <c r="B1567" s="40" t="s">
        <v>178</v>
      </c>
      <c r="C1567" s="40" t="s">
        <v>329</v>
      </c>
      <c r="D1567" s="40" t="s">
        <v>125</v>
      </c>
      <c r="E1567" s="40" t="s">
        <v>293</v>
      </c>
      <c r="G1567" s="40" t="s">
        <v>126</v>
      </c>
      <c r="AK1567" s="40">
        <v>0.41720285000000001</v>
      </c>
      <c r="AU1567" s="40">
        <v>0.39996253700000001</v>
      </c>
      <c r="BE1567" s="40">
        <v>0.39663004499999999</v>
      </c>
    </row>
    <row r="1568" spans="1:64" x14ac:dyDescent="0.3">
      <c r="A1568" s="40" t="s">
        <v>179</v>
      </c>
      <c r="B1568" s="40" t="s">
        <v>180</v>
      </c>
      <c r="C1568" s="40" t="s">
        <v>329</v>
      </c>
      <c r="D1568" s="40" t="s">
        <v>125</v>
      </c>
      <c r="E1568" s="40" t="s">
        <v>293</v>
      </c>
      <c r="G1568" s="40" t="s">
        <v>126</v>
      </c>
    </row>
    <row r="1569" spans="1:64" x14ac:dyDescent="0.3">
      <c r="A1569" s="40" t="s">
        <v>279</v>
      </c>
      <c r="B1569" s="40" t="s">
        <v>280</v>
      </c>
      <c r="C1569" s="40" t="s">
        <v>329</v>
      </c>
      <c r="D1569" s="40" t="s">
        <v>125</v>
      </c>
      <c r="E1569" s="40" t="s">
        <v>293</v>
      </c>
      <c r="G1569" s="40" t="s">
        <v>126</v>
      </c>
    </row>
    <row r="1570" spans="1:64" x14ac:dyDescent="0.3">
      <c r="A1570" s="40" t="s">
        <v>281</v>
      </c>
      <c r="B1570" s="40" t="s">
        <v>282</v>
      </c>
      <c r="C1570" s="40" t="s">
        <v>329</v>
      </c>
      <c r="D1570" s="40" t="s">
        <v>125</v>
      </c>
      <c r="E1570" s="40" t="s">
        <v>293</v>
      </c>
      <c r="G1570" s="40" t="s">
        <v>126</v>
      </c>
    </row>
    <row r="1571" spans="1:64" x14ac:dyDescent="0.3">
      <c r="A1571" s="40" t="s">
        <v>147</v>
      </c>
      <c r="B1571" s="40" t="s">
        <v>148</v>
      </c>
      <c r="C1571" s="40" t="s">
        <v>330</v>
      </c>
      <c r="D1571" s="40" t="s">
        <v>125</v>
      </c>
      <c r="E1571" s="40" t="s">
        <v>293</v>
      </c>
      <c r="G1571" s="40" t="s">
        <v>126</v>
      </c>
    </row>
    <row r="1572" spans="1:64" x14ac:dyDescent="0.3">
      <c r="A1572" s="40" t="s">
        <v>153</v>
      </c>
      <c r="B1572" s="40" t="s">
        <v>154</v>
      </c>
      <c r="C1572" s="40" t="s">
        <v>330</v>
      </c>
      <c r="D1572" s="40" t="s">
        <v>125</v>
      </c>
      <c r="E1572" s="40" t="s">
        <v>293</v>
      </c>
      <c r="G1572" s="40" t="s">
        <v>126</v>
      </c>
      <c r="AK1572" s="40">
        <v>0.20233474900000001</v>
      </c>
      <c r="AU1572" s="40">
        <v>0.18434873399999999</v>
      </c>
      <c r="BE1572" s="40">
        <v>0.18056271900000001</v>
      </c>
    </row>
    <row r="1573" spans="1:64" x14ac:dyDescent="0.3">
      <c r="A1573" s="40" t="s">
        <v>155</v>
      </c>
      <c r="B1573" s="40" t="s">
        <v>156</v>
      </c>
      <c r="C1573" s="40" t="s">
        <v>330</v>
      </c>
      <c r="D1573" s="40" t="s">
        <v>125</v>
      </c>
      <c r="E1573" s="40" t="s">
        <v>293</v>
      </c>
      <c r="G1573" s="40" t="s">
        <v>126</v>
      </c>
    </row>
    <row r="1574" spans="1:64" x14ac:dyDescent="0.3">
      <c r="A1574" s="40" t="s">
        <v>284</v>
      </c>
      <c r="B1574" s="40" t="s">
        <v>272</v>
      </c>
      <c r="C1574" s="40" t="s">
        <v>330</v>
      </c>
      <c r="D1574" s="40" t="s">
        <v>125</v>
      </c>
      <c r="E1574" s="40" t="s">
        <v>293</v>
      </c>
      <c r="G1574" s="40" t="s">
        <v>126</v>
      </c>
      <c r="AK1574" s="40">
        <v>0.209449895</v>
      </c>
      <c r="AU1574" s="40">
        <v>0.23259476100000001</v>
      </c>
      <c r="BE1574" s="40">
        <v>0.22839160999999999</v>
      </c>
    </row>
    <row r="1575" spans="1:64" x14ac:dyDescent="0.3">
      <c r="A1575" s="40" t="s">
        <v>273</v>
      </c>
      <c r="B1575" s="40" t="s">
        <v>274</v>
      </c>
      <c r="C1575" s="40" t="s">
        <v>330</v>
      </c>
      <c r="D1575" s="40" t="s">
        <v>125</v>
      </c>
      <c r="E1575" s="40" t="s">
        <v>293</v>
      </c>
      <c r="G1575" s="40" t="s">
        <v>126</v>
      </c>
      <c r="AK1575" s="40">
        <v>0.94314255899999999</v>
      </c>
      <c r="AU1575" s="40">
        <v>0.85703507599999995</v>
      </c>
      <c r="BE1575" s="40">
        <v>0.83548483699999998</v>
      </c>
    </row>
    <row r="1576" spans="1:64" x14ac:dyDescent="0.3">
      <c r="A1576" s="40" t="s">
        <v>161</v>
      </c>
      <c r="B1576" s="40" t="s">
        <v>162</v>
      </c>
      <c r="C1576" s="40" t="s">
        <v>330</v>
      </c>
      <c r="D1576" s="40" t="s">
        <v>125</v>
      </c>
      <c r="E1576" s="40" t="s">
        <v>293</v>
      </c>
      <c r="G1576" s="40" t="s">
        <v>126</v>
      </c>
      <c r="AK1576" s="40">
        <v>0</v>
      </c>
      <c r="AU1576" s="40">
        <v>0</v>
      </c>
      <c r="BE1576" s="40">
        <v>0</v>
      </c>
    </row>
    <row r="1577" spans="1:64" x14ac:dyDescent="0.3">
      <c r="A1577" s="40" t="s">
        <v>163</v>
      </c>
      <c r="B1577" s="40" t="s">
        <v>164</v>
      </c>
      <c r="C1577" s="40" t="s">
        <v>330</v>
      </c>
      <c r="D1577" s="40" t="s">
        <v>125</v>
      </c>
      <c r="E1577" s="40" t="s">
        <v>293</v>
      </c>
      <c r="G1577" s="40" t="s">
        <v>126</v>
      </c>
      <c r="AK1577" s="40">
        <v>12.746168369999999</v>
      </c>
      <c r="AU1577" s="40">
        <v>13.59204759</v>
      </c>
      <c r="BE1577" s="40">
        <v>13.559489859999999</v>
      </c>
    </row>
    <row r="1578" spans="1:64" x14ac:dyDescent="0.3">
      <c r="A1578" s="40" t="s">
        <v>167</v>
      </c>
      <c r="B1578" s="40" t="s">
        <v>168</v>
      </c>
      <c r="C1578" s="40" t="s">
        <v>330</v>
      </c>
      <c r="D1578" s="40" t="s">
        <v>125</v>
      </c>
      <c r="E1578" s="40" t="s">
        <v>293</v>
      </c>
      <c r="G1578" s="40" t="s">
        <v>126</v>
      </c>
    </row>
    <row r="1579" spans="1:64" x14ac:dyDescent="0.3">
      <c r="A1579" s="40" t="s">
        <v>169</v>
      </c>
      <c r="B1579" s="40" t="s">
        <v>170</v>
      </c>
      <c r="C1579" s="40" t="s">
        <v>330</v>
      </c>
      <c r="D1579" s="40" t="s">
        <v>125</v>
      </c>
      <c r="E1579" s="40" t="s">
        <v>293</v>
      </c>
      <c r="G1579" s="40" t="s">
        <v>126</v>
      </c>
      <c r="AK1579" s="40">
        <v>0.72413246200000003</v>
      </c>
      <c r="AU1579" s="40">
        <v>0.710143992</v>
      </c>
      <c r="BE1579" s="40">
        <v>0.69787717699999996</v>
      </c>
    </row>
    <row r="1580" spans="1:64" x14ac:dyDescent="0.3">
      <c r="A1580" s="40" t="s">
        <v>173</v>
      </c>
      <c r="B1580" s="40" t="s">
        <v>174</v>
      </c>
      <c r="C1580" s="40" t="s">
        <v>330</v>
      </c>
      <c r="D1580" s="40" t="s">
        <v>125</v>
      </c>
      <c r="E1580" s="40" t="s">
        <v>293</v>
      </c>
      <c r="G1580" s="40" t="s">
        <v>126</v>
      </c>
      <c r="AK1580" s="40">
        <v>4.668550143</v>
      </c>
      <c r="AU1580" s="40">
        <v>4.2719255680000003</v>
      </c>
      <c r="BE1580" s="40">
        <v>4.2424652299999996</v>
      </c>
    </row>
    <row r="1581" spans="1:64" x14ac:dyDescent="0.3">
      <c r="A1581" s="40" t="s">
        <v>5</v>
      </c>
      <c r="B1581" s="40" t="s">
        <v>6</v>
      </c>
      <c r="C1581" s="40" t="s">
        <v>329</v>
      </c>
      <c r="D1581" s="40" t="s">
        <v>127</v>
      </c>
      <c r="E1581" s="40" t="s">
        <v>293</v>
      </c>
      <c r="G1581" s="40">
        <v>5111</v>
      </c>
      <c r="H1581" s="40">
        <v>140000</v>
      </c>
      <c r="I1581" s="40">
        <v>145000</v>
      </c>
      <c r="J1581" s="40">
        <v>150000</v>
      </c>
      <c r="K1581" s="40">
        <v>145000</v>
      </c>
      <c r="L1581" s="40">
        <v>145000</v>
      </c>
      <c r="M1581" s="40">
        <v>140000</v>
      </c>
      <c r="N1581" s="40">
        <v>140000</v>
      </c>
      <c r="O1581" s="40">
        <v>136691</v>
      </c>
      <c r="P1581" s="40">
        <v>147000</v>
      </c>
      <c r="Q1581" s="40">
        <v>159281</v>
      </c>
      <c r="R1581" s="40">
        <v>171000</v>
      </c>
      <c r="S1581" s="40">
        <v>180000</v>
      </c>
      <c r="T1581" s="40">
        <v>187000</v>
      </c>
      <c r="U1581" s="40">
        <v>195000</v>
      </c>
      <c r="V1581" s="40">
        <v>200000</v>
      </c>
      <c r="W1581" s="40">
        <v>205000</v>
      </c>
      <c r="X1581" s="40">
        <v>210000</v>
      </c>
      <c r="Y1581" s="40">
        <v>215000</v>
      </c>
      <c r="Z1581" s="40">
        <v>220000</v>
      </c>
      <c r="AA1581" s="40">
        <v>225000</v>
      </c>
      <c r="AB1581" s="40">
        <v>230000</v>
      </c>
      <c r="AC1581" s="40">
        <v>235000</v>
      </c>
      <c r="AD1581" s="40">
        <v>240000</v>
      </c>
      <c r="AE1581" s="40">
        <v>245000</v>
      </c>
      <c r="AF1581" s="40">
        <v>250000</v>
      </c>
      <c r="AG1581" s="40">
        <v>255000</v>
      </c>
      <c r="AH1581" s="40">
        <v>250000</v>
      </c>
      <c r="AI1581" s="40">
        <v>250000</v>
      </c>
      <c r="AJ1581" s="40">
        <v>240000</v>
      </c>
      <c r="AK1581" s="40">
        <v>240000</v>
      </c>
      <c r="AL1581" s="40">
        <v>240000</v>
      </c>
      <c r="AM1581" s="40">
        <v>250000</v>
      </c>
      <c r="AN1581" s="40">
        <v>245000</v>
      </c>
      <c r="AO1581" s="40">
        <v>240000</v>
      </c>
      <c r="AP1581" s="40">
        <v>240000</v>
      </c>
      <c r="AQ1581" s="40">
        <v>260000</v>
      </c>
      <c r="AR1581" s="40">
        <v>280000</v>
      </c>
      <c r="AS1581" s="40">
        <v>305000</v>
      </c>
      <c r="AT1581" s="40">
        <v>336000</v>
      </c>
      <c r="AU1581" s="40">
        <v>350000</v>
      </c>
      <c r="AV1581" s="40">
        <v>450000</v>
      </c>
      <c r="AW1581" s="40">
        <v>550000</v>
      </c>
      <c r="AX1581" s="40">
        <v>650000</v>
      </c>
      <c r="AY1581" s="40">
        <v>750000</v>
      </c>
      <c r="AZ1581" s="40">
        <v>857453</v>
      </c>
      <c r="BA1581" s="40">
        <v>881247</v>
      </c>
      <c r="BB1581" s="40">
        <v>905701</v>
      </c>
      <c r="BC1581" s="40">
        <v>930833</v>
      </c>
      <c r="BD1581" s="40">
        <v>956663</v>
      </c>
      <c r="BE1581" s="40">
        <v>983210</v>
      </c>
      <c r="BF1581" s="40">
        <v>1009756</v>
      </c>
      <c r="BG1581" s="40">
        <v>1037020</v>
      </c>
      <c r="BH1581" s="40">
        <v>1065019</v>
      </c>
      <c r="BI1581" s="40">
        <v>1093800</v>
      </c>
      <c r="BJ1581" s="40">
        <v>1120226</v>
      </c>
      <c r="BK1581" s="40">
        <v>1127799</v>
      </c>
      <c r="BL1581" s="40">
        <v>1149175</v>
      </c>
    </row>
    <row r="1582" spans="1:64" x14ac:dyDescent="0.3">
      <c r="A1582" s="40" t="s">
        <v>151</v>
      </c>
      <c r="B1582" s="40" t="s">
        <v>152</v>
      </c>
      <c r="C1582" s="40" t="s">
        <v>329</v>
      </c>
      <c r="D1582" s="40" t="s">
        <v>127</v>
      </c>
      <c r="E1582" s="40" t="s">
        <v>293</v>
      </c>
      <c r="G1582" s="40">
        <v>5111</v>
      </c>
      <c r="H1582" s="40">
        <v>160000</v>
      </c>
      <c r="I1582" s="40">
        <v>150000</v>
      </c>
      <c r="J1582" s="40">
        <v>140000</v>
      </c>
      <c r="K1582" s="40">
        <v>123508</v>
      </c>
      <c r="L1582" s="40">
        <v>154600</v>
      </c>
      <c r="M1582" s="40">
        <v>174800</v>
      </c>
      <c r="N1582" s="40">
        <v>195400</v>
      </c>
      <c r="O1582" s="40">
        <v>206077</v>
      </c>
      <c r="P1582" s="40">
        <v>224781</v>
      </c>
      <c r="Q1582" s="40">
        <v>226990</v>
      </c>
      <c r="R1582" s="40">
        <v>240164</v>
      </c>
      <c r="S1582" s="40">
        <v>277933</v>
      </c>
      <c r="T1582" s="40">
        <v>295713</v>
      </c>
      <c r="U1582" s="40">
        <v>302739</v>
      </c>
      <c r="V1582" s="40">
        <v>313454</v>
      </c>
      <c r="W1582" s="40">
        <v>311000</v>
      </c>
      <c r="X1582" s="40">
        <v>305000</v>
      </c>
      <c r="Y1582" s="40">
        <v>269000</v>
      </c>
      <c r="Z1582" s="40">
        <v>282000</v>
      </c>
      <c r="AA1582" s="40">
        <v>316000</v>
      </c>
      <c r="AB1582" s="40">
        <v>303700</v>
      </c>
      <c r="AC1582" s="40">
        <v>313300</v>
      </c>
      <c r="AD1582" s="40">
        <v>360600</v>
      </c>
      <c r="AE1582" s="40">
        <v>369300</v>
      </c>
      <c r="AF1582" s="40">
        <v>316455</v>
      </c>
      <c r="AG1582" s="40">
        <v>329136</v>
      </c>
      <c r="AH1582" s="40">
        <v>312632</v>
      </c>
      <c r="AI1582" s="40">
        <v>349634</v>
      </c>
      <c r="AJ1582" s="40">
        <v>327104</v>
      </c>
      <c r="AK1582" s="40">
        <v>348000</v>
      </c>
      <c r="AL1582" s="40">
        <v>364208</v>
      </c>
      <c r="AM1582" s="40">
        <v>369130</v>
      </c>
      <c r="AN1582" s="40">
        <v>388060</v>
      </c>
      <c r="AO1582" s="40">
        <v>343710</v>
      </c>
      <c r="AP1582" s="40">
        <v>322879</v>
      </c>
      <c r="AQ1582" s="40">
        <v>312789</v>
      </c>
      <c r="AR1582" s="40">
        <v>322268</v>
      </c>
      <c r="AS1582" s="40">
        <v>123220</v>
      </c>
      <c r="AT1582" s="40">
        <v>211389</v>
      </c>
      <c r="AU1582" s="40">
        <v>224663</v>
      </c>
      <c r="AV1582" s="40">
        <v>247965</v>
      </c>
      <c r="AW1582" s="40">
        <v>230000</v>
      </c>
      <c r="AX1582" s="40">
        <v>239505</v>
      </c>
      <c r="AY1582" s="40">
        <v>235611</v>
      </c>
      <c r="AZ1582" s="40">
        <v>242933</v>
      </c>
      <c r="BA1582" s="40">
        <v>266510</v>
      </c>
      <c r="BB1582" s="40">
        <v>263976</v>
      </c>
      <c r="BC1582" s="40">
        <v>294345</v>
      </c>
      <c r="BD1582" s="40">
        <v>292147</v>
      </c>
      <c r="BE1582" s="40">
        <v>315295</v>
      </c>
      <c r="BF1582" s="40">
        <v>332464</v>
      </c>
      <c r="BG1582" s="40">
        <v>440437</v>
      </c>
      <c r="BH1582" s="40">
        <v>294620</v>
      </c>
      <c r="BI1582" s="40">
        <v>370490</v>
      </c>
      <c r="BJ1582" s="40">
        <v>399640</v>
      </c>
      <c r="BK1582" s="40">
        <v>229272</v>
      </c>
      <c r="BL1582" s="40">
        <v>252171</v>
      </c>
    </row>
    <row r="1583" spans="1:64" x14ac:dyDescent="0.3">
      <c r="A1583" s="40" t="s">
        <v>157</v>
      </c>
      <c r="B1583" s="40" t="s">
        <v>158</v>
      </c>
      <c r="C1583" s="40" t="s">
        <v>329</v>
      </c>
      <c r="D1583" s="40" t="s">
        <v>127</v>
      </c>
      <c r="E1583" s="40" t="s">
        <v>293</v>
      </c>
      <c r="G1583" s="40">
        <v>5111</v>
      </c>
      <c r="H1583" s="40">
        <v>23500000</v>
      </c>
      <c r="I1583" s="40">
        <v>23872096</v>
      </c>
      <c r="J1583" s="40">
        <v>24249904</v>
      </c>
      <c r="K1583" s="40">
        <v>24639600</v>
      </c>
      <c r="L1583" s="40">
        <v>24950704</v>
      </c>
      <c r="M1583" s="40">
        <v>25275200</v>
      </c>
      <c r="N1583" s="40">
        <v>25000000</v>
      </c>
      <c r="O1583" s="40">
        <v>24740000</v>
      </c>
      <c r="P1583" s="40">
        <v>24300000</v>
      </c>
      <c r="Q1583" s="40">
        <v>24000000</v>
      </c>
      <c r="R1583" s="40">
        <v>23930000</v>
      </c>
      <c r="S1583" s="40">
        <v>23000000</v>
      </c>
      <c r="T1583" s="40">
        <v>24010000</v>
      </c>
      <c r="U1583" s="40">
        <v>23459008</v>
      </c>
      <c r="V1583" s="40">
        <v>23078000</v>
      </c>
      <c r="W1583" s="40">
        <v>23065008</v>
      </c>
      <c r="X1583" s="40">
        <v>23100000</v>
      </c>
      <c r="Y1583" s="40">
        <v>23150000</v>
      </c>
      <c r="Z1583" s="40">
        <v>23200000</v>
      </c>
      <c r="AA1583" s="40">
        <v>23250000</v>
      </c>
      <c r="AB1583" s="40">
        <v>23300000</v>
      </c>
      <c r="AC1583" s="40">
        <v>23350000</v>
      </c>
      <c r="AD1583" s="40">
        <v>23221008</v>
      </c>
      <c r="AE1583" s="40">
        <v>23100000</v>
      </c>
      <c r="AF1583" s="40">
        <v>23000000</v>
      </c>
      <c r="AG1583" s="40">
        <v>23000000</v>
      </c>
      <c r="AH1583" s="40">
        <v>24000000</v>
      </c>
      <c r="AI1583" s="40">
        <v>24000000</v>
      </c>
      <c r="AJ1583" s="40">
        <v>24000000</v>
      </c>
      <c r="AK1583" s="40">
        <v>22960000</v>
      </c>
      <c r="AL1583" s="40">
        <v>23000000</v>
      </c>
      <c r="AM1583" s="40">
        <v>23200000</v>
      </c>
      <c r="AN1583" s="40">
        <v>10850000</v>
      </c>
      <c r="AO1583" s="40">
        <v>10870000</v>
      </c>
      <c r="AP1583" s="40">
        <v>10900000</v>
      </c>
      <c r="AQ1583" s="40">
        <v>11950000</v>
      </c>
      <c r="AR1583" s="40">
        <v>12500000</v>
      </c>
      <c r="AS1583" s="40">
        <v>13428480</v>
      </c>
      <c r="AT1583" s="40">
        <v>12235000</v>
      </c>
      <c r="AU1583" s="40">
        <v>10950680</v>
      </c>
      <c r="AV1583" s="40">
        <v>11438200</v>
      </c>
      <c r="AW1583" s="40">
        <v>14321780</v>
      </c>
      <c r="AX1583" s="40">
        <v>16000000</v>
      </c>
      <c r="AY1583" s="40">
        <v>18074720</v>
      </c>
      <c r="AZ1583" s="40">
        <v>20733912</v>
      </c>
      <c r="BA1583" s="40">
        <v>23633010</v>
      </c>
      <c r="BB1583" s="40">
        <v>26117272</v>
      </c>
      <c r="BC1583" s="40">
        <v>26117272</v>
      </c>
      <c r="BD1583" s="40">
        <v>25979920</v>
      </c>
      <c r="BE1583" s="40">
        <v>25509004</v>
      </c>
      <c r="BF1583" s="40">
        <v>24221384</v>
      </c>
      <c r="BG1583" s="40">
        <v>25489204</v>
      </c>
      <c r="BH1583" s="40">
        <v>27347933</v>
      </c>
      <c r="BI1583" s="40">
        <v>29332382</v>
      </c>
      <c r="BJ1583" s="40">
        <v>28892380</v>
      </c>
      <c r="BK1583" s="40">
        <v>30697942</v>
      </c>
      <c r="BL1583" s="40">
        <v>31836701</v>
      </c>
    </row>
    <row r="1584" spans="1:64" x14ac:dyDescent="0.3">
      <c r="A1584" s="40" t="s">
        <v>159</v>
      </c>
      <c r="B1584" s="40" t="s">
        <v>160</v>
      </c>
      <c r="C1584" s="40" t="s">
        <v>329</v>
      </c>
      <c r="D1584" s="40" t="s">
        <v>127</v>
      </c>
      <c r="E1584" s="40" t="s">
        <v>293</v>
      </c>
      <c r="G1584" s="40">
        <v>5111</v>
      </c>
      <c r="H1584" s="40">
        <v>4300000</v>
      </c>
      <c r="I1584" s="40">
        <v>3842000</v>
      </c>
      <c r="J1584" s="40">
        <v>3900000</v>
      </c>
      <c r="K1584" s="40">
        <v>4039000</v>
      </c>
      <c r="L1584" s="40">
        <v>4050000</v>
      </c>
      <c r="M1584" s="40">
        <v>4100000</v>
      </c>
      <c r="N1584" s="40">
        <v>4145000</v>
      </c>
      <c r="O1584" s="40">
        <v>4200000</v>
      </c>
      <c r="P1584" s="40">
        <v>4056000</v>
      </c>
      <c r="Q1584" s="40">
        <v>3900000</v>
      </c>
      <c r="R1584" s="40">
        <v>3850000</v>
      </c>
      <c r="S1584" s="40">
        <v>3750000</v>
      </c>
      <c r="T1584" s="40">
        <v>3500000</v>
      </c>
      <c r="U1584" s="40">
        <v>3200000</v>
      </c>
      <c r="V1584" s="40">
        <v>2945000</v>
      </c>
      <c r="W1584" s="40">
        <v>3060000</v>
      </c>
      <c r="X1584" s="40">
        <v>3500000</v>
      </c>
      <c r="Y1584" s="40">
        <v>3980000</v>
      </c>
      <c r="Z1584" s="40">
        <v>4299000</v>
      </c>
      <c r="AA1584" s="40">
        <v>5000000</v>
      </c>
      <c r="AB1584" s="40">
        <v>6000000</v>
      </c>
      <c r="AC1584" s="40">
        <v>6300000</v>
      </c>
      <c r="AD1584" s="40">
        <v>6588200</v>
      </c>
      <c r="AE1584" s="40">
        <v>6419100</v>
      </c>
      <c r="AF1584" s="40">
        <v>7000000</v>
      </c>
      <c r="AG1584" s="40">
        <v>5932640</v>
      </c>
      <c r="AH1584" s="40">
        <v>5438750</v>
      </c>
      <c r="AI1584" s="40">
        <v>7635060</v>
      </c>
      <c r="AJ1584" s="40">
        <v>9488410</v>
      </c>
      <c r="AK1584" s="40">
        <v>9049610</v>
      </c>
      <c r="AL1584" s="40">
        <v>9185350</v>
      </c>
      <c r="AM1584" s="40">
        <v>8800000</v>
      </c>
      <c r="AN1584" s="40">
        <v>8500000</v>
      </c>
      <c r="AO1584" s="40">
        <v>8131400</v>
      </c>
      <c r="AP1584" s="40">
        <v>8208000</v>
      </c>
      <c r="AQ1584" s="40">
        <v>7657758</v>
      </c>
      <c r="AR1584" s="40">
        <v>7616194</v>
      </c>
      <c r="AS1584" s="40">
        <v>7043582</v>
      </c>
      <c r="AT1584" s="40">
        <v>8521110</v>
      </c>
      <c r="AU1584" s="40">
        <v>7939500</v>
      </c>
      <c r="AV1584" s="40">
        <v>7609086</v>
      </c>
      <c r="AW1584" s="40">
        <v>9288633</v>
      </c>
      <c r="AX1584" s="40">
        <v>8157048</v>
      </c>
      <c r="AY1584" s="40">
        <v>10298464</v>
      </c>
      <c r="AZ1584" s="40">
        <v>10033881</v>
      </c>
      <c r="BA1584" s="40">
        <v>8176848</v>
      </c>
      <c r="BB1584" s="40">
        <v>16308120</v>
      </c>
      <c r="BC1584" s="40">
        <v>17135920</v>
      </c>
      <c r="BD1584" s="40">
        <v>17129606</v>
      </c>
      <c r="BE1584" s="40">
        <v>17562104</v>
      </c>
      <c r="BF1584" s="40">
        <v>17821600</v>
      </c>
      <c r="BG1584" s="40">
        <v>16115701</v>
      </c>
      <c r="BH1584" s="40">
        <v>16600911</v>
      </c>
      <c r="BI1584" s="40">
        <v>17275423</v>
      </c>
      <c r="BJ1584" s="40">
        <v>16795198</v>
      </c>
      <c r="BK1584" s="40">
        <v>18983760</v>
      </c>
      <c r="BL1584" s="40">
        <v>18759072</v>
      </c>
    </row>
    <row r="1585" spans="1:64" x14ac:dyDescent="0.3">
      <c r="A1585" s="40" t="s">
        <v>275</v>
      </c>
      <c r="B1585" s="40" t="s">
        <v>276</v>
      </c>
      <c r="C1585" s="40" t="s">
        <v>329</v>
      </c>
      <c r="D1585" s="40" t="s">
        <v>127</v>
      </c>
      <c r="E1585" s="40" t="s">
        <v>293</v>
      </c>
      <c r="G1585" s="40">
        <v>5111</v>
      </c>
      <c r="H1585" s="40">
        <v>240000</v>
      </c>
      <c r="I1585" s="40">
        <v>300000</v>
      </c>
      <c r="J1585" s="40">
        <v>370000</v>
      </c>
      <c r="K1585" s="40">
        <v>390000</v>
      </c>
      <c r="L1585" s="40">
        <v>412200</v>
      </c>
      <c r="M1585" s="40">
        <v>489600</v>
      </c>
      <c r="N1585" s="40">
        <v>501670</v>
      </c>
      <c r="O1585" s="40">
        <v>604950</v>
      </c>
      <c r="P1585" s="40">
        <v>640000</v>
      </c>
      <c r="Q1585" s="40">
        <v>666162</v>
      </c>
      <c r="R1585" s="40">
        <v>673144</v>
      </c>
      <c r="S1585" s="40">
        <v>678800</v>
      </c>
      <c r="T1585" s="40">
        <v>664356</v>
      </c>
      <c r="U1585" s="40">
        <v>646164</v>
      </c>
      <c r="V1585" s="40">
        <v>644000</v>
      </c>
      <c r="W1585" s="40">
        <v>607174</v>
      </c>
      <c r="X1585" s="40">
        <v>567000</v>
      </c>
      <c r="Y1585" s="40">
        <v>582800</v>
      </c>
      <c r="Z1585" s="40">
        <v>549000</v>
      </c>
      <c r="AA1585" s="40">
        <v>734000</v>
      </c>
      <c r="AB1585" s="40">
        <v>802000</v>
      </c>
      <c r="AC1585" s="40">
        <v>795000</v>
      </c>
      <c r="AD1585" s="40">
        <v>588000</v>
      </c>
      <c r="AE1585" s="40">
        <v>550000</v>
      </c>
      <c r="AF1585" s="40">
        <v>587100</v>
      </c>
      <c r="AG1585" s="40">
        <v>539781</v>
      </c>
      <c r="AH1585" s="40">
        <v>664200</v>
      </c>
      <c r="AI1585" s="40">
        <v>683200</v>
      </c>
      <c r="AJ1585" s="40">
        <v>721000</v>
      </c>
      <c r="AK1585" s="40">
        <v>737000</v>
      </c>
      <c r="AL1585" s="40">
        <v>753600</v>
      </c>
      <c r="AM1585" s="40">
        <v>770000</v>
      </c>
      <c r="AN1585" s="40">
        <v>786900</v>
      </c>
      <c r="AO1585" s="40">
        <v>804000</v>
      </c>
      <c r="AP1585" s="40">
        <v>821000</v>
      </c>
      <c r="AQ1585" s="40">
        <v>756280</v>
      </c>
      <c r="AR1585" s="40">
        <v>700000</v>
      </c>
      <c r="AS1585" s="40">
        <v>640000</v>
      </c>
      <c r="AT1585" s="40">
        <v>590000</v>
      </c>
      <c r="AU1585" s="40">
        <v>583950</v>
      </c>
      <c r="AV1585" s="40">
        <v>633200</v>
      </c>
      <c r="AW1585" s="40">
        <v>654540</v>
      </c>
      <c r="AX1585" s="40">
        <v>843180</v>
      </c>
      <c r="AY1585" s="40">
        <v>800000</v>
      </c>
      <c r="AZ1585" s="40">
        <v>695229</v>
      </c>
      <c r="BA1585" s="40">
        <v>712400</v>
      </c>
      <c r="BB1585" s="40">
        <v>729890</v>
      </c>
      <c r="BC1585" s="40">
        <v>747800</v>
      </c>
      <c r="BD1585" s="40">
        <v>762740</v>
      </c>
      <c r="BE1585" s="40">
        <v>780220</v>
      </c>
      <c r="BF1585" s="40">
        <v>823000</v>
      </c>
      <c r="BG1585" s="40">
        <v>840000</v>
      </c>
      <c r="BH1585" s="40">
        <v>839000</v>
      </c>
      <c r="BI1585" s="40">
        <v>840000</v>
      </c>
      <c r="BJ1585" s="40">
        <v>829588</v>
      </c>
      <c r="BK1585" s="40">
        <v>776534</v>
      </c>
      <c r="BL1585" s="40">
        <v>769501</v>
      </c>
    </row>
    <row r="1586" spans="1:64" x14ac:dyDescent="0.3">
      <c r="A1586" s="40" t="s">
        <v>277</v>
      </c>
      <c r="B1586" s="40" t="s">
        <v>278</v>
      </c>
      <c r="C1586" s="40" t="s">
        <v>329</v>
      </c>
      <c r="D1586" s="40" t="s">
        <v>127</v>
      </c>
      <c r="E1586" s="40" t="s">
        <v>293</v>
      </c>
      <c r="G1586" s="40">
        <v>5111</v>
      </c>
      <c r="H1586" s="40">
        <v>82223</v>
      </c>
      <c r="I1586" s="40">
        <v>77757</v>
      </c>
      <c r="J1586" s="40">
        <v>81918</v>
      </c>
      <c r="K1586" s="40">
        <v>74139</v>
      </c>
      <c r="L1586" s="40">
        <v>71337</v>
      </c>
      <c r="M1586" s="40">
        <v>71337</v>
      </c>
      <c r="N1586" s="40">
        <v>88820</v>
      </c>
      <c r="O1586" s="40">
        <v>81277</v>
      </c>
      <c r="P1586" s="40">
        <v>90280</v>
      </c>
      <c r="Q1586" s="40">
        <v>81136</v>
      </c>
      <c r="R1586" s="40">
        <v>73210</v>
      </c>
      <c r="S1586" s="40">
        <v>79518</v>
      </c>
      <c r="T1586" s="40">
        <v>88516</v>
      </c>
      <c r="U1586" s="40">
        <v>79202</v>
      </c>
      <c r="V1586" s="40">
        <v>79185</v>
      </c>
      <c r="W1586" s="40">
        <v>87821</v>
      </c>
      <c r="X1586" s="40">
        <v>85194</v>
      </c>
      <c r="Y1586" s="40">
        <v>86368</v>
      </c>
      <c r="Z1586" s="40">
        <v>78747</v>
      </c>
      <c r="AA1586" s="40">
        <v>88929</v>
      </c>
      <c r="AB1586" s="40">
        <v>85043</v>
      </c>
      <c r="AC1586" s="40">
        <v>110546</v>
      </c>
      <c r="AD1586" s="40">
        <v>155607</v>
      </c>
      <c r="AE1586" s="40">
        <v>149854</v>
      </c>
      <c r="AF1586" s="40">
        <v>184711</v>
      </c>
      <c r="AG1586" s="40">
        <v>165483</v>
      </c>
      <c r="AH1586" s="40">
        <v>151300</v>
      </c>
      <c r="AI1586" s="40">
        <v>150000</v>
      </c>
      <c r="AJ1586" s="40">
        <v>110000</v>
      </c>
      <c r="AK1586" s="40">
        <v>85167</v>
      </c>
      <c r="AL1586" s="40">
        <v>101796</v>
      </c>
      <c r="AM1586" s="40">
        <v>100133</v>
      </c>
      <c r="AN1586" s="40">
        <v>84260</v>
      </c>
      <c r="AO1586" s="40">
        <v>91915</v>
      </c>
      <c r="AP1586" s="40">
        <v>86827</v>
      </c>
      <c r="AQ1586" s="40">
        <v>93018</v>
      </c>
      <c r="AR1586" s="40">
        <v>97916</v>
      </c>
      <c r="AS1586" s="40">
        <v>102671</v>
      </c>
      <c r="AT1586" s="40">
        <v>103095</v>
      </c>
      <c r="AU1586" s="40">
        <v>111539</v>
      </c>
      <c r="AV1586" s="40">
        <v>115247</v>
      </c>
      <c r="AW1586" s="40">
        <v>109514</v>
      </c>
      <c r="AX1586" s="40">
        <v>108179</v>
      </c>
      <c r="AY1586" s="40">
        <v>227363</v>
      </c>
      <c r="AZ1586" s="40">
        <v>156714</v>
      </c>
      <c r="BA1586" s="40">
        <v>175394</v>
      </c>
      <c r="BB1586" s="40">
        <v>185609</v>
      </c>
      <c r="BC1586" s="40">
        <v>188520</v>
      </c>
      <c r="BD1586" s="40">
        <v>199890</v>
      </c>
      <c r="BE1586" s="40">
        <v>214230</v>
      </c>
      <c r="BF1586" s="40">
        <v>228649</v>
      </c>
      <c r="BG1586" s="40">
        <v>240269</v>
      </c>
      <c r="BH1586" s="40">
        <v>255928</v>
      </c>
      <c r="BI1586" s="40">
        <v>269230</v>
      </c>
      <c r="BJ1586" s="40">
        <v>275537</v>
      </c>
      <c r="BK1586" s="40">
        <v>286974</v>
      </c>
      <c r="BL1586" s="40">
        <v>283398</v>
      </c>
    </row>
    <row r="1587" spans="1:64" x14ac:dyDescent="0.3">
      <c r="A1587" s="40" t="s">
        <v>165</v>
      </c>
      <c r="B1587" s="40" t="s">
        <v>166</v>
      </c>
      <c r="C1587" s="40" t="s">
        <v>329</v>
      </c>
      <c r="D1587" s="40" t="s">
        <v>127</v>
      </c>
      <c r="E1587" s="40" t="s">
        <v>293</v>
      </c>
      <c r="G1587" s="40">
        <v>5111</v>
      </c>
      <c r="H1587" s="40">
        <v>92000</v>
      </c>
      <c r="I1587" s="40">
        <v>94000</v>
      </c>
      <c r="J1587" s="40">
        <v>96000</v>
      </c>
      <c r="K1587" s="40">
        <v>98000</v>
      </c>
      <c r="L1587" s="40">
        <v>100000</v>
      </c>
      <c r="M1587" s="40">
        <v>101000</v>
      </c>
      <c r="N1587" s="40">
        <v>99376</v>
      </c>
      <c r="O1587" s="40">
        <v>108632</v>
      </c>
      <c r="P1587" s="40">
        <v>102982</v>
      </c>
      <c r="Q1587" s="40">
        <v>118435</v>
      </c>
      <c r="R1587" s="40">
        <v>150104</v>
      </c>
      <c r="S1587" s="40">
        <v>142639</v>
      </c>
      <c r="T1587" s="40">
        <v>129604</v>
      </c>
      <c r="U1587" s="40">
        <v>135000</v>
      </c>
      <c r="V1587" s="40">
        <v>117807</v>
      </c>
      <c r="W1587" s="40">
        <v>88434</v>
      </c>
      <c r="X1587" s="40">
        <v>95000</v>
      </c>
      <c r="Y1587" s="40">
        <v>100000</v>
      </c>
      <c r="Z1587" s="40">
        <v>105000</v>
      </c>
      <c r="AA1587" s="40">
        <v>106000</v>
      </c>
      <c r="AB1587" s="40">
        <v>108000</v>
      </c>
      <c r="AC1587" s="40">
        <v>110000</v>
      </c>
      <c r="AD1587" s="40">
        <v>112000</v>
      </c>
      <c r="AE1587" s="40">
        <v>114000</v>
      </c>
      <c r="AF1587" s="40">
        <v>125000</v>
      </c>
      <c r="AG1587" s="40">
        <v>129000</v>
      </c>
      <c r="AH1587" s="40">
        <v>150000</v>
      </c>
      <c r="AI1587" s="40">
        <v>152000</v>
      </c>
      <c r="AJ1587" s="40">
        <v>154000</v>
      </c>
      <c r="AK1587" s="40">
        <v>156000</v>
      </c>
      <c r="AL1587" s="40">
        <v>150000</v>
      </c>
      <c r="AM1587" s="40">
        <v>154000</v>
      </c>
      <c r="AN1587" s="40">
        <v>158000</v>
      </c>
      <c r="AO1587" s="40">
        <v>154000</v>
      </c>
      <c r="AP1587" s="40">
        <v>155000</v>
      </c>
      <c r="AQ1587" s="40">
        <v>155000</v>
      </c>
      <c r="AR1587" s="40">
        <v>158000</v>
      </c>
      <c r="AS1587" s="40">
        <v>160000</v>
      </c>
      <c r="AT1587" s="40">
        <v>160000</v>
      </c>
      <c r="AU1587" s="40">
        <v>174096</v>
      </c>
      <c r="AV1587" s="40">
        <v>174096</v>
      </c>
      <c r="AW1587" s="40">
        <v>194000</v>
      </c>
      <c r="AX1587" s="40">
        <v>135000</v>
      </c>
      <c r="AY1587" s="40">
        <v>166597</v>
      </c>
      <c r="AZ1587" s="40">
        <v>197000</v>
      </c>
      <c r="BA1587" s="40">
        <v>146000</v>
      </c>
      <c r="BB1587" s="40">
        <v>201000</v>
      </c>
      <c r="BC1587" s="40">
        <v>253000</v>
      </c>
      <c r="BD1587" s="40">
        <v>220391</v>
      </c>
      <c r="BE1587" s="40">
        <v>220391</v>
      </c>
      <c r="BF1587" s="40">
        <v>220000</v>
      </c>
      <c r="BG1587" s="40">
        <v>234000</v>
      </c>
      <c r="BH1587" s="40">
        <v>247000</v>
      </c>
      <c r="BI1587" s="40">
        <v>218000</v>
      </c>
      <c r="BJ1587" s="40">
        <v>136872</v>
      </c>
      <c r="BK1587" s="40">
        <v>133353</v>
      </c>
      <c r="BL1587" s="40">
        <v>135000</v>
      </c>
    </row>
    <row r="1588" spans="1:64" x14ac:dyDescent="0.3">
      <c r="A1588" s="40" t="s">
        <v>171</v>
      </c>
      <c r="B1588" s="40" t="s">
        <v>172</v>
      </c>
      <c r="C1588" s="40" t="s">
        <v>329</v>
      </c>
      <c r="D1588" s="40" t="s">
        <v>127</v>
      </c>
      <c r="E1588" s="40" t="s">
        <v>293</v>
      </c>
      <c r="G1588" s="40">
        <v>5111</v>
      </c>
      <c r="H1588" s="40">
        <v>290000</v>
      </c>
      <c r="I1588" s="40">
        <v>286000</v>
      </c>
      <c r="J1588" s="40">
        <v>215000</v>
      </c>
      <c r="K1588" s="40">
        <v>154600</v>
      </c>
      <c r="L1588" s="40">
        <v>174800</v>
      </c>
      <c r="M1588" s="40">
        <v>139000</v>
      </c>
      <c r="N1588" s="40">
        <v>138000</v>
      </c>
      <c r="O1588" s="40">
        <v>183000</v>
      </c>
      <c r="P1588" s="40">
        <v>149000</v>
      </c>
      <c r="Q1588" s="40">
        <v>186657</v>
      </c>
      <c r="R1588" s="40">
        <v>187547</v>
      </c>
      <c r="S1588" s="40">
        <v>201548</v>
      </c>
      <c r="T1588" s="40">
        <v>243012</v>
      </c>
      <c r="U1588" s="40">
        <v>207600</v>
      </c>
      <c r="V1588" s="40">
        <v>252286</v>
      </c>
      <c r="W1588" s="40">
        <v>248146</v>
      </c>
      <c r="X1588" s="40">
        <v>257310</v>
      </c>
      <c r="Y1588" s="40">
        <v>267146</v>
      </c>
      <c r="Z1588" s="40">
        <v>278622</v>
      </c>
      <c r="AA1588" s="40">
        <v>295520</v>
      </c>
      <c r="AB1588" s="40">
        <v>335584</v>
      </c>
      <c r="AC1588" s="40">
        <v>326647</v>
      </c>
      <c r="AD1588" s="40">
        <v>348865</v>
      </c>
      <c r="AE1588" s="40">
        <v>338486</v>
      </c>
      <c r="AF1588" s="40">
        <v>357425</v>
      </c>
      <c r="AG1588" s="40">
        <v>348660</v>
      </c>
      <c r="AH1588" s="40">
        <v>362900</v>
      </c>
      <c r="AI1588" s="40">
        <v>363856</v>
      </c>
      <c r="AJ1588" s="40">
        <v>392617</v>
      </c>
      <c r="AK1588" s="40">
        <v>388616</v>
      </c>
      <c r="AL1588" s="40">
        <v>394000</v>
      </c>
      <c r="AM1588" s="40">
        <v>404000</v>
      </c>
      <c r="AN1588" s="40">
        <v>414000</v>
      </c>
      <c r="AO1588" s="40">
        <v>424000</v>
      </c>
      <c r="AP1588" s="40">
        <v>220000</v>
      </c>
      <c r="AQ1588" s="40">
        <v>248000</v>
      </c>
      <c r="AR1588" s="40">
        <v>263000</v>
      </c>
      <c r="AS1588" s="40">
        <v>192344</v>
      </c>
      <c r="AT1588" s="40">
        <v>277991</v>
      </c>
      <c r="AU1588" s="40">
        <v>254441</v>
      </c>
      <c r="AV1588" s="40">
        <v>278018</v>
      </c>
      <c r="AW1588" s="40">
        <v>300640</v>
      </c>
      <c r="AX1588" s="40">
        <v>371766</v>
      </c>
      <c r="AY1588" s="40">
        <v>469979</v>
      </c>
      <c r="AZ1588" s="40">
        <v>686837</v>
      </c>
      <c r="BA1588" s="40">
        <v>695367</v>
      </c>
      <c r="BB1588" s="40">
        <v>703989</v>
      </c>
      <c r="BC1588" s="40">
        <v>718178</v>
      </c>
      <c r="BD1588" s="40">
        <v>754086</v>
      </c>
      <c r="BE1588" s="40">
        <v>743201</v>
      </c>
      <c r="BF1588" s="40">
        <v>828836</v>
      </c>
      <c r="BG1588" s="40">
        <v>807392</v>
      </c>
      <c r="BH1588" s="40">
        <v>798638</v>
      </c>
      <c r="BI1588" s="40">
        <v>631000</v>
      </c>
      <c r="BJ1588" s="40">
        <v>716309</v>
      </c>
      <c r="BK1588" s="40">
        <v>637068</v>
      </c>
      <c r="BL1588" s="40">
        <v>635696</v>
      </c>
    </row>
    <row r="1589" spans="1:64" x14ac:dyDescent="0.3">
      <c r="A1589" s="40" t="s">
        <v>175</v>
      </c>
      <c r="B1589" s="40" t="s">
        <v>176</v>
      </c>
      <c r="C1589" s="40" t="s">
        <v>329</v>
      </c>
      <c r="D1589" s="40" t="s">
        <v>127</v>
      </c>
      <c r="E1589" s="40" t="s">
        <v>293</v>
      </c>
      <c r="G1589" s="40">
        <v>5111</v>
      </c>
      <c r="H1589" s="40">
        <v>37897008</v>
      </c>
      <c r="I1589" s="40">
        <v>38000000</v>
      </c>
      <c r="J1589" s="40">
        <v>38000000</v>
      </c>
      <c r="K1589" s="40">
        <v>36675008</v>
      </c>
      <c r="L1589" s="40">
        <v>37000000</v>
      </c>
      <c r="M1589" s="40">
        <v>40306896</v>
      </c>
      <c r="N1589" s="40">
        <v>38826032</v>
      </c>
      <c r="O1589" s="40">
        <v>39543616</v>
      </c>
      <c r="P1589" s="40">
        <v>39346992</v>
      </c>
      <c r="Q1589" s="40">
        <v>34286000</v>
      </c>
      <c r="R1589" s="40">
        <v>33122912</v>
      </c>
      <c r="S1589" s="40">
        <v>30237008</v>
      </c>
      <c r="T1589" s="40">
        <v>30742000</v>
      </c>
      <c r="U1589" s="40">
        <v>30295968</v>
      </c>
      <c r="V1589" s="40">
        <v>30988800</v>
      </c>
      <c r="W1589" s="40">
        <v>31001008</v>
      </c>
      <c r="X1589" s="40">
        <v>31961280</v>
      </c>
      <c r="Y1589" s="40">
        <v>32001504</v>
      </c>
      <c r="Z1589" s="40">
        <v>31585216</v>
      </c>
      <c r="AA1589" s="40">
        <v>31641008</v>
      </c>
      <c r="AB1589" s="40">
        <v>31650000</v>
      </c>
      <c r="AC1589" s="40">
        <v>34195008</v>
      </c>
      <c r="AD1589" s="40">
        <v>33202000</v>
      </c>
      <c r="AE1589" s="40">
        <v>31265008</v>
      </c>
      <c r="AF1589" s="40">
        <v>30256000</v>
      </c>
      <c r="AG1589" s="40">
        <v>29481008</v>
      </c>
      <c r="AH1589" s="40">
        <v>29753008</v>
      </c>
      <c r="AI1589" s="40">
        <v>29640000</v>
      </c>
      <c r="AJ1589" s="40">
        <v>30935008</v>
      </c>
      <c r="AK1589" s="40">
        <v>32665008</v>
      </c>
      <c r="AL1589" s="40">
        <v>32580000</v>
      </c>
      <c r="AM1589" s="40">
        <v>30955200</v>
      </c>
      <c r="AN1589" s="40">
        <v>28929900</v>
      </c>
      <c r="AO1589" s="40">
        <v>29133700</v>
      </c>
      <c r="AP1589" s="40">
        <v>28784326</v>
      </c>
      <c r="AQ1589" s="40">
        <v>28933524</v>
      </c>
      <c r="AR1589" s="40">
        <v>29186534</v>
      </c>
      <c r="AS1589" s="40">
        <v>29344956</v>
      </c>
      <c r="AT1589" s="40">
        <v>28680272</v>
      </c>
      <c r="AU1589" s="40">
        <v>28550716</v>
      </c>
      <c r="AV1589" s="40">
        <v>28800000</v>
      </c>
      <c r="AW1589" s="40">
        <v>26000000</v>
      </c>
      <c r="AX1589" s="40">
        <v>25820000</v>
      </c>
      <c r="AY1589" s="40">
        <v>25360000</v>
      </c>
      <c r="AZ1589" s="40">
        <v>25334000</v>
      </c>
      <c r="BA1589" s="40">
        <v>24982996</v>
      </c>
      <c r="BB1589" s="40">
        <v>25082100</v>
      </c>
      <c r="BC1589" s="40">
        <v>25093896</v>
      </c>
      <c r="BD1589" s="40">
        <v>24989032</v>
      </c>
      <c r="BE1589" s="40">
        <v>24501044</v>
      </c>
      <c r="BF1589" s="40">
        <v>24302776</v>
      </c>
      <c r="BG1589" s="40">
        <v>24391112</v>
      </c>
      <c r="BH1589" s="40">
        <v>24527671</v>
      </c>
      <c r="BI1589" s="40">
        <v>24122558</v>
      </c>
      <c r="BJ1589" s="40">
        <v>23937984</v>
      </c>
      <c r="BK1589" s="40">
        <v>23287247</v>
      </c>
      <c r="BL1589" s="40">
        <v>22688930</v>
      </c>
    </row>
    <row r="1590" spans="1:64" x14ac:dyDescent="0.3">
      <c r="A1590" s="40" t="s">
        <v>177</v>
      </c>
      <c r="B1590" s="40" t="s">
        <v>178</v>
      </c>
      <c r="C1590" s="40" t="s">
        <v>329</v>
      </c>
      <c r="D1590" s="40" t="s">
        <v>127</v>
      </c>
      <c r="E1590" s="40" t="s">
        <v>293</v>
      </c>
      <c r="G1590" s="40">
        <v>5111</v>
      </c>
      <c r="H1590" s="40">
        <v>2986000</v>
      </c>
      <c r="I1590" s="40">
        <v>3080000</v>
      </c>
      <c r="J1590" s="40">
        <v>3000000</v>
      </c>
      <c r="K1590" s="40">
        <v>2726000</v>
      </c>
      <c r="L1590" s="40">
        <v>2846000</v>
      </c>
      <c r="M1590" s="40">
        <v>2839000</v>
      </c>
      <c r="N1590" s="40">
        <v>2832000</v>
      </c>
      <c r="O1590" s="40">
        <v>2828000</v>
      </c>
      <c r="P1590" s="40">
        <v>2825000</v>
      </c>
      <c r="Q1590" s="40">
        <v>2823000</v>
      </c>
      <c r="R1590" s="40">
        <v>2822000</v>
      </c>
      <c r="S1590" s="40">
        <v>2820000</v>
      </c>
      <c r="T1590" s="40">
        <v>3291800</v>
      </c>
      <c r="U1590" s="40">
        <v>3359000</v>
      </c>
      <c r="V1590" s="40">
        <v>3427600</v>
      </c>
      <c r="W1590" s="40">
        <v>3497500</v>
      </c>
      <c r="X1590" s="40">
        <v>3568900</v>
      </c>
      <c r="Y1590" s="40">
        <v>3641700</v>
      </c>
      <c r="Z1590" s="40">
        <v>3716000</v>
      </c>
      <c r="AA1590" s="40">
        <v>3774800</v>
      </c>
      <c r="AB1590" s="40">
        <v>3772435</v>
      </c>
      <c r="AC1590" s="40">
        <v>3844110</v>
      </c>
      <c r="AD1590" s="40">
        <v>3917147</v>
      </c>
      <c r="AE1590" s="40">
        <v>3080147</v>
      </c>
      <c r="AF1590" s="40">
        <v>3487408</v>
      </c>
      <c r="AG1590" s="40">
        <v>3499234</v>
      </c>
      <c r="AH1590" s="40">
        <v>3512000</v>
      </c>
      <c r="AI1590" s="40">
        <v>3525802</v>
      </c>
      <c r="AJ1590" s="40">
        <v>3540756</v>
      </c>
      <c r="AK1590" s="40">
        <v>3556985</v>
      </c>
      <c r="AL1590" s="40">
        <v>3556462</v>
      </c>
      <c r="AM1590" s="40">
        <v>3555800</v>
      </c>
      <c r="AN1590" s="40">
        <v>3555130</v>
      </c>
      <c r="AO1590" s="40">
        <v>3554310</v>
      </c>
      <c r="AP1590" s="40">
        <v>3493030</v>
      </c>
      <c r="AQ1590" s="40">
        <v>3552380</v>
      </c>
      <c r="AR1590" s="40">
        <v>3551250</v>
      </c>
      <c r="AS1590" s="40">
        <v>3550020</v>
      </c>
      <c r="AT1590" s="40">
        <v>3488530</v>
      </c>
      <c r="AU1590" s="40">
        <v>3501233</v>
      </c>
      <c r="AV1590" s="40">
        <v>3507774</v>
      </c>
      <c r="AW1590" s="40">
        <v>3514439</v>
      </c>
      <c r="AX1590" s="40">
        <v>3945256</v>
      </c>
      <c r="AY1590" s="40">
        <v>3500000</v>
      </c>
      <c r="AZ1590" s="40">
        <v>3500000</v>
      </c>
      <c r="BA1590" s="40">
        <v>3500000</v>
      </c>
      <c r="BB1590" s="40">
        <v>3600000</v>
      </c>
      <c r="BC1590" s="40">
        <v>3600000</v>
      </c>
      <c r="BD1590" s="40">
        <v>3600000</v>
      </c>
      <c r="BE1590" s="40">
        <v>3592700</v>
      </c>
      <c r="BF1590" s="40">
        <v>6400000</v>
      </c>
      <c r="BG1590" s="40">
        <v>7000000</v>
      </c>
      <c r="BH1590" s="40">
        <v>7656250</v>
      </c>
      <c r="BI1590" s="40">
        <v>8701000</v>
      </c>
      <c r="BJ1590" s="40">
        <v>6168295</v>
      </c>
      <c r="BK1590" s="40">
        <v>6039154</v>
      </c>
      <c r="BL1590" s="40">
        <v>7651796</v>
      </c>
    </row>
    <row r="1591" spans="1:64" x14ac:dyDescent="0.3">
      <c r="A1591" s="40" t="s">
        <v>179</v>
      </c>
      <c r="B1591" s="40" t="s">
        <v>180</v>
      </c>
      <c r="C1591" s="40" t="s">
        <v>329</v>
      </c>
      <c r="D1591" s="40" t="s">
        <v>127</v>
      </c>
      <c r="E1591" s="40" t="s">
        <v>293</v>
      </c>
      <c r="G1591" s="40">
        <v>5111</v>
      </c>
      <c r="H1591" s="40">
        <v>865000</v>
      </c>
      <c r="I1591" s="40">
        <v>832219</v>
      </c>
      <c r="J1591" s="40">
        <v>760016</v>
      </c>
      <c r="K1591" s="40">
        <v>861362</v>
      </c>
      <c r="L1591" s="40">
        <v>754833</v>
      </c>
      <c r="M1591" s="40">
        <v>755000</v>
      </c>
      <c r="N1591" s="40">
        <v>790933</v>
      </c>
      <c r="O1591" s="40">
        <v>783750</v>
      </c>
      <c r="P1591" s="40">
        <v>775000</v>
      </c>
      <c r="Q1591" s="40">
        <v>827500</v>
      </c>
      <c r="R1591" s="40">
        <v>915000</v>
      </c>
      <c r="S1591" s="40">
        <v>887900</v>
      </c>
      <c r="T1591" s="40">
        <v>921300</v>
      </c>
      <c r="U1591" s="40">
        <v>996500</v>
      </c>
      <c r="V1591" s="40">
        <v>1051000</v>
      </c>
      <c r="W1591" s="40">
        <v>1097000</v>
      </c>
      <c r="X1591" s="40">
        <v>1138900</v>
      </c>
      <c r="Y1591" s="40">
        <v>1195800</v>
      </c>
      <c r="Z1591" s="40">
        <v>1255600</v>
      </c>
      <c r="AA1591" s="40">
        <v>1318400</v>
      </c>
      <c r="AB1591" s="40">
        <v>1384300</v>
      </c>
      <c r="AC1591" s="40">
        <v>1453500</v>
      </c>
      <c r="AD1591" s="40">
        <v>1526000</v>
      </c>
      <c r="AE1591" s="40">
        <v>1602000</v>
      </c>
      <c r="AF1591" s="40">
        <v>1674000</v>
      </c>
      <c r="AG1591" s="40">
        <v>1680000</v>
      </c>
      <c r="AH1591" s="40">
        <v>650000</v>
      </c>
      <c r="AI1591" s="40">
        <v>700000</v>
      </c>
      <c r="AJ1591" s="40">
        <v>750000</v>
      </c>
      <c r="AK1591" s="40">
        <v>780000</v>
      </c>
      <c r="AL1591" s="40">
        <v>820000</v>
      </c>
      <c r="AM1591" s="40">
        <v>845000</v>
      </c>
      <c r="AN1591" s="40">
        <v>871000</v>
      </c>
      <c r="AO1591" s="40">
        <v>897000</v>
      </c>
      <c r="AP1591" s="40">
        <v>924000</v>
      </c>
      <c r="AQ1591" s="40">
        <v>951000</v>
      </c>
      <c r="AR1591" s="40">
        <v>980000</v>
      </c>
      <c r="AS1591" s="40">
        <v>1014000</v>
      </c>
      <c r="AT1591" s="40">
        <v>1044000</v>
      </c>
      <c r="AU1591" s="40">
        <v>1081000</v>
      </c>
      <c r="AV1591" s="40">
        <v>1180000</v>
      </c>
      <c r="AW1591" s="40">
        <v>1140800</v>
      </c>
      <c r="AX1591" s="40">
        <v>1175000</v>
      </c>
      <c r="AY1591" s="40">
        <v>1552000</v>
      </c>
      <c r="AZ1591" s="40">
        <v>1600000</v>
      </c>
      <c r="BA1591" s="40">
        <v>1648000</v>
      </c>
      <c r="BB1591" s="40">
        <v>1697440</v>
      </c>
      <c r="BC1591" s="40">
        <v>1748000</v>
      </c>
      <c r="BD1591" s="40">
        <v>1800000</v>
      </c>
      <c r="BE1591" s="40">
        <v>1847000</v>
      </c>
      <c r="BF1591" s="40">
        <v>1902220</v>
      </c>
      <c r="BG1591" s="40">
        <v>1959000</v>
      </c>
      <c r="BH1591" s="40">
        <v>1968000</v>
      </c>
      <c r="BI1591" s="40">
        <v>1921000</v>
      </c>
      <c r="BJ1591" s="40">
        <v>1926565</v>
      </c>
      <c r="BK1591" s="40">
        <v>2073589</v>
      </c>
      <c r="BL1591" s="40">
        <v>2058771</v>
      </c>
    </row>
    <row r="1592" spans="1:64" x14ac:dyDescent="0.3">
      <c r="A1592" s="40" t="s">
        <v>279</v>
      </c>
      <c r="B1592" s="40" t="s">
        <v>280</v>
      </c>
      <c r="C1592" s="40" t="s">
        <v>329</v>
      </c>
      <c r="D1592" s="40" t="s">
        <v>127</v>
      </c>
      <c r="E1592" s="40" t="s">
        <v>293</v>
      </c>
      <c r="G1592" s="40">
        <v>5111</v>
      </c>
      <c r="H1592" s="40">
        <v>38000</v>
      </c>
      <c r="I1592" s="40">
        <v>37000</v>
      </c>
      <c r="J1592" s="40">
        <v>36000</v>
      </c>
      <c r="K1592" s="40">
        <v>36000</v>
      </c>
      <c r="L1592" s="40">
        <v>31000</v>
      </c>
      <c r="M1592" s="40">
        <v>29500</v>
      </c>
      <c r="N1592" s="40">
        <v>32700</v>
      </c>
      <c r="O1592" s="40">
        <v>31900</v>
      </c>
      <c r="P1592" s="40">
        <v>32000</v>
      </c>
      <c r="Q1592" s="40">
        <v>32000</v>
      </c>
      <c r="R1592" s="40">
        <v>35000</v>
      </c>
      <c r="S1592" s="40">
        <v>35000</v>
      </c>
      <c r="T1592" s="40">
        <v>30000</v>
      </c>
      <c r="U1592" s="40">
        <v>30000</v>
      </c>
      <c r="V1592" s="40">
        <v>28000</v>
      </c>
      <c r="W1592" s="40">
        <v>25128</v>
      </c>
      <c r="X1592" s="40">
        <v>32128</v>
      </c>
      <c r="Y1592" s="40">
        <v>30461</v>
      </c>
      <c r="Z1592" s="40">
        <v>32622</v>
      </c>
      <c r="AA1592" s="40">
        <v>27540</v>
      </c>
      <c r="AB1592" s="40">
        <v>26530</v>
      </c>
      <c r="AC1592" s="40">
        <v>55525</v>
      </c>
      <c r="AD1592" s="40">
        <v>50000</v>
      </c>
      <c r="AE1592" s="40">
        <v>36244</v>
      </c>
      <c r="AF1592" s="40">
        <v>41060</v>
      </c>
      <c r="AG1592" s="40">
        <v>44019</v>
      </c>
      <c r="AH1592" s="40">
        <v>47241</v>
      </c>
      <c r="AI1592" s="40">
        <v>50641</v>
      </c>
      <c r="AJ1592" s="40">
        <v>55382</v>
      </c>
      <c r="AK1592" s="40">
        <v>60000</v>
      </c>
      <c r="AL1592" s="40">
        <v>62000</v>
      </c>
      <c r="AM1592" s="40">
        <v>63000</v>
      </c>
      <c r="AN1592" s="40">
        <v>67000</v>
      </c>
      <c r="AO1592" s="40">
        <v>70000</v>
      </c>
      <c r="AP1592" s="40">
        <v>74000</v>
      </c>
      <c r="AQ1592" s="40">
        <v>77000</v>
      </c>
      <c r="AR1592" s="40">
        <v>80000</v>
      </c>
      <c r="AS1592" s="40">
        <v>99000</v>
      </c>
      <c r="AT1592" s="40">
        <v>120000</v>
      </c>
      <c r="AU1592" s="40">
        <v>140000</v>
      </c>
      <c r="AV1592" s="40">
        <v>150000</v>
      </c>
      <c r="AW1592" s="40">
        <v>165000</v>
      </c>
      <c r="AX1592" s="40">
        <v>170000</v>
      </c>
      <c r="AY1592" s="40">
        <v>180000</v>
      </c>
      <c r="AZ1592" s="40">
        <v>190000</v>
      </c>
      <c r="BA1592" s="40">
        <v>195000</v>
      </c>
      <c r="BB1592" s="40">
        <v>200000</v>
      </c>
      <c r="BC1592" s="40">
        <v>200000</v>
      </c>
      <c r="BD1592" s="40">
        <v>210000</v>
      </c>
      <c r="BE1592" s="40">
        <v>220000</v>
      </c>
      <c r="BF1592" s="40">
        <v>225000</v>
      </c>
      <c r="BG1592" s="40">
        <v>230000</v>
      </c>
      <c r="BH1592" s="40">
        <v>240000</v>
      </c>
      <c r="BI1592" s="40">
        <v>240000</v>
      </c>
      <c r="BJ1592" s="40">
        <v>241416</v>
      </c>
      <c r="BK1592" s="40">
        <v>253286</v>
      </c>
      <c r="BL1592" s="40">
        <v>257144</v>
      </c>
    </row>
    <row r="1593" spans="1:64" x14ac:dyDescent="0.3">
      <c r="A1593" s="40" t="s">
        <v>281</v>
      </c>
      <c r="B1593" s="40" t="s">
        <v>282</v>
      </c>
      <c r="C1593" s="40" t="s">
        <v>329</v>
      </c>
      <c r="D1593" s="40" t="s">
        <v>127</v>
      </c>
      <c r="E1593" s="40" t="s">
        <v>293</v>
      </c>
      <c r="G1593" s="40">
        <v>5111</v>
      </c>
      <c r="H1593" s="40">
        <v>331700</v>
      </c>
      <c r="I1593" s="40">
        <v>368850</v>
      </c>
      <c r="J1593" s="40">
        <v>383200</v>
      </c>
      <c r="K1593" s="40">
        <v>390000</v>
      </c>
      <c r="L1593" s="40">
        <v>402500</v>
      </c>
      <c r="M1593" s="40">
        <v>459970</v>
      </c>
      <c r="N1593" s="40">
        <v>522956</v>
      </c>
      <c r="O1593" s="40">
        <v>634377</v>
      </c>
      <c r="P1593" s="40">
        <v>733007</v>
      </c>
      <c r="Q1593" s="40">
        <v>811000</v>
      </c>
      <c r="R1593" s="40">
        <v>785000</v>
      </c>
      <c r="S1593" s="40">
        <v>736000</v>
      </c>
      <c r="T1593" s="40">
        <v>755000</v>
      </c>
      <c r="U1593" s="40">
        <v>747000</v>
      </c>
      <c r="V1593" s="40">
        <v>758000</v>
      </c>
      <c r="W1593" s="40">
        <v>689000</v>
      </c>
      <c r="X1593" s="40">
        <v>688000</v>
      </c>
      <c r="Y1593" s="40">
        <v>705000</v>
      </c>
      <c r="Z1593" s="40">
        <v>587000</v>
      </c>
      <c r="AA1593" s="40">
        <v>387000</v>
      </c>
      <c r="AB1593" s="40">
        <v>469000</v>
      </c>
      <c r="AC1593" s="40">
        <v>400000</v>
      </c>
      <c r="AD1593" s="40">
        <v>399000</v>
      </c>
      <c r="AE1593" s="40">
        <v>431000</v>
      </c>
      <c r="AF1593" s="40">
        <v>569000</v>
      </c>
      <c r="AG1593" s="40">
        <v>512100</v>
      </c>
      <c r="AH1593" s="40">
        <v>567000</v>
      </c>
      <c r="AI1593" s="40">
        <v>671000</v>
      </c>
      <c r="AJ1593" s="40">
        <v>539000</v>
      </c>
      <c r="AK1593" s="40">
        <v>599000</v>
      </c>
      <c r="AL1593" s="40">
        <v>493000</v>
      </c>
      <c r="AM1593" s="40">
        <v>494000</v>
      </c>
      <c r="AN1593" s="40">
        <v>420000</v>
      </c>
      <c r="AO1593" s="40">
        <v>450000</v>
      </c>
      <c r="AP1593" s="40">
        <v>487000</v>
      </c>
      <c r="AQ1593" s="40">
        <v>530391</v>
      </c>
      <c r="AR1593" s="40">
        <v>510000</v>
      </c>
      <c r="AS1593" s="40">
        <v>520000</v>
      </c>
      <c r="AT1593" s="40">
        <v>640175</v>
      </c>
      <c r="AU1593" s="40">
        <v>690000</v>
      </c>
      <c r="AV1593" s="40">
        <v>598000</v>
      </c>
      <c r="AW1593" s="40">
        <v>576000</v>
      </c>
      <c r="AX1593" s="40">
        <v>511000</v>
      </c>
      <c r="AY1593" s="40">
        <v>478000</v>
      </c>
      <c r="AZ1593" s="40">
        <v>420000</v>
      </c>
      <c r="BA1593" s="40">
        <v>410000</v>
      </c>
      <c r="BB1593" s="40">
        <v>390000</v>
      </c>
      <c r="BC1593" s="40">
        <v>405033</v>
      </c>
      <c r="BD1593" s="40">
        <v>315000</v>
      </c>
      <c r="BE1593" s="40">
        <v>309305</v>
      </c>
      <c r="BF1593" s="40">
        <v>309429</v>
      </c>
      <c r="BG1593" s="40">
        <v>312000</v>
      </c>
      <c r="BH1593" s="40">
        <v>320000</v>
      </c>
      <c r="BI1593" s="40">
        <v>312733</v>
      </c>
      <c r="BJ1593" s="40">
        <v>309651</v>
      </c>
      <c r="BK1593" s="40">
        <v>307366</v>
      </c>
      <c r="BL1593" s="40">
        <v>303602</v>
      </c>
    </row>
    <row r="1594" spans="1:64" x14ac:dyDescent="0.3">
      <c r="A1594" s="40" t="s">
        <v>147</v>
      </c>
      <c r="B1594" s="40" t="s">
        <v>148</v>
      </c>
      <c r="C1594" s="40" t="s">
        <v>330</v>
      </c>
      <c r="D1594" s="40" t="s">
        <v>127</v>
      </c>
      <c r="E1594" s="40" t="s">
        <v>293</v>
      </c>
      <c r="G1594" s="40">
        <v>5111</v>
      </c>
      <c r="H1594" s="40">
        <v>1000000</v>
      </c>
      <c r="I1594" s="40">
        <v>1000000</v>
      </c>
      <c r="J1594" s="40">
        <v>1100000</v>
      </c>
      <c r="K1594" s="40">
        <v>1200000</v>
      </c>
      <c r="L1594" s="40">
        <v>1400000</v>
      </c>
      <c r="M1594" s="40">
        <v>1450000</v>
      </c>
      <c r="N1594" s="40">
        <v>1500000</v>
      </c>
      <c r="O1594" s="40">
        <v>1550000</v>
      </c>
      <c r="P1594" s="40">
        <v>1600000</v>
      </c>
      <c r="Q1594" s="40">
        <v>1648000</v>
      </c>
      <c r="R1594" s="40">
        <v>1697000</v>
      </c>
      <c r="S1594" s="40">
        <v>1700000</v>
      </c>
      <c r="T1594" s="40">
        <v>1400000</v>
      </c>
      <c r="U1594" s="40">
        <v>1600000</v>
      </c>
      <c r="V1594" s="40">
        <v>1800000</v>
      </c>
      <c r="W1594" s="40">
        <v>2000000</v>
      </c>
      <c r="X1594" s="40">
        <v>2300000</v>
      </c>
      <c r="Y1594" s="40">
        <v>2600000</v>
      </c>
      <c r="Z1594" s="40">
        <v>2900000</v>
      </c>
      <c r="AA1594" s="40">
        <v>3200000</v>
      </c>
      <c r="AB1594" s="40">
        <v>3500000</v>
      </c>
      <c r="AC1594" s="40">
        <v>3700000</v>
      </c>
      <c r="AD1594" s="40">
        <v>3900000</v>
      </c>
      <c r="AE1594" s="40">
        <v>4100000</v>
      </c>
      <c r="AF1594" s="40">
        <v>4354000</v>
      </c>
      <c r="AG1594" s="40">
        <v>4484000</v>
      </c>
      <c r="AH1594" s="40">
        <v>4619000</v>
      </c>
      <c r="AI1594" s="40">
        <v>4757000</v>
      </c>
      <c r="AJ1594" s="40">
        <v>4900000</v>
      </c>
      <c r="AK1594" s="40">
        <v>4900000</v>
      </c>
      <c r="AL1594" s="40">
        <v>5198400</v>
      </c>
      <c r="AM1594" s="40">
        <v>5354300</v>
      </c>
      <c r="AN1594" s="40">
        <v>5514900</v>
      </c>
      <c r="AO1594" s="40">
        <v>5680600</v>
      </c>
      <c r="AP1594" s="40">
        <v>5850900</v>
      </c>
      <c r="AQ1594" s="40">
        <v>6026500</v>
      </c>
      <c r="AR1594" s="40">
        <v>6207200</v>
      </c>
      <c r="AS1594" s="40">
        <v>6393318</v>
      </c>
      <c r="AT1594" s="40">
        <v>6584830</v>
      </c>
      <c r="AU1594" s="40">
        <v>6782439</v>
      </c>
      <c r="AV1594" s="40">
        <v>6985911</v>
      </c>
      <c r="AW1594" s="40">
        <v>7195488</v>
      </c>
      <c r="AX1594" s="40">
        <v>6702640</v>
      </c>
      <c r="AY1594" s="40">
        <v>6903698</v>
      </c>
      <c r="AZ1594" s="40">
        <v>7110788</v>
      </c>
      <c r="BA1594" s="40">
        <v>7324091</v>
      </c>
      <c r="BB1594" s="40">
        <v>7543792</v>
      </c>
      <c r="BC1594" s="40">
        <v>7770083</v>
      </c>
      <c r="BD1594" s="40">
        <v>8003164</v>
      </c>
      <c r="BE1594" s="40">
        <v>8243238</v>
      </c>
      <c r="BF1594" s="40">
        <v>8490513</v>
      </c>
      <c r="BG1594" s="40">
        <v>8745205</v>
      </c>
      <c r="BH1594" s="40">
        <v>9007585</v>
      </c>
      <c r="BI1594" s="40">
        <v>9277700</v>
      </c>
      <c r="BJ1594" s="40">
        <v>9556056</v>
      </c>
      <c r="BK1594" s="40">
        <v>9842712</v>
      </c>
      <c r="BL1594" s="40">
        <v>10137973</v>
      </c>
    </row>
    <row r="1595" spans="1:64" x14ac:dyDescent="0.3">
      <c r="A1595" s="40" t="s">
        <v>153</v>
      </c>
      <c r="B1595" s="40" t="s">
        <v>154</v>
      </c>
      <c r="C1595" s="40" t="s">
        <v>330</v>
      </c>
      <c r="D1595" s="40" t="s">
        <v>127</v>
      </c>
      <c r="E1595" s="40" t="s">
        <v>293</v>
      </c>
      <c r="G1595" s="40">
        <v>5111</v>
      </c>
      <c r="H1595" s="40">
        <v>1590000</v>
      </c>
      <c r="I1595" s="40">
        <v>1630000</v>
      </c>
      <c r="J1595" s="40">
        <v>1670000</v>
      </c>
      <c r="K1595" s="40">
        <v>1700000</v>
      </c>
      <c r="L1595" s="40">
        <v>1725000</v>
      </c>
      <c r="M1595" s="40">
        <v>1800000</v>
      </c>
      <c r="N1595" s="40">
        <v>1900000</v>
      </c>
      <c r="O1595" s="40">
        <v>2000000</v>
      </c>
      <c r="P1595" s="40">
        <v>2000000</v>
      </c>
      <c r="Q1595" s="40">
        <v>2000000</v>
      </c>
      <c r="R1595" s="40">
        <v>2000000</v>
      </c>
      <c r="S1595" s="40">
        <v>2000000</v>
      </c>
      <c r="T1595" s="40">
        <v>1700000</v>
      </c>
      <c r="U1595" s="40">
        <v>1750000</v>
      </c>
      <c r="V1595" s="40">
        <v>1800000</v>
      </c>
      <c r="W1595" s="40">
        <v>1893000</v>
      </c>
      <c r="X1595" s="40">
        <v>2145000</v>
      </c>
      <c r="Y1595" s="40">
        <v>2175000</v>
      </c>
      <c r="Z1595" s="40">
        <v>2170000</v>
      </c>
      <c r="AA1595" s="40">
        <v>2160000</v>
      </c>
      <c r="AB1595" s="40">
        <v>2170000</v>
      </c>
      <c r="AC1595" s="40">
        <v>2100000</v>
      </c>
      <c r="AD1595" s="40">
        <v>2000000</v>
      </c>
      <c r="AE1595" s="40">
        <v>2100000</v>
      </c>
      <c r="AF1595" s="40">
        <v>2248276</v>
      </c>
      <c r="AG1595" s="40">
        <v>2473100</v>
      </c>
      <c r="AH1595" s="40">
        <v>2596754</v>
      </c>
      <c r="AI1595" s="40">
        <v>2897000</v>
      </c>
      <c r="AJ1595" s="40">
        <v>3170000</v>
      </c>
      <c r="AK1595" s="40">
        <v>3500000</v>
      </c>
      <c r="AL1595" s="40">
        <v>3200000</v>
      </c>
      <c r="AM1595" s="40">
        <v>3250000</v>
      </c>
      <c r="AN1595" s="40">
        <v>3300000</v>
      </c>
      <c r="AO1595" s="40">
        <v>3350000</v>
      </c>
      <c r="AP1595" s="40">
        <v>3400000</v>
      </c>
      <c r="AQ1595" s="40">
        <v>3450000</v>
      </c>
      <c r="AR1595" s="40">
        <v>3500000</v>
      </c>
      <c r="AS1595" s="40">
        <v>3550000</v>
      </c>
      <c r="AT1595" s="40">
        <v>3650000</v>
      </c>
      <c r="AU1595" s="40">
        <v>3753000</v>
      </c>
      <c r="AV1595" s="40">
        <v>3800000</v>
      </c>
      <c r="AW1595" s="40">
        <v>3800000</v>
      </c>
      <c r="AX1595" s="40">
        <v>3800000</v>
      </c>
      <c r="AY1595" s="40">
        <v>3800000</v>
      </c>
      <c r="AZ1595" s="40">
        <v>3800000</v>
      </c>
      <c r="BA1595" s="40">
        <v>3800000</v>
      </c>
      <c r="BB1595" s="40">
        <v>3800000</v>
      </c>
      <c r="BC1595" s="40">
        <v>3800000</v>
      </c>
      <c r="BD1595" s="40">
        <v>3800000</v>
      </c>
      <c r="BE1595" s="40">
        <v>3739325</v>
      </c>
      <c r="BF1595" s="40">
        <v>2879280</v>
      </c>
      <c r="BG1595" s="40">
        <v>2974297</v>
      </c>
      <c r="BH1595" s="40">
        <v>2952624</v>
      </c>
      <c r="BI1595" s="40">
        <v>4015000</v>
      </c>
      <c r="BJ1595" s="40">
        <v>4016596</v>
      </c>
      <c r="BK1595" s="40">
        <v>3505459</v>
      </c>
      <c r="BL1595" s="40">
        <v>3468815</v>
      </c>
    </row>
    <row r="1596" spans="1:64" x14ac:dyDescent="0.3">
      <c r="A1596" s="40" t="s">
        <v>155</v>
      </c>
      <c r="B1596" s="40" t="s">
        <v>156</v>
      </c>
      <c r="C1596" s="40" t="s">
        <v>330</v>
      </c>
      <c r="D1596" s="40" t="s">
        <v>127</v>
      </c>
      <c r="E1596" s="40" t="s">
        <v>293</v>
      </c>
      <c r="G1596" s="40">
        <v>5111</v>
      </c>
      <c r="H1596" s="40">
        <v>2000000</v>
      </c>
      <c r="I1596" s="40">
        <v>2000000</v>
      </c>
      <c r="J1596" s="40">
        <v>2000000</v>
      </c>
      <c r="K1596" s="40">
        <v>2000000</v>
      </c>
      <c r="L1596" s="40">
        <v>2000000</v>
      </c>
      <c r="M1596" s="40">
        <v>2000000</v>
      </c>
      <c r="N1596" s="40">
        <v>2075000</v>
      </c>
      <c r="O1596" s="40">
        <v>2075000</v>
      </c>
      <c r="P1596" s="40">
        <v>2150000</v>
      </c>
      <c r="Q1596" s="40">
        <v>2300000</v>
      </c>
      <c r="R1596" s="40">
        <v>2150000</v>
      </c>
      <c r="S1596" s="40">
        <v>2600000</v>
      </c>
      <c r="T1596" s="40">
        <v>2600000</v>
      </c>
      <c r="U1596" s="40">
        <v>2450000</v>
      </c>
      <c r="V1596" s="40">
        <v>2325000</v>
      </c>
      <c r="W1596" s="40">
        <v>2230000</v>
      </c>
      <c r="X1596" s="40">
        <v>2343000</v>
      </c>
      <c r="Y1596" s="40">
        <v>2440000</v>
      </c>
      <c r="Z1596" s="40">
        <v>2541000</v>
      </c>
      <c r="AA1596" s="40">
        <v>2614000</v>
      </c>
      <c r="AB1596" s="40">
        <v>2691000</v>
      </c>
      <c r="AC1596" s="40">
        <v>2778000</v>
      </c>
      <c r="AD1596" s="40">
        <v>2312000</v>
      </c>
      <c r="AE1596" s="40">
        <v>1750000</v>
      </c>
      <c r="AF1596" s="40">
        <v>1770000</v>
      </c>
      <c r="AG1596" s="40">
        <v>1800000</v>
      </c>
      <c r="AH1596" s="40">
        <v>1800000</v>
      </c>
      <c r="AI1596" s="40">
        <v>1815000</v>
      </c>
      <c r="AJ1596" s="40">
        <v>1869650</v>
      </c>
      <c r="AK1596" s="40">
        <v>1925710</v>
      </c>
      <c r="AL1596" s="40">
        <v>1983481</v>
      </c>
      <c r="AM1596" s="40">
        <v>2028029</v>
      </c>
      <c r="AN1596" s="40">
        <v>2088870</v>
      </c>
      <c r="AO1596" s="40">
        <v>2151540</v>
      </c>
      <c r="AP1596" s="40">
        <v>2221220</v>
      </c>
      <c r="AQ1596" s="40">
        <v>2313038</v>
      </c>
      <c r="AR1596" s="40">
        <v>2211016</v>
      </c>
      <c r="AS1596" s="40">
        <v>2264074</v>
      </c>
      <c r="AT1596" s="40">
        <v>2318411</v>
      </c>
      <c r="AU1596" s="40">
        <v>2374053</v>
      </c>
      <c r="AV1596" s="40">
        <v>2431030</v>
      </c>
      <c r="AW1596" s="40">
        <v>2454270</v>
      </c>
      <c r="AX1596" s="40">
        <v>2510690</v>
      </c>
      <c r="AY1596" s="40">
        <v>2568500</v>
      </c>
      <c r="AZ1596" s="40">
        <v>2628000</v>
      </c>
      <c r="BA1596" s="40">
        <v>2691100</v>
      </c>
      <c r="BB1596" s="40">
        <v>2818631</v>
      </c>
      <c r="BC1596" s="40">
        <v>2886278</v>
      </c>
      <c r="BD1596" s="40">
        <v>2955549</v>
      </c>
      <c r="BE1596" s="40">
        <v>5490470</v>
      </c>
      <c r="BF1596" s="40">
        <v>6137265</v>
      </c>
      <c r="BG1596" s="40">
        <v>7178369</v>
      </c>
      <c r="BH1596" s="40">
        <v>6833815</v>
      </c>
      <c r="BI1596" s="40">
        <v>3296688</v>
      </c>
      <c r="BJ1596" s="40">
        <v>26436170</v>
      </c>
      <c r="BK1596" s="40">
        <v>28529915</v>
      </c>
      <c r="BL1596" s="40">
        <v>30789484</v>
      </c>
    </row>
    <row r="1597" spans="1:64" x14ac:dyDescent="0.3">
      <c r="A1597" s="40" t="s">
        <v>284</v>
      </c>
      <c r="B1597" s="40" t="s">
        <v>272</v>
      </c>
      <c r="C1597" s="40" t="s">
        <v>330</v>
      </c>
      <c r="D1597" s="40" t="s">
        <v>127</v>
      </c>
      <c r="E1597" s="40" t="s">
        <v>293</v>
      </c>
      <c r="G1597" s="40">
        <v>5111</v>
      </c>
      <c r="H1597" s="40">
        <v>476000</v>
      </c>
      <c r="I1597" s="40">
        <v>484000</v>
      </c>
      <c r="J1597" s="40">
        <v>515000</v>
      </c>
      <c r="K1597" s="40">
        <v>527000</v>
      </c>
      <c r="L1597" s="40">
        <v>552000</v>
      </c>
      <c r="M1597" s="40">
        <v>614000</v>
      </c>
      <c r="N1597" s="40">
        <v>714000</v>
      </c>
      <c r="O1597" s="40">
        <v>799000</v>
      </c>
      <c r="P1597" s="40">
        <v>803500</v>
      </c>
      <c r="Q1597" s="40">
        <v>832500</v>
      </c>
      <c r="R1597" s="40">
        <v>862500</v>
      </c>
      <c r="S1597" s="40">
        <v>893500</v>
      </c>
      <c r="T1597" s="40">
        <v>920000</v>
      </c>
      <c r="U1597" s="40">
        <v>950000</v>
      </c>
      <c r="V1597" s="40">
        <v>980000</v>
      </c>
      <c r="W1597" s="40">
        <v>1000000</v>
      </c>
      <c r="X1597" s="40">
        <v>1010000</v>
      </c>
      <c r="Y1597" s="40">
        <v>1010000</v>
      </c>
      <c r="Z1597" s="40">
        <v>1020000</v>
      </c>
      <c r="AA1597" s="40">
        <v>1020000</v>
      </c>
      <c r="AB1597" s="40">
        <v>1020000</v>
      </c>
      <c r="AC1597" s="40">
        <v>1030000</v>
      </c>
      <c r="AD1597" s="40">
        <v>1030000</v>
      </c>
      <c r="AE1597" s="40">
        <v>1040000</v>
      </c>
      <c r="AF1597" s="40">
        <v>1040000</v>
      </c>
      <c r="AG1597" s="40">
        <v>1038000</v>
      </c>
      <c r="AH1597" s="40">
        <v>1051000</v>
      </c>
      <c r="AI1597" s="40">
        <v>1090000</v>
      </c>
      <c r="AJ1597" s="40">
        <v>1115000</v>
      </c>
      <c r="AK1597" s="40">
        <v>1134000</v>
      </c>
      <c r="AL1597" s="40">
        <v>1161000</v>
      </c>
      <c r="AM1597" s="40">
        <v>1190000</v>
      </c>
      <c r="AN1597" s="40">
        <v>1219000</v>
      </c>
      <c r="AO1597" s="40">
        <v>1251000</v>
      </c>
      <c r="AP1597" s="40">
        <v>1282000</v>
      </c>
      <c r="AQ1597" s="40">
        <v>1314000</v>
      </c>
      <c r="AR1597" s="40">
        <v>1346800</v>
      </c>
      <c r="AS1597" s="40">
        <v>1364942</v>
      </c>
      <c r="AT1597" s="40">
        <v>1392241</v>
      </c>
      <c r="AU1597" s="40">
        <v>1392241</v>
      </c>
      <c r="AV1597" s="40">
        <v>1420086</v>
      </c>
      <c r="AW1597" s="40">
        <v>1448488</v>
      </c>
      <c r="AX1597" s="40">
        <v>1477458</v>
      </c>
      <c r="AY1597" s="40">
        <v>1507007</v>
      </c>
      <c r="AZ1597" s="40">
        <v>1537147</v>
      </c>
      <c r="BA1597" s="40">
        <v>1567890</v>
      </c>
      <c r="BB1597" s="40">
        <v>1599248</v>
      </c>
      <c r="BC1597" s="40">
        <v>1631233</v>
      </c>
      <c r="BD1597" s="40">
        <v>1670383</v>
      </c>
      <c r="BE1597" s="40">
        <v>1692181</v>
      </c>
      <c r="BF1597" s="40">
        <v>1700303</v>
      </c>
      <c r="BG1597" s="40">
        <v>1708464</v>
      </c>
      <c r="BH1597" s="40">
        <v>1725207</v>
      </c>
      <c r="BI1597" s="40">
        <v>1740000</v>
      </c>
      <c r="BJ1597" s="40">
        <v>1755623</v>
      </c>
      <c r="BK1597" s="40">
        <v>1815495</v>
      </c>
      <c r="BL1597" s="40">
        <v>1836357</v>
      </c>
    </row>
    <row r="1598" spans="1:64" x14ac:dyDescent="0.3">
      <c r="A1598" s="40" t="s">
        <v>273</v>
      </c>
      <c r="B1598" s="40" t="s">
        <v>274</v>
      </c>
      <c r="C1598" s="40" t="s">
        <v>330</v>
      </c>
      <c r="D1598" s="40" t="s">
        <v>127</v>
      </c>
      <c r="E1598" s="40" t="s">
        <v>293</v>
      </c>
      <c r="G1598" s="40">
        <v>5111</v>
      </c>
      <c r="H1598" s="40">
        <v>800000</v>
      </c>
      <c r="I1598" s="40">
        <v>850000</v>
      </c>
      <c r="J1598" s="40">
        <v>900000</v>
      </c>
      <c r="K1598" s="40">
        <v>1080000</v>
      </c>
      <c r="L1598" s="40">
        <v>1130000</v>
      </c>
      <c r="M1598" s="40">
        <v>1160000</v>
      </c>
      <c r="N1598" s="40">
        <v>1200000</v>
      </c>
      <c r="O1598" s="40">
        <v>1240000</v>
      </c>
      <c r="P1598" s="40">
        <v>1300000</v>
      </c>
      <c r="Q1598" s="40">
        <v>1330900</v>
      </c>
      <c r="R1598" s="40">
        <v>1339900</v>
      </c>
      <c r="S1598" s="40">
        <v>1449000</v>
      </c>
      <c r="T1598" s="40">
        <v>1347000</v>
      </c>
      <c r="U1598" s="40">
        <v>1505600</v>
      </c>
      <c r="V1598" s="40">
        <v>1606200</v>
      </c>
      <c r="W1598" s="40">
        <v>1854000</v>
      </c>
      <c r="X1598" s="40">
        <v>1969000</v>
      </c>
      <c r="Y1598" s="40">
        <v>2042000</v>
      </c>
      <c r="Z1598" s="40">
        <v>1880000</v>
      </c>
      <c r="AA1598" s="40">
        <v>1941000</v>
      </c>
      <c r="AB1598" s="40">
        <v>2004000</v>
      </c>
      <c r="AC1598" s="40">
        <v>1950000</v>
      </c>
      <c r="AD1598" s="40">
        <v>1900000</v>
      </c>
      <c r="AE1598" s="40">
        <v>1900000</v>
      </c>
      <c r="AF1598" s="40">
        <v>2000000</v>
      </c>
      <c r="AG1598" s="40">
        <v>1814242</v>
      </c>
      <c r="AH1598" s="40">
        <v>1988522</v>
      </c>
      <c r="AI1598" s="40">
        <v>2045964</v>
      </c>
      <c r="AJ1598" s="40">
        <v>2211922</v>
      </c>
      <c r="AK1598" s="40">
        <v>2223599</v>
      </c>
      <c r="AL1598" s="40">
        <v>2162340</v>
      </c>
      <c r="AM1598" s="40">
        <v>2125522</v>
      </c>
      <c r="AN1598" s="40">
        <v>2224974</v>
      </c>
      <c r="AO1598" s="40">
        <v>2215964</v>
      </c>
      <c r="AP1598" s="40">
        <v>2010147</v>
      </c>
      <c r="AQ1598" s="40">
        <v>2418738</v>
      </c>
      <c r="AR1598" s="40">
        <v>2467113</v>
      </c>
      <c r="AS1598" s="40">
        <v>2516455</v>
      </c>
      <c r="AT1598" s="40">
        <v>2658000</v>
      </c>
      <c r="AU1598" s="40">
        <v>2743000</v>
      </c>
      <c r="AV1598" s="40">
        <v>2771000</v>
      </c>
      <c r="AW1598" s="40">
        <v>2922000</v>
      </c>
      <c r="AX1598" s="40">
        <v>3015000</v>
      </c>
      <c r="AY1598" s="40">
        <v>3111500</v>
      </c>
      <c r="AZ1598" s="40">
        <v>3211100</v>
      </c>
      <c r="BA1598" s="40">
        <v>3314000</v>
      </c>
      <c r="BB1598" s="40">
        <v>3420000</v>
      </c>
      <c r="BC1598" s="40">
        <v>3529000</v>
      </c>
      <c r="BD1598" s="40">
        <v>3642000</v>
      </c>
      <c r="BE1598" s="40">
        <v>3759000</v>
      </c>
      <c r="BF1598" s="40">
        <v>3887000</v>
      </c>
      <c r="BG1598" s="40">
        <v>4019000</v>
      </c>
      <c r="BH1598" s="40">
        <v>4156000</v>
      </c>
      <c r="BI1598" s="40">
        <v>4335000</v>
      </c>
      <c r="BJ1598" s="40">
        <v>4522000</v>
      </c>
      <c r="BK1598" s="40">
        <v>4522000</v>
      </c>
      <c r="BL1598" s="40">
        <v>4611831</v>
      </c>
    </row>
    <row r="1599" spans="1:64" x14ac:dyDescent="0.3">
      <c r="A1599" s="40" t="s">
        <v>161</v>
      </c>
      <c r="B1599" s="40" t="s">
        <v>162</v>
      </c>
      <c r="C1599" s="40" t="s">
        <v>330</v>
      </c>
      <c r="D1599" s="40" t="s">
        <v>127</v>
      </c>
      <c r="E1599" s="40" t="s">
        <v>293</v>
      </c>
      <c r="G1599" s="40">
        <v>5111</v>
      </c>
      <c r="H1599" s="40">
        <v>4000000</v>
      </c>
      <c r="I1599" s="40">
        <v>3986000</v>
      </c>
      <c r="J1599" s="40">
        <v>4200000</v>
      </c>
      <c r="K1599" s="40">
        <v>4600000</v>
      </c>
      <c r="L1599" s="40">
        <v>4900000</v>
      </c>
      <c r="M1599" s="40">
        <v>5000000</v>
      </c>
      <c r="N1599" s="40">
        <v>5200000</v>
      </c>
      <c r="O1599" s="40">
        <v>5450000</v>
      </c>
      <c r="P1599" s="40">
        <v>5750000</v>
      </c>
      <c r="Q1599" s="40">
        <v>5750000</v>
      </c>
      <c r="R1599" s="40">
        <v>5600000</v>
      </c>
      <c r="S1599" s="40">
        <v>4800000</v>
      </c>
      <c r="T1599" s="40">
        <v>3900000</v>
      </c>
      <c r="U1599" s="40">
        <v>4300000</v>
      </c>
      <c r="V1599" s="40">
        <v>5000000</v>
      </c>
      <c r="W1599" s="40">
        <v>5300000</v>
      </c>
      <c r="X1599" s="40">
        <v>5630000</v>
      </c>
      <c r="Y1599" s="40">
        <v>6100000</v>
      </c>
      <c r="Z1599" s="40">
        <v>6140000</v>
      </c>
      <c r="AA1599" s="40">
        <v>6250000</v>
      </c>
      <c r="AB1599" s="40">
        <v>6350000</v>
      </c>
      <c r="AC1599" s="40">
        <v>6400000</v>
      </c>
      <c r="AD1599" s="40">
        <v>5644000</v>
      </c>
      <c r="AE1599" s="40">
        <v>5200000</v>
      </c>
      <c r="AF1599" s="40">
        <v>5000000</v>
      </c>
      <c r="AG1599" s="40">
        <v>5340000</v>
      </c>
      <c r="AH1599" s="40">
        <v>5329000</v>
      </c>
      <c r="AI1599" s="40">
        <v>5527000</v>
      </c>
      <c r="AJ1599" s="40">
        <v>5771000</v>
      </c>
      <c r="AK1599" s="40">
        <v>6086000</v>
      </c>
      <c r="AL1599" s="40">
        <v>4468200</v>
      </c>
      <c r="AM1599" s="40">
        <v>4552886</v>
      </c>
      <c r="AN1599" s="40">
        <v>4651686</v>
      </c>
      <c r="AO1599" s="40">
        <v>4765859</v>
      </c>
      <c r="AP1599" s="40">
        <v>5431000</v>
      </c>
      <c r="AQ1599" s="40">
        <v>5707000</v>
      </c>
      <c r="AR1599" s="40">
        <v>5992500</v>
      </c>
      <c r="AS1599" s="40">
        <v>6292400</v>
      </c>
      <c r="AT1599" s="40">
        <v>6607020</v>
      </c>
      <c r="AU1599" s="40">
        <v>6800000</v>
      </c>
      <c r="AV1599" s="40">
        <v>6157390</v>
      </c>
      <c r="AW1599" s="40">
        <v>7284240</v>
      </c>
      <c r="AX1599" s="40">
        <v>7648452</v>
      </c>
      <c r="AY1599" s="40">
        <v>8030874</v>
      </c>
      <c r="AZ1599" s="40">
        <v>8432418</v>
      </c>
      <c r="BA1599" s="40">
        <v>8408000</v>
      </c>
      <c r="BB1599" s="40">
        <v>9296741</v>
      </c>
      <c r="BC1599" s="40">
        <v>9761578</v>
      </c>
      <c r="BD1599" s="40">
        <v>10249657</v>
      </c>
      <c r="BE1599" s="40">
        <v>11300247</v>
      </c>
      <c r="BF1599" s="40">
        <v>11865259</v>
      </c>
      <c r="BG1599" s="40">
        <v>12458522</v>
      </c>
      <c r="BH1599" s="40">
        <v>13081448</v>
      </c>
      <c r="BI1599" s="40">
        <v>13735521</v>
      </c>
      <c r="BJ1599" s="40">
        <v>14422297</v>
      </c>
      <c r="BK1599" s="40">
        <v>15900300</v>
      </c>
      <c r="BL1599" s="40">
        <v>17400000</v>
      </c>
    </row>
    <row r="1600" spans="1:64" x14ac:dyDescent="0.3">
      <c r="A1600" s="40" t="s">
        <v>163</v>
      </c>
      <c r="B1600" s="40" t="s">
        <v>164</v>
      </c>
      <c r="C1600" s="40" t="s">
        <v>330</v>
      </c>
      <c r="D1600" s="40" t="s">
        <v>127</v>
      </c>
      <c r="E1600" s="40" t="s">
        <v>293</v>
      </c>
      <c r="G1600" s="40">
        <v>5111</v>
      </c>
      <c r="H1600" s="40">
        <v>3600000</v>
      </c>
      <c r="I1600" s="40">
        <v>3600000</v>
      </c>
      <c r="J1600" s="40">
        <v>3700000</v>
      </c>
      <c r="K1600" s="40">
        <v>3700000</v>
      </c>
      <c r="L1600" s="40">
        <v>3800000</v>
      </c>
      <c r="M1600" s="40">
        <v>4000000</v>
      </c>
      <c r="N1600" s="40">
        <v>4200000</v>
      </c>
      <c r="O1600" s="40">
        <v>4200000</v>
      </c>
      <c r="P1600" s="40">
        <v>4000000</v>
      </c>
      <c r="Q1600" s="40">
        <v>4500000</v>
      </c>
      <c r="R1600" s="40">
        <v>4200000</v>
      </c>
      <c r="S1600" s="40">
        <v>4000000</v>
      </c>
      <c r="T1600" s="40">
        <v>4000000</v>
      </c>
      <c r="U1600" s="40">
        <v>3500000</v>
      </c>
      <c r="V1600" s="40">
        <v>3810000</v>
      </c>
      <c r="W1600" s="40">
        <v>4200000</v>
      </c>
      <c r="X1600" s="40">
        <v>4500000</v>
      </c>
      <c r="Y1600" s="40">
        <v>4700000</v>
      </c>
      <c r="Z1600" s="40">
        <v>4900000</v>
      </c>
      <c r="AA1600" s="40">
        <v>5197200</v>
      </c>
      <c r="AB1600" s="40">
        <v>5400000</v>
      </c>
      <c r="AC1600" s="40">
        <v>5247100</v>
      </c>
      <c r="AD1600" s="40">
        <v>4000000</v>
      </c>
      <c r="AE1600" s="40">
        <v>3800000</v>
      </c>
      <c r="AF1600" s="40">
        <v>3900000</v>
      </c>
      <c r="AG1600" s="40">
        <v>4100000</v>
      </c>
      <c r="AH1600" s="40">
        <v>4200000</v>
      </c>
      <c r="AI1600" s="40">
        <v>4500000</v>
      </c>
      <c r="AJ1600" s="40">
        <v>4800000</v>
      </c>
      <c r="AK1600" s="40">
        <v>5100000</v>
      </c>
      <c r="AL1600" s="40">
        <v>5300000</v>
      </c>
      <c r="AM1600" s="40">
        <v>5100000</v>
      </c>
      <c r="AN1600" s="40">
        <v>5280000</v>
      </c>
      <c r="AO1600" s="40">
        <v>5280000</v>
      </c>
      <c r="AP1600" s="40">
        <v>5288000</v>
      </c>
      <c r="AQ1600" s="40">
        <v>6199200</v>
      </c>
      <c r="AR1600" s="40">
        <v>6300000</v>
      </c>
      <c r="AS1600" s="40">
        <v>6835000</v>
      </c>
      <c r="AT1600" s="40">
        <v>7688880</v>
      </c>
      <c r="AU1600" s="40">
        <v>8034880</v>
      </c>
      <c r="AV1600" s="40">
        <v>8396449</v>
      </c>
      <c r="AW1600" s="40">
        <v>8774289</v>
      </c>
      <c r="AX1600" s="40">
        <v>8800000</v>
      </c>
      <c r="AY1600" s="40">
        <v>8850000</v>
      </c>
      <c r="AZ1600" s="40">
        <v>8850000</v>
      </c>
      <c r="BA1600" s="40">
        <v>8850000</v>
      </c>
      <c r="BB1600" s="40">
        <v>8850000</v>
      </c>
      <c r="BC1600" s="40">
        <v>7892567</v>
      </c>
      <c r="BD1600" s="40">
        <v>8287195</v>
      </c>
      <c r="BE1600" s="40">
        <v>8701555</v>
      </c>
      <c r="BF1600" s="40">
        <v>9136633</v>
      </c>
      <c r="BG1600" s="40">
        <v>9693464</v>
      </c>
      <c r="BH1600" s="40">
        <v>10073318</v>
      </c>
      <c r="BI1600" s="40">
        <v>9150000</v>
      </c>
      <c r="BJ1600" s="40">
        <v>11106000</v>
      </c>
      <c r="BK1600" s="40">
        <v>11412950</v>
      </c>
      <c r="BL1600" s="40">
        <v>10968573</v>
      </c>
    </row>
    <row r="1601" spans="1:64" x14ac:dyDescent="0.3">
      <c r="A1601" s="40" t="s">
        <v>167</v>
      </c>
      <c r="B1601" s="40" t="s">
        <v>168</v>
      </c>
      <c r="C1601" s="40" t="s">
        <v>330</v>
      </c>
      <c r="D1601" s="40" t="s">
        <v>127</v>
      </c>
      <c r="E1601" s="40" t="s">
        <v>293</v>
      </c>
      <c r="G1601" s="40">
        <v>5111</v>
      </c>
      <c r="H1601" s="40">
        <v>1955000</v>
      </c>
      <c r="I1601" s="40">
        <v>2300000</v>
      </c>
      <c r="J1601" s="40">
        <v>2500000</v>
      </c>
      <c r="K1601" s="40">
        <v>2800000</v>
      </c>
      <c r="L1601" s="40">
        <v>3100000</v>
      </c>
      <c r="M1601" s="40">
        <v>3500000</v>
      </c>
      <c r="N1601" s="40">
        <v>3800000</v>
      </c>
      <c r="O1601" s="40">
        <v>4200000</v>
      </c>
      <c r="P1601" s="40">
        <v>4500000</v>
      </c>
      <c r="Q1601" s="40">
        <v>4873970</v>
      </c>
      <c r="R1601" s="40">
        <v>5023620</v>
      </c>
      <c r="S1601" s="40">
        <v>5176051</v>
      </c>
      <c r="T1601" s="40">
        <v>5087208</v>
      </c>
      <c r="U1601" s="40">
        <v>3997092</v>
      </c>
      <c r="V1601" s="40">
        <v>4051598</v>
      </c>
      <c r="W1601" s="40">
        <v>4425871</v>
      </c>
      <c r="X1601" s="40">
        <v>4808354</v>
      </c>
      <c r="Y1601" s="40">
        <v>4990488</v>
      </c>
      <c r="Z1601" s="40">
        <v>5209050</v>
      </c>
      <c r="AA1601" s="40">
        <v>5414862</v>
      </c>
      <c r="AB1601" s="40">
        <v>5806451</v>
      </c>
      <c r="AC1601" s="40">
        <v>6037762</v>
      </c>
      <c r="AD1601" s="40">
        <v>6280001</v>
      </c>
      <c r="AE1601" s="40">
        <v>4203549</v>
      </c>
      <c r="AF1601" s="40">
        <v>3783382</v>
      </c>
      <c r="AG1601" s="40">
        <v>4781279</v>
      </c>
      <c r="AH1601" s="40">
        <v>4948624</v>
      </c>
      <c r="AI1601" s="40">
        <v>5121826</v>
      </c>
      <c r="AJ1601" s="40">
        <v>5301090</v>
      </c>
      <c r="AK1601" s="40">
        <v>5486628</v>
      </c>
      <c r="AL1601" s="40">
        <v>5678660</v>
      </c>
      <c r="AM1601" s="40">
        <v>5877413</v>
      </c>
      <c r="AN1601" s="40">
        <v>6083123</v>
      </c>
      <c r="AO1601" s="40">
        <v>6296032</v>
      </c>
      <c r="AP1601" s="40">
        <v>6516939</v>
      </c>
      <c r="AQ1601" s="40">
        <v>6744467</v>
      </c>
      <c r="AR1601" s="40">
        <v>6980523</v>
      </c>
      <c r="AS1601" s="40">
        <v>7224841</v>
      </c>
      <c r="AT1601" s="40">
        <v>7477711</v>
      </c>
      <c r="AU1601" s="40">
        <v>7739431</v>
      </c>
      <c r="AV1601" s="40">
        <v>8010311</v>
      </c>
      <c r="AW1601" s="40">
        <v>8290672</v>
      </c>
      <c r="AX1601" s="40">
        <v>8580845</v>
      </c>
      <c r="AY1601" s="40">
        <v>8881175</v>
      </c>
      <c r="AZ1601" s="40">
        <v>9192016</v>
      </c>
      <c r="BA1601" s="40">
        <v>9513737</v>
      </c>
      <c r="BB1601" s="40">
        <v>9846717</v>
      </c>
      <c r="BC1601" s="40">
        <v>10191352</v>
      </c>
      <c r="BD1601" s="40">
        <v>10548049</v>
      </c>
      <c r="BE1601" s="40">
        <v>10917231</v>
      </c>
      <c r="BF1601" s="40">
        <v>10018857</v>
      </c>
      <c r="BG1601" s="40">
        <v>10369517</v>
      </c>
      <c r="BH1601" s="40">
        <v>10732453</v>
      </c>
      <c r="BI1601" s="40">
        <v>11108089</v>
      </c>
      <c r="BJ1601" s="40">
        <v>11496872</v>
      </c>
      <c r="BK1601" s="40">
        <v>11899263</v>
      </c>
      <c r="BL1601" s="40">
        <v>12315737</v>
      </c>
    </row>
    <row r="1602" spans="1:64" x14ac:dyDescent="0.3">
      <c r="A1602" s="40" t="s">
        <v>169</v>
      </c>
      <c r="B1602" s="40" t="s">
        <v>170</v>
      </c>
      <c r="C1602" s="40" t="s">
        <v>330</v>
      </c>
      <c r="D1602" s="40" t="s">
        <v>127</v>
      </c>
      <c r="E1602" s="40" t="s">
        <v>293</v>
      </c>
      <c r="G1602" s="40">
        <v>5111</v>
      </c>
      <c r="H1602" s="40">
        <v>1019000</v>
      </c>
      <c r="I1602" s="40">
        <v>1165000</v>
      </c>
      <c r="J1602" s="40">
        <v>1341000</v>
      </c>
      <c r="K1602" s="40">
        <v>1544000</v>
      </c>
      <c r="L1602" s="40">
        <v>1751000</v>
      </c>
      <c r="M1602" s="40">
        <v>1982000</v>
      </c>
      <c r="N1602" s="40">
        <v>2241000</v>
      </c>
      <c r="O1602" s="40">
        <v>2513000</v>
      </c>
      <c r="P1602" s="40">
        <v>2868000</v>
      </c>
      <c r="Q1602" s="40">
        <v>3219000</v>
      </c>
      <c r="R1602" s="40">
        <v>3578000</v>
      </c>
      <c r="S1602" s="40">
        <v>4022000</v>
      </c>
      <c r="T1602" s="40">
        <v>4485000</v>
      </c>
      <c r="U1602" s="40">
        <v>4940000</v>
      </c>
      <c r="V1602" s="40">
        <v>5379000</v>
      </c>
      <c r="W1602" s="40">
        <v>5970000</v>
      </c>
      <c r="X1602" s="40">
        <v>6523000</v>
      </c>
      <c r="Y1602" s="40">
        <v>7041000</v>
      </c>
      <c r="Z1602" s="40">
        <v>7540000</v>
      </c>
      <c r="AA1602" s="40">
        <v>8050000</v>
      </c>
      <c r="AB1602" s="40">
        <v>8475000</v>
      </c>
      <c r="AC1602" s="40">
        <v>8943000</v>
      </c>
      <c r="AD1602" s="40">
        <v>9411000</v>
      </c>
      <c r="AE1602" s="40">
        <v>9815000</v>
      </c>
      <c r="AF1602" s="40">
        <v>10359000</v>
      </c>
      <c r="AG1602" s="40">
        <v>10701000</v>
      </c>
      <c r="AH1602" s="40">
        <v>11107000</v>
      </c>
      <c r="AI1602" s="40">
        <v>11575000</v>
      </c>
      <c r="AJ1602" s="40">
        <v>11971000</v>
      </c>
      <c r="AK1602" s="40">
        <v>12460000</v>
      </c>
      <c r="AL1602" s="40">
        <v>13000000</v>
      </c>
      <c r="AM1602" s="40">
        <v>13500000</v>
      </c>
      <c r="AN1602" s="40">
        <v>14000000</v>
      </c>
      <c r="AO1602" s="40">
        <v>15000000</v>
      </c>
      <c r="AP1602" s="40">
        <v>16000000</v>
      </c>
      <c r="AQ1602" s="40">
        <v>17000000</v>
      </c>
      <c r="AR1602" s="40">
        <v>19500000</v>
      </c>
      <c r="AS1602" s="40">
        <v>21500000</v>
      </c>
      <c r="AT1602" s="40">
        <v>24000000</v>
      </c>
      <c r="AU1602" s="40">
        <v>26000000</v>
      </c>
      <c r="AV1602" s="40">
        <v>28692600</v>
      </c>
      <c r="AW1602" s="40">
        <v>29400000</v>
      </c>
      <c r="AX1602" s="40">
        <v>30086400</v>
      </c>
      <c r="AY1602" s="40">
        <v>30800000</v>
      </c>
      <c r="AZ1602" s="40">
        <v>31547900</v>
      </c>
      <c r="BA1602" s="40">
        <v>32305000</v>
      </c>
      <c r="BB1602" s="40">
        <v>33080400</v>
      </c>
      <c r="BC1602" s="40">
        <v>33874300</v>
      </c>
      <c r="BD1602" s="40">
        <v>34687264</v>
      </c>
      <c r="BE1602" s="40">
        <v>35519760</v>
      </c>
      <c r="BF1602" s="40">
        <v>38376024</v>
      </c>
      <c r="BG1602" s="40">
        <v>39335424</v>
      </c>
      <c r="BH1602" s="40">
        <v>40318809</v>
      </c>
      <c r="BI1602" s="40">
        <v>41284022</v>
      </c>
      <c r="BJ1602" s="40">
        <v>41632158</v>
      </c>
      <c r="BK1602" s="40">
        <v>42103072</v>
      </c>
      <c r="BL1602" s="40">
        <v>42500000</v>
      </c>
    </row>
    <row r="1603" spans="1:64" x14ac:dyDescent="0.3">
      <c r="A1603" s="40" t="s">
        <v>173</v>
      </c>
      <c r="B1603" s="40" t="s">
        <v>174</v>
      </c>
      <c r="C1603" s="40" t="s">
        <v>330</v>
      </c>
      <c r="D1603" s="40" t="s">
        <v>127</v>
      </c>
      <c r="E1603" s="40" t="s">
        <v>293</v>
      </c>
      <c r="G1603" s="40">
        <v>5111</v>
      </c>
      <c r="H1603" s="40">
        <v>1100000</v>
      </c>
      <c r="I1603" s="40">
        <v>1140000</v>
      </c>
      <c r="J1603" s="40">
        <v>1180000</v>
      </c>
      <c r="K1603" s="40">
        <v>1220000</v>
      </c>
      <c r="L1603" s="40">
        <v>1260000</v>
      </c>
      <c r="M1603" s="40">
        <v>1299000</v>
      </c>
      <c r="N1603" s="40">
        <v>1352130</v>
      </c>
      <c r="O1603" s="40">
        <v>1346730</v>
      </c>
      <c r="P1603" s="40">
        <v>1400000</v>
      </c>
      <c r="Q1603" s="40">
        <v>1500000</v>
      </c>
      <c r="R1603" s="40">
        <v>1700000</v>
      </c>
      <c r="S1603" s="40">
        <v>1800000</v>
      </c>
      <c r="T1603" s="40">
        <v>1798000</v>
      </c>
      <c r="U1603" s="40">
        <v>1608000</v>
      </c>
      <c r="V1603" s="40">
        <v>1688700</v>
      </c>
      <c r="W1603" s="40">
        <v>1740000</v>
      </c>
      <c r="X1603" s="40">
        <v>1773000</v>
      </c>
      <c r="Y1603" s="40">
        <v>1874000</v>
      </c>
      <c r="Z1603" s="40">
        <v>1881000</v>
      </c>
      <c r="AA1603" s="40">
        <v>1947000</v>
      </c>
      <c r="AB1603" s="40">
        <v>2069000</v>
      </c>
      <c r="AC1603" s="40">
        <v>2244000</v>
      </c>
      <c r="AD1603" s="40">
        <v>2000000</v>
      </c>
      <c r="AE1603" s="40">
        <v>2000000</v>
      </c>
      <c r="AF1603" s="40">
        <v>2654000</v>
      </c>
      <c r="AG1603" s="40">
        <v>3159000</v>
      </c>
      <c r="AH1603" s="40">
        <v>3326000</v>
      </c>
      <c r="AI1603" s="40">
        <v>3120000</v>
      </c>
      <c r="AJ1603" s="40">
        <v>3244000</v>
      </c>
      <c r="AK1603" s="40">
        <v>3347000</v>
      </c>
      <c r="AL1603" s="40">
        <v>3342000</v>
      </c>
      <c r="AM1603" s="40">
        <v>3498000</v>
      </c>
      <c r="AN1603" s="40">
        <v>3657000</v>
      </c>
      <c r="AO1603" s="40">
        <v>3821000</v>
      </c>
      <c r="AP1603" s="40">
        <v>3890000</v>
      </c>
      <c r="AQ1603" s="40">
        <v>4045000</v>
      </c>
      <c r="AR1603" s="40">
        <v>4198000</v>
      </c>
      <c r="AS1603" s="40">
        <v>4345000</v>
      </c>
      <c r="AT1603" s="40">
        <v>4497000</v>
      </c>
      <c r="AU1603" s="40">
        <v>4542000</v>
      </c>
      <c r="AV1603" s="40">
        <v>4678000</v>
      </c>
      <c r="AW1603" s="40">
        <v>4540380</v>
      </c>
      <c r="AX1603" s="40">
        <v>4613508</v>
      </c>
      <c r="AY1603" s="40">
        <v>4739208</v>
      </c>
      <c r="AZ1603" s="40">
        <v>4863190</v>
      </c>
      <c r="BA1603" s="40">
        <v>4996406</v>
      </c>
      <c r="BB1603" s="40">
        <v>5108530</v>
      </c>
      <c r="BC1603" s="40">
        <v>5251220</v>
      </c>
      <c r="BD1603" s="40">
        <v>5382930</v>
      </c>
      <c r="BE1603" s="40">
        <v>5571335</v>
      </c>
      <c r="BF1603" s="40">
        <v>5515600</v>
      </c>
      <c r="BG1603" s="40">
        <v>5887068</v>
      </c>
      <c r="BH1603" s="40">
        <v>6081341</v>
      </c>
      <c r="BI1603" s="40">
        <v>5381312</v>
      </c>
      <c r="BJ1603" s="40">
        <v>5645950</v>
      </c>
      <c r="BK1603" s="40">
        <v>6008589</v>
      </c>
      <c r="BL1603" s="40">
        <v>6036245</v>
      </c>
    </row>
    <row r="1604" spans="1:64" x14ac:dyDescent="0.3">
      <c r="A1604" s="40" t="s">
        <v>5</v>
      </c>
      <c r="B1604" s="40" t="s">
        <v>6</v>
      </c>
      <c r="C1604" s="40" t="s">
        <v>329</v>
      </c>
      <c r="D1604" s="40" t="s">
        <v>128</v>
      </c>
      <c r="E1604" s="40" t="s">
        <v>293</v>
      </c>
      <c r="G1604" s="40">
        <v>5111</v>
      </c>
      <c r="H1604" s="40">
        <v>625000</v>
      </c>
      <c r="I1604" s="40">
        <v>640000</v>
      </c>
      <c r="J1604" s="40">
        <v>650000</v>
      </c>
      <c r="K1604" s="40">
        <v>688000</v>
      </c>
      <c r="L1604" s="40">
        <v>725000</v>
      </c>
      <c r="M1604" s="40">
        <v>760000</v>
      </c>
      <c r="N1604" s="40">
        <v>800000</v>
      </c>
      <c r="O1604" s="40">
        <v>851451</v>
      </c>
      <c r="P1604" s="40">
        <v>887000</v>
      </c>
      <c r="Q1604" s="40">
        <v>929567</v>
      </c>
      <c r="R1604" s="40">
        <v>992000</v>
      </c>
      <c r="S1604" s="40">
        <v>1080000</v>
      </c>
      <c r="T1604" s="40">
        <v>1137000</v>
      </c>
      <c r="U1604" s="40">
        <v>1195000</v>
      </c>
      <c r="V1604" s="40">
        <v>1250000</v>
      </c>
      <c r="W1604" s="40">
        <v>1305000</v>
      </c>
      <c r="X1604" s="40">
        <v>1360000</v>
      </c>
      <c r="Y1604" s="40">
        <v>1415000</v>
      </c>
      <c r="Z1604" s="40">
        <v>1470000</v>
      </c>
      <c r="AA1604" s="40">
        <v>1495000</v>
      </c>
      <c r="AB1604" s="40">
        <v>1530000</v>
      </c>
      <c r="AC1604" s="40">
        <v>1565000</v>
      </c>
      <c r="AD1604" s="40">
        <v>1590000</v>
      </c>
      <c r="AE1604" s="40">
        <v>1625000</v>
      </c>
      <c r="AF1604" s="40">
        <v>1650000</v>
      </c>
      <c r="AG1604" s="40">
        <v>1675000</v>
      </c>
      <c r="AH1604" s="40">
        <v>1700000</v>
      </c>
      <c r="AI1604" s="40">
        <v>1750000</v>
      </c>
      <c r="AJ1604" s="40">
        <v>1790000</v>
      </c>
      <c r="AK1604" s="40">
        <v>1740000</v>
      </c>
      <c r="AL1604" s="40">
        <v>1740000</v>
      </c>
      <c r="AM1604" s="40">
        <v>1800000</v>
      </c>
      <c r="AN1604" s="40">
        <v>1745000</v>
      </c>
      <c r="AO1604" s="40">
        <v>1690000</v>
      </c>
      <c r="AP1604" s="40">
        <v>1700000</v>
      </c>
      <c r="AQ1604" s="40">
        <v>1850000</v>
      </c>
      <c r="AR1604" s="40">
        <v>2000000</v>
      </c>
      <c r="AS1604" s="40">
        <v>2166000</v>
      </c>
      <c r="AT1604" s="40">
        <v>2336000</v>
      </c>
      <c r="AU1604" s="40">
        <v>2500000</v>
      </c>
      <c r="AV1604" s="40">
        <v>2950000</v>
      </c>
      <c r="AW1604" s="40">
        <v>3300000</v>
      </c>
      <c r="AX1604" s="40">
        <v>3650000</v>
      </c>
      <c r="AY1604" s="40">
        <v>3850000</v>
      </c>
      <c r="AZ1604" s="40">
        <v>4210475</v>
      </c>
      <c r="BA1604" s="40">
        <v>4327313</v>
      </c>
      <c r="BB1604" s="40">
        <v>4447392</v>
      </c>
      <c r="BC1604" s="40">
        <v>4570804</v>
      </c>
      <c r="BD1604" s="40">
        <v>4697640</v>
      </c>
      <c r="BE1604" s="40">
        <v>4827996</v>
      </c>
      <c r="BF1604" s="40">
        <v>4958351</v>
      </c>
      <c r="BG1604" s="40">
        <v>5092227</v>
      </c>
      <c r="BH1604" s="40">
        <v>5229717</v>
      </c>
      <c r="BI1604" s="40">
        <v>5370950</v>
      </c>
      <c r="BJ1604" s="40">
        <v>5504088</v>
      </c>
      <c r="BK1604" s="40">
        <v>5558464</v>
      </c>
      <c r="BL1604" s="40">
        <v>5654075</v>
      </c>
    </row>
    <row r="1605" spans="1:64" x14ac:dyDescent="0.3">
      <c r="A1605" s="40" t="s">
        <v>151</v>
      </c>
      <c r="B1605" s="40" t="s">
        <v>152</v>
      </c>
      <c r="C1605" s="40" t="s">
        <v>329</v>
      </c>
      <c r="D1605" s="40" t="s">
        <v>128</v>
      </c>
      <c r="E1605" s="40" t="s">
        <v>293</v>
      </c>
      <c r="G1605" s="40">
        <v>5111</v>
      </c>
      <c r="H1605" s="40">
        <v>630000</v>
      </c>
      <c r="I1605" s="40">
        <v>580000</v>
      </c>
      <c r="J1605" s="40">
        <v>530000</v>
      </c>
      <c r="K1605" s="40">
        <v>477308</v>
      </c>
      <c r="L1605" s="40">
        <v>536200</v>
      </c>
      <c r="M1605" s="40">
        <v>593500</v>
      </c>
      <c r="N1605" s="40">
        <v>606548</v>
      </c>
      <c r="O1605" s="40">
        <v>640040</v>
      </c>
      <c r="P1605" s="40">
        <v>687278</v>
      </c>
      <c r="Q1605" s="40">
        <v>699390</v>
      </c>
      <c r="R1605" s="40">
        <v>729164</v>
      </c>
      <c r="S1605" s="40">
        <v>838353</v>
      </c>
      <c r="T1605" s="40">
        <v>885241</v>
      </c>
      <c r="U1605" s="40">
        <v>933321</v>
      </c>
      <c r="V1605" s="40">
        <v>968551</v>
      </c>
      <c r="W1605" s="40">
        <v>964000</v>
      </c>
      <c r="X1605" s="40">
        <v>876000</v>
      </c>
      <c r="Y1605" s="40">
        <v>833000</v>
      </c>
      <c r="Z1605" s="40">
        <v>889000</v>
      </c>
      <c r="AA1605" s="40">
        <v>973000</v>
      </c>
      <c r="AB1605" s="40">
        <v>1041100</v>
      </c>
      <c r="AC1605" s="40">
        <v>1003500</v>
      </c>
      <c r="AD1605" s="40">
        <v>1139500</v>
      </c>
      <c r="AE1605" s="40">
        <v>1166900</v>
      </c>
      <c r="AF1605" s="40">
        <v>1062496</v>
      </c>
      <c r="AG1605" s="40">
        <v>1052261</v>
      </c>
      <c r="AH1605" s="40">
        <v>1074581</v>
      </c>
      <c r="AI1605" s="40">
        <v>1128008</v>
      </c>
      <c r="AJ1605" s="40">
        <v>1130577</v>
      </c>
      <c r="AK1605" s="40">
        <v>1275472</v>
      </c>
      <c r="AL1605" s="40">
        <v>1308706</v>
      </c>
      <c r="AM1605" s="40">
        <v>1301026</v>
      </c>
      <c r="AN1605" s="40">
        <v>1286909</v>
      </c>
      <c r="AO1605" s="40">
        <v>1189685</v>
      </c>
      <c r="AP1605" s="40">
        <v>1224633</v>
      </c>
      <c r="AQ1605" s="40">
        <v>1204523</v>
      </c>
      <c r="AR1605" s="40">
        <v>1223802</v>
      </c>
      <c r="AS1605" s="40">
        <v>836784</v>
      </c>
      <c r="AT1605" s="40">
        <v>987190</v>
      </c>
      <c r="AU1605" s="40">
        <v>1092702</v>
      </c>
      <c r="AV1605" s="40">
        <v>1232131</v>
      </c>
      <c r="AW1605" s="40">
        <v>1204543</v>
      </c>
      <c r="AX1605" s="40">
        <v>1199793</v>
      </c>
      <c r="AY1605" s="40">
        <v>1344563</v>
      </c>
      <c r="AZ1605" s="40">
        <v>1488613</v>
      </c>
      <c r="BA1605" s="40">
        <v>1705223</v>
      </c>
      <c r="BB1605" s="40">
        <v>1662996</v>
      </c>
      <c r="BC1605" s="40">
        <v>2026499</v>
      </c>
      <c r="BD1605" s="40">
        <v>2081374</v>
      </c>
      <c r="BE1605" s="40">
        <v>2460308</v>
      </c>
      <c r="BF1605" s="40">
        <v>2618157</v>
      </c>
      <c r="BG1605" s="40">
        <v>2929730</v>
      </c>
      <c r="BH1605" s="40">
        <v>3605389</v>
      </c>
      <c r="BI1605" s="40">
        <v>2786981</v>
      </c>
      <c r="BJ1605" s="40">
        <v>2757027</v>
      </c>
      <c r="BK1605" s="40">
        <v>2050898</v>
      </c>
      <c r="BL1605" s="40">
        <v>2081127</v>
      </c>
    </row>
    <row r="1606" spans="1:64" x14ac:dyDescent="0.3">
      <c r="A1606" s="40" t="s">
        <v>157</v>
      </c>
      <c r="B1606" s="40" t="s">
        <v>158</v>
      </c>
      <c r="C1606" s="40" t="s">
        <v>329</v>
      </c>
      <c r="D1606" s="40" t="s">
        <v>128</v>
      </c>
      <c r="E1606" s="40" t="s">
        <v>293</v>
      </c>
      <c r="G1606" s="40">
        <v>5111</v>
      </c>
      <c r="H1606" s="40">
        <v>41000000</v>
      </c>
      <c r="I1606" s="40">
        <v>41622400</v>
      </c>
      <c r="J1606" s="40">
        <v>42182912</v>
      </c>
      <c r="K1606" s="40">
        <v>42734896</v>
      </c>
      <c r="L1606" s="40">
        <v>42941408</v>
      </c>
      <c r="M1606" s="40">
        <v>43163296</v>
      </c>
      <c r="N1606" s="40">
        <v>42850000</v>
      </c>
      <c r="O1606" s="40">
        <v>42540000</v>
      </c>
      <c r="P1606" s="40">
        <v>42050000</v>
      </c>
      <c r="Q1606" s="40">
        <v>41000000</v>
      </c>
      <c r="R1606" s="40">
        <v>41573008</v>
      </c>
      <c r="S1606" s="40">
        <v>40500000</v>
      </c>
      <c r="T1606" s="40">
        <v>41725008</v>
      </c>
      <c r="U1606" s="40">
        <v>41105008</v>
      </c>
      <c r="V1606" s="40">
        <v>40310000</v>
      </c>
      <c r="W1606" s="40">
        <v>40129008</v>
      </c>
      <c r="X1606" s="40">
        <v>40200000</v>
      </c>
      <c r="Y1606" s="40">
        <v>40270000</v>
      </c>
      <c r="Z1606" s="40">
        <v>40350000</v>
      </c>
      <c r="AA1606" s="40">
        <v>40430000</v>
      </c>
      <c r="AB1606" s="40">
        <v>40500000</v>
      </c>
      <c r="AC1606" s="40">
        <v>40570000</v>
      </c>
      <c r="AD1606" s="40">
        <v>41990016</v>
      </c>
      <c r="AE1606" s="40">
        <v>40350000</v>
      </c>
      <c r="AF1606" s="40">
        <v>40100000</v>
      </c>
      <c r="AG1606" s="40">
        <v>40000000</v>
      </c>
      <c r="AH1606" s="40">
        <v>42000000</v>
      </c>
      <c r="AI1606" s="40">
        <v>42000000</v>
      </c>
      <c r="AJ1606" s="40">
        <v>42000000</v>
      </c>
      <c r="AK1606" s="40">
        <v>40160000</v>
      </c>
      <c r="AL1606" s="40">
        <v>41000000</v>
      </c>
      <c r="AM1606" s="40">
        <v>41300000</v>
      </c>
      <c r="AN1606" s="40">
        <v>19200000</v>
      </c>
      <c r="AO1606" s="40">
        <v>19220000</v>
      </c>
      <c r="AP1606" s="40">
        <v>19200000</v>
      </c>
      <c r="AQ1606" s="40">
        <v>20350000</v>
      </c>
      <c r="AR1606" s="40">
        <v>20900000</v>
      </c>
      <c r="AS1606" s="40">
        <v>23888870</v>
      </c>
      <c r="AT1606" s="40">
        <v>21779320</v>
      </c>
      <c r="AU1606" s="40">
        <v>19548450</v>
      </c>
      <c r="AV1606" s="40">
        <v>21059090</v>
      </c>
      <c r="AW1606" s="40">
        <v>25321780</v>
      </c>
      <c r="AX1606" s="40">
        <v>28000000</v>
      </c>
      <c r="AY1606" s="40">
        <v>32925366</v>
      </c>
      <c r="AZ1606" s="40">
        <v>37097960</v>
      </c>
      <c r="BA1606" s="40">
        <v>42192740</v>
      </c>
      <c r="BB1606" s="40">
        <v>47826700</v>
      </c>
      <c r="BC1606" s="40">
        <v>47915812</v>
      </c>
      <c r="BD1606" s="40">
        <v>47940626</v>
      </c>
      <c r="BE1606" s="40">
        <v>48295950</v>
      </c>
      <c r="BF1606" s="40">
        <v>46834488</v>
      </c>
      <c r="BG1606" s="40">
        <v>49549996</v>
      </c>
      <c r="BH1606" s="40">
        <v>55511273</v>
      </c>
      <c r="BI1606" s="40">
        <v>58445345</v>
      </c>
      <c r="BJ1606" s="40">
        <v>58597338</v>
      </c>
      <c r="BK1606" s="40">
        <v>60898168</v>
      </c>
      <c r="BL1606" s="40">
        <v>62556083</v>
      </c>
    </row>
    <row r="1607" spans="1:64" x14ac:dyDescent="0.3">
      <c r="A1607" s="40" t="s">
        <v>159</v>
      </c>
      <c r="B1607" s="40" t="s">
        <v>160</v>
      </c>
      <c r="C1607" s="40" t="s">
        <v>329</v>
      </c>
      <c r="D1607" s="40" t="s">
        <v>128</v>
      </c>
      <c r="E1607" s="40" t="s">
        <v>293</v>
      </c>
      <c r="G1607" s="40">
        <v>5111</v>
      </c>
      <c r="H1607" s="40">
        <v>9000000</v>
      </c>
      <c r="I1607" s="40">
        <v>8765000</v>
      </c>
      <c r="J1607" s="40">
        <v>9000000</v>
      </c>
      <c r="K1607" s="40">
        <v>9368000</v>
      </c>
      <c r="L1607" s="40">
        <v>9350000</v>
      </c>
      <c r="M1607" s="40">
        <v>9400000</v>
      </c>
      <c r="N1607" s="40">
        <v>9475000</v>
      </c>
      <c r="O1607" s="40">
        <v>9200000</v>
      </c>
      <c r="P1607" s="40">
        <v>8390000</v>
      </c>
      <c r="Q1607" s="40">
        <v>8127900</v>
      </c>
      <c r="R1607" s="40">
        <v>8000000</v>
      </c>
      <c r="S1607" s="40">
        <v>7800000</v>
      </c>
      <c r="T1607" s="40">
        <v>7500000</v>
      </c>
      <c r="U1607" s="40">
        <v>7100000</v>
      </c>
      <c r="V1607" s="40">
        <v>7205900</v>
      </c>
      <c r="W1607" s="40">
        <v>7400000</v>
      </c>
      <c r="X1607" s="40">
        <v>9500000</v>
      </c>
      <c r="Y1607" s="40">
        <v>11880000</v>
      </c>
      <c r="Z1607" s="40">
        <v>12581000</v>
      </c>
      <c r="AA1607" s="40">
        <v>13000000</v>
      </c>
      <c r="AB1607" s="40">
        <v>13000000</v>
      </c>
      <c r="AC1607" s="40">
        <v>13500000</v>
      </c>
      <c r="AD1607" s="40">
        <v>14363400</v>
      </c>
      <c r="AE1607" s="40">
        <v>13273490</v>
      </c>
      <c r="AF1607" s="40">
        <v>14500000</v>
      </c>
      <c r="AG1607" s="40">
        <v>14064390</v>
      </c>
      <c r="AH1607" s="40">
        <v>12448850</v>
      </c>
      <c r="AI1607" s="40">
        <v>17291680</v>
      </c>
      <c r="AJ1607" s="40">
        <v>19288410</v>
      </c>
      <c r="AK1607" s="40">
        <v>19235700</v>
      </c>
      <c r="AL1607" s="40">
        <v>19090432</v>
      </c>
      <c r="AM1607" s="40">
        <v>19100000</v>
      </c>
      <c r="AN1607" s="40">
        <v>19000000</v>
      </c>
      <c r="AO1607" s="40">
        <v>18665930</v>
      </c>
      <c r="AP1607" s="40">
        <v>18604000</v>
      </c>
      <c r="AQ1607" s="40">
        <v>17887743</v>
      </c>
      <c r="AR1607" s="40">
        <v>18472455</v>
      </c>
      <c r="AS1607" s="40">
        <v>16717963</v>
      </c>
      <c r="AT1607" s="40">
        <v>19488430</v>
      </c>
      <c r="AU1607" s="40">
        <v>17943900</v>
      </c>
      <c r="AV1607" s="40">
        <v>18413331</v>
      </c>
      <c r="AW1607" s="40">
        <v>20608063</v>
      </c>
      <c r="AX1607" s="40">
        <v>20102540</v>
      </c>
      <c r="AY1607" s="40">
        <v>23688968</v>
      </c>
      <c r="AZ1607" s="40">
        <v>23916486</v>
      </c>
      <c r="BA1607" s="40">
        <v>18387282</v>
      </c>
      <c r="BB1607" s="40">
        <v>44235488</v>
      </c>
      <c r="BC1607" s="40">
        <v>46087720</v>
      </c>
      <c r="BD1607" s="40">
        <v>44869758</v>
      </c>
      <c r="BE1607" s="40">
        <v>45736262</v>
      </c>
      <c r="BF1607" s="40">
        <v>46682300</v>
      </c>
      <c r="BG1607" s="40">
        <v>38297636</v>
      </c>
      <c r="BH1607" s="40">
        <v>41238304</v>
      </c>
      <c r="BI1607" s="40">
        <v>44595265</v>
      </c>
      <c r="BJ1607" s="40">
        <v>41889581</v>
      </c>
      <c r="BK1607" s="40">
        <v>45729676</v>
      </c>
      <c r="BL1607" s="40">
        <v>43443561</v>
      </c>
    </row>
    <row r="1608" spans="1:64" x14ac:dyDescent="0.3">
      <c r="A1608" s="40" t="s">
        <v>275</v>
      </c>
      <c r="B1608" s="40" t="s">
        <v>276</v>
      </c>
      <c r="C1608" s="40" t="s">
        <v>329</v>
      </c>
      <c r="D1608" s="40" t="s">
        <v>128</v>
      </c>
      <c r="E1608" s="40" t="s">
        <v>293</v>
      </c>
      <c r="G1608" s="40">
        <v>5111</v>
      </c>
      <c r="H1608" s="40">
        <v>740000</v>
      </c>
      <c r="I1608" s="40">
        <v>820000</v>
      </c>
      <c r="J1608" s="40">
        <v>920000</v>
      </c>
      <c r="K1608" s="40">
        <v>1070000</v>
      </c>
      <c r="L1608" s="40">
        <v>1142200</v>
      </c>
      <c r="M1608" s="40">
        <v>1289600</v>
      </c>
      <c r="N1608" s="40">
        <v>1451670</v>
      </c>
      <c r="O1608" s="40">
        <v>1683740</v>
      </c>
      <c r="P1608" s="40">
        <v>1675410</v>
      </c>
      <c r="Q1608" s="40">
        <v>1709904</v>
      </c>
      <c r="R1608" s="40">
        <v>1724267</v>
      </c>
      <c r="S1608" s="40">
        <v>1780269</v>
      </c>
      <c r="T1608" s="40">
        <v>1684131</v>
      </c>
      <c r="U1608" s="40">
        <v>1881140</v>
      </c>
      <c r="V1608" s="40">
        <v>1890000</v>
      </c>
      <c r="W1608" s="40">
        <v>2051428</v>
      </c>
      <c r="X1608" s="40">
        <v>1654000</v>
      </c>
      <c r="Y1608" s="40">
        <v>1683100</v>
      </c>
      <c r="Z1608" s="40">
        <v>1772000</v>
      </c>
      <c r="AA1608" s="40">
        <v>2171600</v>
      </c>
      <c r="AB1608" s="40">
        <v>2511000</v>
      </c>
      <c r="AC1608" s="40">
        <v>2525000</v>
      </c>
      <c r="AD1608" s="40">
        <v>1917000</v>
      </c>
      <c r="AE1608" s="40">
        <v>1890250</v>
      </c>
      <c r="AF1608" s="40">
        <v>1967100</v>
      </c>
      <c r="AG1608" s="40">
        <v>1958781</v>
      </c>
      <c r="AH1608" s="40">
        <v>2015200</v>
      </c>
      <c r="AI1608" s="40">
        <v>2080200</v>
      </c>
      <c r="AJ1608" s="40">
        <v>1950000</v>
      </c>
      <c r="AK1608" s="40">
        <v>1993000</v>
      </c>
      <c r="AL1608" s="40">
        <v>2036770</v>
      </c>
      <c r="AM1608" s="40">
        <v>2081000</v>
      </c>
      <c r="AN1608" s="40">
        <v>2126700</v>
      </c>
      <c r="AO1608" s="40">
        <v>2173000</v>
      </c>
      <c r="AP1608" s="40">
        <v>2220000</v>
      </c>
      <c r="AQ1608" s="40">
        <v>2084880</v>
      </c>
      <c r="AR1608" s="40">
        <v>2000000</v>
      </c>
      <c r="AS1608" s="40">
        <v>1890000</v>
      </c>
      <c r="AT1608" s="40">
        <v>1790000</v>
      </c>
      <c r="AU1608" s="40">
        <v>1617220</v>
      </c>
      <c r="AV1608" s="40">
        <v>1812950</v>
      </c>
      <c r="AW1608" s="40">
        <v>1875010</v>
      </c>
      <c r="AX1608" s="40">
        <v>2095060</v>
      </c>
      <c r="AY1608" s="40">
        <v>2197450</v>
      </c>
      <c r="AZ1608" s="40">
        <v>1914077</v>
      </c>
      <c r="BA1608" s="40">
        <v>1961300</v>
      </c>
      <c r="BB1608" s="40">
        <v>2009610</v>
      </c>
      <c r="BC1608" s="40">
        <v>2058220</v>
      </c>
      <c r="BD1608" s="40">
        <v>2149760</v>
      </c>
      <c r="BE1608" s="40">
        <v>2199340</v>
      </c>
      <c r="BF1608" s="40">
        <v>2264900</v>
      </c>
      <c r="BG1608" s="40">
        <v>2313000</v>
      </c>
      <c r="BH1608" s="40">
        <v>2311000</v>
      </c>
      <c r="BI1608" s="40">
        <v>2313000</v>
      </c>
      <c r="BJ1608" s="40">
        <v>2280562</v>
      </c>
      <c r="BK1608" s="40">
        <v>2181597</v>
      </c>
      <c r="BL1608" s="40">
        <v>2173624</v>
      </c>
    </row>
    <row r="1609" spans="1:64" x14ac:dyDescent="0.3">
      <c r="A1609" s="40" t="s">
        <v>277</v>
      </c>
      <c r="B1609" s="40" t="s">
        <v>278</v>
      </c>
      <c r="C1609" s="40" t="s">
        <v>329</v>
      </c>
      <c r="D1609" s="40" t="s">
        <v>128</v>
      </c>
      <c r="E1609" s="40" t="s">
        <v>293</v>
      </c>
      <c r="G1609" s="40">
        <v>5111</v>
      </c>
      <c r="H1609" s="40">
        <v>611681</v>
      </c>
      <c r="I1609" s="40">
        <v>570941</v>
      </c>
      <c r="J1609" s="40">
        <v>520406</v>
      </c>
      <c r="K1609" s="40">
        <v>554434</v>
      </c>
      <c r="L1609" s="40">
        <v>535885</v>
      </c>
      <c r="M1609" s="40">
        <v>535885</v>
      </c>
      <c r="N1609" s="40">
        <v>714941</v>
      </c>
      <c r="O1609" s="40">
        <v>746284</v>
      </c>
      <c r="P1609" s="40">
        <v>707241</v>
      </c>
      <c r="Q1609" s="40">
        <v>680529</v>
      </c>
      <c r="R1609" s="40">
        <v>712289</v>
      </c>
      <c r="S1609" s="40">
        <v>709419</v>
      </c>
      <c r="T1609" s="40">
        <v>654096</v>
      </c>
      <c r="U1609" s="40">
        <v>756291</v>
      </c>
      <c r="V1609" s="40">
        <v>772559</v>
      </c>
      <c r="W1609" s="40">
        <v>826909</v>
      </c>
      <c r="X1609" s="40">
        <v>919780</v>
      </c>
      <c r="Y1609" s="40">
        <v>880806</v>
      </c>
      <c r="Z1609" s="40">
        <v>733831</v>
      </c>
      <c r="AA1609" s="40">
        <v>739132</v>
      </c>
      <c r="AB1609" s="40">
        <v>803197</v>
      </c>
      <c r="AC1609" s="40">
        <v>871493</v>
      </c>
      <c r="AD1609" s="40">
        <v>786678</v>
      </c>
      <c r="AE1609" s="40">
        <v>888401</v>
      </c>
      <c r="AF1609" s="40">
        <v>983805</v>
      </c>
      <c r="AG1609" s="40">
        <v>954783</v>
      </c>
      <c r="AH1609" s="40">
        <v>1008710</v>
      </c>
      <c r="AI1609" s="40">
        <v>1000000</v>
      </c>
      <c r="AJ1609" s="40">
        <v>960000</v>
      </c>
      <c r="AK1609" s="40">
        <v>938491</v>
      </c>
      <c r="AL1609" s="40">
        <v>950512</v>
      </c>
      <c r="AM1609" s="40">
        <v>1042429</v>
      </c>
      <c r="AN1609" s="40">
        <v>1061386</v>
      </c>
      <c r="AO1609" s="40">
        <v>948229</v>
      </c>
      <c r="AP1609" s="40">
        <v>930189</v>
      </c>
      <c r="AQ1609" s="40">
        <v>1350358</v>
      </c>
      <c r="AR1609" s="40">
        <v>1664430</v>
      </c>
      <c r="AS1609" s="40">
        <v>1700207</v>
      </c>
      <c r="AT1609" s="40">
        <v>1530229</v>
      </c>
      <c r="AU1609" s="40">
        <v>1801024</v>
      </c>
      <c r="AV1609" s="40">
        <v>1784916</v>
      </c>
      <c r="AW1609" s="40">
        <v>1769480</v>
      </c>
      <c r="AX1609" s="40">
        <v>1825001</v>
      </c>
      <c r="AY1609" s="40">
        <v>2149627</v>
      </c>
      <c r="AZ1609" s="40">
        <v>2117794</v>
      </c>
      <c r="BA1609" s="40">
        <v>2476743</v>
      </c>
      <c r="BB1609" s="40">
        <v>2905735</v>
      </c>
      <c r="BC1609" s="40">
        <v>3294791</v>
      </c>
      <c r="BD1609" s="40">
        <v>3680363</v>
      </c>
      <c r="BE1609" s="40">
        <v>4108152</v>
      </c>
      <c r="BF1609" s="40">
        <v>4671556</v>
      </c>
      <c r="BG1609" s="40">
        <v>5170077</v>
      </c>
      <c r="BH1609" s="40">
        <v>5612473</v>
      </c>
      <c r="BI1609" s="40">
        <v>6151336</v>
      </c>
      <c r="BJ1609" s="40">
        <v>6820843</v>
      </c>
      <c r="BK1609" s="40">
        <v>7635335</v>
      </c>
      <c r="BL1609" s="40">
        <v>8002336</v>
      </c>
    </row>
    <row r="1610" spans="1:64" x14ac:dyDescent="0.3">
      <c r="A1610" s="40" t="s">
        <v>165</v>
      </c>
      <c r="B1610" s="40" t="s">
        <v>166</v>
      </c>
      <c r="C1610" s="40" t="s">
        <v>329</v>
      </c>
      <c r="D1610" s="40" t="s">
        <v>128</v>
      </c>
      <c r="E1610" s="40" t="s">
        <v>293</v>
      </c>
      <c r="G1610" s="40">
        <v>5111</v>
      </c>
      <c r="H1610" s="40">
        <v>542000</v>
      </c>
      <c r="I1610" s="40">
        <v>554000</v>
      </c>
      <c r="J1610" s="40">
        <v>566000</v>
      </c>
      <c r="K1610" s="40">
        <v>578000</v>
      </c>
      <c r="L1610" s="40">
        <v>600000</v>
      </c>
      <c r="M1610" s="40">
        <v>598000</v>
      </c>
      <c r="N1610" s="40">
        <v>556493</v>
      </c>
      <c r="O1610" s="40">
        <v>593632</v>
      </c>
      <c r="P1610" s="40">
        <v>578003</v>
      </c>
      <c r="Q1610" s="40">
        <v>640351</v>
      </c>
      <c r="R1610" s="40">
        <v>720523</v>
      </c>
      <c r="S1610" s="40">
        <v>722976</v>
      </c>
      <c r="T1610" s="40">
        <v>697934</v>
      </c>
      <c r="U1610" s="40">
        <v>707000</v>
      </c>
      <c r="V1610" s="40">
        <v>540100</v>
      </c>
      <c r="W1610" s="40">
        <v>403910</v>
      </c>
      <c r="X1610" s="40">
        <v>415000</v>
      </c>
      <c r="Y1610" s="40">
        <v>425000</v>
      </c>
      <c r="Z1610" s="40">
        <v>435000</v>
      </c>
      <c r="AA1610" s="40">
        <v>441000</v>
      </c>
      <c r="AB1610" s="40">
        <v>448000</v>
      </c>
      <c r="AC1610" s="40">
        <v>455000</v>
      </c>
      <c r="AD1610" s="40">
        <v>462000</v>
      </c>
      <c r="AE1610" s="40">
        <v>469000</v>
      </c>
      <c r="AF1610" s="40">
        <v>675000</v>
      </c>
      <c r="AG1610" s="40">
        <v>979000</v>
      </c>
      <c r="AH1610" s="40">
        <v>1250000</v>
      </c>
      <c r="AI1610" s="40">
        <v>1552000</v>
      </c>
      <c r="AJ1610" s="40">
        <v>1854000</v>
      </c>
      <c r="AK1610" s="40">
        <v>2156000</v>
      </c>
      <c r="AL1610" s="40">
        <v>2650000</v>
      </c>
      <c r="AM1610" s="40">
        <v>2954000</v>
      </c>
      <c r="AN1610" s="40">
        <v>3158000</v>
      </c>
      <c r="AO1610" s="40">
        <v>3454000</v>
      </c>
      <c r="AP1610" s="40">
        <v>3655000</v>
      </c>
      <c r="AQ1610" s="40">
        <v>4055000</v>
      </c>
      <c r="AR1610" s="40">
        <v>4258000</v>
      </c>
      <c r="AS1610" s="40">
        <v>4660000</v>
      </c>
      <c r="AT1610" s="40">
        <v>4860000</v>
      </c>
      <c r="AU1610" s="40">
        <v>5220733</v>
      </c>
      <c r="AV1610" s="40">
        <v>5220733</v>
      </c>
      <c r="AW1610" s="40">
        <v>5233000</v>
      </c>
      <c r="AX1610" s="40">
        <v>4882000</v>
      </c>
      <c r="AY1610" s="40">
        <v>5005048</v>
      </c>
      <c r="AZ1610" s="40">
        <v>5126000</v>
      </c>
      <c r="BA1610" s="40">
        <v>4401000</v>
      </c>
      <c r="BB1610" s="40">
        <v>4596000</v>
      </c>
      <c r="BC1610" s="40">
        <v>5072000</v>
      </c>
      <c r="BD1610" s="40">
        <v>4127874</v>
      </c>
      <c r="BE1610" s="40">
        <v>4127874</v>
      </c>
      <c r="BF1610" s="40">
        <v>4220000</v>
      </c>
      <c r="BG1610" s="40">
        <v>4682000</v>
      </c>
      <c r="BH1610" s="40">
        <v>4795000</v>
      </c>
      <c r="BI1610" s="40">
        <v>5001000</v>
      </c>
      <c r="BJ1610" s="40">
        <v>3393359</v>
      </c>
      <c r="BK1610" s="40">
        <v>3633353</v>
      </c>
      <c r="BL1610" s="40">
        <v>4079665</v>
      </c>
    </row>
    <row r="1611" spans="1:64" x14ac:dyDescent="0.3">
      <c r="A1611" s="40" t="s">
        <v>171</v>
      </c>
      <c r="B1611" s="40" t="s">
        <v>172</v>
      </c>
      <c r="C1611" s="40" t="s">
        <v>329</v>
      </c>
      <c r="D1611" s="40" t="s">
        <v>128</v>
      </c>
      <c r="E1611" s="40" t="s">
        <v>293</v>
      </c>
      <c r="G1611" s="40">
        <v>5111</v>
      </c>
      <c r="H1611" s="40">
        <v>750000</v>
      </c>
      <c r="I1611" s="40">
        <v>746000</v>
      </c>
      <c r="J1611" s="40">
        <v>665000</v>
      </c>
      <c r="K1611" s="40">
        <v>613600</v>
      </c>
      <c r="L1611" s="40">
        <v>584800</v>
      </c>
      <c r="M1611" s="40">
        <v>514000</v>
      </c>
      <c r="N1611" s="40">
        <v>638000</v>
      </c>
      <c r="O1611" s="40">
        <v>583000</v>
      </c>
      <c r="P1611" s="40">
        <v>589000</v>
      </c>
      <c r="Q1611" s="40">
        <v>668145</v>
      </c>
      <c r="R1611" s="40">
        <v>699084</v>
      </c>
      <c r="S1611" s="40">
        <v>707424</v>
      </c>
      <c r="T1611" s="40">
        <v>871313</v>
      </c>
      <c r="U1611" s="40">
        <v>767300</v>
      </c>
      <c r="V1611" s="40">
        <v>885287</v>
      </c>
      <c r="W1611" s="40">
        <v>930231</v>
      </c>
      <c r="X1611" s="40">
        <v>993372</v>
      </c>
      <c r="Y1611" s="40">
        <v>1042008</v>
      </c>
      <c r="Z1611" s="40">
        <v>1102675</v>
      </c>
      <c r="AA1611" s="40">
        <v>1180910</v>
      </c>
      <c r="AB1611" s="40">
        <v>1278671</v>
      </c>
      <c r="AC1611" s="40">
        <v>1311711</v>
      </c>
      <c r="AD1611" s="40">
        <v>1288412</v>
      </c>
      <c r="AE1611" s="40">
        <v>1271903</v>
      </c>
      <c r="AF1611" s="40">
        <v>1375135</v>
      </c>
      <c r="AG1611" s="40">
        <v>1341653</v>
      </c>
      <c r="AH1611" s="40">
        <v>1384300</v>
      </c>
      <c r="AI1611" s="40">
        <v>1410106</v>
      </c>
      <c r="AJ1611" s="40">
        <v>1470376</v>
      </c>
      <c r="AK1611" s="40">
        <v>1464029</v>
      </c>
      <c r="AL1611" s="40">
        <v>1535000</v>
      </c>
      <c r="AM1611" s="40">
        <v>1575000</v>
      </c>
      <c r="AN1611" s="40">
        <v>1615000</v>
      </c>
      <c r="AO1611" s="40">
        <v>1655000</v>
      </c>
      <c r="AP1611" s="40">
        <v>713750</v>
      </c>
      <c r="AQ1611" s="40">
        <v>869000</v>
      </c>
      <c r="AR1611" s="40">
        <v>789253</v>
      </c>
      <c r="AS1611" s="40">
        <v>821353</v>
      </c>
      <c r="AT1611" s="40">
        <v>982064</v>
      </c>
      <c r="AU1611" s="40">
        <v>1010943</v>
      </c>
      <c r="AV1611" s="40">
        <v>1034599</v>
      </c>
      <c r="AW1611" s="40">
        <v>1220425</v>
      </c>
      <c r="AX1611" s="40">
        <v>1312894</v>
      </c>
      <c r="AY1611" s="40">
        <v>1733939</v>
      </c>
      <c r="AZ1611" s="40">
        <v>2150837</v>
      </c>
      <c r="BA1611" s="40">
        <v>2383646</v>
      </c>
      <c r="BB1611" s="40">
        <v>2841720</v>
      </c>
      <c r="BC1611" s="40">
        <v>3237981</v>
      </c>
      <c r="BD1611" s="40">
        <v>3374681</v>
      </c>
      <c r="BE1611" s="40">
        <v>3431474</v>
      </c>
      <c r="BF1611" s="40">
        <v>3799616</v>
      </c>
      <c r="BG1611" s="40">
        <v>3480143</v>
      </c>
      <c r="BH1611" s="40">
        <v>3501388</v>
      </c>
      <c r="BI1611" s="40">
        <v>3163000</v>
      </c>
      <c r="BJ1611" s="40">
        <v>3217708</v>
      </c>
      <c r="BK1611" s="40">
        <v>3337068</v>
      </c>
      <c r="BL1611" s="40">
        <v>3385696</v>
      </c>
    </row>
    <row r="1612" spans="1:64" x14ac:dyDescent="0.3">
      <c r="A1612" s="40" t="s">
        <v>175</v>
      </c>
      <c r="B1612" s="40" t="s">
        <v>176</v>
      </c>
      <c r="C1612" s="40" t="s">
        <v>329</v>
      </c>
      <c r="D1612" s="40" t="s">
        <v>128</v>
      </c>
      <c r="E1612" s="40" t="s">
        <v>293</v>
      </c>
      <c r="G1612" s="40">
        <v>5111</v>
      </c>
      <c r="H1612" s="40">
        <v>43030008</v>
      </c>
      <c r="I1612" s="40">
        <v>43184000</v>
      </c>
      <c r="J1612" s="40">
        <v>43236000</v>
      </c>
      <c r="K1612" s="40">
        <v>41963008</v>
      </c>
      <c r="L1612" s="40">
        <v>42341000</v>
      </c>
      <c r="M1612" s="40">
        <v>45806896</v>
      </c>
      <c r="N1612" s="40">
        <v>44462722</v>
      </c>
      <c r="O1612" s="40">
        <v>45107548</v>
      </c>
      <c r="P1612" s="40">
        <v>45048286</v>
      </c>
      <c r="Q1612" s="40">
        <v>39961000</v>
      </c>
      <c r="R1612" s="40">
        <v>38486912</v>
      </c>
      <c r="S1612" s="40">
        <v>35585008</v>
      </c>
      <c r="T1612" s="40">
        <v>35994000</v>
      </c>
      <c r="U1612" s="40">
        <v>35641968</v>
      </c>
      <c r="V1612" s="40">
        <v>36259800</v>
      </c>
      <c r="W1612" s="40">
        <v>36326008</v>
      </c>
      <c r="X1612" s="40">
        <v>37211280</v>
      </c>
      <c r="Y1612" s="40">
        <v>37401504</v>
      </c>
      <c r="Z1612" s="40">
        <v>37235216</v>
      </c>
      <c r="AA1612" s="40">
        <v>37435008</v>
      </c>
      <c r="AB1612" s="40">
        <v>37437000</v>
      </c>
      <c r="AC1612" s="40">
        <v>40060008</v>
      </c>
      <c r="AD1612" s="40">
        <v>39063000</v>
      </c>
      <c r="AE1612" s="40">
        <v>37015008</v>
      </c>
      <c r="AF1612" s="40">
        <v>36036000</v>
      </c>
      <c r="AG1612" s="40">
        <v>35281008</v>
      </c>
      <c r="AH1612" s="40">
        <v>35603008</v>
      </c>
      <c r="AI1612" s="40">
        <v>35540000</v>
      </c>
      <c r="AJ1612" s="40">
        <v>36935008</v>
      </c>
      <c r="AK1612" s="40">
        <v>38765008</v>
      </c>
      <c r="AL1612" s="40">
        <v>38780000</v>
      </c>
      <c r="AM1612" s="40">
        <v>37373430</v>
      </c>
      <c r="AN1612" s="40">
        <v>35016750</v>
      </c>
      <c r="AO1612" s="40">
        <v>35535800</v>
      </c>
      <c r="AP1612" s="40">
        <v>35241115</v>
      </c>
      <c r="AQ1612" s="40">
        <v>35607627</v>
      </c>
      <c r="AR1612" s="40">
        <v>35830461</v>
      </c>
      <c r="AS1612" s="40">
        <v>35903391</v>
      </c>
      <c r="AT1612" s="40">
        <v>35137336</v>
      </c>
      <c r="AU1612" s="40">
        <v>35256820</v>
      </c>
      <c r="AV1612" s="40">
        <v>35350000</v>
      </c>
      <c r="AW1612" s="40">
        <v>32452000</v>
      </c>
      <c r="AX1612" s="40">
        <v>32178000</v>
      </c>
      <c r="AY1612" s="40">
        <v>31732000</v>
      </c>
      <c r="AZ1612" s="40">
        <v>31690000</v>
      </c>
      <c r="BA1612" s="40">
        <v>31382855</v>
      </c>
      <c r="BB1612" s="40">
        <v>31347480</v>
      </c>
      <c r="BC1612" s="40">
        <v>31623224</v>
      </c>
      <c r="BD1612" s="40">
        <v>31346870</v>
      </c>
      <c r="BE1612" s="40">
        <v>30775890</v>
      </c>
      <c r="BF1612" s="40">
        <v>30467827</v>
      </c>
      <c r="BG1612" s="40">
        <v>30532929</v>
      </c>
      <c r="BH1612" s="40">
        <v>30555637</v>
      </c>
      <c r="BI1612" s="40">
        <v>30093760</v>
      </c>
      <c r="BJ1612" s="40">
        <v>29810316</v>
      </c>
      <c r="BK1612" s="40">
        <v>28905720</v>
      </c>
      <c r="BL1612" s="40">
        <v>28163730</v>
      </c>
    </row>
    <row r="1613" spans="1:64" x14ac:dyDescent="0.3">
      <c r="A1613" s="40" t="s">
        <v>177</v>
      </c>
      <c r="B1613" s="40" t="s">
        <v>178</v>
      </c>
      <c r="C1613" s="40" t="s">
        <v>329</v>
      </c>
      <c r="D1613" s="40" t="s">
        <v>128</v>
      </c>
      <c r="E1613" s="40" t="s">
        <v>293</v>
      </c>
      <c r="G1613" s="40">
        <v>5111</v>
      </c>
      <c r="H1613" s="40">
        <v>7448000</v>
      </c>
      <c r="I1613" s="40">
        <v>7594000</v>
      </c>
      <c r="J1613" s="40">
        <v>7514200</v>
      </c>
      <c r="K1613" s="40">
        <v>6797000</v>
      </c>
      <c r="L1613" s="40">
        <v>7112000</v>
      </c>
      <c r="M1613" s="40">
        <v>7117000</v>
      </c>
      <c r="N1613" s="40">
        <v>7143000</v>
      </c>
      <c r="O1613" s="40">
        <v>7176000</v>
      </c>
      <c r="P1613" s="40">
        <v>7216000</v>
      </c>
      <c r="Q1613" s="40">
        <v>7262000</v>
      </c>
      <c r="R1613" s="40">
        <v>7315000</v>
      </c>
      <c r="S1613" s="40">
        <v>7374000</v>
      </c>
      <c r="T1613" s="40">
        <v>7288300</v>
      </c>
      <c r="U1613" s="40">
        <v>7437100</v>
      </c>
      <c r="V1613" s="40">
        <v>7588900</v>
      </c>
      <c r="W1613" s="40">
        <v>8743700</v>
      </c>
      <c r="X1613" s="40">
        <v>8922200</v>
      </c>
      <c r="Y1613" s="40">
        <v>9104200</v>
      </c>
      <c r="Z1613" s="40">
        <v>9290000</v>
      </c>
      <c r="AA1613" s="40">
        <v>9437100</v>
      </c>
      <c r="AB1613" s="40">
        <v>9678456</v>
      </c>
      <c r="AC1613" s="40">
        <v>9880062</v>
      </c>
      <c r="AD1613" s="40">
        <v>10085892</v>
      </c>
      <c r="AE1613" s="40">
        <v>9526813</v>
      </c>
      <c r="AF1613" s="40">
        <v>10742251</v>
      </c>
      <c r="AG1613" s="40">
        <v>10997917</v>
      </c>
      <c r="AH1613" s="40">
        <v>11259667</v>
      </c>
      <c r="AI1613" s="40">
        <v>11527647</v>
      </c>
      <c r="AJ1613" s="40">
        <v>11802005</v>
      </c>
      <c r="AK1613" s="40">
        <v>12082893</v>
      </c>
      <c r="AL1613" s="40">
        <v>12370466</v>
      </c>
      <c r="AM1613" s="40">
        <v>12664800</v>
      </c>
      <c r="AN1613" s="40">
        <v>12966310</v>
      </c>
      <c r="AO1613" s="40">
        <v>13274900</v>
      </c>
      <c r="AP1613" s="40">
        <v>14175430</v>
      </c>
      <c r="AQ1613" s="40">
        <v>13914280</v>
      </c>
      <c r="AR1613" s="40">
        <v>14245450</v>
      </c>
      <c r="AS1613" s="40">
        <v>14584520</v>
      </c>
      <c r="AT1613" s="40">
        <v>15131530</v>
      </c>
      <c r="AU1613" s="40">
        <v>15390188</v>
      </c>
      <c r="AV1613" s="40">
        <v>15609764</v>
      </c>
      <c r="AW1613" s="40">
        <v>15838659</v>
      </c>
      <c r="AX1613" s="40">
        <v>16501496</v>
      </c>
      <c r="AY1613" s="40">
        <v>16100000</v>
      </c>
      <c r="AZ1613" s="40">
        <v>16000000</v>
      </c>
      <c r="BA1613" s="40">
        <v>16600000</v>
      </c>
      <c r="BB1613" s="40">
        <v>17100000</v>
      </c>
      <c r="BC1613" s="40">
        <v>17200000</v>
      </c>
      <c r="BD1613" s="40">
        <v>17200000</v>
      </c>
      <c r="BE1613" s="40">
        <v>17192700</v>
      </c>
      <c r="BF1613" s="40">
        <v>21600000</v>
      </c>
      <c r="BG1613" s="40">
        <v>22600000</v>
      </c>
      <c r="BH1613" s="40">
        <v>23666776</v>
      </c>
      <c r="BI1613" s="40">
        <v>25401000</v>
      </c>
      <c r="BJ1613" s="40">
        <v>24194346</v>
      </c>
      <c r="BK1613" s="40">
        <v>24487164</v>
      </c>
      <c r="BL1613" s="40">
        <v>25622974</v>
      </c>
    </row>
    <row r="1614" spans="1:64" x14ac:dyDescent="0.3">
      <c r="A1614" s="40" t="s">
        <v>179</v>
      </c>
      <c r="B1614" s="40" t="s">
        <v>180</v>
      </c>
      <c r="C1614" s="40" t="s">
        <v>329</v>
      </c>
      <c r="D1614" s="40" t="s">
        <v>128</v>
      </c>
      <c r="E1614" s="40" t="s">
        <v>293</v>
      </c>
      <c r="G1614" s="40">
        <v>5111</v>
      </c>
      <c r="H1614" s="40">
        <v>3457000</v>
      </c>
      <c r="I1614" s="40">
        <v>3365172</v>
      </c>
      <c r="J1614" s="40">
        <v>3099936</v>
      </c>
      <c r="K1614" s="40">
        <v>2852277</v>
      </c>
      <c r="L1614" s="40">
        <v>2768430</v>
      </c>
      <c r="M1614" s="40">
        <v>2768597</v>
      </c>
      <c r="N1614" s="40">
        <v>2788646</v>
      </c>
      <c r="O1614" s="40">
        <v>2684176</v>
      </c>
      <c r="P1614" s="40">
        <v>2485000</v>
      </c>
      <c r="Q1614" s="40">
        <v>2628900</v>
      </c>
      <c r="R1614" s="40">
        <v>3126800</v>
      </c>
      <c r="S1614" s="40">
        <v>2840900</v>
      </c>
      <c r="T1614" s="40">
        <v>3022100</v>
      </c>
      <c r="U1614" s="40">
        <v>2869300</v>
      </c>
      <c r="V1614" s="40">
        <v>3219700</v>
      </c>
      <c r="W1614" s="40">
        <v>3396700</v>
      </c>
      <c r="X1614" s="40">
        <v>3523700</v>
      </c>
      <c r="Y1614" s="40">
        <v>3804900</v>
      </c>
      <c r="Z1614" s="40">
        <v>3879900</v>
      </c>
      <c r="AA1614" s="40">
        <v>3862000</v>
      </c>
      <c r="AB1614" s="40">
        <v>4055100</v>
      </c>
      <c r="AC1614" s="40">
        <v>4257800</v>
      </c>
      <c r="AD1614" s="40">
        <v>4470000</v>
      </c>
      <c r="AE1614" s="40">
        <v>4693000</v>
      </c>
      <c r="AF1614" s="40">
        <v>5384000</v>
      </c>
      <c r="AG1614" s="40">
        <v>5320000</v>
      </c>
      <c r="AH1614" s="40">
        <v>4550000</v>
      </c>
      <c r="AI1614" s="40">
        <v>4870000</v>
      </c>
      <c r="AJ1614" s="40">
        <v>5230000</v>
      </c>
      <c r="AK1614" s="40">
        <v>5490000</v>
      </c>
      <c r="AL1614" s="40">
        <v>5770000</v>
      </c>
      <c r="AM1614" s="40">
        <v>5915000</v>
      </c>
      <c r="AN1614" s="40">
        <v>6098000</v>
      </c>
      <c r="AO1614" s="40">
        <v>6280000</v>
      </c>
      <c r="AP1614" s="40">
        <v>6469000</v>
      </c>
      <c r="AQ1614" s="40">
        <v>6635000</v>
      </c>
      <c r="AR1614" s="40">
        <v>6805000</v>
      </c>
      <c r="AS1614" s="40">
        <v>7013000</v>
      </c>
      <c r="AT1614" s="40">
        <v>7224000</v>
      </c>
      <c r="AU1614" s="40">
        <v>7477000</v>
      </c>
      <c r="AV1614" s="40">
        <v>7800000</v>
      </c>
      <c r="AW1614" s="40">
        <v>7992600</v>
      </c>
      <c r="AX1614" s="40">
        <v>8267000</v>
      </c>
      <c r="AY1614" s="40">
        <v>9118000</v>
      </c>
      <c r="AZ1614" s="40">
        <v>9400000</v>
      </c>
      <c r="BA1614" s="40">
        <v>9682000</v>
      </c>
      <c r="BB1614" s="40">
        <v>9972460</v>
      </c>
      <c r="BC1614" s="40">
        <v>14197656</v>
      </c>
      <c r="BD1614" s="40">
        <v>14623146</v>
      </c>
      <c r="BE1614" s="40">
        <v>15054840</v>
      </c>
      <c r="BF1614" s="40">
        <v>15506295</v>
      </c>
      <c r="BG1614" s="40">
        <v>15971198</v>
      </c>
      <c r="BH1614" s="40">
        <v>16582000</v>
      </c>
      <c r="BI1614" s="40">
        <v>15932000</v>
      </c>
      <c r="BJ1614" s="40">
        <v>15905558</v>
      </c>
      <c r="BK1614" s="40">
        <v>17409350</v>
      </c>
      <c r="BL1614" s="40">
        <v>17725451</v>
      </c>
    </row>
    <row r="1615" spans="1:64" x14ac:dyDescent="0.3">
      <c r="A1615" s="40" t="s">
        <v>279</v>
      </c>
      <c r="B1615" s="40" t="s">
        <v>280</v>
      </c>
      <c r="C1615" s="40" t="s">
        <v>329</v>
      </c>
      <c r="D1615" s="40" t="s">
        <v>128</v>
      </c>
      <c r="E1615" s="40" t="s">
        <v>293</v>
      </c>
      <c r="G1615" s="40">
        <v>5111</v>
      </c>
      <c r="H1615" s="40">
        <v>181000</v>
      </c>
      <c r="I1615" s="40">
        <v>199000</v>
      </c>
      <c r="J1615" s="40">
        <v>198000</v>
      </c>
      <c r="K1615" s="40">
        <v>192000</v>
      </c>
      <c r="L1615" s="40">
        <v>190000</v>
      </c>
      <c r="M1615" s="40">
        <v>196200</v>
      </c>
      <c r="N1615" s="40">
        <v>218425</v>
      </c>
      <c r="O1615" s="40">
        <v>212588</v>
      </c>
      <c r="P1615" s="40">
        <v>482382</v>
      </c>
      <c r="Q1615" s="40">
        <v>288187</v>
      </c>
      <c r="R1615" s="40">
        <v>283894</v>
      </c>
      <c r="S1615" s="40">
        <v>279876</v>
      </c>
      <c r="T1615" s="40">
        <v>330164</v>
      </c>
      <c r="U1615" s="40">
        <v>308567</v>
      </c>
      <c r="V1615" s="40">
        <v>300429</v>
      </c>
      <c r="W1615" s="40">
        <v>301141</v>
      </c>
      <c r="X1615" s="40">
        <v>350635</v>
      </c>
      <c r="Y1615" s="40">
        <v>338743</v>
      </c>
      <c r="Z1615" s="40">
        <v>357985</v>
      </c>
      <c r="AA1615" s="40">
        <v>285150</v>
      </c>
      <c r="AB1615" s="40">
        <v>313295</v>
      </c>
      <c r="AC1615" s="40">
        <v>403351</v>
      </c>
      <c r="AD1615" s="40">
        <v>419276</v>
      </c>
      <c r="AE1615" s="40">
        <v>402944</v>
      </c>
      <c r="AF1615" s="40">
        <v>456560</v>
      </c>
      <c r="AG1615" s="40">
        <v>489119</v>
      </c>
      <c r="AH1615" s="40">
        <v>525441</v>
      </c>
      <c r="AI1615" s="40">
        <v>562841</v>
      </c>
      <c r="AJ1615" s="40">
        <v>562563</v>
      </c>
      <c r="AK1615" s="40">
        <v>594000</v>
      </c>
      <c r="AL1615" s="40">
        <v>618000</v>
      </c>
      <c r="AM1615" s="40">
        <v>623000</v>
      </c>
      <c r="AN1615" s="40">
        <v>667000</v>
      </c>
      <c r="AO1615" s="40">
        <v>700000</v>
      </c>
      <c r="AP1615" s="40">
        <v>724000</v>
      </c>
      <c r="AQ1615" s="40">
        <v>747000</v>
      </c>
      <c r="AR1615" s="40">
        <v>780000</v>
      </c>
      <c r="AS1615" s="40">
        <v>989000</v>
      </c>
      <c r="AT1615" s="40">
        <v>1189000</v>
      </c>
      <c r="AU1615" s="40">
        <v>1389000</v>
      </c>
      <c r="AV1615" s="40">
        <v>1550000</v>
      </c>
      <c r="AW1615" s="40">
        <v>1665000</v>
      </c>
      <c r="AX1615" s="40">
        <v>1870000</v>
      </c>
      <c r="AY1615" s="40">
        <v>2030000</v>
      </c>
      <c r="AZ1615" s="40">
        <v>2140000</v>
      </c>
      <c r="BA1615" s="40">
        <v>2145000</v>
      </c>
      <c r="BB1615" s="40">
        <v>2200000</v>
      </c>
      <c r="BC1615" s="40">
        <v>2200000</v>
      </c>
      <c r="BD1615" s="40">
        <v>2310000</v>
      </c>
      <c r="BE1615" s="40">
        <v>2420000</v>
      </c>
      <c r="BF1615" s="40">
        <v>2525000</v>
      </c>
      <c r="BG1615" s="40">
        <v>2580000</v>
      </c>
      <c r="BH1615" s="40">
        <v>2740000</v>
      </c>
      <c r="BI1615" s="40">
        <v>2840000</v>
      </c>
      <c r="BJ1615" s="40">
        <v>2946803</v>
      </c>
      <c r="BK1615" s="40">
        <v>2957142</v>
      </c>
      <c r="BL1615" s="40">
        <v>3018571</v>
      </c>
    </row>
    <row r="1616" spans="1:64" x14ac:dyDescent="0.3">
      <c r="A1616" s="40" t="s">
        <v>281</v>
      </c>
      <c r="B1616" s="40" t="s">
        <v>282</v>
      </c>
      <c r="C1616" s="40" t="s">
        <v>329</v>
      </c>
      <c r="D1616" s="40" t="s">
        <v>128</v>
      </c>
      <c r="E1616" s="40" t="s">
        <v>293</v>
      </c>
      <c r="G1616" s="40">
        <v>5111</v>
      </c>
      <c r="H1616" s="40">
        <v>752400</v>
      </c>
      <c r="I1616" s="40">
        <v>818580</v>
      </c>
      <c r="J1616" s="40">
        <v>883200</v>
      </c>
      <c r="K1616" s="40">
        <v>990000</v>
      </c>
      <c r="L1616" s="40">
        <v>1102500</v>
      </c>
      <c r="M1616" s="40">
        <v>1266970</v>
      </c>
      <c r="N1616" s="40">
        <v>1404956</v>
      </c>
      <c r="O1616" s="40">
        <v>1677662</v>
      </c>
      <c r="P1616" s="40">
        <v>2094474</v>
      </c>
      <c r="Q1616" s="40">
        <v>2391000</v>
      </c>
      <c r="R1616" s="40">
        <v>2567000</v>
      </c>
      <c r="S1616" s="40">
        <v>2641000</v>
      </c>
      <c r="T1616" s="40">
        <v>2729000</v>
      </c>
      <c r="U1616" s="40">
        <v>2747000</v>
      </c>
      <c r="V1616" s="40">
        <v>2711000</v>
      </c>
      <c r="W1616" s="40">
        <v>2463000</v>
      </c>
      <c r="X1616" s="40">
        <v>2516000</v>
      </c>
      <c r="Y1616" s="40">
        <v>2649000</v>
      </c>
      <c r="Z1616" s="40">
        <v>1935000</v>
      </c>
      <c r="AA1616" s="40">
        <v>1369000</v>
      </c>
      <c r="AB1616" s="40">
        <v>1712000</v>
      </c>
      <c r="AC1616" s="40">
        <v>1320000</v>
      </c>
      <c r="AD1616" s="40">
        <v>1480000</v>
      </c>
      <c r="AE1616" s="40">
        <v>1938000</v>
      </c>
      <c r="AF1616" s="40">
        <v>2193000</v>
      </c>
      <c r="AG1616" s="40">
        <v>2498100</v>
      </c>
      <c r="AH1616" s="40">
        <v>2729000</v>
      </c>
      <c r="AI1616" s="40">
        <v>2988000</v>
      </c>
      <c r="AJ1616" s="40">
        <v>2907000</v>
      </c>
      <c r="AK1616" s="40">
        <v>3139000</v>
      </c>
      <c r="AL1616" s="40">
        <v>3038000</v>
      </c>
      <c r="AM1616" s="40">
        <v>3034000</v>
      </c>
      <c r="AN1616" s="40">
        <v>2920000</v>
      </c>
      <c r="AO1616" s="40">
        <v>3030000</v>
      </c>
      <c r="AP1616" s="40">
        <v>3102000</v>
      </c>
      <c r="AQ1616" s="40">
        <v>3235853</v>
      </c>
      <c r="AR1616" s="40">
        <v>3210000</v>
      </c>
      <c r="AS1616" s="40">
        <v>3270000</v>
      </c>
      <c r="AT1616" s="40">
        <v>3550045</v>
      </c>
      <c r="AU1616" s="40">
        <v>3890000</v>
      </c>
      <c r="AV1616" s="40">
        <v>4255000</v>
      </c>
      <c r="AW1616" s="40">
        <v>3954000</v>
      </c>
      <c r="AX1616" s="40">
        <v>3771000</v>
      </c>
      <c r="AY1616" s="40">
        <v>3583000</v>
      </c>
      <c r="AZ1616" s="40">
        <v>3668000</v>
      </c>
      <c r="BA1616" s="40">
        <v>3679000</v>
      </c>
      <c r="BB1616" s="40">
        <v>3710000</v>
      </c>
      <c r="BC1616" s="40">
        <v>3575033</v>
      </c>
      <c r="BD1616" s="40">
        <v>4522000</v>
      </c>
      <c r="BE1616" s="40">
        <v>4975180</v>
      </c>
      <c r="BF1616" s="40">
        <v>5028707</v>
      </c>
      <c r="BG1616" s="40">
        <v>5212000</v>
      </c>
      <c r="BH1616" s="40">
        <v>5320000</v>
      </c>
      <c r="BI1616" s="40">
        <v>4555835</v>
      </c>
      <c r="BJ1616" s="40">
        <v>4440163</v>
      </c>
      <c r="BK1616" s="40">
        <v>5109772</v>
      </c>
      <c r="BL1616" s="40">
        <v>5198645</v>
      </c>
    </row>
    <row r="1617" spans="1:64" x14ac:dyDescent="0.3">
      <c r="A1617" s="40" t="s">
        <v>147</v>
      </c>
      <c r="B1617" s="40" t="s">
        <v>148</v>
      </c>
      <c r="C1617" s="40" t="s">
        <v>330</v>
      </c>
      <c r="D1617" s="40" t="s">
        <v>128</v>
      </c>
      <c r="E1617" s="40" t="s">
        <v>293</v>
      </c>
      <c r="G1617" s="40">
        <v>5111</v>
      </c>
      <c r="H1617" s="40">
        <v>2700000</v>
      </c>
      <c r="I1617" s="40">
        <v>2800000</v>
      </c>
      <c r="J1617" s="40">
        <v>3000000</v>
      </c>
      <c r="K1617" s="40">
        <v>3200000</v>
      </c>
      <c r="L1617" s="40">
        <v>3600000</v>
      </c>
      <c r="M1617" s="40">
        <v>3650000</v>
      </c>
      <c r="N1617" s="40">
        <v>3700000</v>
      </c>
      <c r="O1617" s="40">
        <v>3800000</v>
      </c>
      <c r="P1617" s="40">
        <v>4000000</v>
      </c>
      <c r="Q1617" s="40">
        <v>4120000</v>
      </c>
      <c r="R1617" s="40">
        <v>4243000</v>
      </c>
      <c r="S1617" s="40">
        <v>4250000</v>
      </c>
      <c r="T1617" s="40">
        <v>3800000</v>
      </c>
      <c r="U1617" s="40">
        <v>3900000</v>
      </c>
      <c r="V1617" s="40">
        <v>4200000</v>
      </c>
      <c r="W1617" s="40">
        <v>4472000</v>
      </c>
      <c r="X1617" s="40">
        <v>4856000</v>
      </c>
      <c r="Y1617" s="40">
        <v>5400000</v>
      </c>
      <c r="Z1617" s="40">
        <v>6100000</v>
      </c>
      <c r="AA1617" s="40">
        <v>6600000</v>
      </c>
      <c r="AB1617" s="40">
        <v>7300000</v>
      </c>
      <c r="AC1617" s="40">
        <v>7900000</v>
      </c>
      <c r="AD1617" s="40">
        <v>8500000</v>
      </c>
      <c r="AE1617" s="40">
        <v>9100000</v>
      </c>
      <c r="AF1617" s="40">
        <v>9799000</v>
      </c>
      <c r="AG1617" s="40">
        <v>10147000</v>
      </c>
      <c r="AH1617" s="40">
        <v>10508000</v>
      </c>
      <c r="AI1617" s="40">
        <v>10882000</v>
      </c>
      <c r="AJ1617" s="40">
        <v>11270000</v>
      </c>
      <c r="AK1617" s="40">
        <v>11270000</v>
      </c>
      <c r="AL1617" s="40">
        <v>11891000</v>
      </c>
      <c r="AM1617" s="40">
        <v>12216200</v>
      </c>
      <c r="AN1617" s="40">
        <v>12546200</v>
      </c>
      <c r="AO1617" s="40">
        <v>12895700</v>
      </c>
      <c r="AP1617" s="40">
        <v>13310300</v>
      </c>
      <c r="AQ1617" s="40">
        <v>13655300</v>
      </c>
      <c r="AR1617" s="40">
        <v>14120700</v>
      </c>
      <c r="AS1617" s="40">
        <v>14544445</v>
      </c>
      <c r="AT1617" s="40">
        <v>14980257</v>
      </c>
      <c r="AU1617" s="40">
        <v>15429719</v>
      </c>
      <c r="AV1617" s="40">
        <v>15892618</v>
      </c>
      <c r="AW1617" s="40">
        <v>16368560</v>
      </c>
      <c r="AX1617" s="40">
        <v>16738327</v>
      </c>
      <c r="AY1617" s="40">
        <v>17240433</v>
      </c>
      <c r="AZ1617" s="40">
        <v>17757599</v>
      </c>
      <c r="BA1617" s="40">
        <v>18290288</v>
      </c>
      <c r="BB1617" s="40">
        <v>18838952</v>
      </c>
      <c r="BC1617" s="40">
        <v>19404075</v>
      </c>
      <c r="BD1617" s="40">
        <v>19986151</v>
      </c>
      <c r="BE1617" s="40">
        <v>20585692</v>
      </c>
      <c r="BF1617" s="40">
        <v>21203218</v>
      </c>
      <c r="BG1617" s="40">
        <v>21839267</v>
      </c>
      <c r="BH1617" s="40">
        <v>22494494</v>
      </c>
      <c r="BI1617" s="40">
        <v>23168700</v>
      </c>
      <c r="BJ1617" s="40">
        <v>23864228</v>
      </c>
      <c r="BK1617" s="40">
        <v>24580105</v>
      </c>
      <c r="BL1617" s="40">
        <v>25317463</v>
      </c>
    </row>
    <row r="1618" spans="1:64" x14ac:dyDescent="0.3">
      <c r="A1618" s="40" t="s">
        <v>153</v>
      </c>
      <c r="B1618" s="40" t="s">
        <v>154</v>
      </c>
      <c r="C1618" s="40" t="s">
        <v>330</v>
      </c>
      <c r="D1618" s="40" t="s">
        <v>128</v>
      </c>
      <c r="E1618" s="40" t="s">
        <v>293</v>
      </c>
      <c r="G1618" s="40">
        <v>5111</v>
      </c>
      <c r="H1618" s="40">
        <v>2570000</v>
      </c>
      <c r="I1618" s="40">
        <v>2640000</v>
      </c>
      <c r="J1618" s="40">
        <v>2720000</v>
      </c>
      <c r="K1618" s="40">
        <v>2790000</v>
      </c>
      <c r="L1618" s="40">
        <v>2860000</v>
      </c>
      <c r="M1618" s="40">
        <v>3183000</v>
      </c>
      <c r="N1618" s="40">
        <v>3368000</v>
      </c>
      <c r="O1618" s="40">
        <v>3500000</v>
      </c>
      <c r="P1618" s="40">
        <v>3600000</v>
      </c>
      <c r="Q1618" s="40">
        <v>3750000</v>
      </c>
      <c r="R1618" s="40">
        <v>3800000</v>
      </c>
      <c r="S1618" s="40">
        <v>3900000</v>
      </c>
      <c r="T1618" s="40">
        <v>3450000</v>
      </c>
      <c r="U1618" s="40">
        <v>3550000</v>
      </c>
      <c r="V1618" s="40">
        <v>3620000</v>
      </c>
      <c r="W1618" s="40">
        <v>3733000</v>
      </c>
      <c r="X1618" s="40">
        <v>4355000</v>
      </c>
      <c r="Y1618" s="40">
        <v>4659000</v>
      </c>
      <c r="Z1618" s="40">
        <v>4570000</v>
      </c>
      <c r="AA1618" s="40">
        <v>4500000</v>
      </c>
      <c r="AB1618" s="40">
        <v>4197855</v>
      </c>
      <c r="AC1618" s="40">
        <v>4002700</v>
      </c>
      <c r="AD1618" s="40">
        <v>3925600</v>
      </c>
      <c r="AE1618" s="40">
        <v>4190000</v>
      </c>
      <c r="AF1618" s="40">
        <v>4567600</v>
      </c>
      <c r="AG1618" s="40">
        <v>5024356</v>
      </c>
      <c r="AH1618" s="40">
        <v>5275570</v>
      </c>
      <c r="AI1618" s="40">
        <v>5803000</v>
      </c>
      <c r="AJ1618" s="40">
        <v>6383000</v>
      </c>
      <c r="AK1618" s="40">
        <v>7020000</v>
      </c>
      <c r="AL1618" s="40">
        <v>6750000</v>
      </c>
      <c r="AM1618" s="40">
        <v>6810000</v>
      </c>
      <c r="AN1618" s="40">
        <v>6880000</v>
      </c>
      <c r="AO1618" s="40">
        <v>6950000</v>
      </c>
      <c r="AP1618" s="40">
        <v>7020000</v>
      </c>
      <c r="AQ1618" s="40">
        <v>7100000</v>
      </c>
      <c r="AR1618" s="40">
        <v>7200000</v>
      </c>
      <c r="AS1618" s="40">
        <v>7300000</v>
      </c>
      <c r="AT1618" s="40">
        <v>7450000</v>
      </c>
      <c r="AU1618" s="40">
        <v>8163000</v>
      </c>
      <c r="AV1618" s="40">
        <v>8200000</v>
      </c>
      <c r="AW1618" s="40">
        <v>8200000</v>
      </c>
      <c r="AX1618" s="40">
        <v>8200000</v>
      </c>
      <c r="AY1618" s="40">
        <v>8200000</v>
      </c>
      <c r="AZ1618" s="40">
        <v>8200000</v>
      </c>
      <c r="BA1618" s="40">
        <v>8200000</v>
      </c>
      <c r="BB1618" s="40">
        <v>8200000</v>
      </c>
      <c r="BC1618" s="40">
        <v>8200000</v>
      </c>
      <c r="BD1618" s="40">
        <v>8200000</v>
      </c>
      <c r="BE1618" s="40">
        <v>9144371</v>
      </c>
      <c r="BF1618" s="40">
        <v>8932931</v>
      </c>
      <c r="BG1618" s="40">
        <v>8925036</v>
      </c>
      <c r="BH1618" s="40">
        <v>9250683</v>
      </c>
      <c r="BI1618" s="40">
        <v>8690000</v>
      </c>
      <c r="BJ1618" s="40">
        <v>9055466</v>
      </c>
      <c r="BK1618" s="40">
        <v>8958682</v>
      </c>
      <c r="BL1618" s="40">
        <v>8907904</v>
      </c>
    </row>
    <row r="1619" spans="1:64" x14ac:dyDescent="0.3">
      <c r="A1619" s="40" t="s">
        <v>155</v>
      </c>
      <c r="B1619" s="40" t="s">
        <v>156</v>
      </c>
      <c r="C1619" s="40" t="s">
        <v>330</v>
      </c>
      <c r="D1619" s="40" t="s">
        <v>128</v>
      </c>
      <c r="E1619" s="40" t="s">
        <v>293</v>
      </c>
      <c r="G1619" s="40">
        <v>5111</v>
      </c>
      <c r="H1619" s="40">
        <v>4000000</v>
      </c>
      <c r="I1619" s="40">
        <v>4000000</v>
      </c>
      <c r="J1619" s="40">
        <v>4000000</v>
      </c>
      <c r="K1619" s="40">
        <v>4000000</v>
      </c>
      <c r="L1619" s="40">
        <v>4000000</v>
      </c>
      <c r="M1619" s="40">
        <v>4000000</v>
      </c>
      <c r="N1619" s="40">
        <v>4150000</v>
      </c>
      <c r="O1619" s="40">
        <v>4150000</v>
      </c>
      <c r="P1619" s="40">
        <v>4300000</v>
      </c>
      <c r="Q1619" s="40">
        <v>4600000</v>
      </c>
      <c r="R1619" s="40">
        <v>4300000</v>
      </c>
      <c r="S1619" s="40">
        <v>5200000</v>
      </c>
      <c r="T1619" s="40">
        <v>5200000</v>
      </c>
      <c r="U1619" s="40">
        <v>4900000</v>
      </c>
      <c r="V1619" s="40">
        <v>4650000</v>
      </c>
      <c r="W1619" s="40">
        <v>4460000</v>
      </c>
      <c r="X1619" s="40">
        <v>4686000</v>
      </c>
      <c r="Y1619" s="40">
        <v>4880000</v>
      </c>
      <c r="Z1619" s="40">
        <v>5081000</v>
      </c>
      <c r="AA1619" s="40">
        <v>5234000</v>
      </c>
      <c r="AB1619" s="40">
        <v>5391000</v>
      </c>
      <c r="AC1619" s="40">
        <v>5553000</v>
      </c>
      <c r="AD1619" s="40">
        <v>4827000</v>
      </c>
      <c r="AE1619" s="40">
        <v>3950000</v>
      </c>
      <c r="AF1619" s="40">
        <v>4070000</v>
      </c>
      <c r="AG1619" s="40">
        <v>4200000</v>
      </c>
      <c r="AH1619" s="40">
        <v>4320000</v>
      </c>
      <c r="AI1619" s="40">
        <v>4490000</v>
      </c>
      <c r="AJ1619" s="40">
        <v>4622950</v>
      </c>
      <c r="AK1619" s="40">
        <v>4763530</v>
      </c>
      <c r="AL1619" s="40">
        <v>4906436</v>
      </c>
      <c r="AM1619" s="40">
        <v>5023844</v>
      </c>
      <c r="AN1619" s="40">
        <v>5174559</v>
      </c>
      <c r="AO1619" s="40">
        <v>5329800</v>
      </c>
      <c r="AP1619" s="40">
        <v>6025270</v>
      </c>
      <c r="AQ1619" s="40">
        <v>6231193</v>
      </c>
      <c r="AR1619" s="40">
        <v>7034566</v>
      </c>
      <c r="AS1619" s="40">
        <v>7203377</v>
      </c>
      <c r="AT1619" s="40">
        <v>7376257</v>
      </c>
      <c r="AU1619" s="40">
        <v>7553287</v>
      </c>
      <c r="AV1619" s="40">
        <v>7734566</v>
      </c>
      <c r="AW1619" s="40">
        <v>7917000</v>
      </c>
      <c r="AX1619" s="40">
        <v>8099000</v>
      </c>
      <c r="AY1619" s="40">
        <v>8285300</v>
      </c>
      <c r="AZ1619" s="40">
        <v>8470600</v>
      </c>
      <c r="BA1619" s="40">
        <v>8662100</v>
      </c>
      <c r="BB1619" s="40">
        <v>8958926</v>
      </c>
      <c r="BC1619" s="40">
        <v>9173940</v>
      </c>
      <c r="BD1619" s="40">
        <v>9394115</v>
      </c>
      <c r="BE1619" s="40">
        <v>12190470</v>
      </c>
      <c r="BF1619" s="40">
        <v>12887265</v>
      </c>
      <c r="BG1619" s="40">
        <v>13958369</v>
      </c>
      <c r="BH1619" s="40">
        <v>13633815</v>
      </c>
      <c r="BI1619" s="40">
        <v>10545782</v>
      </c>
      <c r="BJ1619" s="40">
        <v>56955519</v>
      </c>
      <c r="BK1619" s="40">
        <v>60935360</v>
      </c>
      <c r="BL1619" s="40">
        <v>65197585</v>
      </c>
    </row>
    <row r="1620" spans="1:64" x14ac:dyDescent="0.3">
      <c r="A1620" s="40" t="s">
        <v>284</v>
      </c>
      <c r="B1620" s="40" t="s">
        <v>272</v>
      </c>
      <c r="C1620" s="40" t="s">
        <v>330</v>
      </c>
      <c r="D1620" s="40" t="s">
        <v>128</v>
      </c>
      <c r="E1620" s="40" t="s">
        <v>293</v>
      </c>
      <c r="G1620" s="40">
        <v>5111</v>
      </c>
      <c r="H1620" s="40">
        <v>1024000</v>
      </c>
      <c r="I1620" s="40">
        <v>1052500</v>
      </c>
      <c r="J1620" s="40">
        <v>1118000</v>
      </c>
      <c r="K1620" s="40">
        <v>1199000</v>
      </c>
      <c r="L1620" s="40">
        <v>1293000</v>
      </c>
      <c r="M1620" s="40">
        <v>1384000</v>
      </c>
      <c r="N1620" s="40">
        <v>1504000</v>
      </c>
      <c r="O1620" s="40">
        <v>1594000</v>
      </c>
      <c r="P1620" s="40">
        <v>1607000</v>
      </c>
      <c r="Q1620" s="40">
        <v>1665000</v>
      </c>
      <c r="R1620" s="40">
        <v>1725000</v>
      </c>
      <c r="S1620" s="40">
        <v>1787000</v>
      </c>
      <c r="T1620" s="40">
        <v>1844000</v>
      </c>
      <c r="U1620" s="40">
        <v>1910000</v>
      </c>
      <c r="V1620" s="40">
        <v>1960000</v>
      </c>
      <c r="W1620" s="40">
        <v>2000000</v>
      </c>
      <c r="X1620" s="40">
        <v>2010000</v>
      </c>
      <c r="Y1620" s="40">
        <v>1910000</v>
      </c>
      <c r="Z1620" s="40">
        <v>1920000</v>
      </c>
      <c r="AA1620" s="40">
        <v>1920000</v>
      </c>
      <c r="AB1620" s="40">
        <v>1870000</v>
      </c>
      <c r="AC1620" s="40">
        <v>1880000</v>
      </c>
      <c r="AD1620" s="40">
        <v>1880000</v>
      </c>
      <c r="AE1620" s="40">
        <v>1890000</v>
      </c>
      <c r="AF1620" s="40">
        <v>1890000</v>
      </c>
      <c r="AG1620" s="40">
        <v>1853000</v>
      </c>
      <c r="AH1620" s="40">
        <v>1876000</v>
      </c>
      <c r="AI1620" s="40">
        <v>1946000</v>
      </c>
      <c r="AJ1620" s="40">
        <v>1990000</v>
      </c>
      <c r="AK1620" s="40">
        <v>2022000</v>
      </c>
      <c r="AL1620" s="40">
        <v>2069000</v>
      </c>
      <c r="AM1620" s="40">
        <v>2121000</v>
      </c>
      <c r="AN1620" s="40">
        <v>2173000</v>
      </c>
      <c r="AO1620" s="40">
        <v>2229000</v>
      </c>
      <c r="AP1620" s="40">
        <v>2284000</v>
      </c>
      <c r="AQ1620" s="40">
        <v>2341000</v>
      </c>
      <c r="AR1620" s="40">
        <v>2399475</v>
      </c>
      <c r="AS1620" s="40">
        <v>2437397</v>
      </c>
      <c r="AT1620" s="40">
        <v>2486145</v>
      </c>
      <c r="AU1620" s="40">
        <v>2486145</v>
      </c>
      <c r="AV1620" s="40">
        <v>2535868</v>
      </c>
      <c r="AW1620" s="40">
        <v>2586586</v>
      </c>
      <c r="AX1620" s="40">
        <v>2638318</v>
      </c>
      <c r="AY1620" s="40">
        <v>2691084</v>
      </c>
      <c r="AZ1620" s="40">
        <v>2744906</v>
      </c>
      <c r="BA1620" s="40">
        <v>2799804</v>
      </c>
      <c r="BB1620" s="40">
        <v>2855800</v>
      </c>
      <c r="BC1620" s="40">
        <v>2912916</v>
      </c>
      <c r="BD1620" s="40">
        <v>2977700</v>
      </c>
      <c r="BE1620" s="40">
        <v>3016558</v>
      </c>
      <c r="BF1620" s="40">
        <v>3031990</v>
      </c>
      <c r="BG1620" s="40">
        <v>3047502</v>
      </c>
      <c r="BH1620" s="40">
        <v>3104148</v>
      </c>
      <c r="BI1620" s="40">
        <v>3140000</v>
      </c>
      <c r="BJ1620" s="40">
        <v>3180881</v>
      </c>
      <c r="BK1620" s="40">
        <v>3257002</v>
      </c>
      <c r="BL1620" s="40">
        <v>3297146</v>
      </c>
    </row>
    <row r="1621" spans="1:64" x14ac:dyDescent="0.3">
      <c r="A1621" s="40" t="s">
        <v>273</v>
      </c>
      <c r="B1621" s="40" t="s">
        <v>274</v>
      </c>
      <c r="C1621" s="40" t="s">
        <v>330</v>
      </c>
      <c r="D1621" s="40" t="s">
        <v>128</v>
      </c>
      <c r="E1621" s="40" t="s">
        <v>293</v>
      </c>
      <c r="G1621" s="40">
        <v>5111</v>
      </c>
      <c r="H1621" s="40">
        <v>1650000</v>
      </c>
      <c r="I1621" s="40">
        <v>1780000</v>
      </c>
      <c r="J1621" s="40">
        <v>1850000</v>
      </c>
      <c r="K1621" s="40">
        <v>2140000</v>
      </c>
      <c r="L1621" s="40">
        <v>2280000</v>
      </c>
      <c r="M1621" s="40">
        <v>2340000</v>
      </c>
      <c r="N1621" s="40">
        <v>2510000</v>
      </c>
      <c r="O1621" s="40">
        <v>2580000</v>
      </c>
      <c r="P1621" s="40">
        <v>2700000</v>
      </c>
      <c r="Q1621" s="40">
        <v>2742900</v>
      </c>
      <c r="R1621" s="40">
        <v>2752300</v>
      </c>
      <c r="S1621" s="40">
        <v>3143000</v>
      </c>
      <c r="T1621" s="40">
        <v>2733700</v>
      </c>
      <c r="U1621" s="40">
        <v>3062200</v>
      </c>
      <c r="V1621" s="40">
        <v>3541200</v>
      </c>
      <c r="W1621" s="40">
        <v>3760000</v>
      </c>
      <c r="X1621" s="40">
        <v>3889000</v>
      </c>
      <c r="Y1621" s="40">
        <v>3982000</v>
      </c>
      <c r="Z1621" s="40">
        <v>3776000</v>
      </c>
      <c r="AA1621" s="40">
        <v>3875000</v>
      </c>
      <c r="AB1621" s="40">
        <v>3977000</v>
      </c>
      <c r="AC1621" s="40">
        <v>3850000</v>
      </c>
      <c r="AD1621" s="40">
        <v>3700000</v>
      </c>
      <c r="AE1621" s="40">
        <v>3500000</v>
      </c>
      <c r="AF1621" s="40">
        <v>3600000</v>
      </c>
      <c r="AG1621" s="40">
        <v>3446818</v>
      </c>
      <c r="AH1621" s="40">
        <v>3889398</v>
      </c>
      <c r="AI1621" s="40">
        <v>4037181</v>
      </c>
      <c r="AJ1621" s="40">
        <v>4575346</v>
      </c>
      <c r="AK1621" s="40">
        <v>4242126</v>
      </c>
      <c r="AL1621" s="40">
        <v>4356712</v>
      </c>
      <c r="AM1621" s="40">
        <v>4282800</v>
      </c>
      <c r="AN1621" s="40">
        <v>4349503</v>
      </c>
      <c r="AO1621" s="40">
        <v>4409964</v>
      </c>
      <c r="AP1621" s="40">
        <v>4214297</v>
      </c>
      <c r="AQ1621" s="40">
        <v>4758759</v>
      </c>
      <c r="AR1621" s="40">
        <v>5101133</v>
      </c>
      <c r="AS1621" s="40">
        <v>5255835</v>
      </c>
      <c r="AT1621" s="40">
        <v>5589000</v>
      </c>
      <c r="AU1621" s="40">
        <v>5820000</v>
      </c>
      <c r="AV1621" s="40">
        <v>5970000</v>
      </c>
      <c r="AW1621" s="40">
        <v>6152000</v>
      </c>
      <c r="AX1621" s="40">
        <v>6575000</v>
      </c>
      <c r="AY1621" s="40">
        <v>6707100</v>
      </c>
      <c r="AZ1621" s="40">
        <v>7134100</v>
      </c>
      <c r="BA1621" s="40">
        <v>7311000</v>
      </c>
      <c r="BB1621" s="40">
        <v>7616000</v>
      </c>
      <c r="BC1621" s="40">
        <v>7934000</v>
      </c>
      <c r="BD1621" s="40">
        <v>8267000</v>
      </c>
      <c r="BE1621" s="40">
        <v>8614000</v>
      </c>
      <c r="BF1621" s="40">
        <v>9024000</v>
      </c>
      <c r="BG1621" s="40">
        <v>9454000</v>
      </c>
      <c r="BH1621" s="40">
        <v>9907000</v>
      </c>
      <c r="BI1621" s="40">
        <v>10379000</v>
      </c>
      <c r="BJ1621" s="40">
        <v>10874000</v>
      </c>
      <c r="BK1621" s="40">
        <v>10874000</v>
      </c>
      <c r="BL1621" s="40">
        <v>11011831</v>
      </c>
    </row>
    <row r="1622" spans="1:64" x14ac:dyDescent="0.3">
      <c r="A1622" s="40" t="s">
        <v>161</v>
      </c>
      <c r="B1622" s="40" t="s">
        <v>162</v>
      </c>
      <c r="C1622" s="40" t="s">
        <v>330</v>
      </c>
      <c r="D1622" s="40" t="s">
        <v>128</v>
      </c>
      <c r="E1622" s="40" t="s">
        <v>293</v>
      </c>
      <c r="G1622" s="40">
        <v>5111</v>
      </c>
      <c r="H1622" s="40">
        <v>8188000</v>
      </c>
      <c r="I1622" s="40">
        <v>8159000</v>
      </c>
      <c r="J1622" s="40">
        <v>9150000</v>
      </c>
      <c r="K1622" s="40">
        <v>9700000</v>
      </c>
      <c r="L1622" s="40">
        <v>10162000</v>
      </c>
      <c r="M1622" s="40">
        <v>10186000</v>
      </c>
      <c r="N1622" s="40">
        <v>10500000</v>
      </c>
      <c r="O1622" s="40">
        <v>10850000</v>
      </c>
      <c r="P1622" s="40">
        <v>11250000</v>
      </c>
      <c r="Q1622" s="40">
        <v>11250000</v>
      </c>
      <c r="R1622" s="40">
        <v>11050000</v>
      </c>
      <c r="S1622" s="40">
        <v>9400000</v>
      </c>
      <c r="T1622" s="40">
        <v>7700000</v>
      </c>
      <c r="U1622" s="40">
        <v>8600000</v>
      </c>
      <c r="V1622" s="40">
        <v>10000000</v>
      </c>
      <c r="W1622" s="40">
        <v>10600000</v>
      </c>
      <c r="X1622" s="40">
        <v>11130000</v>
      </c>
      <c r="Y1622" s="40">
        <v>12150000</v>
      </c>
      <c r="Z1622" s="40">
        <v>12640000</v>
      </c>
      <c r="AA1622" s="40">
        <v>13000000</v>
      </c>
      <c r="AB1622" s="40">
        <v>12383000</v>
      </c>
      <c r="AC1622" s="40">
        <v>12437000</v>
      </c>
      <c r="AD1622" s="40">
        <v>11244000</v>
      </c>
      <c r="AE1622" s="40">
        <v>10382000</v>
      </c>
      <c r="AF1622" s="40">
        <v>9847000</v>
      </c>
      <c r="AG1622" s="40">
        <v>10340000</v>
      </c>
      <c r="AH1622" s="40">
        <v>10529000</v>
      </c>
      <c r="AI1622" s="40">
        <v>11054000</v>
      </c>
      <c r="AJ1622" s="40">
        <v>11542000</v>
      </c>
      <c r="AK1622" s="40">
        <v>12172000</v>
      </c>
      <c r="AL1622" s="40">
        <v>10897885</v>
      </c>
      <c r="AM1622" s="40">
        <v>10953589</v>
      </c>
      <c r="AN1622" s="40">
        <v>11046567</v>
      </c>
      <c r="AO1622" s="40">
        <v>11178561</v>
      </c>
      <c r="AP1622" s="40">
        <v>11885959</v>
      </c>
      <c r="AQ1622" s="40">
        <v>12229796</v>
      </c>
      <c r="AR1622" s="40">
        <v>12610234</v>
      </c>
      <c r="AS1622" s="40">
        <v>13792400</v>
      </c>
      <c r="AT1622" s="40">
        <v>15107020</v>
      </c>
      <c r="AU1622" s="40">
        <v>16300000</v>
      </c>
      <c r="AV1622" s="40">
        <v>16497702</v>
      </c>
      <c r="AW1622" s="40">
        <v>17624552</v>
      </c>
      <c r="AX1622" s="40">
        <v>18505779</v>
      </c>
      <c r="AY1622" s="40">
        <v>20001083</v>
      </c>
      <c r="AZ1622" s="40">
        <v>20402621</v>
      </c>
      <c r="BA1622" s="40">
        <v>20408000</v>
      </c>
      <c r="BB1622" s="40">
        <v>22493890</v>
      </c>
      <c r="BC1622" s="40">
        <v>23354641</v>
      </c>
      <c r="BD1622" s="40">
        <v>24522373</v>
      </c>
      <c r="BE1622" s="40">
        <v>27035917</v>
      </c>
      <c r="BF1622" s="40">
        <v>28387713</v>
      </c>
      <c r="BG1622" s="40">
        <v>29807098</v>
      </c>
      <c r="BH1622" s="40">
        <v>31297453</v>
      </c>
      <c r="BI1622" s="40">
        <v>32862326</v>
      </c>
      <c r="BJ1622" s="40">
        <v>34505442</v>
      </c>
      <c r="BK1622" s="40">
        <v>38041797</v>
      </c>
      <c r="BL1622" s="40">
        <v>41423800</v>
      </c>
    </row>
    <row r="1623" spans="1:64" x14ac:dyDescent="0.3">
      <c r="A1623" s="40" t="s">
        <v>163</v>
      </c>
      <c r="B1623" s="40" t="s">
        <v>164</v>
      </c>
      <c r="C1623" s="40" t="s">
        <v>330</v>
      </c>
      <c r="D1623" s="40" t="s">
        <v>128</v>
      </c>
      <c r="E1623" s="40" t="s">
        <v>293</v>
      </c>
      <c r="G1623" s="40">
        <v>5111</v>
      </c>
      <c r="H1623" s="40">
        <v>6140000</v>
      </c>
      <c r="I1623" s="40">
        <v>6200000</v>
      </c>
      <c r="J1623" s="40">
        <v>6350000</v>
      </c>
      <c r="K1623" s="40">
        <v>6410000</v>
      </c>
      <c r="L1623" s="40">
        <v>6570000</v>
      </c>
      <c r="M1623" s="40">
        <v>6700000</v>
      </c>
      <c r="N1623" s="40">
        <v>7000000</v>
      </c>
      <c r="O1623" s="40">
        <v>7200000</v>
      </c>
      <c r="P1623" s="40">
        <v>7000000</v>
      </c>
      <c r="Q1623" s="40">
        <v>7500000</v>
      </c>
      <c r="R1623" s="40">
        <v>6750000</v>
      </c>
      <c r="S1623" s="40">
        <v>6500000</v>
      </c>
      <c r="T1623" s="40">
        <v>6500000</v>
      </c>
      <c r="U1623" s="40">
        <v>5850000</v>
      </c>
      <c r="V1623" s="40">
        <v>6140000</v>
      </c>
      <c r="W1623" s="40">
        <v>6630000</v>
      </c>
      <c r="X1623" s="40">
        <v>6980000</v>
      </c>
      <c r="Y1623" s="40">
        <v>7512000</v>
      </c>
      <c r="Z1623" s="40">
        <v>7437000</v>
      </c>
      <c r="AA1623" s="40">
        <v>7793700</v>
      </c>
      <c r="AB1623" s="40">
        <v>7996500</v>
      </c>
      <c r="AC1623" s="40">
        <v>7893500</v>
      </c>
      <c r="AD1623" s="40">
        <v>7000000</v>
      </c>
      <c r="AE1623" s="40">
        <v>6500000</v>
      </c>
      <c r="AF1623" s="40">
        <v>7000000</v>
      </c>
      <c r="AG1623" s="40">
        <v>7200000</v>
      </c>
      <c r="AH1623" s="40">
        <v>7350000</v>
      </c>
      <c r="AI1623" s="40">
        <v>7700000</v>
      </c>
      <c r="AJ1623" s="40">
        <v>8100000</v>
      </c>
      <c r="AK1623" s="40">
        <v>8500000</v>
      </c>
      <c r="AL1623" s="40">
        <v>8800000</v>
      </c>
      <c r="AM1623" s="40">
        <v>8500000</v>
      </c>
      <c r="AN1623" s="40">
        <v>8800000</v>
      </c>
      <c r="AO1623" s="40">
        <v>8800000</v>
      </c>
      <c r="AP1623" s="40">
        <v>8813600</v>
      </c>
      <c r="AQ1623" s="40">
        <v>10332000</v>
      </c>
      <c r="AR1623" s="40">
        <v>10500000</v>
      </c>
      <c r="AS1623" s="40">
        <v>11390000</v>
      </c>
      <c r="AT1623" s="40">
        <v>12556656</v>
      </c>
      <c r="AU1623" s="40">
        <v>13121706</v>
      </c>
      <c r="AV1623" s="40">
        <v>13712187</v>
      </c>
      <c r="AW1623" s="40">
        <v>14329229</v>
      </c>
      <c r="AX1623" s="40">
        <v>14400000</v>
      </c>
      <c r="AY1623" s="40">
        <v>14450000</v>
      </c>
      <c r="AZ1623" s="40">
        <v>14450000</v>
      </c>
      <c r="BA1623" s="40">
        <v>14450000</v>
      </c>
      <c r="BB1623" s="40">
        <v>14450000</v>
      </c>
      <c r="BC1623" s="40">
        <v>13153195</v>
      </c>
      <c r="BD1623" s="40">
        <v>13810854</v>
      </c>
      <c r="BE1623" s="40">
        <v>14501397</v>
      </c>
      <c r="BF1623" s="40">
        <v>15226467</v>
      </c>
      <c r="BG1623" s="40">
        <v>16092790</v>
      </c>
      <c r="BH1623" s="40">
        <v>16787360</v>
      </c>
      <c r="BI1623" s="40">
        <v>16230000</v>
      </c>
      <c r="BJ1623" s="40">
        <v>18508000</v>
      </c>
      <c r="BK1623" s="40">
        <v>19112227</v>
      </c>
      <c r="BL1623" s="40">
        <v>18411216</v>
      </c>
    </row>
    <row r="1624" spans="1:64" x14ac:dyDescent="0.3">
      <c r="A1624" s="40" t="s">
        <v>167</v>
      </c>
      <c r="B1624" s="40" t="s">
        <v>168</v>
      </c>
      <c r="C1624" s="40" t="s">
        <v>330</v>
      </c>
      <c r="D1624" s="40" t="s">
        <v>128</v>
      </c>
      <c r="E1624" s="40" t="s">
        <v>293</v>
      </c>
      <c r="G1624" s="40">
        <v>5111</v>
      </c>
      <c r="H1624" s="40">
        <v>6895000</v>
      </c>
      <c r="I1624" s="40">
        <v>7500000</v>
      </c>
      <c r="J1624" s="40">
        <v>7900000</v>
      </c>
      <c r="K1624" s="40">
        <v>8350000</v>
      </c>
      <c r="L1624" s="40">
        <v>9100000</v>
      </c>
      <c r="M1624" s="40">
        <v>9625000</v>
      </c>
      <c r="N1624" s="40">
        <v>10075000</v>
      </c>
      <c r="O1624" s="40">
        <v>10630000</v>
      </c>
      <c r="P1624" s="40">
        <v>11500000</v>
      </c>
      <c r="Q1624" s="40">
        <v>12653492</v>
      </c>
      <c r="R1624" s="40">
        <v>13017079</v>
      </c>
      <c r="S1624" s="40">
        <v>13344550</v>
      </c>
      <c r="T1624" s="40">
        <v>10662532</v>
      </c>
      <c r="U1624" s="40">
        <v>10373707</v>
      </c>
      <c r="V1624" s="40">
        <v>11046685</v>
      </c>
      <c r="W1624" s="40">
        <v>12134081</v>
      </c>
      <c r="X1624" s="40">
        <v>13288033</v>
      </c>
      <c r="Y1624" s="40">
        <v>13677621</v>
      </c>
      <c r="Z1624" s="40">
        <v>14117900</v>
      </c>
      <c r="AA1624" s="40">
        <v>14546725</v>
      </c>
      <c r="AB1624" s="40">
        <v>15035558</v>
      </c>
      <c r="AC1624" s="40">
        <v>15449688</v>
      </c>
      <c r="AD1624" s="40">
        <v>15975879</v>
      </c>
      <c r="AE1624" s="40">
        <v>10699450</v>
      </c>
      <c r="AF1624" s="40">
        <v>8654660</v>
      </c>
      <c r="AG1624" s="40">
        <v>10115438</v>
      </c>
      <c r="AH1624" s="40">
        <v>10496150</v>
      </c>
      <c r="AI1624" s="40">
        <v>10891253</v>
      </c>
      <c r="AJ1624" s="40">
        <v>11301294</v>
      </c>
      <c r="AK1624" s="40">
        <v>11726840</v>
      </c>
      <c r="AL1624" s="40">
        <v>12168480</v>
      </c>
      <c r="AM1624" s="40">
        <v>12626826</v>
      </c>
      <c r="AN1624" s="40">
        <v>13102513</v>
      </c>
      <c r="AO1624" s="40">
        <v>13596197</v>
      </c>
      <c r="AP1624" s="40">
        <v>14109111</v>
      </c>
      <c r="AQ1624" s="40">
        <v>14640326</v>
      </c>
      <c r="AR1624" s="40">
        <v>15192216</v>
      </c>
      <c r="AS1624" s="40">
        <v>15765002</v>
      </c>
      <c r="AT1624" s="40">
        <v>16359478</v>
      </c>
      <c r="AU1624" s="40">
        <v>17066469</v>
      </c>
      <c r="AV1624" s="40">
        <v>17706830</v>
      </c>
      <c r="AW1624" s="40">
        <v>18281452</v>
      </c>
      <c r="AX1624" s="40">
        <v>18971256</v>
      </c>
      <c r="AY1624" s="40">
        <v>19687203</v>
      </c>
      <c r="AZ1624" s="40">
        <v>20430285</v>
      </c>
      <c r="BA1624" s="40">
        <v>21201537</v>
      </c>
      <c r="BB1624" s="40">
        <v>22002029</v>
      </c>
      <c r="BC1624" s="40">
        <v>22832704</v>
      </c>
      <c r="BD1624" s="40">
        <v>23695234</v>
      </c>
      <c r="BE1624" s="40">
        <v>23639760</v>
      </c>
      <c r="BF1624" s="40">
        <v>23250286</v>
      </c>
      <c r="BG1624" s="40">
        <v>24130204</v>
      </c>
      <c r="BH1624" s="40">
        <v>25043568</v>
      </c>
      <c r="BI1624" s="40">
        <v>25991648</v>
      </c>
      <c r="BJ1624" s="40">
        <v>26975774</v>
      </c>
      <c r="BK1624" s="40">
        <v>27997321</v>
      </c>
      <c r="BL1624" s="40">
        <v>29057717</v>
      </c>
    </row>
    <row r="1625" spans="1:64" x14ac:dyDescent="0.3">
      <c r="A1625" s="40" t="s">
        <v>169</v>
      </c>
      <c r="B1625" s="40" t="s">
        <v>170</v>
      </c>
      <c r="C1625" s="40" t="s">
        <v>330</v>
      </c>
      <c r="D1625" s="40" t="s">
        <v>128</v>
      </c>
      <c r="E1625" s="40" t="s">
        <v>293</v>
      </c>
      <c r="G1625" s="40">
        <v>5111</v>
      </c>
      <c r="H1625" s="40">
        <v>1642000</v>
      </c>
      <c r="I1625" s="40">
        <v>1923000</v>
      </c>
      <c r="J1625" s="40">
        <v>2258000</v>
      </c>
      <c r="K1625" s="40">
        <v>2657000</v>
      </c>
      <c r="L1625" s="40">
        <v>3087000</v>
      </c>
      <c r="M1625" s="40">
        <v>3577000</v>
      </c>
      <c r="N1625" s="40">
        <v>4144000</v>
      </c>
      <c r="O1625" s="40">
        <v>4780000</v>
      </c>
      <c r="P1625" s="40">
        <v>5600000</v>
      </c>
      <c r="Q1625" s="40">
        <v>6370000</v>
      </c>
      <c r="R1625" s="40">
        <v>7251000</v>
      </c>
      <c r="S1625" s="40">
        <v>8326000</v>
      </c>
      <c r="T1625" s="40">
        <v>9462000</v>
      </c>
      <c r="U1625" s="40">
        <v>10547000</v>
      </c>
      <c r="V1625" s="40">
        <v>11723000</v>
      </c>
      <c r="W1625" s="40">
        <v>13307000</v>
      </c>
      <c r="X1625" s="40">
        <v>14800000</v>
      </c>
      <c r="Y1625" s="40">
        <v>16242000</v>
      </c>
      <c r="Z1625" s="40">
        <v>17806000</v>
      </c>
      <c r="AA1625" s="40">
        <v>19347000</v>
      </c>
      <c r="AB1625" s="40">
        <v>20803000</v>
      </c>
      <c r="AC1625" s="40">
        <v>22623000</v>
      </c>
      <c r="AD1625" s="40">
        <v>24233000</v>
      </c>
      <c r="AE1625" s="40">
        <v>25777000</v>
      </c>
      <c r="AF1625" s="40">
        <v>27249000</v>
      </c>
      <c r="AG1625" s="40">
        <v>29831000</v>
      </c>
      <c r="AH1625" s="40">
        <v>31442008</v>
      </c>
      <c r="AI1625" s="40">
        <v>33114008</v>
      </c>
      <c r="AJ1625" s="40">
        <v>35433000</v>
      </c>
      <c r="AK1625" s="40">
        <v>35781008</v>
      </c>
      <c r="AL1625" s="40">
        <v>36500000</v>
      </c>
      <c r="AM1625" s="40">
        <v>37500000</v>
      </c>
      <c r="AN1625" s="40">
        <v>39000000</v>
      </c>
      <c r="AO1625" s="40">
        <v>42500000</v>
      </c>
      <c r="AP1625" s="40">
        <v>46000000</v>
      </c>
      <c r="AQ1625" s="40">
        <v>49500000</v>
      </c>
      <c r="AR1625" s="40">
        <v>54500000</v>
      </c>
      <c r="AS1625" s="40">
        <v>59000000</v>
      </c>
      <c r="AT1625" s="40">
        <v>64000000</v>
      </c>
      <c r="AU1625" s="40">
        <v>68500000</v>
      </c>
      <c r="AV1625" s="40">
        <v>73953000</v>
      </c>
      <c r="AW1625" s="40">
        <v>75800000</v>
      </c>
      <c r="AX1625" s="40">
        <v>77638100</v>
      </c>
      <c r="AY1625" s="40">
        <v>79500000</v>
      </c>
      <c r="AZ1625" s="40">
        <v>81506900</v>
      </c>
      <c r="BA1625" s="40">
        <v>83513220</v>
      </c>
      <c r="BB1625" s="40">
        <v>85568600</v>
      </c>
      <c r="BC1625" s="40">
        <v>87674700</v>
      </c>
      <c r="BD1625" s="40">
        <v>89832704</v>
      </c>
      <c r="BE1625" s="40">
        <v>92043836</v>
      </c>
      <c r="BF1625" s="40">
        <v>105668560</v>
      </c>
      <c r="BG1625" s="40">
        <v>108310272</v>
      </c>
      <c r="BH1625" s="40">
        <v>111018027</v>
      </c>
      <c r="BI1625" s="40">
        <v>113242235</v>
      </c>
      <c r="BJ1625" s="40">
        <v>114159849</v>
      </c>
      <c r="BK1625" s="40">
        <v>115922663</v>
      </c>
      <c r="BL1625" s="40">
        <v>120537077</v>
      </c>
    </row>
    <row r="1626" spans="1:64" x14ac:dyDescent="0.3">
      <c r="A1626" s="40" t="s">
        <v>173</v>
      </c>
      <c r="B1626" s="40" t="s">
        <v>174</v>
      </c>
      <c r="C1626" s="40" t="s">
        <v>330</v>
      </c>
      <c r="D1626" s="40" t="s">
        <v>128</v>
      </c>
      <c r="E1626" s="40" t="s">
        <v>293</v>
      </c>
      <c r="G1626" s="40">
        <v>5111</v>
      </c>
      <c r="H1626" s="40">
        <v>2000000</v>
      </c>
      <c r="I1626" s="40">
        <v>2080000</v>
      </c>
      <c r="J1626" s="40">
        <v>2150000</v>
      </c>
      <c r="K1626" s="40">
        <v>2220000</v>
      </c>
      <c r="L1626" s="40">
        <v>2290000</v>
      </c>
      <c r="M1626" s="40">
        <v>2362000</v>
      </c>
      <c r="N1626" s="40">
        <v>2376600</v>
      </c>
      <c r="O1626" s="40">
        <v>2448600</v>
      </c>
      <c r="P1626" s="40">
        <v>2500000</v>
      </c>
      <c r="Q1626" s="40">
        <v>2600000</v>
      </c>
      <c r="R1626" s="40">
        <v>2700000</v>
      </c>
      <c r="S1626" s="40">
        <v>2800000</v>
      </c>
      <c r="T1626" s="40">
        <v>2698000</v>
      </c>
      <c r="U1626" s="40">
        <v>2412000</v>
      </c>
      <c r="V1626" s="40">
        <v>2533000</v>
      </c>
      <c r="W1626" s="40">
        <v>2613000</v>
      </c>
      <c r="X1626" s="40">
        <v>2660000</v>
      </c>
      <c r="Y1626" s="40">
        <v>2811000</v>
      </c>
      <c r="Z1626" s="40">
        <v>2821000</v>
      </c>
      <c r="AA1626" s="40">
        <v>2920000</v>
      </c>
      <c r="AB1626" s="40">
        <v>3103000</v>
      </c>
      <c r="AC1626" s="40">
        <v>3364000</v>
      </c>
      <c r="AD1626" s="40">
        <v>3000000</v>
      </c>
      <c r="AE1626" s="40">
        <v>3000000</v>
      </c>
      <c r="AF1626" s="40">
        <v>3972000</v>
      </c>
      <c r="AG1626" s="40">
        <v>5264000</v>
      </c>
      <c r="AH1626" s="40">
        <v>5543000</v>
      </c>
      <c r="AI1626" s="40">
        <v>5200000</v>
      </c>
      <c r="AJ1626" s="40">
        <v>5444000</v>
      </c>
      <c r="AK1626" s="40">
        <v>5899000</v>
      </c>
      <c r="AL1626" s="40">
        <v>6195000</v>
      </c>
      <c r="AM1626" s="40">
        <v>6442000</v>
      </c>
      <c r="AN1626" s="40">
        <v>6733000</v>
      </c>
      <c r="AO1626" s="40">
        <v>7034000</v>
      </c>
      <c r="AP1626" s="40">
        <v>7183000</v>
      </c>
      <c r="AQ1626" s="40">
        <v>7485000</v>
      </c>
      <c r="AR1626" s="40">
        <v>7776000</v>
      </c>
      <c r="AS1626" s="40">
        <v>8048000</v>
      </c>
      <c r="AT1626" s="40">
        <v>8330000</v>
      </c>
      <c r="AU1626" s="40">
        <v>8421000</v>
      </c>
      <c r="AV1626" s="40">
        <v>8673000</v>
      </c>
      <c r="AW1626" s="40">
        <v>8440352</v>
      </c>
      <c r="AX1626" s="40">
        <v>8582244</v>
      </c>
      <c r="AY1626" s="40">
        <v>8764130</v>
      </c>
      <c r="AZ1626" s="40">
        <v>9007290</v>
      </c>
      <c r="BA1626" s="40">
        <v>9259756</v>
      </c>
      <c r="BB1626" s="40">
        <v>9461560</v>
      </c>
      <c r="BC1626" s="40">
        <v>9728180</v>
      </c>
      <c r="BD1626" s="40">
        <v>9981425</v>
      </c>
      <c r="BE1626" s="40">
        <v>10326180</v>
      </c>
      <c r="BF1626" s="40">
        <v>10402230</v>
      </c>
      <c r="BG1626" s="40">
        <v>10925183</v>
      </c>
      <c r="BH1626" s="40">
        <v>11280676</v>
      </c>
      <c r="BI1626" s="40">
        <v>10762624</v>
      </c>
      <c r="BJ1626" s="40">
        <v>11164676</v>
      </c>
      <c r="BK1626" s="40">
        <v>11599591</v>
      </c>
      <c r="BL1626" s="40">
        <v>11759292</v>
      </c>
    </row>
    <row r="1627" spans="1:64" x14ac:dyDescent="0.3">
      <c r="A1627" s="40" t="s">
        <v>5</v>
      </c>
      <c r="B1627" s="40" t="s">
        <v>6</v>
      </c>
      <c r="C1627" s="40" t="s">
        <v>329</v>
      </c>
      <c r="D1627" s="40" t="s">
        <v>129</v>
      </c>
      <c r="E1627" s="40" t="s">
        <v>293</v>
      </c>
      <c r="G1627" s="40" t="s">
        <v>130</v>
      </c>
      <c r="H1627" s="40">
        <v>1246700</v>
      </c>
      <c r="I1627" s="40">
        <v>1246700</v>
      </c>
      <c r="J1627" s="40">
        <v>1246700</v>
      </c>
      <c r="K1627" s="40">
        <v>1246700</v>
      </c>
      <c r="L1627" s="40">
        <v>1246700</v>
      </c>
      <c r="M1627" s="40">
        <v>1246700</v>
      </c>
      <c r="N1627" s="40">
        <v>1246700</v>
      </c>
      <c r="O1627" s="40">
        <v>1246700</v>
      </c>
      <c r="P1627" s="40">
        <v>1246700</v>
      </c>
      <c r="Q1627" s="40">
        <v>1246700</v>
      </c>
      <c r="R1627" s="40">
        <v>1246700</v>
      </c>
      <c r="S1627" s="40">
        <v>1246700</v>
      </c>
      <c r="T1627" s="40">
        <v>1246700</v>
      </c>
      <c r="U1627" s="40">
        <v>1246700</v>
      </c>
      <c r="V1627" s="40">
        <v>1246700</v>
      </c>
      <c r="W1627" s="40">
        <v>1246700</v>
      </c>
      <c r="X1627" s="40">
        <v>1246700</v>
      </c>
      <c r="Y1627" s="40">
        <v>1246700</v>
      </c>
      <c r="Z1627" s="40">
        <v>1246700</v>
      </c>
      <c r="AA1627" s="40">
        <v>1246700</v>
      </c>
      <c r="AB1627" s="40">
        <v>1246700</v>
      </c>
      <c r="AC1627" s="40">
        <v>1246700</v>
      </c>
      <c r="AD1627" s="40">
        <v>1246700</v>
      </c>
      <c r="AE1627" s="40">
        <v>1246700</v>
      </c>
      <c r="AF1627" s="40">
        <v>1246700</v>
      </c>
      <c r="AG1627" s="40">
        <v>1246700</v>
      </c>
      <c r="AH1627" s="40">
        <v>1246700</v>
      </c>
      <c r="AI1627" s="40">
        <v>1246700</v>
      </c>
      <c r="AJ1627" s="40">
        <v>1246700</v>
      </c>
      <c r="AK1627" s="40">
        <v>1246700</v>
      </c>
      <c r="AL1627" s="40">
        <v>1246700</v>
      </c>
      <c r="AM1627" s="40">
        <v>1246700</v>
      </c>
      <c r="AN1627" s="40">
        <v>1246700</v>
      </c>
      <c r="AO1627" s="40">
        <v>1246700</v>
      </c>
      <c r="AP1627" s="40">
        <v>1246700</v>
      </c>
      <c r="AQ1627" s="40">
        <v>1246700</v>
      </c>
      <c r="AR1627" s="40">
        <v>1246700</v>
      </c>
      <c r="AS1627" s="40">
        <v>1246700</v>
      </c>
      <c r="AT1627" s="40">
        <v>1246700</v>
      </c>
      <c r="AU1627" s="40">
        <v>1246700</v>
      </c>
      <c r="AV1627" s="40">
        <v>1246700</v>
      </c>
      <c r="AW1627" s="40">
        <v>1246700</v>
      </c>
      <c r="AX1627" s="40">
        <v>1246700</v>
      </c>
      <c r="AY1627" s="40">
        <v>1246700</v>
      </c>
      <c r="AZ1627" s="40">
        <v>1246700</v>
      </c>
      <c r="BA1627" s="40">
        <v>1246700</v>
      </c>
      <c r="BB1627" s="40">
        <v>1246700</v>
      </c>
      <c r="BC1627" s="40">
        <v>1246700</v>
      </c>
      <c r="BD1627" s="40">
        <v>1246700</v>
      </c>
      <c r="BE1627" s="40">
        <v>1246700</v>
      </c>
      <c r="BF1627" s="40">
        <v>1246700</v>
      </c>
      <c r="BG1627" s="40">
        <v>1246700</v>
      </c>
      <c r="BH1627" s="40">
        <v>1246700</v>
      </c>
      <c r="BI1627" s="40">
        <v>1246700</v>
      </c>
      <c r="BJ1627" s="40">
        <v>1246700</v>
      </c>
      <c r="BK1627" s="40">
        <v>1246700</v>
      </c>
      <c r="BL1627" s="40">
        <v>1246700</v>
      </c>
    </row>
    <row r="1628" spans="1:64" x14ac:dyDescent="0.3">
      <c r="A1628" s="40" t="s">
        <v>151</v>
      </c>
      <c r="B1628" s="40" t="s">
        <v>152</v>
      </c>
      <c r="C1628" s="40" t="s">
        <v>329</v>
      </c>
      <c r="D1628" s="40" t="s">
        <v>129</v>
      </c>
      <c r="E1628" s="40" t="s">
        <v>293</v>
      </c>
      <c r="G1628" s="40" t="s">
        <v>130</v>
      </c>
      <c r="H1628" s="40">
        <v>27830</v>
      </c>
      <c r="I1628" s="40">
        <v>27830</v>
      </c>
      <c r="J1628" s="40">
        <v>27830</v>
      </c>
      <c r="K1628" s="40">
        <v>27830</v>
      </c>
      <c r="L1628" s="40">
        <v>27830</v>
      </c>
      <c r="M1628" s="40">
        <v>27830</v>
      </c>
      <c r="N1628" s="40">
        <v>27830</v>
      </c>
      <c r="O1628" s="40">
        <v>27830</v>
      </c>
      <c r="P1628" s="40">
        <v>27830</v>
      </c>
      <c r="Q1628" s="40">
        <v>27830</v>
      </c>
      <c r="R1628" s="40">
        <v>27830</v>
      </c>
      <c r="S1628" s="40">
        <v>27830</v>
      </c>
      <c r="T1628" s="40">
        <v>27830</v>
      </c>
      <c r="U1628" s="40">
        <v>27830</v>
      </c>
      <c r="V1628" s="40">
        <v>27830</v>
      </c>
      <c r="W1628" s="40">
        <v>27830</v>
      </c>
      <c r="X1628" s="40">
        <v>27830</v>
      </c>
      <c r="Y1628" s="40">
        <v>27830</v>
      </c>
      <c r="Z1628" s="40">
        <v>27830</v>
      </c>
      <c r="AA1628" s="40">
        <v>27830</v>
      </c>
      <c r="AB1628" s="40">
        <v>27830</v>
      </c>
      <c r="AC1628" s="40">
        <v>27830</v>
      </c>
      <c r="AD1628" s="40">
        <v>27830</v>
      </c>
      <c r="AE1628" s="40">
        <v>27830</v>
      </c>
      <c r="AF1628" s="40">
        <v>27830</v>
      </c>
      <c r="AG1628" s="40">
        <v>27830</v>
      </c>
      <c r="AH1628" s="40">
        <v>27830</v>
      </c>
      <c r="AI1628" s="40">
        <v>27830</v>
      </c>
      <c r="AJ1628" s="40">
        <v>27830</v>
      </c>
      <c r="AK1628" s="40">
        <v>27830</v>
      </c>
      <c r="AL1628" s="40">
        <v>27830</v>
      </c>
      <c r="AM1628" s="40">
        <v>27830</v>
      </c>
      <c r="AN1628" s="40">
        <v>27830</v>
      </c>
      <c r="AO1628" s="40">
        <v>27830</v>
      </c>
      <c r="AP1628" s="40">
        <v>27830</v>
      </c>
      <c r="AQ1628" s="40">
        <v>27830</v>
      </c>
      <c r="AR1628" s="40">
        <v>27830</v>
      </c>
      <c r="AS1628" s="40">
        <v>27830</v>
      </c>
      <c r="AT1628" s="40">
        <v>27830</v>
      </c>
      <c r="AU1628" s="40">
        <v>27830</v>
      </c>
      <c r="AV1628" s="40">
        <v>27830</v>
      </c>
      <c r="AW1628" s="40">
        <v>27830</v>
      </c>
      <c r="AX1628" s="40">
        <v>27830</v>
      </c>
      <c r="AY1628" s="40">
        <v>27830</v>
      </c>
      <c r="AZ1628" s="40">
        <v>27830</v>
      </c>
      <c r="BA1628" s="40">
        <v>27830</v>
      </c>
      <c r="BB1628" s="40">
        <v>27830</v>
      </c>
      <c r="BC1628" s="40">
        <v>27830</v>
      </c>
      <c r="BD1628" s="40">
        <v>27830</v>
      </c>
      <c r="BE1628" s="40">
        <v>27830</v>
      </c>
      <c r="BF1628" s="40">
        <v>27830</v>
      </c>
      <c r="BG1628" s="40">
        <v>27830</v>
      </c>
      <c r="BH1628" s="40">
        <v>27830</v>
      </c>
      <c r="BI1628" s="40">
        <v>27830</v>
      </c>
      <c r="BJ1628" s="40">
        <v>27830</v>
      </c>
      <c r="BK1628" s="40">
        <v>27830</v>
      </c>
      <c r="BL1628" s="40">
        <v>27830</v>
      </c>
    </row>
    <row r="1629" spans="1:64" x14ac:dyDescent="0.3">
      <c r="A1629" s="40" t="s">
        <v>157</v>
      </c>
      <c r="B1629" s="40" t="s">
        <v>158</v>
      </c>
      <c r="C1629" s="40" t="s">
        <v>329</v>
      </c>
      <c r="D1629" s="40" t="s">
        <v>129</v>
      </c>
      <c r="E1629" s="40" t="s">
        <v>293</v>
      </c>
      <c r="G1629" s="40" t="s">
        <v>130</v>
      </c>
      <c r="H1629" s="40">
        <v>1104300</v>
      </c>
      <c r="I1629" s="40">
        <v>1104300</v>
      </c>
      <c r="J1629" s="40">
        <v>1104300</v>
      </c>
      <c r="K1629" s="40">
        <v>1104300</v>
      </c>
      <c r="L1629" s="40">
        <v>1104300</v>
      </c>
      <c r="M1629" s="40">
        <v>1104300</v>
      </c>
      <c r="N1629" s="40">
        <v>1104300</v>
      </c>
      <c r="O1629" s="40">
        <v>1104300</v>
      </c>
      <c r="P1629" s="40">
        <v>1104300</v>
      </c>
      <c r="Q1629" s="40">
        <v>1104300</v>
      </c>
      <c r="R1629" s="40">
        <v>1104300</v>
      </c>
      <c r="S1629" s="40">
        <v>1104300</v>
      </c>
      <c r="T1629" s="40">
        <v>1104300</v>
      </c>
      <c r="U1629" s="40">
        <v>1104300</v>
      </c>
      <c r="V1629" s="40">
        <v>1104300</v>
      </c>
      <c r="W1629" s="40">
        <v>1104300</v>
      </c>
      <c r="X1629" s="40">
        <v>1104300</v>
      </c>
      <c r="Y1629" s="40">
        <v>1104300</v>
      </c>
      <c r="Z1629" s="40">
        <v>1104300</v>
      </c>
      <c r="AA1629" s="40">
        <v>1104300</v>
      </c>
      <c r="AB1629" s="40">
        <v>1104300</v>
      </c>
      <c r="AC1629" s="40">
        <v>1104300</v>
      </c>
      <c r="AD1629" s="40">
        <v>1104300</v>
      </c>
      <c r="AE1629" s="40">
        <v>1104300</v>
      </c>
      <c r="AF1629" s="40">
        <v>1104300</v>
      </c>
      <c r="AG1629" s="40">
        <v>1104300</v>
      </c>
      <c r="AH1629" s="40">
        <v>1104300</v>
      </c>
      <c r="AI1629" s="40">
        <v>1104300</v>
      </c>
      <c r="AJ1629" s="40">
        <v>1104300</v>
      </c>
      <c r="AK1629" s="40">
        <v>1104300</v>
      </c>
      <c r="AL1629" s="40">
        <v>1104300</v>
      </c>
      <c r="AM1629" s="40">
        <v>1104300</v>
      </c>
      <c r="AN1629" s="40">
        <v>1104300</v>
      </c>
      <c r="AO1629" s="40">
        <v>1104300</v>
      </c>
      <c r="AP1629" s="40">
        <v>1104300</v>
      </c>
      <c r="AQ1629" s="40">
        <v>1104300</v>
      </c>
      <c r="AR1629" s="40">
        <v>1104300</v>
      </c>
      <c r="AS1629" s="40">
        <v>1104300</v>
      </c>
      <c r="AT1629" s="40">
        <v>1104300</v>
      </c>
      <c r="AU1629" s="40">
        <v>1104300</v>
      </c>
      <c r="AV1629" s="40">
        <v>1104300</v>
      </c>
      <c r="AW1629" s="40">
        <v>1104300</v>
      </c>
      <c r="AX1629" s="40">
        <v>1104300</v>
      </c>
      <c r="AY1629" s="40">
        <v>1104300</v>
      </c>
      <c r="AZ1629" s="40">
        <v>1104300</v>
      </c>
      <c r="BA1629" s="40">
        <v>1104300</v>
      </c>
      <c r="BB1629" s="40">
        <v>1104300</v>
      </c>
      <c r="BC1629" s="40">
        <v>1104300</v>
      </c>
      <c r="BD1629" s="40">
        <v>1104300</v>
      </c>
      <c r="BE1629" s="40">
        <v>1104300</v>
      </c>
      <c r="BF1629" s="40">
        <v>1104300</v>
      </c>
      <c r="BG1629" s="40">
        <v>1104300</v>
      </c>
      <c r="BH1629" s="40">
        <v>1104300</v>
      </c>
      <c r="BI1629" s="40">
        <v>1104300</v>
      </c>
      <c r="BJ1629" s="40">
        <v>1104300</v>
      </c>
      <c r="BK1629" s="40">
        <v>1104300</v>
      </c>
      <c r="BL1629" s="40">
        <v>1104300</v>
      </c>
    </row>
    <row r="1630" spans="1:64" x14ac:dyDescent="0.3">
      <c r="A1630" s="40" t="s">
        <v>159</v>
      </c>
      <c r="B1630" s="40" t="s">
        <v>160</v>
      </c>
      <c r="C1630" s="40" t="s">
        <v>329</v>
      </c>
      <c r="D1630" s="40" t="s">
        <v>129</v>
      </c>
      <c r="E1630" s="40" t="s">
        <v>293</v>
      </c>
      <c r="G1630" s="40" t="s">
        <v>130</v>
      </c>
      <c r="H1630" s="40">
        <v>580370</v>
      </c>
      <c r="I1630" s="40">
        <v>580370</v>
      </c>
      <c r="J1630" s="40">
        <v>580370</v>
      </c>
      <c r="K1630" s="40">
        <v>580370</v>
      </c>
      <c r="L1630" s="40">
        <v>580370</v>
      </c>
      <c r="M1630" s="40">
        <v>580370</v>
      </c>
      <c r="N1630" s="40">
        <v>580370</v>
      </c>
      <c r="O1630" s="40">
        <v>580370</v>
      </c>
      <c r="P1630" s="40">
        <v>580370</v>
      </c>
      <c r="Q1630" s="40">
        <v>580370</v>
      </c>
      <c r="R1630" s="40">
        <v>580370</v>
      </c>
      <c r="S1630" s="40">
        <v>580370</v>
      </c>
      <c r="T1630" s="40">
        <v>580370</v>
      </c>
      <c r="U1630" s="40">
        <v>580370</v>
      </c>
      <c r="V1630" s="40">
        <v>580370</v>
      </c>
      <c r="W1630" s="40">
        <v>580370</v>
      </c>
      <c r="X1630" s="40">
        <v>580370</v>
      </c>
      <c r="Y1630" s="40">
        <v>580370</v>
      </c>
      <c r="Z1630" s="40">
        <v>580370</v>
      </c>
      <c r="AA1630" s="40">
        <v>580370</v>
      </c>
      <c r="AB1630" s="40">
        <v>580370</v>
      </c>
      <c r="AC1630" s="40">
        <v>580370</v>
      </c>
      <c r="AD1630" s="40">
        <v>580370</v>
      </c>
      <c r="AE1630" s="40">
        <v>580370</v>
      </c>
      <c r="AF1630" s="40">
        <v>580370</v>
      </c>
      <c r="AG1630" s="40">
        <v>580370</v>
      </c>
      <c r="AH1630" s="40">
        <v>580370</v>
      </c>
      <c r="AI1630" s="40">
        <v>580370</v>
      </c>
      <c r="AJ1630" s="40">
        <v>580370</v>
      </c>
      <c r="AK1630" s="40">
        <v>580370</v>
      </c>
      <c r="AL1630" s="40">
        <v>580370</v>
      </c>
      <c r="AM1630" s="40">
        <v>580370</v>
      </c>
      <c r="AN1630" s="40">
        <v>580370</v>
      </c>
      <c r="AO1630" s="40">
        <v>580370</v>
      </c>
      <c r="AP1630" s="40">
        <v>580370</v>
      </c>
      <c r="AQ1630" s="40">
        <v>580370</v>
      </c>
      <c r="AR1630" s="40">
        <v>580370</v>
      </c>
      <c r="AS1630" s="40">
        <v>580370</v>
      </c>
      <c r="AT1630" s="40">
        <v>580370</v>
      </c>
      <c r="AU1630" s="40">
        <v>580370</v>
      </c>
      <c r="AV1630" s="40">
        <v>580370</v>
      </c>
      <c r="AW1630" s="40">
        <v>580370</v>
      </c>
      <c r="AX1630" s="40">
        <v>580370</v>
      </c>
      <c r="AY1630" s="40">
        <v>580370</v>
      </c>
      <c r="AZ1630" s="40">
        <v>580370</v>
      </c>
      <c r="BA1630" s="40">
        <v>580370</v>
      </c>
      <c r="BB1630" s="40">
        <v>580370</v>
      </c>
      <c r="BC1630" s="40">
        <v>580370</v>
      </c>
      <c r="BD1630" s="40">
        <v>580370</v>
      </c>
      <c r="BE1630" s="40">
        <v>580370</v>
      </c>
      <c r="BF1630" s="40">
        <v>580370</v>
      </c>
      <c r="BG1630" s="40">
        <v>580370</v>
      </c>
      <c r="BH1630" s="40">
        <v>580370</v>
      </c>
      <c r="BI1630" s="40">
        <v>580370</v>
      </c>
      <c r="BJ1630" s="40">
        <v>580370</v>
      </c>
      <c r="BK1630" s="40">
        <v>580370</v>
      </c>
      <c r="BL1630" s="40">
        <v>580370</v>
      </c>
    </row>
    <row r="1631" spans="1:64" x14ac:dyDescent="0.3">
      <c r="A1631" s="40" t="s">
        <v>275</v>
      </c>
      <c r="B1631" s="40" t="s">
        <v>276</v>
      </c>
      <c r="C1631" s="40" t="s">
        <v>329</v>
      </c>
      <c r="D1631" s="40" t="s">
        <v>129</v>
      </c>
      <c r="E1631" s="40" t="s">
        <v>293</v>
      </c>
      <c r="G1631" s="40" t="s">
        <v>130</v>
      </c>
      <c r="H1631" s="40">
        <v>587040</v>
      </c>
      <c r="I1631" s="40">
        <v>587040</v>
      </c>
      <c r="J1631" s="40">
        <v>587040</v>
      </c>
      <c r="K1631" s="40">
        <v>587040</v>
      </c>
      <c r="L1631" s="40">
        <v>587040</v>
      </c>
      <c r="M1631" s="40">
        <v>587040</v>
      </c>
      <c r="N1631" s="40">
        <v>587040</v>
      </c>
      <c r="O1631" s="40">
        <v>587040</v>
      </c>
      <c r="P1631" s="40">
        <v>587040</v>
      </c>
      <c r="Q1631" s="40">
        <v>587040</v>
      </c>
      <c r="R1631" s="40">
        <v>587040</v>
      </c>
      <c r="S1631" s="40">
        <v>587040</v>
      </c>
      <c r="T1631" s="40">
        <v>587040</v>
      </c>
      <c r="U1631" s="40">
        <v>587040</v>
      </c>
      <c r="V1631" s="40">
        <v>587040</v>
      </c>
      <c r="W1631" s="40">
        <v>587040</v>
      </c>
      <c r="X1631" s="40">
        <v>587040</v>
      </c>
      <c r="Y1631" s="40">
        <v>587040</v>
      </c>
      <c r="Z1631" s="40">
        <v>587040</v>
      </c>
      <c r="AA1631" s="40">
        <v>587040</v>
      </c>
      <c r="AB1631" s="40">
        <v>587040</v>
      </c>
      <c r="AC1631" s="40">
        <v>587040</v>
      </c>
      <c r="AD1631" s="40">
        <v>587040</v>
      </c>
      <c r="AE1631" s="40">
        <v>587040</v>
      </c>
      <c r="AF1631" s="40">
        <v>587040</v>
      </c>
      <c r="AG1631" s="40">
        <v>587040</v>
      </c>
      <c r="AH1631" s="40">
        <v>587040</v>
      </c>
      <c r="AI1631" s="40">
        <v>587040</v>
      </c>
      <c r="AJ1631" s="40">
        <v>587040</v>
      </c>
      <c r="AK1631" s="40">
        <v>587040</v>
      </c>
      <c r="AL1631" s="40">
        <v>587040</v>
      </c>
      <c r="AM1631" s="40">
        <v>587040</v>
      </c>
      <c r="AN1631" s="40">
        <v>587040</v>
      </c>
      <c r="AO1631" s="40">
        <v>587040</v>
      </c>
      <c r="AP1631" s="40">
        <v>587040</v>
      </c>
      <c r="AQ1631" s="40">
        <v>587040</v>
      </c>
      <c r="AR1631" s="40">
        <v>587040</v>
      </c>
      <c r="AS1631" s="40">
        <v>587040</v>
      </c>
      <c r="AT1631" s="40">
        <v>587040</v>
      </c>
      <c r="AU1631" s="40">
        <v>587040</v>
      </c>
      <c r="AV1631" s="40">
        <v>587040</v>
      </c>
      <c r="AW1631" s="40">
        <v>587040</v>
      </c>
      <c r="AX1631" s="40">
        <v>587040</v>
      </c>
      <c r="AY1631" s="40">
        <v>587040</v>
      </c>
      <c r="AZ1631" s="40">
        <v>587040</v>
      </c>
      <c r="BA1631" s="40">
        <v>587040</v>
      </c>
      <c r="BB1631" s="40">
        <v>587040</v>
      </c>
      <c r="BC1631" s="40">
        <v>587040</v>
      </c>
      <c r="BD1631" s="40">
        <v>587040</v>
      </c>
      <c r="BE1631" s="40">
        <v>587040</v>
      </c>
      <c r="BF1631" s="40">
        <v>587295</v>
      </c>
      <c r="BG1631" s="40">
        <v>587295</v>
      </c>
      <c r="BH1631" s="40">
        <v>587295</v>
      </c>
      <c r="BI1631" s="40">
        <v>587295</v>
      </c>
      <c r="BJ1631" s="40">
        <v>587295</v>
      </c>
      <c r="BK1631" s="40">
        <v>587295</v>
      </c>
      <c r="BL1631" s="40">
        <v>587295</v>
      </c>
    </row>
    <row r="1632" spans="1:64" x14ac:dyDescent="0.3">
      <c r="A1632" s="40" t="s">
        <v>277</v>
      </c>
      <c r="B1632" s="40" t="s">
        <v>278</v>
      </c>
      <c r="C1632" s="40" t="s">
        <v>329</v>
      </c>
      <c r="D1632" s="40" t="s">
        <v>129</v>
      </c>
      <c r="E1632" s="40" t="s">
        <v>293</v>
      </c>
      <c r="G1632" s="40" t="s">
        <v>130</v>
      </c>
      <c r="H1632" s="40">
        <v>118480</v>
      </c>
      <c r="I1632" s="40">
        <v>118480</v>
      </c>
      <c r="J1632" s="40">
        <v>118480</v>
      </c>
      <c r="K1632" s="40">
        <v>118480</v>
      </c>
      <c r="L1632" s="40">
        <v>118480</v>
      </c>
      <c r="M1632" s="40">
        <v>118480</v>
      </c>
      <c r="N1632" s="40">
        <v>118480</v>
      </c>
      <c r="O1632" s="40">
        <v>118480</v>
      </c>
      <c r="P1632" s="40">
        <v>118480</v>
      </c>
      <c r="Q1632" s="40">
        <v>118480</v>
      </c>
      <c r="R1632" s="40">
        <v>118480</v>
      </c>
      <c r="S1632" s="40">
        <v>118480</v>
      </c>
      <c r="T1632" s="40">
        <v>118480</v>
      </c>
      <c r="U1632" s="40">
        <v>118480</v>
      </c>
      <c r="V1632" s="40">
        <v>118480</v>
      </c>
      <c r="W1632" s="40">
        <v>118480</v>
      </c>
      <c r="X1632" s="40">
        <v>118480</v>
      </c>
      <c r="Y1632" s="40">
        <v>118480</v>
      </c>
      <c r="Z1632" s="40">
        <v>118480</v>
      </c>
      <c r="AA1632" s="40">
        <v>118480</v>
      </c>
      <c r="AB1632" s="40">
        <v>118480</v>
      </c>
      <c r="AC1632" s="40">
        <v>118480</v>
      </c>
      <c r="AD1632" s="40">
        <v>118480</v>
      </c>
      <c r="AE1632" s="40">
        <v>118480</v>
      </c>
      <c r="AF1632" s="40">
        <v>118480</v>
      </c>
      <c r="AG1632" s="40">
        <v>118480</v>
      </c>
      <c r="AH1632" s="40">
        <v>118480</v>
      </c>
      <c r="AI1632" s="40">
        <v>118480</v>
      </c>
      <c r="AJ1632" s="40">
        <v>118480</v>
      </c>
      <c r="AK1632" s="40">
        <v>118480</v>
      </c>
      <c r="AL1632" s="40">
        <v>118480</v>
      </c>
      <c r="AM1632" s="40">
        <v>118480</v>
      </c>
      <c r="AN1632" s="40">
        <v>118480</v>
      </c>
      <c r="AO1632" s="40">
        <v>118480</v>
      </c>
      <c r="AP1632" s="40">
        <v>118480</v>
      </c>
      <c r="AQ1632" s="40">
        <v>118480</v>
      </c>
      <c r="AR1632" s="40">
        <v>118480</v>
      </c>
      <c r="AS1632" s="40">
        <v>118480</v>
      </c>
      <c r="AT1632" s="40">
        <v>118480</v>
      </c>
      <c r="AU1632" s="40">
        <v>118480</v>
      </c>
      <c r="AV1632" s="40">
        <v>118480</v>
      </c>
      <c r="AW1632" s="40">
        <v>118480</v>
      </c>
      <c r="AX1632" s="40">
        <v>118480</v>
      </c>
      <c r="AY1632" s="40">
        <v>118480</v>
      </c>
      <c r="AZ1632" s="40">
        <v>118480</v>
      </c>
      <c r="BA1632" s="40">
        <v>118480</v>
      </c>
      <c r="BB1632" s="40">
        <v>118480</v>
      </c>
      <c r="BC1632" s="40">
        <v>118480</v>
      </c>
      <c r="BD1632" s="40">
        <v>118480</v>
      </c>
      <c r="BE1632" s="40">
        <v>118480</v>
      </c>
      <c r="BF1632" s="40">
        <v>118480</v>
      </c>
      <c r="BG1632" s="40">
        <v>118480</v>
      </c>
      <c r="BH1632" s="40">
        <v>118480</v>
      </c>
      <c r="BI1632" s="40">
        <v>118480</v>
      </c>
      <c r="BJ1632" s="40">
        <v>118480</v>
      </c>
      <c r="BK1632" s="40">
        <v>118480</v>
      </c>
      <c r="BL1632" s="40">
        <v>118480</v>
      </c>
    </row>
    <row r="1633" spans="1:64" x14ac:dyDescent="0.3">
      <c r="A1633" s="40" t="s">
        <v>165</v>
      </c>
      <c r="B1633" s="40" t="s">
        <v>166</v>
      </c>
      <c r="C1633" s="40" t="s">
        <v>329</v>
      </c>
      <c r="D1633" s="40" t="s">
        <v>129</v>
      </c>
      <c r="E1633" s="40" t="s">
        <v>293</v>
      </c>
      <c r="G1633" s="40" t="s">
        <v>130</v>
      </c>
      <c r="H1633" s="40">
        <v>799380</v>
      </c>
      <c r="I1633" s="40">
        <v>799380</v>
      </c>
      <c r="J1633" s="40">
        <v>799380</v>
      </c>
      <c r="K1633" s="40">
        <v>799380</v>
      </c>
      <c r="L1633" s="40">
        <v>799380</v>
      </c>
      <c r="M1633" s="40">
        <v>799380</v>
      </c>
      <c r="N1633" s="40">
        <v>799380</v>
      </c>
      <c r="O1633" s="40">
        <v>799380</v>
      </c>
      <c r="P1633" s="40">
        <v>799380</v>
      </c>
      <c r="Q1633" s="40">
        <v>799380</v>
      </c>
      <c r="R1633" s="40">
        <v>799380</v>
      </c>
      <c r="S1633" s="40">
        <v>799380</v>
      </c>
      <c r="T1633" s="40">
        <v>799380</v>
      </c>
      <c r="U1633" s="40">
        <v>799380</v>
      </c>
      <c r="V1633" s="40">
        <v>799380</v>
      </c>
      <c r="W1633" s="40">
        <v>799380</v>
      </c>
      <c r="X1633" s="40">
        <v>799380</v>
      </c>
      <c r="Y1633" s="40">
        <v>799380</v>
      </c>
      <c r="Z1633" s="40">
        <v>799380</v>
      </c>
      <c r="AA1633" s="40">
        <v>799380</v>
      </c>
      <c r="AB1633" s="40">
        <v>799380</v>
      </c>
      <c r="AC1633" s="40">
        <v>799380</v>
      </c>
      <c r="AD1633" s="40">
        <v>799380</v>
      </c>
      <c r="AE1633" s="40">
        <v>799380</v>
      </c>
      <c r="AF1633" s="40">
        <v>799380</v>
      </c>
      <c r="AG1633" s="40">
        <v>799380</v>
      </c>
      <c r="AH1633" s="40">
        <v>799380</v>
      </c>
      <c r="AI1633" s="40">
        <v>799380</v>
      </c>
      <c r="AJ1633" s="40">
        <v>799380</v>
      </c>
      <c r="AK1633" s="40">
        <v>799380</v>
      </c>
      <c r="AL1633" s="40">
        <v>799380</v>
      </c>
      <c r="AM1633" s="40">
        <v>799380</v>
      </c>
      <c r="AN1633" s="40">
        <v>799380</v>
      </c>
      <c r="AO1633" s="40">
        <v>799380</v>
      </c>
      <c r="AP1633" s="40">
        <v>799380</v>
      </c>
      <c r="AQ1633" s="40">
        <v>799380</v>
      </c>
      <c r="AR1633" s="40">
        <v>799380</v>
      </c>
      <c r="AS1633" s="40">
        <v>799380</v>
      </c>
      <c r="AT1633" s="40">
        <v>799380</v>
      </c>
      <c r="AU1633" s="40">
        <v>799380</v>
      </c>
      <c r="AV1633" s="40">
        <v>799380</v>
      </c>
      <c r="AW1633" s="40">
        <v>799380</v>
      </c>
      <c r="AX1633" s="40">
        <v>799380</v>
      </c>
      <c r="AY1633" s="40">
        <v>799380</v>
      </c>
      <c r="AZ1633" s="40">
        <v>799380</v>
      </c>
      <c r="BA1633" s="40">
        <v>799380</v>
      </c>
      <c r="BB1633" s="40">
        <v>799380</v>
      </c>
      <c r="BC1633" s="40">
        <v>799380</v>
      </c>
      <c r="BD1633" s="40">
        <v>799380</v>
      </c>
      <c r="BE1633" s="40">
        <v>799380</v>
      </c>
      <c r="BF1633" s="40">
        <v>799380</v>
      </c>
      <c r="BG1633" s="40">
        <v>799380</v>
      </c>
      <c r="BH1633" s="40">
        <v>799380</v>
      </c>
      <c r="BI1633" s="40">
        <v>799380</v>
      </c>
      <c r="BJ1633" s="40">
        <v>799380</v>
      </c>
      <c r="BK1633" s="40">
        <v>786380</v>
      </c>
      <c r="BL1633" s="40">
        <v>786380</v>
      </c>
    </row>
    <row r="1634" spans="1:64" x14ac:dyDescent="0.3">
      <c r="A1634" s="40" t="s">
        <v>171</v>
      </c>
      <c r="B1634" s="40" t="s">
        <v>172</v>
      </c>
      <c r="C1634" s="40" t="s">
        <v>329</v>
      </c>
      <c r="D1634" s="40" t="s">
        <v>129</v>
      </c>
      <c r="E1634" s="40" t="s">
        <v>293</v>
      </c>
      <c r="G1634" s="40" t="s">
        <v>130</v>
      </c>
      <c r="H1634" s="40">
        <v>26340</v>
      </c>
      <c r="I1634" s="40">
        <v>26340</v>
      </c>
      <c r="J1634" s="40">
        <v>26340</v>
      </c>
      <c r="K1634" s="40">
        <v>26340</v>
      </c>
      <c r="L1634" s="40">
        <v>26340</v>
      </c>
      <c r="M1634" s="40">
        <v>26340</v>
      </c>
      <c r="N1634" s="40">
        <v>26340</v>
      </c>
      <c r="O1634" s="40">
        <v>26340</v>
      </c>
      <c r="P1634" s="40">
        <v>26340</v>
      </c>
      <c r="Q1634" s="40">
        <v>26340</v>
      </c>
      <c r="R1634" s="40">
        <v>26340</v>
      </c>
      <c r="S1634" s="40">
        <v>26340</v>
      </c>
      <c r="T1634" s="40">
        <v>26340</v>
      </c>
      <c r="U1634" s="40">
        <v>26340</v>
      </c>
      <c r="V1634" s="40">
        <v>26340</v>
      </c>
      <c r="W1634" s="40">
        <v>26340</v>
      </c>
      <c r="X1634" s="40">
        <v>26340</v>
      </c>
      <c r="Y1634" s="40">
        <v>26340</v>
      </c>
      <c r="Z1634" s="40">
        <v>26340</v>
      </c>
      <c r="AA1634" s="40">
        <v>26340</v>
      </c>
      <c r="AB1634" s="40">
        <v>26340</v>
      </c>
      <c r="AC1634" s="40">
        <v>26340</v>
      </c>
      <c r="AD1634" s="40">
        <v>26340</v>
      </c>
      <c r="AE1634" s="40">
        <v>26340</v>
      </c>
      <c r="AF1634" s="40">
        <v>26340</v>
      </c>
      <c r="AG1634" s="40">
        <v>26340</v>
      </c>
      <c r="AH1634" s="40">
        <v>26340</v>
      </c>
      <c r="AI1634" s="40">
        <v>26340</v>
      </c>
      <c r="AJ1634" s="40">
        <v>26340</v>
      </c>
      <c r="AK1634" s="40">
        <v>26340</v>
      </c>
      <c r="AL1634" s="40">
        <v>26340</v>
      </c>
      <c r="AM1634" s="40">
        <v>26340</v>
      </c>
      <c r="AN1634" s="40">
        <v>26340</v>
      </c>
      <c r="AO1634" s="40">
        <v>26340</v>
      </c>
      <c r="AP1634" s="40">
        <v>26340</v>
      </c>
      <c r="AQ1634" s="40">
        <v>26340</v>
      </c>
      <c r="AR1634" s="40">
        <v>26340</v>
      </c>
      <c r="AS1634" s="40">
        <v>26340</v>
      </c>
      <c r="AT1634" s="40">
        <v>26340</v>
      </c>
      <c r="AU1634" s="40">
        <v>26340</v>
      </c>
      <c r="AV1634" s="40">
        <v>26340</v>
      </c>
      <c r="AW1634" s="40">
        <v>26340</v>
      </c>
      <c r="AX1634" s="40">
        <v>26340</v>
      </c>
      <c r="AY1634" s="40">
        <v>26340</v>
      </c>
      <c r="AZ1634" s="40">
        <v>26340</v>
      </c>
      <c r="BA1634" s="40">
        <v>26340</v>
      </c>
      <c r="BB1634" s="40">
        <v>26340</v>
      </c>
      <c r="BC1634" s="40">
        <v>26340</v>
      </c>
      <c r="BD1634" s="40">
        <v>26340</v>
      </c>
      <c r="BE1634" s="40">
        <v>26340</v>
      </c>
      <c r="BF1634" s="40">
        <v>26340</v>
      </c>
      <c r="BG1634" s="40">
        <v>26340</v>
      </c>
      <c r="BH1634" s="40">
        <v>26340</v>
      </c>
      <c r="BI1634" s="40">
        <v>26340</v>
      </c>
      <c r="BJ1634" s="40">
        <v>26340</v>
      </c>
      <c r="BK1634" s="40">
        <v>26340</v>
      </c>
      <c r="BL1634" s="40">
        <v>26340</v>
      </c>
    </row>
    <row r="1635" spans="1:64" x14ac:dyDescent="0.3">
      <c r="A1635" s="40" t="s">
        <v>175</v>
      </c>
      <c r="B1635" s="40" t="s">
        <v>176</v>
      </c>
      <c r="C1635" s="40" t="s">
        <v>329</v>
      </c>
      <c r="D1635" s="40" t="s">
        <v>129</v>
      </c>
      <c r="E1635" s="40" t="s">
        <v>293</v>
      </c>
      <c r="G1635" s="40" t="s">
        <v>130</v>
      </c>
      <c r="H1635" s="40">
        <v>1219090</v>
      </c>
      <c r="I1635" s="40">
        <v>1219090</v>
      </c>
      <c r="J1635" s="40">
        <v>1219090</v>
      </c>
      <c r="K1635" s="40">
        <v>1219090</v>
      </c>
      <c r="L1635" s="40">
        <v>1219090</v>
      </c>
      <c r="M1635" s="40">
        <v>1219090</v>
      </c>
      <c r="N1635" s="40">
        <v>1219090</v>
      </c>
      <c r="O1635" s="40">
        <v>1219090</v>
      </c>
      <c r="P1635" s="40">
        <v>1219090</v>
      </c>
      <c r="Q1635" s="40">
        <v>1219090</v>
      </c>
      <c r="R1635" s="40">
        <v>1219090</v>
      </c>
      <c r="S1635" s="40">
        <v>1219090</v>
      </c>
      <c r="T1635" s="40">
        <v>1219090</v>
      </c>
      <c r="U1635" s="40">
        <v>1219090</v>
      </c>
      <c r="V1635" s="40">
        <v>1219090</v>
      </c>
      <c r="W1635" s="40">
        <v>1219090</v>
      </c>
      <c r="X1635" s="40">
        <v>1219090</v>
      </c>
      <c r="Y1635" s="40">
        <v>1219090</v>
      </c>
      <c r="Z1635" s="40">
        <v>1219090</v>
      </c>
      <c r="AA1635" s="40">
        <v>1219090</v>
      </c>
      <c r="AB1635" s="40">
        <v>1219090</v>
      </c>
      <c r="AC1635" s="40">
        <v>1219090</v>
      </c>
      <c r="AD1635" s="40">
        <v>1219090</v>
      </c>
      <c r="AE1635" s="40">
        <v>1219090</v>
      </c>
      <c r="AF1635" s="40">
        <v>1219090</v>
      </c>
      <c r="AG1635" s="40">
        <v>1219090</v>
      </c>
      <c r="AH1635" s="40">
        <v>1219090</v>
      </c>
      <c r="AI1635" s="40">
        <v>1219090</v>
      </c>
      <c r="AJ1635" s="40">
        <v>1219090</v>
      </c>
      <c r="AK1635" s="40">
        <v>1219090</v>
      </c>
      <c r="AL1635" s="40">
        <v>1219090</v>
      </c>
      <c r="AM1635" s="40">
        <v>1219090</v>
      </c>
      <c r="AN1635" s="40">
        <v>1219090</v>
      </c>
      <c r="AO1635" s="40">
        <v>1219090</v>
      </c>
      <c r="AP1635" s="40">
        <v>1219090</v>
      </c>
      <c r="AQ1635" s="40">
        <v>1219090</v>
      </c>
      <c r="AR1635" s="40">
        <v>1219090</v>
      </c>
      <c r="AS1635" s="40">
        <v>1219090</v>
      </c>
      <c r="AT1635" s="40">
        <v>1219090</v>
      </c>
      <c r="AU1635" s="40">
        <v>1219090</v>
      </c>
      <c r="AV1635" s="40">
        <v>1219090</v>
      </c>
      <c r="AW1635" s="40">
        <v>1219090</v>
      </c>
      <c r="AX1635" s="40">
        <v>1219090</v>
      </c>
      <c r="AY1635" s="40">
        <v>1219090</v>
      </c>
      <c r="AZ1635" s="40">
        <v>1219090</v>
      </c>
      <c r="BA1635" s="40">
        <v>1219090</v>
      </c>
      <c r="BB1635" s="40">
        <v>1219090</v>
      </c>
      <c r="BC1635" s="40">
        <v>1219090</v>
      </c>
      <c r="BD1635" s="40">
        <v>1219090</v>
      </c>
      <c r="BE1635" s="40">
        <v>1219090</v>
      </c>
      <c r="BF1635" s="40">
        <v>1219090</v>
      </c>
      <c r="BG1635" s="40">
        <v>1219090</v>
      </c>
      <c r="BH1635" s="40">
        <v>1219090</v>
      </c>
      <c r="BI1635" s="40">
        <v>1219090</v>
      </c>
      <c r="BJ1635" s="40">
        <v>1219090</v>
      </c>
      <c r="BK1635" s="40">
        <v>1219090</v>
      </c>
      <c r="BL1635" s="40">
        <v>1219090</v>
      </c>
    </row>
    <row r="1636" spans="1:64" x14ac:dyDescent="0.3">
      <c r="A1636" s="40" t="s">
        <v>177</v>
      </c>
      <c r="B1636" s="40" t="s">
        <v>178</v>
      </c>
      <c r="C1636" s="40" t="s">
        <v>329</v>
      </c>
      <c r="D1636" s="40" t="s">
        <v>129</v>
      </c>
      <c r="E1636" s="40" t="s">
        <v>293</v>
      </c>
      <c r="G1636" s="40" t="s">
        <v>130</v>
      </c>
      <c r="H1636" s="40">
        <v>947300</v>
      </c>
      <c r="I1636" s="40">
        <v>947300</v>
      </c>
      <c r="J1636" s="40">
        <v>947300</v>
      </c>
      <c r="K1636" s="40">
        <v>947300</v>
      </c>
      <c r="L1636" s="40">
        <v>947300</v>
      </c>
      <c r="M1636" s="40">
        <v>947300</v>
      </c>
      <c r="N1636" s="40">
        <v>947300</v>
      </c>
      <c r="O1636" s="40">
        <v>947300</v>
      </c>
      <c r="P1636" s="40">
        <v>947300</v>
      </c>
      <c r="Q1636" s="40">
        <v>947300</v>
      </c>
      <c r="R1636" s="40">
        <v>947300</v>
      </c>
      <c r="S1636" s="40">
        <v>947300</v>
      </c>
      <c r="T1636" s="40">
        <v>947300</v>
      </c>
      <c r="U1636" s="40">
        <v>947300</v>
      </c>
      <c r="V1636" s="40">
        <v>947300</v>
      </c>
      <c r="W1636" s="40">
        <v>947300</v>
      </c>
      <c r="X1636" s="40">
        <v>947300</v>
      </c>
      <c r="Y1636" s="40">
        <v>947300</v>
      </c>
      <c r="Z1636" s="40">
        <v>947300</v>
      </c>
      <c r="AA1636" s="40">
        <v>947300</v>
      </c>
      <c r="AB1636" s="40">
        <v>947300</v>
      </c>
      <c r="AC1636" s="40">
        <v>947300</v>
      </c>
      <c r="AD1636" s="40">
        <v>947300</v>
      </c>
      <c r="AE1636" s="40">
        <v>947300</v>
      </c>
      <c r="AF1636" s="40">
        <v>947300</v>
      </c>
      <c r="AG1636" s="40">
        <v>947300</v>
      </c>
      <c r="AH1636" s="40">
        <v>947300</v>
      </c>
      <c r="AI1636" s="40">
        <v>947300</v>
      </c>
      <c r="AJ1636" s="40">
        <v>947300</v>
      </c>
      <c r="AK1636" s="40">
        <v>947300</v>
      </c>
      <c r="AL1636" s="40">
        <v>947300</v>
      </c>
      <c r="AM1636" s="40">
        <v>947300</v>
      </c>
      <c r="AN1636" s="40">
        <v>947300</v>
      </c>
      <c r="AO1636" s="40">
        <v>947300</v>
      </c>
      <c r="AP1636" s="40">
        <v>947300</v>
      </c>
      <c r="AQ1636" s="40">
        <v>947300</v>
      </c>
      <c r="AR1636" s="40">
        <v>947300</v>
      </c>
      <c r="AS1636" s="40">
        <v>947300</v>
      </c>
      <c r="AT1636" s="40">
        <v>947300</v>
      </c>
      <c r="AU1636" s="40">
        <v>947300</v>
      </c>
      <c r="AV1636" s="40">
        <v>947300</v>
      </c>
      <c r="AW1636" s="40">
        <v>947300</v>
      </c>
      <c r="AX1636" s="40">
        <v>947300</v>
      </c>
      <c r="AY1636" s="40">
        <v>947300</v>
      </c>
      <c r="AZ1636" s="40">
        <v>947300</v>
      </c>
      <c r="BA1636" s="40">
        <v>947300</v>
      </c>
      <c r="BB1636" s="40">
        <v>947300</v>
      </c>
      <c r="BC1636" s="40">
        <v>947300</v>
      </c>
      <c r="BD1636" s="40">
        <v>947300</v>
      </c>
      <c r="BE1636" s="40">
        <v>947300</v>
      </c>
      <c r="BF1636" s="40">
        <v>947300</v>
      </c>
      <c r="BG1636" s="40">
        <v>947300</v>
      </c>
      <c r="BH1636" s="40">
        <v>947300</v>
      </c>
      <c r="BI1636" s="40">
        <v>947300</v>
      </c>
      <c r="BJ1636" s="40">
        <v>947300</v>
      </c>
      <c r="BK1636" s="40">
        <v>947300</v>
      </c>
      <c r="BL1636" s="40">
        <v>947300</v>
      </c>
    </row>
    <row r="1637" spans="1:64" x14ac:dyDescent="0.3">
      <c r="A1637" s="40" t="s">
        <v>179</v>
      </c>
      <c r="B1637" s="40" t="s">
        <v>180</v>
      </c>
      <c r="C1637" s="40" t="s">
        <v>329</v>
      </c>
      <c r="D1637" s="40" t="s">
        <v>129</v>
      </c>
      <c r="E1637" s="40" t="s">
        <v>293</v>
      </c>
      <c r="G1637" s="40" t="s">
        <v>130</v>
      </c>
      <c r="H1637" s="40">
        <v>241550</v>
      </c>
      <c r="I1637" s="40">
        <v>241550</v>
      </c>
      <c r="J1637" s="40">
        <v>241550</v>
      </c>
      <c r="K1637" s="40">
        <v>241550</v>
      </c>
      <c r="L1637" s="40">
        <v>241550</v>
      </c>
      <c r="M1637" s="40">
        <v>241550</v>
      </c>
      <c r="N1637" s="40">
        <v>241550</v>
      </c>
      <c r="O1637" s="40">
        <v>241550</v>
      </c>
      <c r="P1637" s="40">
        <v>241550</v>
      </c>
      <c r="Q1637" s="40">
        <v>241550</v>
      </c>
      <c r="R1637" s="40">
        <v>241550</v>
      </c>
      <c r="S1637" s="40">
        <v>241550</v>
      </c>
      <c r="T1637" s="40">
        <v>241550</v>
      </c>
      <c r="U1637" s="40">
        <v>241550</v>
      </c>
      <c r="V1637" s="40">
        <v>241550</v>
      </c>
      <c r="W1637" s="40">
        <v>241550</v>
      </c>
      <c r="X1637" s="40">
        <v>241550</v>
      </c>
      <c r="Y1637" s="40">
        <v>241550</v>
      </c>
      <c r="Z1637" s="40">
        <v>241550</v>
      </c>
      <c r="AA1637" s="40">
        <v>241550</v>
      </c>
      <c r="AB1637" s="40">
        <v>241550</v>
      </c>
      <c r="AC1637" s="40">
        <v>241550</v>
      </c>
      <c r="AD1637" s="40">
        <v>241550</v>
      </c>
      <c r="AE1637" s="40">
        <v>241550</v>
      </c>
      <c r="AF1637" s="40">
        <v>241550</v>
      </c>
      <c r="AG1637" s="40">
        <v>241550</v>
      </c>
      <c r="AH1637" s="40">
        <v>241550</v>
      </c>
      <c r="AI1637" s="40">
        <v>241550</v>
      </c>
      <c r="AJ1637" s="40">
        <v>241550</v>
      </c>
      <c r="AK1637" s="40">
        <v>241550</v>
      </c>
      <c r="AL1637" s="40">
        <v>241550</v>
      </c>
      <c r="AM1637" s="40">
        <v>241550</v>
      </c>
      <c r="AN1637" s="40">
        <v>241550</v>
      </c>
      <c r="AO1637" s="40">
        <v>241550</v>
      </c>
      <c r="AP1637" s="40">
        <v>241550</v>
      </c>
      <c r="AQ1637" s="40">
        <v>241550</v>
      </c>
      <c r="AR1637" s="40">
        <v>241550</v>
      </c>
      <c r="AS1637" s="40">
        <v>241550</v>
      </c>
      <c r="AT1637" s="40">
        <v>241550</v>
      </c>
      <c r="AU1637" s="40">
        <v>241550</v>
      </c>
      <c r="AV1637" s="40">
        <v>241550</v>
      </c>
      <c r="AW1637" s="40">
        <v>241550</v>
      </c>
      <c r="AX1637" s="40">
        <v>241550</v>
      </c>
      <c r="AY1637" s="40">
        <v>241550</v>
      </c>
      <c r="AZ1637" s="40">
        <v>241550</v>
      </c>
      <c r="BA1637" s="40">
        <v>241550</v>
      </c>
      <c r="BB1637" s="40">
        <v>241550</v>
      </c>
      <c r="BC1637" s="40">
        <v>241550</v>
      </c>
      <c r="BD1637" s="40">
        <v>241550</v>
      </c>
      <c r="BE1637" s="40">
        <v>241550</v>
      </c>
      <c r="BF1637" s="40">
        <v>241550</v>
      </c>
      <c r="BG1637" s="40">
        <v>241550</v>
      </c>
      <c r="BH1637" s="40">
        <v>241550</v>
      </c>
      <c r="BI1637" s="40">
        <v>241550</v>
      </c>
      <c r="BJ1637" s="40">
        <v>241550</v>
      </c>
      <c r="BK1637" s="40">
        <v>241550</v>
      </c>
      <c r="BL1637" s="40">
        <v>241550</v>
      </c>
    </row>
    <row r="1638" spans="1:64" x14ac:dyDescent="0.3">
      <c r="A1638" s="40" t="s">
        <v>279</v>
      </c>
      <c r="B1638" s="40" t="s">
        <v>280</v>
      </c>
      <c r="C1638" s="40" t="s">
        <v>329</v>
      </c>
      <c r="D1638" s="40" t="s">
        <v>129</v>
      </c>
      <c r="E1638" s="40" t="s">
        <v>293</v>
      </c>
      <c r="G1638" s="40" t="s">
        <v>130</v>
      </c>
      <c r="H1638" s="40">
        <v>752610</v>
      </c>
      <c r="I1638" s="40">
        <v>752610</v>
      </c>
      <c r="J1638" s="40">
        <v>752610</v>
      </c>
      <c r="K1638" s="40">
        <v>752610</v>
      </c>
      <c r="L1638" s="40">
        <v>752610</v>
      </c>
      <c r="M1638" s="40">
        <v>752610</v>
      </c>
      <c r="N1638" s="40">
        <v>752610</v>
      </c>
      <c r="O1638" s="40">
        <v>752610</v>
      </c>
      <c r="P1638" s="40">
        <v>752610</v>
      </c>
      <c r="Q1638" s="40">
        <v>752610</v>
      </c>
      <c r="R1638" s="40">
        <v>752610</v>
      </c>
      <c r="S1638" s="40">
        <v>752610</v>
      </c>
      <c r="T1638" s="40">
        <v>752610</v>
      </c>
      <c r="U1638" s="40">
        <v>752610</v>
      </c>
      <c r="V1638" s="40">
        <v>752610</v>
      </c>
      <c r="W1638" s="40">
        <v>752610</v>
      </c>
      <c r="X1638" s="40">
        <v>752610</v>
      </c>
      <c r="Y1638" s="40">
        <v>752610</v>
      </c>
      <c r="Z1638" s="40">
        <v>752610</v>
      </c>
      <c r="AA1638" s="40">
        <v>752610</v>
      </c>
      <c r="AB1638" s="40">
        <v>752610</v>
      </c>
      <c r="AC1638" s="40">
        <v>752610</v>
      </c>
      <c r="AD1638" s="40">
        <v>752610</v>
      </c>
      <c r="AE1638" s="40">
        <v>752610</v>
      </c>
      <c r="AF1638" s="40">
        <v>752610</v>
      </c>
      <c r="AG1638" s="40">
        <v>752610</v>
      </c>
      <c r="AH1638" s="40">
        <v>752610</v>
      </c>
      <c r="AI1638" s="40">
        <v>752610</v>
      </c>
      <c r="AJ1638" s="40">
        <v>752610</v>
      </c>
      <c r="AK1638" s="40">
        <v>752610</v>
      </c>
      <c r="AL1638" s="40">
        <v>752610</v>
      </c>
      <c r="AM1638" s="40">
        <v>752610</v>
      </c>
      <c r="AN1638" s="40">
        <v>752610</v>
      </c>
      <c r="AO1638" s="40">
        <v>752610</v>
      </c>
      <c r="AP1638" s="40">
        <v>752610</v>
      </c>
      <c r="AQ1638" s="40">
        <v>752610</v>
      </c>
      <c r="AR1638" s="40">
        <v>752610</v>
      </c>
      <c r="AS1638" s="40">
        <v>752610</v>
      </c>
      <c r="AT1638" s="40">
        <v>752610</v>
      </c>
      <c r="AU1638" s="40">
        <v>752610</v>
      </c>
      <c r="AV1638" s="40">
        <v>752610</v>
      </c>
      <c r="AW1638" s="40">
        <v>752610</v>
      </c>
      <c r="AX1638" s="40">
        <v>752610</v>
      </c>
      <c r="AY1638" s="40">
        <v>752610</v>
      </c>
      <c r="AZ1638" s="40">
        <v>752610</v>
      </c>
      <c r="BA1638" s="40">
        <v>752610</v>
      </c>
      <c r="BB1638" s="40">
        <v>752610</v>
      </c>
      <c r="BC1638" s="40">
        <v>752610</v>
      </c>
      <c r="BD1638" s="40">
        <v>752610</v>
      </c>
      <c r="BE1638" s="40">
        <v>752610</v>
      </c>
      <c r="BF1638" s="40">
        <v>752610</v>
      </c>
      <c r="BG1638" s="40">
        <v>752610</v>
      </c>
      <c r="BH1638" s="40">
        <v>752610</v>
      </c>
      <c r="BI1638" s="40">
        <v>752610</v>
      </c>
      <c r="BJ1638" s="40">
        <v>752610</v>
      </c>
      <c r="BK1638" s="40">
        <v>752610</v>
      </c>
      <c r="BL1638" s="40">
        <v>752610</v>
      </c>
    </row>
    <row r="1639" spans="1:64" x14ac:dyDescent="0.3">
      <c r="A1639" s="40" t="s">
        <v>281</v>
      </c>
      <c r="B1639" s="40" t="s">
        <v>282</v>
      </c>
      <c r="C1639" s="40" t="s">
        <v>329</v>
      </c>
      <c r="D1639" s="40" t="s">
        <v>129</v>
      </c>
      <c r="E1639" s="40" t="s">
        <v>293</v>
      </c>
      <c r="G1639" s="40" t="s">
        <v>130</v>
      </c>
      <c r="H1639" s="40">
        <v>390760</v>
      </c>
      <c r="I1639" s="40">
        <v>390760</v>
      </c>
      <c r="J1639" s="40">
        <v>390760</v>
      </c>
      <c r="K1639" s="40">
        <v>390760</v>
      </c>
      <c r="L1639" s="40">
        <v>390760</v>
      </c>
      <c r="M1639" s="40">
        <v>390760</v>
      </c>
      <c r="N1639" s="40">
        <v>390760</v>
      </c>
      <c r="O1639" s="40">
        <v>390760</v>
      </c>
      <c r="P1639" s="40">
        <v>390760</v>
      </c>
      <c r="Q1639" s="40">
        <v>390760</v>
      </c>
      <c r="R1639" s="40">
        <v>390760</v>
      </c>
      <c r="S1639" s="40">
        <v>390760</v>
      </c>
      <c r="T1639" s="40">
        <v>390760</v>
      </c>
      <c r="U1639" s="40">
        <v>390760</v>
      </c>
      <c r="V1639" s="40">
        <v>390760</v>
      </c>
      <c r="W1639" s="40">
        <v>390760</v>
      </c>
      <c r="X1639" s="40">
        <v>390760</v>
      </c>
      <c r="Y1639" s="40">
        <v>390760</v>
      </c>
      <c r="Z1639" s="40">
        <v>390760</v>
      </c>
      <c r="AA1639" s="40">
        <v>390760</v>
      </c>
      <c r="AB1639" s="40">
        <v>390760</v>
      </c>
      <c r="AC1639" s="40">
        <v>390760</v>
      </c>
      <c r="AD1639" s="40">
        <v>390760</v>
      </c>
      <c r="AE1639" s="40">
        <v>390760</v>
      </c>
      <c r="AF1639" s="40">
        <v>390760</v>
      </c>
      <c r="AG1639" s="40">
        <v>390760</v>
      </c>
      <c r="AH1639" s="40">
        <v>390760</v>
      </c>
      <c r="AI1639" s="40">
        <v>390760</v>
      </c>
      <c r="AJ1639" s="40">
        <v>390760</v>
      </c>
      <c r="AK1639" s="40">
        <v>390760</v>
      </c>
      <c r="AL1639" s="40">
        <v>390760</v>
      </c>
      <c r="AM1639" s="40">
        <v>390760</v>
      </c>
      <c r="AN1639" s="40">
        <v>390760</v>
      </c>
      <c r="AO1639" s="40">
        <v>390760</v>
      </c>
      <c r="AP1639" s="40">
        <v>390760</v>
      </c>
      <c r="AQ1639" s="40">
        <v>390760</v>
      </c>
      <c r="AR1639" s="40">
        <v>390760</v>
      </c>
      <c r="AS1639" s="40">
        <v>390760</v>
      </c>
      <c r="AT1639" s="40">
        <v>390760</v>
      </c>
      <c r="AU1639" s="40">
        <v>390760</v>
      </c>
      <c r="AV1639" s="40">
        <v>390760</v>
      </c>
      <c r="AW1639" s="40">
        <v>390760</v>
      </c>
      <c r="AX1639" s="40">
        <v>390760</v>
      </c>
      <c r="AY1639" s="40">
        <v>390760</v>
      </c>
      <c r="AZ1639" s="40">
        <v>390760</v>
      </c>
      <c r="BA1639" s="40">
        <v>390760</v>
      </c>
      <c r="BB1639" s="40">
        <v>390760</v>
      </c>
      <c r="BC1639" s="40">
        <v>390760</v>
      </c>
      <c r="BD1639" s="40">
        <v>390760</v>
      </c>
      <c r="BE1639" s="40">
        <v>390760</v>
      </c>
      <c r="BF1639" s="40">
        <v>390760</v>
      </c>
      <c r="BG1639" s="40">
        <v>390760</v>
      </c>
      <c r="BH1639" s="40">
        <v>390760</v>
      </c>
      <c r="BI1639" s="40">
        <v>390760</v>
      </c>
      <c r="BJ1639" s="40">
        <v>390760</v>
      </c>
      <c r="BK1639" s="40">
        <v>390760</v>
      </c>
      <c r="BL1639" s="40">
        <v>390760</v>
      </c>
    </row>
    <row r="1640" spans="1:64" x14ac:dyDescent="0.3">
      <c r="A1640" s="40" t="s">
        <v>147</v>
      </c>
      <c r="B1640" s="40" t="s">
        <v>148</v>
      </c>
      <c r="C1640" s="40" t="s">
        <v>330</v>
      </c>
      <c r="D1640" s="40" t="s">
        <v>129</v>
      </c>
      <c r="E1640" s="40" t="s">
        <v>293</v>
      </c>
      <c r="G1640" s="40" t="s">
        <v>130</v>
      </c>
      <c r="H1640" s="40">
        <v>274220</v>
      </c>
      <c r="I1640" s="40">
        <v>274220</v>
      </c>
      <c r="J1640" s="40">
        <v>274220</v>
      </c>
      <c r="K1640" s="40">
        <v>274220</v>
      </c>
      <c r="L1640" s="40">
        <v>274220</v>
      </c>
      <c r="M1640" s="40">
        <v>274220</v>
      </c>
      <c r="N1640" s="40">
        <v>274220</v>
      </c>
      <c r="O1640" s="40">
        <v>274220</v>
      </c>
      <c r="P1640" s="40">
        <v>274220</v>
      </c>
      <c r="Q1640" s="40">
        <v>274220</v>
      </c>
      <c r="R1640" s="40">
        <v>274220</v>
      </c>
      <c r="S1640" s="40">
        <v>274220</v>
      </c>
      <c r="T1640" s="40">
        <v>274220</v>
      </c>
      <c r="U1640" s="40">
        <v>274220</v>
      </c>
      <c r="V1640" s="40">
        <v>274220</v>
      </c>
      <c r="W1640" s="40">
        <v>274220</v>
      </c>
      <c r="X1640" s="40">
        <v>274220</v>
      </c>
      <c r="Y1640" s="40">
        <v>274220</v>
      </c>
      <c r="Z1640" s="40">
        <v>274220</v>
      </c>
      <c r="AA1640" s="40">
        <v>274220</v>
      </c>
      <c r="AB1640" s="40">
        <v>274220</v>
      </c>
      <c r="AC1640" s="40">
        <v>274220</v>
      </c>
      <c r="AD1640" s="40">
        <v>274220</v>
      </c>
      <c r="AE1640" s="40">
        <v>274220</v>
      </c>
      <c r="AF1640" s="40">
        <v>274220</v>
      </c>
      <c r="AG1640" s="40">
        <v>274220</v>
      </c>
      <c r="AH1640" s="40">
        <v>274220</v>
      </c>
      <c r="AI1640" s="40">
        <v>274220</v>
      </c>
      <c r="AJ1640" s="40">
        <v>274220</v>
      </c>
      <c r="AK1640" s="40">
        <v>274220</v>
      </c>
      <c r="AL1640" s="40">
        <v>274220</v>
      </c>
      <c r="AM1640" s="40">
        <v>274220</v>
      </c>
      <c r="AN1640" s="40">
        <v>274220</v>
      </c>
      <c r="AO1640" s="40">
        <v>274220</v>
      </c>
      <c r="AP1640" s="40">
        <v>274220</v>
      </c>
      <c r="AQ1640" s="40">
        <v>274220</v>
      </c>
      <c r="AR1640" s="40">
        <v>274220</v>
      </c>
      <c r="AS1640" s="40">
        <v>274220</v>
      </c>
      <c r="AT1640" s="40">
        <v>274220</v>
      </c>
      <c r="AU1640" s="40">
        <v>274220</v>
      </c>
      <c r="AV1640" s="40">
        <v>274220</v>
      </c>
      <c r="AW1640" s="40">
        <v>274220</v>
      </c>
      <c r="AX1640" s="40">
        <v>274220</v>
      </c>
      <c r="AY1640" s="40">
        <v>274220</v>
      </c>
      <c r="AZ1640" s="40">
        <v>274220</v>
      </c>
      <c r="BA1640" s="40">
        <v>274220</v>
      </c>
      <c r="BB1640" s="40">
        <v>274220</v>
      </c>
      <c r="BC1640" s="40">
        <v>274220</v>
      </c>
      <c r="BD1640" s="40">
        <v>274220</v>
      </c>
      <c r="BE1640" s="40">
        <v>274220</v>
      </c>
      <c r="BF1640" s="40">
        <v>274220</v>
      </c>
      <c r="BG1640" s="40">
        <v>274220</v>
      </c>
      <c r="BH1640" s="40">
        <v>274220</v>
      </c>
      <c r="BI1640" s="40">
        <v>274220</v>
      </c>
      <c r="BJ1640" s="40">
        <v>274220</v>
      </c>
      <c r="BK1640" s="40">
        <v>274220</v>
      </c>
      <c r="BL1640" s="40">
        <v>274220</v>
      </c>
    </row>
    <row r="1641" spans="1:64" x14ac:dyDescent="0.3">
      <c r="A1641" s="40" t="s">
        <v>153</v>
      </c>
      <c r="B1641" s="40" t="s">
        <v>154</v>
      </c>
      <c r="C1641" s="40" t="s">
        <v>330</v>
      </c>
      <c r="D1641" s="40" t="s">
        <v>129</v>
      </c>
      <c r="E1641" s="40" t="s">
        <v>293</v>
      </c>
      <c r="G1641" s="40" t="s">
        <v>130</v>
      </c>
      <c r="H1641" s="40">
        <v>475440</v>
      </c>
      <c r="I1641" s="40">
        <v>475440</v>
      </c>
      <c r="J1641" s="40">
        <v>475440</v>
      </c>
      <c r="K1641" s="40">
        <v>475440</v>
      </c>
      <c r="L1641" s="40">
        <v>475440</v>
      </c>
      <c r="M1641" s="40">
        <v>475440</v>
      </c>
      <c r="N1641" s="40">
        <v>475440</v>
      </c>
      <c r="O1641" s="40">
        <v>475440</v>
      </c>
      <c r="P1641" s="40">
        <v>475440</v>
      </c>
      <c r="Q1641" s="40">
        <v>475440</v>
      </c>
      <c r="R1641" s="40">
        <v>475440</v>
      </c>
      <c r="S1641" s="40">
        <v>475440</v>
      </c>
      <c r="T1641" s="40">
        <v>475440</v>
      </c>
      <c r="U1641" s="40">
        <v>475440</v>
      </c>
      <c r="V1641" s="40">
        <v>475440</v>
      </c>
      <c r="W1641" s="40">
        <v>475440</v>
      </c>
      <c r="X1641" s="40">
        <v>475440</v>
      </c>
      <c r="Y1641" s="40">
        <v>475440</v>
      </c>
      <c r="Z1641" s="40">
        <v>475440</v>
      </c>
      <c r="AA1641" s="40">
        <v>475440</v>
      </c>
      <c r="AB1641" s="40">
        <v>475440</v>
      </c>
      <c r="AC1641" s="40">
        <v>475440</v>
      </c>
      <c r="AD1641" s="40">
        <v>475440</v>
      </c>
      <c r="AE1641" s="40">
        <v>475440</v>
      </c>
      <c r="AF1641" s="40">
        <v>475440</v>
      </c>
      <c r="AG1641" s="40">
        <v>475440</v>
      </c>
      <c r="AH1641" s="40">
        <v>475440</v>
      </c>
      <c r="AI1641" s="40">
        <v>475440</v>
      </c>
      <c r="AJ1641" s="40">
        <v>475440</v>
      </c>
      <c r="AK1641" s="40">
        <v>475440</v>
      </c>
      <c r="AL1641" s="40">
        <v>475440</v>
      </c>
      <c r="AM1641" s="40">
        <v>475440</v>
      </c>
      <c r="AN1641" s="40">
        <v>475440</v>
      </c>
      <c r="AO1641" s="40">
        <v>475440</v>
      </c>
      <c r="AP1641" s="40">
        <v>475440</v>
      </c>
      <c r="AQ1641" s="40">
        <v>475440</v>
      </c>
      <c r="AR1641" s="40">
        <v>475440</v>
      </c>
      <c r="AS1641" s="40">
        <v>475440</v>
      </c>
      <c r="AT1641" s="40">
        <v>475440</v>
      </c>
      <c r="AU1641" s="40">
        <v>475440</v>
      </c>
      <c r="AV1641" s="40">
        <v>475440</v>
      </c>
      <c r="AW1641" s="40">
        <v>475440</v>
      </c>
      <c r="AX1641" s="40">
        <v>475440</v>
      </c>
      <c r="AY1641" s="40">
        <v>475440</v>
      </c>
      <c r="AZ1641" s="40">
        <v>475440</v>
      </c>
      <c r="BA1641" s="40">
        <v>475440</v>
      </c>
      <c r="BB1641" s="40">
        <v>475440</v>
      </c>
      <c r="BC1641" s="40">
        <v>475440</v>
      </c>
      <c r="BD1641" s="40">
        <v>475440</v>
      </c>
      <c r="BE1641" s="40">
        <v>475440</v>
      </c>
      <c r="BF1641" s="40">
        <v>475440</v>
      </c>
      <c r="BG1641" s="40">
        <v>475440</v>
      </c>
      <c r="BH1641" s="40">
        <v>475440</v>
      </c>
      <c r="BI1641" s="40">
        <v>475440</v>
      </c>
      <c r="BJ1641" s="40">
        <v>475440</v>
      </c>
      <c r="BK1641" s="40">
        <v>475440</v>
      </c>
      <c r="BL1641" s="40">
        <v>475440</v>
      </c>
    </row>
    <row r="1642" spans="1:64" x14ac:dyDescent="0.3">
      <c r="A1642" s="40" t="s">
        <v>155</v>
      </c>
      <c r="B1642" s="40" t="s">
        <v>156</v>
      </c>
      <c r="C1642" s="40" t="s">
        <v>330</v>
      </c>
      <c r="D1642" s="40" t="s">
        <v>129</v>
      </c>
      <c r="E1642" s="40" t="s">
        <v>293</v>
      </c>
      <c r="G1642" s="40" t="s">
        <v>130</v>
      </c>
      <c r="H1642" s="40">
        <v>1284000</v>
      </c>
      <c r="I1642" s="40">
        <v>1284000</v>
      </c>
      <c r="J1642" s="40">
        <v>1284000</v>
      </c>
      <c r="K1642" s="40">
        <v>1284000</v>
      </c>
      <c r="L1642" s="40">
        <v>1284000</v>
      </c>
      <c r="M1642" s="40">
        <v>1284000</v>
      </c>
      <c r="N1642" s="40">
        <v>1284000</v>
      </c>
      <c r="O1642" s="40">
        <v>1284000</v>
      </c>
      <c r="P1642" s="40">
        <v>1284000</v>
      </c>
      <c r="Q1642" s="40">
        <v>1284000</v>
      </c>
      <c r="R1642" s="40">
        <v>1284000</v>
      </c>
      <c r="S1642" s="40">
        <v>1284000</v>
      </c>
      <c r="T1642" s="40">
        <v>1284000</v>
      </c>
      <c r="U1642" s="40">
        <v>1284000</v>
      </c>
      <c r="V1642" s="40">
        <v>1284000</v>
      </c>
      <c r="W1642" s="40">
        <v>1284000</v>
      </c>
      <c r="X1642" s="40">
        <v>1284000</v>
      </c>
      <c r="Y1642" s="40">
        <v>1284000</v>
      </c>
      <c r="Z1642" s="40">
        <v>1284000</v>
      </c>
      <c r="AA1642" s="40">
        <v>1284000</v>
      </c>
      <c r="AB1642" s="40">
        <v>1284000</v>
      </c>
      <c r="AC1642" s="40">
        <v>1284000</v>
      </c>
      <c r="AD1642" s="40">
        <v>1284000</v>
      </c>
      <c r="AE1642" s="40">
        <v>1284000</v>
      </c>
      <c r="AF1642" s="40">
        <v>1284000</v>
      </c>
      <c r="AG1642" s="40">
        <v>1284000</v>
      </c>
      <c r="AH1642" s="40">
        <v>1284000</v>
      </c>
      <c r="AI1642" s="40">
        <v>1284000</v>
      </c>
      <c r="AJ1642" s="40">
        <v>1284000</v>
      </c>
      <c r="AK1642" s="40">
        <v>1284000</v>
      </c>
      <c r="AL1642" s="40">
        <v>1284000</v>
      </c>
      <c r="AM1642" s="40">
        <v>1284000</v>
      </c>
      <c r="AN1642" s="40">
        <v>1284000</v>
      </c>
      <c r="AO1642" s="40">
        <v>1284000</v>
      </c>
      <c r="AP1642" s="40">
        <v>1284000</v>
      </c>
      <c r="AQ1642" s="40">
        <v>1284000</v>
      </c>
      <c r="AR1642" s="40">
        <v>1284000</v>
      </c>
      <c r="AS1642" s="40">
        <v>1284000</v>
      </c>
      <c r="AT1642" s="40">
        <v>1284000</v>
      </c>
      <c r="AU1642" s="40">
        <v>1284000</v>
      </c>
      <c r="AV1642" s="40">
        <v>1284000</v>
      </c>
      <c r="AW1642" s="40">
        <v>1284000</v>
      </c>
      <c r="AX1642" s="40">
        <v>1284000</v>
      </c>
      <c r="AY1642" s="40">
        <v>1284000</v>
      </c>
      <c r="AZ1642" s="40">
        <v>1284000</v>
      </c>
      <c r="BA1642" s="40">
        <v>1284000</v>
      </c>
      <c r="BB1642" s="40">
        <v>1284000</v>
      </c>
      <c r="BC1642" s="40">
        <v>1284000</v>
      </c>
      <c r="BD1642" s="40">
        <v>1284000</v>
      </c>
      <c r="BE1642" s="40">
        <v>1284000</v>
      </c>
      <c r="BF1642" s="40">
        <v>1284000</v>
      </c>
      <c r="BG1642" s="40">
        <v>1284000</v>
      </c>
      <c r="BH1642" s="40">
        <v>1284000</v>
      </c>
      <c r="BI1642" s="40">
        <v>1284000</v>
      </c>
      <c r="BJ1642" s="40">
        <v>1284000</v>
      </c>
      <c r="BK1642" s="40">
        <v>1284000</v>
      </c>
      <c r="BL1642" s="40">
        <v>1284000</v>
      </c>
    </row>
    <row r="1643" spans="1:64" x14ac:dyDescent="0.3">
      <c r="A1643" s="40" t="s">
        <v>284</v>
      </c>
      <c r="B1643" s="40" t="s">
        <v>272</v>
      </c>
      <c r="C1643" s="40" t="s">
        <v>330</v>
      </c>
      <c r="D1643" s="40" t="s">
        <v>129</v>
      </c>
      <c r="E1643" s="40" t="s">
        <v>293</v>
      </c>
      <c r="G1643" s="40" t="s">
        <v>130</v>
      </c>
      <c r="H1643" s="40">
        <v>322460</v>
      </c>
      <c r="I1643" s="40">
        <v>322460</v>
      </c>
      <c r="J1643" s="40">
        <v>322460</v>
      </c>
      <c r="K1643" s="40">
        <v>322460</v>
      </c>
      <c r="L1643" s="40">
        <v>322460</v>
      </c>
      <c r="M1643" s="40">
        <v>322460</v>
      </c>
      <c r="N1643" s="40">
        <v>322460</v>
      </c>
      <c r="O1643" s="40">
        <v>322460</v>
      </c>
      <c r="P1643" s="40">
        <v>322460</v>
      </c>
      <c r="Q1643" s="40">
        <v>322460</v>
      </c>
      <c r="R1643" s="40">
        <v>322460</v>
      </c>
      <c r="S1643" s="40">
        <v>322460</v>
      </c>
      <c r="T1643" s="40">
        <v>322460</v>
      </c>
      <c r="U1643" s="40">
        <v>322460</v>
      </c>
      <c r="V1643" s="40">
        <v>322460</v>
      </c>
      <c r="W1643" s="40">
        <v>322460</v>
      </c>
      <c r="X1643" s="40">
        <v>322460</v>
      </c>
      <c r="Y1643" s="40">
        <v>322460</v>
      </c>
      <c r="Z1643" s="40">
        <v>322460</v>
      </c>
      <c r="AA1643" s="40">
        <v>322460</v>
      </c>
      <c r="AB1643" s="40">
        <v>322460</v>
      </c>
      <c r="AC1643" s="40">
        <v>322460</v>
      </c>
      <c r="AD1643" s="40">
        <v>322460</v>
      </c>
      <c r="AE1643" s="40">
        <v>322460</v>
      </c>
      <c r="AF1643" s="40">
        <v>322460</v>
      </c>
      <c r="AG1643" s="40">
        <v>322460</v>
      </c>
      <c r="AH1643" s="40">
        <v>322460</v>
      </c>
      <c r="AI1643" s="40">
        <v>322460</v>
      </c>
      <c r="AJ1643" s="40">
        <v>322460</v>
      </c>
      <c r="AK1643" s="40">
        <v>322460</v>
      </c>
      <c r="AL1643" s="40">
        <v>322460</v>
      </c>
      <c r="AM1643" s="40">
        <v>322460</v>
      </c>
      <c r="AN1643" s="40">
        <v>322460</v>
      </c>
      <c r="AO1643" s="40">
        <v>322460</v>
      </c>
      <c r="AP1643" s="40">
        <v>322460</v>
      </c>
      <c r="AQ1643" s="40">
        <v>322460</v>
      </c>
      <c r="AR1643" s="40">
        <v>322460</v>
      </c>
      <c r="AS1643" s="40">
        <v>322460</v>
      </c>
      <c r="AT1643" s="40">
        <v>322460</v>
      </c>
      <c r="AU1643" s="40">
        <v>322460</v>
      </c>
      <c r="AV1643" s="40">
        <v>322460</v>
      </c>
      <c r="AW1643" s="40">
        <v>322460</v>
      </c>
      <c r="AX1643" s="40">
        <v>322460</v>
      </c>
      <c r="AY1643" s="40">
        <v>322460</v>
      </c>
      <c r="AZ1643" s="40">
        <v>322460</v>
      </c>
      <c r="BA1643" s="40">
        <v>322460</v>
      </c>
      <c r="BB1643" s="40">
        <v>322460</v>
      </c>
      <c r="BC1643" s="40">
        <v>322460</v>
      </c>
      <c r="BD1643" s="40">
        <v>322460</v>
      </c>
      <c r="BE1643" s="40">
        <v>322460</v>
      </c>
      <c r="BF1643" s="40">
        <v>322460</v>
      </c>
      <c r="BG1643" s="40">
        <v>322460</v>
      </c>
      <c r="BH1643" s="40">
        <v>322460</v>
      </c>
      <c r="BI1643" s="40">
        <v>322460</v>
      </c>
      <c r="BJ1643" s="40">
        <v>322460</v>
      </c>
      <c r="BK1643" s="40">
        <v>322460</v>
      </c>
      <c r="BL1643" s="40">
        <v>322460</v>
      </c>
    </row>
    <row r="1644" spans="1:64" x14ac:dyDescent="0.3">
      <c r="A1644" s="40" t="s">
        <v>273</v>
      </c>
      <c r="B1644" s="40" t="s">
        <v>274</v>
      </c>
      <c r="C1644" s="40" t="s">
        <v>330</v>
      </c>
      <c r="D1644" s="40" t="s">
        <v>129</v>
      </c>
      <c r="E1644" s="40" t="s">
        <v>293</v>
      </c>
      <c r="G1644" s="40" t="s">
        <v>130</v>
      </c>
      <c r="H1644" s="40">
        <v>238540</v>
      </c>
      <c r="I1644" s="40">
        <v>238540</v>
      </c>
      <c r="J1644" s="40">
        <v>238540</v>
      </c>
      <c r="K1644" s="40">
        <v>238540</v>
      </c>
      <c r="L1644" s="40">
        <v>238540</v>
      </c>
      <c r="M1644" s="40">
        <v>238540</v>
      </c>
      <c r="N1644" s="40">
        <v>238540</v>
      </c>
      <c r="O1644" s="40">
        <v>238540</v>
      </c>
      <c r="P1644" s="40">
        <v>238540</v>
      </c>
      <c r="Q1644" s="40">
        <v>238540</v>
      </c>
      <c r="R1644" s="40">
        <v>238540</v>
      </c>
      <c r="S1644" s="40">
        <v>238540</v>
      </c>
      <c r="T1644" s="40">
        <v>238540</v>
      </c>
      <c r="U1644" s="40">
        <v>238540</v>
      </c>
      <c r="V1644" s="40">
        <v>238540</v>
      </c>
      <c r="W1644" s="40">
        <v>238540</v>
      </c>
      <c r="X1644" s="40">
        <v>238540</v>
      </c>
      <c r="Y1644" s="40">
        <v>238540</v>
      </c>
      <c r="Z1644" s="40">
        <v>238540</v>
      </c>
      <c r="AA1644" s="40">
        <v>238540</v>
      </c>
      <c r="AB1644" s="40">
        <v>238540</v>
      </c>
      <c r="AC1644" s="40">
        <v>238540</v>
      </c>
      <c r="AD1644" s="40">
        <v>238540</v>
      </c>
      <c r="AE1644" s="40">
        <v>238540</v>
      </c>
      <c r="AF1644" s="40">
        <v>238540</v>
      </c>
      <c r="AG1644" s="40">
        <v>238540</v>
      </c>
      <c r="AH1644" s="40">
        <v>238540</v>
      </c>
      <c r="AI1644" s="40">
        <v>238540</v>
      </c>
      <c r="AJ1644" s="40">
        <v>238540</v>
      </c>
      <c r="AK1644" s="40">
        <v>238540</v>
      </c>
      <c r="AL1644" s="40">
        <v>238540</v>
      </c>
      <c r="AM1644" s="40">
        <v>238540</v>
      </c>
      <c r="AN1644" s="40">
        <v>238540</v>
      </c>
      <c r="AO1644" s="40">
        <v>238540</v>
      </c>
      <c r="AP1644" s="40">
        <v>238540</v>
      </c>
      <c r="AQ1644" s="40">
        <v>238540</v>
      </c>
      <c r="AR1644" s="40">
        <v>238540</v>
      </c>
      <c r="AS1644" s="40">
        <v>238540</v>
      </c>
      <c r="AT1644" s="40">
        <v>238540</v>
      </c>
      <c r="AU1644" s="40">
        <v>238540</v>
      </c>
      <c r="AV1644" s="40">
        <v>238540</v>
      </c>
      <c r="AW1644" s="40">
        <v>238540</v>
      </c>
      <c r="AX1644" s="40">
        <v>238540</v>
      </c>
      <c r="AY1644" s="40">
        <v>238540</v>
      </c>
      <c r="AZ1644" s="40">
        <v>238540</v>
      </c>
      <c r="BA1644" s="40">
        <v>238540</v>
      </c>
      <c r="BB1644" s="40">
        <v>238540</v>
      </c>
      <c r="BC1644" s="40">
        <v>238540</v>
      </c>
      <c r="BD1644" s="40">
        <v>238540</v>
      </c>
      <c r="BE1644" s="40">
        <v>238540</v>
      </c>
      <c r="BF1644" s="40">
        <v>238540</v>
      </c>
      <c r="BG1644" s="40">
        <v>238540</v>
      </c>
      <c r="BH1644" s="40">
        <v>238540</v>
      </c>
      <c r="BI1644" s="40">
        <v>238540</v>
      </c>
      <c r="BJ1644" s="40">
        <v>238540</v>
      </c>
      <c r="BK1644" s="40">
        <v>238540</v>
      </c>
      <c r="BL1644" s="40">
        <v>238540</v>
      </c>
    </row>
    <row r="1645" spans="1:64" x14ac:dyDescent="0.3">
      <c r="A1645" s="40" t="s">
        <v>161</v>
      </c>
      <c r="B1645" s="40" t="s">
        <v>162</v>
      </c>
      <c r="C1645" s="40" t="s">
        <v>330</v>
      </c>
      <c r="D1645" s="40" t="s">
        <v>129</v>
      </c>
      <c r="E1645" s="40" t="s">
        <v>293</v>
      </c>
      <c r="G1645" s="40" t="s">
        <v>130</v>
      </c>
      <c r="H1645" s="40">
        <v>1240190</v>
      </c>
      <c r="I1645" s="40">
        <v>1240190</v>
      </c>
      <c r="J1645" s="40">
        <v>1240190</v>
      </c>
      <c r="K1645" s="40">
        <v>1240190</v>
      </c>
      <c r="L1645" s="40">
        <v>1240190</v>
      </c>
      <c r="M1645" s="40">
        <v>1240190</v>
      </c>
      <c r="N1645" s="40">
        <v>1240190</v>
      </c>
      <c r="O1645" s="40">
        <v>1240190</v>
      </c>
      <c r="P1645" s="40">
        <v>1240190</v>
      </c>
      <c r="Q1645" s="40">
        <v>1240190</v>
      </c>
      <c r="R1645" s="40">
        <v>1240190</v>
      </c>
      <c r="S1645" s="40">
        <v>1240190</v>
      </c>
      <c r="T1645" s="40">
        <v>1240190</v>
      </c>
      <c r="U1645" s="40">
        <v>1240190</v>
      </c>
      <c r="V1645" s="40">
        <v>1240190</v>
      </c>
      <c r="W1645" s="40">
        <v>1240190</v>
      </c>
      <c r="X1645" s="40">
        <v>1240190</v>
      </c>
      <c r="Y1645" s="40">
        <v>1240190</v>
      </c>
      <c r="Z1645" s="40">
        <v>1240190</v>
      </c>
      <c r="AA1645" s="40">
        <v>1240190</v>
      </c>
      <c r="AB1645" s="40">
        <v>1240190</v>
      </c>
      <c r="AC1645" s="40">
        <v>1240190</v>
      </c>
      <c r="AD1645" s="40">
        <v>1240190</v>
      </c>
      <c r="AE1645" s="40">
        <v>1240190</v>
      </c>
      <c r="AF1645" s="40">
        <v>1240190</v>
      </c>
      <c r="AG1645" s="40">
        <v>1240190</v>
      </c>
      <c r="AH1645" s="40">
        <v>1240190</v>
      </c>
      <c r="AI1645" s="40">
        <v>1240190</v>
      </c>
      <c r="AJ1645" s="40">
        <v>1240190</v>
      </c>
      <c r="AK1645" s="40">
        <v>1240190</v>
      </c>
      <c r="AL1645" s="40">
        <v>1240190</v>
      </c>
      <c r="AM1645" s="40">
        <v>1240190</v>
      </c>
      <c r="AN1645" s="40">
        <v>1240190</v>
      </c>
      <c r="AO1645" s="40">
        <v>1240190</v>
      </c>
      <c r="AP1645" s="40">
        <v>1240190</v>
      </c>
      <c r="AQ1645" s="40">
        <v>1240190</v>
      </c>
      <c r="AR1645" s="40">
        <v>1240190</v>
      </c>
      <c r="AS1645" s="40">
        <v>1240190</v>
      </c>
      <c r="AT1645" s="40">
        <v>1240190</v>
      </c>
      <c r="AU1645" s="40">
        <v>1240190</v>
      </c>
      <c r="AV1645" s="40">
        <v>1240190</v>
      </c>
      <c r="AW1645" s="40">
        <v>1240190</v>
      </c>
      <c r="AX1645" s="40">
        <v>1240190</v>
      </c>
      <c r="AY1645" s="40">
        <v>1240190</v>
      </c>
      <c r="AZ1645" s="40">
        <v>1240190</v>
      </c>
      <c r="BA1645" s="40">
        <v>1240190</v>
      </c>
      <c r="BB1645" s="40">
        <v>1240190</v>
      </c>
      <c r="BC1645" s="40">
        <v>1240190</v>
      </c>
      <c r="BD1645" s="40">
        <v>1240190</v>
      </c>
      <c r="BE1645" s="40">
        <v>1240190</v>
      </c>
      <c r="BF1645" s="40">
        <v>1240190</v>
      </c>
      <c r="BG1645" s="40">
        <v>1240190</v>
      </c>
      <c r="BH1645" s="40">
        <v>1240190</v>
      </c>
      <c r="BI1645" s="40">
        <v>1240190</v>
      </c>
      <c r="BJ1645" s="40">
        <v>1240190</v>
      </c>
      <c r="BK1645" s="40">
        <v>1240190</v>
      </c>
      <c r="BL1645" s="40">
        <v>1240190</v>
      </c>
    </row>
    <row r="1646" spans="1:64" x14ac:dyDescent="0.3">
      <c r="A1646" s="40" t="s">
        <v>163</v>
      </c>
      <c r="B1646" s="40" t="s">
        <v>164</v>
      </c>
      <c r="C1646" s="40" t="s">
        <v>330</v>
      </c>
      <c r="D1646" s="40" t="s">
        <v>129</v>
      </c>
      <c r="E1646" s="40" t="s">
        <v>293</v>
      </c>
      <c r="G1646" s="40" t="s">
        <v>130</v>
      </c>
      <c r="H1646" s="40">
        <v>1030700</v>
      </c>
      <c r="I1646" s="40">
        <v>1030700</v>
      </c>
      <c r="J1646" s="40">
        <v>1030700</v>
      </c>
      <c r="K1646" s="40">
        <v>1030700</v>
      </c>
      <c r="L1646" s="40">
        <v>1030700</v>
      </c>
      <c r="M1646" s="40">
        <v>1030700</v>
      </c>
      <c r="N1646" s="40">
        <v>1030700</v>
      </c>
      <c r="O1646" s="40">
        <v>1030700</v>
      </c>
      <c r="P1646" s="40">
        <v>1030700</v>
      </c>
      <c r="Q1646" s="40">
        <v>1030700</v>
      </c>
      <c r="R1646" s="40">
        <v>1030700</v>
      </c>
      <c r="S1646" s="40">
        <v>1030700</v>
      </c>
      <c r="T1646" s="40">
        <v>1030700</v>
      </c>
      <c r="U1646" s="40">
        <v>1030700</v>
      </c>
      <c r="V1646" s="40">
        <v>1030700</v>
      </c>
      <c r="W1646" s="40">
        <v>1030700</v>
      </c>
      <c r="X1646" s="40">
        <v>1030700</v>
      </c>
      <c r="Y1646" s="40">
        <v>1030700</v>
      </c>
      <c r="Z1646" s="40">
        <v>1030700</v>
      </c>
      <c r="AA1646" s="40">
        <v>1030700</v>
      </c>
      <c r="AB1646" s="40">
        <v>1030700</v>
      </c>
      <c r="AC1646" s="40">
        <v>1030700</v>
      </c>
      <c r="AD1646" s="40">
        <v>1030700</v>
      </c>
      <c r="AE1646" s="40">
        <v>1030700</v>
      </c>
      <c r="AF1646" s="40">
        <v>1030700</v>
      </c>
      <c r="AG1646" s="40">
        <v>1030700</v>
      </c>
      <c r="AH1646" s="40">
        <v>1030700</v>
      </c>
      <c r="AI1646" s="40">
        <v>1030700</v>
      </c>
      <c r="AJ1646" s="40">
        <v>1030700</v>
      </c>
      <c r="AK1646" s="40">
        <v>1030700</v>
      </c>
      <c r="AL1646" s="40">
        <v>1030700</v>
      </c>
      <c r="AM1646" s="40">
        <v>1030700</v>
      </c>
      <c r="AN1646" s="40">
        <v>1030700</v>
      </c>
      <c r="AO1646" s="40">
        <v>1030700</v>
      </c>
      <c r="AP1646" s="40">
        <v>1030700</v>
      </c>
      <c r="AQ1646" s="40">
        <v>1030700</v>
      </c>
      <c r="AR1646" s="40">
        <v>1030700</v>
      </c>
      <c r="AS1646" s="40">
        <v>1030700</v>
      </c>
      <c r="AT1646" s="40">
        <v>1030700</v>
      </c>
      <c r="AU1646" s="40">
        <v>1030700</v>
      </c>
      <c r="AV1646" s="40">
        <v>1030700</v>
      </c>
      <c r="AW1646" s="40">
        <v>1030700</v>
      </c>
      <c r="AX1646" s="40">
        <v>1030700</v>
      </c>
      <c r="AY1646" s="40">
        <v>1030700</v>
      </c>
      <c r="AZ1646" s="40">
        <v>1030700</v>
      </c>
      <c r="BA1646" s="40">
        <v>1030700</v>
      </c>
      <c r="BB1646" s="40">
        <v>1030700</v>
      </c>
      <c r="BC1646" s="40">
        <v>1030700</v>
      </c>
      <c r="BD1646" s="40">
        <v>1030700</v>
      </c>
      <c r="BE1646" s="40">
        <v>1030700</v>
      </c>
      <c r="BF1646" s="40">
        <v>1030700</v>
      </c>
      <c r="BG1646" s="40">
        <v>1030700</v>
      </c>
      <c r="BH1646" s="40">
        <v>1030700</v>
      </c>
      <c r="BI1646" s="40">
        <v>1030700</v>
      </c>
      <c r="BJ1646" s="40">
        <v>1030700</v>
      </c>
      <c r="BK1646" s="40">
        <v>1030700</v>
      </c>
      <c r="BL1646" s="40">
        <v>1030700</v>
      </c>
    </row>
    <row r="1647" spans="1:64" x14ac:dyDescent="0.3">
      <c r="A1647" s="40" t="s">
        <v>167</v>
      </c>
      <c r="B1647" s="40" t="s">
        <v>168</v>
      </c>
      <c r="C1647" s="40" t="s">
        <v>330</v>
      </c>
      <c r="D1647" s="40" t="s">
        <v>129</v>
      </c>
      <c r="E1647" s="40" t="s">
        <v>293</v>
      </c>
      <c r="G1647" s="40" t="s">
        <v>130</v>
      </c>
      <c r="H1647" s="40">
        <v>1267000</v>
      </c>
      <c r="I1647" s="40">
        <v>1267000</v>
      </c>
      <c r="J1647" s="40">
        <v>1267000</v>
      </c>
      <c r="K1647" s="40">
        <v>1267000</v>
      </c>
      <c r="L1647" s="40">
        <v>1267000</v>
      </c>
      <c r="M1647" s="40">
        <v>1267000</v>
      </c>
      <c r="N1647" s="40">
        <v>1267000</v>
      </c>
      <c r="O1647" s="40">
        <v>1267000</v>
      </c>
      <c r="P1647" s="40">
        <v>1267000</v>
      </c>
      <c r="Q1647" s="40">
        <v>1267000</v>
      </c>
      <c r="R1647" s="40">
        <v>1267000</v>
      </c>
      <c r="S1647" s="40">
        <v>1267000</v>
      </c>
      <c r="T1647" s="40">
        <v>1267000</v>
      </c>
      <c r="U1647" s="40">
        <v>1267000</v>
      </c>
      <c r="V1647" s="40">
        <v>1267000</v>
      </c>
      <c r="W1647" s="40">
        <v>1267000</v>
      </c>
      <c r="X1647" s="40">
        <v>1267000</v>
      </c>
      <c r="Y1647" s="40">
        <v>1267000</v>
      </c>
      <c r="Z1647" s="40">
        <v>1267000</v>
      </c>
      <c r="AA1647" s="40">
        <v>1267000</v>
      </c>
      <c r="AB1647" s="40">
        <v>1267000</v>
      </c>
      <c r="AC1647" s="40">
        <v>1267000</v>
      </c>
      <c r="AD1647" s="40">
        <v>1267000</v>
      </c>
      <c r="AE1647" s="40">
        <v>1267000</v>
      </c>
      <c r="AF1647" s="40">
        <v>1267000</v>
      </c>
      <c r="AG1647" s="40">
        <v>1267000</v>
      </c>
      <c r="AH1647" s="40">
        <v>1267000</v>
      </c>
      <c r="AI1647" s="40">
        <v>1267000</v>
      </c>
      <c r="AJ1647" s="40">
        <v>1267000</v>
      </c>
      <c r="AK1647" s="40">
        <v>1267000</v>
      </c>
      <c r="AL1647" s="40">
        <v>1267000</v>
      </c>
      <c r="AM1647" s="40">
        <v>1267000</v>
      </c>
      <c r="AN1647" s="40">
        <v>1267000</v>
      </c>
      <c r="AO1647" s="40">
        <v>1267000</v>
      </c>
      <c r="AP1647" s="40">
        <v>1267000</v>
      </c>
      <c r="AQ1647" s="40">
        <v>1267000</v>
      </c>
      <c r="AR1647" s="40">
        <v>1267000</v>
      </c>
      <c r="AS1647" s="40">
        <v>1267000</v>
      </c>
      <c r="AT1647" s="40">
        <v>1267000</v>
      </c>
      <c r="AU1647" s="40">
        <v>1267000</v>
      </c>
      <c r="AV1647" s="40">
        <v>1267000</v>
      </c>
      <c r="AW1647" s="40">
        <v>1267000</v>
      </c>
      <c r="AX1647" s="40">
        <v>1267000</v>
      </c>
      <c r="AY1647" s="40">
        <v>1267000</v>
      </c>
      <c r="AZ1647" s="40">
        <v>1267000</v>
      </c>
      <c r="BA1647" s="40">
        <v>1267000</v>
      </c>
      <c r="BB1647" s="40">
        <v>1267000</v>
      </c>
      <c r="BC1647" s="40">
        <v>1267000</v>
      </c>
      <c r="BD1647" s="40">
        <v>1267000</v>
      </c>
      <c r="BE1647" s="40">
        <v>1267000</v>
      </c>
      <c r="BF1647" s="40">
        <v>1267000</v>
      </c>
      <c r="BG1647" s="40">
        <v>1267000</v>
      </c>
      <c r="BH1647" s="40">
        <v>1267000</v>
      </c>
      <c r="BI1647" s="40">
        <v>1267000</v>
      </c>
      <c r="BJ1647" s="40">
        <v>1267000</v>
      </c>
      <c r="BK1647" s="40">
        <v>1267000</v>
      </c>
      <c r="BL1647" s="40">
        <v>1267000</v>
      </c>
    </row>
    <row r="1648" spans="1:64" x14ac:dyDescent="0.3">
      <c r="A1648" s="40" t="s">
        <v>169</v>
      </c>
      <c r="B1648" s="40" t="s">
        <v>170</v>
      </c>
      <c r="C1648" s="40" t="s">
        <v>330</v>
      </c>
      <c r="D1648" s="40" t="s">
        <v>129</v>
      </c>
      <c r="E1648" s="40" t="s">
        <v>293</v>
      </c>
      <c r="G1648" s="40" t="s">
        <v>130</v>
      </c>
      <c r="H1648" s="40">
        <v>923770</v>
      </c>
      <c r="I1648" s="40">
        <v>923770</v>
      </c>
      <c r="J1648" s="40">
        <v>923770</v>
      </c>
      <c r="K1648" s="40">
        <v>923770</v>
      </c>
      <c r="L1648" s="40">
        <v>923770</v>
      </c>
      <c r="M1648" s="40">
        <v>923770</v>
      </c>
      <c r="N1648" s="40">
        <v>923770</v>
      </c>
      <c r="O1648" s="40">
        <v>923770</v>
      </c>
      <c r="P1648" s="40">
        <v>923770</v>
      </c>
      <c r="Q1648" s="40">
        <v>923770</v>
      </c>
      <c r="R1648" s="40">
        <v>923770</v>
      </c>
      <c r="S1648" s="40">
        <v>923770</v>
      </c>
      <c r="T1648" s="40">
        <v>923770</v>
      </c>
      <c r="U1648" s="40">
        <v>923770</v>
      </c>
      <c r="V1648" s="40">
        <v>923770</v>
      </c>
      <c r="W1648" s="40">
        <v>923770</v>
      </c>
      <c r="X1648" s="40">
        <v>923770</v>
      </c>
      <c r="Y1648" s="40">
        <v>923770</v>
      </c>
      <c r="Z1648" s="40">
        <v>923770</v>
      </c>
      <c r="AA1648" s="40">
        <v>923770</v>
      </c>
      <c r="AB1648" s="40">
        <v>923770</v>
      </c>
      <c r="AC1648" s="40">
        <v>923770</v>
      </c>
      <c r="AD1648" s="40">
        <v>923770</v>
      </c>
      <c r="AE1648" s="40">
        <v>923770</v>
      </c>
      <c r="AF1648" s="40">
        <v>923770</v>
      </c>
      <c r="AG1648" s="40">
        <v>923770</v>
      </c>
      <c r="AH1648" s="40">
        <v>923770</v>
      </c>
      <c r="AI1648" s="40">
        <v>923770</v>
      </c>
      <c r="AJ1648" s="40">
        <v>923770</v>
      </c>
      <c r="AK1648" s="40">
        <v>923770</v>
      </c>
      <c r="AL1648" s="40">
        <v>923770</v>
      </c>
      <c r="AM1648" s="40">
        <v>923770</v>
      </c>
      <c r="AN1648" s="40">
        <v>923770</v>
      </c>
      <c r="AO1648" s="40">
        <v>923770</v>
      </c>
      <c r="AP1648" s="40">
        <v>923770</v>
      </c>
      <c r="AQ1648" s="40">
        <v>923770</v>
      </c>
      <c r="AR1648" s="40">
        <v>923770</v>
      </c>
      <c r="AS1648" s="40">
        <v>923770</v>
      </c>
      <c r="AT1648" s="40">
        <v>923770</v>
      </c>
      <c r="AU1648" s="40">
        <v>923770</v>
      </c>
      <c r="AV1648" s="40">
        <v>923770</v>
      </c>
      <c r="AW1648" s="40">
        <v>923770</v>
      </c>
      <c r="AX1648" s="40">
        <v>923770</v>
      </c>
      <c r="AY1648" s="40">
        <v>923770</v>
      </c>
      <c r="AZ1648" s="40">
        <v>923770</v>
      </c>
      <c r="BA1648" s="40">
        <v>923770</v>
      </c>
      <c r="BB1648" s="40">
        <v>923770</v>
      </c>
      <c r="BC1648" s="40">
        <v>923770</v>
      </c>
      <c r="BD1648" s="40">
        <v>923770</v>
      </c>
      <c r="BE1648" s="40">
        <v>923770</v>
      </c>
      <c r="BF1648" s="40">
        <v>923770</v>
      </c>
      <c r="BG1648" s="40">
        <v>923770</v>
      </c>
      <c r="BH1648" s="40">
        <v>923770</v>
      </c>
      <c r="BI1648" s="40">
        <v>923770</v>
      </c>
      <c r="BJ1648" s="40">
        <v>923770</v>
      </c>
      <c r="BK1648" s="40">
        <v>923770</v>
      </c>
      <c r="BL1648" s="40">
        <v>923770</v>
      </c>
    </row>
    <row r="1649" spans="1:64" x14ac:dyDescent="0.3">
      <c r="A1649" s="40" t="s">
        <v>173</v>
      </c>
      <c r="B1649" s="40" t="s">
        <v>174</v>
      </c>
      <c r="C1649" s="40" t="s">
        <v>330</v>
      </c>
      <c r="D1649" s="40" t="s">
        <v>129</v>
      </c>
      <c r="E1649" s="40" t="s">
        <v>293</v>
      </c>
      <c r="G1649" s="40" t="s">
        <v>130</v>
      </c>
      <c r="H1649" s="40">
        <v>196710</v>
      </c>
      <c r="I1649" s="40">
        <v>196710</v>
      </c>
      <c r="J1649" s="40">
        <v>196710</v>
      </c>
      <c r="K1649" s="40">
        <v>196710</v>
      </c>
      <c r="L1649" s="40">
        <v>196710</v>
      </c>
      <c r="M1649" s="40">
        <v>196710</v>
      </c>
      <c r="N1649" s="40">
        <v>196710</v>
      </c>
      <c r="O1649" s="40">
        <v>196710</v>
      </c>
      <c r="P1649" s="40">
        <v>196710</v>
      </c>
      <c r="Q1649" s="40">
        <v>196710</v>
      </c>
      <c r="R1649" s="40">
        <v>196710</v>
      </c>
      <c r="S1649" s="40">
        <v>196710</v>
      </c>
      <c r="T1649" s="40">
        <v>196710</v>
      </c>
      <c r="U1649" s="40">
        <v>196710</v>
      </c>
      <c r="V1649" s="40">
        <v>196710</v>
      </c>
      <c r="W1649" s="40">
        <v>196710</v>
      </c>
      <c r="X1649" s="40">
        <v>196710</v>
      </c>
      <c r="Y1649" s="40">
        <v>196710</v>
      </c>
      <c r="Z1649" s="40">
        <v>196710</v>
      </c>
      <c r="AA1649" s="40">
        <v>196710</v>
      </c>
      <c r="AB1649" s="40">
        <v>196710</v>
      </c>
      <c r="AC1649" s="40">
        <v>196710</v>
      </c>
      <c r="AD1649" s="40">
        <v>196710</v>
      </c>
      <c r="AE1649" s="40">
        <v>196710</v>
      </c>
      <c r="AF1649" s="40">
        <v>196710</v>
      </c>
      <c r="AG1649" s="40">
        <v>196710</v>
      </c>
      <c r="AH1649" s="40">
        <v>196710</v>
      </c>
      <c r="AI1649" s="40">
        <v>196710</v>
      </c>
      <c r="AJ1649" s="40">
        <v>196710</v>
      </c>
      <c r="AK1649" s="40">
        <v>196710</v>
      </c>
      <c r="AL1649" s="40">
        <v>196710</v>
      </c>
      <c r="AM1649" s="40">
        <v>196710</v>
      </c>
      <c r="AN1649" s="40">
        <v>196710</v>
      </c>
      <c r="AO1649" s="40">
        <v>196710</v>
      </c>
      <c r="AP1649" s="40">
        <v>196710</v>
      </c>
      <c r="AQ1649" s="40">
        <v>196710</v>
      </c>
      <c r="AR1649" s="40">
        <v>196710</v>
      </c>
      <c r="AS1649" s="40">
        <v>196710</v>
      </c>
      <c r="AT1649" s="40">
        <v>196710</v>
      </c>
      <c r="AU1649" s="40">
        <v>196710</v>
      </c>
      <c r="AV1649" s="40">
        <v>196710</v>
      </c>
      <c r="AW1649" s="40">
        <v>196710</v>
      </c>
      <c r="AX1649" s="40">
        <v>196710</v>
      </c>
      <c r="AY1649" s="40">
        <v>196710</v>
      </c>
      <c r="AZ1649" s="40">
        <v>196710</v>
      </c>
      <c r="BA1649" s="40">
        <v>196710</v>
      </c>
      <c r="BB1649" s="40">
        <v>196710</v>
      </c>
      <c r="BC1649" s="40">
        <v>196710</v>
      </c>
      <c r="BD1649" s="40">
        <v>196710</v>
      </c>
      <c r="BE1649" s="40">
        <v>196710</v>
      </c>
      <c r="BF1649" s="40">
        <v>196710</v>
      </c>
      <c r="BG1649" s="40">
        <v>196710</v>
      </c>
      <c r="BH1649" s="40">
        <v>196710</v>
      </c>
      <c r="BI1649" s="40">
        <v>196710</v>
      </c>
      <c r="BJ1649" s="40">
        <v>196710</v>
      </c>
      <c r="BK1649" s="40">
        <v>196710</v>
      </c>
      <c r="BL1649" s="40">
        <v>196710</v>
      </c>
    </row>
    <row r="1650" spans="1:64" x14ac:dyDescent="0.3">
      <c r="A1650" s="40" t="s">
        <v>5</v>
      </c>
      <c r="B1650" s="40" t="s">
        <v>6</v>
      </c>
      <c r="C1650" s="40" t="s">
        <v>329</v>
      </c>
      <c r="D1650" s="40" t="s">
        <v>288</v>
      </c>
      <c r="E1650" s="40" t="s">
        <v>287</v>
      </c>
      <c r="F1650" s="40">
        <v>0</v>
      </c>
      <c r="G1650" s="40" t="s">
        <v>290</v>
      </c>
      <c r="H1650" s="40">
        <v>31.263320459999999</v>
      </c>
      <c r="I1650" s="40">
        <v>33.631753830000001</v>
      </c>
      <c r="J1650" s="40">
        <v>35.21070941</v>
      </c>
      <c r="K1650" s="40">
        <v>38.646516750000004</v>
      </c>
      <c r="L1650" s="40">
        <v>42.079166180000001</v>
      </c>
      <c r="M1650" s="40">
        <v>44.400230880000002</v>
      </c>
      <c r="N1650" s="40">
        <v>48.866341470000002</v>
      </c>
      <c r="O1650" s="40">
        <v>49.004481140000003</v>
      </c>
      <c r="P1650" s="40">
        <v>53.64343684</v>
      </c>
      <c r="Q1650" s="40">
        <v>58.512323209999998</v>
      </c>
      <c r="R1650" s="40">
        <v>63.414013959999998</v>
      </c>
      <c r="S1650" s="40">
        <v>65.305602750000006</v>
      </c>
      <c r="T1650" s="40">
        <v>66.590872590000004</v>
      </c>
      <c r="U1650" s="40">
        <v>67.87930034</v>
      </c>
      <c r="V1650" s="40">
        <v>69.158254360000001</v>
      </c>
      <c r="W1650" s="40">
        <v>64.910863849999998</v>
      </c>
      <c r="X1650" s="40">
        <v>66.189817869999999</v>
      </c>
      <c r="Y1650" s="40">
        <v>68.574040800000006</v>
      </c>
      <c r="Z1650" s="40">
        <v>70.958263720000005</v>
      </c>
      <c r="AA1650" s="40">
        <v>73.247749310000003</v>
      </c>
      <c r="AB1650" s="40">
        <v>74.463545109999998</v>
      </c>
      <c r="AC1650" s="40">
        <v>75.6793409</v>
      </c>
      <c r="AD1650" s="40">
        <v>76.863557589999999</v>
      </c>
      <c r="AE1650" s="40">
        <v>78.079353380000001</v>
      </c>
      <c r="AF1650" s="40">
        <v>79.26357007</v>
      </c>
      <c r="AG1650" s="40">
        <v>80.447786750000006</v>
      </c>
      <c r="AH1650" s="40">
        <v>78.316196719999994</v>
      </c>
      <c r="AI1650" s="40">
        <v>76.263554470000003</v>
      </c>
      <c r="AJ1650" s="40">
        <v>74.179333099999994</v>
      </c>
      <c r="AK1650" s="40">
        <v>74.021437539999994</v>
      </c>
      <c r="AL1650" s="40">
        <v>75.12670645</v>
      </c>
      <c r="AM1650" s="40">
        <v>76.421450019999995</v>
      </c>
      <c r="AN1650" s="40">
        <v>74.037227099999996</v>
      </c>
      <c r="AO1650" s="40">
        <v>71.653004170000003</v>
      </c>
      <c r="AP1650" s="40">
        <v>71.684583290000006</v>
      </c>
      <c r="AQ1650" s="40">
        <v>78.988831790000006</v>
      </c>
      <c r="AR1650" s="40">
        <v>84.922546859999997</v>
      </c>
      <c r="AS1650" s="40">
        <v>93.006799419999993</v>
      </c>
      <c r="AT1650" s="40">
        <v>93.587855079999997</v>
      </c>
      <c r="AU1650" s="40">
        <v>97.244716199999999</v>
      </c>
      <c r="AV1650" s="40">
        <v>97.737350340000006</v>
      </c>
      <c r="AW1650" s="40">
        <v>96.63208143</v>
      </c>
      <c r="AX1650" s="40">
        <v>95.526812530000001</v>
      </c>
      <c r="AY1650" s="40">
        <v>93.516802080000005</v>
      </c>
      <c r="AZ1650" s="40">
        <v>102.0587718</v>
      </c>
      <c r="BA1650" s="40">
        <v>104.4244262</v>
      </c>
      <c r="BB1650" s="40">
        <v>106.8452556</v>
      </c>
      <c r="BC1650" s="40">
        <v>109.32252320000001</v>
      </c>
      <c r="BD1650" s="40">
        <v>111.8575553</v>
      </c>
      <c r="BE1650" s="40">
        <v>114.4517383</v>
      </c>
      <c r="BF1650" s="40">
        <v>117.045896</v>
      </c>
      <c r="BG1650" s="40">
        <v>119.6992077</v>
      </c>
      <c r="BH1650" s="40">
        <v>122.4129839</v>
      </c>
      <c r="BI1650" s="40">
        <v>125.1668088</v>
      </c>
      <c r="BJ1650" s="40">
        <v>127.6364153</v>
      </c>
      <c r="BK1650" s="40">
        <v>127.309521</v>
      </c>
      <c r="BL1650" s="40">
        <v>0</v>
      </c>
    </row>
    <row r="1651" spans="1:64" x14ac:dyDescent="0.3">
      <c r="A1651" s="40" t="s">
        <v>151</v>
      </c>
      <c r="B1651" s="40" t="s">
        <v>152</v>
      </c>
      <c r="C1651" s="40" t="s">
        <v>329</v>
      </c>
      <c r="D1651" s="40" t="s">
        <v>288</v>
      </c>
      <c r="E1651" s="40" t="s">
        <v>287</v>
      </c>
      <c r="F1651" s="40">
        <v>0</v>
      </c>
      <c r="G1651" s="40" t="s">
        <v>290</v>
      </c>
      <c r="H1651" s="40">
        <v>84.216949339999999</v>
      </c>
      <c r="I1651" s="40">
        <v>86.2449814</v>
      </c>
      <c r="J1651" s="40">
        <v>86.577337569999997</v>
      </c>
      <c r="K1651" s="40">
        <v>88.781970720000004</v>
      </c>
      <c r="L1651" s="40">
        <v>96.023517810000001</v>
      </c>
      <c r="M1651" s="40">
        <v>98.175214600000004</v>
      </c>
      <c r="N1651" s="40">
        <v>108.5183516</v>
      </c>
      <c r="O1651" s="40">
        <v>111.4129159</v>
      </c>
      <c r="P1651" s="40">
        <v>122.85836949999999</v>
      </c>
      <c r="Q1651" s="40">
        <v>127.187005</v>
      </c>
      <c r="R1651" s="40">
        <v>127.4706588</v>
      </c>
      <c r="S1651" s="40">
        <v>136.7788066</v>
      </c>
      <c r="T1651" s="40">
        <v>142.93543579999999</v>
      </c>
      <c r="U1651" s="40">
        <v>144.84563349999999</v>
      </c>
      <c r="V1651" s="40">
        <v>149.38538980000001</v>
      </c>
      <c r="W1651" s="40">
        <v>148.30512229999999</v>
      </c>
      <c r="X1651" s="40">
        <v>148.53648759999999</v>
      </c>
      <c r="Y1651" s="40">
        <v>148.67530669999999</v>
      </c>
      <c r="Z1651" s="40">
        <v>153.21006550000001</v>
      </c>
      <c r="AA1651" s="40">
        <v>119.6852415</v>
      </c>
      <c r="AB1651" s="40">
        <v>92.367946939999996</v>
      </c>
      <c r="AC1651" s="40">
        <v>92.955614659999995</v>
      </c>
      <c r="AD1651" s="40">
        <v>92.57154835</v>
      </c>
      <c r="AE1651" s="40">
        <v>94.177223159999997</v>
      </c>
      <c r="AF1651" s="40">
        <v>85.748263350000002</v>
      </c>
      <c r="AG1651" s="40">
        <v>101.9548204</v>
      </c>
      <c r="AH1651" s="40">
        <v>93.184203519999997</v>
      </c>
      <c r="AI1651" s="40">
        <v>95.616523209999997</v>
      </c>
      <c r="AJ1651" s="40">
        <v>94.675236850000005</v>
      </c>
      <c r="AK1651" s="40">
        <v>99.448764589999996</v>
      </c>
      <c r="AL1651" s="40">
        <v>101.01482970000001</v>
      </c>
      <c r="AM1651" s="40">
        <v>101.34908299999999</v>
      </c>
      <c r="AN1651" s="40">
        <v>97.629817299999999</v>
      </c>
      <c r="AO1651" s="40">
        <v>88.237660849999997</v>
      </c>
      <c r="AP1651" s="40">
        <v>92.081933219999996</v>
      </c>
      <c r="AQ1651" s="40">
        <v>89.982039119999996</v>
      </c>
      <c r="AR1651" s="40">
        <v>91.980919150000005</v>
      </c>
      <c r="AS1651" s="40">
        <v>81.89265408</v>
      </c>
      <c r="AT1651" s="40">
        <v>80.40178272</v>
      </c>
      <c r="AU1651" s="40">
        <v>83.341139339999998</v>
      </c>
      <c r="AV1651" s="40">
        <v>86.882531470000004</v>
      </c>
      <c r="AW1651" s="40">
        <v>80.342576350000002</v>
      </c>
      <c r="AX1651" s="40">
        <v>85.289257840000005</v>
      </c>
      <c r="AY1651" s="40">
        <v>91.756865050000002</v>
      </c>
      <c r="AZ1651" s="40">
        <v>98.533830730000005</v>
      </c>
      <c r="BA1651" s="40">
        <v>109.70930420000001</v>
      </c>
      <c r="BB1651" s="40">
        <v>116.0698819</v>
      </c>
      <c r="BC1651" s="40">
        <v>123.26670609999999</v>
      </c>
      <c r="BD1651" s="40">
        <v>137.91710040000001</v>
      </c>
      <c r="BE1651" s="40">
        <v>153.51528260000001</v>
      </c>
      <c r="BF1651" s="40">
        <v>166.42604170000001</v>
      </c>
      <c r="BG1651" s="40">
        <v>166.48441510000001</v>
      </c>
      <c r="BH1651" s="40">
        <v>206.37145949999999</v>
      </c>
      <c r="BI1651" s="40">
        <v>198.2664805</v>
      </c>
      <c r="BJ1651" s="40">
        <v>192.79057409999999</v>
      </c>
      <c r="BK1651" s="40">
        <v>148.35405610000001</v>
      </c>
      <c r="BL1651" s="40">
        <v>0</v>
      </c>
    </row>
    <row r="1652" spans="1:64" x14ac:dyDescent="0.3">
      <c r="A1652" s="40" t="s">
        <v>157</v>
      </c>
      <c r="B1652" s="40" t="s">
        <v>158</v>
      </c>
      <c r="C1652" s="40" t="s">
        <v>329</v>
      </c>
      <c r="D1652" s="40" t="s">
        <v>288</v>
      </c>
      <c r="E1652" s="40" t="s">
        <v>287</v>
      </c>
      <c r="F1652" s="40">
        <v>0</v>
      </c>
      <c r="G1652" s="40" t="s">
        <v>290</v>
      </c>
      <c r="H1652" s="40">
        <v>66.72079463</v>
      </c>
      <c r="I1652" s="40">
        <v>67.243404699999999</v>
      </c>
      <c r="J1652" s="40">
        <v>67.622336669999996</v>
      </c>
      <c r="K1652" s="40">
        <v>68.060858080000003</v>
      </c>
      <c r="L1652" s="40">
        <v>68.461076250000005</v>
      </c>
      <c r="M1652" s="40">
        <v>68.918156769999996</v>
      </c>
      <c r="N1652" s="40">
        <v>69.209350729999997</v>
      </c>
      <c r="O1652" s="40">
        <v>69.498997700000004</v>
      </c>
      <c r="P1652" s="40">
        <v>69.667333670000005</v>
      </c>
      <c r="Q1652" s="40">
        <v>69.609197019999996</v>
      </c>
      <c r="R1652" s="40">
        <v>70.563788439999996</v>
      </c>
      <c r="S1652" s="40">
        <v>69.719317009999997</v>
      </c>
      <c r="T1652" s="40">
        <v>70.973839010000006</v>
      </c>
      <c r="U1652" s="40">
        <v>71.148293589999994</v>
      </c>
      <c r="V1652" s="40">
        <v>68.630706349999997</v>
      </c>
      <c r="W1652" s="40">
        <v>67.648318419999995</v>
      </c>
      <c r="X1652" s="40">
        <v>68.110699420000003</v>
      </c>
      <c r="Y1652" s="40">
        <v>68.585753949999997</v>
      </c>
      <c r="Z1652" s="40">
        <v>68.688639710000004</v>
      </c>
      <c r="AA1652" s="40">
        <v>68.930359260000003</v>
      </c>
      <c r="AB1652" s="40">
        <v>69.168979849999999</v>
      </c>
      <c r="AC1652" s="40">
        <v>69.407600430000002</v>
      </c>
      <c r="AD1652" s="40">
        <v>71.583081370000002</v>
      </c>
      <c r="AE1652" s="40">
        <v>68.905567520000005</v>
      </c>
      <c r="AF1652" s="40">
        <v>73.166649379999996</v>
      </c>
      <c r="AG1652" s="40">
        <v>77.474215779999994</v>
      </c>
      <c r="AH1652" s="40">
        <v>71.58617538</v>
      </c>
      <c r="AI1652" s="40">
        <v>71.58617538</v>
      </c>
      <c r="AJ1652" s="40">
        <v>75.707803659999996</v>
      </c>
      <c r="AK1652" s="40">
        <v>77.523799280000006</v>
      </c>
      <c r="AL1652" s="40">
        <v>77.784112640000004</v>
      </c>
      <c r="AM1652" s="40">
        <v>80.04635974</v>
      </c>
      <c r="AN1652" s="40">
        <v>69.835258100000004</v>
      </c>
      <c r="AO1652" s="40">
        <v>69.841456039999997</v>
      </c>
      <c r="AP1652" s="40">
        <v>70.648802450000005</v>
      </c>
      <c r="AQ1652" s="40">
        <v>74.00314779</v>
      </c>
      <c r="AR1652" s="40">
        <v>77.222099189999994</v>
      </c>
      <c r="AS1652" s="40">
        <v>84.134285500000004</v>
      </c>
      <c r="AT1652" s="40">
        <v>82.880659100000003</v>
      </c>
      <c r="AU1652" s="40">
        <v>77.807590430000005</v>
      </c>
      <c r="AV1652" s="40">
        <v>83.282387700000001</v>
      </c>
      <c r="AW1652" s="40">
        <v>96.00399668</v>
      </c>
      <c r="AX1652" s="40">
        <v>93.278955800000006</v>
      </c>
      <c r="AY1652" s="40">
        <v>94.261499299999997</v>
      </c>
      <c r="AZ1652" s="40">
        <v>99.113889790000002</v>
      </c>
      <c r="BA1652" s="40">
        <v>106.62461089999999</v>
      </c>
      <c r="BB1652" s="40">
        <v>118.0153759</v>
      </c>
      <c r="BC1652" s="40">
        <v>121.1435839</v>
      </c>
      <c r="BD1652" s="40">
        <v>125.2382022</v>
      </c>
      <c r="BE1652" s="40">
        <v>130.76758029999999</v>
      </c>
      <c r="BF1652" s="40">
        <v>127.59619069999999</v>
      </c>
      <c r="BG1652" s="40">
        <v>132.47484</v>
      </c>
      <c r="BH1652" s="40">
        <v>136.5718057</v>
      </c>
      <c r="BI1652" s="40">
        <v>141.12395359999999</v>
      </c>
      <c r="BJ1652" s="40">
        <v>143.60837839999999</v>
      </c>
      <c r="BK1652" s="40">
        <v>147.91527170000001</v>
      </c>
      <c r="BL1652" s="40">
        <v>0</v>
      </c>
    </row>
    <row r="1653" spans="1:64" x14ac:dyDescent="0.3">
      <c r="A1653" s="40" t="s">
        <v>159</v>
      </c>
      <c r="B1653" s="40" t="s">
        <v>160</v>
      </c>
      <c r="C1653" s="40" t="s">
        <v>329</v>
      </c>
      <c r="D1653" s="40" t="s">
        <v>288</v>
      </c>
      <c r="E1653" s="40" t="s">
        <v>287</v>
      </c>
      <c r="F1653" s="40">
        <v>0</v>
      </c>
      <c r="G1653" s="40" t="s">
        <v>290</v>
      </c>
      <c r="H1653" s="40">
        <v>53.162789170000003</v>
      </c>
      <c r="I1653" s="40">
        <v>53.99245088</v>
      </c>
      <c r="J1653" s="40">
        <v>50.656799110000001</v>
      </c>
      <c r="K1653" s="40">
        <v>54.732612949999996</v>
      </c>
      <c r="L1653" s="40">
        <v>55.355530479999999</v>
      </c>
      <c r="M1653" s="40">
        <v>56.903874340000002</v>
      </c>
      <c r="N1653" s="40">
        <v>56.908349319999999</v>
      </c>
      <c r="O1653" s="40">
        <v>56.7875248</v>
      </c>
      <c r="P1653" s="40">
        <v>56.375826429999996</v>
      </c>
      <c r="Q1653" s="40">
        <v>61.153227989999998</v>
      </c>
      <c r="R1653" s="40">
        <v>62.918250489999998</v>
      </c>
      <c r="S1653" s="40">
        <v>64.618743739999999</v>
      </c>
      <c r="T1653" s="40">
        <v>65.484205309999993</v>
      </c>
      <c r="U1653" s="40">
        <v>66.598475890000003</v>
      </c>
      <c r="V1653" s="40">
        <v>67.294693629999998</v>
      </c>
      <c r="W1653" s="40">
        <v>66.140237709999994</v>
      </c>
      <c r="X1653" s="40">
        <v>67.393232740000002</v>
      </c>
      <c r="Y1653" s="40">
        <v>74.535304420000003</v>
      </c>
      <c r="Z1653" s="40">
        <v>83.015216789999997</v>
      </c>
      <c r="AA1653" s="40">
        <v>74.284705410000001</v>
      </c>
      <c r="AB1653" s="40">
        <v>73.031710380000007</v>
      </c>
      <c r="AC1653" s="40">
        <v>80.997178790000007</v>
      </c>
      <c r="AD1653" s="40">
        <v>91.167381460000001</v>
      </c>
      <c r="AE1653" s="40">
        <v>93.838131419999996</v>
      </c>
      <c r="AF1653" s="40">
        <v>91.289637979999995</v>
      </c>
      <c r="AG1653" s="40">
        <v>91.526266089999993</v>
      </c>
      <c r="AH1653" s="40">
        <v>90.3622874</v>
      </c>
      <c r="AI1653" s="40">
        <v>97.233918000000003</v>
      </c>
      <c r="AJ1653" s="40">
        <v>101.57082920000001</v>
      </c>
      <c r="AK1653" s="40">
        <v>103.6286855</v>
      </c>
      <c r="AL1653" s="40">
        <v>98.999166040000006</v>
      </c>
      <c r="AM1653" s="40">
        <v>98.539109229999994</v>
      </c>
      <c r="AN1653" s="40">
        <v>98.449609580000001</v>
      </c>
      <c r="AO1653" s="40">
        <v>98.150618120000004</v>
      </c>
      <c r="AP1653" s="40">
        <v>96.710631480000004</v>
      </c>
      <c r="AQ1653" s="40">
        <v>88.129980990000007</v>
      </c>
      <c r="AR1653" s="40">
        <v>88.006750719999999</v>
      </c>
      <c r="AS1653" s="40">
        <v>88.181282190000005</v>
      </c>
      <c r="AT1653" s="40">
        <v>97.556698470000001</v>
      </c>
      <c r="AU1653" s="40">
        <v>87.761114469999995</v>
      </c>
      <c r="AV1653" s="40">
        <v>88.375849939999995</v>
      </c>
      <c r="AW1653" s="40">
        <v>93.247802500000006</v>
      </c>
      <c r="AX1653" s="40">
        <v>96.500135470000004</v>
      </c>
      <c r="AY1653" s="40">
        <v>102.78662989999999</v>
      </c>
      <c r="AZ1653" s="40">
        <v>102.9691886</v>
      </c>
      <c r="BA1653" s="40">
        <v>94.244181459999993</v>
      </c>
      <c r="BB1653" s="40">
        <v>149.46155400000001</v>
      </c>
      <c r="BC1653" s="40">
        <v>156.41853689999999</v>
      </c>
      <c r="BD1653" s="40">
        <v>149.59344429999999</v>
      </c>
      <c r="BE1653" s="40">
        <v>152.84411610000001</v>
      </c>
      <c r="BF1653" s="40">
        <v>155.63701879999999</v>
      </c>
      <c r="BG1653" s="40">
        <v>154.12397000000001</v>
      </c>
      <c r="BH1653" s="40">
        <v>150.5453876</v>
      </c>
      <c r="BI1653" s="40">
        <v>154.233565</v>
      </c>
      <c r="BJ1653" s="40">
        <v>154.82195720000001</v>
      </c>
      <c r="BK1653" s="40">
        <v>169.54276300000001</v>
      </c>
      <c r="BL1653" s="40">
        <v>0</v>
      </c>
    </row>
    <row r="1654" spans="1:64" x14ac:dyDescent="0.3">
      <c r="A1654" s="40" t="s">
        <v>275</v>
      </c>
      <c r="B1654" s="40" t="s">
        <v>276</v>
      </c>
      <c r="C1654" s="40" t="s">
        <v>329</v>
      </c>
      <c r="D1654" s="40" t="s">
        <v>288</v>
      </c>
      <c r="E1654" s="40" t="s">
        <v>287</v>
      </c>
      <c r="F1654" s="40">
        <v>0</v>
      </c>
      <c r="G1654" s="40" t="s">
        <v>290</v>
      </c>
      <c r="H1654" s="40">
        <v>86.704570759999996</v>
      </c>
      <c r="I1654" s="40">
        <v>92.175179909999997</v>
      </c>
      <c r="J1654" s="40">
        <v>92.327990220000004</v>
      </c>
      <c r="K1654" s="40">
        <v>92.557205690000004</v>
      </c>
      <c r="L1654" s="40">
        <v>95.876551269999993</v>
      </c>
      <c r="M1654" s="40">
        <v>104.9800728</v>
      </c>
      <c r="N1654" s="40">
        <v>106.05137999999999</v>
      </c>
      <c r="O1654" s="40">
        <v>107.1868676</v>
      </c>
      <c r="P1654" s="40">
        <v>103.10938419999999</v>
      </c>
      <c r="Q1654" s="40">
        <v>96.548407789999999</v>
      </c>
      <c r="R1654" s="40">
        <v>88.678368070000005</v>
      </c>
      <c r="S1654" s="40">
        <v>90.968389509999994</v>
      </c>
      <c r="T1654" s="40">
        <v>93.495661179999999</v>
      </c>
      <c r="U1654" s="40">
        <v>95.936055609999997</v>
      </c>
      <c r="V1654" s="40">
        <v>97.136930719999995</v>
      </c>
      <c r="W1654" s="40">
        <v>98.185863490000003</v>
      </c>
      <c r="X1654" s="40">
        <v>100.1671592</v>
      </c>
      <c r="Y1654" s="40">
        <v>111.1436767</v>
      </c>
      <c r="Z1654" s="40">
        <v>109.67501679999999</v>
      </c>
      <c r="AA1654" s="40">
        <v>112.4356879</v>
      </c>
      <c r="AB1654" s="40">
        <v>113.3821949</v>
      </c>
      <c r="AC1654" s="40">
        <v>113.8314573</v>
      </c>
      <c r="AD1654" s="40">
        <v>113.3409362</v>
      </c>
      <c r="AE1654" s="40">
        <v>113.738625</v>
      </c>
      <c r="AF1654" s="40">
        <v>112.04831369999999</v>
      </c>
      <c r="AG1654" s="40">
        <v>112.1746588</v>
      </c>
      <c r="AH1654" s="40">
        <v>112.39993029999999</v>
      </c>
      <c r="AI1654" s="40">
        <v>112.62761759999999</v>
      </c>
      <c r="AJ1654" s="40">
        <v>112.5463225</v>
      </c>
      <c r="AK1654" s="40">
        <v>112.7296949</v>
      </c>
      <c r="AL1654" s="40">
        <v>112.9174529</v>
      </c>
      <c r="AM1654" s="40">
        <v>113.09949589999999</v>
      </c>
      <c r="AN1654" s="40">
        <v>113.2869941</v>
      </c>
      <c r="AO1654" s="40">
        <v>113.4754092</v>
      </c>
      <c r="AP1654" s="40">
        <v>113.664894</v>
      </c>
      <c r="AQ1654" s="40">
        <v>113.5797175</v>
      </c>
      <c r="AR1654" s="40">
        <v>113.5640392</v>
      </c>
      <c r="AS1654" s="40">
        <v>113.51361180000001</v>
      </c>
      <c r="AT1654" s="40">
        <v>113.4784654</v>
      </c>
      <c r="AU1654" s="40">
        <v>113.3321037</v>
      </c>
      <c r="AV1654" s="40">
        <v>96.901526439999998</v>
      </c>
      <c r="AW1654" s="40">
        <v>87.124088540000002</v>
      </c>
      <c r="AX1654" s="40">
        <v>88.993990120000007</v>
      </c>
      <c r="AY1654" s="40">
        <v>90.054860430000005</v>
      </c>
      <c r="AZ1654" s="40">
        <v>104.54525099999999</v>
      </c>
      <c r="BA1654" s="40">
        <v>105.3998885</v>
      </c>
      <c r="BB1654" s="40">
        <v>106.2621666</v>
      </c>
      <c r="BC1654" s="40">
        <v>107.2242756</v>
      </c>
      <c r="BD1654" s="40">
        <v>108.1664123</v>
      </c>
      <c r="BE1654" s="40">
        <v>109.056517</v>
      </c>
      <c r="BF1654" s="40">
        <v>109.9789565</v>
      </c>
      <c r="BG1654" s="40">
        <v>110.9039173</v>
      </c>
      <c r="BH1654" s="40">
        <v>110.81956599999999</v>
      </c>
      <c r="BI1654" s="40">
        <v>112.6282289</v>
      </c>
      <c r="BJ1654" s="40">
        <v>113.4504431</v>
      </c>
      <c r="BK1654" s="40">
        <v>113.5258779</v>
      </c>
      <c r="BL1654" s="40">
        <v>0</v>
      </c>
    </row>
    <row r="1655" spans="1:64" x14ac:dyDescent="0.3">
      <c r="A1655" s="40" t="s">
        <v>277</v>
      </c>
      <c r="B1655" s="40" t="s">
        <v>278</v>
      </c>
      <c r="C1655" s="40" t="s">
        <v>329</v>
      </c>
      <c r="D1655" s="40" t="s">
        <v>288</v>
      </c>
      <c r="E1655" s="40" t="s">
        <v>287</v>
      </c>
      <c r="F1655" s="40">
        <v>0</v>
      </c>
      <c r="G1655" s="40" t="s">
        <v>290</v>
      </c>
      <c r="H1655" s="40">
        <v>41.945623939999997</v>
      </c>
      <c r="I1655" s="40">
        <v>41.927925180000003</v>
      </c>
      <c r="J1655" s="40">
        <v>42.70292371</v>
      </c>
      <c r="K1655" s="40">
        <v>44.528723329999998</v>
      </c>
      <c r="L1655" s="40">
        <v>46.184524019999998</v>
      </c>
      <c r="M1655" s="40">
        <v>46.184524019999998</v>
      </c>
      <c r="N1655" s="40">
        <v>50.124943790000003</v>
      </c>
      <c r="O1655" s="40">
        <v>51.790948819999997</v>
      </c>
      <c r="P1655" s="40">
        <v>52.728750079999998</v>
      </c>
      <c r="Q1655" s="40">
        <v>53.430075070000001</v>
      </c>
      <c r="R1655" s="40">
        <v>53.847143590000002</v>
      </c>
      <c r="S1655" s="40">
        <v>58.288898770000003</v>
      </c>
      <c r="T1655" s="40">
        <v>60.479617140000002</v>
      </c>
      <c r="U1655" s="40">
        <v>66.622567419999996</v>
      </c>
      <c r="V1655" s="40">
        <v>68.87984093</v>
      </c>
      <c r="W1655" s="40">
        <v>74.298593969999999</v>
      </c>
      <c r="X1655" s="40">
        <v>77.143129430000002</v>
      </c>
      <c r="Y1655" s="40">
        <v>78.954964529999998</v>
      </c>
      <c r="Z1655" s="40">
        <v>81.175258639999996</v>
      </c>
      <c r="AA1655" s="40">
        <v>81.243629040000002</v>
      </c>
      <c r="AB1655" s="40">
        <v>89.430365510000001</v>
      </c>
      <c r="AC1655" s="40">
        <v>91.809494709999996</v>
      </c>
      <c r="AD1655" s="40">
        <v>92.609167790000001</v>
      </c>
      <c r="AE1655" s="40">
        <v>97.609464930000001</v>
      </c>
      <c r="AF1655" s="40">
        <v>105.3305877</v>
      </c>
      <c r="AG1655" s="40">
        <v>104.1101896</v>
      </c>
      <c r="AH1655" s="40">
        <v>108.8507233</v>
      </c>
      <c r="AI1655" s="40">
        <v>90.977302570000006</v>
      </c>
      <c r="AJ1655" s="40">
        <v>89.595955950000004</v>
      </c>
      <c r="AK1655" s="40">
        <v>88.278013700000002</v>
      </c>
      <c r="AL1655" s="40">
        <v>85.625765950000002</v>
      </c>
      <c r="AM1655" s="40">
        <v>87.358792910000005</v>
      </c>
      <c r="AN1655" s="40">
        <v>86.07541836</v>
      </c>
      <c r="AO1655" s="40">
        <v>80.266384810000005</v>
      </c>
      <c r="AP1655" s="40">
        <v>79.754650569999995</v>
      </c>
      <c r="AQ1655" s="40">
        <v>81.051665490000005</v>
      </c>
      <c r="AR1655" s="40">
        <v>75.873317459999996</v>
      </c>
      <c r="AS1655" s="40">
        <v>86.976071660000002</v>
      </c>
      <c r="AT1655" s="40">
        <v>84.4348399</v>
      </c>
      <c r="AU1655" s="40">
        <v>92.670121559999998</v>
      </c>
      <c r="AV1655" s="40">
        <v>91.127502219999997</v>
      </c>
      <c r="AW1655" s="40">
        <v>91.294583770000003</v>
      </c>
      <c r="AX1655" s="40">
        <v>94.616830340000007</v>
      </c>
      <c r="AY1655" s="40">
        <v>97.305966729999994</v>
      </c>
      <c r="AZ1655" s="40">
        <v>98.059156239999993</v>
      </c>
      <c r="BA1655" s="40">
        <v>104.634877</v>
      </c>
      <c r="BB1655" s="40">
        <v>116.6963209</v>
      </c>
      <c r="BC1655" s="40">
        <v>128.7183608</v>
      </c>
      <c r="BD1655" s="40">
        <v>136.9328318</v>
      </c>
      <c r="BE1655" s="40">
        <v>150.36989130000001</v>
      </c>
      <c r="BF1655" s="40">
        <v>161.36965549999999</v>
      </c>
      <c r="BG1655" s="40">
        <v>172.72366740000001</v>
      </c>
      <c r="BH1655" s="40">
        <v>185.47634859999999</v>
      </c>
      <c r="BI1655" s="40">
        <v>199.27552610000001</v>
      </c>
      <c r="BJ1655" s="40">
        <v>215.36060639999999</v>
      </c>
      <c r="BK1655" s="40">
        <v>232.50345060000001</v>
      </c>
      <c r="BL1655" s="40">
        <v>0</v>
      </c>
    </row>
    <row r="1656" spans="1:64" x14ac:dyDescent="0.3">
      <c r="A1656" s="40" t="s">
        <v>165</v>
      </c>
      <c r="B1656" s="40" t="s">
        <v>166</v>
      </c>
      <c r="C1656" s="40" t="s">
        <v>329</v>
      </c>
      <c r="D1656" s="40" t="s">
        <v>288</v>
      </c>
      <c r="E1656" s="40" t="s">
        <v>287</v>
      </c>
      <c r="F1656" s="40">
        <v>0</v>
      </c>
      <c r="G1656" s="40" t="s">
        <v>290</v>
      </c>
      <c r="H1656" s="40">
        <v>56.264921409999999</v>
      </c>
      <c r="I1656" s="40">
        <v>59.096943320000001</v>
      </c>
      <c r="J1656" s="40">
        <v>59.190822500000003</v>
      </c>
      <c r="K1656" s="40">
        <v>62.022844399999997</v>
      </c>
      <c r="L1656" s="40">
        <v>64.933098959999995</v>
      </c>
      <c r="M1656" s="40">
        <v>66.779389480000006</v>
      </c>
      <c r="N1656" s="40">
        <v>66.513484529999999</v>
      </c>
      <c r="O1656" s="40">
        <v>69.491793670000007</v>
      </c>
      <c r="P1656" s="40">
        <v>71.543171079999993</v>
      </c>
      <c r="Q1656" s="40">
        <v>74.0014678</v>
      </c>
      <c r="R1656" s="40">
        <v>78.922575260000002</v>
      </c>
      <c r="S1656" s="40">
        <v>74.789865149999997</v>
      </c>
      <c r="T1656" s="40">
        <v>79.697360130000007</v>
      </c>
      <c r="U1656" s="40">
        <v>82.363333229999995</v>
      </c>
      <c r="V1656" s="40">
        <v>82.105134199999995</v>
      </c>
      <c r="W1656" s="40">
        <v>75.763118419999998</v>
      </c>
      <c r="X1656" s="40">
        <v>77.176508580000004</v>
      </c>
      <c r="Y1656" s="40">
        <v>78.349998319999997</v>
      </c>
      <c r="Z1656" s="40">
        <v>78.97585952</v>
      </c>
      <c r="AA1656" s="40">
        <v>80.118056199999998</v>
      </c>
      <c r="AB1656" s="40">
        <v>81.268076140000005</v>
      </c>
      <c r="AC1656" s="40">
        <v>77.489439180000005</v>
      </c>
      <c r="AD1656" s="40">
        <v>73.710802220000005</v>
      </c>
      <c r="AE1656" s="40">
        <v>75.956079250000002</v>
      </c>
      <c r="AF1656" s="40">
        <v>78.11530037</v>
      </c>
      <c r="AG1656" s="40">
        <v>67.898116369999997</v>
      </c>
      <c r="AH1656" s="40">
        <v>64.541935710000004</v>
      </c>
      <c r="AI1656" s="40">
        <v>66.904561720000004</v>
      </c>
      <c r="AJ1656" s="40">
        <v>66.529045010000004</v>
      </c>
      <c r="AK1656" s="40">
        <v>67.248785380000001</v>
      </c>
      <c r="AL1656" s="40">
        <v>70.018221170000004</v>
      </c>
      <c r="AM1656" s="40">
        <v>75.13463643</v>
      </c>
      <c r="AN1656" s="40">
        <v>79.468725210000002</v>
      </c>
      <c r="AO1656" s="40">
        <v>79.046268900000001</v>
      </c>
      <c r="AP1656" s="40">
        <v>77.880602429999996</v>
      </c>
      <c r="AQ1656" s="40">
        <v>82.105165490000005</v>
      </c>
      <c r="AR1656" s="40">
        <v>81.502774090000003</v>
      </c>
      <c r="AS1656" s="40">
        <v>83.004840959999996</v>
      </c>
      <c r="AT1656" s="40">
        <v>81.831351220000002</v>
      </c>
      <c r="AU1656" s="40">
        <v>83.55820396</v>
      </c>
      <c r="AV1656" s="40">
        <v>80.392856199999997</v>
      </c>
      <c r="AW1656" s="40">
        <v>88.692354570000006</v>
      </c>
      <c r="AX1656" s="40">
        <v>90.820282629999994</v>
      </c>
      <c r="AY1656" s="40">
        <v>99.732240930000003</v>
      </c>
      <c r="AZ1656" s="40">
        <v>108.1722843</v>
      </c>
      <c r="BA1656" s="40">
        <v>92.095474809999999</v>
      </c>
      <c r="BB1656" s="40">
        <v>107.5855394</v>
      </c>
      <c r="BC1656" s="40">
        <v>114.0475562</v>
      </c>
      <c r="BD1656" s="40">
        <v>102.2280267</v>
      </c>
      <c r="BE1656" s="40">
        <v>102.2280267</v>
      </c>
      <c r="BF1656" s="40">
        <v>109.4320724</v>
      </c>
      <c r="BG1656" s="40">
        <v>121.0180853</v>
      </c>
      <c r="BH1656" s="40">
        <v>129.514151</v>
      </c>
      <c r="BI1656" s="40">
        <v>137.58776040000001</v>
      </c>
      <c r="BJ1656" s="40">
        <v>118.6591988</v>
      </c>
      <c r="BK1656" s="40">
        <v>119.2086814</v>
      </c>
      <c r="BL1656" s="40">
        <v>0</v>
      </c>
    </row>
    <row r="1657" spans="1:64" x14ac:dyDescent="0.3">
      <c r="A1657" s="40" t="s">
        <v>171</v>
      </c>
      <c r="B1657" s="40" t="s">
        <v>172</v>
      </c>
      <c r="C1657" s="40" t="s">
        <v>329</v>
      </c>
      <c r="D1657" s="40" t="s">
        <v>288</v>
      </c>
      <c r="E1657" s="40" t="s">
        <v>287</v>
      </c>
      <c r="F1657" s="40">
        <v>0</v>
      </c>
      <c r="G1657" s="40" t="s">
        <v>290</v>
      </c>
      <c r="H1657" s="40">
        <v>39.261279350000002</v>
      </c>
      <c r="I1657" s="40">
        <v>40.9317457</v>
      </c>
      <c r="J1657" s="40">
        <v>44.343465760000001</v>
      </c>
      <c r="K1657" s="40">
        <v>44.982360620000001</v>
      </c>
      <c r="L1657" s="40">
        <v>45.055776020000003</v>
      </c>
      <c r="M1657" s="40">
        <v>51.253035969999999</v>
      </c>
      <c r="N1657" s="40">
        <v>57.590955559999998</v>
      </c>
      <c r="O1657" s="40">
        <v>52.764010030000001</v>
      </c>
      <c r="P1657" s="40">
        <v>56.579450940000001</v>
      </c>
      <c r="Q1657" s="40">
        <v>59.941259170000002</v>
      </c>
      <c r="R1657" s="40">
        <v>63.160471280000003</v>
      </c>
      <c r="S1657" s="40">
        <v>62.828771979999999</v>
      </c>
      <c r="T1657" s="40">
        <v>64.378145489999994</v>
      </c>
      <c r="U1657" s="40">
        <v>60.697820829999998</v>
      </c>
      <c r="V1657" s="40">
        <v>60.572791209999998</v>
      </c>
      <c r="W1657" s="40">
        <v>57.388690820000001</v>
      </c>
      <c r="X1657" s="40">
        <v>57.396894189999998</v>
      </c>
      <c r="Y1657" s="40">
        <v>59.290383759999997</v>
      </c>
      <c r="Z1657" s="40">
        <v>58.755153569999997</v>
      </c>
      <c r="AA1657" s="40">
        <v>59.808622010000001</v>
      </c>
      <c r="AB1657" s="40">
        <v>59.084075849999998</v>
      </c>
      <c r="AC1657" s="40">
        <v>60.626395090000003</v>
      </c>
      <c r="AD1657" s="40">
        <v>61.903461299999996</v>
      </c>
      <c r="AE1657" s="40">
        <v>60.316645940000001</v>
      </c>
      <c r="AF1657" s="40">
        <v>63.044783500000001</v>
      </c>
      <c r="AG1657" s="40">
        <v>60.022548100000002</v>
      </c>
      <c r="AH1657" s="40">
        <v>58.127973259999997</v>
      </c>
      <c r="AI1657" s="40">
        <v>58.144103370000003</v>
      </c>
      <c r="AJ1657" s="40">
        <v>59.889825829999999</v>
      </c>
      <c r="AK1657" s="40">
        <v>58.910145190000001</v>
      </c>
      <c r="AL1657" s="40">
        <v>61.01990164</v>
      </c>
      <c r="AM1657" s="40">
        <v>57.721528579999998</v>
      </c>
      <c r="AN1657" s="40">
        <v>54.423155520000002</v>
      </c>
      <c r="AO1657" s="40">
        <v>51.409815090000002</v>
      </c>
      <c r="AP1657" s="40">
        <v>42.240040059999998</v>
      </c>
      <c r="AQ1657" s="40">
        <v>46.485780339999998</v>
      </c>
      <c r="AR1657" s="40">
        <v>50.850836610000002</v>
      </c>
      <c r="AS1657" s="40">
        <v>57.682288579999998</v>
      </c>
      <c r="AT1657" s="40">
        <v>66.232352509999998</v>
      </c>
      <c r="AU1657" s="40">
        <v>65.284421370000004</v>
      </c>
      <c r="AV1657" s="40">
        <v>71.775630190000001</v>
      </c>
      <c r="AW1657" s="40">
        <v>73.719435919999995</v>
      </c>
      <c r="AX1657" s="40">
        <v>87.830067389999996</v>
      </c>
      <c r="AY1657" s="40">
        <v>93.205415329999994</v>
      </c>
      <c r="AZ1657" s="40">
        <v>97.853589049999997</v>
      </c>
      <c r="BA1657" s="40">
        <v>108.94099559999999</v>
      </c>
      <c r="BB1657" s="40">
        <v>115.674837</v>
      </c>
      <c r="BC1657" s="40">
        <v>123.4468892</v>
      </c>
      <c r="BD1657" s="40">
        <v>126.660792</v>
      </c>
      <c r="BE1657" s="40">
        <v>135.92716680000001</v>
      </c>
      <c r="BF1657" s="40">
        <v>125.57473349999999</v>
      </c>
      <c r="BG1657" s="40">
        <v>121.5730303</v>
      </c>
      <c r="BH1657" s="40">
        <v>121.5823402</v>
      </c>
      <c r="BI1657" s="40">
        <v>118.8584693</v>
      </c>
      <c r="BJ1657" s="40">
        <v>134.76782059999999</v>
      </c>
      <c r="BK1657" s="40">
        <v>125.942268</v>
      </c>
      <c r="BL1657" s="40">
        <v>0</v>
      </c>
    </row>
    <row r="1658" spans="1:64" x14ac:dyDescent="0.3">
      <c r="A1658" s="40" t="s">
        <v>175</v>
      </c>
      <c r="B1658" s="40" t="s">
        <v>176</v>
      </c>
      <c r="C1658" s="40" t="s">
        <v>329</v>
      </c>
      <c r="D1658" s="40" t="s">
        <v>288</v>
      </c>
      <c r="E1658" s="40" t="s">
        <v>287</v>
      </c>
      <c r="F1658" s="40">
        <v>0</v>
      </c>
      <c r="G1658" s="40" t="s">
        <v>290</v>
      </c>
      <c r="H1658" s="40">
        <v>103.0249271</v>
      </c>
      <c r="I1658" s="40">
        <v>103.54903419999999</v>
      </c>
      <c r="J1658" s="40">
        <v>103.5900175</v>
      </c>
      <c r="K1658" s="40">
        <v>102.58672110000001</v>
      </c>
      <c r="L1658" s="40">
        <v>102.3329336</v>
      </c>
      <c r="M1658" s="40">
        <v>93.731847400000007</v>
      </c>
      <c r="N1658" s="40">
        <v>93.182340179999997</v>
      </c>
      <c r="O1658" s="40">
        <v>94.569850259999996</v>
      </c>
      <c r="P1658" s="40">
        <v>96.231526790000004</v>
      </c>
      <c r="Q1658" s="40">
        <v>93.836780410000003</v>
      </c>
      <c r="R1658" s="40">
        <v>92.312515360000006</v>
      </c>
      <c r="S1658" s="40">
        <v>91.491280979999999</v>
      </c>
      <c r="T1658" s="40">
        <v>94.020417120000005</v>
      </c>
      <c r="U1658" s="40">
        <v>95.949759520000001</v>
      </c>
      <c r="V1658" s="40">
        <v>98.643490889999995</v>
      </c>
      <c r="W1658" s="40">
        <v>99.103928800000006</v>
      </c>
      <c r="X1658" s="40">
        <v>101.3795044</v>
      </c>
      <c r="Y1658" s="40">
        <v>101.9432013</v>
      </c>
      <c r="Z1658" s="40">
        <v>107.50566910000001</v>
      </c>
      <c r="AA1658" s="40">
        <v>104.3970795</v>
      </c>
      <c r="AB1658" s="40">
        <v>100.6746862</v>
      </c>
      <c r="AC1658" s="40">
        <v>102.7419847</v>
      </c>
      <c r="AD1658" s="40">
        <v>103.05959900000001</v>
      </c>
      <c r="AE1658" s="40">
        <v>100.34209730000001</v>
      </c>
      <c r="AF1658" s="40">
        <v>94.605217269999997</v>
      </c>
      <c r="AG1658" s="40">
        <v>94.010177600000006</v>
      </c>
      <c r="AH1658" s="40">
        <v>95.367355309999994</v>
      </c>
      <c r="AI1658" s="40">
        <v>96.421092680000001</v>
      </c>
      <c r="AJ1658" s="40">
        <v>99.727347829999999</v>
      </c>
      <c r="AK1658" s="40">
        <v>103.92813599999999</v>
      </c>
      <c r="AL1658" s="40">
        <v>105.04334830000001</v>
      </c>
      <c r="AM1658" s="40">
        <v>103.93477369999999</v>
      </c>
      <c r="AN1658" s="40">
        <v>99.870586040000006</v>
      </c>
      <c r="AO1658" s="40">
        <v>96.969480750000002</v>
      </c>
      <c r="AP1658" s="40">
        <v>97.288925860000006</v>
      </c>
      <c r="AQ1658" s="40">
        <v>99.784581799999998</v>
      </c>
      <c r="AR1658" s="40">
        <v>102.1669993</v>
      </c>
      <c r="AS1658" s="40">
        <v>103.8795732</v>
      </c>
      <c r="AT1658" s="40">
        <v>103.8275125</v>
      </c>
      <c r="AU1658" s="40">
        <v>102.8182862</v>
      </c>
      <c r="AV1658" s="40">
        <v>102.3400268</v>
      </c>
      <c r="AW1658" s="40">
        <v>100.8007887</v>
      </c>
      <c r="AX1658" s="40">
        <v>100.0496909</v>
      </c>
      <c r="AY1658" s="40">
        <v>99.554738790000002</v>
      </c>
      <c r="AZ1658" s="40">
        <v>101.055358</v>
      </c>
      <c r="BA1658" s="40">
        <v>99.389903169999997</v>
      </c>
      <c r="BB1658" s="40">
        <v>101.4549342</v>
      </c>
      <c r="BC1658" s="40">
        <v>101.4188807</v>
      </c>
      <c r="BD1658" s="40">
        <v>100.6258192</v>
      </c>
      <c r="BE1658" s="40">
        <v>100.0096518</v>
      </c>
      <c r="BF1658" s="40">
        <v>99.531191519999993</v>
      </c>
      <c r="BG1658" s="40">
        <v>100.68352520000001</v>
      </c>
      <c r="BH1658" s="40">
        <v>100.5540968</v>
      </c>
      <c r="BI1658" s="40">
        <v>100.4885803</v>
      </c>
      <c r="BJ1658" s="40">
        <v>99.047483760000006</v>
      </c>
      <c r="BK1658" s="40">
        <v>96.710831990000003</v>
      </c>
      <c r="BL1658" s="40">
        <v>0</v>
      </c>
    </row>
    <row r="1659" spans="1:64" x14ac:dyDescent="0.3">
      <c r="A1659" s="40" t="s">
        <v>177</v>
      </c>
      <c r="B1659" s="40" t="s">
        <v>178</v>
      </c>
      <c r="C1659" s="40" t="s">
        <v>329</v>
      </c>
      <c r="D1659" s="40" t="s">
        <v>288</v>
      </c>
      <c r="E1659" s="40" t="s">
        <v>287</v>
      </c>
      <c r="F1659" s="40">
        <v>0</v>
      </c>
      <c r="G1659" s="40" t="s">
        <v>290</v>
      </c>
      <c r="H1659" s="40">
        <v>45.150400150000003</v>
      </c>
      <c r="I1659" s="40">
        <v>46.049183720000002</v>
      </c>
      <c r="J1659" s="40">
        <v>47.597947959999999</v>
      </c>
      <c r="K1659" s="40">
        <v>48.515744640000001</v>
      </c>
      <c r="L1659" s="40">
        <v>54.748395360000004</v>
      </c>
      <c r="M1659" s="40">
        <v>50.913407210000003</v>
      </c>
      <c r="N1659" s="40">
        <v>51.965608680000003</v>
      </c>
      <c r="O1659" s="40">
        <v>53.042542879999999</v>
      </c>
      <c r="P1659" s="40">
        <v>54.149156380000001</v>
      </c>
      <c r="Q1659" s="40">
        <v>55.284742510000001</v>
      </c>
      <c r="R1659" s="40">
        <v>56.450007929999998</v>
      </c>
      <c r="S1659" s="40">
        <v>57.644246000000003</v>
      </c>
      <c r="T1659" s="40">
        <v>58.770857679999999</v>
      </c>
      <c r="U1659" s="40">
        <v>60.082964920000002</v>
      </c>
      <c r="V1659" s="40">
        <v>61.423408809999998</v>
      </c>
      <c r="W1659" s="40">
        <v>63.50032307</v>
      </c>
      <c r="X1659" s="40">
        <v>64.916025160000004</v>
      </c>
      <c r="Y1659" s="40">
        <v>66.363385160000007</v>
      </c>
      <c r="Z1659" s="40">
        <v>67.84261506</v>
      </c>
      <c r="AA1659" s="40">
        <v>68.884428779999993</v>
      </c>
      <c r="AB1659" s="40">
        <v>70.555904159999997</v>
      </c>
      <c r="AC1659" s="40">
        <v>72.163853140000001</v>
      </c>
      <c r="AD1659" s="40">
        <v>73.808477949999997</v>
      </c>
      <c r="AE1659" s="40">
        <v>68.527595390000002</v>
      </c>
      <c r="AF1659" s="40">
        <v>69.915685850000003</v>
      </c>
      <c r="AG1659" s="40">
        <v>70.532489319999996</v>
      </c>
      <c r="AH1659" s="40">
        <v>71.156916120000005</v>
      </c>
      <c r="AI1659" s="40">
        <v>71.788688550000003</v>
      </c>
      <c r="AJ1659" s="40">
        <v>72.42806453</v>
      </c>
      <c r="AK1659" s="40">
        <v>73.075171260000005</v>
      </c>
      <c r="AL1659" s="40">
        <v>73.730138049999994</v>
      </c>
      <c r="AM1659" s="40">
        <v>74.39290484</v>
      </c>
      <c r="AN1659" s="40">
        <v>75.06401717</v>
      </c>
      <c r="AO1659" s="40">
        <v>75.743595159999998</v>
      </c>
      <c r="AP1659" s="40">
        <v>87.404821049999995</v>
      </c>
      <c r="AQ1659" s="40">
        <v>77.127837200000002</v>
      </c>
      <c r="AR1659" s="40">
        <v>77.832769780000007</v>
      </c>
      <c r="AS1659" s="40">
        <v>78.546747479999993</v>
      </c>
      <c r="AT1659" s="40">
        <v>96.024417290000002</v>
      </c>
      <c r="AU1659" s="40">
        <v>93.547132250000004</v>
      </c>
      <c r="AV1659" s="40">
        <v>95.304977190000002</v>
      </c>
      <c r="AW1659" s="40">
        <v>97.099086689999993</v>
      </c>
      <c r="AX1659" s="40">
        <v>99.234467019999997</v>
      </c>
      <c r="AY1659" s="40">
        <v>97.803734489999997</v>
      </c>
      <c r="AZ1659" s="40">
        <v>98.954738309999996</v>
      </c>
      <c r="BA1659" s="40">
        <v>103.24152719999999</v>
      </c>
      <c r="BB1659" s="40">
        <v>103.5948521</v>
      </c>
      <c r="BC1659" s="40">
        <v>105.14948149999999</v>
      </c>
      <c r="BD1659" s="40">
        <v>106.63344600000001</v>
      </c>
      <c r="BE1659" s="40">
        <v>107.3487423</v>
      </c>
      <c r="BF1659" s="40">
        <v>120.6251108</v>
      </c>
      <c r="BG1659" s="40">
        <v>128.75158289999999</v>
      </c>
      <c r="BH1659" s="40">
        <v>138.0712188</v>
      </c>
      <c r="BI1659" s="40">
        <v>145.57055339999999</v>
      </c>
      <c r="BJ1659" s="40">
        <v>149.23725569999999</v>
      </c>
      <c r="BK1659" s="40">
        <v>149.36423429999999</v>
      </c>
      <c r="BL1659" s="40">
        <v>0</v>
      </c>
    </row>
    <row r="1660" spans="1:64" x14ac:dyDescent="0.3">
      <c r="A1660" s="40" t="s">
        <v>179</v>
      </c>
      <c r="B1660" s="40" t="s">
        <v>180</v>
      </c>
      <c r="C1660" s="40" t="s">
        <v>329</v>
      </c>
      <c r="D1660" s="40" t="s">
        <v>288</v>
      </c>
      <c r="E1660" s="40" t="s">
        <v>287</v>
      </c>
      <c r="F1660" s="40">
        <v>0</v>
      </c>
      <c r="G1660" s="40" t="s">
        <v>290</v>
      </c>
      <c r="H1660" s="40">
        <v>50.683010639999999</v>
      </c>
      <c r="I1660" s="40">
        <v>47.621755380000003</v>
      </c>
      <c r="J1660" s="40">
        <v>48.163487619999998</v>
      </c>
      <c r="K1660" s="40">
        <v>47.71918411</v>
      </c>
      <c r="L1660" s="40">
        <v>47.976575199999999</v>
      </c>
      <c r="M1660" s="40">
        <v>47.976869260000001</v>
      </c>
      <c r="N1660" s="40">
        <v>49.61266286</v>
      </c>
      <c r="O1660" s="40">
        <v>50.115045019999997</v>
      </c>
      <c r="P1660" s="40">
        <v>53.322549010000003</v>
      </c>
      <c r="Q1660" s="40">
        <v>57.390854179999998</v>
      </c>
      <c r="R1660" s="40">
        <v>57.569934269999997</v>
      </c>
      <c r="S1660" s="40">
        <v>60.13199453</v>
      </c>
      <c r="T1660" s="40">
        <v>62.375161929999997</v>
      </c>
      <c r="U1660" s="40">
        <v>63.888450300000002</v>
      </c>
      <c r="V1660" s="40">
        <v>65.671503369999996</v>
      </c>
      <c r="W1660" s="40">
        <v>67.482025960000001</v>
      </c>
      <c r="X1660" s="40">
        <v>66.739292610000007</v>
      </c>
      <c r="Y1660" s="40">
        <v>71.357516290000007</v>
      </c>
      <c r="Z1660" s="40">
        <v>71.44767263</v>
      </c>
      <c r="AA1660" s="40">
        <v>65.603181770000006</v>
      </c>
      <c r="AB1660" s="40">
        <v>65.632588229999996</v>
      </c>
      <c r="AC1660" s="40">
        <v>66.922598780000001</v>
      </c>
      <c r="AD1660" s="40">
        <v>67.915022949999994</v>
      </c>
      <c r="AE1660" s="40">
        <v>69.80901059</v>
      </c>
      <c r="AF1660" s="40">
        <v>71.110818940000001</v>
      </c>
      <c r="AG1660" s="40">
        <v>73.463336130000002</v>
      </c>
      <c r="AH1660" s="40">
        <v>56.147682670000002</v>
      </c>
      <c r="AI1660" s="40">
        <v>61.081981820000003</v>
      </c>
      <c r="AJ1660" s="40">
        <v>63.647387729999998</v>
      </c>
      <c r="AK1660" s="40">
        <v>70.227568469999994</v>
      </c>
      <c r="AL1660" s="40">
        <v>73.281966909999994</v>
      </c>
      <c r="AM1660" s="40">
        <v>74.621986059999998</v>
      </c>
      <c r="AN1660" s="40">
        <v>76.928720720000001</v>
      </c>
      <c r="AO1660" s="40">
        <v>73.995117710000002</v>
      </c>
      <c r="AP1660" s="40">
        <v>75.893331419999996</v>
      </c>
      <c r="AQ1660" s="40">
        <v>77.023807500000004</v>
      </c>
      <c r="AR1660" s="40">
        <v>79.28299878</v>
      </c>
      <c r="AS1660" s="40">
        <v>82.003536990000001</v>
      </c>
      <c r="AT1660" s="40">
        <v>84.458184419999995</v>
      </c>
      <c r="AU1660" s="40">
        <v>86.697125740000004</v>
      </c>
      <c r="AV1660" s="40">
        <v>89.466087770000001</v>
      </c>
      <c r="AW1660" s="40">
        <v>92.073226210000001</v>
      </c>
      <c r="AX1660" s="40">
        <v>94.91068593</v>
      </c>
      <c r="AY1660" s="40">
        <v>97.000834060000003</v>
      </c>
      <c r="AZ1660" s="40">
        <v>99.999589130000004</v>
      </c>
      <c r="BA1660" s="40">
        <v>102.9995768</v>
      </c>
      <c r="BB1660" s="40">
        <v>106.0895641</v>
      </c>
      <c r="BC1660" s="40">
        <v>165.62502119999999</v>
      </c>
      <c r="BD1660" s="40">
        <v>170.59299519999999</v>
      </c>
      <c r="BE1660" s="40">
        <v>175.69845749999999</v>
      </c>
      <c r="BF1660" s="40">
        <v>180.96907680000001</v>
      </c>
      <c r="BG1660" s="40">
        <v>185.96947359999999</v>
      </c>
      <c r="BH1660" s="40">
        <v>189.26370560000001</v>
      </c>
      <c r="BI1660" s="40">
        <v>195.97207739999999</v>
      </c>
      <c r="BJ1660" s="40">
        <v>202.6901709</v>
      </c>
      <c r="BK1660" s="40">
        <v>213.146895</v>
      </c>
      <c r="BL1660" s="40">
        <v>0</v>
      </c>
    </row>
    <row r="1661" spans="1:64" x14ac:dyDescent="0.3">
      <c r="A1661" s="40" t="s">
        <v>279</v>
      </c>
      <c r="B1661" s="40" t="s">
        <v>280</v>
      </c>
      <c r="C1661" s="40" t="s">
        <v>329</v>
      </c>
      <c r="D1661" s="40" t="s">
        <v>288</v>
      </c>
      <c r="E1661" s="40" t="s">
        <v>287</v>
      </c>
      <c r="F1661" s="40">
        <v>0</v>
      </c>
      <c r="G1661" s="40" t="s">
        <v>290</v>
      </c>
      <c r="H1661" s="40">
        <v>45.600372810000003</v>
      </c>
      <c r="I1661" s="40">
        <v>45.271882890000001</v>
      </c>
      <c r="J1661" s="40">
        <v>45.232065929999997</v>
      </c>
      <c r="K1661" s="40">
        <v>45.097683689999997</v>
      </c>
      <c r="L1661" s="40">
        <v>46.307123840000003</v>
      </c>
      <c r="M1661" s="40">
        <v>47.104458450000003</v>
      </c>
      <c r="N1661" s="40">
        <v>50.10678162</v>
      </c>
      <c r="O1661" s="40">
        <v>50.983566000000003</v>
      </c>
      <c r="P1661" s="40">
        <v>56.298104799999997</v>
      </c>
      <c r="Q1661" s="40">
        <v>56.272248660000002</v>
      </c>
      <c r="R1661" s="40">
        <v>57.853514500000003</v>
      </c>
      <c r="S1661" s="40">
        <v>59.505828729999998</v>
      </c>
      <c r="T1661" s="40">
        <v>61.075537699999998</v>
      </c>
      <c r="U1661" s="40">
        <v>61.50942311</v>
      </c>
      <c r="V1661" s="40">
        <v>63.99735098</v>
      </c>
      <c r="W1661" s="40">
        <v>71.494560930000006</v>
      </c>
      <c r="X1661" s="40">
        <v>74.44781467</v>
      </c>
      <c r="Y1661" s="40">
        <v>75.796225960000001</v>
      </c>
      <c r="Z1661" s="40">
        <v>78.926615400000003</v>
      </c>
      <c r="AA1661" s="40">
        <v>77.412371460000003</v>
      </c>
      <c r="AB1661" s="40">
        <v>82.315720519999999</v>
      </c>
      <c r="AC1661" s="40">
        <v>87.577725819999998</v>
      </c>
      <c r="AD1661" s="40">
        <v>83.433387550000006</v>
      </c>
      <c r="AE1661" s="40">
        <v>79.188879760000006</v>
      </c>
      <c r="AF1661" s="40">
        <v>88.317037159999998</v>
      </c>
      <c r="AG1661" s="40">
        <v>90.232924729999993</v>
      </c>
      <c r="AH1661" s="40">
        <v>93.226985880000001</v>
      </c>
      <c r="AI1661" s="40">
        <v>94.696595020000004</v>
      </c>
      <c r="AJ1661" s="40">
        <v>95.906383559999995</v>
      </c>
      <c r="AK1661" s="40">
        <v>103.2254674</v>
      </c>
      <c r="AL1661" s="40">
        <v>107.03794120000001</v>
      </c>
      <c r="AM1661" s="40">
        <v>107.6202643</v>
      </c>
      <c r="AN1661" s="40">
        <v>100.8712896</v>
      </c>
      <c r="AO1661" s="40">
        <v>94.067566690000007</v>
      </c>
      <c r="AP1661" s="40">
        <v>87.219049670000004</v>
      </c>
      <c r="AQ1661" s="40">
        <v>80.365555520000001</v>
      </c>
      <c r="AR1661" s="40">
        <v>97.967697599999994</v>
      </c>
      <c r="AS1661" s="40">
        <v>100.6335426</v>
      </c>
      <c r="AT1661" s="40">
        <v>107.1233486</v>
      </c>
      <c r="AU1661" s="40">
        <v>98.227986040000005</v>
      </c>
      <c r="AV1661" s="40">
        <v>101.7821026</v>
      </c>
      <c r="AW1661" s="40">
        <v>95.997942660000007</v>
      </c>
      <c r="AX1661" s="40">
        <v>92.068312359999993</v>
      </c>
      <c r="AY1661" s="40">
        <v>91.697412409999998</v>
      </c>
      <c r="AZ1661" s="40">
        <v>100.0763341</v>
      </c>
      <c r="BA1661" s="40">
        <v>108.2262535</v>
      </c>
      <c r="BB1661" s="40">
        <v>96.570764370000006</v>
      </c>
      <c r="BC1661" s="40">
        <v>91.615284950000003</v>
      </c>
      <c r="BD1661" s="40">
        <v>117.3405795</v>
      </c>
      <c r="BE1661" s="40">
        <v>120.0481327</v>
      </c>
      <c r="BF1661" s="40">
        <v>101.0533477</v>
      </c>
      <c r="BG1661" s="40">
        <v>149.48654790000001</v>
      </c>
      <c r="BH1661" s="40">
        <v>153.92542710000001</v>
      </c>
      <c r="BI1661" s="40">
        <v>156.45576500000001</v>
      </c>
      <c r="BJ1661" s="40">
        <v>152.15672789999999</v>
      </c>
      <c r="BK1661" s="40">
        <v>149.39534710000001</v>
      </c>
      <c r="BL1661" s="40">
        <v>0</v>
      </c>
    </row>
    <row r="1662" spans="1:64" x14ac:dyDescent="0.3">
      <c r="A1662" s="40" t="s">
        <v>281</v>
      </c>
      <c r="B1662" s="40" t="s">
        <v>282</v>
      </c>
      <c r="C1662" s="40" t="s">
        <v>329</v>
      </c>
      <c r="D1662" s="40" t="s">
        <v>288</v>
      </c>
      <c r="E1662" s="40" t="s">
        <v>287</v>
      </c>
      <c r="F1662" s="40">
        <v>0</v>
      </c>
      <c r="G1662" s="40" t="s">
        <v>290</v>
      </c>
      <c r="H1662" s="40">
        <v>64.58934438</v>
      </c>
      <c r="I1662" s="40">
        <v>65.835300840000002</v>
      </c>
      <c r="J1662" s="40">
        <v>67.775695909999996</v>
      </c>
      <c r="K1662" s="40">
        <v>64.272375370000006</v>
      </c>
      <c r="L1662" s="40">
        <v>65.357133849999997</v>
      </c>
      <c r="M1662" s="40">
        <v>63.135787319999999</v>
      </c>
      <c r="N1662" s="40">
        <v>73.054757719999998</v>
      </c>
      <c r="O1662" s="40">
        <v>76.059710800000005</v>
      </c>
      <c r="P1662" s="40">
        <v>90.008504669999994</v>
      </c>
      <c r="Q1662" s="40">
        <v>97.602023239999994</v>
      </c>
      <c r="R1662" s="40">
        <v>104.2565348</v>
      </c>
      <c r="S1662" s="40">
        <v>105.48409049999999</v>
      </c>
      <c r="T1662" s="40">
        <v>106.42933360000001</v>
      </c>
      <c r="U1662" s="40">
        <v>108.0627137</v>
      </c>
      <c r="V1662" s="40">
        <v>115.02978570000001</v>
      </c>
      <c r="W1662" s="40">
        <v>117.6512599</v>
      </c>
      <c r="X1662" s="40">
        <v>123.0429266</v>
      </c>
      <c r="Y1662" s="40">
        <v>113.02082900000001</v>
      </c>
      <c r="Z1662" s="40">
        <v>103.13988759999999</v>
      </c>
      <c r="AA1662" s="40">
        <v>96.596284560000001</v>
      </c>
      <c r="AB1662" s="40">
        <v>97.584378700000002</v>
      </c>
      <c r="AC1662" s="40">
        <v>103.23063089999999</v>
      </c>
      <c r="AD1662" s="40">
        <v>101.6048128</v>
      </c>
      <c r="AE1662" s="40">
        <v>101.3124176</v>
      </c>
      <c r="AF1662" s="40">
        <v>102.55509720000001</v>
      </c>
      <c r="AG1662" s="40">
        <v>108.33519579999999</v>
      </c>
      <c r="AH1662" s="40">
        <v>111.29922620000001</v>
      </c>
      <c r="AI1662" s="40">
        <v>110.2229093</v>
      </c>
      <c r="AJ1662" s="40">
        <v>110.4774948</v>
      </c>
      <c r="AK1662" s="40">
        <v>120.96087110000001</v>
      </c>
      <c r="AL1662" s="40">
        <v>102.0383643</v>
      </c>
      <c r="AM1662" s="40">
        <v>113.9383449</v>
      </c>
      <c r="AN1662" s="40">
        <v>81.114462639999999</v>
      </c>
      <c r="AO1662" s="40">
        <v>83.509078529999996</v>
      </c>
      <c r="AP1662" s="40">
        <v>87.219472850000002</v>
      </c>
      <c r="AQ1662" s="40">
        <v>104.0759328</v>
      </c>
      <c r="AR1662" s="40">
        <v>103.3717872</v>
      </c>
      <c r="AS1662" s="40">
        <v>108.2517624</v>
      </c>
      <c r="AT1662" s="40">
        <v>116.0288824</v>
      </c>
      <c r="AU1662" s="40">
        <v>118.9544351</v>
      </c>
      <c r="AV1662" s="40">
        <v>121.3566129</v>
      </c>
      <c r="AW1662" s="40">
        <v>110.0641085</v>
      </c>
      <c r="AX1662" s="40">
        <v>104.87409359999999</v>
      </c>
      <c r="AY1662" s="40">
        <v>101.25948390000001</v>
      </c>
      <c r="AZ1662" s="40">
        <v>101.47373899999999</v>
      </c>
      <c r="BA1662" s="40">
        <v>97.266777020000006</v>
      </c>
      <c r="BB1662" s="40">
        <v>98.421233939999993</v>
      </c>
      <c r="BC1662" s="40">
        <v>97.445826229999994</v>
      </c>
      <c r="BD1662" s="40">
        <v>105.4614047</v>
      </c>
      <c r="BE1662" s="40">
        <v>114.4135376</v>
      </c>
      <c r="BF1662" s="40">
        <v>119.5730602</v>
      </c>
      <c r="BG1662" s="40">
        <v>120.7693019</v>
      </c>
      <c r="BH1662" s="40">
        <v>121.9237588</v>
      </c>
      <c r="BI1662" s="40">
        <v>97.383568729999993</v>
      </c>
      <c r="BJ1662" s="40">
        <v>99.362675920000001</v>
      </c>
      <c r="BK1662" s="40">
        <v>110.69922870000001</v>
      </c>
      <c r="BL1662" s="40">
        <v>0</v>
      </c>
    </row>
    <row r="1663" spans="1:64" x14ac:dyDescent="0.3">
      <c r="A1663" s="40" t="s">
        <v>147</v>
      </c>
      <c r="B1663" s="40" t="s">
        <v>148</v>
      </c>
      <c r="C1663" s="40" t="s">
        <v>330</v>
      </c>
      <c r="D1663" s="40" t="s">
        <v>288</v>
      </c>
      <c r="E1663" s="40" t="s">
        <v>287</v>
      </c>
      <c r="F1663" s="40">
        <v>0</v>
      </c>
      <c r="G1663" s="40" t="s">
        <v>290</v>
      </c>
      <c r="H1663" s="40">
        <v>21.54384993</v>
      </c>
      <c r="I1663" s="40">
        <v>22.078925949999999</v>
      </c>
      <c r="J1663" s="40">
        <v>22.360544900000001</v>
      </c>
      <c r="K1663" s="40">
        <v>24.219229989999999</v>
      </c>
      <c r="L1663" s="40">
        <v>27.739466910000001</v>
      </c>
      <c r="M1663" s="40">
        <v>28.204138180000001</v>
      </c>
      <c r="N1663" s="40">
        <v>28.86594272</v>
      </c>
      <c r="O1663" s="40">
        <v>29.253168779999999</v>
      </c>
      <c r="P1663" s="40">
        <v>30.274037490000001</v>
      </c>
      <c r="Q1663" s="40">
        <v>30.93584203</v>
      </c>
      <c r="R1663" s="40">
        <v>31.611727519999999</v>
      </c>
      <c r="S1663" s="40">
        <v>29.640394839999999</v>
      </c>
      <c r="T1663" s="40">
        <v>28.021085859999999</v>
      </c>
      <c r="U1663" s="40">
        <v>29.492544890000001</v>
      </c>
      <c r="V1663" s="40">
        <v>30.55565644</v>
      </c>
      <c r="W1663" s="40">
        <v>31.431491390000001</v>
      </c>
      <c r="X1663" s="40">
        <v>32.465032950000001</v>
      </c>
      <c r="Y1663" s="40">
        <v>33.753439659999998</v>
      </c>
      <c r="Z1663" s="40">
        <v>35.261509150000002</v>
      </c>
      <c r="AA1663" s="40">
        <v>36.497816360000002</v>
      </c>
      <c r="AB1663" s="40">
        <v>38.02559918</v>
      </c>
      <c r="AC1663" s="40">
        <v>39.422429190000003</v>
      </c>
      <c r="AD1663" s="40">
        <v>40.829115860000002</v>
      </c>
      <c r="AE1663" s="40">
        <v>42.245659199999999</v>
      </c>
      <c r="AF1663" s="40">
        <v>48.94678219</v>
      </c>
      <c r="AG1663" s="40">
        <v>50.136622269999997</v>
      </c>
      <c r="AH1663" s="40">
        <v>51.374337570000002</v>
      </c>
      <c r="AI1663" s="40">
        <v>52.630358100000002</v>
      </c>
      <c r="AJ1663" s="40">
        <v>53.915948630000003</v>
      </c>
      <c r="AK1663" s="40">
        <v>53.915948630000003</v>
      </c>
      <c r="AL1663" s="40">
        <v>56.3181583</v>
      </c>
      <c r="AM1663" s="40">
        <v>57.573474779999998</v>
      </c>
      <c r="AN1663" s="40">
        <v>58.842449790000003</v>
      </c>
      <c r="AO1663" s="40">
        <v>60.156624630000003</v>
      </c>
      <c r="AP1663" s="40">
        <v>61.578237110000003</v>
      </c>
      <c r="AQ1663" s="40">
        <v>62.921559520000002</v>
      </c>
      <c r="AR1663" s="40">
        <v>64.450187200000002</v>
      </c>
      <c r="AS1663" s="40">
        <v>65.937616840000004</v>
      </c>
      <c r="AT1663" s="40">
        <v>67.460726199999996</v>
      </c>
      <c r="AU1663" s="40">
        <v>69.020975460000002</v>
      </c>
      <c r="AV1663" s="40">
        <v>70.618695529999997</v>
      </c>
      <c r="AW1663" s="40">
        <v>72.253696320000003</v>
      </c>
      <c r="AX1663" s="40">
        <v>95.636578569999998</v>
      </c>
      <c r="AY1663" s="40">
        <v>97.784734150000006</v>
      </c>
      <c r="AZ1663" s="40">
        <v>99.982906670000006</v>
      </c>
      <c r="BA1663" s="40">
        <v>102.2323592</v>
      </c>
      <c r="BB1663" s="40">
        <v>104.5342407</v>
      </c>
      <c r="BC1663" s="40">
        <v>106.889903</v>
      </c>
      <c r="BD1663" s="40">
        <v>109.300633</v>
      </c>
      <c r="BE1663" s="40">
        <v>111.7677826</v>
      </c>
      <c r="BF1663" s="40">
        <v>114.29273449999999</v>
      </c>
      <c r="BG1663" s="40">
        <v>116.87686720000001</v>
      </c>
      <c r="BH1663" s="40">
        <v>119.52220699999999</v>
      </c>
      <c r="BI1663" s="40">
        <v>122.2276949</v>
      </c>
      <c r="BJ1663" s="40">
        <v>124.9991042</v>
      </c>
      <c r="BK1663" s="40">
        <v>127.8347888</v>
      </c>
      <c r="BL1663" s="40">
        <v>0</v>
      </c>
    </row>
    <row r="1664" spans="1:64" x14ac:dyDescent="0.3">
      <c r="A1664" s="40" t="s">
        <v>153</v>
      </c>
      <c r="B1664" s="40" t="s">
        <v>154</v>
      </c>
      <c r="C1664" s="40" t="s">
        <v>330</v>
      </c>
      <c r="D1664" s="40" t="s">
        <v>288</v>
      </c>
      <c r="E1664" s="40" t="s">
        <v>287</v>
      </c>
      <c r="F1664" s="40">
        <v>0</v>
      </c>
      <c r="G1664" s="40" t="s">
        <v>290</v>
      </c>
      <c r="H1664" s="40">
        <v>29.659773179999998</v>
      </c>
      <c r="I1664" s="40">
        <v>29.79986658</v>
      </c>
      <c r="J1664" s="40">
        <v>31.360907269999998</v>
      </c>
      <c r="K1664" s="40">
        <v>27.99866578</v>
      </c>
      <c r="L1664" s="40">
        <v>30.10006671</v>
      </c>
      <c r="M1664" s="40">
        <v>32.735823879999998</v>
      </c>
      <c r="N1664" s="40">
        <v>32.657771850000003</v>
      </c>
      <c r="O1664" s="40">
        <v>33.622414939999999</v>
      </c>
      <c r="P1664" s="40">
        <v>36.624416279999998</v>
      </c>
      <c r="Q1664" s="40">
        <v>40.076717809999998</v>
      </c>
      <c r="R1664" s="40">
        <v>42.628418949999997</v>
      </c>
      <c r="S1664" s="40">
        <v>40.376917949999999</v>
      </c>
      <c r="T1664" s="40">
        <v>39.476317549999997</v>
      </c>
      <c r="U1664" s="40">
        <v>40.727151429999999</v>
      </c>
      <c r="V1664" s="40">
        <v>43.669112740000003</v>
      </c>
      <c r="W1664" s="40">
        <v>45.996664440000004</v>
      </c>
      <c r="X1664" s="40">
        <v>49.584556370000001</v>
      </c>
      <c r="Y1664" s="40">
        <v>51.35223482</v>
      </c>
      <c r="Z1664" s="40">
        <v>52.57505003</v>
      </c>
      <c r="AA1664" s="40">
        <v>60.574803199999998</v>
      </c>
      <c r="AB1664" s="40">
        <v>61.390026679999998</v>
      </c>
      <c r="AC1664" s="40">
        <v>57.210140090000003</v>
      </c>
      <c r="AD1664" s="40">
        <v>55.921080719999999</v>
      </c>
      <c r="AE1664" s="40">
        <v>58.272848570000001</v>
      </c>
      <c r="AF1664" s="40">
        <v>67.299246159999996</v>
      </c>
      <c r="AG1664" s="40">
        <v>69.667312879999997</v>
      </c>
      <c r="AH1664" s="40">
        <v>71.66047365</v>
      </c>
      <c r="AI1664" s="40">
        <v>74.243545699999999</v>
      </c>
      <c r="AJ1664" s="40">
        <v>76.965310209999998</v>
      </c>
      <c r="AK1664" s="40">
        <v>79.851234160000004</v>
      </c>
      <c r="AL1664" s="40">
        <v>79.352901930000002</v>
      </c>
      <c r="AM1664" s="40">
        <v>79.472981989999994</v>
      </c>
      <c r="AN1664" s="40">
        <v>79.613075379999998</v>
      </c>
      <c r="AO1664" s="40">
        <v>79.753168779999996</v>
      </c>
      <c r="AP1664" s="40">
        <v>79.192795200000006</v>
      </c>
      <c r="AQ1664" s="40">
        <v>78.974649769999999</v>
      </c>
      <c r="AR1664" s="40">
        <v>80.771847899999997</v>
      </c>
      <c r="AS1664" s="40">
        <v>82.498999330000004</v>
      </c>
      <c r="AT1664" s="40">
        <v>91.961307540000007</v>
      </c>
      <c r="AU1664" s="40">
        <v>98.739826550000004</v>
      </c>
      <c r="AV1664" s="40">
        <v>97.665110069999997</v>
      </c>
      <c r="AW1664" s="40">
        <v>94.863242159999999</v>
      </c>
      <c r="AX1664" s="40">
        <v>97.665110069999997</v>
      </c>
      <c r="AY1664" s="40">
        <v>99.06604403</v>
      </c>
      <c r="AZ1664" s="40">
        <v>100.466978</v>
      </c>
      <c r="BA1664" s="40">
        <v>100.466978</v>
      </c>
      <c r="BB1664" s="40">
        <v>100.466978</v>
      </c>
      <c r="BC1664" s="40">
        <v>87.10206805</v>
      </c>
      <c r="BD1664" s="40">
        <v>86.461841230000005</v>
      </c>
      <c r="BE1664" s="40">
        <v>86.14963109</v>
      </c>
      <c r="BF1664" s="40">
        <v>89.111825879999998</v>
      </c>
      <c r="BG1664" s="40">
        <v>95.293392929999996</v>
      </c>
      <c r="BH1664" s="40">
        <v>99.842085389999994</v>
      </c>
      <c r="BI1664" s="40">
        <v>100.74716479999999</v>
      </c>
      <c r="BJ1664" s="40">
        <v>103.10479049999999</v>
      </c>
      <c r="BK1664" s="40">
        <v>99.308827890000003</v>
      </c>
      <c r="BL1664" s="40">
        <v>0</v>
      </c>
    </row>
    <row r="1665" spans="1:64" x14ac:dyDescent="0.3">
      <c r="A1665" s="40" t="s">
        <v>155</v>
      </c>
      <c r="B1665" s="40" t="s">
        <v>156</v>
      </c>
      <c r="C1665" s="40" t="s">
        <v>330</v>
      </c>
      <c r="D1665" s="40" t="s">
        <v>288</v>
      </c>
      <c r="E1665" s="40" t="s">
        <v>287</v>
      </c>
      <c r="F1665" s="40">
        <v>0</v>
      </c>
      <c r="G1665" s="40" t="s">
        <v>290</v>
      </c>
      <c r="H1665" s="40">
        <v>60.660612690000001</v>
      </c>
      <c r="I1665" s="40">
        <v>61.434768179999999</v>
      </c>
      <c r="J1665" s="40">
        <v>62.208923679999998</v>
      </c>
      <c r="K1665" s="40">
        <v>62.983079170000003</v>
      </c>
      <c r="L1665" s="40">
        <v>63.757234670000003</v>
      </c>
      <c r="M1665" s="40">
        <v>65.434571570000003</v>
      </c>
      <c r="N1665" s="40">
        <v>66.549724130000001</v>
      </c>
      <c r="O1665" s="40">
        <v>67.388392580000001</v>
      </c>
      <c r="P1665" s="40">
        <v>65.987539780000006</v>
      </c>
      <c r="Q1665" s="40">
        <v>66.540507989999995</v>
      </c>
      <c r="R1665" s="40">
        <v>65.987539780000006</v>
      </c>
      <c r="S1665" s="40">
        <v>70.097936809999993</v>
      </c>
      <c r="T1665" s="40">
        <v>61.195148629999998</v>
      </c>
      <c r="U1665" s="40">
        <v>47.35251109</v>
      </c>
      <c r="V1665" s="40">
        <v>50.504429889999997</v>
      </c>
      <c r="W1665" s="40">
        <v>55.134617040000002</v>
      </c>
      <c r="X1665" s="40">
        <v>61.125105990000002</v>
      </c>
      <c r="Y1665" s="40">
        <v>62.708438289999997</v>
      </c>
      <c r="Z1665" s="40">
        <v>64.330478380000002</v>
      </c>
      <c r="AA1665" s="40">
        <v>65.902751319999993</v>
      </c>
      <c r="AB1665" s="40">
        <v>67.495299770000003</v>
      </c>
      <c r="AC1665" s="40">
        <v>69.135772130000007</v>
      </c>
      <c r="AD1665" s="40">
        <v>69.178166360000006</v>
      </c>
      <c r="AE1665" s="40">
        <v>55.084849900000002</v>
      </c>
      <c r="AF1665" s="40">
        <v>56.454367830000002</v>
      </c>
      <c r="AG1665" s="40">
        <v>57.874574520000003</v>
      </c>
      <c r="AH1665" s="40">
        <v>59.599752389999999</v>
      </c>
      <c r="AI1665" s="40">
        <v>61.156072209999998</v>
      </c>
      <c r="AJ1665" s="40">
        <v>62.666873520000003</v>
      </c>
      <c r="AK1665" s="40">
        <v>64.226575650000001</v>
      </c>
      <c r="AL1665" s="40">
        <v>65.820692679999993</v>
      </c>
      <c r="AM1665" s="40">
        <v>67.399732119999996</v>
      </c>
      <c r="AN1665" s="40">
        <v>69.073026830000003</v>
      </c>
      <c r="AO1665" s="40">
        <v>69.861082100000004</v>
      </c>
      <c r="AP1665" s="40">
        <v>72.346674199999995</v>
      </c>
      <c r="AQ1665" s="40">
        <v>74.195971319999998</v>
      </c>
      <c r="AR1665" s="40">
        <v>83.301711740000002</v>
      </c>
      <c r="AS1665" s="40">
        <v>85.296979559999997</v>
      </c>
      <c r="AT1665" s="40">
        <v>87.292238170000005</v>
      </c>
      <c r="AU1665" s="40">
        <v>89.424649479999999</v>
      </c>
      <c r="AV1665" s="40">
        <v>91.570956879999997</v>
      </c>
      <c r="AW1665" s="40">
        <v>93.659912259999999</v>
      </c>
      <c r="AX1665" s="40">
        <v>95.80174246</v>
      </c>
      <c r="AY1665" s="40">
        <v>97.848277809999999</v>
      </c>
      <c r="AZ1665" s="40">
        <v>99.996190659999996</v>
      </c>
      <c r="BA1665" s="40">
        <v>102.1555315</v>
      </c>
      <c r="BB1665" s="40">
        <v>105.6649037</v>
      </c>
      <c r="BC1665" s="40">
        <v>108.20086019999999</v>
      </c>
      <c r="BD1665" s="40">
        <v>110.79768180000001</v>
      </c>
      <c r="BE1665" s="40">
        <v>118.19542509999999</v>
      </c>
      <c r="BF1665" s="40">
        <v>122.45898510000001</v>
      </c>
      <c r="BG1665" s="40">
        <v>126.36866209999999</v>
      </c>
      <c r="BH1665" s="40">
        <v>125.77043519999999</v>
      </c>
      <c r="BI1665" s="40">
        <v>124.68992609999999</v>
      </c>
      <c r="BJ1665" s="40">
        <v>426.15454540000002</v>
      </c>
      <c r="BK1665" s="40">
        <v>450.51244120000001</v>
      </c>
      <c r="BL1665" s="40">
        <v>0</v>
      </c>
    </row>
    <row r="1666" spans="1:64" x14ac:dyDescent="0.3">
      <c r="A1666" s="40" t="s">
        <v>284</v>
      </c>
      <c r="B1666" s="40" t="s">
        <v>272</v>
      </c>
      <c r="C1666" s="40" t="s">
        <v>330</v>
      </c>
      <c r="D1666" s="40" t="s">
        <v>288</v>
      </c>
      <c r="E1666" s="40" t="s">
        <v>287</v>
      </c>
      <c r="F1666" s="40">
        <v>0</v>
      </c>
      <c r="G1666" s="40" t="s">
        <v>290</v>
      </c>
      <c r="H1666" s="40">
        <v>23.258393330000001</v>
      </c>
      <c r="I1666" s="40">
        <v>24.011692190000002</v>
      </c>
      <c r="J1666" s="40">
        <v>25.198661560000001</v>
      </c>
      <c r="K1666" s="40">
        <v>26.13660011</v>
      </c>
      <c r="L1666" s="40">
        <v>27.300295569999999</v>
      </c>
      <c r="M1666" s="40">
        <v>28.22349397</v>
      </c>
      <c r="N1666" s="40">
        <v>30.457789259999998</v>
      </c>
      <c r="O1666" s="40">
        <v>31.807676000000001</v>
      </c>
      <c r="P1666" s="40">
        <v>33.972149559999998</v>
      </c>
      <c r="Q1666" s="40">
        <v>35.073781269999998</v>
      </c>
      <c r="R1666" s="40">
        <v>36.190928909999997</v>
      </c>
      <c r="S1666" s="40">
        <v>37.758038800000001</v>
      </c>
      <c r="T1666" s="40">
        <v>38.743300959999999</v>
      </c>
      <c r="U1666" s="40">
        <v>39.255326959999998</v>
      </c>
      <c r="V1666" s="40">
        <v>40.186283340000003</v>
      </c>
      <c r="W1666" s="40">
        <v>42.668833659999997</v>
      </c>
      <c r="X1666" s="40">
        <v>45.461702770000002</v>
      </c>
      <c r="Y1666" s="40">
        <v>47.401195209999997</v>
      </c>
      <c r="Z1666" s="40">
        <v>49.107948550000003</v>
      </c>
      <c r="AA1666" s="40">
        <v>51.062956929999999</v>
      </c>
      <c r="AB1666" s="40">
        <v>52.304232089999999</v>
      </c>
      <c r="AC1666" s="40">
        <v>56.128911180000003</v>
      </c>
      <c r="AD1666" s="40">
        <v>56.943498009999999</v>
      </c>
      <c r="AE1666" s="40">
        <v>59.193309239999998</v>
      </c>
      <c r="AF1666" s="40">
        <v>60.442342369999999</v>
      </c>
      <c r="AG1666" s="40">
        <v>62.436140600000002</v>
      </c>
      <c r="AH1666" s="40">
        <v>64.352359120000003</v>
      </c>
      <c r="AI1666" s="40">
        <v>68.968351130000002</v>
      </c>
      <c r="AJ1666" s="40">
        <v>72.405131729999994</v>
      </c>
      <c r="AK1666" s="40">
        <v>75.85742827</v>
      </c>
      <c r="AL1666" s="40">
        <v>78.231367019999993</v>
      </c>
      <c r="AM1666" s="40">
        <v>80.53548404</v>
      </c>
      <c r="AN1666" s="40">
        <v>82.296543170000007</v>
      </c>
      <c r="AO1666" s="40">
        <v>84.14293997</v>
      </c>
      <c r="AP1666" s="40">
        <v>86.035884589999995</v>
      </c>
      <c r="AQ1666" s="40">
        <v>87.998650940000005</v>
      </c>
      <c r="AR1666" s="40">
        <v>90.081471870000001</v>
      </c>
      <c r="AS1666" s="40">
        <v>88.433097250000003</v>
      </c>
      <c r="AT1666" s="40">
        <v>90.32103798</v>
      </c>
      <c r="AU1666" s="40">
        <v>90.32103798</v>
      </c>
      <c r="AV1666" s="40">
        <v>92.249723560000007</v>
      </c>
      <c r="AW1666" s="40">
        <v>94.220015140000001</v>
      </c>
      <c r="AX1666" s="40">
        <v>96.104387209999999</v>
      </c>
      <c r="AY1666" s="40">
        <v>98.026431970000004</v>
      </c>
      <c r="AZ1666" s="40">
        <v>99.986917480000002</v>
      </c>
      <c r="BA1666" s="40">
        <v>101.9866506</v>
      </c>
      <c r="BB1666" s="40">
        <v>104.0263992</v>
      </c>
      <c r="BC1666" s="40">
        <v>106.1069316</v>
      </c>
      <c r="BD1666" s="40">
        <v>108.53021099999999</v>
      </c>
      <c r="BE1666" s="40">
        <v>109.29142299999999</v>
      </c>
      <c r="BF1666" s="40">
        <v>109.4692512</v>
      </c>
      <c r="BG1666" s="40">
        <v>109.64786290000001</v>
      </c>
      <c r="BH1666" s="40">
        <v>110.1883296</v>
      </c>
      <c r="BI1666" s="40">
        <v>110.5433111</v>
      </c>
      <c r="BJ1666" s="40">
        <v>111.193522</v>
      </c>
      <c r="BK1666" s="40">
        <v>116.2033551</v>
      </c>
      <c r="BL1666" s="40">
        <v>0</v>
      </c>
    </row>
    <row r="1667" spans="1:64" x14ac:dyDescent="0.3">
      <c r="A1667" s="40" t="s">
        <v>273</v>
      </c>
      <c r="B1667" s="40" t="s">
        <v>274</v>
      </c>
      <c r="C1667" s="40" t="s">
        <v>330</v>
      </c>
      <c r="D1667" s="40" t="s">
        <v>288</v>
      </c>
      <c r="E1667" s="40" t="s">
        <v>287</v>
      </c>
      <c r="F1667" s="40">
        <v>0</v>
      </c>
      <c r="G1667" s="40" t="s">
        <v>290</v>
      </c>
      <c r="H1667" s="40">
        <v>31.030825960000001</v>
      </c>
      <c r="I1667" s="40">
        <v>33.923019449999998</v>
      </c>
      <c r="J1667" s="40">
        <v>36.453688749999998</v>
      </c>
      <c r="K1667" s="40">
        <v>42.41883782</v>
      </c>
      <c r="L1667" s="40">
        <v>45.37128534</v>
      </c>
      <c r="M1667" s="40">
        <v>45.732809520000004</v>
      </c>
      <c r="N1667" s="40">
        <v>48.866019139999999</v>
      </c>
      <c r="O1667" s="40">
        <v>51.396688439999998</v>
      </c>
      <c r="P1667" s="40">
        <v>54.228627899999999</v>
      </c>
      <c r="Q1667" s="40">
        <v>54.613651150000003</v>
      </c>
      <c r="R1667" s="40">
        <v>54.670289940000004</v>
      </c>
      <c r="S1667" s="40">
        <v>58.289749579999999</v>
      </c>
      <c r="T1667" s="40">
        <v>57.04670892</v>
      </c>
      <c r="U1667" s="40">
        <v>63.201658190000003</v>
      </c>
      <c r="V1667" s="40">
        <v>59.212841339999997</v>
      </c>
      <c r="W1667" s="40">
        <v>57.620929840000002</v>
      </c>
      <c r="X1667" s="40">
        <v>55.572292789999999</v>
      </c>
      <c r="Y1667" s="40">
        <v>55.415632309999999</v>
      </c>
      <c r="Z1667" s="40">
        <v>55.650623029999998</v>
      </c>
      <c r="AA1667" s="40">
        <v>57.259405649999998</v>
      </c>
      <c r="AB1667" s="40">
        <v>58.886264490000002</v>
      </c>
      <c r="AC1667" s="40">
        <v>62.170109179999997</v>
      </c>
      <c r="AD1667" s="40">
        <v>64.471813159999996</v>
      </c>
      <c r="AE1667" s="40">
        <v>66.556602639999994</v>
      </c>
      <c r="AF1667" s="40">
        <v>69.43674532</v>
      </c>
      <c r="AG1667" s="40">
        <v>68.634812370000006</v>
      </c>
      <c r="AH1667" s="40">
        <v>72.773836489999994</v>
      </c>
      <c r="AI1667" s="40">
        <v>72.618320839999996</v>
      </c>
      <c r="AJ1667" s="40">
        <v>75.500066279999999</v>
      </c>
      <c r="AK1667" s="40">
        <v>73.84514111</v>
      </c>
      <c r="AL1667" s="40">
        <v>76.637963650000003</v>
      </c>
      <c r="AM1667" s="40">
        <v>74.707870380000003</v>
      </c>
      <c r="AN1667" s="40">
        <v>75.498198400000007</v>
      </c>
      <c r="AO1667" s="40">
        <v>76.636885109999994</v>
      </c>
      <c r="AP1667" s="40">
        <v>76.709623769999993</v>
      </c>
      <c r="AQ1667" s="40">
        <v>81.305499990000001</v>
      </c>
      <c r="AR1667" s="40">
        <v>83.893091269999999</v>
      </c>
      <c r="AS1667" s="40">
        <v>85.356673740000005</v>
      </c>
      <c r="AT1667" s="40">
        <v>88.001012270000004</v>
      </c>
      <c r="AU1667" s="40">
        <v>89.983369890000006</v>
      </c>
      <c r="AV1667" s="40">
        <v>91.435492030000006</v>
      </c>
      <c r="AW1667" s="40">
        <v>93.164782720000005</v>
      </c>
      <c r="AX1667" s="40">
        <v>96.304017740000006</v>
      </c>
      <c r="AY1667" s="40">
        <v>97.732640810000007</v>
      </c>
      <c r="AZ1667" s="40">
        <v>100.89597740000001</v>
      </c>
      <c r="BA1667" s="40">
        <v>101.3713817</v>
      </c>
      <c r="BB1667" s="40">
        <v>103.7996192</v>
      </c>
      <c r="BC1667" s="40">
        <v>106.517076</v>
      </c>
      <c r="BD1667" s="40">
        <v>110.46371499999999</v>
      </c>
      <c r="BE1667" s="40">
        <v>113.229375</v>
      </c>
      <c r="BF1667" s="40">
        <v>117.5556145</v>
      </c>
      <c r="BG1667" s="40">
        <v>122.0445398</v>
      </c>
      <c r="BH1667" s="40">
        <v>126.756405</v>
      </c>
      <c r="BI1667" s="40">
        <v>132.42630930000001</v>
      </c>
      <c r="BJ1667" s="40">
        <v>138.6565761</v>
      </c>
      <c r="BK1667" s="40">
        <v>138.6565761</v>
      </c>
      <c r="BL1667" s="40">
        <v>0</v>
      </c>
    </row>
    <row r="1668" spans="1:64" x14ac:dyDescent="0.3">
      <c r="A1668" s="40" t="s">
        <v>161</v>
      </c>
      <c r="B1668" s="40" t="s">
        <v>162</v>
      </c>
      <c r="C1668" s="40" t="s">
        <v>330</v>
      </c>
      <c r="D1668" s="40" t="s">
        <v>288</v>
      </c>
      <c r="E1668" s="40" t="s">
        <v>287</v>
      </c>
      <c r="F1668" s="40">
        <v>0</v>
      </c>
      <c r="G1668" s="40" t="s">
        <v>290</v>
      </c>
      <c r="H1668" s="40">
        <v>45.458016659999998</v>
      </c>
      <c r="I1668" s="40">
        <v>48.810612999999996</v>
      </c>
      <c r="J1668" s="40">
        <v>50.773255480000003</v>
      </c>
      <c r="K1668" s="40">
        <v>54.825871159999998</v>
      </c>
      <c r="L1668" s="40">
        <v>59.14025839</v>
      </c>
      <c r="M1668" s="40">
        <v>60.460451890000002</v>
      </c>
      <c r="N1668" s="40">
        <v>62.080237830000002</v>
      </c>
      <c r="O1668" s="40">
        <v>61.177429060000001</v>
      </c>
      <c r="P1668" s="40">
        <v>67.838244029999998</v>
      </c>
      <c r="Q1668" s="40">
        <v>67.149002929999995</v>
      </c>
      <c r="R1668" s="40">
        <v>68.813166570000007</v>
      </c>
      <c r="S1668" s="40">
        <v>59.370424710000002</v>
      </c>
      <c r="T1668" s="40">
        <v>54.362678950000003</v>
      </c>
      <c r="U1668" s="40">
        <v>47.262247410000001</v>
      </c>
      <c r="V1668" s="40">
        <v>51.591846490000002</v>
      </c>
      <c r="W1668" s="40">
        <v>54.307206829999998</v>
      </c>
      <c r="X1668" s="40">
        <v>55.003381949999998</v>
      </c>
      <c r="Y1668" s="40">
        <v>59.602020809999999</v>
      </c>
      <c r="Z1668" s="40">
        <v>63.78600557</v>
      </c>
      <c r="AA1668" s="40">
        <v>74.818023710000006</v>
      </c>
      <c r="AB1668" s="40">
        <v>79.262727429999998</v>
      </c>
      <c r="AC1668" s="40">
        <v>81.92954967</v>
      </c>
      <c r="AD1668" s="40">
        <v>70.693671480000006</v>
      </c>
      <c r="AE1668" s="40">
        <v>61.955425560000002</v>
      </c>
      <c r="AF1668" s="40">
        <v>55.825756149999997</v>
      </c>
      <c r="AG1668" s="40">
        <v>57.781148430000002</v>
      </c>
      <c r="AH1668" s="40">
        <v>59.23729161</v>
      </c>
      <c r="AI1668" s="40">
        <v>60.984663439999999</v>
      </c>
      <c r="AJ1668" s="40">
        <v>62.855460729999997</v>
      </c>
      <c r="AK1668" s="40">
        <v>65.379442249999997</v>
      </c>
      <c r="AL1668" s="40">
        <v>64.545689339999996</v>
      </c>
      <c r="AM1668" s="40">
        <v>64.984684610000002</v>
      </c>
      <c r="AN1668" s="40">
        <v>65.592668770000003</v>
      </c>
      <c r="AO1668" s="40">
        <v>66.378746169999999</v>
      </c>
      <c r="AP1668" s="40">
        <v>68.094314440000005</v>
      </c>
      <c r="AQ1668" s="40">
        <v>69.445941219999995</v>
      </c>
      <c r="AR1668" s="40">
        <v>70.998648880000005</v>
      </c>
      <c r="AS1668" s="40">
        <v>73.825050540000007</v>
      </c>
      <c r="AT1668" s="40">
        <v>77.010207059999999</v>
      </c>
      <c r="AU1668" s="40">
        <v>80.217058710000003</v>
      </c>
      <c r="AV1668" s="40">
        <v>82.251622190000006</v>
      </c>
      <c r="AW1668" s="40">
        <v>90.63167353</v>
      </c>
      <c r="AX1668" s="40">
        <v>93.839465439999998</v>
      </c>
      <c r="AY1668" s="40">
        <v>97.958417449999999</v>
      </c>
      <c r="AZ1668" s="40">
        <v>100.621903</v>
      </c>
      <c r="BA1668" s="40">
        <v>101.4196795</v>
      </c>
      <c r="BB1668" s="40">
        <v>107.926827</v>
      </c>
      <c r="BC1668" s="40">
        <v>111.4224873</v>
      </c>
      <c r="BD1668" s="40">
        <v>115.5100061</v>
      </c>
      <c r="BE1668" s="40">
        <v>123.8562957</v>
      </c>
      <c r="BF1668" s="40">
        <v>128.3218569</v>
      </c>
      <c r="BG1668" s="40">
        <v>132.95886999999999</v>
      </c>
      <c r="BH1668" s="40">
        <v>137.774373</v>
      </c>
      <c r="BI1668" s="40">
        <v>142.77567429999999</v>
      </c>
      <c r="BJ1668" s="40">
        <v>147.9704151</v>
      </c>
      <c r="BK1668" s="40">
        <v>158.9704758</v>
      </c>
      <c r="BL1668" s="40">
        <v>0</v>
      </c>
    </row>
    <row r="1669" spans="1:64" x14ac:dyDescent="0.3">
      <c r="A1669" s="40" t="s">
        <v>163</v>
      </c>
      <c r="B1669" s="40" t="s">
        <v>164</v>
      </c>
      <c r="C1669" s="40" t="s">
        <v>330</v>
      </c>
      <c r="D1669" s="40" t="s">
        <v>288</v>
      </c>
      <c r="E1669" s="40" t="s">
        <v>287</v>
      </c>
      <c r="F1669" s="40">
        <v>0</v>
      </c>
      <c r="G1669" s="40" t="s">
        <v>290</v>
      </c>
      <c r="H1669" s="40">
        <v>85.320842339999999</v>
      </c>
      <c r="I1669" s="40">
        <v>86.971693930000001</v>
      </c>
      <c r="J1669" s="40">
        <v>88.703074880000003</v>
      </c>
      <c r="K1669" s="40">
        <v>90.353926479999998</v>
      </c>
      <c r="L1669" s="40">
        <v>92.407424809999995</v>
      </c>
      <c r="M1669" s="40">
        <v>94.34012912</v>
      </c>
      <c r="N1669" s="40">
        <v>96.957332870000002</v>
      </c>
      <c r="O1669" s="40">
        <v>99.453742599999998</v>
      </c>
      <c r="P1669" s="40">
        <v>82.300991850000003</v>
      </c>
      <c r="Q1669" s="40">
        <v>80.931992969999996</v>
      </c>
      <c r="R1669" s="40">
        <v>79.321406039999999</v>
      </c>
      <c r="S1669" s="40">
        <v>69.859207859999998</v>
      </c>
      <c r="T1669" s="40">
        <v>68.449944299999999</v>
      </c>
      <c r="U1669" s="40">
        <v>54.981411139999999</v>
      </c>
      <c r="V1669" s="40">
        <v>55.810863410000003</v>
      </c>
      <c r="W1669" s="40">
        <v>58.995799050000002</v>
      </c>
      <c r="X1669" s="40">
        <v>61.701585090000002</v>
      </c>
      <c r="Y1669" s="40">
        <v>61.983437799999997</v>
      </c>
      <c r="Z1669" s="40">
        <v>63.569865919999998</v>
      </c>
      <c r="AA1669" s="40">
        <v>65.118847889999998</v>
      </c>
      <c r="AB1669" s="40">
        <v>71.572469699999999</v>
      </c>
      <c r="AC1669" s="40">
        <v>74.060826500000005</v>
      </c>
      <c r="AD1669" s="40">
        <v>62.007596599999999</v>
      </c>
      <c r="AE1669" s="40">
        <v>57.175835829999997</v>
      </c>
      <c r="AF1669" s="40">
        <v>62.007596599999999</v>
      </c>
      <c r="AG1669" s="40">
        <v>62.812890060000001</v>
      </c>
      <c r="AH1669" s="40">
        <v>63.980565579999997</v>
      </c>
      <c r="AI1669" s="40">
        <v>66.517239989999993</v>
      </c>
      <c r="AJ1669" s="40">
        <v>69.25523776</v>
      </c>
      <c r="AK1669" s="40">
        <v>72.275088249999996</v>
      </c>
      <c r="AL1669" s="40">
        <v>74.892291999999998</v>
      </c>
      <c r="AM1669" s="40">
        <v>68.047297569999998</v>
      </c>
      <c r="AN1669" s="40">
        <v>69.25523776</v>
      </c>
      <c r="AO1669" s="40">
        <v>66.436710640000001</v>
      </c>
      <c r="AP1669" s="40">
        <v>66.801508580000004</v>
      </c>
      <c r="AQ1669" s="40">
        <v>73.225334529999998</v>
      </c>
      <c r="AR1669" s="40">
        <v>80.412578679999996</v>
      </c>
      <c r="AS1669" s="40">
        <v>85.151730709999995</v>
      </c>
      <c r="AT1669" s="40">
        <v>92.141541059999994</v>
      </c>
      <c r="AU1669" s="40">
        <v>95.664176519999998</v>
      </c>
      <c r="AV1669" s="40">
        <v>99.326639110000002</v>
      </c>
      <c r="AW1669" s="40">
        <v>101.76849420000001</v>
      </c>
      <c r="AX1669" s="40">
        <v>103.0775632</v>
      </c>
      <c r="AY1669" s="40">
        <v>96.768088899999995</v>
      </c>
      <c r="AZ1669" s="40">
        <v>97.134497429999996</v>
      </c>
      <c r="BA1669" s="40">
        <v>106.0974137</v>
      </c>
      <c r="BB1669" s="40">
        <v>97.5572765</v>
      </c>
      <c r="BC1669" s="40">
        <v>93.012180060000006</v>
      </c>
      <c r="BD1669" s="40">
        <v>103.49572790000001</v>
      </c>
      <c r="BE1669" s="40">
        <v>106.33570400000001</v>
      </c>
      <c r="BF1669" s="40">
        <v>109.92274279999999</v>
      </c>
      <c r="BG1669" s="40">
        <v>114.0952743</v>
      </c>
      <c r="BH1669" s="40">
        <v>117.5815467</v>
      </c>
      <c r="BI1669" s="40">
        <v>117.4923162</v>
      </c>
      <c r="BJ1669" s="40">
        <v>126.6364234</v>
      </c>
      <c r="BK1669" s="40">
        <v>132.00059189999999</v>
      </c>
      <c r="BL1669" s="40">
        <v>0</v>
      </c>
    </row>
    <row r="1670" spans="1:64" x14ac:dyDescent="0.3">
      <c r="A1670" s="40" t="s">
        <v>167</v>
      </c>
      <c r="B1670" s="40" t="s">
        <v>168</v>
      </c>
      <c r="C1670" s="40" t="s">
        <v>330</v>
      </c>
      <c r="D1670" s="40" t="s">
        <v>288</v>
      </c>
      <c r="E1670" s="40" t="s">
        <v>287</v>
      </c>
      <c r="F1670" s="40">
        <v>0</v>
      </c>
      <c r="G1670" s="40" t="s">
        <v>290</v>
      </c>
      <c r="H1670" s="40">
        <v>43.584774539999998</v>
      </c>
      <c r="I1670" s="40">
        <v>45.497913089999997</v>
      </c>
      <c r="J1670" s="40">
        <v>45.957066339999997</v>
      </c>
      <c r="K1670" s="40">
        <v>50.28423789</v>
      </c>
      <c r="L1670" s="40">
        <v>52.593917879999999</v>
      </c>
      <c r="M1670" s="40">
        <v>54.298350409999998</v>
      </c>
      <c r="N1670" s="40">
        <v>56.09322221</v>
      </c>
      <c r="O1670" s="40">
        <v>58.131584369999999</v>
      </c>
      <c r="P1670" s="40">
        <v>56.225402690000003</v>
      </c>
      <c r="Q1670" s="40">
        <v>56.564191000000001</v>
      </c>
      <c r="R1670" s="40">
        <v>58.044037760000002</v>
      </c>
      <c r="S1670" s="40">
        <v>59.66842596</v>
      </c>
      <c r="T1670" s="40">
        <v>41.452761809999998</v>
      </c>
      <c r="U1670" s="40">
        <v>43.712540199999999</v>
      </c>
      <c r="V1670" s="40">
        <v>47.049816300000003</v>
      </c>
      <c r="W1670" s="40">
        <v>50.62193954</v>
      </c>
      <c r="X1670" s="40">
        <v>54.251896619999997</v>
      </c>
      <c r="Y1670" s="40">
        <v>56.832460339999997</v>
      </c>
      <c r="Z1670" s="40">
        <v>59.826583380000002</v>
      </c>
      <c r="AA1670" s="40">
        <v>62.914632490000002</v>
      </c>
      <c r="AB1670" s="40">
        <v>66.197888509999999</v>
      </c>
      <c r="AC1670" s="40">
        <v>69.769321640000001</v>
      </c>
      <c r="AD1670" s="40">
        <v>73.535437130000005</v>
      </c>
      <c r="AE1670" s="40">
        <v>49.82244103</v>
      </c>
      <c r="AF1670" s="40">
        <v>39.244217980000002</v>
      </c>
      <c r="AG1670" s="40">
        <v>37.689703170000001</v>
      </c>
      <c r="AH1670" s="40">
        <v>39.636334859999998</v>
      </c>
      <c r="AI1670" s="40">
        <v>41.688016640000001</v>
      </c>
      <c r="AJ1670" s="40">
        <v>43.850574190000003</v>
      </c>
      <c r="AK1670" s="40">
        <v>46.130250599999997</v>
      </c>
      <c r="AL1670" s="40">
        <v>48.53361177</v>
      </c>
      <c r="AM1670" s="40">
        <v>51.067450379999997</v>
      </c>
      <c r="AN1670" s="40">
        <v>53.739272890000002</v>
      </c>
      <c r="AO1670" s="40">
        <v>56.55671237</v>
      </c>
      <c r="AP1670" s="40">
        <v>59.528691709999997</v>
      </c>
      <c r="AQ1670" s="40">
        <v>62.66171001</v>
      </c>
      <c r="AR1670" s="40">
        <v>65.967056869999993</v>
      </c>
      <c r="AS1670" s="40">
        <v>69.453805439999996</v>
      </c>
      <c r="AT1670" s="40">
        <v>73.132020909999994</v>
      </c>
      <c r="AU1670" s="40">
        <v>77.137911799999998</v>
      </c>
      <c r="AV1670" s="40">
        <v>81.232447100000002</v>
      </c>
      <c r="AW1670" s="40">
        <v>85.42767748</v>
      </c>
      <c r="AX1670" s="40">
        <v>89.986921780000003</v>
      </c>
      <c r="AY1670" s="40">
        <v>94.886221939999999</v>
      </c>
      <c r="AZ1670" s="40">
        <v>99.876844890000001</v>
      </c>
      <c r="BA1670" s="40">
        <v>105.2369332</v>
      </c>
      <c r="BB1670" s="40">
        <v>110.8950258</v>
      </c>
      <c r="BC1670" s="40">
        <v>116.86770660000001</v>
      </c>
      <c r="BD1670" s="40">
        <v>123.17374239999999</v>
      </c>
      <c r="BE1670" s="40">
        <v>128.50884160000001</v>
      </c>
      <c r="BF1670" s="40">
        <v>125.3885794</v>
      </c>
      <c r="BG1670" s="40">
        <v>132.19520220000001</v>
      </c>
      <c r="BH1670" s="40">
        <v>139.38329640000001</v>
      </c>
      <c r="BI1670" s="40">
        <v>146.97472200000001</v>
      </c>
      <c r="BJ1670" s="40">
        <v>154.9926495</v>
      </c>
      <c r="BK1670" s="40">
        <v>163.46155870000001</v>
      </c>
      <c r="BL1670" s="40">
        <v>0</v>
      </c>
    </row>
    <row r="1671" spans="1:64" x14ac:dyDescent="0.3">
      <c r="A1671" s="40" t="s">
        <v>169</v>
      </c>
      <c r="B1671" s="40" t="s">
        <v>170</v>
      </c>
      <c r="C1671" s="40" t="s">
        <v>330</v>
      </c>
      <c r="D1671" s="40" t="s">
        <v>288</v>
      </c>
      <c r="E1671" s="40" t="s">
        <v>287</v>
      </c>
      <c r="F1671" s="40">
        <v>0</v>
      </c>
      <c r="G1671" s="40" t="s">
        <v>290</v>
      </c>
      <c r="H1671" s="40">
        <v>22.767441770000001</v>
      </c>
      <c r="I1671" s="40">
        <v>23.942220580000001</v>
      </c>
      <c r="J1671" s="40">
        <v>25.26501528</v>
      </c>
      <c r="K1671" s="40">
        <v>26.63195507</v>
      </c>
      <c r="L1671" s="40">
        <v>27.90956598</v>
      </c>
      <c r="M1671" s="40">
        <v>29.181983339999999</v>
      </c>
      <c r="N1671" s="40">
        <v>30.61072626</v>
      </c>
      <c r="O1671" s="40">
        <v>32.257078530000001</v>
      </c>
      <c r="P1671" s="40">
        <v>34.09351436</v>
      </c>
      <c r="Q1671" s="40">
        <v>35.616779719999997</v>
      </c>
      <c r="R1671" s="40">
        <v>37.223141720000001</v>
      </c>
      <c r="S1671" s="40">
        <v>39.042958220000003</v>
      </c>
      <c r="T1671" s="40">
        <v>41.17802262</v>
      </c>
      <c r="U1671" s="40">
        <v>42.752184669999998</v>
      </c>
      <c r="V1671" s="40">
        <v>44.435411070000001</v>
      </c>
      <c r="W1671" s="40">
        <v>46.763155810000001</v>
      </c>
      <c r="X1671" s="40">
        <v>48.487411180000002</v>
      </c>
      <c r="Y1671" s="40">
        <v>50.519643479999999</v>
      </c>
      <c r="Z1671" s="40">
        <v>52.426192110000002</v>
      </c>
      <c r="AA1671" s="40">
        <v>54.066312119999999</v>
      </c>
      <c r="AB1671" s="40">
        <v>55.207852269999997</v>
      </c>
      <c r="AC1671" s="40">
        <v>56.778378840000002</v>
      </c>
      <c r="AD1671" s="40">
        <v>58.334363500000002</v>
      </c>
      <c r="AE1671" s="40">
        <v>59.565232539999997</v>
      </c>
      <c r="AF1671" s="40">
        <v>61.078630169999997</v>
      </c>
      <c r="AG1671" s="40">
        <v>63.321200849999997</v>
      </c>
      <c r="AH1671" s="40">
        <v>65.099473189999998</v>
      </c>
      <c r="AI1671" s="40">
        <v>67.218437620000003</v>
      </c>
      <c r="AJ1671" s="40">
        <v>69.146057479999996</v>
      </c>
      <c r="AK1671" s="40">
        <v>69.287024700000003</v>
      </c>
      <c r="AL1671" s="40">
        <v>69.913974339999996</v>
      </c>
      <c r="AM1671" s="40">
        <v>70.688102670000006</v>
      </c>
      <c r="AN1671" s="40">
        <v>74.086495740000004</v>
      </c>
      <c r="AO1671" s="40">
        <v>76.173369280000003</v>
      </c>
      <c r="AP1671" s="40">
        <v>78.422457850000001</v>
      </c>
      <c r="AQ1671" s="40">
        <v>80.421970849999994</v>
      </c>
      <c r="AR1671" s="40">
        <v>83.102356979999996</v>
      </c>
      <c r="AS1671" s="40">
        <v>85.494345809999999</v>
      </c>
      <c r="AT1671" s="40">
        <v>88.146011659999999</v>
      </c>
      <c r="AU1671" s="40">
        <v>90.538000499999995</v>
      </c>
      <c r="AV1671" s="40">
        <v>93.424933719999999</v>
      </c>
      <c r="AW1671" s="40">
        <v>94.439439870000001</v>
      </c>
      <c r="AX1671" s="40">
        <v>95.448960229999997</v>
      </c>
      <c r="AY1671" s="40">
        <v>98.365652429999997</v>
      </c>
      <c r="AZ1671" s="40">
        <v>100.0451197</v>
      </c>
      <c r="BA1671" s="40">
        <v>101.5892278</v>
      </c>
      <c r="BB1671" s="40">
        <v>103.1631852</v>
      </c>
      <c r="BC1671" s="40">
        <v>104.7677814</v>
      </c>
      <c r="BD1671" s="40">
        <v>106.4039803</v>
      </c>
      <c r="BE1671" s="40">
        <v>108.0721558</v>
      </c>
      <c r="BF1671" s="40">
        <v>124.1035136</v>
      </c>
      <c r="BG1671" s="40">
        <v>126.0777434</v>
      </c>
      <c r="BH1671" s="40">
        <v>128.09151890000001</v>
      </c>
      <c r="BI1671" s="40">
        <v>130.62531630000001</v>
      </c>
      <c r="BJ1671" s="40">
        <v>132.67064260000001</v>
      </c>
      <c r="BK1671" s="40">
        <v>134.9309232</v>
      </c>
      <c r="BL1671" s="40">
        <v>0</v>
      </c>
    </row>
    <row r="1672" spans="1:64" x14ac:dyDescent="0.3">
      <c r="A1672" s="40" t="s">
        <v>173</v>
      </c>
      <c r="B1672" s="40" t="s">
        <v>174</v>
      </c>
      <c r="C1672" s="40" t="s">
        <v>330</v>
      </c>
      <c r="D1672" s="40" t="s">
        <v>288</v>
      </c>
      <c r="E1672" s="40" t="s">
        <v>287</v>
      </c>
      <c r="F1672" s="40">
        <v>0</v>
      </c>
      <c r="G1672" s="40" t="s">
        <v>290</v>
      </c>
      <c r="H1672" s="40">
        <v>51.31596004</v>
      </c>
      <c r="I1672" s="40">
        <v>48.286620919999997</v>
      </c>
      <c r="J1672" s="40">
        <v>50.845890169999997</v>
      </c>
      <c r="K1672" s="40">
        <v>52.19407666</v>
      </c>
      <c r="L1672" s="40">
        <v>58.180938660000002</v>
      </c>
      <c r="M1672" s="40">
        <v>63.100350349999999</v>
      </c>
      <c r="N1672" s="40">
        <v>64.35909298</v>
      </c>
      <c r="O1672" s="40">
        <v>65.736658829999996</v>
      </c>
      <c r="P1672" s="40">
        <v>66.56711559</v>
      </c>
      <c r="Q1672" s="40">
        <v>68.241739480000007</v>
      </c>
      <c r="R1672" s="40">
        <v>69.916363360000005</v>
      </c>
      <c r="S1672" s="40">
        <v>66.449598120000005</v>
      </c>
      <c r="T1672" s="40">
        <v>60.221172439999997</v>
      </c>
      <c r="U1672" s="40">
        <v>60.841403509999999</v>
      </c>
      <c r="V1672" s="40">
        <v>62.653131109999997</v>
      </c>
      <c r="W1672" s="40">
        <v>64.285318129999993</v>
      </c>
      <c r="X1672" s="40">
        <v>66.129689470000002</v>
      </c>
      <c r="Y1672" s="40">
        <v>67.056771699999999</v>
      </c>
      <c r="Z1672" s="40">
        <v>66.335345029999999</v>
      </c>
      <c r="AA1672" s="40">
        <v>60.671656059999997</v>
      </c>
      <c r="AB1672" s="40">
        <v>61.794600729999999</v>
      </c>
      <c r="AC1672" s="40">
        <v>64.200444410000003</v>
      </c>
      <c r="AD1672" s="40">
        <v>60.064482490000003</v>
      </c>
      <c r="AE1672" s="40">
        <v>60.064482490000003</v>
      </c>
      <c r="AF1672" s="40">
        <v>63.237454059999997</v>
      </c>
      <c r="AG1672" s="40">
        <v>69.740087169999995</v>
      </c>
      <c r="AH1672" s="40">
        <v>75.22097119</v>
      </c>
      <c r="AI1672" s="40">
        <v>73.301519249999998</v>
      </c>
      <c r="AJ1672" s="40">
        <v>75.994627840000007</v>
      </c>
      <c r="AK1672" s="40">
        <v>75.583316710000005</v>
      </c>
      <c r="AL1672" s="40">
        <v>78.240517190000006</v>
      </c>
      <c r="AM1672" s="40">
        <v>80.486406529999996</v>
      </c>
      <c r="AN1672" s="40">
        <v>83.51574565</v>
      </c>
      <c r="AO1672" s="40">
        <v>86.029313669999993</v>
      </c>
      <c r="AP1672" s="40">
        <v>87.429730129999996</v>
      </c>
      <c r="AQ1672" s="40">
        <v>90.01511438</v>
      </c>
      <c r="AR1672" s="40">
        <v>91.604864539999994</v>
      </c>
      <c r="AS1672" s="40">
        <v>92.812682940000002</v>
      </c>
      <c r="AT1672" s="40">
        <v>94.075995689999999</v>
      </c>
      <c r="AU1672" s="40">
        <v>95.721240210000005</v>
      </c>
      <c r="AV1672" s="40">
        <v>98.257658849999999</v>
      </c>
      <c r="AW1672" s="40">
        <v>96.034329589999999</v>
      </c>
      <c r="AX1672" s="40">
        <v>96.967692479999997</v>
      </c>
      <c r="AY1672" s="40">
        <v>98.063213149999996</v>
      </c>
      <c r="AZ1672" s="40">
        <v>100.02802680000001</v>
      </c>
      <c r="BA1672" s="40">
        <v>101.90876</v>
      </c>
      <c r="BB1672" s="40">
        <v>103.17194550000001</v>
      </c>
      <c r="BC1672" s="40">
        <v>105.11170180000001</v>
      </c>
      <c r="BD1672" s="40">
        <v>107.0962291</v>
      </c>
      <c r="BE1672" s="40">
        <v>109.4138693</v>
      </c>
      <c r="BF1672" s="40">
        <v>110.40442729999999</v>
      </c>
      <c r="BG1672" s="40">
        <v>112.876009</v>
      </c>
      <c r="BH1672" s="40">
        <v>115.1946547</v>
      </c>
      <c r="BI1672" s="40">
        <v>114.6791121</v>
      </c>
      <c r="BJ1672" s="40">
        <v>117.0808231</v>
      </c>
      <c r="BK1672" s="40">
        <v>118.7700289</v>
      </c>
      <c r="BL1672" s="40">
        <v>0</v>
      </c>
    </row>
    <row r="1673" spans="1:64" x14ac:dyDescent="0.3">
      <c r="A1673" s="40" t="s">
        <v>5</v>
      </c>
      <c r="B1673" s="40" t="s">
        <v>6</v>
      </c>
      <c r="C1673" s="40" t="s">
        <v>329</v>
      </c>
      <c r="D1673" s="40" t="s">
        <v>297</v>
      </c>
      <c r="E1673" s="40" t="s">
        <v>287</v>
      </c>
      <c r="F1673" s="40" t="e">
        <v>#DIV/0!</v>
      </c>
      <c r="G1673" s="40" t="s">
        <v>298</v>
      </c>
      <c r="H1673" s="40">
        <v>52.566335700000003</v>
      </c>
      <c r="I1673" s="40">
        <v>55.712524549999998</v>
      </c>
      <c r="J1673" s="40">
        <v>57.484708519999998</v>
      </c>
      <c r="K1673" s="40">
        <v>62.230505559999997</v>
      </c>
      <c r="L1673" s="40">
        <v>66.895913840000006</v>
      </c>
      <c r="M1673" s="40">
        <v>69.762354700000003</v>
      </c>
      <c r="N1673" s="40">
        <v>75.935450739999993</v>
      </c>
      <c r="O1673" s="40">
        <v>75.30735919</v>
      </c>
      <c r="P1673" s="40">
        <v>81.43828791</v>
      </c>
      <c r="Q1673" s="40">
        <v>87.610119060000002</v>
      </c>
      <c r="R1673" s="40">
        <v>93.624346700000004</v>
      </c>
      <c r="S1673" s="40">
        <v>95.067283610000004</v>
      </c>
      <c r="T1673" s="40">
        <v>95.476259959999993</v>
      </c>
      <c r="U1673" s="40">
        <v>95.79994911</v>
      </c>
      <c r="V1673" s="40">
        <v>96.047889470000001</v>
      </c>
      <c r="W1673" s="40">
        <v>88.713262080000007</v>
      </c>
      <c r="X1673" s="40">
        <v>89.011920660000001</v>
      </c>
      <c r="Y1673" s="40">
        <v>90.707664489999999</v>
      </c>
      <c r="Z1673" s="40">
        <v>92.246458759999996</v>
      </c>
      <c r="AA1673" s="40">
        <v>93.493984510000004</v>
      </c>
      <c r="AB1673" s="40">
        <v>93.213733660000003</v>
      </c>
      <c r="AC1673" s="40">
        <v>92.860789069999996</v>
      </c>
      <c r="AD1673" s="40">
        <v>92.519954540000001</v>
      </c>
      <c r="AE1673" s="40">
        <v>92.414269000000004</v>
      </c>
      <c r="AF1673" s="40">
        <v>92.543272279999996</v>
      </c>
      <c r="AG1673" s="40">
        <v>92.984504799999996</v>
      </c>
      <c r="AH1673" s="40">
        <v>89.877650239999994</v>
      </c>
      <c r="AI1673" s="40">
        <v>87.047104149999996</v>
      </c>
      <c r="AJ1673" s="40">
        <v>84.205686200000002</v>
      </c>
      <c r="AK1673" s="40">
        <v>83.485704049999995</v>
      </c>
      <c r="AL1673" s="40">
        <v>84.07461601</v>
      </c>
      <c r="AM1673" s="40">
        <v>84.801827209999999</v>
      </c>
      <c r="AN1673" s="40">
        <v>81.487967710000007</v>
      </c>
      <c r="AO1673" s="40">
        <v>78.365688039999995</v>
      </c>
      <c r="AP1673" s="40">
        <v>77.642649140000003</v>
      </c>
      <c r="AQ1673" s="40">
        <v>84.936328639999999</v>
      </c>
      <c r="AR1673" s="40">
        <v>90.814589280000007</v>
      </c>
      <c r="AS1673" s="40">
        <v>98.98895143</v>
      </c>
      <c r="AT1673" s="40">
        <v>99.07455204</v>
      </c>
      <c r="AU1673" s="40">
        <v>102.25145070000001</v>
      </c>
      <c r="AV1673" s="40">
        <v>101.9112054</v>
      </c>
      <c r="AW1673" s="40">
        <v>99.810763399999999</v>
      </c>
      <c r="AX1673" s="40">
        <v>97.683284290000003</v>
      </c>
      <c r="AY1673" s="40">
        <v>94.684906639999994</v>
      </c>
      <c r="AZ1673" s="40">
        <v>102.3617725</v>
      </c>
      <c r="BA1673" s="40">
        <v>102.8511276</v>
      </c>
      <c r="BB1673" s="40">
        <v>103.3673754</v>
      </c>
      <c r="BC1673" s="40">
        <v>103.9159432</v>
      </c>
      <c r="BD1673" s="40">
        <v>104.483401</v>
      </c>
      <c r="BE1673" s="40">
        <v>105.0784161</v>
      </c>
      <c r="BF1673" s="40">
        <v>105.6481728</v>
      </c>
      <c r="BG1673" s="40">
        <v>106.257008</v>
      </c>
      <c r="BH1673" s="40">
        <v>106.92136069999999</v>
      </c>
      <c r="BI1673" s="40">
        <v>107.6470733</v>
      </c>
      <c r="BJ1673" s="40">
        <v>108.14657440000001</v>
      </c>
      <c r="BK1673" s="40">
        <v>106.3426494</v>
      </c>
      <c r="BL1673" s="40">
        <v>0</v>
      </c>
    </row>
    <row r="1674" spans="1:64" x14ac:dyDescent="0.3">
      <c r="A1674" s="40" t="s">
        <v>151</v>
      </c>
      <c r="B1674" s="40" t="s">
        <v>152</v>
      </c>
      <c r="C1674" s="40" t="s">
        <v>329</v>
      </c>
      <c r="D1674" s="40" t="s">
        <v>297</v>
      </c>
      <c r="E1674" s="40" t="s">
        <v>287</v>
      </c>
      <c r="F1674" s="40" t="e">
        <v>#DIV/0!</v>
      </c>
      <c r="G1674" s="40" t="s">
        <v>298</v>
      </c>
      <c r="H1674" s="40">
        <v>203.9126483</v>
      </c>
      <c r="I1674" s="40">
        <v>205.0076267</v>
      </c>
      <c r="J1674" s="40">
        <v>201.95343349999999</v>
      </c>
      <c r="K1674" s="40">
        <v>202.9878574</v>
      </c>
      <c r="L1674" s="40">
        <v>214.89843200000001</v>
      </c>
      <c r="M1674" s="40">
        <v>214.71979049999999</v>
      </c>
      <c r="N1674" s="40">
        <v>231.6263644</v>
      </c>
      <c r="O1674" s="40">
        <v>232.17137589999999</v>
      </c>
      <c r="P1674" s="40">
        <v>250.61772680000001</v>
      </c>
      <c r="Q1674" s="40">
        <v>254.9655023</v>
      </c>
      <c r="R1674" s="40">
        <v>252.22943889999999</v>
      </c>
      <c r="S1674" s="40">
        <v>268.05759169999999</v>
      </c>
      <c r="T1674" s="40">
        <v>277.81414460000002</v>
      </c>
      <c r="U1674" s="40">
        <v>278.81376779999999</v>
      </c>
      <c r="V1674" s="40">
        <v>283.84323690000002</v>
      </c>
      <c r="W1674" s="40">
        <v>277.09376550000002</v>
      </c>
      <c r="X1674" s="40">
        <v>272.05617109999997</v>
      </c>
      <c r="Y1674" s="40">
        <v>266.331884</v>
      </c>
      <c r="Z1674" s="40">
        <v>268.13123330000002</v>
      </c>
      <c r="AA1674" s="40">
        <v>204.53715560000001</v>
      </c>
      <c r="AB1674" s="40">
        <v>154.14109250000001</v>
      </c>
      <c r="AC1674" s="40">
        <v>151.44846949999999</v>
      </c>
      <c r="AD1674" s="40">
        <v>147.1841034</v>
      </c>
      <c r="AE1674" s="40">
        <v>146.00315549999999</v>
      </c>
      <c r="AF1674" s="40">
        <v>129.49486870000001</v>
      </c>
      <c r="AG1674" s="40">
        <v>149.84318949999999</v>
      </c>
      <c r="AH1674" s="40">
        <v>133.2253729</v>
      </c>
      <c r="AI1674" s="40">
        <v>133.0537497</v>
      </c>
      <c r="AJ1674" s="40">
        <v>128.4452071</v>
      </c>
      <c r="AK1674" s="40">
        <v>131.8626348</v>
      </c>
      <c r="AL1674" s="40">
        <v>131.13611499999999</v>
      </c>
      <c r="AM1674" s="40">
        <v>129.05334930000001</v>
      </c>
      <c r="AN1674" s="40">
        <v>122.18580249999999</v>
      </c>
      <c r="AO1674" s="40">
        <v>108.7696011</v>
      </c>
      <c r="AP1674" s="40">
        <v>112.02366929999999</v>
      </c>
      <c r="AQ1674" s="40">
        <v>108.27103270000001</v>
      </c>
      <c r="AR1674" s="40">
        <v>109.6347519</v>
      </c>
      <c r="AS1674" s="40">
        <v>96.660438350000007</v>
      </c>
      <c r="AT1674" s="40">
        <v>93.710785329999993</v>
      </c>
      <c r="AU1674" s="40">
        <v>95.506864590000006</v>
      </c>
      <c r="AV1674" s="40">
        <v>97.4376417</v>
      </c>
      <c r="AW1674" s="40">
        <v>87.832740569999999</v>
      </c>
      <c r="AX1674" s="40">
        <v>90.628093849999999</v>
      </c>
      <c r="AY1674" s="40">
        <v>94.627295129999993</v>
      </c>
      <c r="AZ1674" s="40">
        <v>98.575505579999998</v>
      </c>
      <c r="BA1674" s="40">
        <v>106.43568</v>
      </c>
      <c r="BB1674" s="40">
        <v>109.15713839999999</v>
      </c>
      <c r="BC1674" s="40">
        <v>112.3927312</v>
      </c>
      <c r="BD1674" s="40">
        <v>122.0010982</v>
      </c>
      <c r="BE1674" s="40">
        <v>131.8860043</v>
      </c>
      <c r="BF1674" s="40">
        <v>139.02977960000001</v>
      </c>
      <c r="BG1674" s="40">
        <v>135.38075000000001</v>
      </c>
      <c r="BH1674" s="40">
        <v>163.44304080000001</v>
      </c>
      <c r="BI1674" s="40">
        <v>152.90289630000001</v>
      </c>
      <c r="BJ1674" s="40">
        <v>144.69289760000001</v>
      </c>
      <c r="BK1674" s="40">
        <v>108.28747749999999</v>
      </c>
      <c r="BL1674" s="40">
        <v>0</v>
      </c>
    </row>
    <row r="1675" spans="1:64" x14ac:dyDescent="0.3">
      <c r="A1675" s="40" t="s">
        <v>157</v>
      </c>
      <c r="B1675" s="40" t="s">
        <v>158</v>
      </c>
      <c r="C1675" s="40" t="s">
        <v>329</v>
      </c>
      <c r="D1675" s="40" t="s">
        <v>297</v>
      </c>
      <c r="E1675" s="40" t="s">
        <v>287</v>
      </c>
      <c r="F1675" s="40" t="e">
        <v>#DIV/0!</v>
      </c>
      <c r="G1675" s="40" t="s">
        <v>298</v>
      </c>
      <c r="H1675" s="40">
        <v>203.92218769999999</v>
      </c>
      <c r="I1675" s="40">
        <v>201.13259619999999</v>
      </c>
      <c r="J1675" s="40">
        <v>197.85032870000001</v>
      </c>
      <c r="K1675" s="40">
        <v>194.74645820000001</v>
      </c>
      <c r="L1675" s="40">
        <v>191.56930259999999</v>
      </c>
      <c r="M1675" s="40">
        <v>188.64346979999999</v>
      </c>
      <c r="N1675" s="40">
        <v>185.35139390000001</v>
      </c>
      <c r="O1675" s="40">
        <v>181.85118610000001</v>
      </c>
      <c r="P1675" s="40">
        <v>177.93830679999999</v>
      </c>
      <c r="Q1675" s="40">
        <v>173.34307340000001</v>
      </c>
      <c r="R1675" s="40">
        <v>171.0467323</v>
      </c>
      <c r="S1675" s="40">
        <v>164.33264639999999</v>
      </c>
      <c r="T1675" s="40">
        <v>162.78803590000001</v>
      </c>
      <c r="U1675" s="40">
        <v>159.26335040000001</v>
      </c>
      <c r="V1675" s="40">
        <v>150.5547704</v>
      </c>
      <c r="W1675" s="40">
        <v>146.0996312</v>
      </c>
      <c r="X1675" s="40">
        <v>145.31706009999999</v>
      </c>
      <c r="Y1675" s="40">
        <v>144.72020570000001</v>
      </c>
      <c r="Z1675" s="40">
        <v>143.0588765</v>
      </c>
      <c r="AA1675" s="40">
        <v>141.12380859999999</v>
      </c>
      <c r="AB1675" s="40">
        <v>138.56806359999999</v>
      </c>
      <c r="AC1675" s="40">
        <v>135.5477593</v>
      </c>
      <c r="AD1675" s="40">
        <v>135.91620169999999</v>
      </c>
      <c r="AE1675" s="40">
        <v>127.0533253</v>
      </c>
      <c r="AF1675" s="40">
        <v>130.99882840000001</v>
      </c>
      <c r="AG1675" s="40">
        <v>134.70671160000001</v>
      </c>
      <c r="AH1675" s="40">
        <v>120.8557567</v>
      </c>
      <c r="AI1675" s="40">
        <v>117.2973877</v>
      </c>
      <c r="AJ1675" s="40">
        <v>120.298514</v>
      </c>
      <c r="AK1675" s="40">
        <v>119.3428974</v>
      </c>
      <c r="AL1675" s="40">
        <v>115.90094759999999</v>
      </c>
      <c r="AM1675" s="40">
        <v>115.3830813</v>
      </c>
      <c r="AN1675" s="40">
        <v>97.404072330000005</v>
      </c>
      <c r="AO1675" s="40">
        <v>94.356867739999998</v>
      </c>
      <c r="AP1675" s="40">
        <v>92.532864230000001</v>
      </c>
      <c r="AQ1675" s="40">
        <v>94.098220510000004</v>
      </c>
      <c r="AR1675" s="40">
        <v>95.458198170000003</v>
      </c>
      <c r="AS1675" s="40">
        <v>101.2079712</v>
      </c>
      <c r="AT1675" s="40">
        <v>97.061406210000001</v>
      </c>
      <c r="AU1675" s="40">
        <v>88.716250450000004</v>
      </c>
      <c r="AV1675" s="40">
        <v>92.451051329999999</v>
      </c>
      <c r="AW1675" s="40">
        <v>103.7752529</v>
      </c>
      <c r="AX1675" s="40">
        <v>98.205342000000002</v>
      </c>
      <c r="AY1675" s="40">
        <v>96.696159800000004</v>
      </c>
      <c r="AZ1675" s="40">
        <v>99.117461700000007</v>
      </c>
      <c r="BA1675" s="40">
        <v>104.0022464</v>
      </c>
      <c r="BB1675" s="40">
        <v>112.3476945</v>
      </c>
      <c r="BC1675" s="40">
        <v>112.8270972</v>
      </c>
      <c r="BD1675" s="40">
        <v>114.1404185</v>
      </c>
      <c r="BE1675" s="40">
        <v>116.6469702</v>
      </c>
      <c r="BF1675" s="40">
        <v>111.4157139</v>
      </c>
      <c r="BG1675" s="40">
        <v>113.2609265</v>
      </c>
      <c r="BH1675" s="40">
        <v>114.3365726</v>
      </c>
      <c r="BI1675" s="40">
        <v>115.7407058</v>
      </c>
      <c r="BJ1675" s="40">
        <v>115.435479</v>
      </c>
      <c r="BK1675" s="40">
        <v>116.593569</v>
      </c>
      <c r="BL1675" s="40">
        <v>0</v>
      </c>
    </row>
    <row r="1676" spans="1:64" x14ac:dyDescent="0.3">
      <c r="A1676" s="40" t="s">
        <v>159</v>
      </c>
      <c r="B1676" s="40" t="s">
        <v>160</v>
      </c>
      <c r="C1676" s="40" t="s">
        <v>329</v>
      </c>
      <c r="D1676" s="40" t="s">
        <v>297</v>
      </c>
      <c r="E1676" s="40" t="s">
        <v>287</v>
      </c>
      <c r="F1676" s="40" t="e">
        <v>#DIV/0!</v>
      </c>
      <c r="G1676" s="40" t="s">
        <v>298</v>
      </c>
      <c r="H1676" s="40">
        <v>194.24543890000001</v>
      </c>
      <c r="I1676" s="40">
        <v>191.59370749999999</v>
      </c>
      <c r="J1676" s="40">
        <v>174.61807830000001</v>
      </c>
      <c r="K1676" s="40">
        <v>183.24304900000001</v>
      </c>
      <c r="L1676" s="40">
        <v>179.95366340000001</v>
      </c>
      <c r="M1676" s="40">
        <v>179.58566020000001</v>
      </c>
      <c r="N1676" s="40">
        <v>174.31548029999999</v>
      </c>
      <c r="O1676" s="40">
        <v>168.77295620000001</v>
      </c>
      <c r="P1676" s="40">
        <v>162.4985748</v>
      </c>
      <c r="Q1676" s="40">
        <v>171.08607720000001</v>
      </c>
      <c r="R1676" s="40">
        <v>170.82813200000001</v>
      </c>
      <c r="S1676" s="40">
        <v>170.2259913</v>
      </c>
      <c r="T1676" s="40">
        <v>167.34290440000001</v>
      </c>
      <c r="U1676" s="40">
        <v>165.08403000000001</v>
      </c>
      <c r="V1676" s="40">
        <v>161.80416779999999</v>
      </c>
      <c r="W1676" s="40">
        <v>154.2764291</v>
      </c>
      <c r="X1676" s="40">
        <v>152.52107849999999</v>
      </c>
      <c r="Y1676" s="40">
        <v>163.68739780000001</v>
      </c>
      <c r="Z1676" s="40">
        <v>176.92218149999999</v>
      </c>
      <c r="AA1676" s="40">
        <v>152.74589789999999</v>
      </c>
      <c r="AB1676" s="40">
        <v>144.7161084</v>
      </c>
      <c r="AC1676" s="40">
        <v>154.6695733</v>
      </c>
      <c r="AD1676" s="40">
        <v>167.79733540000001</v>
      </c>
      <c r="AE1676" s="40">
        <v>166.54210309999999</v>
      </c>
      <c r="AF1676" s="40">
        <v>156.32262589999999</v>
      </c>
      <c r="AG1676" s="40">
        <v>151.3156492</v>
      </c>
      <c r="AH1676" s="40">
        <v>144.32578820000001</v>
      </c>
      <c r="AI1676" s="40">
        <v>150.14346219999999</v>
      </c>
      <c r="AJ1676" s="40">
        <v>151.7478763</v>
      </c>
      <c r="AK1676" s="40">
        <v>150.2047202</v>
      </c>
      <c r="AL1676" s="40">
        <v>139.37666609999999</v>
      </c>
      <c r="AM1676" s="40">
        <v>134.8562368</v>
      </c>
      <c r="AN1676" s="40">
        <v>131.08048880000001</v>
      </c>
      <c r="AO1676" s="40">
        <v>127.246523</v>
      </c>
      <c r="AP1676" s="40">
        <v>122.1842189</v>
      </c>
      <c r="AQ1676" s="40">
        <v>108.5936535</v>
      </c>
      <c r="AR1676" s="40">
        <v>105.8363324</v>
      </c>
      <c r="AS1676" s="40">
        <v>103.5542693</v>
      </c>
      <c r="AT1676" s="40">
        <v>111.90890330000001</v>
      </c>
      <c r="AU1676" s="40">
        <v>98.369296939999998</v>
      </c>
      <c r="AV1676" s="40">
        <v>96.808256729999997</v>
      </c>
      <c r="AW1676" s="40">
        <v>99.840841870000006</v>
      </c>
      <c r="AX1676" s="40">
        <v>101.00167620000001</v>
      </c>
      <c r="AY1676" s="40">
        <v>105.1673443</v>
      </c>
      <c r="AZ1676" s="40">
        <v>102.9871131</v>
      </c>
      <c r="BA1676" s="40">
        <v>92.142283509999999</v>
      </c>
      <c r="BB1676" s="40">
        <v>142.8486182</v>
      </c>
      <c r="BC1676" s="40">
        <v>146.15624410000001</v>
      </c>
      <c r="BD1676" s="40">
        <v>136.67468199999999</v>
      </c>
      <c r="BE1676" s="40">
        <v>136.57590300000001</v>
      </c>
      <c r="BF1676" s="40">
        <v>136.05935930000001</v>
      </c>
      <c r="BG1676" s="40">
        <v>131.86224920000001</v>
      </c>
      <c r="BH1676" s="40">
        <v>126.10647899999999</v>
      </c>
      <c r="BI1676" s="40">
        <v>126.5532115</v>
      </c>
      <c r="BJ1676" s="40">
        <v>124.5040449</v>
      </c>
      <c r="BK1676" s="40">
        <v>133.69876550000001</v>
      </c>
      <c r="BL1676" s="40">
        <v>0</v>
      </c>
    </row>
    <row r="1677" spans="1:64" x14ac:dyDescent="0.3">
      <c r="A1677" s="40" t="s">
        <v>275</v>
      </c>
      <c r="B1677" s="40" t="s">
        <v>276</v>
      </c>
      <c r="C1677" s="40" t="s">
        <v>329</v>
      </c>
      <c r="D1677" s="40" t="s">
        <v>297</v>
      </c>
      <c r="E1677" s="40" t="s">
        <v>287</v>
      </c>
      <c r="F1677" s="40" t="e">
        <v>#DIV/0!</v>
      </c>
      <c r="G1677" s="40" t="s">
        <v>298</v>
      </c>
      <c r="H1677" s="40">
        <v>243.35951180000001</v>
      </c>
      <c r="I1677" s="40">
        <v>253.44434799999999</v>
      </c>
      <c r="J1677" s="40">
        <v>248.64813849999999</v>
      </c>
      <c r="K1677" s="40">
        <v>244.0992818</v>
      </c>
      <c r="L1677" s="40">
        <v>247.56671489999999</v>
      </c>
      <c r="M1677" s="40">
        <v>265.34621720000001</v>
      </c>
      <c r="N1677" s="40">
        <v>262.1988599</v>
      </c>
      <c r="O1677" s="40">
        <v>259.16700859999997</v>
      </c>
      <c r="P1677" s="40">
        <v>243.7467589</v>
      </c>
      <c r="Q1677" s="40">
        <v>223.08740549999999</v>
      </c>
      <c r="R1677" s="40">
        <v>200.3918903</v>
      </c>
      <c r="S1677" s="40">
        <v>201.0106983</v>
      </c>
      <c r="T1677" s="40">
        <v>201.98756109999999</v>
      </c>
      <c r="U1677" s="40">
        <v>202.6249636</v>
      </c>
      <c r="V1677" s="40">
        <v>200.56121640000001</v>
      </c>
      <c r="W1677" s="40">
        <v>198.0532963</v>
      </c>
      <c r="X1677" s="40">
        <v>197.39033420000001</v>
      </c>
      <c r="Y1677" s="40">
        <v>213.97706360000001</v>
      </c>
      <c r="Z1677" s="40">
        <v>206.2968458</v>
      </c>
      <c r="AA1677" s="40">
        <v>206.64968010000001</v>
      </c>
      <c r="AB1677" s="40">
        <v>203.6305792</v>
      </c>
      <c r="AC1677" s="40">
        <v>199.78605999999999</v>
      </c>
      <c r="AD1677" s="40">
        <v>194.43447750000001</v>
      </c>
      <c r="AE1677" s="40">
        <v>190.7690422</v>
      </c>
      <c r="AF1677" s="40">
        <v>183.80878079999999</v>
      </c>
      <c r="AG1677" s="40">
        <v>180.0446049</v>
      </c>
      <c r="AH1677" s="40">
        <v>176.55915400000001</v>
      </c>
      <c r="AI1677" s="40">
        <v>173.16746449999999</v>
      </c>
      <c r="AJ1677" s="40">
        <v>169.35261439999999</v>
      </c>
      <c r="AK1677" s="40">
        <v>165.97779539999999</v>
      </c>
      <c r="AL1677" s="40">
        <v>162.63958160000001</v>
      </c>
      <c r="AM1677" s="40">
        <v>159.3341628</v>
      </c>
      <c r="AN1677" s="40">
        <v>156.06875529999999</v>
      </c>
      <c r="AO1677" s="40">
        <v>152.22981619999999</v>
      </c>
      <c r="AP1677" s="40">
        <v>148.37557290000001</v>
      </c>
      <c r="AQ1677" s="40">
        <v>144.2167963</v>
      </c>
      <c r="AR1677" s="40">
        <v>140.22169790000001</v>
      </c>
      <c r="AS1677" s="40">
        <v>136.2870188</v>
      </c>
      <c r="AT1677" s="40">
        <v>132.5033833</v>
      </c>
      <c r="AU1677" s="40">
        <v>128.73951009999999</v>
      </c>
      <c r="AV1677" s="40">
        <v>107.1272067</v>
      </c>
      <c r="AW1677" s="40">
        <v>93.772652769999993</v>
      </c>
      <c r="AX1677" s="40">
        <v>93.287879180000004</v>
      </c>
      <c r="AY1677" s="40">
        <v>91.973172329999997</v>
      </c>
      <c r="AZ1677" s="40">
        <v>104.5425359</v>
      </c>
      <c r="BA1677" s="40">
        <v>103.24907330000001</v>
      </c>
      <c r="BB1677" s="40">
        <v>102.0236809</v>
      </c>
      <c r="BC1677" s="40">
        <v>100.9540283</v>
      </c>
      <c r="BD1677" s="40">
        <v>99.91514841</v>
      </c>
      <c r="BE1677" s="40">
        <v>98.879878680000004</v>
      </c>
      <c r="BF1677" s="40">
        <v>97.92362584</v>
      </c>
      <c r="BG1677" s="40">
        <v>97.015275290000005</v>
      </c>
      <c r="BH1677" s="40">
        <v>95.275656580000003</v>
      </c>
      <c r="BI1677" s="40">
        <v>95.194580090000002</v>
      </c>
      <c r="BJ1677" s="40">
        <v>94.289353300000002</v>
      </c>
      <c r="BK1677" s="40">
        <v>92.798204740000003</v>
      </c>
      <c r="BL1677" s="40">
        <v>0</v>
      </c>
    </row>
    <row r="1678" spans="1:64" x14ac:dyDescent="0.3">
      <c r="A1678" s="40" t="s">
        <v>277</v>
      </c>
      <c r="B1678" s="40" t="s">
        <v>278</v>
      </c>
      <c r="C1678" s="40" t="s">
        <v>329</v>
      </c>
      <c r="D1678" s="40" t="s">
        <v>297</v>
      </c>
      <c r="E1678" s="40" t="s">
        <v>287</v>
      </c>
      <c r="F1678" s="40" t="e">
        <v>#DIV/0!</v>
      </c>
      <c r="G1678" s="40" t="s">
        <v>298</v>
      </c>
      <c r="H1678" s="40">
        <v>131.55825200000001</v>
      </c>
      <c r="I1678" s="40">
        <v>128.70554319999999</v>
      </c>
      <c r="J1678" s="40">
        <v>128.2560953</v>
      </c>
      <c r="K1678" s="40">
        <v>130.80452890000001</v>
      </c>
      <c r="L1678" s="40">
        <v>132.63487129999999</v>
      </c>
      <c r="M1678" s="40">
        <v>129.612539</v>
      </c>
      <c r="N1678" s="40">
        <v>137.57687340000001</v>
      </c>
      <c r="O1678" s="40">
        <v>138.99149750000001</v>
      </c>
      <c r="P1678" s="40">
        <v>138.30990449999999</v>
      </c>
      <c r="Q1678" s="40">
        <v>136.92504840000001</v>
      </c>
      <c r="R1678" s="40">
        <v>134.7655536</v>
      </c>
      <c r="S1678" s="40">
        <v>142.4177273</v>
      </c>
      <c r="T1678" s="40">
        <v>144.20195860000001</v>
      </c>
      <c r="U1678" s="40">
        <v>154.94762449999999</v>
      </c>
      <c r="V1678" s="40">
        <v>156.1952369</v>
      </c>
      <c r="W1678" s="40">
        <v>164.1275943</v>
      </c>
      <c r="X1678" s="40">
        <v>165.8610947</v>
      </c>
      <c r="Y1678" s="40">
        <v>164.95039059999999</v>
      </c>
      <c r="Z1678" s="40">
        <v>164.8741675</v>
      </c>
      <c r="AA1678" s="40">
        <v>160.64902029999999</v>
      </c>
      <c r="AB1678" s="40">
        <v>172.64459110000001</v>
      </c>
      <c r="AC1678" s="40">
        <v>173.36596170000001</v>
      </c>
      <c r="AD1678" s="40">
        <v>170.652218</v>
      </c>
      <c r="AE1678" s="40">
        <v>174.18596360000001</v>
      </c>
      <c r="AF1678" s="40">
        <v>180.21325429999999</v>
      </c>
      <c r="AG1678" s="40">
        <v>168.89519000000001</v>
      </c>
      <c r="AH1678" s="40">
        <v>166.27282120000001</v>
      </c>
      <c r="AI1678" s="40">
        <v>131.08430179999999</v>
      </c>
      <c r="AJ1678" s="40">
        <v>123.0234955</v>
      </c>
      <c r="AK1678" s="40">
        <v>117.22862309999999</v>
      </c>
      <c r="AL1678" s="40">
        <v>111.7158778</v>
      </c>
      <c r="AM1678" s="40">
        <v>113.3679279</v>
      </c>
      <c r="AN1678" s="40">
        <v>111.8363317</v>
      </c>
      <c r="AO1678" s="40">
        <v>104.2671923</v>
      </c>
      <c r="AP1678" s="40">
        <v>102.8506812</v>
      </c>
      <c r="AQ1678" s="40">
        <v>102.88241549999999</v>
      </c>
      <c r="AR1678" s="40">
        <v>94.192150040000001</v>
      </c>
      <c r="AS1678" s="40">
        <v>105.1859676</v>
      </c>
      <c r="AT1678" s="40">
        <v>99.132526089999999</v>
      </c>
      <c r="AU1678" s="40">
        <v>105.7367206</v>
      </c>
      <c r="AV1678" s="40">
        <v>101.2388581</v>
      </c>
      <c r="AW1678" s="40">
        <v>98.843046560000005</v>
      </c>
      <c r="AX1678" s="40">
        <v>99.862393589999996</v>
      </c>
      <c r="AY1678" s="40">
        <v>100.0558206</v>
      </c>
      <c r="AZ1678" s="40">
        <v>98.122025379999997</v>
      </c>
      <c r="BA1678" s="40">
        <v>101.7726315</v>
      </c>
      <c r="BB1678" s="40">
        <v>110.2461345</v>
      </c>
      <c r="BC1678" s="40">
        <v>118.064176</v>
      </c>
      <c r="BD1678" s="40">
        <v>121.9626525</v>
      </c>
      <c r="BE1678" s="40">
        <v>130.11195939999999</v>
      </c>
      <c r="BF1678" s="40">
        <v>135.7208373</v>
      </c>
      <c r="BG1678" s="40">
        <v>141.2660315</v>
      </c>
      <c r="BH1678" s="40">
        <v>147.5750567</v>
      </c>
      <c r="BI1678" s="40">
        <v>154.29184710000001</v>
      </c>
      <c r="BJ1678" s="40">
        <v>162.30676650000001</v>
      </c>
      <c r="BK1678" s="40">
        <v>170.6031332</v>
      </c>
      <c r="BL1678" s="40">
        <v>0</v>
      </c>
    </row>
    <row r="1679" spans="1:64" x14ac:dyDescent="0.3">
      <c r="A1679" s="40" t="s">
        <v>165</v>
      </c>
      <c r="B1679" s="40" t="s">
        <v>166</v>
      </c>
      <c r="C1679" s="40" t="s">
        <v>329</v>
      </c>
      <c r="D1679" s="40" t="s">
        <v>297</v>
      </c>
      <c r="E1679" s="40" t="s">
        <v>287</v>
      </c>
      <c r="F1679" s="40" t="e">
        <v>#DIV/0!</v>
      </c>
      <c r="G1679" s="40" t="s">
        <v>298</v>
      </c>
      <c r="H1679" s="40">
        <v>117.5833171</v>
      </c>
      <c r="I1679" s="40">
        <v>121.22455359999999</v>
      </c>
      <c r="J1679" s="40">
        <v>119.1565217</v>
      </c>
      <c r="K1679" s="40">
        <v>122.51753410000001</v>
      </c>
      <c r="L1679" s="40">
        <v>125.8466212</v>
      </c>
      <c r="M1679" s="40">
        <v>126.9666673</v>
      </c>
      <c r="N1679" s="40">
        <v>124.0395613</v>
      </c>
      <c r="O1679" s="40">
        <v>127.08303960000001</v>
      </c>
      <c r="P1679" s="40">
        <v>128.26069860000001</v>
      </c>
      <c r="Q1679" s="40">
        <v>130.0119842</v>
      </c>
      <c r="R1679" s="40">
        <v>135.9586372</v>
      </c>
      <c r="S1679" s="40">
        <v>126.3969029</v>
      </c>
      <c r="T1679" s="40">
        <v>132.07648080000001</v>
      </c>
      <c r="U1679" s="40">
        <v>133.7218058</v>
      </c>
      <c r="V1679" s="40">
        <v>130.44656320000001</v>
      </c>
      <c r="W1679" s="40">
        <v>117.6702949</v>
      </c>
      <c r="X1679" s="40">
        <v>117.1172797</v>
      </c>
      <c r="Y1679" s="40">
        <v>116.2125164</v>
      </c>
      <c r="Z1679" s="40">
        <v>114.64552689999999</v>
      </c>
      <c r="AA1679" s="40">
        <v>114.0627274</v>
      </c>
      <c r="AB1679" s="40">
        <v>114.1586054</v>
      </c>
      <c r="AC1679" s="40">
        <v>107.6607844</v>
      </c>
      <c r="AD1679" s="40">
        <v>101.6435678</v>
      </c>
      <c r="AE1679" s="40">
        <v>104.50928039999999</v>
      </c>
      <c r="AF1679" s="40">
        <v>107.902271</v>
      </c>
      <c r="AG1679" s="40">
        <v>94.840296609999996</v>
      </c>
      <c r="AH1679" s="40">
        <v>91.697968270000004</v>
      </c>
      <c r="AI1679" s="40">
        <v>96.823330499999997</v>
      </c>
      <c r="AJ1679" s="40">
        <v>97.605761509999994</v>
      </c>
      <c r="AK1679" s="40">
        <v>99.148173310000004</v>
      </c>
      <c r="AL1679" s="40">
        <v>101.2737659</v>
      </c>
      <c r="AM1679" s="40">
        <v>105.67186770000001</v>
      </c>
      <c r="AN1679" s="40">
        <v>108.1765882</v>
      </c>
      <c r="AO1679" s="40">
        <v>104.2157589</v>
      </c>
      <c r="AP1679" s="40">
        <v>99.845707520000005</v>
      </c>
      <c r="AQ1679" s="40">
        <v>102.82782400000001</v>
      </c>
      <c r="AR1679" s="40">
        <v>100.0294238</v>
      </c>
      <c r="AS1679" s="40">
        <v>99.572846010000006</v>
      </c>
      <c r="AT1679" s="40">
        <v>95.903293439999999</v>
      </c>
      <c r="AU1679" s="40">
        <v>95.549501750000005</v>
      </c>
      <c r="AV1679" s="40">
        <v>89.579117699999998</v>
      </c>
      <c r="AW1679" s="40">
        <v>96.227331860000007</v>
      </c>
      <c r="AX1679" s="40">
        <v>95.897409280000005</v>
      </c>
      <c r="AY1679" s="40">
        <v>102.48078049999999</v>
      </c>
      <c r="AZ1679" s="40">
        <v>108.1898989</v>
      </c>
      <c r="BA1679" s="40">
        <v>89.675766060000001</v>
      </c>
      <c r="BB1679" s="40">
        <v>101.99871899999999</v>
      </c>
      <c r="BC1679" s="40">
        <v>105.7198485</v>
      </c>
      <c r="BD1679" s="40">
        <v>92.699692940000006</v>
      </c>
      <c r="BE1679" s="40">
        <v>90.693822490000002</v>
      </c>
      <c r="BF1679" s="40">
        <v>94.996630760000002</v>
      </c>
      <c r="BG1679" s="40">
        <v>102.811367</v>
      </c>
      <c r="BH1679" s="40">
        <v>107.6994746</v>
      </c>
      <c r="BI1679" s="40">
        <v>112.0127931</v>
      </c>
      <c r="BJ1679" s="40">
        <v>94.596292669999997</v>
      </c>
      <c r="BK1679" s="40">
        <v>93.081633719999999</v>
      </c>
      <c r="BL1679" s="40">
        <v>0</v>
      </c>
    </row>
    <row r="1680" spans="1:64" x14ac:dyDescent="0.3">
      <c r="A1680" s="40" t="s">
        <v>171</v>
      </c>
      <c r="B1680" s="40" t="s">
        <v>172</v>
      </c>
      <c r="C1680" s="40" t="s">
        <v>329</v>
      </c>
      <c r="D1680" s="40" t="s">
        <v>297</v>
      </c>
      <c r="E1680" s="40" t="s">
        <v>287</v>
      </c>
      <c r="F1680" s="40" t="e">
        <v>#DIV/0!</v>
      </c>
      <c r="G1680" s="40" t="s">
        <v>298</v>
      </c>
      <c r="H1680" s="40">
        <v>100.7253283</v>
      </c>
      <c r="I1680" s="40">
        <v>103.19396810000001</v>
      </c>
      <c r="J1680" s="40">
        <v>109.9719011</v>
      </c>
      <c r="K1680" s="40">
        <v>109.5487419</v>
      </c>
      <c r="L1680" s="40">
        <v>107.37471429999999</v>
      </c>
      <c r="M1680" s="40">
        <v>119.04697400000001</v>
      </c>
      <c r="N1680" s="40">
        <v>129.96660589999999</v>
      </c>
      <c r="O1680" s="40">
        <v>115.47074550000001</v>
      </c>
      <c r="P1680" s="40">
        <v>120.0441998</v>
      </c>
      <c r="Q1680" s="40">
        <v>123.3999172</v>
      </c>
      <c r="R1680" s="40">
        <v>126.38760019999999</v>
      </c>
      <c r="S1680" s="40">
        <v>122.2791107</v>
      </c>
      <c r="T1680" s="40">
        <v>121.8749026</v>
      </c>
      <c r="U1680" s="40">
        <v>111.7196033</v>
      </c>
      <c r="V1680" s="40">
        <v>108.305212</v>
      </c>
      <c r="W1680" s="40">
        <v>99.600652109999999</v>
      </c>
      <c r="X1680" s="40">
        <v>96.634104730000004</v>
      </c>
      <c r="Y1680" s="40">
        <v>96.78143421</v>
      </c>
      <c r="Z1680" s="40">
        <v>92.813836109999997</v>
      </c>
      <c r="AA1680" s="40">
        <v>91.367367920000007</v>
      </c>
      <c r="AB1680" s="40">
        <v>87.359844769999995</v>
      </c>
      <c r="AC1680" s="40">
        <v>86.855253809999994</v>
      </c>
      <c r="AD1680" s="40">
        <v>85.864595370000004</v>
      </c>
      <c r="AE1680" s="40">
        <v>80.758593189999999</v>
      </c>
      <c r="AF1680" s="40">
        <v>81.184915709999999</v>
      </c>
      <c r="AG1680" s="40">
        <v>73.878766420000005</v>
      </c>
      <c r="AH1680" s="40">
        <v>68.149590279999998</v>
      </c>
      <c r="AI1680" s="40">
        <v>65.328075870000006</v>
      </c>
      <c r="AJ1680" s="40">
        <v>65.606314319999996</v>
      </c>
      <c r="AK1680" s="40">
        <v>64.407157319999996</v>
      </c>
      <c r="AL1680" s="40">
        <v>68.509217329999998</v>
      </c>
      <c r="AM1680" s="40">
        <v>68.769514700000002</v>
      </c>
      <c r="AN1680" s="40">
        <v>69.739483949999993</v>
      </c>
      <c r="AO1680" s="40">
        <v>70.001246960000003</v>
      </c>
      <c r="AP1680" s="40">
        <v>59.133038259999999</v>
      </c>
      <c r="AQ1680" s="40">
        <v>64.179851159999998</v>
      </c>
      <c r="AR1680" s="40">
        <v>66.644332759999998</v>
      </c>
      <c r="AS1680" s="40">
        <v>70.468970859999999</v>
      </c>
      <c r="AT1680" s="40">
        <v>75.947958659999998</v>
      </c>
      <c r="AU1680" s="40">
        <v>71.544743780000005</v>
      </c>
      <c r="AV1680" s="40">
        <v>76.603507239999999</v>
      </c>
      <c r="AW1680" s="40">
        <v>77.64650838</v>
      </c>
      <c r="AX1680" s="40">
        <v>91.111714160000005</v>
      </c>
      <c r="AY1680" s="40">
        <v>95.178394819999994</v>
      </c>
      <c r="AZ1680" s="40">
        <v>98.003837099999998</v>
      </c>
      <c r="BA1680" s="40">
        <v>106.56852840000001</v>
      </c>
      <c r="BB1680" s="40">
        <v>110.27660419999999</v>
      </c>
      <c r="BC1680" s="40">
        <v>114.53036160000001</v>
      </c>
      <c r="BD1680" s="40">
        <v>114.347523</v>
      </c>
      <c r="BE1680" s="40">
        <v>119.49261180000001</v>
      </c>
      <c r="BF1680" s="40">
        <v>107.5708262</v>
      </c>
      <c r="BG1680" s="40">
        <v>101.5158478</v>
      </c>
      <c r="BH1680" s="40">
        <v>98.993336099999993</v>
      </c>
      <c r="BI1680" s="40">
        <v>94.40812837</v>
      </c>
      <c r="BJ1680" s="40">
        <v>104.4754259</v>
      </c>
      <c r="BK1680" s="40">
        <v>95.334306799999993</v>
      </c>
      <c r="BL1680" s="40">
        <v>0</v>
      </c>
    </row>
    <row r="1681" spans="1:64" x14ac:dyDescent="0.3">
      <c r="A1681" s="40" t="s">
        <v>175</v>
      </c>
      <c r="B1681" s="40" t="s">
        <v>176</v>
      </c>
      <c r="C1681" s="40" t="s">
        <v>329</v>
      </c>
      <c r="D1681" s="40" t="s">
        <v>297</v>
      </c>
      <c r="E1681" s="40" t="s">
        <v>287</v>
      </c>
      <c r="F1681" s="40" t="e">
        <v>#DIV/0!</v>
      </c>
      <c r="G1681" s="40" t="s">
        <v>298</v>
      </c>
      <c r="H1681" s="40">
        <v>213.3866477</v>
      </c>
      <c r="I1681" s="40">
        <v>209.3113658</v>
      </c>
      <c r="J1681" s="40">
        <v>204.31901859999999</v>
      </c>
      <c r="K1681" s="40">
        <v>197.4106634</v>
      </c>
      <c r="L1681" s="40">
        <v>192.10964129999999</v>
      </c>
      <c r="M1681" s="40">
        <v>171.6600771</v>
      </c>
      <c r="N1681" s="40">
        <v>166.4787039</v>
      </c>
      <c r="O1681" s="40">
        <v>164.8082071</v>
      </c>
      <c r="P1681" s="40">
        <v>163.5516259</v>
      </c>
      <c r="Q1681" s="40">
        <v>155.46756830000001</v>
      </c>
      <c r="R1681" s="40">
        <v>148.92321680000001</v>
      </c>
      <c r="S1681" s="40">
        <v>143.69715310000001</v>
      </c>
      <c r="T1681" s="40">
        <v>143.78169460000001</v>
      </c>
      <c r="U1681" s="40">
        <v>142.93021730000001</v>
      </c>
      <c r="V1681" s="40">
        <v>143.22456650000001</v>
      </c>
      <c r="W1681" s="40">
        <v>140.3546451</v>
      </c>
      <c r="X1681" s="40">
        <v>140.1344915</v>
      </c>
      <c r="Y1681" s="40">
        <v>137.58316249999999</v>
      </c>
      <c r="Z1681" s="40">
        <v>141.66004620000001</v>
      </c>
      <c r="AA1681" s="40">
        <v>134.32513969999999</v>
      </c>
      <c r="AB1681" s="40">
        <v>126.6660725</v>
      </c>
      <c r="AC1681" s="40">
        <v>126.3830791</v>
      </c>
      <c r="AD1681" s="40">
        <v>123.9825687</v>
      </c>
      <c r="AE1681" s="40">
        <v>118.15175429999999</v>
      </c>
      <c r="AF1681" s="40">
        <v>109.4092569</v>
      </c>
      <c r="AG1681" s="40">
        <v>107.4558397</v>
      </c>
      <c r="AH1681" s="40">
        <v>107.8678318</v>
      </c>
      <c r="AI1681" s="40">
        <v>107.97642329999999</v>
      </c>
      <c r="AJ1681" s="40">
        <v>110.539046</v>
      </c>
      <c r="AK1681" s="40">
        <v>113.9313191</v>
      </c>
      <c r="AL1681" s="40">
        <v>113.75167260000001</v>
      </c>
      <c r="AM1681" s="40">
        <v>111.04645669999999</v>
      </c>
      <c r="AN1681" s="40">
        <v>105.29846209999999</v>
      </c>
      <c r="AO1681" s="40">
        <v>101.0105138</v>
      </c>
      <c r="AP1681" s="40">
        <v>100.30126540000001</v>
      </c>
      <c r="AQ1681" s="40">
        <v>102.0089394</v>
      </c>
      <c r="AR1681" s="40">
        <v>103.74019</v>
      </c>
      <c r="AS1681" s="40">
        <v>104.9119575</v>
      </c>
      <c r="AT1681" s="40">
        <v>104.400881</v>
      </c>
      <c r="AU1681" s="40">
        <v>103.0066375</v>
      </c>
      <c r="AV1681" s="40">
        <v>102.2068933</v>
      </c>
      <c r="AW1681" s="40">
        <v>100.5471036</v>
      </c>
      <c r="AX1681" s="40">
        <v>99.792891049999994</v>
      </c>
      <c r="AY1681" s="40">
        <v>99.375211449999995</v>
      </c>
      <c r="AZ1681" s="40">
        <v>101.0265527</v>
      </c>
      <c r="BA1681" s="40">
        <v>99.598231490000003</v>
      </c>
      <c r="BB1681" s="40">
        <v>101.97938430000001</v>
      </c>
      <c r="BC1681" s="40">
        <v>102.2787592</v>
      </c>
      <c r="BD1681" s="40">
        <v>101.76294</v>
      </c>
      <c r="BE1681" s="40">
        <v>101.3408104</v>
      </c>
      <c r="BF1681" s="40">
        <v>100.9568208</v>
      </c>
      <c r="BG1681" s="40">
        <v>102.1522391</v>
      </c>
      <c r="BH1681" s="40">
        <v>102.0084658</v>
      </c>
      <c r="BI1681" s="40">
        <v>101.9602227</v>
      </c>
      <c r="BJ1681" s="40">
        <v>100.5861426</v>
      </c>
      <c r="BK1681" s="40">
        <v>98.378244760000001</v>
      </c>
      <c r="BL1681" s="40">
        <v>0</v>
      </c>
    </row>
    <row r="1682" spans="1:64" x14ac:dyDescent="0.3">
      <c r="A1682" s="40" t="s">
        <v>177</v>
      </c>
      <c r="B1682" s="40" t="s">
        <v>178</v>
      </c>
      <c r="C1682" s="40" t="s">
        <v>329</v>
      </c>
      <c r="D1682" s="40" t="s">
        <v>297</v>
      </c>
      <c r="E1682" s="40" t="s">
        <v>287</v>
      </c>
      <c r="F1682" s="40" t="e">
        <v>#DIV/0!</v>
      </c>
      <c r="G1682" s="40" t="s">
        <v>298</v>
      </c>
      <c r="H1682" s="40">
        <v>136.31144760000001</v>
      </c>
      <c r="I1682" s="40">
        <v>135.20307270000001</v>
      </c>
      <c r="J1682" s="40">
        <v>135.88754689999999</v>
      </c>
      <c r="K1682" s="40">
        <v>134.66773449999999</v>
      </c>
      <c r="L1682" s="40">
        <v>147.74698470000001</v>
      </c>
      <c r="M1682" s="40">
        <v>133.58209350000001</v>
      </c>
      <c r="N1682" s="40">
        <v>132.55380170000001</v>
      </c>
      <c r="O1682" s="40">
        <v>131.87189620000001</v>
      </c>
      <c r="P1682" s="40">
        <v>131.26306080000001</v>
      </c>
      <c r="Q1682" s="40">
        <v>130.6514976</v>
      </c>
      <c r="R1682" s="40">
        <v>130.0405361</v>
      </c>
      <c r="S1682" s="40">
        <v>129.44581840000001</v>
      </c>
      <c r="T1682" s="40">
        <v>128.6895911</v>
      </c>
      <c r="U1682" s="40">
        <v>128.37288749999999</v>
      </c>
      <c r="V1682" s="40">
        <v>128.1688292</v>
      </c>
      <c r="W1682" s="40">
        <v>129.5344321</v>
      </c>
      <c r="X1682" s="40">
        <v>129.57205250000001</v>
      </c>
      <c r="Y1682" s="40">
        <v>129.72057219999999</v>
      </c>
      <c r="Z1682" s="40">
        <v>129.2741068</v>
      </c>
      <c r="AA1682" s="40">
        <v>127.8481974</v>
      </c>
      <c r="AB1682" s="40">
        <v>127.54411020000001</v>
      </c>
      <c r="AC1682" s="40">
        <v>127.06836269999999</v>
      </c>
      <c r="AD1682" s="40">
        <v>126.6168918</v>
      </c>
      <c r="AE1682" s="40">
        <v>114.5728366</v>
      </c>
      <c r="AF1682" s="40">
        <v>113.971583</v>
      </c>
      <c r="AG1682" s="40">
        <v>112.1721241</v>
      </c>
      <c r="AH1682" s="40">
        <v>110.4585039</v>
      </c>
      <c r="AI1682" s="40">
        <v>108.7792202</v>
      </c>
      <c r="AJ1682" s="40">
        <v>106.8570149</v>
      </c>
      <c r="AK1682" s="40">
        <v>104.8388216</v>
      </c>
      <c r="AL1682" s="40">
        <v>102.7504084</v>
      </c>
      <c r="AM1682" s="40">
        <v>100.6371463</v>
      </c>
      <c r="AN1682" s="40">
        <v>98.596800200000004</v>
      </c>
      <c r="AO1682" s="40">
        <v>96.742114689999994</v>
      </c>
      <c r="AP1682" s="40">
        <v>108.7828955</v>
      </c>
      <c r="AQ1682" s="40">
        <v>93.747869870000002</v>
      </c>
      <c r="AR1682" s="40">
        <v>92.550634130000006</v>
      </c>
      <c r="AS1682" s="40">
        <v>91.459659529999996</v>
      </c>
      <c r="AT1682" s="40">
        <v>109.4885343</v>
      </c>
      <c r="AU1682" s="40">
        <v>104.3813797</v>
      </c>
      <c r="AV1682" s="40">
        <v>103.9879095</v>
      </c>
      <c r="AW1682" s="40">
        <v>103.53949350000001</v>
      </c>
      <c r="AX1682" s="40">
        <v>103.60821540000001</v>
      </c>
      <c r="AY1682" s="40">
        <v>99.976339100000004</v>
      </c>
      <c r="AZ1682" s="40">
        <v>98.986673060000001</v>
      </c>
      <c r="BA1682" s="40">
        <v>101.0137888</v>
      </c>
      <c r="BB1682" s="40">
        <v>99.098678620000001</v>
      </c>
      <c r="BC1682" s="40">
        <v>98.327681900000002</v>
      </c>
      <c r="BD1682" s="40">
        <v>97.485667750000005</v>
      </c>
      <c r="BE1682" s="40">
        <v>95.978828309999997</v>
      </c>
      <c r="BF1682" s="40">
        <v>105.5150948</v>
      </c>
      <c r="BG1682" s="40">
        <v>110.22997669999999</v>
      </c>
      <c r="BH1682" s="40">
        <v>115.7360893</v>
      </c>
      <c r="BI1682" s="40">
        <v>119.500733</v>
      </c>
      <c r="BJ1682" s="40">
        <v>120.0085852</v>
      </c>
      <c r="BK1682" s="40">
        <v>117.68539</v>
      </c>
      <c r="BL1682" s="40">
        <v>0</v>
      </c>
    </row>
    <row r="1683" spans="1:64" x14ac:dyDescent="0.3">
      <c r="A1683" s="40" t="s">
        <v>179</v>
      </c>
      <c r="B1683" s="40" t="s">
        <v>180</v>
      </c>
      <c r="C1683" s="40" t="s">
        <v>329</v>
      </c>
      <c r="D1683" s="40" t="s">
        <v>297</v>
      </c>
      <c r="E1683" s="40" t="s">
        <v>287</v>
      </c>
      <c r="F1683" s="40" t="e">
        <v>#DIV/0!</v>
      </c>
      <c r="G1683" s="40" t="s">
        <v>298</v>
      </c>
      <c r="H1683" s="40">
        <v>179.7898289</v>
      </c>
      <c r="I1683" s="40">
        <v>163.8404625</v>
      </c>
      <c r="J1683" s="40">
        <v>160.60182030000001</v>
      </c>
      <c r="K1683" s="40">
        <v>154.17491219999999</v>
      </c>
      <c r="L1683" s="40">
        <v>150.1933788</v>
      </c>
      <c r="M1683" s="40">
        <v>145.5344939</v>
      </c>
      <c r="N1683" s="40">
        <v>145.84480149999999</v>
      </c>
      <c r="O1683" s="40">
        <v>142.87830270000001</v>
      </c>
      <c r="P1683" s="40">
        <v>147.65245429999999</v>
      </c>
      <c r="Q1683" s="40">
        <v>154.3212431</v>
      </c>
      <c r="R1683" s="40">
        <v>150.55158259999999</v>
      </c>
      <c r="S1683" s="40">
        <v>153.15586049999999</v>
      </c>
      <c r="T1683" s="40">
        <v>154.84181570000001</v>
      </c>
      <c r="U1683" s="40">
        <v>154.5496924</v>
      </c>
      <c r="V1683" s="40">
        <v>154.68559859999999</v>
      </c>
      <c r="W1683" s="40">
        <v>154.61831620000001</v>
      </c>
      <c r="X1683" s="40">
        <v>148.62997530000001</v>
      </c>
      <c r="Y1683" s="40">
        <v>154.3744337</v>
      </c>
      <c r="Z1683" s="40">
        <v>150.12689739999999</v>
      </c>
      <c r="AA1683" s="40">
        <v>134.02878820000001</v>
      </c>
      <c r="AB1683" s="40">
        <v>130.56487010000001</v>
      </c>
      <c r="AC1683" s="40">
        <v>129.64318309999999</v>
      </c>
      <c r="AD1683" s="40">
        <v>128.07023889999999</v>
      </c>
      <c r="AE1683" s="40">
        <v>128.0314611</v>
      </c>
      <c r="AF1683" s="40">
        <v>126.6968607</v>
      </c>
      <c r="AG1683" s="40">
        <v>127.0035051</v>
      </c>
      <c r="AH1683" s="40">
        <v>94.108899050000005</v>
      </c>
      <c r="AI1683" s="40">
        <v>99.232929319999997</v>
      </c>
      <c r="AJ1683" s="40">
        <v>100.2635066</v>
      </c>
      <c r="AK1683" s="40">
        <v>107.3624588</v>
      </c>
      <c r="AL1683" s="40">
        <v>108.75874260000001</v>
      </c>
      <c r="AM1683" s="40">
        <v>107.5191852</v>
      </c>
      <c r="AN1683" s="40">
        <v>107.6816984</v>
      </c>
      <c r="AO1683" s="40">
        <v>100.68945650000001</v>
      </c>
      <c r="AP1683" s="40">
        <v>100.4572733</v>
      </c>
      <c r="AQ1683" s="40">
        <v>99.240547829999997</v>
      </c>
      <c r="AR1683" s="40">
        <v>99.483551449999993</v>
      </c>
      <c r="AS1683" s="40">
        <v>100.2179051</v>
      </c>
      <c r="AT1683" s="40">
        <v>100.4829204</v>
      </c>
      <c r="AU1683" s="40">
        <v>100.3356983</v>
      </c>
      <c r="AV1683" s="40">
        <v>100.6326505</v>
      </c>
      <c r="AW1683" s="40">
        <v>100.5934712</v>
      </c>
      <c r="AX1683" s="40">
        <v>100.68104460000001</v>
      </c>
      <c r="AY1683" s="40">
        <v>99.907101069999996</v>
      </c>
      <c r="AZ1683" s="40">
        <v>100.0184292</v>
      </c>
      <c r="BA1683" s="40">
        <v>100.0697292</v>
      </c>
      <c r="BB1683" s="40">
        <v>100.14306999999999</v>
      </c>
      <c r="BC1683" s="40">
        <v>151.93903890000001</v>
      </c>
      <c r="BD1683" s="40">
        <v>152.12621619999999</v>
      </c>
      <c r="BE1683" s="40">
        <v>152.3459336</v>
      </c>
      <c r="BF1683" s="40">
        <v>152.6214492</v>
      </c>
      <c r="BG1683" s="40">
        <v>152.6000621</v>
      </c>
      <c r="BH1683" s="40">
        <v>151.1608986</v>
      </c>
      <c r="BI1683" s="40">
        <v>152.4140577</v>
      </c>
      <c r="BJ1683" s="40">
        <v>153.57669089999999</v>
      </c>
      <c r="BK1683" s="40">
        <v>157.41049269999999</v>
      </c>
      <c r="BL1683" s="40">
        <v>0</v>
      </c>
    </row>
    <row r="1684" spans="1:64" x14ac:dyDescent="0.3">
      <c r="A1684" s="40" t="s">
        <v>279</v>
      </c>
      <c r="B1684" s="40" t="s">
        <v>280</v>
      </c>
      <c r="C1684" s="40" t="s">
        <v>329</v>
      </c>
      <c r="D1684" s="40" t="s">
        <v>297</v>
      </c>
      <c r="E1684" s="40" t="s">
        <v>287</v>
      </c>
      <c r="F1684" s="40" t="e">
        <v>#DIV/0!</v>
      </c>
      <c r="G1684" s="40" t="s">
        <v>298</v>
      </c>
      <c r="H1684" s="40">
        <v>136.2500948</v>
      </c>
      <c r="I1684" s="40">
        <v>132.44378259999999</v>
      </c>
      <c r="J1684" s="40">
        <v>129.68993040000001</v>
      </c>
      <c r="K1684" s="40">
        <v>127.3609124</v>
      </c>
      <c r="L1684" s="40">
        <v>128.96656300000001</v>
      </c>
      <c r="M1684" s="40">
        <v>129.55824559999999</v>
      </c>
      <c r="N1684" s="40">
        <v>136.27811689999999</v>
      </c>
      <c r="O1684" s="40">
        <v>137.2501982</v>
      </c>
      <c r="P1684" s="40">
        <v>150.07949429999999</v>
      </c>
      <c r="Q1684" s="40">
        <v>147.2030345</v>
      </c>
      <c r="R1684" s="40">
        <v>148.19217380000001</v>
      </c>
      <c r="S1684" s="40">
        <v>149.2000548</v>
      </c>
      <c r="T1684" s="40">
        <v>149.8806457</v>
      </c>
      <c r="U1684" s="40">
        <v>147.7954603</v>
      </c>
      <c r="V1684" s="40">
        <v>150.65575469999999</v>
      </c>
      <c r="W1684" s="40">
        <v>165.02449240000001</v>
      </c>
      <c r="X1684" s="40">
        <v>168.60758799999999</v>
      </c>
      <c r="Y1684" s="40">
        <v>168.53351029999999</v>
      </c>
      <c r="Z1684" s="40">
        <v>172.35995360000001</v>
      </c>
      <c r="AA1684" s="40">
        <v>166.0909293</v>
      </c>
      <c r="AB1684" s="40">
        <v>170.7816617</v>
      </c>
      <c r="AC1684" s="40">
        <v>175.4613962</v>
      </c>
      <c r="AD1684" s="40">
        <v>161.49195230000001</v>
      </c>
      <c r="AE1684" s="40">
        <v>148.2125369</v>
      </c>
      <c r="AF1684" s="40">
        <v>160.02031049999999</v>
      </c>
      <c r="AG1684" s="40">
        <v>158.45088319999999</v>
      </c>
      <c r="AH1684" s="40">
        <v>158.81076049999999</v>
      </c>
      <c r="AI1684" s="40">
        <v>156.6342123</v>
      </c>
      <c r="AJ1684" s="40">
        <v>154.1686167</v>
      </c>
      <c r="AK1684" s="40">
        <v>161.39118210000001</v>
      </c>
      <c r="AL1684" s="40">
        <v>161.9193764</v>
      </c>
      <c r="AM1684" s="40">
        <v>157.48039420000001</v>
      </c>
      <c r="AN1684" s="40">
        <v>142.81541530000001</v>
      </c>
      <c r="AO1684" s="40">
        <v>128.80795979999999</v>
      </c>
      <c r="AP1684" s="40">
        <v>115.4152907</v>
      </c>
      <c r="AQ1684" s="40">
        <v>102.67359570000001</v>
      </c>
      <c r="AR1684" s="40">
        <v>120.75591679999999</v>
      </c>
      <c r="AS1684" s="40">
        <v>119.6435596</v>
      </c>
      <c r="AT1684" s="40">
        <v>122.88319439999999</v>
      </c>
      <c r="AU1684" s="40">
        <v>108.79390960000001</v>
      </c>
      <c r="AV1684" s="40">
        <v>110.0172857</v>
      </c>
      <c r="AW1684" s="40">
        <v>101.7408733</v>
      </c>
      <c r="AX1684" s="40">
        <v>95.705868420000002</v>
      </c>
      <c r="AY1684" s="40">
        <v>93.502781010000007</v>
      </c>
      <c r="AZ1684" s="40">
        <v>100.0910621</v>
      </c>
      <c r="BA1684" s="40">
        <v>106.1608593</v>
      </c>
      <c r="BB1684" s="40">
        <v>92.899309180000003</v>
      </c>
      <c r="BC1684" s="40">
        <v>86.411957689999994</v>
      </c>
      <c r="BD1684" s="40">
        <v>108.4632876</v>
      </c>
      <c r="BE1684" s="40">
        <v>108.6905759</v>
      </c>
      <c r="BF1684" s="40">
        <v>89.565399119999995</v>
      </c>
      <c r="BG1684" s="40">
        <v>129.65451669999999</v>
      </c>
      <c r="BH1684" s="40">
        <v>130.63015010000001</v>
      </c>
      <c r="BI1684" s="40">
        <v>129.93757489999999</v>
      </c>
      <c r="BJ1684" s="40">
        <v>123.7108983</v>
      </c>
      <c r="BK1684" s="40">
        <v>118.9599396</v>
      </c>
      <c r="BL1684" s="40">
        <v>0</v>
      </c>
    </row>
    <row r="1685" spans="1:64" x14ac:dyDescent="0.3">
      <c r="A1685" s="40" t="s">
        <v>281</v>
      </c>
      <c r="B1685" s="40" t="s">
        <v>282</v>
      </c>
      <c r="C1685" s="40" t="s">
        <v>329</v>
      </c>
      <c r="D1685" s="40" t="s">
        <v>297</v>
      </c>
      <c r="E1685" s="40" t="s">
        <v>287</v>
      </c>
      <c r="F1685" s="40" t="e">
        <v>#DIV/0!</v>
      </c>
      <c r="G1685" s="40" t="s">
        <v>298</v>
      </c>
      <c r="H1685" s="40">
        <v>163.29082149999999</v>
      </c>
      <c r="I1685" s="40">
        <v>161.56999949999999</v>
      </c>
      <c r="J1685" s="40">
        <v>161.88942610000001</v>
      </c>
      <c r="K1685" s="40">
        <v>149.48076739999999</v>
      </c>
      <c r="L1685" s="40">
        <v>148.07642150000001</v>
      </c>
      <c r="M1685" s="40">
        <v>139.4344543</v>
      </c>
      <c r="N1685" s="40">
        <v>157.3500492</v>
      </c>
      <c r="O1685" s="40">
        <v>159.80816999999999</v>
      </c>
      <c r="P1685" s="40">
        <v>184.41275229999999</v>
      </c>
      <c r="Q1685" s="40">
        <v>194.68180169999999</v>
      </c>
      <c r="R1685" s="40">
        <v>202.33914770000001</v>
      </c>
      <c r="S1685" s="40">
        <v>199.11604320000001</v>
      </c>
      <c r="T1685" s="40">
        <v>195.42461349999999</v>
      </c>
      <c r="U1685" s="40">
        <v>193.1783628</v>
      </c>
      <c r="V1685" s="40">
        <v>200.270589</v>
      </c>
      <c r="W1685" s="40">
        <v>199.77435969999999</v>
      </c>
      <c r="X1685" s="40">
        <v>203.9635342</v>
      </c>
      <c r="Y1685" s="40">
        <v>182.87723790000001</v>
      </c>
      <c r="Z1685" s="40">
        <v>162.66887790000001</v>
      </c>
      <c r="AA1685" s="40">
        <v>148.17637339999999</v>
      </c>
      <c r="AB1685" s="40">
        <v>145.27942719999999</v>
      </c>
      <c r="AC1685" s="40">
        <v>148.95295200000001</v>
      </c>
      <c r="AD1685" s="40">
        <v>142.2066432</v>
      </c>
      <c r="AE1685" s="40">
        <v>137.65866370000001</v>
      </c>
      <c r="AF1685" s="40">
        <v>135.47148770000001</v>
      </c>
      <c r="AG1685" s="40">
        <v>139.33822190000001</v>
      </c>
      <c r="AH1685" s="40">
        <v>139.5962701</v>
      </c>
      <c r="AI1685" s="40">
        <v>135.08911900000001</v>
      </c>
      <c r="AJ1685" s="40">
        <v>132.6520185</v>
      </c>
      <c r="AK1685" s="40">
        <v>142.70564039999999</v>
      </c>
      <c r="AL1685" s="40">
        <v>118.6381688</v>
      </c>
      <c r="AM1685" s="40">
        <v>130.918049</v>
      </c>
      <c r="AN1685" s="40">
        <v>91.880738750000006</v>
      </c>
      <c r="AO1685" s="40">
        <v>93.329994630000002</v>
      </c>
      <c r="AP1685" s="40">
        <v>96.281998040000005</v>
      </c>
      <c r="AQ1685" s="40">
        <v>113.5813011</v>
      </c>
      <c r="AR1685" s="40">
        <v>111.6268795</v>
      </c>
      <c r="AS1685" s="40">
        <v>115.7902881</v>
      </c>
      <c r="AT1685" s="40">
        <v>123.09609279999999</v>
      </c>
      <c r="AU1685" s="40">
        <v>125.34427599999999</v>
      </c>
      <c r="AV1685" s="40">
        <v>127.17832629999999</v>
      </c>
      <c r="AW1685" s="40">
        <v>114.8282305</v>
      </c>
      <c r="AX1685" s="40">
        <v>108.083371</v>
      </c>
      <c r="AY1685" s="40">
        <v>102.8946904</v>
      </c>
      <c r="AZ1685" s="40">
        <v>101.533028</v>
      </c>
      <c r="BA1685" s="40">
        <v>95.690187739999999</v>
      </c>
      <c r="BB1685" s="40">
        <v>95.068878769999998</v>
      </c>
      <c r="BC1685" s="40">
        <v>92.285078260000006</v>
      </c>
      <c r="BD1685" s="40">
        <v>97.784925869999995</v>
      </c>
      <c r="BE1685" s="40">
        <v>103.725617</v>
      </c>
      <c r="BF1685" s="40">
        <v>105.85336169999999</v>
      </c>
      <c r="BG1685" s="40">
        <v>104.27460600000001</v>
      </c>
      <c r="BH1685" s="40">
        <v>102.59319139999999</v>
      </c>
      <c r="BI1685" s="40">
        <v>79.866810749999999</v>
      </c>
      <c r="BJ1685" s="40">
        <v>79.460617350000007</v>
      </c>
      <c r="BK1685" s="40">
        <v>86.368730799999994</v>
      </c>
      <c r="BL1685" s="40">
        <v>0</v>
      </c>
    </row>
    <row r="1686" spans="1:64" x14ac:dyDescent="0.3">
      <c r="A1686" s="40" t="s">
        <v>147</v>
      </c>
      <c r="B1686" s="40" t="s">
        <v>148</v>
      </c>
      <c r="C1686" s="40" t="s">
        <v>330</v>
      </c>
      <c r="D1686" s="40" t="s">
        <v>297</v>
      </c>
      <c r="E1686" s="40" t="s">
        <v>287</v>
      </c>
      <c r="F1686" s="40" t="e">
        <v>#DIV/0!</v>
      </c>
      <c r="G1686" s="40" t="s">
        <v>298</v>
      </c>
      <c r="H1686" s="40">
        <v>48.694112390000001</v>
      </c>
      <c r="I1686" s="40">
        <v>49.292294419999998</v>
      </c>
      <c r="J1686" s="40">
        <v>49.302703200000003</v>
      </c>
      <c r="K1686" s="40">
        <v>52.713193269999998</v>
      </c>
      <c r="L1686" s="40">
        <v>59.553180509999997</v>
      </c>
      <c r="M1686" s="40">
        <v>59.67810721</v>
      </c>
      <c r="N1686" s="40">
        <v>60.156447919999998</v>
      </c>
      <c r="O1686" s="40">
        <v>60.011417739999999</v>
      </c>
      <c r="P1686" s="40">
        <v>61.120610040000003</v>
      </c>
      <c r="Q1686" s="40">
        <v>61.46024954</v>
      </c>
      <c r="R1686" s="40">
        <v>61.794487320000002</v>
      </c>
      <c r="S1686" s="40">
        <v>57.00049843</v>
      </c>
      <c r="T1686" s="40">
        <v>52.997213770000002</v>
      </c>
      <c r="U1686" s="40">
        <v>54.839708809999998</v>
      </c>
      <c r="V1686" s="40">
        <v>55.833871930000001</v>
      </c>
      <c r="W1686" s="40">
        <v>56.534183849999998</v>
      </c>
      <c r="X1686" s="40">
        <v>57.55124206</v>
      </c>
      <c r="Y1686" s="40">
        <v>58.955170840000001</v>
      </c>
      <c r="Z1686" s="40">
        <v>60.650379960000002</v>
      </c>
      <c r="AA1686" s="40">
        <v>61.780899069999997</v>
      </c>
      <c r="AB1686" s="40">
        <v>63.303763250000003</v>
      </c>
      <c r="AC1686" s="40">
        <v>64.514428269999996</v>
      </c>
      <c r="AD1686" s="40">
        <v>65.668909819999996</v>
      </c>
      <c r="AE1686" s="40">
        <v>66.790084059999998</v>
      </c>
      <c r="AF1686" s="40">
        <v>76.094774720000004</v>
      </c>
      <c r="AG1686" s="40">
        <v>76.385440889999998</v>
      </c>
      <c r="AH1686" s="40">
        <v>76.468398980000003</v>
      </c>
      <c r="AI1686" s="40">
        <v>76.525626680000002</v>
      </c>
      <c r="AJ1686" s="40">
        <v>76.570764769999997</v>
      </c>
      <c r="AK1686" s="40">
        <v>74.779479629999997</v>
      </c>
      <c r="AL1686" s="40">
        <v>76.273698030000006</v>
      </c>
      <c r="AM1686" s="40">
        <v>76.132364809999999</v>
      </c>
      <c r="AN1686" s="40">
        <v>75.963523910000006</v>
      </c>
      <c r="AO1686" s="40">
        <v>75.807647939999995</v>
      </c>
      <c r="AP1686" s="40">
        <v>75.738377970000002</v>
      </c>
      <c r="AQ1686" s="40">
        <v>75.525764350000003</v>
      </c>
      <c r="AR1686" s="40">
        <v>75.655370559999994</v>
      </c>
      <c r="AS1686" s="40">
        <v>75.834430870000006</v>
      </c>
      <c r="AT1686" s="40">
        <v>76.024408309999998</v>
      </c>
      <c r="AU1686" s="40">
        <v>76.227265410000001</v>
      </c>
      <c r="AV1686" s="40">
        <v>76.441270869999997</v>
      </c>
      <c r="AW1686" s="40">
        <v>76.669550009999995</v>
      </c>
      <c r="AX1686" s="40">
        <v>99.491724099999999</v>
      </c>
      <c r="AY1686" s="40">
        <v>99.740268349999994</v>
      </c>
      <c r="AZ1686" s="40">
        <v>99.993011370000005</v>
      </c>
      <c r="BA1686" s="40">
        <v>100.2565709</v>
      </c>
      <c r="BB1686" s="40">
        <v>100.3211751</v>
      </c>
      <c r="BC1686" s="40">
        <v>100.2255346</v>
      </c>
      <c r="BD1686" s="40">
        <v>100.14450410000001</v>
      </c>
      <c r="BE1686" s="40">
        <v>100.08969399999999</v>
      </c>
      <c r="BF1686" s="40">
        <v>100.06452179999999</v>
      </c>
      <c r="BG1686" s="40">
        <v>100.0693167</v>
      </c>
      <c r="BH1686" s="40">
        <v>100.1090308</v>
      </c>
      <c r="BI1686" s="40">
        <v>100.18704270000001</v>
      </c>
      <c r="BJ1686" s="40">
        <v>100.3087926</v>
      </c>
      <c r="BK1686" s="40">
        <v>100.47397309999999</v>
      </c>
      <c r="BL1686" s="40">
        <v>0</v>
      </c>
    </row>
    <row r="1687" spans="1:64" x14ac:dyDescent="0.3">
      <c r="A1687" s="40" t="s">
        <v>153</v>
      </c>
      <c r="B1687" s="40" t="s">
        <v>154</v>
      </c>
      <c r="C1687" s="40" t="s">
        <v>330</v>
      </c>
      <c r="D1687" s="40" t="s">
        <v>297</v>
      </c>
      <c r="E1687" s="40" t="s">
        <v>287</v>
      </c>
      <c r="F1687" s="40" t="e">
        <v>#DIV/0!</v>
      </c>
      <c r="G1687" s="40" t="s">
        <v>298</v>
      </c>
      <c r="H1687" s="40">
        <v>58.837419660000002</v>
      </c>
      <c r="I1687" s="40">
        <v>58.248022069999998</v>
      </c>
      <c r="J1687" s="40">
        <v>60.380918020000003</v>
      </c>
      <c r="K1687" s="40">
        <v>53.087241130000002</v>
      </c>
      <c r="L1687" s="40">
        <v>56.191895889999998</v>
      </c>
      <c r="M1687" s="40">
        <v>60.160855089999998</v>
      </c>
      <c r="N1687" s="40">
        <v>59.07300789</v>
      </c>
      <c r="O1687" s="40">
        <v>59.852127799999998</v>
      </c>
      <c r="P1687" s="40">
        <v>64.150246120000006</v>
      </c>
      <c r="Q1687" s="40">
        <v>69.064492830000006</v>
      </c>
      <c r="R1687" s="40">
        <v>72.768389670000005</v>
      </c>
      <c r="S1687" s="40">
        <v>68.315726569999995</v>
      </c>
      <c r="T1687" s="40">
        <v>66.238962659999999</v>
      </c>
      <c r="U1687" s="40">
        <v>67.816345749999996</v>
      </c>
      <c r="V1687" s="40">
        <v>72.207744820000002</v>
      </c>
      <c r="W1687" s="40">
        <v>75.390341399999997</v>
      </c>
      <c r="X1687" s="40">
        <v>79.875379850000002</v>
      </c>
      <c r="Y1687" s="40">
        <v>81.292438239999996</v>
      </c>
      <c r="Z1687" s="40">
        <v>81.775505210000006</v>
      </c>
      <c r="AA1687" s="40">
        <v>92.561713920000003</v>
      </c>
      <c r="AB1687" s="40">
        <v>92.149503050000007</v>
      </c>
      <c r="AC1687" s="40">
        <v>84.360541639999994</v>
      </c>
      <c r="AD1687" s="40">
        <v>81.012100689999997</v>
      </c>
      <c r="AE1687" s="40">
        <v>82.949682460000005</v>
      </c>
      <c r="AF1687" s="40">
        <v>94.149318649999998</v>
      </c>
      <c r="AG1687" s="40">
        <v>95.810581589999998</v>
      </c>
      <c r="AH1687" s="40">
        <v>96.787487690000006</v>
      </c>
      <c r="AI1687" s="40">
        <v>98.127577799999997</v>
      </c>
      <c r="AJ1687" s="40">
        <v>99.605497569999997</v>
      </c>
      <c r="AK1687" s="40">
        <v>101.2700948</v>
      </c>
      <c r="AL1687" s="40">
        <v>98.700457979999996</v>
      </c>
      <c r="AM1687" s="40">
        <v>97.020832740000003</v>
      </c>
      <c r="AN1687" s="40">
        <v>95.46488076</v>
      </c>
      <c r="AO1687" s="40">
        <v>94.014121680000002</v>
      </c>
      <c r="AP1687" s="40">
        <v>91.847908180000005</v>
      </c>
      <c r="AQ1687" s="40">
        <v>90.192333970000007</v>
      </c>
      <c r="AR1687" s="40">
        <v>90.891530239999994</v>
      </c>
      <c r="AS1687" s="40">
        <v>91.510596820000004</v>
      </c>
      <c r="AT1687" s="40">
        <v>100.5605092</v>
      </c>
      <c r="AU1687" s="40">
        <v>106.4260901</v>
      </c>
      <c r="AV1687" s="40">
        <v>103.73360409999999</v>
      </c>
      <c r="AW1687" s="40">
        <v>99.274877829999994</v>
      </c>
      <c r="AX1687" s="40">
        <v>100.6865243</v>
      </c>
      <c r="AY1687" s="40">
        <v>100.5993507</v>
      </c>
      <c r="AZ1687" s="40">
        <v>100.4779759</v>
      </c>
      <c r="BA1687" s="40">
        <v>98.948010150000002</v>
      </c>
      <c r="BB1687" s="40">
        <v>97.436252839999995</v>
      </c>
      <c r="BC1687" s="40">
        <v>83.188498129999999</v>
      </c>
      <c r="BD1687" s="40">
        <v>81.333254769999996</v>
      </c>
      <c r="BE1687" s="40">
        <v>79.841441660000001</v>
      </c>
      <c r="BF1687" s="40">
        <v>81.389902019999994</v>
      </c>
      <c r="BG1687" s="40">
        <v>85.801093069999993</v>
      </c>
      <c r="BH1687" s="40">
        <v>88.650361059999994</v>
      </c>
      <c r="BI1687" s="40">
        <v>88.245473489999995</v>
      </c>
      <c r="BJ1687" s="40">
        <v>89.124581829999997</v>
      </c>
      <c r="BK1687" s="40">
        <v>84.750171440000003</v>
      </c>
      <c r="BL1687" s="40">
        <v>0</v>
      </c>
    </row>
    <row r="1688" spans="1:64" x14ac:dyDescent="0.3">
      <c r="A1688" s="40" t="s">
        <v>155</v>
      </c>
      <c r="B1688" s="40" t="s">
        <v>156</v>
      </c>
      <c r="C1688" s="40" t="s">
        <v>330</v>
      </c>
      <c r="D1688" s="40" t="s">
        <v>297</v>
      </c>
      <c r="E1688" s="40" t="s">
        <v>287</v>
      </c>
      <c r="F1688" s="40" t="e">
        <v>#DIV/0!</v>
      </c>
      <c r="G1688" s="40" t="s">
        <v>298</v>
      </c>
      <c r="H1688" s="40">
        <v>167.70182080000001</v>
      </c>
      <c r="I1688" s="40">
        <v>167.02756479999999</v>
      </c>
      <c r="J1688" s="40">
        <v>166.337087</v>
      </c>
      <c r="K1688" s="40">
        <v>165.7688244</v>
      </c>
      <c r="L1688" s="40">
        <v>165.5593336</v>
      </c>
      <c r="M1688" s="40">
        <v>167.79029399999999</v>
      </c>
      <c r="N1688" s="40">
        <v>168.64177699999999</v>
      </c>
      <c r="O1688" s="40">
        <v>168.79708450000001</v>
      </c>
      <c r="P1688" s="40">
        <v>163.3020314</v>
      </c>
      <c r="Q1688" s="40">
        <v>162.56057620000001</v>
      </c>
      <c r="R1688" s="40">
        <v>158.9777948</v>
      </c>
      <c r="S1688" s="40">
        <v>166.43408500000001</v>
      </c>
      <c r="T1688" s="40">
        <v>143.14378139999999</v>
      </c>
      <c r="U1688" s="40">
        <v>109.2623306</v>
      </c>
      <c r="V1688" s="40">
        <v>115.1780957</v>
      </c>
      <c r="W1688" s="40">
        <v>124.53079200000001</v>
      </c>
      <c r="X1688" s="40">
        <v>136.9539949</v>
      </c>
      <c r="Y1688" s="40">
        <v>139.52283629999999</v>
      </c>
      <c r="Z1688" s="40">
        <v>140.708484</v>
      </c>
      <c r="AA1688" s="40">
        <v>141.5689352</v>
      </c>
      <c r="AB1688" s="40">
        <v>142.2454922</v>
      </c>
      <c r="AC1688" s="40">
        <v>142.8045166</v>
      </c>
      <c r="AD1688" s="40">
        <v>139.86454259999999</v>
      </c>
      <c r="AE1688" s="40">
        <v>108.8329493</v>
      </c>
      <c r="AF1688" s="40">
        <v>108.79875370000001</v>
      </c>
      <c r="AG1688" s="40">
        <v>108.58962889999999</v>
      </c>
      <c r="AH1688" s="40">
        <v>108.6901891</v>
      </c>
      <c r="AI1688" s="40">
        <v>108.28919980000001</v>
      </c>
      <c r="AJ1688" s="40">
        <v>107.710955</v>
      </c>
      <c r="AK1688" s="40">
        <v>107.17555489999999</v>
      </c>
      <c r="AL1688" s="40">
        <v>106.67046000000001</v>
      </c>
      <c r="AM1688" s="40">
        <v>106.0905301</v>
      </c>
      <c r="AN1688" s="40">
        <v>105.5311342</v>
      </c>
      <c r="AO1688" s="40">
        <v>103.36451580000001</v>
      </c>
      <c r="AP1688" s="40">
        <v>103.59048730000001</v>
      </c>
      <c r="AQ1688" s="40">
        <v>102.7543944</v>
      </c>
      <c r="AR1688" s="40">
        <v>111.528892</v>
      </c>
      <c r="AS1688" s="40">
        <v>110.33161130000001</v>
      </c>
      <c r="AT1688" s="40">
        <v>108.9906117</v>
      </c>
      <c r="AU1688" s="40">
        <v>107.6737947</v>
      </c>
      <c r="AV1688" s="40">
        <v>106.2242993</v>
      </c>
      <c r="AW1688" s="40">
        <v>104.60254399999999</v>
      </c>
      <c r="AX1688" s="40">
        <v>103.0169489</v>
      </c>
      <c r="AY1688" s="40">
        <v>101.39364519999999</v>
      </c>
      <c r="AZ1688" s="40">
        <v>99.987328700000006</v>
      </c>
      <c r="BA1688" s="40">
        <v>98.712657530000001</v>
      </c>
      <c r="BB1688" s="40">
        <v>98.791404709999995</v>
      </c>
      <c r="BC1688" s="40">
        <v>97.949584049999999</v>
      </c>
      <c r="BD1688" s="40">
        <v>97.124511709999993</v>
      </c>
      <c r="BE1688" s="40">
        <v>100.3242774</v>
      </c>
      <c r="BF1688" s="40">
        <v>100.6365533</v>
      </c>
      <c r="BG1688" s="40">
        <v>100.5587824</v>
      </c>
      <c r="BH1688" s="40">
        <v>96.949756840000006</v>
      </c>
      <c r="BI1688" s="40">
        <v>93.178189779999997</v>
      </c>
      <c r="BJ1688" s="40">
        <v>309.02433559999997</v>
      </c>
      <c r="BK1688" s="40">
        <v>317.33426009999999</v>
      </c>
      <c r="BL1688" s="40">
        <v>0</v>
      </c>
    </row>
    <row r="1689" spans="1:64" x14ac:dyDescent="0.3">
      <c r="A1689" s="40" t="s">
        <v>284</v>
      </c>
      <c r="B1689" s="40" t="s">
        <v>272</v>
      </c>
      <c r="C1689" s="40" t="s">
        <v>330</v>
      </c>
      <c r="D1689" s="40" t="s">
        <v>297</v>
      </c>
      <c r="E1689" s="40" t="s">
        <v>287</v>
      </c>
      <c r="F1689" s="40" t="e">
        <v>#DIV/0!</v>
      </c>
      <c r="G1689" s="40" t="s">
        <v>298</v>
      </c>
      <c r="H1689" s="40">
        <v>77.995333479999999</v>
      </c>
      <c r="I1689" s="40">
        <v>78.703448940000001</v>
      </c>
      <c r="J1689" s="40">
        <v>80.754562109999995</v>
      </c>
      <c r="K1689" s="40">
        <v>82.014167599999993</v>
      </c>
      <c r="L1689" s="40">
        <v>84.048220830000005</v>
      </c>
      <c r="M1689" s="40">
        <v>84.477316560000006</v>
      </c>
      <c r="N1689" s="40">
        <v>88.707131129999993</v>
      </c>
      <c r="O1689" s="40">
        <v>90.12083509</v>
      </c>
      <c r="P1689" s="40">
        <v>93.495220750000001</v>
      </c>
      <c r="Q1689" s="40">
        <v>93.557057869999994</v>
      </c>
      <c r="R1689" s="40">
        <v>93.364476479999993</v>
      </c>
      <c r="S1689" s="40">
        <v>94.066998139999995</v>
      </c>
      <c r="T1689" s="40">
        <v>93.134693690000006</v>
      </c>
      <c r="U1689" s="40">
        <v>91.062934900000002</v>
      </c>
      <c r="V1689" s="40">
        <v>90.135483030000003</v>
      </c>
      <c r="W1689" s="40">
        <v>93.235681400000004</v>
      </c>
      <c r="X1689" s="40">
        <v>96.899780079999999</v>
      </c>
      <c r="Y1689" s="40">
        <v>98.695226910000002</v>
      </c>
      <c r="Z1689" s="40">
        <v>98.089573490000006</v>
      </c>
      <c r="AA1689" s="40">
        <v>97.906853150000003</v>
      </c>
      <c r="AB1689" s="40">
        <v>96.327489450000002</v>
      </c>
      <c r="AC1689" s="40">
        <v>99.364379499999998</v>
      </c>
      <c r="AD1689" s="40">
        <v>96.991076359999994</v>
      </c>
      <c r="AE1689" s="40">
        <v>97.124423800000002</v>
      </c>
      <c r="AF1689" s="40">
        <v>95.660340399999995</v>
      </c>
      <c r="AG1689" s="40">
        <v>95.448979210000005</v>
      </c>
      <c r="AH1689" s="40">
        <v>95.149653470000004</v>
      </c>
      <c r="AI1689" s="40">
        <v>98.782912080000003</v>
      </c>
      <c r="AJ1689" s="40">
        <v>100.6738278</v>
      </c>
      <c r="AK1689" s="40">
        <v>102.4090461</v>
      </c>
      <c r="AL1689" s="40">
        <v>102.5663516</v>
      </c>
      <c r="AM1689" s="40">
        <v>102.5864036</v>
      </c>
      <c r="AN1689" s="40">
        <v>101.9266444</v>
      </c>
      <c r="AO1689" s="40">
        <v>101.4403354</v>
      </c>
      <c r="AP1689" s="40">
        <v>101.1018574</v>
      </c>
      <c r="AQ1689" s="40">
        <v>100.92172650000001</v>
      </c>
      <c r="AR1689" s="40">
        <v>100.9471928</v>
      </c>
      <c r="AS1689" s="40">
        <v>96.995626290000004</v>
      </c>
      <c r="AT1689" s="40">
        <v>97.212749900000006</v>
      </c>
      <c r="AU1689" s="40">
        <v>95.653672970000002</v>
      </c>
      <c r="AV1689" s="40">
        <v>96.369145509999996</v>
      </c>
      <c r="AW1689" s="40">
        <v>97.293191660000005</v>
      </c>
      <c r="AX1689" s="40">
        <v>98.212340999999995</v>
      </c>
      <c r="AY1689" s="40">
        <v>99.149793259999996</v>
      </c>
      <c r="AZ1689" s="40">
        <v>100.0212386</v>
      </c>
      <c r="BA1689" s="40">
        <v>100.8098887</v>
      </c>
      <c r="BB1689" s="40">
        <v>101.526517</v>
      </c>
      <c r="BC1689" s="40">
        <v>102.16427109999999</v>
      </c>
      <c r="BD1689" s="40">
        <v>103.0062965</v>
      </c>
      <c r="BE1689" s="40">
        <v>102.1729946</v>
      </c>
      <c r="BF1689" s="40">
        <v>100.7249794</v>
      </c>
      <c r="BG1689" s="40">
        <v>99.22392988</v>
      </c>
      <c r="BH1689" s="40">
        <v>98.023014119999999</v>
      </c>
      <c r="BI1689" s="40">
        <v>96.664315049999999</v>
      </c>
      <c r="BJ1689" s="40">
        <v>95.610902199999998</v>
      </c>
      <c r="BK1689" s="40">
        <v>98.291182820000003</v>
      </c>
      <c r="BL1689" s="40">
        <v>0</v>
      </c>
    </row>
    <row r="1690" spans="1:64" x14ac:dyDescent="0.3">
      <c r="A1690" s="40" t="s">
        <v>273</v>
      </c>
      <c r="B1690" s="40" t="s">
        <v>274</v>
      </c>
      <c r="C1690" s="40" t="s">
        <v>330</v>
      </c>
      <c r="D1690" s="40" t="s">
        <v>297</v>
      </c>
      <c r="E1690" s="40" t="s">
        <v>287</v>
      </c>
      <c r="F1690" s="40" t="e">
        <v>#DIV/0!</v>
      </c>
      <c r="G1690" s="40" t="s">
        <v>298</v>
      </c>
      <c r="H1690" s="40">
        <v>67.315998399999998</v>
      </c>
      <c r="I1690" s="40">
        <v>71.839562569999998</v>
      </c>
      <c r="J1690" s="40">
        <v>75.45642746</v>
      </c>
      <c r="K1690" s="40">
        <v>86.007709660000003</v>
      </c>
      <c r="L1690" s="40">
        <v>90.342562909999998</v>
      </c>
      <c r="M1690" s="40">
        <v>89.694670860000002</v>
      </c>
      <c r="N1690" s="40">
        <v>94.631451659999996</v>
      </c>
      <c r="O1690" s="40">
        <v>98.371257310000004</v>
      </c>
      <c r="P1690" s="40">
        <v>102.482916</v>
      </c>
      <c r="Q1690" s="40">
        <v>101.50206559999999</v>
      </c>
      <c r="R1690" s="40">
        <v>99.258354190000006</v>
      </c>
      <c r="S1690" s="40">
        <v>103.1612329</v>
      </c>
      <c r="T1690" s="40">
        <v>98.387021099999998</v>
      </c>
      <c r="U1690" s="40">
        <v>106.4488769</v>
      </c>
      <c r="V1690" s="40">
        <v>97.732994930000004</v>
      </c>
      <c r="W1690" s="40">
        <v>93.578775280000002</v>
      </c>
      <c r="X1690" s="40">
        <v>89.061283759999995</v>
      </c>
      <c r="Y1690" s="40">
        <v>87.678409619999996</v>
      </c>
      <c r="Z1690" s="40">
        <v>86.692465130000002</v>
      </c>
      <c r="AA1690" s="40">
        <v>87.408676189999994</v>
      </c>
      <c r="AB1690" s="40">
        <v>87.626937670000004</v>
      </c>
      <c r="AC1690" s="40">
        <v>89.825768870000005</v>
      </c>
      <c r="AD1690" s="40">
        <v>90.264917940000004</v>
      </c>
      <c r="AE1690" s="40">
        <v>90.522209570000001</v>
      </c>
      <c r="AF1690" s="40">
        <v>92.367154040000003</v>
      </c>
      <c r="AG1690" s="40">
        <v>89.523850280000005</v>
      </c>
      <c r="AH1690" s="40">
        <v>93.25312735</v>
      </c>
      <c r="AI1690" s="40">
        <v>91.540360269999994</v>
      </c>
      <c r="AJ1690" s="40">
        <v>93.664821500000002</v>
      </c>
      <c r="AK1690" s="40">
        <v>90.154441559999995</v>
      </c>
      <c r="AL1690" s="40">
        <v>92.061493940000005</v>
      </c>
      <c r="AM1690" s="40">
        <v>88.313466230000003</v>
      </c>
      <c r="AN1690" s="40">
        <v>87.864779740000003</v>
      </c>
      <c r="AO1690" s="40">
        <v>87.88964464</v>
      </c>
      <c r="AP1690" s="40">
        <v>86.788452609999993</v>
      </c>
      <c r="AQ1690" s="40">
        <v>90.860072500000001</v>
      </c>
      <c r="AR1690" s="40">
        <v>92.687253200000001</v>
      </c>
      <c r="AS1690" s="40">
        <v>93.289669549999999</v>
      </c>
      <c r="AT1690" s="40">
        <v>95.149412440000006</v>
      </c>
      <c r="AU1690" s="40">
        <v>96.184992460000004</v>
      </c>
      <c r="AV1690" s="40">
        <v>96.463430329999994</v>
      </c>
      <c r="AW1690" s="40">
        <v>96.98688713</v>
      </c>
      <c r="AX1690" s="40">
        <v>98.916040580000001</v>
      </c>
      <c r="AY1690" s="40">
        <v>99.045926899999998</v>
      </c>
      <c r="AZ1690" s="40">
        <v>100.8969226</v>
      </c>
      <c r="BA1690" s="40">
        <v>100.04392559999999</v>
      </c>
      <c r="BB1690" s="40">
        <v>101.1162734</v>
      </c>
      <c r="BC1690" s="40">
        <v>102.4596189</v>
      </c>
      <c r="BD1690" s="40">
        <v>104.97513170000001</v>
      </c>
      <c r="BE1690" s="40">
        <v>106.3851633</v>
      </c>
      <c r="BF1690" s="40">
        <v>109.2792623</v>
      </c>
      <c r="BG1690" s="40">
        <v>112.3263937</v>
      </c>
      <c r="BH1690" s="40">
        <v>115.5755094</v>
      </c>
      <c r="BI1690" s="40">
        <v>119.68486969999999</v>
      </c>
      <c r="BJ1690" s="40">
        <v>124.2772446</v>
      </c>
      <c r="BK1690" s="40">
        <v>123.30893210000001</v>
      </c>
      <c r="BL1690" s="40">
        <v>0</v>
      </c>
    </row>
    <row r="1691" spans="1:64" x14ac:dyDescent="0.3">
      <c r="A1691" s="40" t="s">
        <v>161</v>
      </c>
      <c r="B1691" s="40" t="s">
        <v>162</v>
      </c>
      <c r="C1691" s="40" t="s">
        <v>330</v>
      </c>
      <c r="D1691" s="40" t="s">
        <v>297</v>
      </c>
      <c r="E1691" s="40" t="s">
        <v>287</v>
      </c>
      <c r="F1691" s="40" t="e">
        <v>#DIV/0!</v>
      </c>
      <c r="G1691" s="40" t="s">
        <v>298</v>
      </c>
      <c r="H1691" s="40">
        <v>83.809464770000005</v>
      </c>
      <c r="I1691" s="40">
        <v>89.305451329999997</v>
      </c>
      <c r="J1691" s="40">
        <v>92.189322660000002</v>
      </c>
      <c r="K1691" s="40">
        <v>98.778345040000005</v>
      </c>
      <c r="L1691" s="40">
        <v>105.7008541</v>
      </c>
      <c r="M1691" s="40">
        <v>107.1732907</v>
      </c>
      <c r="N1691" s="40">
        <v>109.1091393</v>
      </c>
      <c r="O1691" s="40">
        <v>106.5580839</v>
      </c>
      <c r="P1691" s="40">
        <v>117.0122849</v>
      </c>
      <c r="Q1691" s="40">
        <v>114.5954856</v>
      </c>
      <c r="R1691" s="40">
        <v>116.0776778</v>
      </c>
      <c r="S1691" s="40">
        <v>98.907146819999994</v>
      </c>
      <c r="T1691" s="40">
        <v>89.392694199999994</v>
      </c>
      <c r="U1691" s="40">
        <v>76.702876849999996</v>
      </c>
      <c r="V1691" s="40">
        <v>82.649731419999995</v>
      </c>
      <c r="W1691" s="40">
        <v>85.907193890000002</v>
      </c>
      <c r="X1691" s="40">
        <v>85.955141159999997</v>
      </c>
      <c r="Y1691" s="40">
        <v>92.027702039999994</v>
      </c>
      <c r="Z1691" s="40">
        <v>97.265062229999998</v>
      </c>
      <c r="AA1691" s="40">
        <v>112.5935212</v>
      </c>
      <c r="AB1691" s="40">
        <v>117.6062582</v>
      </c>
      <c r="AC1691" s="40">
        <v>119.77290929999999</v>
      </c>
      <c r="AD1691" s="40">
        <v>101.8487349</v>
      </c>
      <c r="AE1691" s="40">
        <v>88.088095640000006</v>
      </c>
      <c r="AF1691" s="40">
        <v>78.490384660000004</v>
      </c>
      <c r="AG1691" s="40">
        <v>80.526162880000001</v>
      </c>
      <c r="AH1691" s="40">
        <v>81.947571980000006</v>
      </c>
      <c r="AI1691" s="40">
        <v>83.643091310000003</v>
      </c>
      <c r="AJ1691" s="40">
        <v>85.331719890000002</v>
      </c>
      <c r="AK1691" s="40">
        <v>87.606794899999997</v>
      </c>
      <c r="AL1691" s="40">
        <v>85.093185360000007</v>
      </c>
      <c r="AM1691" s="40">
        <v>84.067282550000002</v>
      </c>
      <c r="AN1691" s="40">
        <v>83.123476569999994</v>
      </c>
      <c r="AO1691" s="40">
        <v>82.376374569999996</v>
      </c>
      <c r="AP1691" s="40">
        <v>82.793616240000006</v>
      </c>
      <c r="AQ1691" s="40">
        <v>82.782019700000006</v>
      </c>
      <c r="AR1691" s="40">
        <v>82.99462235</v>
      </c>
      <c r="AS1691" s="40">
        <v>84.672679840000001</v>
      </c>
      <c r="AT1691" s="40">
        <v>86.812222050000003</v>
      </c>
      <c r="AU1691" s="40">
        <v>88.792381989999996</v>
      </c>
      <c r="AV1691" s="40">
        <v>89.316123379999993</v>
      </c>
      <c r="AW1691" s="40">
        <v>96.487477850000005</v>
      </c>
      <c r="AX1691" s="40">
        <v>97.888499550000006</v>
      </c>
      <c r="AY1691" s="40">
        <v>100.08083240000001</v>
      </c>
      <c r="AZ1691" s="40">
        <v>100.6474882</v>
      </c>
      <c r="BA1691" s="40">
        <v>99.288820970000003</v>
      </c>
      <c r="BB1691" s="40">
        <v>103.39445139999999</v>
      </c>
      <c r="BC1691" s="40">
        <v>104.49565010000001</v>
      </c>
      <c r="BD1691" s="40">
        <v>106.1449952</v>
      </c>
      <c r="BE1691" s="40">
        <v>111.65432199999999</v>
      </c>
      <c r="BF1691" s="40">
        <v>113.63236019999999</v>
      </c>
      <c r="BG1691" s="40">
        <v>115.77872309999999</v>
      </c>
      <c r="BH1691" s="40">
        <v>118.0532432</v>
      </c>
      <c r="BI1691" s="40">
        <v>120.4002309</v>
      </c>
      <c r="BJ1691" s="40">
        <v>122.77831260000001</v>
      </c>
      <c r="BK1691" s="40">
        <v>129.7556013</v>
      </c>
      <c r="BL1691" s="40">
        <v>0</v>
      </c>
    </row>
    <row r="1692" spans="1:64" x14ac:dyDescent="0.3">
      <c r="A1692" s="40" t="s">
        <v>163</v>
      </c>
      <c r="B1692" s="40" t="s">
        <v>164</v>
      </c>
      <c r="C1692" s="40" t="s">
        <v>330</v>
      </c>
      <c r="D1692" s="40" t="s">
        <v>297</v>
      </c>
      <c r="E1692" s="40" t="s">
        <v>287</v>
      </c>
      <c r="F1692" s="40" t="e">
        <v>#DIV/0!</v>
      </c>
      <c r="G1692" s="40" t="s">
        <v>298</v>
      </c>
      <c r="H1692" s="40">
        <v>189.11895820000001</v>
      </c>
      <c r="I1692" s="40">
        <v>188.488978</v>
      </c>
      <c r="J1692" s="40">
        <v>188.03691040000001</v>
      </c>
      <c r="K1692" s="40">
        <v>187.43306039999999</v>
      </c>
      <c r="L1692" s="40">
        <v>187.68217110000001</v>
      </c>
      <c r="M1692" s="40">
        <v>187.710025</v>
      </c>
      <c r="N1692" s="40">
        <v>189.12184350000001</v>
      </c>
      <c r="O1692" s="40">
        <v>190.31520800000001</v>
      </c>
      <c r="P1692" s="40">
        <v>154.6232876</v>
      </c>
      <c r="Q1692" s="40">
        <v>149.41371770000001</v>
      </c>
      <c r="R1692" s="40">
        <v>144.03296470000001</v>
      </c>
      <c r="S1692" s="40">
        <v>124.89051069999999</v>
      </c>
      <c r="T1692" s="40">
        <v>120.60027359999999</v>
      </c>
      <c r="U1692" s="40">
        <v>95.574957589999997</v>
      </c>
      <c r="V1692" s="40">
        <v>95.830236080000006</v>
      </c>
      <c r="W1692" s="40">
        <v>100.1876006</v>
      </c>
      <c r="X1692" s="40">
        <v>103.6147902</v>
      </c>
      <c r="Y1692" s="40">
        <v>102.88772350000001</v>
      </c>
      <c r="Z1692" s="40">
        <v>104.40161519999999</v>
      </c>
      <c r="AA1692" s="40">
        <v>105.91157889999999</v>
      </c>
      <c r="AB1692" s="40">
        <v>115.3873765</v>
      </c>
      <c r="AC1692" s="40">
        <v>118.4770898</v>
      </c>
      <c r="AD1692" s="40">
        <v>98.544424340000006</v>
      </c>
      <c r="AE1692" s="40">
        <v>90.394589269999997</v>
      </c>
      <c r="AF1692" s="40">
        <v>97.662758670000002</v>
      </c>
      <c r="AG1692" s="40">
        <v>98.702572410000002</v>
      </c>
      <c r="AH1692" s="40">
        <v>100.44440710000001</v>
      </c>
      <c r="AI1692" s="40">
        <v>103.728551</v>
      </c>
      <c r="AJ1692" s="40">
        <v>104.88659060000001</v>
      </c>
      <c r="AK1692" s="40">
        <v>106.3248893</v>
      </c>
      <c r="AL1692" s="40">
        <v>107.0470081</v>
      </c>
      <c r="AM1692" s="40">
        <v>94.515910399999996</v>
      </c>
      <c r="AN1692" s="40">
        <v>93.453651640000004</v>
      </c>
      <c r="AO1692" s="40">
        <v>87.032388870000005</v>
      </c>
      <c r="AP1692" s="40">
        <v>84.86861313</v>
      </c>
      <c r="AQ1692" s="40">
        <v>90.125903940000001</v>
      </c>
      <c r="AR1692" s="40">
        <v>95.802760059999997</v>
      </c>
      <c r="AS1692" s="40">
        <v>98.165184229999994</v>
      </c>
      <c r="AT1692" s="40">
        <v>102.8025267</v>
      </c>
      <c r="AU1692" s="40">
        <v>103.3535481</v>
      </c>
      <c r="AV1692" s="40">
        <v>105.07255499999999</v>
      </c>
      <c r="AW1692" s="40">
        <v>106.0573121</v>
      </c>
      <c r="AX1692" s="40">
        <v>105.8982489</v>
      </c>
      <c r="AY1692" s="40">
        <v>98.059269470000004</v>
      </c>
      <c r="AZ1692" s="40">
        <v>97.124653609999996</v>
      </c>
      <c r="BA1692" s="40">
        <v>104.7290246</v>
      </c>
      <c r="BB1692" s="40">
        <v>95.112662119999996</v>
      </c>
      <c r="BC1692" s="40">
        <v>89.590410730000002</v>
      </c>
      <c r="BD1692" s="40">
        <v>98.482596560000005</v>
      </c>
      <c r="BE1692" s="40">
        <v>99.950381219999997</v>
      </c>
      <c r="BF1692" s="40">
        <v>102.0459255</v>
      </c>
      <c r="BG1692" s="40">
        <v>104.6136927</v>
      </c>
      <c r="BH1692" s="40">
        <v>106.5131648</v>
      </c>
      <c r="BI1692" s="40">
        <v>105.2101325</v>
      </c>
      <c r="BJ1692" s="40">
        <v>112.18350220000001</v>
      </c>
      <c r="BK1692" s="40">
        <v>115.7753457</v>
      </c>
      <c r="BL1692" s="40">
        <v>0</v>
      </c>
    </row>
    <row r="1693" spans="1:64" x14ac:dyDescent="0.3">
      <c r="A1693" s="40" t="s">
        <v>167</v>
      </c>
      <c r="B1693" s="40" t="s">
        <v>168</v>
      </c>
      <c r="C1693" s="40" t="s">
        <v>330</v>
      </c>
      <c r="D1693" s="40" t="s">
        <v>297</v>
      </c>
      <c r="E1693" s="40" t="s">
        <v>287</v>
      </c>
      <c r="F1693" s="40" t="e">
        <v>#DIV/0!</v>
      </c>
      <c r="G1693" s="40" t="s">
        <v>298</v>
      </c>
      <c r="H1693" s="40">
        <v>151.6181071</v>
      </c>
      <c r="I1693" s="40">
        <v>153.9503703</v>
      </c>
      <c r="J1693" s="40">
        <v>151.4711934</v>
      </c>
      <c r="K1693" s="40">
        <v>161.45749269999999</v>
      </c>
      <c r="L1693" s="40">
        <v>164.5646534</v>
      </c>
      <c r="M1693" s="40">
        <v>165.6136205</v>
      </c>
      <c r="N1693" s="40">
        <v>166.97951</v>
      </c>
      <c r="O1693" s="40">
        <v>168.95774829999999</v>
      </c>
      <c r="P1693" s="40">
        <v>159.62163609999999</v>
      </c>
      <c r="Q1693" s="40">
        <v>156.9220718</v>
      </c>
      <c r="R1693" s="40">
        <v>157.4291767</v>
      </c>
      <c r="S1693" s="40">
        <v>158.2881557</v>
      </c>
      <c r="T1693" s="40">
        <v>107.586145</v>
      </c>
      <c r="U1693" s="40">
        <v>111.00990830000001</v>
      </c>
      <c r="V1693" s="40">
        <v>116.9157289</v>
      </c>
      <c r="W1693" s="40">
        <v>123.0893399</v>
      </c>
      <c r="X1693" s="40">
        <v>129.08785449999999</v>
      </c>
      <c r="Y1693" s="40">
        <v>131.9353113</v>
      </c>
      <c r="Z1693" s="40">
        <v>135.24356789999999</v>
      </c>
      <c r="AA1693" s="40">
        <v>138.51300900000001</v>
      </c>
      <c r="AB1693" s="40">
        <v>141.95066310000001</v>
      </c>
      <c r="AC1693" s="40">
        <v>145.71834519999999</v>
      </c>
      <c r="AD1693" s="40">
        <v>149.60127689999999</v>
      </c>
      <c r="AE1693" s="40">
        <v>98.742017480000001</v>
      </c>
      <c r="AF1693" s="40">
        <v>75.775799969999994</v>
      </c>
      <c r="AG1693" s="40">
        <v>70.909055510000002</v>
      </c>
      <c r="AH1693" s="40">
        <v>72.657558789999996</v>
      </c>
      <c r="AI1693" s="40">
        <v>74.415607280000003</v>
      </c>
      <c r="AJ1693" s="40">
        <v>76.042981220000001</v>
      </c>
      <c r="AK1693" s="40">
        <v>77.634015059999996</v>
      </c>
      <c r="AL1693" s="40">
        <v>79.186395099999999</v>
      </c>
      <c r="AM1693" s="40">
        <v>80.702717370000002</v>
      </c>
      <c r="AN1693" s="40">
        <v>82.189887100000007</v>
      </c>
      <c r="AO1693" s="40">
        <v>83.655389020000001</v>
      </c>
      <c r="AP1693" s="40">
        <v>85.109366350000002</v>
      </c>
      <c r="AQ1693" s="40">
        <v>86.547094779999995</v>
      </c>
      <c r="AR1693" s="40">
        <v>87.975208409999993</v>
      </c>
      <c r="AS1693" s="40">
        <v>89.410120050000003</v>
      </c>
      <c r="AT1693" s="40">
        <v>90.870228460000007</v>
      </c>
      <c r="AU1693" s="40">
        <v>92.518838740000007</v>
      </c>
      <c r="AV1693" s="40">
        <v>94.044992500000006</v>
      </c>
      <c r="AW1693" s="40">
        <v>95.379440180000003</v>
      </c>
      <c r="AX1693" s="40">
        <v>96.886200799999997</v>
      </c>
      <c r="AY1693" s="40">
        <v>98.497541799999993</v>
      </c>
      <c r="AZ1693" s="40">
        <v>99.930791240000005</v>
      </c>
      <c r="BA1693" s="40">
        <v>101.4621458</v>
      </c>
      <c r="BB1693" s="40">
        <v>103.00347050000001</v>
      </c>
      <c r="BC1693" s="40">
        <v>104.551784</v>
      </c>
      <c r="BD1693" s="40">
        <v>106.1091462</v>
      </c>
      <c r="BE1693" s="40">
        <v>106.57753049999999</v>
      </c>
      <c r="BF1693" s="40">
        <v>100.089456</v>
      </c>
      <c r="BG1693" s="40">
        <v>101.5485211</v>
      </c>
      <c r="BH1693" s="40">
        <v>103.02836480000001</v>
      </c>
      <c r="BI1693" s="40">
        <v>104.55798590000001</v>
      </c>
      <c r="BJ1693" s="40">
        <v>106.1481364</v>
      </c>
      <c r="BK1693" s="40">
        <v>107.80118880000001</v>
      </c>
      <c r="BL1693" s="40">
        <v>0</v>
      </c>
    </row>
    <row r="1694" spans="1:64" x14ac:dyDescent="0.3">
      <c r="A1694" s="40" t="s">
        <v>169</v>
      </c>
      <c r="B1694" s="40" t="s">
        <v>170</v>
      </c>
      <c r="C1694" s="40" t="s">
        <v>330</v>
      </c>
      <c r="D1694" s="40" t="s">
        <v>297</v>
      </c>
      <c r="E1694" s="40" t="s">
        <v>287</v>
      </c>
      <c r="F1694" s="40" t="e">
        <v>#DIV/0!</v>
      </c>
      <c r="G1694" s="40" t="s">
        <v>298</v>
      </c>
      <c r="H1694" s="40">
        <v>49.594015229999997</v>
      </c>
      <c r="I1694" s="40">
        <v>51.218107279999998</v>
      </c>
      <c r="J1694" s="40">
        <v>53.063560080000002</v>
      </c>
      <c r="K1694" s="40">
        <v>54.907136180000002</v>
      </c>
      <c r="L1694" s="40">
        <v>56.48034517</v>
      </c>
      <c r="M1694" s="40">
        <v>57.962969649999998</v>
      </c>
      <c r="N1694" s="40">
        <v>59.665992639999999</v>
      </c>
      <c r="O1694" s="40">
        <v>61.686966419999997</v>
      </c>
      <c r="P1694" s="40">
        <v>63.94477371</v>
      </c>
      <c r="Q1694" s="40">
        <v>65.488759290000004</v>
      </c>
      <c r="R1694" s="40">
        <v>67.192423009999999</v>
      </c>
      <c r="S1694" s="40">
        <v>69.170980110000002</v>
      </c>
      <c r="T1694" s="40">
        <v>71.550437340000002</v>
      </c>
      <c r="U1694" s="40">
        <v>72.771931710000004</v>
      </c>
      <c r="V1694" s="40">
        <v>73.99073267</v>
      </c>
      <c r="W1694" s="40">
        <v>76.057987780000005</v>
      </c>
      <c r="X1694" s="40">
        <v>76.94369073</v>
      </c>
      <c r="Y1694" s="40">
        <v>78.196324570000002</v>
      </c>
      <c r="Z1694" s="40">
        <v>79.208536800000005</v>
      </c>
      <c r="AA1694" s="40">
        <v>79.845216249999993</v>
      </c>
      <c r="AB1694" s="40">
        <v>80.066500410000003</v>
      </c>
      <c r="AC1694" s="40">
        <v>80.980596059999996</v>
      </c>
      <c r="AD1694" s="40">
        <v>81.900498519999999</v>
      </c>
      <c r="AE1694" s="40">
        <v>82.353947700000006</v>
      </c>
      <c r="AF1694" s="40">
        <v>83.154222000000004</v>
      </c>
      <c r="AG1694" s="40">
        <v>84.881292090000002</v>
      </c>
      <c r="AH1694" s="40">
        <v>85.931980420000002</v>
      </c>
      <c r="AI1694" s="40">
        <v>87.397615110000004</v>
      </c>
      <c r="AJ1694" s="40">
        <v>88.598661239999998</v>
      </c>
      <c r="AK1694" s="40">
        <v>87.549950089999996</v>
      </c>
      <c r="AL1694" s="40">
        <v>86.733460070000007</v>
      </c>
      <c r="AM1694" s="40">
        <v>86.128477709999999</v>
      </c>
      <c r="AN1694" s="40">
        <v>88.68384958</v>
      </c>
      <c r="AO1694" s="40">
        <v>89.599548999999996</v>
      </c>
      <c r="AP1694" s="40">
        <v>90.659201980000006</v>
      </c>
      <c r="AQ1694" s="40">
        <v>91.386760519999996</v>
      </c>
      <c r="AR1694" s="40">
        <v>92.832231399999998</v>
      </c>
      <c r="AS1694" s="40">
        <v>93.894783599999997</v>
      </c>
      <c r="AT1694" s="40">
        <v>95.183948419999993</v>
      </c>
      <c r="AU1694" s="40">
        <v>96.134148690000004</v>
      </c>
      <c r="AV1694" s="40">
        <v>97.986058889999995</v>
      </c>
      <c r="AW1694" s="40">
        <v>97.860439540000002</v>
      </c>
      <c r="AX1694" s="40">
        <v>97.734328210000001</v>
      </c>
      <c r="AY1694" s="40">
        <v>99.535985330000003</v>
      </c>
      <c r="AZ1694" s="40">
        <v>100.04757050000001</v>
      </c>
      <c r="BA1694" s="40">
        <v>100.4062034</v>
      </c>
      <c r="BB1694" s="40">
        <v>100.7835923</v>
      </c>
      <c r="BC1694" s="40">
        <v>101.18523999999999</v>
      </c>
      <c r="BD1694" s="40">
        <v>101.611002</v>
      </c>
      <c r="BE1694" s="40">
        <v>102.0720829</v>
      </c>
      <c r="BF1694" s="40">
        <v>115.9371967</v>
      </c>
      <c r="BG1694" s="40">
        <v>116.5125347</v>
      </c>
      <c r="BH1694" s="40">
        <v>117.1165864</v>
      </c>
      <c r="BI1694" s="40">
        <v>118.1940106</v>
      </c>
      <c r="BJ1694" s="40">
        <v>118.8352076</v>
      </c>
      <c r="BK1694" s="40">
        <v>119.67417500000001</v>
      </c>
      <c r="BL1694" s="40">
        <v>0</v>
      </c>
    </row>
    <row r="1695" spans="1:64" x14ac:dyDescent="0.3">
      <c r="A1695" s="40" t="s">
        <v>173</v>
      </c>
      <c r="B1695" s="40" t="s">
        <v>174</v>
      </c>
      <c r="C1695" s="40" t="s">
        <v>330</v>
      </c>
      <c r="D1695" s="40" t="s">
        <v>297</v>
      </c>
      <c r="E1695" s="40" t="s">
        <v>287</v>
      </c>
      <c r="F1695" s="40" t="e">
        <v>#DIV/0!</v>
      </c>
      <c r="G1695" s="40" t="s">
        <v>298</v>
      </c>
      <c r="H1695" s="40">
        <v>133.76986220000001</v>
      </c>
      <c r="I1695" s="40">
        <v>123.5343708</v>
      </c>
      <c r="J1695" s="40">
        <v>127.6669924</v>
      </c>
      <c r="K1695" s="40">
        <v>128.6167892</v>
      </c>
      <c r="L1695" s="40">
        <v>140.69030520000001</v>
      </c>
      <c r="M1695" s="40">
        <v>149.739622</v>
      </c>
      <c r="N1695" s="40">
        <v>149.89463119999999</v>
      </c>
      <c r="O1695" s="40">
        <v>150.26368249999999</v>
      </c>
      <c r="P1695" s="40">
        <v>149.31492779999999</v>
      </c>
      <c r="Q1695" s="40">
        <v>150.18767650000001</v>
      </c>
      <c r="R1695" s="40">
        <v>150.8329784</v>
      </c>
      <c r="S1695" s="40">
        <v>140.5073716</v>
      </c>
      <c r="T1695" s="40">
        <v>124.8781726</v>
      </c>
      <c r="U1695" s="40">
        <v>123.9081618</v>
      </c>
      <c r="V1695" s="40">
        <v>125.55303600000001</v>
      </c>
      <c r="W1695" s="40">
        <v>126.85526849999999</v>
      </c>
      <c r="X1695" s="40">
        <v>128.0299503</v>
      </c>
      <c r="Y1695" s="40">
        <v>127.4352567</v>
      </c>
      <c r="Z1695" s="40">
        <v>123.6568671</v>
      </c>
      <c r="AA1695" s="40">
        <v>110.7799677</v>
      </c>
      <c r="AB1695" s="40">
        <v>110.34259179999999</v>
      </c>
      <c r="AC1695" s="40">
        <v>111.97254220000001</v>
      </c>
      <c r="AD1695" s="40">
        <v>102.2334097</v>
      </c>
      <c r="AE1695" s="40">
        <v>99.730747129999997</v>
      </c>
      <c r="AF1695" s="40">
        <v>102.4188419</v>
      </c>
      <c r="AG1695" s="40">
        <v>110.1829698</v>
      </c>
      <c r="AH1695" s="40">
        <v>115.9370692</v>
      </c>
      <c r="AI1695" s="40">
        <v>110.18639640000001</v>
      </c>
      <c r="AJ1695" s="40">
        <v>111.05256300000001</v>
      </c>
      <c r="AK1695" s="40">
        <v>107.3800825</v>
      </c>
      <c r="AL1695" s="40">
        <v>108.0666682</v>
      </c>
      <c r="AM1695" s="40">
        <v>108.0967835</v>
      </c>
      <c r="AN1695" s="40">
        <v>109.13092690000001</v>
      </c>
      <c r="AO1695" s="40">
        <v>109.50391430000001</v>
      </c>
      <c r="AP1695" s="40">
        <v>108.5583271</v>
      </c>
      <c r="AQ1695" s="40">
        <v>109.1939914</v>
      </c>
      <c r="AR1695" s="40">
        <v>108.690724</v>
      </c>
      <c r="AS1695" s="40">
        <v>107.78609729999999</v>
      </c>
      <c r="AT1695" s="40">
        <v>106.9307584</v>
      </c>
      <c r="AU1695" s="40">
        <v>106.4343573</v>
      </c>
      <c r="AV1695" s="40">
        <v>106.8124593</v>
      </c>
      <c r="AW1695" s="40">
        <v>102.0061434</v>
      </c>
      <c r="AX1695" s="40">
        <v>100.8457222</v>
      </c>
      <c r="AY1695" s="40">
        <v>100.0230138</v>
      </c>
      <c r="AZ1695" s="40">
        <v>100.04454079999999</v>
      </c>
      <c r="BA1695" s="40">
        <v>99.934203699999998</v>
      </c>
      <c r="BB1695" s="40">
        <v>99.177848220000001</v>
      </c>
      <c r="BC1695" s="40">
        <v>99.016878559999995</v>
      </c>
      <c r="BD1695" s="40">
        <v>98.810966480000005</v>
      </c>
      <c r="BE1695" s="40">
        <v>98.816411149999993</v>
      </c>
      <c r="BF1695" s="40">
        <v>97.547217649999993</v>
      </c>
      <c r="BG1695" s="40">
        <v>97.526094380000004</v>
      </c>
      <c r="BH1695" s="40">
        <v>97.322331700000007</v>
      </c>
      <c r="BI1695" s="40">
        <v>94.769495449999994</v>
      </c>
      <c r="BJ1695" s="40">
        <v>94.710089679999996</v>
      </c>
      <c r="BK1695" s="40">
        <v>94.121634060000005</v>
      </c>
      <c r="BL1695" s="40">
        <v>0</v>
      </c>
    </row>
    <row r="1696" spans="1:64" x14ac:dyDescent="0.3">
      <c r="A1696" s="40" t="s">
        <v>5</v>
      </c>
      <c r="B1696" s="40" t="s">
        <v>6</v>
      </c>
      <c r="C1696" s="40" t="s">
        <v>329</v>
      </c>
      <c r="D1696" s="40" t="s">
        <v>252</v>
      </c>
      <c r="E1696" s="40" t="s">
        <v>287</v>
      </c>
      <c r="G1696" s="40" t="s">
        <v>253</v>
      </c>
      <c r="H1696" s="40">
        <v>0.29411858800000001</v>
      </c>
      <c r="I1696" s="40">
        <v>0.29989751100000001</v>
      </c>
      <c r="J1696" s="40">
        <v>0.305743867</v>
      </c>
      <c r="K1696" s="40">
        <v>0.31151599099999999</v>
      </c>
      <c r="L1696" s="40">
        <v>0.317138525</v>
      </c>
      <c r="M1696" s="40">
        <v>0.32258176700000002</v>
      </c>
      <c r="N1696" s="40">
        <v>0.32796130800000001</v>
      </c>
      <c r="O1696" s="40">
        <v>0.33352341299999999</v>
      </c>
      <c r="P1696" s="40">
        <v>0.33959906099999998</v>
      </c>
      <c r="Q1696" s="40">
        <v>0.34643686800000001</v>
      </c>
      <c r="R1696" s="40">
        <v>0.35415089199999999</v>
      </c>
      <c r="S1696" s="40">
        <v>0.36271751400000002</v>
      </c>
      <c r="T1696" s="40">
        <v>0.372079679</v>
      </c>
      <c r="U1696" s="40">
        <v>0.382119341</v>
      </c>
      <c r="V1696" s="40">
        <v>0.39276037800000002</v>
      </c>
      <c r="W1696" s="40">
        <v>0.40393192900000002</v>
      </c>
      <c r="X1696" s="40">
        <v>0.41569002900000002</v>
      </c>
      <c r="Y1696" s="40">
        <v>0.42822357999999999</v>
      </c>
      <c r="Z1696" s="40">
        <v>0.44179060599999997</v>
      </c>
      <c r="AA1696" s="40">
        <v>0.45653374299999999</v>
      </c>
      <c r="AB1696" s="40">
        <v>0.47261776599999999</v>
      </c>
      <c r="AC1696" s="40">
        <v>0.48987979100000001</v>
      </c>
      <c r="AD1696" s="40">
        <v>0.50774288400000001</v>
      </c>
      <c r="AE1696" s="40">
        <v>0.52541952599999997</v>
      </c>
      <c r="AF1696" s="40">
        <v>0.54237848799999999</v>
      </c>
      <c r="AG1696" s="40">
        <v>0.55832897400000003</v>
      </c>
      <c r="AH1696" s="40">
        <v>0.57352466199999996</v>
      </c>
      <c r="AI1696" s="40">
        <v>0.58864207999999996</v>
      </c>
      <c r="AJ1696" s="40">
        <v>0.60465769800000002</v>
      </c>
      <c r="AK1696" s="40">
        <v>0.622254843</v>
      </c>
      <c r="AL1696" s="40">
        <v>0.64178453199999996</v>
      </c>
      <c r="AM1696" s="40">
        <v>0.66299589999999997</v>
      </c>
      <c r="AN1696" s="40">
        <v>0.685254802</v>
      </c>
      <c r="AO1696" s="40">
        <v>0.707625053</v>
      </c>
      <c r="AP1696" s="40">
        <v>0.72949050299999996</v>
      </c>
      <c r="AQ1696" s="40">
        <v>0.75061961200000005</v>
      </c>
      <c r="AR1696" s="40">
        <v>0.77141166000000005</v>
      </c>
      <c r="AS1696" s="40">
        <v>0.79264542000000004</v>
      </c>
      <c r="AT1696" s="40">
        <v>0.81541858</v>
      </c>
      <c r="AU1696" s="40">
        <v>0.840528626</v>
      </c>
      <c r="AV1696" s="40">
        <v>0.868255412</v>
      </c>
      <c r="AW1696" s="40">
        <v>0.89838713000000003</v>
      </c>
      <c r="AX1696" s="40">
        <v>0.93063216699999995</v>
      </c>
      <c r="AY1696" s="40">
        <v>0.96449410899999999</v>
      </c>
      <c r="AZ1696" s="40">
        <v>0.99960751999999997</v>
      </c>
      <c r="BA1696" s="40">
        <v>1.035898371</v>
      </c>
      <c r="BB1696" s="40">
        <v>1.073489361</v>
      </c>
      <c r="BC1696" s="40">
        <v>1.1124323300000001</v>
      </c>
      <c r="BD1696" s="40">
        <v>1.152826919</v>
      </c>
      <c r="BE1696" s="40">
        <v>1.1947274720000001</v>
      </c>
      <c r="BF1696" s="40">
        <v>1.2381540820000001</v>
      </c>
      <c r="BG1696" s="40">
        <v>1.2830198880000001</v>
      </c>
      <c r="BH1696" s="40">
        <v>1.3291436050000001</v>
      </c>
      <c r="BI1696" s="40">
        <v>1.376286533</v>
      </c>
      <c r="BJ1696" s="40">
        <v>1.4242839</v>
      </c>
      <c r="BK1696" s="40">
        <v>1.473064438</v>
      </c>
      <c r="BL1696" s="40">
        <v>1.522692205</v>
      </c>
    </row>
    <row r="1697" spans="1:64" x14ac:dyDescent="0.3">
      <c r="A1697" s="40" t="s">
        <v>151</v>
      </c>
      <c r="B1697" s="40" t="s">
        <v>152</v>
      </c>
      <c r="C1697" s="40" t="s">
        <v>329</v>
      </c>
      <c r="D1697" s="40" t="s">
        <v>252</v>
      </c>
      <c r="E1697" s="40" t="s">
        <v>287</v>
      </c>
      <c r="G1697" s="40" t="s">
        <v>253</v>
      </c>
      <c r="H1697" s="40">
        <v>0.38234227300000001</v>
      </c>
      <c r="I1697" s="40">
        <v>0.38961341999999999</v>
      </c>
      <c r="J1697" s="40">
        <v>0.39718805299999999</v>
      </c>
      <c r="K1697" s="40">
        <v>0.40539227900000002</v>
      </c>
      <c r="L1697" s="40">
        <v>0.41441567600000001</v>
      </c>
      <c r="M1697" s="40">
        <v>0.42449333</v>
      </c>
      <c r="N1697" s="40">
        <v>0.43543983800000002</v>
      </c>
      <c r="O1697" s="40">
        <v>0.446508872</v>
      </c>
      <c r="P1697" s="40">
        <v>0.45667714100000001</v>
      </c>
      <c r="Q1697" s="40">
        <v>0.46527452600000002</v>
      </c>
      <c r="R1697" s="40">
        <v>0.471977747</v>
      </c>
      <c r="S1697" s="40">
        <v>0.477182522</v>
      </c>
      <c r="T1697" s="40">
        <v>0.48182004499999997</v>
      </c>
      <c r="U1697" s="40">
        <v>0.48721857200000002</v>
      </c>
      <c r="V1697" s="40">
        <v>0.49434241899999998</v>
      </c>
      <c r="W1697" s="40">
        <v>0.50352038600000004</v>
      </c>
      <c r="X1697" s="40">
        <v>0.51449853499999998</v>
      </c>
      <c r="Y1697" s="40">
        <v>0.52696301300000004</v>
      </c>
      <c r="Z1697" s="40">
        <v>0.54036568600000001</v>
      </c>
      <c r="AA1697" s="40">
        <v>0.55430221999999996</v>
      </c>
      <c r="AB1697" s="40">
        <v>0.56862531500000002</v>
      </c>
      <c r="AC1697" s="40">
        <v>0.58346180599999997</v>
      </c>
      <c r="AD1697" s="40">
        <v>0.59899184400000005</v>
      </c>
      <c r="AE1697" s="40">
        <v>0.61549427700000003</v>
      </c>
      <c r="AF1697" s="40">
        <v>0.63310213299999996</v>
      </c>
      <c r="AG1697" s="40">
        <v>0.65188475199999996</v>
      </c>
      <c r="AH1697" s="40">
        <v>0.67156571099999995</v>
      </c>
      <c r="AI1697" s="40">
        <v>0.69152255600000001</v>
      </c>
      <c r="AJ1697" s="40">
        <v>0.71092036000000003</v>
      </c>
      <c r="AK1697" s="40">
        <v>0.72914986400000004</v>
      </c>
      <c r="AL1697" s="40">
        <v>0.74620016099999997</v>
      </c>
      <c r="AM1697" s="40">
        <v>0.76223497799999995</v>
      </c>
      <c r="AN1697" s="40">
        <v>0.777080624</v>
      </c>
      <c r="AO1697" s="40">
        <v>0.79057310400000003</v>
      </c>
      <c r="AP1697" s="40">
        <v>0.80275173399999999</v>
      </c>
      <c r="AQ1697" s="40">
        <v>0.81339583299999996</v>
      </c>
      <c r="AR1697" s="40">
        <v>0.82295349399999995</v>
      </c>
      <c r="AS1697" s="40">
        <v>0.83295143999999999</v>
      </c>
      <c r="AT1697" s="40">
        <v>0.84541780200000005</v>
      </c>
      <c r="AU1697" s="40">
        <v>0.86181279</v>
      </c>
      <c r="AV1697" s="40">
        <v>0.88269907800000003</v>
      </c>
      <c r="AW1697" s="40">
        <v>0.90770774200000004</v>
      </c>
      <c r="AX1697" s="40">
        <v>0.93619074400000002</v>
      </c>
      <c r="AY1697" s="40">
        <v>0.96706959199999998</v>
      </c>
      <c r="AZ1697" s="40">
        <v>0.999496838</v>
      </c>
      <c r="BA1697" s="40">
        <v>1.033433571</v>
      </c>
      <c r="BB1697" s="40">
        <v>1.069011068</v>
      </c>
      <c r="BC1697" s="40">
        <v>1.105727111</v>
      </c>
      <c r="BD1697" s="40">
        <v>1.1429919589999999</v>
      </c>
      <c r="BE1697" s="40">
        <v>1.1804092239999999</v>
      </c>
      <c r="BF1697" s="40">
        <v>1.217648625</v>
      </c>
      <c r="BG1697" s="40">
        <v>1.2548374010000001</v>
      </c>
      <c r="BH1697" s="40">
        <v>1.2926016419999999</v>
      </c>
      <c r="BI1697" s="40">
        <v>1.331864194</v>
      </c>
      <c r="BJ1697" s="40">
        <v>1.373264346</v>
      </c>
      <c r="BK1697" s="40">
        <v>1.417002849</v>
      </c>
      <c r="BL1697" s="40">
        <v>1.4627988380000001</v>
      </c>
    </row>
    <row r="1698" spans="1:64" x14ac:dyDescent="0.3">
      <c r="A1698" s="40" t="s">
        <v>157</v>
      </c>
      <c r="B1698" s="40" t="s">
        <v>158</v>
      </c>
      <c r="C1698" s="40" t="s">
        <v>329</v>
      </c>
      <c r="D1698" s="40" t="s">
        <v>252</v>
      </c>
      <c r="E1698" s="40" t="s">
        <v>287</v>
      </c>
      <c r="G1698" s="40" t="s">
        <v>253</v>
      </c>
      <c r="H1698" s="40">
        <v>0.29545146300000003</v>
      </c>
      <c r="I1698" s="40">
        <v>0.30262166899999998</v>
      </c>
      <c r="J1698" s="40">
        <v>0.31014166700000001</v>
      </c>
      <c r="K1698" s="40">
        <v>0.31794257100000001</v>
      </c>
      <c r="L1698" s="40">
        <v>0.32597814200000003</v>
      </c>
      <c r="M1698" s="40">
        <v>0.33415899500000001</v>
      </c>
      <c r="N1698" s="40">
        <v>0.3424973</v>
      </c>
      <c r="O1698" s="40">
        <v>0.35116191400000002</v>
      </c>
      <c r="P1698" s="40">
        <v>0.360389654</v>
      </c>
      <c r="Q1698" s="40">
        <v>0.37030592899999998</v>
      </c>
      <c r="R1698" s="40">
        <v>0.38112420200000002</v>
      </c>
      <c r="S1698" s="40">
        <v>0.39268846699999999</v>
      </c>
      <c r="T1698" s="40">
        <v>0.40432000299999998</v>
      </c>
      <c r="U1698" s="40">
        <v>0.41509218199999998</v>
      </c>
      <c r="V1698" s="40">
        <v>0.424411551</v>
      </c>
      <c r="W1698" s="40">
        <v>0.43197103599999997</v>
      </c>
      <c r="X1698" s="40">
        <v>0.43816775000000002</v>
      </c>
      <c r="Y1698" s="40">
        <v>0.44397906799999998</v>
      </c>
      <c r="Z1698" s="40">
        <v>0.450780611</v>
      </c>
      <c r="AA1698" s="40">
        <v>0.45957295199999998</v>
      </c>
      <c r="AB1698" s="40">
        <v>0.47072041399999998</v>
      </c>
      <c r="AC1698" s="40">
        <v>0.48396824700000002</v>
      </c>
      <c r="AD1698" s="40">
        <v>0.49894249699999998</v>
      </c>
      <c r="AE1698" s="40">
        <v>0.51500991200000001</v>
      </c>
      <c r="AF1698" s="40">
        <v>0.53171099700000002</v>
      </c>
      <c r="AG1698" s="40">
        <v>0.54891831000000002</v>
      </c>
      <c r="AH1698" s="40">
        <v>0.56680545199999999</v>
      </c>
      <c r="AI1698" s="40">
        <v>0.58555567900000005</v>
      </c>
      <c r="AJ1698" s="40">
        <v>0.60545360999999998</v>
      </c>
      <c r="AK1698" s="40">
        <v>0.626664569</v>
      </c>
      <c r="AL1698" s="40">
        <v>0.64926948500000004</v>
      </c>
      <c r="AM1698" s="40">
        <v>0.67307488599999998</v>
      </c>
      <c r="AN1698" s="40">
        <v>0.69764269899999998</v>
      </c>
      <c r="AO1698" s="40">
        <v>0.72237965400000004</v>
      </c>
      <c r="AP1698" s="40">
        <v>0.74686365799999999</v>
      </c>
      <c r="AQ1698" s="40">
        <v>0.77091123299999997</v>
      </c>
      <c r="AR1698" s="40">
        <v>0.79464648199999999</v>
      </c>
      <c r="AS1698" s="40">
        <v>0.81833480199999997</v>
      </c>
      <c r="AT1698" s="40">
        <v>0.84239065199999996</v>
      </c>
      <c r="AU1698" s="40">
        <v>0.86711600899999997</v>
      </c>
      <c r="AV1698" s="40">
        <v>0.89259264900000002</v>
      </c>
      <c r="AW1698" s="40">
        <v>0.91872100800000001</v>
      </c>
      <c r="AX1698" s="40">
        <v>0.94540996499999996</v>
      </c>
      <c r="AY1698" s="40">
        <v>0.97250694100000001</v>
      </c>
      <c r="AZ1698" s="40">
        <v>0.99990908899999997</v>
      </c>
      <c r="BA1698" s="40">
        <v>1.02758397</v>
      </c>
      <c r="BB1698" s="40">
        <v>1.05559917</v>
      </c>
      <c r="BC1698" s="40">
        <v>1.0840674020000001</v>
      </c>
      <c r="BD1698" s="40">
        <v>1.1131465490000001</v>
      </c>
      <c r="BE1698" s="40">
        <v>1.1429431880000001</v>
      </c>
      <c r="BF1698" s="40">
        <v>1.17349137</v>
      </c>
      <c r="BG1698" s="40">
        <v>1.204734693</v>
      </c>
      <c r="BH1698" s="40">
        <v>1.236578975</v>
      </c>
      <c r="BI1698" s="40">
        <v>1.268886011</v>
      </c>
      <c r="BJ1698" s="40">
        <v>1.3015476349999999</v>
      </c>
      <c r="BK1698" s="40">
        <v>1.334520776</v>
      </c>
      <c r="BL1698" s="40">
        <v>1.367807716</v>
      </c>
    </row>
    <row r="1699" spans="1:64" x14ac:dyDescent="0.3">
      <c r="A1699" s="40" t="s">
        <v>159</v>
      </c>
      <c r="B1699" s="40" t="s">
        <v>160</v>
      </c>
      <c r="C1699" s="40" t="s">
        <v>329</v>
      </c>
      <c r="D1699" s="40" t="s">
        <v>252</v>
      </c>
      <c r="E1699" s="40" t="s">
        <v>287</v>
      </c>
      <c r="G1699" s="40" t="s">
        <v>253</v>
      </c>
      <c r="H1699" s="40">
        <v>0.23188593099999999</v>
      </c>
      <c r="I1699" s="40">
        <v>0.23930530699999999</v>
      </c>
      <c r="J1699" s="40">
        <v>0.24705522999999999</v>
      </c>
      <c r="K1699" s="40">
        <v>0.25514585000000001</v>
      </c>
      <c r="L1699" s="40">
        <v>0.26359175499999998</v>
      </c>
      <c r="M1699" s="40">
        <v>0.27240511899999997</v>
      </c>
      <c r="N1699" s="40">
        <v>0.28161198300000001</v>
      </c>
      <c r="O1699" s="40">
        <v>0.29125635900000002</v>
      </c>
      <c r="P1699" s="40">
        <v>0.30139188300000003</v>
      </c>
      <c r="Q1699" s="40">
        <v>0.31206278799999998</v>
      </c>
      <c r="R1699" s="40">
        <v>0.32329517000000002</v>
      </c>
      <c r="S1699" s="40">
        <v>0.33510029000000002</v>
      </c>
      <c r="T1699" s="40">
        <v>0.34748751999999999</v>
      </c>
      <c r="U1699" s="40">
        <v>0.36045933000000002</v>
      </c>
      <c r="V1699" s="40">
        <v>0.37402159800000001</v>
      </c>
      <c r="W1699" s="40">
        <v>0.388167392</v>
      </c>
      <c r="X1699" s="40">
        <v>0.40290982800000003</v>
      </c>
      <c r="Y1699" s="40">
        <v>0.41829322400000002</v>
      </c>
      <c r="Z1699" s="40">
        <v>0.43437429300000002</v>
      </c>
      <c r="AA1699" s="40">
        <v>0.45118417999999999</v>
      </c>
      <c r="AB1699" s="40">
        <v>0.46873034400000002</v>
      </c>
      <c r="AC1699" s="40">
        <v>0.486971657</v>
      </c>
      <c r="AD1699" s="40">
        <v>0.50582922100000005</v>
      </c>
      <c r="AE1699" s="40">
        <v>0.52519595799999996</v>
      </c>
      <c r="AF1699" s="40">
        <v>0.54498292999999998</v>
      </c>
      <c r="AG1699" s="40">
        <v>0.56515577500000003</v>
      </c>
      <c r="AH1699" s="40">
        <v>0.58569721699999999</v>
      </c>
      <c r="AI1699" s="40">
        <v>0.60655570000000003</v>
      </c>
      <c r="AJ1699" s="40">
        <v>0.62767642400000001</v>
      </c>
      <c r="AK1699" s="40">
        <v>0.64901637499999998</v>
      </c>
      <c r="AL1699" s="40">
        <v>0.67056726200000005</v>
      </c>
      <c r="AM1699" s="40">
        <v>0.69231960000000003</v>
      </c>
      <c r="AN1699" s="40">
        <v>0.71423295499999995</v>
      </c>
      <c r="AO1699" s="40">
        <v>0.73626309199999995</v>
      </c>
      <c r="AP1699" s="40">
        <v>0.75839301100000001</v>
      </c>
      <c r="AQ1699" s="40">
        <v>0.78061467100000004</v>
      </c>
      <c r="AR1699" s="40">
        <v>0.80297782299999998</v>
      </c>
      <c r="AS1699" s="40">
        <v>0.82559913900000004</v>
      </c>
      <c r="AT1699" s="40">
        <v>0.84863381299999996</v>
      </c>
      <c r="AU1699" s="40">
        <v>0.87220905400000004</v>
      </c>
      <c r="AV1699" s="40">
        <v>0.89636426999999996</v>
      </c>
      <c r="AW1699" s="40">
        <v>0.92111651699999997</v>
      </c>
      <c r="AX1699" s="40">
        <v>0.94654311400000002</v>
      </c>
      <c r="AY1699" s="40">
        <v>0.97272504100000001</v>
      </c>
      <c r="AZ1699" s="40">
        <v>0.99971892799999995</v>
      </c>
      <c r="BA1699" s="40">
        <v>1.02755603</v>
      </c>
      <c r="BB1699" s="40">
        <v>1.0562278060000001</v>
      </c>
      <c r="BC1699" s="40">
        <v>1.0856940690000001</v>
      </c>
      <c r="BD1699" s="40">
        <v>1.115889178</v>
      </c>
      <c r="BE1699" s="40">
        <v>1.1467543099999999</v>
      </c>
      <c r="BF1699" s="40">
        <v>1.178277791</v>
      </c>
      <c r="BG1699" s="40">
        <v>1.2104419820000001</v>
      </c>
      <c r="BH1699" s="40">
        <v>1.2431727530000001</v>
      </c>
      <c r="BI1699" s="40">
        <v>1.2763800009999999</v>
      </c>
      <c r="BJ1699" s="40">
        <v>1.30999237</v>
      </c>
      <c r="BK1699" s="40">
        <v>1.3439735559999999</v>
      </c>
      <c r="BL1699" s="40">
        <v>1.378314909</v>
      </c>
    </row>
    <row r="1700" spans="1:64" x14ac:dyDescent="0.3">
      <c r="A1700" s="40" t="s">
        <v>275</v>
      </c>
      <c r="B1700" s="40" t="s">
        <v>276</v>
      </c>
      <c r="C1700" s="40" t="s">
        <v>329</v>
      </c>
      <c r="D1700" s="40" t="s">
        <v>252</v>
      </c>
      <c r="E1700" s="40" t="s">
        <v>287</v>
      </c>
      <c r="G1700" s="40" t="s">
        <v>253</v>
      </c>
      <c r="H1700" s="40">
        <v>0.20181165500000001</v>
      </c>
      <c r="I1700" s="40">
        <v>0.20665513499999999</v>
      </c>
      <c r="J1700" s="40">
        <v>0.20988412100000001</v>
      </c>
      <c r="K1700" s="40">
        <v>0.22215426999999999</v>
      </c>
      <c r="L1700" s="40">
        <v>0.23410152000000001</v>
      </c>
      <c r="M1700" s="40">
        <v>0.245402973</v>
      </c>
      <c r="N1700" s="40">
        <v>0.25831891899999998</v>
      </c>
      <c r="O1700" s="40">
        <v>0.27493237700000001</v>
      </c>
      <c r="P1700" s="40">
        <v>0.286411101</v>
      </c>
      <c r="Q1700" s="40">
        <v>0.30015592800000002</v>
      </c>
      <c r="R1700" s="40">
        <v>0.32031545900000002</v>
      </c>
      <c r="S1700" s="40">
        <v>0.34873053999999998</v>
      </c>
      <c r="T1700" s="40">
        <v>0.367135763</v>
      </c>
      <c r="U1700" s="40">
        <v>0.38586388500000002</v>
      </c>
      <c r="V1700" s="40">
        <v>0.40362331000000001</v>
      </c>
      <c r="W1700" s="40">
        <v>0.42138273599999998</v>
      </c>
      <c r="X1700" s="40">
        <v>0.439142162</v>
      </c>
      <c r="Y1700" s="40">
        <v>0.456901587</v>
      </c>
      <c r="Z1700" s="40">
        <v>0.47466101300000002</v>
      </c>
      <c r="AA1700" s="40">
        <v>0.48273347900000002</v>
      </c>
      <c r="AB1700" s="40">
        <v>0.49403493199999998</v>
      </c>
      <c r="AC1700" s="40">
        <v>0.505336385</v>
      </c>
      <c r="AD1700" s="40">
        <v>0.513408851</v>
      </c>
      <c r="AE1700" s="40">
        <v>0.52471030299999999</v>
      </c>
      <c r="AF1700" s="40">
        <v>0.53278276999999996</v>
      </c>
      <c r="AG1700" s="40">
        <v>0.54085523599999996</v>
      </c>
      <c r="AH1700" s="40">
        <v>0.54892770199999996</v>
      </c>
      <c r="AI1700" s="40">
        <v>0.56507263399999996</v>
      </c>
      <c r="AJ1700" s="40">
        <v>0.57798857999999997</v>
      </c>
      <c r="AK1700" s="40">
        <v>0.56184364799999997</v>
      </c>
      <c r="AL1700" s="40">
        <v>0.56184364799999997</v>
      </c>
      <c r="AM1700" s="40">
        <v>0.58121756700000005</v>
      </c>
      <c r="AN1700" s="40">
        <v>0.56345814100000002</v>
      </c>
      <c r="AO1700" s="40">
        <v>0.54569871599999997</v>
      </c>
      <c r="AP1700" s="40">
        <v>0.54892770199999996</v>
      </c>
      <c r="AQ1700" s="40">
        <v>0.59736249900000005</v>
      </c>
      <c r="AR1700" s="40">
        <v>0.64579729600000002</v>
      </c>
      <c r="AS1700" s="40">
        <v>0.69939847200000005</v>
      </c>
      <c r="AT1700" s="40">
        <v>0.75429124199999997</v>
      </c>
      <c r="AU1700" s="40">
        <v>0.807246621</v>
      </c>
      <c r="AV1700" s="40">
        <v>0.95255101200000003</v>
      </c>
      <c r="AW1700" s="40">
        <v>1.0655655390000001</v>
      </c>
      <c r="AX1700" s="40">
        <v>1.1785800660000001</v>
      </c>
      <c r="AY1700" s="40">
        <v>1.243159796</v>
      </c>
      <c r="AZ1700" s="40">
        <v>1.3595566859999999</v>
      </c>
      <c r="BA1700" s="40">
        <v>1.3972835180000001</v>
      </c>
      <c r="BB1700" s="40">
        <v>1.4360568650000001</v>
      </c>
      <c r="BC1700" s="40">
        <v>1.475906433</v>
      </c>
      <c r="BD1700" s="40">
        <v>1.516861606</v>
      </c>
      <c r="BE1700" s="40">
        <v>1.5589533820000001</v>
      </c>
      <c r="BF1700" s="40">
        <v>1.6010448349999999</v>
      </c>
      <c r="BG1700" s="40">
        <v>1.6442732149999999</v>
      </c>
      <c r="BH1700" s="40">
        <v>1.68866855</v>
      </c>
      <c r="BI1700" s="40">
        <v>1.7342724949999999</v>
      </c>
      <c r="BJ1700" s="40">
        <v>1.777262575</v>
      </c>
      <c r="BK1700" s="40">
        <v>1.794820512</v>
      </c>
      <c r="BL1700" s="40">
        <v>1.8256931750000001</v>
      </c>
    </row>
    <row r="1701" spans="1:64" x14ac:dyDescent="0.3">
      <c r="A1701" s="40" t="s">
        <v>277</v>
      </c>
      <c r="B1701" s="40" t="s">
        <v>278</v>
      </c>
      <c r="C1701" s="40" t="s">
        <v>329</v>
      </c>
      <c r="D1701" s="40" t="s">
        <v>252</v>
      </c>
      <c r="E1701" s="40" t="s">
        <v>287</v>
      </c>
      <c r="G1701" s="40" t="s">
        <v>253</v>
      </c>
      <c r="H1701" s="40">
        <v>0.55526188899999995</v>
      </c>
      <c r="I1701" s="40">
        <v>0.51119348499999995</v>
      </c>
      <c r="J1701" s="40">
        <v>0.467125081</v>
      </c>
      <c r="K1701" s="40">
        <v>0.42068403399999998</v>
      </c>
      <c r="L1701" s="40">
        <v>0.47258956299999999</v>
      </c>
      <c r="M1701" s="40">
        <v>0.52309195399999997</v>
      </c>
      <c r="N1701" s="40">
        <v>0.53459204400000004</v>
      </c>
      <c r="O1701" s="40">
        <v>0.56411082400000001</v>
      </c>
      <c r="P1701" s="40">
        <v>0.60574488900000001</v>
      </c>
      <c r="Q1701" s="40">
        <v>0.61642001899999999</v>
      </c>
      <c r="R1701" s="40">
        <v>0.64266187299999999</v>
      </c>
      <c r="S1701" s="40">
        <v>0.73889757199999995</v>
      </c>
      <c r="T1701" s="40">
        <v>0.78022315799999997</v>
      </c>
      <c r="U1701" s="40">
        <v>0.82259933500000004</v>
      </c>
      <c r="V1701" s="40">
        <v>0.85364993199999994</v>
      </c>
      <c r="W1701" s="40">
        <v>0.84963882599999996</v>
      </c>
      <c r="X1701" s="40">
        <v>0.77207843600000003</v>
      </c>
      <c r="Y1701" s="40">
        <v>0.73417960800000004</v>
      </c>
      <c r="Z1701" s="40">
        <v>0.78353622099999998</v>
      </c>
      <c r="AA1701" s="40">
        <v>0.85757113900000004</v>
      </c>
      <c r="AB1701" s="40">
        <v>0.917592305</v>
      </c>
      <c r="AC1701" s="40">
        <v>0.88445286499999998</v>
      </c>
      <c r="AD1701" s="40">
        <v>1.0043189239999999</v>
      </c>
      <c r="AE1701" s="40">
        <v>1.028468409</v>
      </c>
      <c r="AF1701" s="40">
        <v>0.93645005699999995</v>
      </c>
      <c r="AG1701" s="40">
        <v>0.92742925399999998</v>
      </c>
      <c r="AH1701" s="40">
        <v>0.94710139000000004</v>
      </c>
      <c r="AI1701" s="40">
        <v>0.99419024199999995</v>
      </c>
      <c r="AJ1701" s="40">
        <v>0.99645447700000001</v>
      </c>
      <c r="AK1701" s="40">
        <v>1.1241603040000001</v>
      </c>
      <c r="AL1701" s="40">
        <v>1.1534516909999999</v>
      </c>
      <c r="AM1701" s="40">
        <v>1.146682784</v>
      </c>
      <c r="AN1701" s="40">
        <v>1.134240511</v>
      </c>
      <c r="AO1701" s="40">
        <v>1.0485503810000001</v>
      </c>
      <c r="AP1701" s="40">
        <v>1.0793524320000001</v>
      </c>
      <c r="AQ1701" s="40">
        <v>1.06162812</v>
      </c>
      <c r="AR1701" s="40">
        <v>1.0786200159999999</v>
      </c>
      <c r="AS1701" s="40">
        <v>0.73751470500000005</v>
      </c>
      <c r="AT1701" s="40">
        <v>0.87007775200000004</v>
      </c>
      <c r="AU1701" s="40">
        <v>0.963072661</v>
      </c>
      <c r="AV1701" s="40">
        <v>1.0859609299999999</v>
      </c>
      <c r="AW1701" s="40">
        <v>1.0616457479999999</v>
      </c>
      <c r="AX1701" s="40">
        <v>1.0574592490000001</v>
      </c>
      <c r="AY1701" s="40">
        <v>1.185054906</v>
      </c>
      <c r="AZ1701" s="40">
        <v>1.3120159769999999</v>
      </c>
      <c r="BA1701" s="40">
        <v>1.5029291170000001</v>
      </c>
      <c r="BB1701" s="40">
        <v>1.4657115869999999</v>
      </c>
      <c r="BC1701" s="40">
        <v>1.786091527</v>
      </c>
      <c r="BD1701" s="40">
        <v>1.8344566</v>
      </c>
      <c r="BE1701" s="40">
        <v>2.168436931</v>
      </c>
      <c r="BF1701" s="40">
        <v>2.3075600010000001</v>
      </c>
      <c r="BG1701" s="40">
        <v>2.5821704969999999</v>
      </c>
      <c r="BH1701" s="40">
        <v>3.1776747699999999</v>
      </c>
      <c r="BI1701" s="40">
        <v>2.4563560849999999</v>
      </c>
      <c r="BJ1701" s="40">
        <v>2.4299555860000002</v>
      </c>
      <c r="BK1701" s="40">
        <v>1.807596027</v>
      </c>
      <c r="BL1701" s="40">
        <v>1.8342389020000001</v>
      </c>
    </row>
    <row r="1702" spans="1:64" x14ac:dyDescent="0.3">
      <c r="A1702" s="40" t="s">
        <v>165</v>
      </c>
      <c r="B1702" s="40" t="s">
        <v>166</v>
      </c>
      <c r="C1702" s="40" t="s">
        <v>329</v>
      </c>
      <c r="D1702" s="40" t="s">
        <v>252</v>
      </c>
      <c r="E1702" s="40" t="s">
        <v>287</v>
      </c>
      <c r="G1702" s="40" t="s">
        <v>253</v>
      </c>
      <c r="H1702" s="40">
        <v>0.36035055999999999</v>
      </c>
      <c r="I1702" s="40">
        <v>0.36789145899999998</v>
      </c>
      <c r="J1702" s="40">
        <v>0.37567696</v>
      </c>
      <c r="K1702" s="40">
        <v>0.38370233500000001</v>
      </c>
      <c r="L1702" s="40">
        <v>0.39197130899999999</v>
      </c>
      <c r="M1702" s="40">
        <v>0.400494874</v>
      </c>
      <c r="N1702" s="40">
        <v>0.40929749399999998</v>
      </c>
      <c r="O1702" s="40">
        <v>0.41841491200000003</v>
      </c>
      <c r="P1702" s="40">
        <v>0.42789170900000001</v>
      </c>
      <c r="Q1702" s="40">
        <v>0.43776974400000002</v>
      </c>
      <c r="R1702" s="40">
        <v>0.447976767</v>
      </c>
      <c r="S1702" s="40">
        <v>0.458518657</v>
      </c>
      <c r="T1702" s="40">
        <v>0.46959572199999999</v>
      </c>
      <c r="U1702" s="40">
        <v>0.48147430699999999</v>
      </c>
      <c r="V1702" s="40">
        <v>0.494295659</v>
      </c>
      <c r="W1702" s="40">
        <v>0.50807822300000005</v>
      </c>
      <c r="X1702" s="40">
        <v>0.52260458399999998</v>
      </c>
      <c r="Y1702" s="40">
        <v>0.53747049499999999</v>
      </c>
      <c r="Z1702" s="40">
        <v>0.55213681400000003</v>
      </c>
      <c r="AA1702" s="40">
        <v>0.566154186</v>
      </c>
      <c r="AB1702" s="40">
        <v>0.57976019000000001</v>
      </c>
      <c r="AC1702" s="40">
        <v>0.59295649900000003</v>
      </c>
      <c r="AD1702" s="40">
        <v>0.60482901499999997</v>
      </c>
      <c r="AE1702" s="40">
        <v>0.61419801299999999</v>
      </c>
      <c r="AF1702" s="40">
        <v>0.62043972599999997</v>
      </c>
      <c r="AG1702" s="40">
        <v>0.62282794299999999</v>
      </c>
      <c r="AH1702" s="40">
        <v>0.62218172000000005</v>
      </c>
      <c r="AI1702" s="40">
        <v>0.6213069</v>
      </c>
      <c r="AJ1702" s="40">
        <v>0.62403342399999995</v>
      </c>
      <c r="AK1702" s="40">
        <v>0.63301843400000002</v>
      </c>
      <c r="AL1702" s="40">
        <v>0.64947128099999996</v>
      </c>
      <c r="AM1702" s="40">
        <v>0.67237202699999998</v>
      </c>
      <c r="AN1702" s="40">
        <v>0.69940618499999996</v>
      </c>
      <c r="AO1702" s="40">
        <v>0.72712292999999995</v>
      </c>
      <c r="AP1702" s="40">
        <v>0.75302576799999998</v>
      </c>
      <c r="AQ1702" s="40">
        <v>0.77639665499999999</v>
      </c>
      <c r="AR1702" s="40">
        <v>0.79804824699999999</v>
      </c>
      <c r="AS1702" s="40">
        <v>0.81885454800000002</v>
      </c>
      <c r="AT1702" s="40">
        <v>0.84026578900000004</v>
      </c>
      <c r="AU1702" s="40">
        <v>0.86333650100000003</v>
      </c>
      <c r="AV1702" s="40">
        <v>0.88823507300000004</v>
      </c>
      <c r="AW1702" s="40">
        <v>0.91455897799999997</v>
      </c>
      <c r="AX1702" s="40">
        <v>0.94212716500000004</v>
      </c>
      <c r="AY1702" s="40">
        <v>0.970611216</v>
      </c>
      <c r="AZ1702" s="40">
        <v>0.99977656500000001</v>
      </c>
      <c r="BA1702" s="40">
        <v>1.0296122190000001</v>
      </c>
      <c r="BB1702" s="40">
        <v>1.060237782</v>
      </c>
      <c r="BC1702" s="40">
        <v>1.091697023</v>
      </c>
      <c r="BD1702" s="40">
        <v>1.124060995</v>
      </c>
      <c r="BE1702" s="40">
        <v>1.1573824049999999</v>
      </c>
      <c r="BF1702" s="40">
        <v>1.1916718120000001</v>
      </c>
      <c r="BG1702" s="40">
        <v>1.2269169360000001</v>
      </c>
      <c r="BH1702" s="40">
        <v>1.2631256129999999</v>
      </c>
      <c r="BI1702" s="40">
        <v>1.3003016190000001</v>
      </c>
      <c r="BJ1702" s="40">
        <v>1.3384475810000001</v>
      </c>
      <c r="BK1702" s="40">
        <v>1.3775719559999999</v>
      </c>
      <c r="BL1702" s="40">
        <v>1.4176793809999999</v>
      </c>
    </row>
    <row r="1703" spans="1:64" x14ac:dyDescent="0.3">
      <c r="A1703" s="40" t="s">
        <v>171</v>
      </c>
      <c r="B1703" s="40" t="s">
        <v>172</v>
      </c>
      <c r="C1703" s="40" t="s">
        <v>329</v>
      </c>
      <c r="D1703" s="40" t="s">
        <v>252</v>
      </c>
      <c r="E1703" s="40" t="s">
        <v>287</v>
      </c>
      <c r="G1703" s="40" t="s">
        <v>253</v>
      </c>
      <c r="H1703" s="40">
        <v>0.33269312600000001</v>
      </c>
      <c r="I1703" s="40">
        <v>0.33874581399999998</v>
      </c>
      <c r="J1703" s="40">
        <v>0.34456087299999999</v>
      </c>
      <c r="K1703" s="40">
        <v>0.35108482499999999</v>
      </c>
      <c r="L1703" s="40">
        <v>0.35899214099999999</v>
      </c>
      <c r="M1703" s="40">
        <v>0.36855820500000003</v>
      </c>
      <c r="N1703" s="40">
        <v>0.379577479</v>
      </c>
      <c r="O1703" s="40">
        <v>0.39167508400000001</v>
      </c>
      <c r="P1703" s="40">
        <v>0.404259276</v>
      </c>
      <c r="Q1703" s="40">
        <v>0.416912536</v>
      </c>
      <c r="R1703" s="40">
        <v>0.42954869499999998</v>
      </c>
      <c r="S1703" s="40">
        <v>0.44235885800000002</v>
      </c>
      <c r="T1703" s="40">
        <v>0.45553079600000002</v>
      </c>
      <c r="U1703" s="40">
        <v>0.46935310800000002</v>
      </c>
      <c r="V1703" s="40">
        <v>0.484043216</v>
      </c>
      <c r="W1703" s="40">
        <v>0.49963542999999999</v>
      </c>
      <c r="X1703" s="40">
        <v>0.516081448</v>
      </c>
      <c r="Y1703" s="40">
        <v>0.53341624700000001</v>
      </c>
      <c r="Z1703" s="40">
        <v>0.55166592400000003</v>
      </c>
      <c r="AA1703" s="40">
        <v>0.57083647299999996</v>
      </c>
      <c r="AB1703" s="40">
        <v>0.59019290700000004</v>
      </c>
      <c r="AC1703" s="40">
        <v>0.60954645399999996</v>
      </c>
      <c r="AD1703" s="40">
        <v>0.63001064600000001</v>
      </c>
      <c r="AE1703" s="40">
        <v>0.65313984999999997</v>
      </c>
      <c r="AF1703" s="40">
        <v>0.67959021600000002</v>
      </c>
      <c r="AG1703" s="40">
        <v>0.71152206900000003</v>
      </c>
      <c r="AH1703" s="40">
        <v>0.74755071399999995</v>
      </c>
      <c r="AI1703" s="40">
        <v>0.78064662299999998</v>
      </c>
      <c r="AJ1703" s="40">
        <v>0.80128370699999996</v>
      </c>
      <c r="AK1703" s="40">
        <v>0.80347901200000005</v>
      </c>
      <c r="AL1703" s="40">
        <v>0.78304291400000003</v>
      </c>
      <c r="AM1703" s="40">
        <v>0.744188356</v>
      </c>
      <c r="AN1703" s="40">
        <v>0.69955582699999996</v>
      </c>
      <c r="AO1703" s="40">
        <v>0.66681902900000001</v>
      </c>
      <c r="AP1703" s="40">
        <v>0.65826689100000002</v>
      </c>
      <c r="AQ1703" s="40">
        <v>0.67904177799999998</v>
      </c>
      <c r="AR1703" s="40">
        <v>0.72425972100000002</v>
      </c>
      <c r="AS1703" s="40">
        <v>0.78393724799999998</v>
      </c>
      <c r="AT1703" s="40">
        <v>0.84317005099999998</v>
      </c>
      <c r="AU1703" s="40">
        <v>0.89119181000000003</v>
      </c>
      <c r="AV1703" s="40">
        <v>0.92491566300000005</v>
      </c>
      <c r="AW1703" s="40">
        <v>0.94787908099999996</v>
      </c>
      <c r="AX1703" s="40">
        <v>0.96388481599999998</v>
      </c>
      <c r="AY1703" s="40">
        <v>0.979218857</v>
      </c>
      <c r="AZ1703" s="40">
        <v>0.99846213900000003</v>
      </c>
      <c r="BA1703" s="40">
        <v>1.022319003</v>
      </c>
      <c r="BB1703" s="40">
        <v>1.0490604109999999</v>
      </c>
      <c r="BC1703" s="40">
        <v>1.078016555</v>
      </c>
      <c r="BD1703" s="40">
        <v>1.1079176690000001</v>
      </c>
      <c r="BE1703" s="40">
        <v>1.1378319960000001</v>
      </c>
      <c r="BF1703" s="40">
        <v>1.1677277800000001</v>
      </c>
      <c r="BG1703" s="40">
        <v>1.198018096</v>
      </c>
      <c r="BH1703" s="40">
        <v>1.228698837</v>
      </c>
      <c r="BI1703" s="40">
        <v>1.259813531</v>
      </c>
      <c r="BJ1703" s="40">
        <v>1.291371284</v>
      </c>
      <c r="BK1703" s="40">
        <v>1.323346444</v>
      </c>
      <c r="BL1703" s="40">
        <v>1.3556485119999999</v>
      </c>
    </row>
    <row r="1704" spans="1:64" x14ac:dyDescent="0.3">
      <c r="A1704" s="40" t="s">
        <v>175</v>
      </c>
      <c r="B1704" s="40" t="s">
        <v>176</v>
      </c>
      <c r="C1704" s="40" t="s">
        <v>329</v>
      </c>
      <c r="D1704" s="40" t="s">
        <v>252</v>
      </c>
      <c r="E1704" s="40" t="s">
        <v>287</v>
      </c>
      <c r="G1704" s="40" t="s">
        <v>253</v>
      </c>
      <c r="H1704" s="40">
        <v>0.36714524399999998</v>
      </c>
      <c r="I1704" s="40">
        <v>0.37699827699999999</v>
      </c>
      <c r="J1704" s="40">
        <v>0.38719410399999998</v>
      </c>
      <c r="K1704" s="40">
        <v>0.39771840200000003</v>
      </c>
      <c r="L1704" s="40">
        <v>0.40856287499999999</v>
      </c>
      <c r="M1704" s="40">
        <v>0.41971072399999998</v>
      </c>
      <c r="N1704" s="40">
        <v>0.43117018299999998</v>
      </c>
      <c r="O1704" s="40">
        <v>0.44298732899999999</v>
      </c>
      <c r="P1704" s="40">
        <v>0.455224505</v>
      </c>
      <c r="Q1704" s="40">
        <v>0.46791746000000001</v>
      </c>
      <c r="R1704" s="40">
        <v>0.48109817599999999</v>
      </c>
      <c r="S1704" s="40">
        <v>0.49472883299999998</v>
      </c>
      <c r="T1704" s="40">
        <v>0.50869203900000004</v>
      </c>
      <c r="U1704" s="40">
        <v>0.52282641500000004</v>
      </c>
      <c r="V1704" s="40">
        <v>0.53702000000000005</v>
      </c>
      <c r="W1704" s="40">
        <v>0.55119602700000003</v>
      </c>
      <c r="X1704" s="40">
        <v>0.56539262400000001</v>
      </c>
      <c r="Y1704" s="40">
        <v>0.57975117200000004</v>
      </c>
      <c r="Z1704" s="40">
        <v>0.59447943299999995</v>
      </c>
      <c r="AA1704" s="40">
        <v>0.60971010299999995</v>
      </c>
      <c r="AB1704" s="40">
        <v>0.62553615200000001</v>
      </c>
      <c r="AC1704" s="40">
        <v>0.641870736</v>
      </c>
      <c r="AD1704" s="40">
        <v>0.65845411700000001</v>
      </c>
      <c r="AE1704" s="40">
        <v>0.67492332300000002</v>
      </c>
      <c r="AF1704" s="40">
        <v>0.69103785299999998</v>
      </c>
      <c r="AG1704" s="40">
        <v>0.70661371299999998</v>
      </c>
      <c r="AH1704" s="40">
        <v>0.72177079200000005</v>
      </c>
      <c r="AI1704" s="40">
        <v>0.73693725499999996</v>
      </c>
      <c r="AJ1704" s="40">
        <v>0.752719523</v>
      </c>
      <c r="AK1704" s="40">
        <v>0.76951173100000003</v>
      </c>
      <c r="AL1704" s="40">
        <v>0.78748580700000004</v>
      </c>
      <c r="AM1704" s="40">
        <v>0.80638262800000005</v>
      </c>
      <c r="AN1704" s="40">
        <v>0.82563932900000003</v>
      </c>
      <c r="AO1704" s="40">
        <v>0.84446178100000002</v>
      </c>
      <c r="AP1704" s="40">
        <v>0.86227060700000002</v>
      </c>
      <c r="AQ1704" s="40">
        <v>0.87887254999999997</v>
      </c>
      <c r="AR1704" s="40">
        <v>0.89441220799999999</v>
      </c>
      <c r="AS1704" s="40">
        <v>0.90906239200000005</v>
      </c>
      <c r="AT1704" s="40">
        <v>0.92313022600000005</v>
      </c>
      <c r="AU1704" s="40">
        <v>0.93684725700000004</v>
      </c>
      <c r="AV1704" s="40">
        <v>0.95030104699999995</v>
      </c>
      <c r="AW1704" s="40">
        <v>0.96343679400000004</v>
      </c>
      <c r="AX1704" s="40">
        <v>0.97619121099999995</v>
      </c>
      <c r="AY1704" s="40">
        <v>0.98845627000000003</v>
      </c>
      <c r="AZ1704" s="40">
        <v>1.000199375</v>
      </c>
      <c r="BA1704" s="40">
        <v>1.0113443550000001</v>
      </c>
      <c r="BB1704" s="40">
        <v>1.02205097</v>
      </c>
      <c r="BC1704" s="40">
        <v>1.032805709</v>
      </c>
      <c r="BD1704" s="40">
        <v>1.044251708</v>
      </c>
      <c r="BE1704" s="40">
        <v>1.0568277020000001</v>
      </c>
      <c r="BF1704" s="40">
        <v>1.0707355300000001</v>
      </c>
      <c r="BG1704" s="40">
        <v>1.0857874489999999</v>
      </c>
      <c r="BH1704" s="40">
        <v>1.1015458899999999</v>
      </c>
      <c r="BI1704" s="40">
        <v>1.1173656300000001</v>
      </c>
      <c r="BJ1704" s="40">
        <v>1.132764951</v>
      </c>
      <c r="BK1704" s="40">
        <v>1.1476027980000001</v>
      </c>
      <c r="BL1704" s="40">
        <v>1.16197835</v>
      </c>
    </row>
    <row r="1705" spans="1:64" x14ac:dyDescent="0.3">
      <c r="A1705" s="40" t="s">
        <v>177</v>
      </c>
      <c r="B1705" s="40" t="s">
        <v>178</v>
      </c>
      <c r="C1705" s="40" t="s">
        <v>329</v>
      </c>
      <c r="D1705" s="40" t="s">
        <v>252</v>
      </c>
      <c r="E1705" s="40" t="s">
        <v>287</v>
      </c>
      <c r="G1705" s="40" t="s">
        <v>253</v>
      </c>
      <c r="H1705" s="40">
        <v>0.26307171499999998</v>
      </c>
      <c r="I1705" s="40">
        <v>0.27094626799999999</v>
      </c>
      <c r="J1705" s="40">
        <v>0.27911223499999999</v>
      </c>
      <c r="K1705" s="40">
        <v>0.28756206000000001</v>
      </c>
      <c r="L1705" s="40">
        <v>0.296296907</v>
      </c>
      <c r="M1705" s="40">
        <v>0.30530929800000001</v>
      </c>
      <c r="N1705" s="40">
        <v>0.314619975</v>
      </c>
      <c r="O1705" s="40">
        <v>0.32429360800000001</v>
      </c>
      <c r="P1705" s="40">
        <v>0.33441406200000001</v>
      </c>
      <c r="Q1705" s="40">
        <v>0.34503928699999997</v>
      </c>
      <c r="R1705" s="40">
        <v>0.35620526699999999</v>
      </c>
      <c r="S1705" s="40">
        <v>0.36789108199999998</v>
      </c>
      <c r="T1705" s="40">
        <v>0.38002630500000001</v>
      </c>
      <c r="U1705" s="40">
        <v>0.39250766999999998</v>
      </c>
      <c r="V1705" s="40">
        <v>0.40526404100000002</v>
      </c>
      <c r="W1705" s="40">
        <v>0.41827393800000001</v>
      </c>
      <c r="X1705" s="40">
        <v>0.43157195300000001</v>
      </c>
      <c r="Y1705" s="40">
        <v>0.44521129100000001</v>
      </c>
      <c r="Z1705" s="40">
        <v>0.45927074600000001</v>
      </c>
      <c r="AA1705" s="40">
        <v>0.47380907900000002</v>
      </c>
      <c r="AB1705" s="40">
        <v>0.48887181000000002</v>
      </c>
      <c r="AC1705" s="40">
        <v>0.50445414700000002</v>
      </c>
      <c r="AD1705" s="40">
        <v>0.52051016299999997</v>
      </c>
      <c r="AE1705" s="40">
        <v>0.53696735200000001</v>
      </c>
      <c r="AF1705" s="40">
        <v>0.55379122400000003</v>
      </c>
      <c r="AG1705" s="40">
        <v>0.57089020400000001</v>
      </c>
      <c r="AH1705" s="40">
        <v>0.58832003399999999</v>
      </c>
      <c r="AI1705" s="40">
        <v>0.60636183099999996</v>
      </c>
      <c r="AJ1705" s="40">
        <v>0.625397749</v>
      </c>
      <c r="AK1705" s="40">
        <v>0.64566130499999996</v>
      </c>
      <c r="AL1705" s="40">
        <v>0.66735467000000004</v>
      </c>
      <c r="AM1705" s="40">
        <v>0.69029568200000002</v>
      </c>
      <c r="AN1705" s="40">
        <v>0.71387331200000004</v>
      </c>
      <c r="AO1705" s="40">
        <v>0.73723735899999998</v>
      </c>
      <c r="AP1705" s="40">
        <v>0.75981204300000005</v>
      </c>
      <c r="AQ1705" s="40">
        <v>0.78139557299999995</v>
      </c>
      <c r="AR1705" s="40">
        <v>0.80227710699999999</v>
      </c>
      <c r="AS1705" s="40">
        <v>0.82298276699999995</v>
      </c>
      <c r="AT1705" s="40">
        <v>0.84428096900000005</v>
      </c>
      <c r="AU1705" s="40">
        <v>0.86676286000000002</v>
      </c>
      <c r="AV1705" s="40">
        <v>0.89057552900000003</v>
      </c>
      <c r="AW1705" s="40">
        <v>0.91565144099999995</v>
      </c>
      <c r="AX1705" s="40">
        <v>0.94210885200000005</v>
      </c>
      <c r="AY1705" s="40">
        <v>0.97002822899999996</v>
      </c>
      <c r="AZ1705" s="40">
        <v>0.99946031700000004</v>
      </c>
      <c r="BA1705" s="40">
        <v>1.030511454</v>
      </c>
      <c r="BB1705" s="40">
        <v>1.0631948760000001</v>
      </c>
      <c r="BC1705" s="40">
        <v>1.0973406189999999</v>
      </c>
      <c r="BD1705" s="40">
        <v>1.1326949799999999</v>
      </c>
      <c r="BE1705" s="40">
        <v>1.1690706740000001</v>
      </c>
      <c r="BF1705" s="40">
        <v>1.2064088129999999</v>
      </c>
      <c r="BG1705" s="40">
        <v>1.2447558839999999</v>
      </c>
      <c r="BH1705" s="40">
        <v>1.2841554799999999</v>
      </c>
      <c r="BI1705" s="40">
        <v>1.324688069</v>
      </c>
      <c r="BJ1705" s="40">
        <v>1.3664078719999999</v>
      </c>
      <c r="BK1705" s="40">
        <v>1.409323562</v>
      </c>
      <c r="BL1705" s="40">
        <v>1.453395019</v>
      </c>
    </row>
    <row r="1706" spans="1:64" x14ac:dyDescent="0.3">
      <c r="A1706" s="40" t="s">
        <v>179</v>
      </c>
      <c r="B1706" s="40" t="s">
        <v>180</v>
      </c>
      <c r="C1706" s="40" t="s">
        <v>329</v>
      </c>
      <c r="D1706" s="40" t="s">
        <v>252</v>
      </c>
      <c r="E1706" s="40" t="s">
        <v>287</v>
      </c>
      <c r="G1706" s="40" t="s">
        <v>253</v>
      </c>
      <c r="H1706" s="40">
        <v>0.245378865</v>
      </c>
      <c r="I1706" s="40">
        <v>0.25355769</v>
      </c>
      <c r="J1706" s="40">
        <v>0.26221679199999998</v>
      </c>
      <c r="K1706" s="40">
        <v>0.27127912500000001</v>
      </c>
      <c r="L1706" s="40">
        <v>0.280671846</v>
      </c>
      <c r="M1706" s="40">
        <v>0.29042079999999998</v>
      </c>
      <c r="N1706" s="40">
        <v>0.30050332800000001</v>
      </c>
      <c r="O1706" s="40">
        <v>0.31073798699999999</v>
      </c>
      <c r="P1706" s="40">
        <v>0.320891013</v>
      </c>
      <c r="Q1706" s="40">
        <v>0.33081002799999998</v>
      </c>
      <c r="R1706" s="40">
        <v>0.34041749700000001</v>
      </c>
      <c r="S1706" s="40">
        <v>0.34980244300000002</v>
      </c>
      <c r="T1706" s="40">
        <v>0.35918977099999999</v>
      </c>
      <c r="U1706" s="40">
        <v>0.36890062200000001</v>
      </c>
      <c r="V1706" s="40">
        <v>0.37917685099999998</v>
      </c>
      <c r="W1706" s="40">
        <v>0.39012740800000001</v>
      </c>
      <c r="X1706" s="40">
        <v>0.40172053000000002</v>
      </c>
      <c r="Y1706" s="40">
        <v>0.41388820500000001</v>
      </c>
      <c r="Z1706" s="40">
        <v>0.426504043</v>
      </c>
      <c r="AA1706" s="40">
        <v>0.43949667100000001</v>
      </c>
      <c r="AB1706" s="40">
        <v>0.45282805599999998</v>
      </c>
      <c r="AC1706" s="40">
        <v>0.46659559299999998</v>
      </c>
      <c r="AD1706" s="40">
        <v>0.48102208299999999</v>
      </c>
      <c r="AE1706" s="40">
        <v>0.49640324499999999</v>
      </c>
      <c r="AF1706" s="40">
        <v>0.51293852100000004</v>
      </c>
      <c r="AG1706" s="40">
        <v>0.53072554999999999</v>
      </c>
      <c r="AH1706" s="40">
        <v>0.54966802599999998</v>
      </c>
      <c r="AI1706" s="40">
        <v>0.569529171</v>
      </c>
      <c r="AJ1706" s="40">
        <v>0.58996588500000002</v>
      </c>
      <c r="AK1706" s="40">
        <v>0.61072689300000005</v>
      </c>
      <c r="AL1706" s="40">
        <v>0.63179307299999998</v>
      </c>
      <c r="AM1706" s="40">
        <v>0.65324168199999999</v>
      </c>
      <c r="AN1706" s="40">
        <v>0.67504337199999997</v>
      </c>
      <c r="AO1706" s="40">
        <v>0.69718402899999998</v>
      </c>
      <c r="AP1706" s="40">
        <v>0.71969048099999999</v>
      </c>
      <c r="AQ1706" s="40">
        <v>0.74251807400000003</v>
      </c>
      <c r="AR1706" s="40">
        <v>0.76576542800000003</v>
      </c>
      <c r="AS1706" s="40">
        <v>0.78978481899999997</v>
      </c>
      <c r="AT1706" s="40">
        <v>0.815042131</v>
      </c>
      <c r="AU1706" s="40">
        <v>0.84187794000000005</v>
      </c>
      <c r="AV1706" s="40">
        <v>0.87044164800000001</v>
      </c>
      <c r="AW1706" s="40">
        <v>0.90067018200000004</v>
      </c>
      <c r="AX1706" s="40">
        <v>0.93242618799999999</v>
      </c>
      <c r="AY1706" s="40">
        <v>0.96547250600000001</v>
      </c>
      <c r="AZ1706" s="40">
        <v>0.99963557199999997</v>
      </c>
      <c r="BA1706" s="40">
        <v>1.0348919219999999</v>
      </c>
      <c r="BB1706" s="40">
        <v>1.071307569</v>
      </c>
      <c r="BC1706" s="40">
        <v>1.1088993599999999</v>
      </c>
      <c r="BD1706" s="40">
        <v>1.1477025249999999</v>
      </c>
      <c r="BE1706" s="40">
        <v>1.187739793</v>
      </c>
      <c r="BF1706" s="40">
        <v>1.229012494</v>
      </c>
      <c r="BG1706" s="40">
        <v>1.2714980760000001</v>
      </c>
      <c r="BH1706" s="40">
        <v>1.315166735</v>
      </c>
      <c r="BI1706" s="40">
        <v>1.3599799480000001</v>
      </c>
      <c r="BJ1706" s="40">
        <v>1.40591103</v>
      </c>
      <c r="BK1706" s="40">
        <v>1.452947478</v>
      </c>
      <c r="BL1706" s="40">
        <v>1.5011010229999999</v>
      </c>
    </row>
    <row r="1707" spans="1:64" x14ac:dyDescent="0.3">
      <c r="A1707" s="40" t="s">
        <v>279</v>
      </c>
      <c r="B1707" s="40" t="s">
        <v>280</v>
      </c>
      <c r="C1707" s="40" t="s">
        <v>329</v>
      </c>
      <c r="D1707" s="40" t="s">
        <v>252</v>
      </c>
      <c r="E1707" s="40" t="s">
        <v>287</v>
      </c>
      <c r="G1707" s="40" t="s">
        <v>253</v>
      </c>
      <c r="H1707" s="40">
        <v>0.47858934800000003</v>
      </c>
      <c r="I1707" s="40">
        <v>0.476036872</v>
      </c>
      <c r="J1707" s="40">
        <v>0.42434922200000003</v>
      </c>
      <c r="K1707" s="40">
        <v>0.39154989899999998</v>
      </c>
      <c r="L1707" s="40">
        <v>0.37317206800000002</v>
      </c>
      <c r="M1707" s="40">
        <v>0.327993233</v>
      </c>
      <c r="N1707" s="40">
        <v>0.40712000599999998</v>
      </c>
      <c r="O1707" s="40">
        <v>0.372023453</v>
      </c>
      <c r="P1707" s="40">
        <v>0.37585216799999999</v>
      </c>
      <c r="Q1707" s="40">
        <v>0.42635610699999998</v>
      </c>
      <c r="R1707" s="40">
        <v>0.44609887500000001</v>
      </c>
      <c r="S1707" s="40">
        <v>0.45142078800000002</v>
      </c>
      <c r="T1707" s="40">
        <v>0.55600149399999999</v>
      </c>
      <c r="U1707" s="40">
        <v>0.489628809</v>
      </c>
      <c r="V1707" s="40">
        <v>0.56491857099999998</v>
      </c>
      <c r="W1707" s="40">
        <v>0.59359819700000005</v>
      </c>
      <c r="X1707" s="40">
        <v>0.63388967699999998</v>
      </c>
      <c r="Y1707" s="40">
        <v>0.66492523999999997</v>
      </c>
      <c r="Z1707" s="40">
        <v>0.70363801299999995</v>
      </c>
      <c r="AA1707" s="40">
        <v>0.75356126300000004</v>
      </c>
      <c r="AB1707" s="40">
        <v>0.81594442700000003</v>
      </c>
      <c r="AC1707" s="40">
        <v>0.83702788400000006</v>
      </c>
      <c r="AD1707" s="40">
        <v>0.82216034599999999</v>
      </c>
      <c r="AE1707" s="40">
        <v>0.81162563700000001</v>
      </c>
      <c r="AF1707" s="40">
        <v>0.877499951</v>
      </c>
      <c r="AG1707" s="40">
        <v>0.85613444699999997</v>
      </c>
      <c r="AH1707" s="40">
        <v>0.88334831300000005</v>
      </c>
      <c r="AI1707" s="40">
        <v>0.89981561499999996</v>
      </c>
      <c r="AJ1707" s="40">
        <v>0.93827505600000005</v>
      </c>
      <c r="AK1707" s="40">
        <v>0.93422491299999999</v>
      </c>
      <c r="AL1707" s="40">
        <v>0.97951286599999998</v>
      </c>
      <c r="AM1707" s="40">
        <v>1.005037631</v>
      </c>
      <c r="AN1707" s="40">
        <v>1.030562397</v>
      </c>
      <c r="AO1707" s="40">
        <v>1.0560871620000001</v>
      </c>
      <c r="AP1707" s="40">
        <v>0.45545753</v>
      </c>
      <c r="AQ1707" s="40">
        <v>0.55452552499999996</v>
      </c>
      <c r="AR1707" s="40">
        <v>0.50363743900000002</v>
      </c>
      <c r="AS1707" s="40">
        <v>0.52412106300000005</v>
      </c>
      <c r="AT1707" s="40">
        <v>0.62667382599999999</v>
      </c>
      <c r="AU1707" s="40">
        <v>0.645102069</v>
      </c>
      <c r="AV1707" s="40">
        <v>0.66019741499999995</v>
      </c>
      <c r="AW1707" s="40">
        <v>0.77877654100000004</v>
      </c>
      <c r="AX1707" s="40">
        <v>0.83778277899999998</v>
      </c>
      <c r="AY1707" s="40">
        <v>1.106459648</v>
      </c>
      <c r="AZ1707" s="40">
        <v>1.3724902379999999</v>
      </c>
      <c r="BA1707" s="40">
        <v>1.5210501139999999</v>
      </c>
      <c r="BB1707" s="40">
        <v>1.8133558970000001</v>
      </c>
      <c r="BC1707" s="40">
        <v>2.0662176219999999</v>
      </c>
      <c r="BD1707" s="40">
        <v>2.1534485069999998</v>
      </c>
      <c r="BE1707" s="40">
        <v>2.1896892069999998</v>
      </c>
      <c r="BF1707" s="40">
        <v>2.4246076599999999</v>
      </c>
      <c r="BG1707" s="40">
        <v>2.220745827</v>
      </c>
      <c r="BH1707" s="40">
        <v>2.2343026680000002</v>
      </c>
      <c r="BI1707" s="40">
        <v>2.0183708120000001</v>
      </c>
      <c r="BJ1707" s="40">
        <v>2.0532810330000002</v>
      </c>
      <c r="BK1707" s="40">
        <v>2.1294469330000001</v>
      </c>
      <c r="BL1707" s="40">
        <v>2.1604773900000001</v>
      </c>
    </row>
    <row r="1708" spans="1:64" x14ac:dyDescent="0.3">
      <c r="A1708" s="40" t="s">
        <v>281</v>
      </c>
      <c r="B1708" s="40" t="s">
        <v>282</v>
      </c>
      <c r="C1708" s="40" t="s">
        <v>329</v>
      </c>
      <c r="D1708" s="40" t="s">
        <v>252</v>
      </c>
      <c r="E1708" s="40" t="s">
        <v>287</v>
      </c>
      <c r="G1708" s="40" t="s">
        <v>253</v>
      </c>
      <c r="H1708" s="40">
        <v>1.8155191740000001</v>
      </c>
      <c r="I1708" s="40">
        <v>1.822016394</v>
      </c>
      <c r="J1708" s="40">
        <v>1.824210374</v>
      </c>
      <c r="K1708" s="40">
        <v>1.770500382</v>
      </c>
      <c r="L1708" s="40">
        <v>1.786448595</v>
      </c>
      <c r="M1708" s="40">
        <v>1.9326814430000001</v>
      </c>
      <c r="N1708" s="40">
        <v>1.8759681450000001</v>
      </c>
      <c r="O1708" s="40">
        <v>1.9031746</v>
      </c>
      <c r="P1708" s="40">
        <v>1.9006742219999999</v>
      </c>
      <c r="Q1708" s="40">
        <v>1.6860317970000001</v>
      </c>
      <c r="R1708" s="40">
        <v>1.6238371760000001</v>
      </c>
      <c r="S1708" s="40">
        <v>1.5014002390000001</v>
      </c>
      <c r="T1708" s="40">
        <v>1.518656402</v>
      </c>
      <c r="U1708" s="40">
        <v>1.5038034920000001</v>
      </c>
      <c r="V1708" s="40">
        <v>1.5298710179999999</v>
      </c>
      <c r="W1708" s="40">
        <v>1.532664461</v>
      </c>
      <c r="X1708" s="40">
        <v>1.5700157969999999</v>
      </c>
      <c r="Y1708" s="40">
        <v>1.5780417149999999</v>
      </c>
      <c r="Z1708" s="40">
        <v>1.5710257030000001</v>
      </c>
      <c r="AA1708" s="40">
        <v>1.5794553140000001</v>
      </c>
      <c r="AB1708" s="40">
        <v>1.5795393600000001</v>
      </c>
      <c r="AC1708" s="40">
        <v>1.6902091349999999</v>
      </c>
      <c r="AD1708" s="40">
        <v>1.6481434420000001</v>
      </c>
      <c r="AE1708" s="40">
        <v>1.5617347020000001</v>
      </c>
      <c r="AF1708" s="40">
        <v>1.520428463</v>
      </c>
      <c r="AG1708" s="40">
        <v>1.488573892</v>
      </c>
      <c r="AH1708" s="40">
        <v>1.5021596939999999</v>
      </c>
      <c r="AI1708" s="40">
        <v>1.4995012649999999</v>
      </c>
      <c r="AJ1708" s="40">
        <v>1.558359348</v>
      </c>
      <c r="AK1708" s="40">
        <v>1.635570583</v>
      </c>
      <c r="AL1708" s="40">
        <v>1.636203125</v>
      </c>
      <c r="AM1708" s="40">
        <v>1.5768572190000001</v>
      </c>
      <c r="AN1708" s="40">
        <v>1.477424337</v>
      </c>
      <c r="AO1708" s="40">
        <v>1.4993240590000001</v>
      </c>
      <c r="AP1708" s="40">
        <v>1.486890729</v>
      </c>
      <c r="AQ1708" s="40">
        <v>1.5023545789999999</v>
      </c>
      <c r="AR1708" s="40">
        <v>1.5117563759999999</v>
      </c>
      <c r="AS1708" s="40">
        <v>1.514833433</v>
      </c>
      <c r="AT1708" s="40">
        <v>1.482512093</v>
      </c>
      <c r="AU1708" s="40">
        <v>1.4875533540000001</v>
      </c>
      <c r="AV1708" s="40">
        <v>1.4914847979999999</v>
      </c>
      <c r="AW1708" s="40">
        <v>1.369212579</v>
      </c>
      <c r="AX1708" s="40">
        <v>1.3576519890000001</v>
      </c>
      <c r="AY1708" s="40">
        <v>1.338834388</v>
      </c>
      <c r="AZ1708" s="40">
        <v>1.3370623269999999</v>
      </c>
      <c r="BA1708" s="40">
        <v>1.3241032859999999</v>
      </c>
      <c r="BB1708" s="40">
        <v>1.3226107460000001</v>
      </c>
      <c r="BC1708" s="40">
        <v>1.334244918</v>
      </c>
      <c r="BD1708" s="40">
        <v>1.322585009</v>
      </c>
      <c r="BE1708" s="40">
        <v>1.29849426</v>
      </c>
      <c r="BF1708" s="40">
        <v>1.285496486</v>
      </c>
      <c r="BG1708" s="40">
        <v>1.2882432660000001</v>
      </c>
      <c r="BH1708" s="40">
        <v>1.2892013600000001</v>
      </c>
      <c r="BI1708" s="40">
        <v>1.269713877</v>
      </c>
      <c r="BJ1708" s="40">
        <v>1.2577548270000001</v>
      </c>
      <c r="BK1708" s="40">
        <v>1.2195881740000001</v>
      </c>
      <c r="BL1708" s="40">
        <v>1.188282182</v>
      </c>
    </row>
    <row r="1709" spans="1:64" x14ac:dyDescent="0.3">
      <c r="A1709" s="40" t="s">
        <v>147</v>
      </c>
      <c r="B1709" s="40" t="s">
        <v>148</v>
      </c>
      <c r="C1709" s="40" t="s">
        <v>330</v>
      </c>
      <c r="D1709" s="40" t="s">
        <v>252</v>
      </c>
      <c r="E1709" s="40" t="s">
        <v>287</v>
      </c>
      <c r="G1709" s="40" t="s">
        <v>253</v>
      </c>
      <c r="H1709" s="40">
        <v>0.36452654099999998</v>
      </c>
      <c r="I1709" s="40">
        <v>0.36942301</v>
      </c>
      <c r="J1709" s="40">
        <v>0.374449737</v>
      </c>
      <c r="K1709" s="40">
        <v>0.37974264000000002</v>
      </c>
      <c r="L1709" s="40">
        <v>0.38540129299999998</v>
      </c>
      <c r="M1709" s="40">
        <v>0.39147052900000001</v>
      </c>
      <c r="N1709" s="40">
        <v>0.39792428200000002</v>
      </c>
      <c r="O1709" s="40">
        <v>0.40470319599999999</v>
      </c>
      <c r="P1709" s="40">
        <v>0.41171380299999999</v>
      </c>
      <c r="Q1709" s="40">
        <v>0.41889518199999998</v>
      </c>
      <c r="R1709" s="40">
        <v>0.42625195100000002</v>
      </c>
      <c r="S1709" s="40">
        <v>0.43383296700000001</v>
      </c>
      <c r="T1709" s="40">
        <v>0.44167598699999999</v>
      </c>
      <c r="U1709" s="40">
        <v>0.44983537899999998</v>
      </c>
      <c r="V1709" s="40">
        <v>0.45836312800000001</v>
      </c>
      <c r="W1709" s="40">
        <v>0.46726235999999999</v>
      </c>
      <c r="X1709" s="40">
        <v>0.47656420799999999</v>
      </c>
      <c r="Y1709" s="40">
        <v>0.486386341</v>
      </c>
      <c r="Z1709" s="40">
        <v>0.49687525399999999</v>
      </c>
      <c r="AA1709" s="40">
        <v>0.50813498899999998</v>
      </c>
      <c r="AB1709" s="40">
        <v>0.52022363699999996</v>
      </c>
      <c r="AC1709" s="40">
        <v>0.53311498300000004</v>
      </c>
      <c r="AD1709" s="40">
        <v>0.54671794200000001</v>
      </c>
      <c r="AE1709" s="40">
        <v>0.56089339500000002</v>
      </c>
      <c r="AF1709" s="40">
        <v>0.57554012899999996</v>
      </c>
      <c r="AG1709" s="40">
        <v>0.59064280199999997</v>
      </c>
      <c r="AH1709" s="40">
        <v>0.60623641900000003</v>
      </c>
      <c r="AI1709" s="40">
        <v>0.62234041600000001</v>
      </c>
      <c r="AJ1709" s="40">
        <v>0.63898704200000001</v>
      </c>
      <c r="AK1709" s="40">
        <v>0.65620660900000005</v>
      </c>
      <c r="AL1709" s="40">
        <v>0.67400998899999998</v>
      </c>
      <c r="AM1709" s="40">
        <v>0.69240760999999995</v>
      </c>
      <c r="AN1709" s="40">
        <v>0.71142590999999999</v>
      </c>
      <c r="AO1709" s="40">
        <v>0.73109579700000005</v>
      </c>
      <c r="AP1709" s="40">
        <v>0.75144922000000003</v>
      </c>
      <c r="AQ1709" s="40">
        <v>0.77251589499999995</v>
      </c>
      <c r="AR1709" s="40">
        <v>0.79432241100000001</v>
      </c>
      <c r="AS1709" s="40">
        <v>0.81690175899999995</v>
      </c>
      <c r="AT1709" s="40">
        <v>0.84028536899999995</v>
      </c>
      <c r="AU1709" s="40">
        <v>0.86450787200000001</v>
      </c>
      <c r="AV1709" s="40">
        <v>0.88957969400000003</v>
      </c>
      <c r="AW1709" s="40">
        <v>0.91553539100000003</v>
      </c>
      <c r="AX1709" s="40">
        <v>0.94245986699999995</v>
      </c>
      <c r="AY1709" s="40">
        <v>0.97045880100000004</v>
      </c>
      <c r="AZ1709" s="40">
        <v>0.999605627</v>
      </c>
      <c r="BA1709" s="40">
        <v>1.0299355720000001</v>
      </c>
      <c r="BB1709" s="40">
        <v>1.061427111</v>
      </c>
      <c r="BC1709" s="40">
        <v>1.094025432</v>
      </c>
      <c r="BD1709" s="40">
        <v>1.1276416849999999</v>
      </c>
      <c r="BE1709" s="40">
        <v>1.162207129</v>
      </c>
      <c r="BF1709" s="40">
        <v>1.197708655</v>
      </c>
      <c r="BG1709" s="40">
        <v>1.234150436</v>
      </c>
      <c r="BH1709" s="40">
        <v>1.2715004459999999</v>
      </c>
      <c r="BI1709" s="40">
        <v>1.3097253200000001</v>
      </c>
      <c r="BJ1709" s="40">
        <v>1.3487986940000001</v>
      </c>
      <c r="BK1709" s="40">
        <v>1.388703365</v>
      </c>
      <c r="BL1709" s="40">
        <v>1.4294376929999999</v>
      </c>
    </row>
    <row r="1710" spans="1:64" x14ac:dyDescent="0.3">
      <c r="A1710" s="40" t="s">
        <v>153</v>
      </c>
      <c r="B1710" s="40" t="s">
        <v>154</v>
      </c>
      <c r="C1710" s="40" t="s">
        <v>330</v>
      </c>
      <c r="D1710" s="40" t="s">
        <v>252</v>
      </c>
      <c r="E1710" s="40" t="s">
        <v>287</v>
      </c>
      <c r="G1710" s="40" t="s">
        <v>253</v>
      </c>
      <c r="H1710" s="40">
        <v>0.30328736499999998</v>
      </c>
      <c r="I1710" s="40">
        <v>0.30986878600000001</v>
      </c>
      <c r="J1710" s="40">
        <v>0.31677838600000002</v>
      </c>
      <c r="K1710" s="40">
        <v>0.32400784399999999</v>
      </c>
      <c r="L1710" s="40">
        <v>0.33155486499999998</v>
      </c>
      <c r="M1710" s="40">
        <v>0.33943304800000001</v>
      </c>
      <c r="N1710" s="40">
        <v>0.34766282300000001</v>
      </c>
      <c r="O1710" s="40">
        <v>0.35625566600000003</v>
      </c>
      <c r="P1710" s="40">
        <v>0.36522402900000001</v>
      </c>
      <c r="Q1710" s="40">
        <v>0.37458139899999998</v>
      </c>
      <c r="R1710" s="40">
        <v>0.38434298</v>
      </c>
      <c r="S1710" s="40">
        <v>0.39452765299999998</v>
      </c>
      <c r="T1710" s="40">
        <v>0.40516520099999997</v>
      </c>
      <c r="U1710" s="40">
        <v>0.41628993800000003</v>
      </c>
      <c r="V1710" s="40">
        <v>0.42793279499999998</v>
      </c>
      <c r="W1710" s="40">
        <v>0.44010295199999999</v>
      </c>
      <c r="X1710" s="40">
        <v>0.45281487100000001</v>
      </c>
      <c r="Y1710" s="40">
        <v>0.46610269599999998</v>
      </c>
      <c r="Z1710" s="40">
        <v>0.48000716799999998</v>
      </c>
      <c r="AA1710" s="40">
        <v>0.494555087</v>
      </c>
      <c r="AB1710" s="40">
        <v>0.50974243399999997</v>
      </c>
      <c r="AC1710" s="40">
        <v>0.52555457800000005</v>
      </c>
      <c r="AD1710" s="40">
        <v>0.54199146099999995</v>
      </c>
      <c r="AE1710" s="40">
        <v>0.55904941100000005</v>
      </c>
      <c r="AF1710" s="40">
        <v>0.57670989100000003</v>
      </c>
      <c r="AG1710" s="40">
        <v>0.59497387899999998</v>
      </c>
      <c r="AH1710" s="40">
        <v>0.61379431799999995</v>
      </c>
      <c r="AI1710" s="40">
        <v>0.63304909700000001</v>
      </c>
      <c r="AJ1710" s="40">
        <v>0.65257931800000002</v>
      </c>
      <c r="AK1710" s="40">
        <v>0.67226533700000002</v>
      </c>
      <c r="AL1710" s="40">
        <v>0.69209211900000001</v>
      </c>
      <c r="AM1710" s="40">
        <v>0.71207332000000001</v>
      </c>
      <c r="AN1710" s="40">
        <v>0.73215482899999995</v>
      </c>
      <c r="AO1710" s="40">
        <v>0.75228390899999997</v>
      </c>
      <c r="AP1710" s="40">
        <v>0.77244483799999997</v>
      </c>
      <c r="AQ1710" s="40">
        <v>0.792614029</v>
      </c>
      <c r="AR1710" s="40">
        <v>0.81286774699999997</v>
      </c>
      <c r="AS1710" s="40">
        <v>0.83341963200000002</v>
      </c>
      <c r="AT1710" s="40">
        <v>0.85455534200000005</v>
      </c>
      <c r="AU1710" s="40">
        <v>0.876495688</v>
      </c>
      <c r="AV1710" s="40">
        <v>0.89931687900000001</v>
      </c>
      <c r="AW1710" s="40">
        <v>0.92301409199999995</v>
      </c>
      <c r="AX1710" s="40">
        <v>0.94762812900000004</v>
      </c>
      <c r="AY1710" s="40">
        <v>0.97317884300000002</v>
      </c>
      <c r="AZ1710" s="40">
        <v>0.99967381099999997</v>
      </c>
      <c r="BA1710" s="40">
        <v>1.027147346</v>
      </c>
      <c r="BB1710" s="40">
        <v>1.0555998520000001</v>
      </c>
      <c r="BC1710" s="40">
        <v>1.0849585639999999</v>
      </c>
      <c r="BD1710" s="40">
        <v>1.1151157169999999</v>
      </c>
      <c r="BE1710" s="40">
        <v>1.145985636</v>
      </c>
      <c r="BF1710" s="40">
        <v>1.177544047</v>
      </c>
      <c r="BG1710" s="40">
        <v>1.2097901470000001</v>
      </c>
      <c r="BH1710" s="40">
        <v>1.242690195</v>
      </c>
      <c r="BI1710" s="40">
        <v>1.27621326</v>
      </c>
      <c r="BJ1710" s="40">
        <v>1.310334782</v>
      </c>
      <c r="BK1710" s="40">
        <v>1.345032955</v>
      </c>
      <c r="BL1710" s="40">
        <v>1.3802975660000001</v>
      </c>
    </row>
    <row r="1711" spans="1:64" x14ac:dyDescent="0.3">
      <c r="A1711" s="40" t="s">
        <v>155</v>
      </c>
      <c r="B1711" s="40" t="s">
        <v>156</v>
      </c>
      <c r="C1711" s="40" t="s">
        <v>330</v>
      </c>
      <c r="D1711" s="40" t="s">
        <v>252</v>
      </c>
      <c r="E1711" s="40" t="s">
        <v>287</v>
      </c>
      <c r="G1711" s="40" t="s">
        <v>253</v>
      </c>
      <c r="H1711" s="40">
        <v>0.30402237500000001</v>
      </c>
      <c r="I1711" s="40">
        <v>0.31006844</v>
      </c>
      <c r="J1711" s="40">
        <v>0.31626093599999999</v>
      </c>
      <c r="K1711" s="40">
        <v>0.32251492399999998</v>
      </c>
      <c r="L1711" s="40">
        <v>0.328780238</v>
      </c>
      <c r="M1711" s="40">
        <v>0.33499876099999998</v>
      </c>
      <c r="N1711" s="40">
        <v>0.34122165500000001</v>
      </c>
      <c r="O1711" s="40">
        <v>0.34763329999999998</v>
      </c>
      <c r="P1711" s="40">
        <v>0.35449029500000001</v>
      </c>
      <c r="Q1711" s="40">
        <v>0.36195814599999998</v>
      </c>
      <c r="R1711" s="40">
        <v>0.37015804899999999</v>
      </c>
      <c r="S1711" s="40">
        <v>0.37900069600000003</v>
      </c>
      <c r="T1711" s="40">
        <v>0.38819272999999999</v>
      </c>
      <c r="U1711" s="40">
        <v>0.39732029099999999</v>
      </c>
      <c r="V1711" s="40">
        <v>0.40610571699999998</v>
      </c>
      <c r="W1711" s="40">
        <v>0.41447847599999998</v>
      </c>
      <c r="X1711" s="40">
        <v>0.422600594</v>
      </c>
      <c r="Y1711" s="40">
        <v>0.43071248000000001</v>
      </c>
      <c r="Z1711" s="40">
        <v>0.43916361999999998</v>
      </c>
      <c r="AA1711" s="40">
        <v>0.44823614499999997</v>
      </c>
      <c r="AB1711" s="40">
        <v>0.45798409699999998</v>
      </c>
      <c r="AC1711" s="40">
        <v>0.468418008</v>
      </c>
      <c r="AD1711" s="40">
        <v>0.47973278499999999</v>
      </c>
      <c r="AE1711" s="40">
        <v>0.492145791</v>
      </c>
      <c r="AF1711" s="40">
        <v>0.50580424999999996</v>
      </c>
      <c r="AG1711" s="40">
        <v>0.52085171100000005</v>
      </c>
      <c r="AH1711" s="40">
        <v>0.53725121899999995</v>
      </c>
      <c r="AI1711" s="40">
        <v>0.55476048</v>
      </c>
      <c r="AJ1711" s="40">
        <v>0.57301430900000005</v>
      </c>
      <c r="AK1711" s="40">
        <v>0.59176743300000001</v>
      </c>
      <c r="AL1711" s="40">
        <v>0.61096253</v>
      </c>
      <c r="AM1711" s="40">
        <v>0.63073242100000004</v>
      </c>
      <c r="AN1711" s="40">
        <v>0.65124797499999998</v>
      </c>
      <c r="AO1711" s="40">
        <v>0.67275854000000002</v>
      </c>
      <c r="AP1711" s="40">
        <v>0.69546707200000002</v>
      </c>
      <c r="AQ1711" s="40">
        <v>0.71935012700000001</v>
      </c>
      <c r="AR1711" s="40">
        <v>0.74439598299999998</v>
      </c>
      <c r="AS1711" s="40">
        <v>0.77082170100000003</v>
      </c>
      <c r="AT1711" s="40">
        <v>0.79889461299999998</v>
      </c>
      <c r="AU1711" s="40">
        <v>0.82876810199999995</v>
      </c>
      <c r="AV1711" s="40">
        <v>0.86060260499999996</v>
      </c>
      <c r="AW1711" s="40">
        <v>0.89424752100000005</v>
      </c>
      <c r="AX1711" s="40">
        <v>0.92916749399999998</v>
      </c>
      <c r="AY1711" s="40">
        <v>0.96461695999999997</v>
      </c>
      <c r="AZ1711" s="40">
        <v>1.0000787449999999</v>
      </c>
      <c r="BA1711" s="40">
        <v>1.035304295</v>
      </c>
      <c r="BB1711" s="40">
        <v>1.0704824580000001</v>
      </c>
      <c r="BC1711" s="40">
        <v>1.106062162</v>
      </c>
      <c r="BD1711" s="40">
        <v>1.1427119800000001</v>
      </c>
      <c r="BE1711" s="40">
        <v>1.1809007090000001</v>
      </c>
      <c r="BF1711" s="40">
        <v>1.2207815319999999</v>
      </c>
      <c r="BG1711" s="40">
        <v>1.2621559659999999</v>
      </c>
      <c r="BH1711" s="40">
        <v>1.304719526</v>
      </c>
      <c r="BI1711" s="40">
        <v>1.3480177209999999</v>
      </c>
      <c r="BJ1711" s="40">
        <v>1.3917258020000001</v>
      </c>
      <c r="BK1711" s="40">
        <v>1.4357473080000001</v>
      </c>
      <c r="BL1711" s="40">
        <v>1.480198071</v>
      </c>
    </row>
    <row r="1712" spans="1:64" x14ac:dyDescent="0.3">
      <c r="A1712" s="40" t="s">
        <v>284</v>
      </c>
      <c r="B1712" s="40" t="s">
        <v>272</v>
      </c>
      <c r="C1712" s="40" t="s">
        <v>330</v>
      </c>
      <c r="D1712" s="40" t="s">
        <v>252</v>
      </c>
      <c r="E1712" s="40" t="s">
        <v>287</v>
      </c>
      <c r="G1712" s="40" t="s">
        <v>253</v>
      </c>
      <c r="H1712" s="40">
        <v>0.27535224200000002</v>
      </c>
      <c r="I1712" s="40">
        <v>0.29957182100000002</v>
      </c>
      <c r="J1712" s="40">
        <v>0.32322049400000002</v>
      </c>
      <c r="K1712" s="40">
        <v>0.36230558099999999</v>
      </c>
      <c r="L1712" s="40">
        <v>0.40347666999999998</v>
      </c>
      <c r="M1712" s="40">
        <v>0.46366697200000001</v>
      </c>
      <c r="N1712" s="40">
        <v>0.51416505000000001</v>
      </c>
      <c r="O1712" s="40">
        <v>0.613965965</v>
      </c>
      <c r="P1712" s="40">
        <v>0.766504666</v>
      </c>
      <c r="Q1712" s="40">
        <v>0.87502287300000003</v>
      </c>
      <c r="R1712" s="40">
        <v>0.93943275400000004</v>
      </c>
      <c r="S1712" s="40">
        <v>0.96651418099999997</v>
      </c>
      <c r="T1712" s="40">
        <v>0.99871912200000001</v>
      </c>
      <c r="U1712" s="40">
        <v>1.005306496</v>
      </c>
      <c r="V1712" s="40">
        <v>0.99213174699999995</v>
      </c>
      <c r="W1712" s="40">
        <v>0.90137237000000003</v>
      </c>
      <c r="X1712" s="40">
        <v>0.920768527</v>
      </c>
      <c r="Y1712" s="40">
        <v>0.96944190299999999</v>
      </c>
      <c r="Z1712" s="40">
        <v>0.70814272599999994</v>
      </c>
      <c r="AA1712" s="40">
        <v>0.50100640399999996</v>
      </c>
      <c r="AB1712" s="40">
        <v>0.62653247899999998</v>
      </c>
      <c r="AC1712" s="40">
        <v>0.483074108</v>
      </c>
      <c r="AD1712" s="40">
        <v>0.54162854500000002</v>
      </c>
      <c r="AE1712" s="40">
        <v>0.70924062200000004</v>
      </c>
      <c r="AF1712" s="40">
        <v>0.80256175699999999</v>
      </c>
      <c r="AG1712" s="40">
        <v>0.91421774899999997</v>
      </c>
      <c r="AH1712" s="40">
        <v>0.99871912200000001</v>
      </c>
      <c r="AI1712" s="40">
        <v>1.0935041169999999</v>
      </c>
      <c r="AJ1712" s="40">
        <v>1.063860933</v>
      </c>
      <c r="AK1712" s="40">
        <v>1.1487648669999999</v>
      </c>
      <c r="AL1712" s="40">
        <v>1.111802379</v>
      </c>
      <c r="AM1712" s="40">
        <v>1.1103385180000001</v>
      </c>
      <c r="AN1712" s="40">
        <v>1.0686184809999999</v>
      </c>
      <c r="AO1712" s="40">
        <v>1.1088746570000001</v>
      </c>
      <c r="AP1712" s="40">
        <v>1.1352241540000001</v>
      </c>
      <c r="AQ1712" s="40">
        <v>1.1842096980000001</v>
      </c>
      <c r="AR1712" s="40">
        <v>1.1747483990000001</v>
      </c>
      <c r="AS1712" s="40">
        <v>1.196706313</v>
      </c>
      <c r="AT1712" s="40">
        <v>1.2991930469999999</v>
      </c>
      <c r="AU1712" s="40">
        <v>1.423604758</v>
      </c>
      <c r="AV1712" s="40">
        <v>1.5571820679999999</v>
      </c>
      <c r="AW1712" s="40">
        <v>1.447026532</v>
      </c>
      <c r="AX1712" s="40">
        <v>1.380054895</v>
      </c>
      <c r="AY1712" s="40">
        <v>1.3112534309999999</v>
      </c>
      <c r="AZ1712" s="40">
        <v>1.3423604760000001</v>
      </c>
      <c r="BA1712" s="40">
        <v>1.346386093</v>
      </c>
      <c r="BB1712" s="40">
        <v>1.357731016</v>
      </c>
      <c r="BC1712" s="40">
        <v>1.3083377860000001</v>
      </c>
      <c r="BD1712" s="40">
        <v>1.654894785</v>
      </c>
      <c r="BE1712" s="40">
        <v>1.820742909</v>
      </c>
      <c r="BF1712" s="40">
        <v>1.8403319300000001</v>
      </c>
      <c r="BG1712" s="40">
        <v>1.907410796</v>
      </c>
      <c r="BH1712" s="40">
        <v>1.9469350409999999</v>
      </c>
      <c r="BI1712" s="40">
        <v>1.667277219</v>
      </c>
      <c r="BJ1712" s="40">
        <v>1.6249452879999999</v>
      </c>
      <c r="BK1712" s="40">
        <v>1.8699989020000001</v>
      </c>
      <c r="BL1712" s="40">
        <v>1.90252333</v>
      </c>
    </row>
    <row r="1713" spans="1:64" x14ac:dyDescent="0.3">
      <c r="A1713" s="40" t="s">
        <v>273</v>
      </c>
      <c r="B1713" s="40" t="s">
        <v>274</v>
      </c>
      <c r="C1713" s="40" t="s">
        <v>330</v>
      </c>
      <c r="D1713" s="40" t="s">
        <v>252</v>
      </c>
      <c r="E1713" s="40" t="s">
        <v>287</v>
      </c>
      <c r="G1713" s="40" t="s">
        <v>253</v>
      </c>
      <c r="H1713" s="40">
        <v>0.20267105399999999</v>
      </c>
      <c r="I1713" s="40">
        <v>0.21017738999999999</v>
      </c>
      <c r="J1713" s="40">
        <v>0.22519006</v>
      </c>
      <c r="K1713" s="40">
        <v>0.240202731</v>
      </c>
      <c r="L1713" s="40">
        <v>0.27022807199999999</v>
      </c>
      <c r="M1713" s="40">
        <v>0.27398124000000001</v>
      </c>
      <c r="N1713" s="40">
        <v>0.27773440799999999</v>
      </c>
      <c r="O1713" s="40">
        <v>0.28524074300000002</v>
      </c>
      <c r="P1713" s="40">
        <v>0.300253414</v>
      </c>
      <c r="Q1713" s="40">
        <v>0.309261016</v>
      </c>
      <c r="R1713" s="40">
        <v>0.31849380900000002</v>
      </c>
      <c r="S1713" s="40">
        <v>0.31901925199999998</v>
      </c>
      <c r="T1713" s="40">
        <v>0.28524074300000002</v>
      </c>
      <c r="U1713" s="40">
        <v>0.29274707900000002</v>
      </c>
      <c r="V1713" s="40">
        <v>0.31526608499999997</v>
      </c>
      <c r="W1713" s="40">
        <v>0.33568331699999998</v>
      </c>
      <c r="X1713" s="40">
        <v>0.36450764400000002</v>
      </c>
      <c r="Y1713" s="40">
        <v>0.40534210900000001</v>
      </c>
      <c r="Z1713" s="40">
        <v>0.457886456</v>
      </c>
      <c r="AA1713" s="40">
        <v>0.49541813299999998</v>
      </c>
      <c r="AB1713" s="40">
        <v>0.54796248000000003</v>
      </c>
      <c r="AC1713" s="40">
        <v>0.59300049200000005</v>
      </c>
      <c r="AD1713" s="40">
        <v>0.63803850399999995</v>
      </c>
      <c r="AE1713" s="40">
        <v>0.68307651700000005</v>
      </c>
      <c r="AF1713" s="40">
        <v>0.735545801</v>
      </c>
      <c r="AG1713" s="40">
        <v>0.76166784799999998</v>
      </c>
      <c r="AH1713" s="40">
        <v>0.78876571799999995</v>
      </c>
      <c r="AI1713" s="40">
        <v>0.81683941199999999</v>
      </c>
      <c r="AJ1713" s="40">
        <v>0.845963994</v>
      </c>
      <c r="AK1713" s="40">
        <v>0.845963994</v>
      </c>
      <c r="AL1713" s="40">
        <v>0.89257833600000003</v>
      </c>
      <c r="AM1713" s="40">
        <v>0.916988939</v>
      </c>
      <c r="AN1713" s="40">
        <v>0.94175984499999998</v>
      </c>
      <c r="AO1713" s="40">
        <v>0.96799448700000001</v>
      </c>
      <c r="AP1713" s="40">
        <v>0.99911575399999997</v>
      </c>
      <c r="AQ1713" s="40">
        <v>1.025012611</v>
      </c>
      <c r="AR1713" s="40">
        <v>1.0599470950000001</v>
      </c>
      <c r="AS1713" s="40">
        <v>1.0917548159999999</v>
      </c>
      <c r="AT1713" s="40">
        <v>1.1244683259999999</v>
      </c>
      <c r="AU1713" s="40">
        <v>1.1582064510000001</v>
      </c>
      <c r="AV1713" s="40">
        <v>1.1929532030000001</v>
      </c>
      <c r="AW1713" s="40">
        <v>1.228679005</v>
      </c>
      <c r="AX1713" s="40">
        <v>1.2564349560000001</v>
      </c>
      <c r="AY1713" s="40">
        <v>1.294124716</v>
      </c>
      <c r="AZ1713" s="40">
        <v>1.3329449310000001</v>
      </c>
      <c r="BA1713" s="40">
        <v>1.3729303530000001</v>
      </c>
      <c r="BB1713" s="40">
        <v>1.4141149129999999</v>
      </c>
      <c r="BC1713" s="40">
        <v>1.4565349400000001</v>
      </c>
      <c r="BD1713" s="40">
        <v>1.5002275169999999</v>
      </c>
      <c r="BE1713" s="40">
        <v>1.545231075</v>
      </c>
      <c r="BF1713" s="40">
        <v>1.5915846469999999</v>
      </c>
      <c r="BG1713" s="40">
        <v>1.639328618</v>
      </c>
      <c r="BH1713" s="40">
        <v>1.6885121540000001</v>
      </c>
      <c r="BI1713" s="40">
        <v>1.7391203180000001</v>
      </c>
      <c r="BJ1713" s="40">
        <v>1.791328982</v>
      </c>
      <c r="BK1713" s="40">
        <v>1.84506511</v>
      </c>
      <c r="BL1713" s="40">
        <v>1.9004136739999999</v>
      </c>
    </row>
    <row r="1714" spans="1:64" x14ac:dyDescent="0.3">
      <c r="A1714" s="40" t="s">
        <v>161</v>
      </c>
      <c r="B1714" s="40" t="s">
        <v>162</v>
      </c>
      <c r="C1714" s="40" t="s">
        <v>330</v>
      </c>
      <c r="D1714" s="40" t="s">
        <v>252</v>
      </c>
      <c r="E1714" s="40" t="s">
        <v>287</v>
      </c>
      <c r="G1714" s="40" t="s">
        <v>253</v>
      </c>
      <c r="H1714" s="40">
        <v>0.41561010399999998</v>
      </c>
      <c r="I1714" s="40">
        <v>0.42022531600000002</v>
      </c>
      <c r="J1714" s="40">
        <v>0.42492978399999998</v>
      </c>
      <c r="K1714" s="40">
        <v>0.429782153</v>
      </c>
      <c r="L1714" s="40">
        <v>0.43483700600000003</v>
      </c>
      <c r="M1714" s="40">
        <v>0.44009824800000003</v>
      </c>
      <c r="N1714" s="40">
        <v>0.445591024</v>
      </c>
      <c r="O1714" s="40">
        <v>0.45141926999999998</v>
      </c>
      <c r="P1714" s="40">
        <v>0.457711443</v>
      </c>
      <c r="Q1714" s="40">
        <v>0.46455461100000001</v>
      </c>
      <c r="R1714" s="40">
        <v>0.47201093300000002</v>
      </c>
      <c r="S1714" s="40">
        <v>0.48004847099999998</v>
      </c>
      <c r="T1714" s="40">
        <v>0.488539004</v>
      </c>
      <c r="U1714" s="40">
        <v>0.49729753700000001</v>
      </c>
      <c r="V1714" s="40">
        <v>0.50619420999999998</v>
      </c>
      <c r="W1714" s="40">
        <v>0.51513500300000004</v>
      </c>
      <c r="X1714" s="40">
        <v>0.52416427099999996</v>
      </c>
      <c r="Y1714" s="40">
        <v>0.53344857700000003</v>
      </c>
      <c r="Z1714" s="40">
        <v>0.543231872</v>
      </c>
      <c r="AA1714" s="40">
        <v>0.55366041499999996</v>
      </c>
      <c r="AB1714" s="40">
        <v>0.56491904400000004</v>
      </c>
      <c r="AC1714" s="40">
        <v>0.57689421699999999</v>
      </c>
      <c r="AD1714" s="40">
        <v>0.58908288499999995</v>
      </c>
      <c r="AE1714" s="40">
        <v>0.60079029100000003</v>
      </c>
      <c r="AF1714" s="40">
        <v>0.61158390100000004</v>
      </c>
      <c r="AG1714" s="40">
        <v>0.62121031500000001</v>
      </c>
      <c r="AH1714" s="40">
        <v>0.63000266000000005</v>
      </c>
      <c r="AI1714" s="40">
        <v>0.63882436799999998</v>
      </c>
      <c r="AJ1714" s="40">
        <v>0.64888245700000002</v>
      </c>
      <c r="AK1714" s="40">
        <v>0.66103754699999995</v>
      </c>
      <c r="AL1714" s="40">
        <v>0.67566563599999996</v>
      </c>
      <c r="AM1714" s="40">
        <v>0.69251324599999997</v>
      </c>
      <c r="AN1714" s="40">
        <v>0.71103664499999997</v>
      </c>
      <c r="AO1714" s="40">
        <v>0.73039590899999995</v>
      </c>
      <c r="AP1714" s="40">
        <v>0.75000130799999998</v>
      </c>
      <c r="AQ1714" s="40">
        <v>0.76970783300000001</v>
      </c>
      <c r="AR1714" s="40">
        <v>0.78979886700000002</v>
      </c>
      <c r="AS1714" s="40">
        <v>0.810628389</v>
      </c>
      <c r="AT1714" s="40">
        <v>0.83271881199999997</v>
      </c>
      <c r="AU1714" s="40">
        <v>0.85645527300000002</v>
      </c>
      <c r="AV1714" s="40">
        <v>0.88187853199999999</v>
      </c>
      <c r="AW1714" s="40">
        <v>0.90887161400000005</v>
      </c>
      <c r="AX1714" s="40">
        <v>0.93746770499999998</v>
      </c>
      <c r="AY1714" s="40">
        <v>0.96767078900000003</v>
      </c>
      <c r="AZ1714" s="40">
        <v>0.99944182000000004</v>
      </c>
      <c r="BA1714" s="40">
        <v>1.032887391</v>
      </c>
      <c r="BB1714" s="40">
        <v>1.06791356</v>
      </c>
      <c r="BC1714" s="40">
        <v>1.104038284</v>
      </c>
      <c r="BD1714" s="40">
        <v>1.140613659</v>
      </c>
      <c r="BE1714" s="40">
        <v>1.1771973899999999</v>
      </c>
      <c r="BF1714" s="40">
        <v>1.213579338</v>
      </c>
      <c r="BG1714" s="40">
        <v>1.249943874</v>
      </c>
      <c r="BH1714" s="40">
        <v>1.2867353210000001</v>
      </c>
      <c r="BI1714" s="40">
        <v>1.324610643</v>
      </c>
      <c r="BJ1714" s="40">
        <v>1.364050164</v>
      </c>
      <c r="BK1714" s="40">
        <v>1.4051977250000001</v>
      </c>
      <c r="BL1714" s="40">
        <v>1.447923541</v>
      </c>
    </row>
    <row r="1715" spans="1:64" x14ac:dyDescent="0.3">
      <c r="A1715" s="40" t="s">
        <v>163</v>
      </c>
      <c r="B1715" s="40" t="s">
        <v>164</v>
      </c>
      <c r="C1715" s="40" t="s">
        <v>330</v>
      </c>
      <c r="D1715" s="40" t="s">
        <v>252</v>
      </c>
      <c r="E1715" s="40" t="s">
        <v>287</v>
      </c>
      <c r="G1715" s="40" t="s">
        <v>253</v>
      </c>
      <c r="H1715" s="40">
        <v>0.28205319499999998</v>
      </c>
      <c r="I1715" s="40">
        <v>0.290341185</v>
      </c>
      <c r="J1715" s="40">
        <v>0.298913074</v>
      </c>
      <c r="K1715" s="40">
        <v>0.307768861</v>
      </c>
      <c r="L1715" s="40">
        <v>0.31690854699999998</v>
      </c>
      <c r="M1715" s="40">
        <v>0.32633404700000002</v>
      </c>
      <c r="N1715" s="40">
        <v>0.33604344600000002</v>
      </c>
      <c r="O1715" s="40">
        <v>0.346038022</v>
      </c>
      <c r="P1715" s="40">
        <v>0.35632256299999998</v>
      </c>
      <c r="Q1715" s="40">
        <v>0.36689930700000001</v>
      </c>
      <c r="R1715" s="40">
        <v>0.37777176499999998</v>
      </c>
      <c r="S1715" s="40">
        <v>0.38894472699999999</v>
      </c>
      <c r="T1715" s="40">
        <v>0.40041979100000002</v>
      </c>
      <c r="U1715" s="40">
        <v>0.412208772</v>
      </c>
      <c r="V1715" s="40">
        <v>0.42431071300000001</v>
      </c>
      <c r="W1715" s="40">
        <v>0.43672593199999998</v>
      </c>
      <c r="X1715" s="40">
        <v>0.44945921900000002</v>
      </c>
      <c r="Y1715" s="40">
        <v>0.462545384</v>
      </c>
      <c r="Z1715" s="40">
        <v>0.47601827800000002</v>
      </c>
      <c r="AA1715" s="40">
        <v>0.48990408499999999</v>
      </c>
      <c r="AB1715" s="40">
        <v>0.50422771700000002</v>
      </c>
      <c r="AC1715" s="40">
        <v>0.518977036</v>
      </c>
      <c r="AD1715" s="40">
        <v>0.53410510099999997</v>
      </c>
      <c r="AE1715" s="40">
        <v>0.54953462799999997</v>
      </c>
      <c r="AF1715" s="40">
        <v>0.56522410199999995</v>
      </c>
      <c r="AG1715" s="40">
        <v>0.58119524</v>
      </c>
      <c r="AH1715" s="40">
        <v>0.59748955599999998</v>
      </c>
      <c r="AI1715" s="40">
        <v>0.61410321899999998</v>
      </c>
      <c r="AJ1715" s="40">
        <v>0.63103750400000003</v>
      </c>
      <c r="AK1715" s="40">
        <v>0.648317323</v>
      </c>
      <c r="AL1715" s="40">
        <v>0.66590115900000002</v>
      </c>
      <c r="AM1715" s="40">
        <v>0.68386214199999995</v>
      </c>
      <c r="AN1715" s="40">
        <v>0.70249471100000005</v>
      </c>
      <c r="AO1715" s="40">
        <v>0.72217026299999998</v>
      </c>
      <c r="AP1715" s="40">
        <v>0.74314236199999995</v>
      </c>
      <c r="AQ1715" s="40">
        <v>0.76555087799999999</v>
      </c>
      <c r="AR1715" s="40">
        <v>0.78929521999999996</v>
      </c>
      <c r="AS1715" s="40">
        <v>0.81408446199999995</v>
      </c>
      <c r="AT1715" s="40">
        <v>0.83949802600000001</v>
      </c>
      <c r="AU1715" s="40">
        <v>0.86522327200000004</v>
      </c>
      <c r="AV1715" s="40">
        <v>0.89120846499999995</v>
      </c>
      <c r="AW1715" s="40">
        <v>0.91755419999999999</v>
      </c>
      <c r="AX1715" s="40">
        <v>0.94434382699999997</v>
      </c>
      <c r="AY1715" s="40">
        <v>0.97171370499999998</v>
      </c>
      <c r="AZ1715" s="40">
        <v>0.99978327</v>
      </c>
      <c r="BA1715" s="40">
        <v>1.028503025</v>
      </c>
      <c r="BB1715" s="40">
        <v>1.057886699</v>
      </c>
      <c r="BC1715" s="40">
        <v>1.0881849809999999</v>
      </c>
      <c r="BD1715" s="40">
        <v>1.119719452</v>
      </c>
      <c r="BE1715" s="40">
        <v>1.152693535</v>
      </c>
      <c r="BF1715" s="40">
        <v>1.187224112</v>
      </c>
      <c r="BG1715" s="40">
        <v>1.2231719459999999</v>
      </c>
      <c r="BH1715" s="40">
        <v>1.2601940599999999</v>
      </c>
      <c r="BI1715" s="40">
        <v>1.2977970649999999</v>
      </c>
      <c r="BJ1715" s="40">
        <v>1.3356143519999999</v>
      </c>
      <c r="BK1715" s="40">
        <v>1.3735133909999999</v>
      </c>
      <c r="BL1715" s="40">
        <v>1.4115685899999999</v>
      </c>
    </row>
    <row r="1716" spans="1:64" x14ac:dyDescent="0.3">
      <c r="A1716" s="40" t="s">
        <v>167</v>
      </c>
      <c r="B1716" s="40" t="s">
        <v>168</v>
      </c>
      <c r="C1716" s="40" t="s">
        <v>330</v>
      </c>
      <c r="D1716" s="40" t="s">
        <v>252</v>
      </c>
      <c r="E1716" s="40" t="s">
        <v>287</v>
      </c>
      <c r="G1716" s="40" t="s">
        <v>253</v>
      </c>
      <c r="H1716" s="40">
        <v>0.255859057</v>
      </c>
      <c r="I1716" s="40">
        <v>0.26333463200000001</v>
      </c>
      <c r="J1716" s="40">
        <v>0.271092685</v>
      </c>
      <c r="K1716" s="40">
        <v>0.279075605</v>
      </c>
      <c r="L1716" s="40">
        <v>0.28724346699999997</v>
      </c>
      <c r="M1716" s="40">
        <v>0.295597006</v>
      </c>
      <c r="N1716" s="40">
        <v>0.30415699099999999</v>
      </c>
      <c r="O1716" s="40">
        <v>0.31291608300000001</v>
      </c>
      <c r="P1716" s="40">
        <v>0.321870612</v>
      </c>
      <c r="Q1716" s="40">
        <v>0.33102388199999999</v>
      </c>
      <c r="R1716" s="40">
        <v>0.34037009299999998</v>
      </c>
      <c r="S1716" s="40">
        <v>0.34992906200000001</v>
      </c>
      <c r="T1716" s="40">
        <v>0.35975803299999998</v>
      </c>
      <c r="U1716" s="40">
        <v>0.369933552</v>
      </c>
      <c r="V1716" s="40">
        <v>0.38051308099999998</v>
      </c>
      <c r="W1716" s="40">
        <v>0.39152942800000001</v>
      </c>
      <c r="X1716" s="40">
        <v>0.402978483</v>
      </c>
      <c r="Y1716" s="40">
        <v>0.41482611800000002</v>
      </c>
      <c r="Z1716" s="40">
        <v>0.42701993300000002</v>
      </c>
      <c r="AA1716" s="40">
        <v>0.43952543599999999</v>
      </c>
      <c r="AB1716" s="40">
        <v>0.452376165</v>
      </c>
      <c r="AC1716" s="40">
        <v>0.46561395300000002</v>
      </c>
      <c r="AD1716" s="40">
        <v>0.47922867200000002</v>
      </c>
      <c r="AE1716" s="40">
        <v>0.49320578999999998</v>
      </c>
      <c r="AF1716" s="40">
        <v>0.50755961900000002</v>
      </c>
      <c r="AG1716" s="40">
        <v>0.52229757099999996</v>
      </c>
      <c r="AH1716" s="40">
        <v>0.537505805</v>
      </c>
      <c r="AI1716" s="40">
        <v>0.55337888000000002</v>
      </c>
      <c r="AJ1716" s="40">
        <v>0.57016624699999996</v>
      </c>
      <c r="AK1716" s="40">
        <v>0.58806356299999996</v>
      </c>
      <c r="AL1716" s="40">
        <v>0.60715339300000004</v>
      </c>
      <c r="AM1716" s="40">
        <v>0.62744190099999997</v>
      </c>
      <c r="AN1716" s="40">
        <v>0.64894449899999995</v>
      </c>
      <c r="AO1716" s="40">
        <v>0.67164753700000002</v>
      </c>
      <c r="AP1716" s="40">
        <v>0.69554110700000005</v>
      </c>
      <c r="AQ1716" s="40">
        <v>0.720686783</v>
      </c>
      <c r="AR1716" s="40">
        <v>0.74711428800000002</v>
      </c>
      <c r="AS1716" s="40">
        <v>0.77474472800000005</v>
      </c>
      <c r="AT1716" s="40">
        <v>0.80346075299999997</v>
      </c>
      <c r="AU1716" s="40">
        <v>0.83319425499999999</v>
      </c>
      <c r="AV1716" s="40">
        <v>0.863944869</v>
      </c>
      <c r="AW1716" s="40">
        <v>0.89579802100000006</v>
      </c>
      <c r="AX1716" s="40">
        <v>0.92888720599999997</v>
      </c>
      <c r="AY1716" s="40">
        <v>0.96339090999999999</v>
      </c>
      <c r="AZ1716" s="40">
        <v>0.99945745200000002</v>
      </c>
      <c r="BA1716" s="40">
        <v>1.0371516380000001</v>
      </c>
      <c r="BB1716" s="40">
        <v>1.0765087659999999</v>
      </c>
      <c r="BC1716" s="40">
        <v>1.117620869</v>
      </c>
      <c r="BD1716" s="40">
        <v>1.160582472</v>
      </c>
      <c r="BE1716" s="40">
        <v>1.205472543</v>
      </c>
      <c r="BF1716" s="40">
        <v>1.252372985</v>
      </c>
      <c r="BG1716" s="40">
        <v>1.3013239430000001</v>
      </c>
      <c r="BH1716" s="40">
        <v>1.3523107379999999</v>
      </c>
      <c r="BI1716" s="40">
        <v>1.405287062</v>
      </c>
      <c r="BJ1716" s="40">
        <v>1.460237502</v>
      </c>
      <c r="BK1716" s="40">
        <v>1.5171897270000001</v>
      </c>
      <c r="BL1716" s="40">
        <v>1.57622175</v>
      </c>
    </row>
    <row r="1717" spans="1:64" x14ac:dyDescent="0.3">
      <c r="A1717" s="40" t="s">
        <v>169</v>
      </c>
      <c r="B1717" s="40" t="s">
        <v>170</v>
      </c>
      <c r="C1717" s="40" t="s">
        <v>330</v>
      </c>
      <c r="D1717" s="40" t="s">
        <v>252</v>
      </c>
      <c r="E1717" s="40" t="s">
        <v>287</v>
      </c>
      <c r="G1717" s="40" t="s">
        <v>253</v>
      </c>
      <c r="H1717" s="40">
        <v>0.33142978099999998</v>
      </c>
      <c r="I1717" s="40">
        <v>0.33838199200000002</v>
      </c>
      <c r="J1717" s="40">
        <v>0.34559949600000001</v>
      </c>
      <c r="K1717" s="40">
        <v>0.35303794199999999</v>
      </c>
      <c r="L1717" s="40">
        <v>0.36067311699999999</v>
      </c>
      <c r="M1717" s="40">
        <v>0.36851687999999999</v>
      </c>
      <c r="N1717" s="40">
        <v>0.37660765299999999</v>
      </c>
      <c r="O1717" s="40">
        <v>0.38498385099999999</v>
      </c>
      <c r="P1717" s="40">
        <v>0.39369543600000001</v>
      </c>
      <c r="Q1717" s="40">
        <v>0.40279489800000001</v>
      </c>
      <c r="R1717" s="40">
        <v>0.41224796600000002</v>
      </c>
      <c r="S1717" s="40">
        <v>0.42208657100000002</v>
      </c>
      <c r="T1717" s="40">
        <v>0.43250393399999998</v>
      </c>
      <c r="U1717" s="40">
        <v>0.44375086899999999</v>
      </c>
      <c r="V1717" s="40">
        <v>0.45598272699999998</v>
      </c>
      <c r="W1717" s="40">
        <v>0.46931288300000001</v>
      </c>
      <c r="X1717" s="40">
        <v>0.48362819299999998</v>
      </c>
      <c r="Y1717" s="40">
        <v>0.49857789200000002</v>
      </c>
      <c r="Z1717" s="40">
        <v>0.51367145800000003</v>
      </c>
      <c r="AA1717" s="40">
        <v>0.52856135800000004</v>
      </c>
      <c r="AB1717" s="40">
        <v>0.54310872600000004</v>
      </c>
      <c r="AC1717" s="40">
        <v>0.55742963999999995</v>
      </c>
      <c r="AD1717" s="40">
        <v>0.57174346700000001</v>
      </c>
      <c r="AE1717" s="40">
        <v>0.58638893400000003</v>
      </c>
      <c r="AF1717" s="40">
        <v>0.60161072500000001</v>
      </c>
      <c r="AG1717" s="40">
        <v>0.61747749699999999</v>
      </c>
      <c r="AH1717" s="40">
        <v>0.63390494399999997</v>
      </c>
      <c r="AI1717" s="40">
        <v>0.65080386899999998</v>
      </c>
      <c r="AJ1717" s="40">
        <v>0.66802958999999995</v>
      </c>
      <c r="AK1717" s="40">
        <v>0.68548241200000004</v>
      </c>
      <c r="AL1717" s="40">
        <v>0.70315612500000002</v>
      </c>
      <c r="AM1717" s="40">
        <v>0.72110976599999999</v>
      </c>
      <c r="AN1717" s="40">
        <v>0.73938671300000003</v>
      </c>
      <c r="AO1717" s="40">
        <v>0.75805127900000002</v>
      </c>
      <c r="AP1717" s="40">
        <v>0.77715932499999996</v>
      </c>
      <c r="AQ1717" s="40">
        <v>0.79674050200000002</v>
      </c>
      <c r="AR1717" s="40">
        <v>0.81681355499999997</v>
      </c>
      <c r="AS1717" s="40">
        <v>0.83741361000000003</v>
      </c>
      <c r="AT1717" s="40">
        <v>0.85857688799999998</v>
      </c>
      <c r="AU1717" s="40">
        <v>0.88034177400000002</v>
      </c>
      <c r="AV1717" s="40">
        <v>0.902728961</v>
      </c>
      <c r="AW1717" s="40">
        <v>0.92577703200000006</v>
      </c>
      <c r="AX1717" s="40">
        <v>0.94956294299999999</v>
      </c>
      <c r="AY1717" s="40">
        <v>0.97417816899999998</v>
      </c>
      <c r="AZ1717" s="40">
        <v>0.99969119799999995</v>
      </c>
      <c r="BA1717" s="40">
        <v>1.026130633</v>
      </c>
      <c r="BB1717" s="40">
        <v>1.0534933070000001</v>
      </c>
      <c r="BC1717" s="40">
        <v>1.0817729030000001</v>
      </c>
      <c r="BD1717" s="40">
        <v>1.1109477560000001</v>
      </c>
      <c r="BE1717" s="40">
        <v>1.140995303</v>
      </c>
      <c r="BF1717" s="40">
        <v>1.1719259470000001</v>
      </c>
      <c r="BG1717" s="40">
        <v>1.2037300319999999</v>
      </c>
      <c r="BH1717" s="40">
        <v>1.236338615</v>
      </c>
      <c r="BI1717" s="40">
        <v>1.2696608140000001</v>
      </c>
      <c r="BJ1717" s="40">
        <v>1.3036308860000001</v>
      </c>
      <c r="BK1717" s="40">
        <v>1.338224447</v>
      </c>
      <c r="BL1717" s="40">
        <v>1.3734567580000001</v>
      </c>
    </row>
    <row r="1718" spans="1:64" x14ac:dyDescent="0.3">
      <c r="A1718" s="40" t="s">
        <v>173</v>
      </c>
      <c r="B1718" s="40" t="s">
        <v>174</v>
      </c>
      <c r="C1718" s="40" t="s">
        <v>330</v>
      </c>
      <c r="D1718" s="40" t="s">
        <v>252</v>
      </c>
      <c r="E1718" s="40" t="s">
        <v>287</v>
      </c>
      <c r="G1718" s="40" t="s">
        <v>253</v>
      </c>
      <c r="H1718" s="40">
        <v>0.29279371199999998</v>
      </c>
      <c r="I1718" s="40">
        <v>0.300929899</v>
      </c>
      <c r="J1718" s="40">
        <v>0.30936036500000003</v>
      </c>
      <c r="K1718" s="40">
        <v>0.31811824999999999</v>
      </c>
      <c r="L1718" s="40">
        <v>0.32723127699999999</v>
      </c>
      <c r="M1718" s="40">
        <v>0.33667936500000001</v>
      </c>
      <c r="N1718" s="40">
        <v>0.34645540699999999</v>
      </c>
      <c r="O1718" s="40">
        <v>0.35661137999999998</v>
      </c>
      <c r="P1718" s="40">
        <v>0.36721187999999999</v>
      </c>
      <c r="Q1718" s="40">
        <v>0.37828827199999998</v>
      </c>
      <c r="R1718" s="40">
        <v>0.389923721</v>
      </c>
      <c r="S1718" s="40">
        <v>0.40206589399999998</v>
      </c>
      <c r="T1718" s="40">
        <v>0.41444565799999999</v>
      </c>
      <c r="U1718" s="40">
        <v>0.42669871799999998</v>
      </c>
      <c r="V1718" s="40">
        <v>0.43859255000000003</v>
      </c>
      <c r="W1718" s="40">
        <v>0.450006935</v>
      </c>
      <c r="X1718" s="40">
        <v>0.46110145299999999</v>
      </c>
      <c r="Y1718" s="40">
        <v>0.472272472</v>
      </c>
      <c r="Z1718" s="40">
        <v>0.48407602999999999</v>
      </c>
      <c r="AA1718" s="40">
        <v>0.49691835699999998</v>
      </c>
      <c r="AB1718" s="40">
        <v>0.510929623</v>
      </c>
      <c r="AC1718" s="40">
        <v>0.52600969099999995</v>
      </c>
      <c r="AD1718" s="40">
        <v>0.54204180899999999</v>
      </c>
      <c r="AE1718" s="40">
        <v>0.55881992899999999</v>
      </c>
      <c r="AF1718" s="40">
        <v>0.57618260700000001</v>
      </c>
      <c r="AG1718" s="40">
        <v>0.59407928700000001</v>
      </c>
      <c r="AH1718" s="40">
        <v>0.61253715600000003</v>
      </c>
      <c r="AI1718" s="40">
        <v>0.63155861400000002</v>
      </c>
      <c r="AJ1718" s="40">
        <v>0.65116152100000002</v>
      </c>
      <c r="AK1718" s="40">
        <v>0.67133245799999997</v>
      </c>
      <c r="AL1718" s="40">
        <v>0.69212704899999999</v>
      </c>
      <c r="AM1718" s="40">
        <v>0.71345795099999998</v>
      </c>
      <c r="AN1718" s="40">
        <v>0.73499969899999995</v>
      </c>
      <c r="AO1718" s="40">
        <v>0.75632447000000003</v>
      </c>
      <c r="AP1718" s="40">
        <v>0.77715433499999997</v>
      </c>
      <c r="AQ1718" s="40">
        <v>0.797365612</v>
      </c>
      <c r="AR1718" s="40">
        <v>0.81713085100000005</v>
      </c>
      <c r="AS1718" s="40">
        <v>0.83684402300000005</v>
      </c>
      <c r="AT1718" s="40">
        <v>0.85706356299999997</v>
      </c>
      <c r="AU1718" s="40">
        <v>0.87821880399999996</v>
      </c>
      <c r="AV1718" s="40">
        <v>0.90047136900000002</v>
      </c>
      <c r="AW1718" s="40">
        <v>0.92378296199999999</v>
      </c>
      <c r="AX1718" s="40">
        <v>0.94813990000000004</v>
      </c>
      <c r="AY1718" s="40">
        <v>0.97345866299999995</v>
      </c>
      <c r="AZ1718" s="40">
        <v>0.999698643</v>
      </c>
      <c r="BA1718" s="40">
        <v>1.0268426939999999</v>
      </c>
      <c r="BB1718" s="40">
        <v>1.0549905070000001</v>
      </c>
      <c r="BC1718" s="40">
        <v>1.084347242</v>
      </c>
      <c r="BD1718" s="40">
        <v>1.1151753680000001</v>
      </c>
      <c r="BE1718" s="40">
        <v>1.147634107</v>
      </c>
      <c r="BF1718" s="40">
        <v>1.1818138229999999</v>
      </c>
      <c r="BG1718" s="40">
        <v>1.217585946</v>
      </c>
      <c r="BH1718" s="40">
        <v>1.2546201239999999</v>
      </c>
      <c r="BI1718" s="40">
        <v>1.2924525499999999</v>
      </c>
      <c r="BJ1718" s="40">
        <v>1.3307374110000001</v>
      </c>
      <c r="BK1718" s="40">
        <v>1.3693543109999999</v>
      </c>
      <c r="BL1718" s="40">
        <v>1.4083562089999999</v>
      </c>
    </row>
    <row r="1719" spans="1:64" x14ac:dyDescent="0.3">
      <c r="A1719" s="40" t="s">
        <v>5</v>
      </c>
      <c r="B1719" s="40" t="s">
        <v>6</v>
      </c>
      <c r="C1719" s="40" t="s">
        <v>329</v>
      </c>
      <c r="D1719" s="40" t="s">
        <v>328</v>
      </c>
      <c r="E1719" s="40" t="s">
        <v>287</v>
      </c>
      <c r="F1719" s="40">
        <v>0</v>
      </c>
      <c r="G1719" s="40" t="s">
        <v>248</v>
      </c>
      <c r="H1719" s="40">
        <v>990</v>
      </c>
      <c r="I1719" s="40">
        <v>1065</v>
      </c>
      <c r="J1719" s="40">
        <v>1115</v>
      </c>
      <c r="K1719" s="40">
        <v>1223.8</v>
      </c>
      <c r="L1719" s="40">
        <v>1332.5</v>
      </c>
      <c r="M1719" s="40">
        <v>1406</v>
      </c>
      <c r="N1719" s="40">
        <v>1547.4260999999999</v>
      </c>
      <c r="O1719" s="40">
        <v>1551.8005000000001</v>
      </c>
      <c r="P1719" s="40">
        <v>1698.7</v>
      </c>
      <c r="Q1719" s="40">
        <v>1852.8806</v>
      </c>
      <c r="R1719" s="40">
        <v>2008.1</v>
      </c>
      <c r="S1719" s="40">
        <v>2068</v>
      </c>
      <c r="T1719" s="40">
        <v>2108.6999999999998</v>
      </c>
      <c r="U1719" s="40">
        <v>2149.5</v>
      </c>
      <c r="V1719" s="40">
        <v>2190</v>
      </c>
      <c r="W1719" s="40">
        <v>2055.5</v>
      </c>
      <c r="X1719" s="40">
        <v>2096</v>
      </c>
      <c r="Y1719" s="40">
        <v>2171.5</v>
      </c>
      <c r="Z1719" s="40">
        <v>2247</v>
      </c>
      <c r="AA1719" s="40">
        <v>2319.5</v>
      </c>
      <c r="AB1719" s="40">
        <v>2358</v>
      </c>
      <c r="AC1719" s="40">
        <v>2396.5</v>
      </c>
      <c r="AD1719" s="40">
        <v>2434</v>
      </c>
      <c r="AE1719" s="40">
        <v>2472.5</v>
      </c>
      <c r="AF1719" s="40">
        <v>2510</v>
      </c>
      <c r="AG1719" s="40">
        <v>2547.5</v>
      </c>
      <c r="AH1719" s="40">
        <v>2480</v>
      </c>
      <c r="AI1719" s="40">
        <v>2415</v>
      </c>
      <c r="AJ1719" s="40">
        <v>2349</v>
      </c>
      <c r="AK1719" s="40">
        <v>2344</v>
      </c>
      <c r="AL1719" s="40">
        <v>2379</v>
      </c>
      <c r="AM1719" s="40">
        <v>2420</v>
      </c>
      <c r="AN1719" s="40">
        <v>2344.5</v>
      </c>
      <c r="AO1719" s="40">
        <v>2269</v>
      </c>
      <c r="AP1719" s="40">
        <v>2270</v>
      </c>
      <c r="AQ1719" s="40">
        <v>2501.3000000000002</v>
      </c>
      <c r="AR1719" s="40">
        <v>2689.2</v>
      </c>
      <c r="AS1719" s="40">
        <v>2945.2</v>
      </c>
      <c r="AT1719" s="40">
        <v>2963.6</v>
      </c>
      <c r="AU1719" s="40">
        <v>3079.4</v>
      </c>
      <c r="AV1719" s="40">
        <v>3095</v>
      </c>
      <c r="AW1719" s="40">
        <v>3060</v>
      </c>
      <c r="AX1719" s="40">
        <v>3025</v>
      </c>
      <c r="AY1719" s="40">
        <v>2961.35</v>
      </c>
      <c r="AZ1719" s="40">
        <v>3231.8443000000002</v>
      </c>
      <c r="BA1719" s="40">
        <v>3306.7563</v>
      </c>
      <c r="BB1719" s="40">
        <v>3383.4155000000001</v>
      </c>
      <c r="BC1719" s="40">
        <v>3461.8618999999999</v>
      </c>
      <c r="BD1719" s="40">
        <v>3542.1374999999998</v>
      </c>
      <c r="BE1719" s="40">
        <v>3624.2862</v>
      </c>
      <c r="BF1719" s="40">
        <v>3706.4340999999999</v>
      </c>
      <c r="BG1719" s="40">
        <v>3790.4551999999999</v>
      </c>
      <c r="BH1719" s="40">
        <v>3876.3910000000001</v>
      </c>
      <c r="BI1719" s="40">
        <v>3963.5949999999998</v>
      </c>
      <c r="BJ1719" s="40">
        <v>4041.7988</v>
      </c>
      <c r="BK1719" s="40">
        <v>4031.4472000000001</v>
      </c>
    </row>
    <row r="1720" spans="1:64" x14ac:dyDescent="0.3">
      <c r="A1720" s="40" t="s">
        <v>151</v>
      </c>
      <c r="B1720" s="40" t="s">
        <v>152</v>
      </c>
      <c r="C1720" s="40" t="s">
        <v>329</v>
      </c>
      <c r="D1720" s="40" t="s">
        <v>328</v>
      </c>
      <c r="E1720" s="40" t="s">
        <v>287</v>
      </c>
      <c r="F1720" s="40">
        <v>0</v>
      </c>
      <c r="G1720" s="40" t="s">
        <v>248</v>
      </c>
      <c r="H1720" s="40">
        <v>364</v>
      </c>
      <c r="I1720" s="40">
        <v>372.76549999999997</v>
      </c>
      <c r="J1720" s="40">
        <v>374.202</v>
      </c>
      <c r="K1720" s="40">
        <v>383.73079999999999</v>
      </c>
      <c r="L1720" s="40">
        <v>415.03</v>
      </c>
      <c r="M1720" s="40">
        <v>424.33</v>
      </c>
      <c r="N1720" s="40">
        <v>469.03480000000002</v>
      </c>
      <c r="O1720" s="40">
        <v>481.54559999999998</v>
      </c>
      <c r="P1720" s="40">
        <v>531.01480000000004</v>
      </c>
      <c r="Q1720" s="40">
        <v>549.72389999999996</v>
      </c>
      <c r="R1720" s="40">
        <v>550.94989999999996</v>
      </c>
      <c r="S1720" s="40">
        <v>591.18129999999996</v>
      </c>
      <c r="T1720" s="40">
        <v>617.79129999999998</v>
      </c>
      <c r="U1720" s="40">
        <v>626.04750000000001</v>
      </c>
      <c r="V1720" s="40">
        <v>645.66909999999996</v>
      </c>
      <c r="W1720" s="40">
        <v>641</v>
      </c>
      <c r="X1720" s="40">
        <v>642</v>
      </c>
      <c r="Y1720" s="40">
        <v>642.6</v>
      </c>
      <c r="Z1720" s="40">
        <v>662.2</v>
      </c>
      <c r="AA1720" s="40">
        <v>517.29999999999995</v>
      </c>
      <c r="AB1720" s="40">
        <v>399.23</v>
      </c>
      <c r="AC1720" s="40">
        <v>401.77</v>
      </c>
      <c r="AD1720" s="40">
        <v>400.11</v>
      </c>
      <c r="AE1720" s="40">
        <v>407.05</v>
      </c>
      <c r="AF1720" s="40">
        <v>370.61860000000001</v>
      </c>
      <c r="AG1720" s="40">
        <v>440.66609999999997</v>
      </c>
      <c r="AH1720" s="40">
        <v>402.75799999999998</v>
      </c>
      <c r="AI1720" s="40">
        <v>413.27089999999998</v>
      </c>
      <c r="AJ1720" s="40">
        <v>409.20249999999999</v>
      </c>
      <c r="AK1720" s="40">
        <v>429.83449999999999</v>
      </c>
      <c r="AL1720" s="40">
        <v>436.60329999999999</v>
      </c>
      <c r="AM1720" s="40">
        <v>438.048</v>
      </c>
      <c r="AN1720" s="40">
        <v>421.97269999999997</v>
      </c>
      <c r="AO1720" s="40">
        <v>381.37819999999999</v>
      </c>
      <c r="AP1720" s="40">
        <v>397.99380000000002</v>
      </c>
      <c r="AQ1720" s="40">
        <v>388.91770000000002</v>
      </c>
      <c r="AR1720" s="40">
        <v>397.55720000000002</v>
      </c>
      <c r="AS1720" s="40">
        <v>353.95400000000001</v>
      </c>
      <c r="AT1720" s="40">
        <v>347.5102</v>
      </c>
      <c r="AU1720" s="40">
        <v>360.21460000000002</v>
      </c>
      <c r="AV1720" s="40">
        <v>375.52109999999999</v>
      </c>
      <c r="AW1720" s="40">
        <v>347.2543</v>
      </c>
      <c r="AX1720" s="40">
        <v>368.63470000000001</v>
      </c>
      <c r="AY1720" s="40">
        <v>396.58879999999999</v>
      </c>
      <c r="AZ1720" s="40">
        <v>425.88</v>
      </c>
      <c r="BA1720" s="40">
        <v>474.1823</v>
      </c>
      <c r="BB1720" s="40">
        <v>501.67380000000003</v>
      </c>
      <c r="BC1720" s="40">
        <v>532.77970000000005</v>
      </c>
      <c r="BD1720" s="40">
        <v>596.10119999999995</v>
      </c>
      <c r="BE1720" s="40">
        <v>663.51919999999996</v>
      </c>
      <c r="BF1720" s="40">
        <v>719.32169999999996</v>
      </c>
      <c r="BG1720" s="40">
        <v>719.57399999999996</v>
      </c>
      <c r="BH1720" s="40">
        <v>891.97260000000006</v>
      </c>
      <c r="BI1720" s="40">
        <v>856.94150000000002</v>
      </c>
      <c r="BJ1720" s="40">
        <v>833.27369999999996</v>
      </c>
      <c r="BK1720" s="40">
        <v>641.2115</v>
      </c>
    </row>
    <row r="1721" spans="1:64" x14ac:dyDescent="0.3">
      <c r="A1721" s="40" t="s">
        <v>157</v>
      </c>
      <c r="B1721" s="40" t="s">
        <v>158</v>
      </c>
      <c r="C1721" s="40" t="s">
        <v>329</v>
      </c>
      <c r="D1721" s="40" t="s">
        <v>328</v>
      </c>
      <c r="E1721" s="40" t="s">
        <v>287</v>
      </c>
      <c r="F1721" s="40">
        <v>0</v>
      </c>
      <c r="G1721" s="40" t="s">
        <v>248</v>
      </c>
      <c r="H1721" s="40">
        <v>21530</v>
      </c>
      <c r="I1721" s="40">
        <v>21698.639999999999</v>
      </c>
      <c r="J1721" s="40">
        <v>21820.916799999999</v>
      </c>
      <c r="K1721" s="40">
        <v>21962.422399999999</v>
      </c>
      <c r="L1721" s="40">
        <v>22091.567999999999</v>
      </c>
      <c r="M1721" s="40">
        <v>22239.062399999999</v>
      </c>
      <c r="N1721" s="40">
        <v>22333.0272</v>
      </c>
      <c r="O1721" s="40">
        <v>22426.4928</v>
      </c>
      <c r="P1721" s="40">
        <v>22480.8128</v>
      </c>
      <c r="Q1721" s="40">
        <v>22462.052800000001</v>
      </c>
      <c r="R1721" s="40">
        <v>22770.088</v>
      </c>
      <c r="S1721" s="40">
        <v>22497.587200000002</v>
      </c>
      <c r="T1721" s="40">
        <v>22902.4064</v>
      </c>
      <c r="U1721" s="40">
        <v>22958.700799999999</v>
      </c>
      <c r="V1721" s="40">
        <v>22146.3056</v>
      </c>
      <c r="W1721" s="40">
        <v>21829.300800000001</v>
      </c>
      <c r="X1721" s="40">
        <v>21978.5056</v>
      </c>
      <c r="Y1721" s="40">
        <v>22131.8</v>
      </c>
      <c r="Z1721" s="40">
        <v>22165</v>
      </c>
      <c r="AA1721" s="40">
        <v>22243</v>
      </c>
      <c r="AB1721" s="40">
        <v>22320</v>
      </c>
      <c r="AC1721" s="40">
        <v>22397</v>
      </c>
      <c r="AD1721" s="40">
        <v>23099.0016</v>
      </c>
      <c r="AE1721" s="40">
        <v>22235</v>
      </c>
      <c r="AF1721" s="40">
        <v>23610</v>
      </c>
      <c r="AG1721" s="40">
        <v>25000</v>
      </c>
      <c r="AH1721" s="40">
        <v>23100</v>
      </c>
      <c r="AI1721" s="40">
        <v>23100</v>
      </c>
      <c r="AJ1721" s="40">
        <v>24430</v>
      </c>
      <c r="AK1721" s="40">
        <v>25016</v>
      </c>
      <c r="AL1721" s="40">
        <v>25100</v>
      </c>
      <c r="AM1721" s="40">
        <v>25830</v>
      </c>
      <c r="AN1721" s="40">
        <v>22535</v>
      </c>
      <c r="AO1721" s="40">
        <v>22537</v>
      </c>
      <c r="AP1721" s="40">
        <v>22797.521000000001</v>
      </c>
      <c r="AQ1721" s="40">
        <v>23879.928</v>
      </c>
      <c r="AR1721" s="40">
        <v>24918.645</v>
      </c>
      <c r="AS1721" s="40">
        <v>27149.124599999999</v>
      </c>
      <c r="AT1721" s="40">
        <v>26744.594400000002</v>
      </c>
      <c r="AU1721" s="40">
        <v>25107.576000000001</v>
      </c>
      <c r="AV1721" s="40">
        <v>26874.2274</v>
      </c>
      <c r="AW1721" s="40">
        <v>30979.338</v>
      </c>
      <c r="AX1721" s="40">
        <v>30100</v>
      </c>
      <c r="AY1721" s="40">
        <v>30417.055</v>
      </c>
      <c r="AZ1721" s="40">
        <v>31982.8632</v>
      </c>
      <c r="BA1721" s="40">
        <v>34406.482799999998</v>
      </c>
      <c r="BB1721" s="40">
        <v>38082.146000000001</v>
      </c>
      <c r="BC1721" s="40">
        <v>39091.581200000001</v>
      </c>
      <c r="BD1721" s="40">
        <v>40412.865400000002</v>
      </c>
      <c r="BE1721" s="40">
        <v>42197.129399999998</v>
      </c>
      <c r="BF1721" s="40">
        <v>41173.760000000002</v>
      </c>
      <c r="BG1721" s="40">
        <v>42748.041599999997</v>
      </c>
      <c r="BH1721" s="40">
        <v>44070.083299999998</v>
      </c>
      <c r="BI1721" s="40">
        <v>45539.006800000003</v>
      </c>
      <c r="BJ1721" s="40">
        <v>46340.700900000003</v>
      </c>
      <c r="BK1721" s="40">
        <v>47730.483699999997</v>
      </c>
    </row>
    <row r="1722" spans="1:64" x14ac:dyDescent="0.3">
      <c r="A1722" s="40" t="s">
        <v>159</v>
      </c>
      <c r="B1722" s="40" t="s">
        <v>160</v>
      </c>
      <c r="C1722" s="40" t="s">
        <v>329</v>
      </c>
      <c r="D1722" s="40" t="s">
        <v>328</v>
      </c>
      <c r="E1722" s="40" t="s">
        <v>287</v>
      </c>
      <c r="F1722" s="40">
        <v>0</v>
      </c>
      <c r="G1722" s="40" t="s">
        <v>248</v>
      </c>
      <c r="H1722" s="40">
        <v>5940</v>
      </c>
      <c r="I1722" s="40">
        <v>6032.7</v>
      </c>
      <c r="J1722" s="40">
        <v>5660</v>
      </c>
      <c r="K1722" s="40">
        <v>6115.4</v>
      </c>
      <c r="L1722" s="40">
        <v>6185</v>
      </c>
      <c r="M1722" s="40">
        <v>6358</v>
      </c>
      <c r="N1722" s="40">
        <v>6358.5</v>
      </c>
      <c r="O1722" s="40">
        <v>6345</v>
      </c>
      <c r="P1722" s="40">
        <v>6299</v>
      </c>
      <c r="Q1722" s="40">
        <v>6832.79</v>
      </c>
      <c r="R1722" s="40">
        <v>7030</v>
      </c>
      <c r="S1722" s="40">
        <v>7220</v>
      </c>
      <c r="T1722" s="40">
        <v>7316.7</v>
      </c>
      <c r="U1722" s="40">
        <v>7441.2</v>
      </c>
      <c r="V1722" s="40">
        <v>7518.99</v>
      </c>
      <c r="W1722" s="40">
        <v>7390</v>
      </c>
      <c r="X1722" s="40">
        <v>7530</v>
      </c>
      <c r="Y1722" s="40">
        <v>8328</v>
      </c>
      <c r="Z1722" s="40">
        <v>9275.48</v>
      </c>
      <c r="AA1722" s="40">
        <v>8300</v>
      </c>
      <c r="AB1722" s="40">
        <v>8160</v>
      </c>
      <c r="AC1722" s="40">
        <v>9050</v>
      </c>
      <c r="AD1722" s="40">
        <v>10186.34</v>
      </c>
      <c r="AE1722" s="40">
        <v>10484.749</v>
      </c>
      <c r="AF1722" s="40">
        <v>10200</v>
      </c>
      <c r="AG1722" s="40">
        <v>10226.439</v>
      </c>
      <c r="AH1722" s="40">
        <v>10096.385</v>
      </c>
      <c r="AI1722" s="40">
        <v>10864.168</v>
      </c>
      <c r="AJ1722" s="40">
        <v>11348.741</v>
      </c>
      <c r="AK1722" s="40">
        <v>11578.67</v>
      </c>
      <c r="AL1722" s="40">
        <v>11061.403200000001</v>
      </c>
      <c r="AM1722" s="40">
        <v>11010</v>
      </c>
      <c r="AN1722" s="40">
        <v>11000</v>
      </c>
      <c r="AO1722" s="40">
        <v>10966.593000000001</v>
      </c>
      <c r="AP1722" s="40">
        <v>10805.7</v>
      </c>
      <c r="AQ1722" s="40">
        <v>9846.9642999999996</v>
      </c>
      <c r="AR1722" s="40">
        <v>9833.1954999999998</v>
      </c>
      <c r="AS1722" s="40">
        <v>9852.6962999999996</v>
      </c>
      <c r="AT1722" s="40">
        <v>10900.233</v>
      </c>
      <c r="AU1722" s="40">
        <v>9805.75</v>
      </c>
      <c r="AV1722" s="40">
        <v>9874.4357999999993</v>
      </c>
      <c r="AW1722" s="40">
        <v>10418.790199999999</v>
      </c>
      <c r="AX1722" s="40">
        <v>10782.1808</v>
      </c>
      <c r="AY1722" s="40">
        <v>11484.5852</v>
      </c>
      <c r="AZ1722" s="40">
        <v>11504.982900000001</v>
      </c>
      <c r="BA1722" s="40">
        <v>10530.117899999999</v>
      </c>
      <c r="BB1722" s="40">
        <v>16699.681199999999</v>
      </c>
      <c r="BC1722" s="40">
        <v>17477.000800000002</v>
      </c>
      <c r="BD1722" s="40">
        <v>16714.417600000001</v>
      </c>
      <c r="BE1722" s="40">
        <v>17077.622599999999</v>
      </c>
      <c r="BF1722" s="40">
        <v>17389.68</v>
      </c>
      <c r="BG1722" s="40">
        <v>17220.623599999999</v>
      </c>
      <c r="BH1722" s="40">
        <v>16820.7804</v>
      </c>
      <c r="BI1722" s="40">
        <v>17232.868900000001</v>
      </c>
      <c r="BJ1722" s="40">
        <v>17298.6113</v>
      </c>
      <c r="BK1722" s="40">
        <v>18943.400600000001</v>
      </c>
    </row>
    <row r="1723" spans="1:64" x14ac:dyDescent="0.3">
      <c r="A1723" s="40" t="s">
        <v>275</v>
      </c>
      <c r="B1723" s="40" t="s">
        <v>276</v>
      </c>
      <c r="C1723" s="40" t="s">
        <v>329</v>
      </c>
      <c r="D1723" s="40" t="s">
        <v>328</v>
      </c>
      <c r="E1723" s="40" t="s">
        <v>287</v>
      </c>
      <c r="F1723" s="40">
        <v>0</v>
      </c>
      <c r="G1723" s="40" t="s">
        <v>248</v>
      </c>
      <c r="H1723" s="40">
        <v>5674</v>
      </c>
      <c r="I1723" s="40">
        <v>6032</v>
      </c>
      <c r="J1723" s="40">
        <v>6042</v>
      </c>
      <c r="K1723" s="40">
        <v>6057</v>
      </c>
      <c r="L1723" s="40">
        <v>6274.22</v>
      </c>
      <c r="M1723" s="40">
        <v>6869.96</v>
      </c>
      <c r="N1723" s="40">
        <v>6940.067</v>
      </c>
      <c r="O1723" s="40">
        <v>7014.3739999999998</v>
      </c>
      <c r="P1723" s="40">
        <v>6747.5410000000002</v>
      </c>
      <c r="Q1723" s="40">
        <v>6318.1867000000002</v>
      </c>
      <c r="R1723" s="40">
        <v>5803.1665000000003</v>
      </c>
      <c r="S1723" s="40">
        <v>5953.0268999999998</v>
      </c>
      <c r="T1723" s="40">
        <v>6118.4130999999998</v>
      </c>
      <c r="U1723" s="40">
        <v>6278.1139999999996</v>
      </c>
      <c r="V1723" s="40">
        <v>6356.7</v>
      </c>
      <c r="W1723" s="40">
        <v>6425.3428000000004</v>
      </c>
      <c r="X1723" s="40">
        <v>6555</v>
      </c>
      <c r="Y1723" s="40">
        <v>7273.31</v>
      </c>
      <c r="Z1723" s="40">
        <v>7177.2</v>
      </c>
      <c r="AA1723" s="40">
        <v>7357.86</v>
      </c>
      <c r="AB1723" s="40">
        <v>7419.8</v>
      </c>
      <c r="AC1723" s="40">
        <v>7449.2</v>
      </c>
      <c r="AD1723" s="40">
        <v>7417.1</v>
      </c>
      <c r="AE1723" s="40">
        <v>7443.125</v>
      </c>
      <c r="AF1723" s="40">
        <v>7332.51</v>
      </c>
      <c r="AG1723" s="40">
        <v>7340.7781000000004</v>
      </c>
      <c r="AH1723" s="40">
        <v>7355.52</v>
      </c>
      <c r="AI1723" s="40">
        <v>7370.42</v>
      </c>
      <c r="AJ1723" s="40">
        <v>7365.1</v>
      </c>
      <c r="AK1723" s="40">
        <v>7377.1</v>
      </c>
      <c r="AL1723" s="40">
        <v>7389.3869999999997</v>
      </c>
      <c r="AM1723" s="40">
        <v>7401.3</v>
      </c>
      <c r="AN1723" s="40">
        <v>7413.57</v>
      </c>
      <c r="AO1723" s="40">
        <v>7425.9</v>
      </c>
      <c r="AP1723" s="40">
        <v>7438.3</v>
      </c>
      <c r="AQ1723" s="40">
        <v>7432.7259999999997</v>
      </c>
      <c r="AR1723" s="40">
        <v>7431.7</v>
      </c>
      <c r="AS1723" s="40">
        <v>7428.4</v>
      </c>
      <c r="AT1723" s="40">
        <v>7426.1</v>
      </c>
      <c r="AU1723" s="40">
        <v>7416.5219999999999</v>
      </c>
      <c r="AV1723" s="40">
        <v>6341.2950000000001</v>
      </c>
      <c r="AW1723" s="40">
        <v>5701.4534999999996</v>
      </c>
      <c r="AX1723" s="40">
        <v>5823.8209999999999</v>
      </c>
      <c r="AY1723" s="40">
        <v>5893.2449999999999</v>
      </c>
      <c r="AZ1723" s="40">
        <v>6841.5050000000001</v>
      </c>
      <c r="BA1723" s="40">
        <v>6897.433</v>
      </c>
      <c r="BB1723" s="40">
        <v>6953.8609999999999</v>
      </c>
      <c r="BC1723" s="40">
        <v>7016.8220000000001</v>
      </c>
      <c r="BD1723" s="40">
        <v>7078.4759999999997</v>
      </c>
      <c r="BE1723" s="40">
        <v>7136.7250000000004</v>
      </c>
      <c r="BF1723" s="40">
        <v>7197.09</v>
      </c>
      <c r="BG1723" s="40">
        <v>7257.62</v>
      </c>
      <c r="BH1723" s="40">
        <v>7252.1</v>
      </c>
      <c r="BI1723" s="40">
        <v>7370.46</v>
      </c>
      <c r="BJ1723" s="40">
        <v>7424.2662</v>
      </c>
      <c r="BK1723" s="40">
        <v>7429.2026999999998</v>
      </c>
    </row>
    <row r="1724" spans="1:64" x14ac:dyDescent="0.3">
      <c r="A1724" s="40" t="s">
        <v>277</v>
      </c>
      <c r="B1724" s="40" t="s">
        <v>278</v>
      </c>
      <c r="C1724" s="40" t="s">
        <v>329</v>
      </c>
      <c r="D1724" s="40" t="s">
        <v>328</v>
      </c>
      <c r="E1724" s="40" t="s">
        <v>287</v>
      </c>
      <c r="F1724" s="40">
        <v>0</v>
      </c>
      <c r="G1724" s="40" t="s">
        <v>248</v>
      </c>
      <c r="H1724" s="40">
        <v>323.50150000000002</v>
      </c>
      <c r="I1724" s="40">
        <v>323.36500000000001</v>
      </c>
      <c r="J1724" s="40">
        <v>329.34210000000002</v>
      </c>
      <c r="K1724" s="40">
        <v>343.42340000000002</v>
      </c>
      <c r="L1724" s="40">
        <v>356.1936</v>
      </c>
      <c r="M1724" s="40">
        <v>356.1936</v>
      </c>
      <c r="N1724" s="40">
        <v>386.58370000000002</v>
      </c>
      <c r="O1724" s="40">
        <v>399.43259999999998</v>
      </c>
      <c r="P1724" s="40">
        <v>406.6653</v>
      </c>
      <c r="Q1724" s="40">
        <v>412.07420000000002</v>
      </c>
      <c r="R1724" s="40">
        <v>415.29079999999999</v>
      </c>
      <c r="S1724" s="40">
        <v>449.54739999999998</v>
      </c>
      <c r="T1724" s="40">
        <v>466.44310000000002</v>
      </c>
      <c r="U1724" s="40">
        <v>513.82000000000005</v>
      </c>
      <c r="V1724" s="40">
        <v>531.22900000000004</v>
      </c>
      <c r="W1724" s="40">
        <v>573.02059999999994</v>
      </c>
      <c r="X1724" s="40">
        <v>594.9588</v>
      </c>
      <c r="Y1724" s="40">
        <v>608.93240000000003</v>
      </c>
      <c r="Z1724" s="40">
        <v>626.05619999999999</v>
      </c>
      <c r="AA1724" s="40">
        <v>626.58349999999996</v>
      </c>
      <c r="AB1724" s="40">
        <v>689.72289999999998</v>
      </c>
      <c r="AC1724" s="40">
        <v>708.07169999999996</v>
      </c>
      <c r="AD1724" s="40">
        <v>714.23910000000001</v>
      </c>
      <c r="AE1724" s="40">
        <v>752.80340000000001</v>
      </c>
      <c r="AF1724" s="40">
        <v>812.35180000000003</v>
      </c>
      <c r="AG1724" s="40">
        <v>802.93960000000004</v>
      </c>
      <c r="AH1724" s="40">
        <v>839.50049999999999</v>
      </c>
      <c r="AI1724" s="40">
        <v>701.65350000000001</v>
      </c>
      <c r="AJ1724" s="40">
        <v>691</v>
      </c>
      <c r="AK1724" s="40">
        <v>680.83550000000002</v>
      </c>
      <c r="AL1724" s="40">
        <v>660.38030000000003</v>
      </c>
      <c r="AM1724" s="40">
        <v>673.74609999999996</v>
      </c>
      <c r="AN1724" s="40">
        <v>663.84820000000002</v>
      </c>
      <c r="AO1724" s="40">
        <v>619.04660000000001</v>
      </c>
      <c r="AP1724" s="40">
        <v>615.09990000000005</v>
      </c>
      <c r="AQ1724" s="40">
        <v>625.10299999999995</v>
      </c>
      <c r="AR1724" s="40">
        <v>585.16549999999995</v>
      </c>
      <c r="AS1724" s="40">
        <v>670.7944</v>
      </c>
      <c r="AT1724" s="40">
        <v>651.19539999999995</v>
      </c>
      <c r="AU1724" s="40">
        <v>714.70920000000001</v>
      </c>
      <c r="AV1724" s="40">
        <v>702.81190000000004</v>
      </c>
      <c r="AW1724" s="40">
        <v>704.10050000000001</v>
      </c>
      <c r="AX1724" s="40">
        <v>729.72299999999996</v>
      </c>
      <c r="AY1724" s="40">
        <v>750.46270000000004</v>
      </c>
      <c r="AZ1724" s="40">
        <v>756.27160000000003</v>
      </c>
      <c r="BA1724" s="40">
        <v>806.98620000000005</v>
      </c>
      <c r="BB1724" s="40">
        <v>900.00890000000004</v>
      </c>
      <c r="BC1724" s="40">
        <v>992.72770000000003</v>
      </c>
      <c r="BD1724" s="40">
        <v>1056.0809999999999</v>
      </c>
      <c r="BE1724" s="40">
        <v>1159.713</v>
      </c>
      <c r="BF1724" s="40">
        <v>1244.5476000000001</v>
      </c>
      <c r="BG1724" s="40">
        <v>1332.1143</v>
      </c>
      <c r="BH1724" s="40">
        <v>1430.4681</v>
      </c>
      <c r="BI1724" s="40">
        <v>1536.8929000000001</v>
      </c>
      <c r="BJ1724" s="40">
        <v>1660.9475</v>
      </c>
      <c r="BK1724" s="40">
        <v>1793.16</v>
      </c>
    </row>
    <row r="1725" spans="1:64" x14ac:dyDescent="0.3">
      <c r="A1725" s="40" t="s">
        <v>165</v>
      </c>
      <c r="B1725" s="40" t="s">
        <v>166</v>
      </c>
      <c r="C1725" s="40" t="s">
        <v>329</v>
      </c>
      <c r="D1725" s="40" t="s">
        <v>328</v>
      </c>
      <c r="E1725" s="40" t="s">
        <v>287</v>
      </c>
      <c r="F1725" s="40">
        <v>0</v>
      </c>
      <c r="G1725" s="40" t="s">
        <v>248</v>
      </c>
      <c r="H1725" s="40">
        <v>719.2</v>
      </c>
      <c r="I1725" s="40">
        <v>755.4</v>
      </c>
      <c r="J1725" s="40">
        <v>756.6</v>
      </c>
      <c r="K1725" s="40">
        <v>792.8</v>
      </c>
      <c r="L1725" s="40">
        <v>830</v>
      </c>
      <c r="M1725" s="40">
        <v>853.6</v>
      </c>
      <c r="N1725" s="40">
        <v>850.2011</v>
      </c>
      <c r="O1725" s="40">
        <v>888.27099999999996</v>
      </c>
      <c r="P1725" s="40">
        <v>914.49249999999995</v>
      </c>
      <c r="Q1725" s="40">
        <v>945.91539999999998</v>
      </c>
      <c r="R1725" s="40">
        <v>1008.8189</v>
      </c>
      <c r="S1725" s="40">
        <v>955.99300000000005</v>
      </c>
      <c r="T1725" s="40">
        <v>1018.7225</v>
      </c>
      <c r="U1725" s="40">
        <v>1052.8</v>
      </c>
      <c r="V1725" s="40">
        <v>1049.4996000000001</v>
      </c>
      <c r="W1725" s="40">
        <v>968.43349999999998</v>
      </c>
      <c r="X1725" s="40">
        <v>986.5</v>
      </c>
      <c r="Y1725" s="40">
        <v>1001.5</v>
      </c>
      <c r="Z1725" s="40">
        <v>1009.5</v>
      </c>
      <c r="AA1725" s="40">
        <v>1024.0999999999999</v>
      </c>
      <c r="AB1725" s="40">
        <v>1038.8</v>
      </c>
      <c r="AC1725" s="40">
        <v>990.5</v>
      </c>
      <c r="AD1725" s="40">
        <v>942.2</v>
      </c>
      <c r="AE1725" s="40">
        <v>970.9</v>
      </c>
      <c r="AF1725" s="40">
        <v>998.5</v>
      </c>
      <c r="AG1725" s="40">
        <v>867.9</v>
      </c>
      <c r="AH1725" s="40">
        <v>825</v>
      </c>
      <c r="AI1725" s="40">
        <v>855.2</v>
      </c>
      <c r="AJ1725" s="40">
        <v>850.4</v>
      </c>
      <c r="AK1725" s="40">
        <v>859.6</v>
      </c>
      <c r="AL1725" s="40">
        <v>895</v>
      </c>
      <c r="AM1725" s="40">
        <v>960.4</v>
      </c>
      <c r="AN1725" s="40">
        <v>1015.8</v>
      </c>
      <c r="AO1725" s="40">
        <v>1010.4</v>
      </c>
      <c r="AP1725" s="40">
        <v>995.5</v>
      </c>
      <c r="AQ1725" s="40">
        <v>1049.5</v>
      </c>
      <c r="AR1725" s="40">
        <v>1041.8</v>
      </c>
      <c r="AS1725" s="40">
        <v>1061</v>
      </c>
      <c r="AT1725" s="40">
        <v>1046</v>
      </c>
      <c r="AU1725" s="40">
        <v>1068.0733</v>
      </c>
      <c r="AV1725" s="40">
        <v>1027.6125999999999</v>
      </c>
      <c r="AW1725" s="40">
        <v>1133.7</v>
      </c>
      <c r="AX1725" s="40">
        <v>1160.9000000000001</v>
      </c>
      <c r="AY1725" s="40">
        <v>1274.8161</v>
      </c>
      <c r="AZ1725" s="40">
        <v>1382.7</v>
      </c>
      <c r="BA1725" s="40">
        <v>1177.2</v>
      </c>
      <c r="BB1725" s="40">
        <v>1375.2</v>
      </c>
      <c r="BC1725" s="40">
        <v>1457.8</v>
      </c>
      <c r="BD1725" s="40">
        <v>1306.7182</v>
      </c>
      <c r="BE1725" s="40">
        <v>1306.7182</v>
      </c>
      <c r="BF1725" s="40">
        <v>1398.8031000000001</v>
      </c>
      <c r="BG1725" s="40">
        <v>1546.9</v>
      </c>
      <c r="BH1725" s="40">
        <v>1655.5</v>
      </c>
      <c r="BI1725" s="40">
        <v>1758.7</v>
      </c>
      <c r="BJ1725" s="40">
        <v>1516.7478000000001</v>
      </c>
      <c r="BK1725" s="40">
        <v>1523.7715000000001</v>
      </c>
    </row>
    <row r="1726" spans="1:64" x14ac:dyDescent="0.3">
      <c r="A1726" s="40" t="s">
        <v>171</v>
      </c>
      <c r="B1726" s="40" t="s">
        <v>172</v>
      </c>
      <c r="C1726" s="40" t="s">
        <v>329</v>
      </c>
      <c r="D1726" s="40" t="s">
        <v>328</v>
      </c>
      <c r="E1726" s="40" t="s">
        <v>287</v>
      </c>
      <c r="F1726" s="40">
        <v>0</v>
      </c>
      <c r="G1726" s="40" t="s">
        <v>248</v>
      </c>
      <c r="H1726" s="40">
        <v>369</v>
      </c>
      <c r="I1726" s="40">
        <v>384.7</v>
      </c>
      <c r="J1726" s="40">
        <v>416.76530000000002</v>
      </c>
      <c r="K1726" s="40">
        <v>422.77</v>
      </c>
      <c r="L1726" s="40">
        <v>423.46</v>
      </c>
      <c r="M1726" s="40">
        <v>481.7054</v>
      </c>
      <c r="N1726" s="40">
        <v>541.27279999999996</v>
      </c>
      <c r="O1726" s="40">
        <v>495.90640000000002</v>
      </c>
      <c r="P1726" s="40">
        <v>531.76610000000005</v>
      </c>
      <c r="Q1726" s="40">
        <v>563.3623</v>
      </c>
      <c r="R1726" s="40">
        <v>593.61829999999998</v>
      </c>
      <c r="S1726" s="40">
        <v>590.50080000000003</v>
      </c>
      <c r="T1726" s="40">
        <v>605.06269999999995</v>
      </c>
      <c r="U1726" s="40">
        <v>570.47289999999998</v>
      </c>
      <c r="V1726" s="40">
        <v>569.29780000000005</v>
      </c>
      <c r="W1726" s="40">
        <v>539.37180000000001</v>
      </c>
      <c r="X1726" s="40">
        <v>539.44889999999998</v>
      </c>
      <c r="Y1726" s="40">
        <v>557.245</v>
      </c>
      <c r="Z1726" s="40">
        <v>552.21460000000002</v>
      </c>
      <c r="AA1726" s="40">
        <v>562.11569999999995</v>
      </c>
      <c r="AB1726" s="40">
        <v>555.30600000000004</v>
      </c>
      <c r="AC1726" s="40">
        <v>569.80160000000001</v>
      </c>
      <c r="AD1726" s="40">
        <v>581.80420000000004</v>
      </c>
      <c r="AE1726" s="40">
        <v>566.8904</v>
      </c>
      <c r="AF1726" s="40">
        <v>592.53099999999995</v>
      </c>
      <c r="AG1726" s="40">
        <v>564.12630000000001</v>
      </c>
      <c r="AH1726" s="40">
        <v>546.32000000000005</v>
      </c>
      <c r="AI1726" s="40">
        <v>546.47159999999997</v>
      </c>
      <c r="AJ1726" s="40">
        <v>562.87890000000004</v>
      </c>
      <c r="AK1726" s="40">
        <v>553.67129999999997</v>
      </c>
      <c r="AL1726" s="40">
        <v>573.5</v>
      </c>
      <c r="AM1726" s="40">
        <v>542.5</v>
      </c>
      <c r="AN1726" s="40">
        <v>511.5</v>
      </c>
      <c r="AO1726" s="40">
        <v>483.1789</v>
      </c>
      <c r="AP1726" s="40">
        <v>396.99610000000001</v>
      </c>
      <c r="AQ1726" s="40">
        <v>436.9</v>
      </c>
      <c r="AR1726" s="40">
        <v>477.92529999999999</v>
      </c>
      <c r="AS1726" s="40">
        <v>542.13120000000004</v>
      </c>
      <c r="AT1726" s="40">
        <v>622.4896</v>
      </c>
      <c r="AU1726" s="40">
        <v>613.58040000000005</v>
      </c>
      <c r="AV1726" s="40">
        <v>674.58849999999995</v>
      </c>
      <c r="AW1726" s="40">
        <v>692.85749999999996</v>
      </c>
      <c r="AX1726" s="40">
        <v>825.47730000000001</v>
      </c>
      <c r="AY1726" s="40">
        <v>875.99789999999996</v>
      </c>
      <c r="AZ1726" s="40">
        <v>919.68409999999994</v>
      </c>
      <c r="BA1726" s="40">
        <v>1023.8899</v>
      </c>
      <c r="BB1726" s="40">
        <v>1087.1784</v>
      </c>
      <c r="BC1726" s="40">
        <v>1160.2246</v>
      </c>
      <c r="BD1726" s="40">
        <v>1190.4306999999999</v>
      </c>
      <c r="BE1726" s="40">
        <v>1277.5214000000001</v>
      </c>
      <c r="BF1726" s="40">
        <v>1180.2233000000001</v>
      </c>
      <c r="BG1726" s="40">
        <v>1142.6130000000001</v>
      </c>
      <c r="BH1726" s="40">
        <v>1142.7004999999999</v>
      </c>
      <c r="BI1726" s="40">
        <v>1117.0999999999999</v>
      </c>
      <c r="BJ1726" s="40">
        <v>1266.6251999999999</v>
      </c>
      <c r="BK1726" s="40">
        <v>1183.6776</v>
      </c>
    </row>
    <row r="1727" spans="1:64" x14ac:dyDescent="0.3">
      <c r="A1727" s="40" t="s">
        <v>175</v>
      </c>
      <c r="B1727" s="40" t="s">
        <v>176</v>
      </c>
      <c r="C1727" s="40" t="s">
        <v>329</v>
      </c>
      <c r="D1727" s="40" t="s">
        <v>328</v>
      </c>
      <c r="E1727" s="40" t="s">
        <v>287</v>
      </c>
      <c r="F1727" s="40">
        <v>0</v>
      </c>
      <c r="G1727" s="40" t="s">
        <v>248</v>
      </c>
      <c r="H1727" s="40">
        <v>13071.900799999999</v>
      </c>
      <c r="I1727" s="40">
        <v>13138.4</v>
      </c>
      <c r="J1727" s="40">
        <v>13143.6</v>
      </c>
      <c r="K1727" s="40">
        <v>13016.300800000001</v>
      </c>
      <c r="L1727" s="40">
        <v>12984.1</v>
      </c>
      <c r="M1727" s="40">
        <v>11892.786</v>
      </c>
      <c r="N1727" s="40">
        <v>11823.064</v>
      </c>
      <c r="O1727" s="40">
        <v>11999.1126</v>
      </c>
      <c r="P1727" s="40">
        <v>12209.947700000001</v>
      </c>
      <c r="Q1727" s="40">
        <v>11906.1</v>
      </c>
      <c r="R1727" s="40">
        <v>11712.6998</v>
      </c>
      <c r="S1727" s="40">
        <v>11608.5008</v>
      </c>
      <c r="T1727" s="40">
        <v>11929.4</v>
      </c>
      <c r="U1727" s="40">
        <v>12174.1968</v>
      </c>
      <c r="V1727" s="40">
        <v>12515.98</v>
      </c>
      <c r="W1727" s="40">
        <v>12574.400799999999</v>
      </c>
      <c r="X1727" s="40">
        <v>12863.128000000001</v>
      </c>
      <c r="Y1727" s="40">
        <v>12934.6504</v>
      </c>
      <c r="Z1727" s="40">
        <v>13640.4216</v>
      </c>
      <c r="AA1727" s="40">
        <v>13246.0008</v>
      </c>
      <c r="AB1727" s="40">
        <v>12773.7</v>
      </c>
      <c r="AC1727" s="40">
        <v>13036.0008</v>
      </c>
      <c r="AD1727" s="40">
        <v>13076.3</v>
      </c>
      <c r="AE1727" s="40">
        <v>12731.5008</v>
      </c>
      <c r="AF1727" s="40">
        <v>12003.6</v>
      </c>
      <c r="AG1727" s="40">
        <v>11928.1008</v>
      </c>
      <c r="AH1727" s="40">
        <v>12100.300800000001</v>
      </c>
      <c r="AI1727" s="40">
        <v>12234</v>
      </c>
      <c r="AJ1727" s="40">
        <v>12653.5008</v>
      </c>
      <c r="AK1727" s="40">
        <v>13186.5008</v>
      </c>
      <c r="AL1727" s="40">
        <v>13328</v>
      </c>
      <c r="AM1727" s="40">
        <v>13187.343000000001</v>
      </c>
      <c r="AN1727" s="40">
        <v>12671.674999999999</v>
      </c>
      <c r="AO1727" s="40">
        <v>12303.58</v>
      </c>
      <c r="AP1727" s="40">
        <v>12344.111500000001</v>
      </c>
      <c r="AQ1727" s="40">
        <v>12660.762699999999</v>
      </c>
      <c r="AR1727" s="40">
        <v>12963.0461</v>
      </c>
      <c r="AS1727" s="40">
        <v>13180.339099999999</v>
      </c>
      <c r="AT1727" s="40">
        <v>13173.7336</v>
      </c>
      <c r="AU1727" s="40">
        <v>13045.682000000001</v>
      </c>
      <c r="AV1727" s="40">
        <v>12985</v>
      </c>
      <c r="AW1727" s="40">
        <v>12789.7</v>
      </c>
      <c r="AX1727" s="40">
        <v>12694.4</v>
      </c>
      <c r="AY1727" s="40">
        <v>12631.6</v>
      </c>
      <c r="AZ1727" s="40">
        <v>12822</v>
      </c>
      <c r="BA1727" s="40">
        <v>12610.6855</v>
      </c>
      <c r="BB1727" s="40">
        <v>12872.6986</v>
      </c>
      <c r="BC1727" s="40">
        <v>12868.124100000001</v>
      </c>
      <c r="BD1727" s="40">
        <v>12767.4997</v>
      </c>
      <c r="BE1727" s="40">
        <v>12689.319799999999</v>
      </c>
      <c r="BF1727" s="40">
        <v>12628.612300000001</v>
      </c>
      <c r="BG1727" s="40">
        <v>12774.8215</v>
      </c>
      <c r="BH1727" s="40">
        <v>12758.3995</v>
      </c>
      <c r="BI1727" s="40">
        <v>12750.0867</v>
      </c>
      <c r="BJ1727" s="40">
        <v>12567.239</v>
      </c>
      <c r="BK1727" s="40">
        <v>12270.7624</v>
      </c>
    </row>
    <row r="1728" spans="1:64" x14ac:dyDescent="0.3">
      <c r="A1728" s="40" t="s">
        <v>177</v>
      </c>
      <c r="B1728" s="40" t="s">
        <v>178</v>
      </c>
      <c r="C1728" s="40" t="s">
        <v>329</v>
      </c>
      <c r="D1728" s="40" t="s">
        <v>328</v>
      </c>
      <c r="E1728" s="40" t="s">
        <v>287</v>
      </c>
      <c r="F1728" s="40">
        <v>0</v>
      </c>
      <c r="G1728" s="40" t="s">
        <v>248</v>
      </c>
      <c r="H1728" s="40">
        <v>6389.3606</v>
      </c>
      <c r="I1728" s="40">
        <v>6516.55</v>
      </c>
      <c r="J1728" s="40">
        <v>6735.72</v>
      </c>
      <c r="K1728" s="40">
        <v>6865.6</v>
      </c>
      <c r="L1728" s="40">
        <v>7747.6</v>
      </c>
      <c r="M1728" s="40">
        <v>7204.9</v>
      </c>
      <c r="N1728" s="40">
        <v>7353.8</v>
      </c>
      <c r="O1728" s="40">
        <v>7506.2</v>
      </c>
      <c r="P1728" s="40">
        <v>7662.8</v>
      </c>
      <c r="Q1728" s="40">
        <v>7823.5</v>
      </c>
      <c r="R1728" s="40">
        <v>7988.4</v>
      </c>
      <c r="S1728" s="40">
        <v>8157.4</v>
      </c>
      <c r="T1728" s="40">
        <v>8316.83</v>
      </c>
      <c r="U1728" s="40">
        <v>8502.51</v>
      </c>
      <c r="V1728" s="40">
        <v>8692.2000000000007</v>
      </c>
      <c r="W1728" s="40">
        <v>8986.11</v>
      </c>
      <c r="X1728" s="40">
        <v>9186.4500000000007</v>
      </c>
      <c r="Y1728" s="40">
        <v>9391.27</v>
      </c>
      <c r="Z1728" s="40">
        <v>9600.6</v>
      </c>
      <c r="AA1728" s="40">
        <v>9748.0300000000007</v>
      </c>
      <c r="AB1728" s="40">
        <v>9984.5651999999991</v>
      </c>
      <c r="AC1728" s="40">
        <v>10212.1106</v>
      </c>
      <c r="AD1728" s="40">
        <v>10444.846100000001</v>
      </c>
      <c r="AE1728" s="40">
        <v>9697.5334999999995</v>
      </c>
      <c r="AF1728" s="40">
        <v>9893.9660999999996</v>
      </c>
      <c r="AG1728" s="40">
        <v>9981.2517000000007</v>
      </c>
      <c r="AH1728" s="40">
        <v>10069.616099999999</v>
      </c>
      <c r="AI1728" s="40">
        <v>10159.02</v>
      </c>
      <c r="AJ1728" s="40">
        <v>10249.499900000001</v>
      </c>
      <c r="AK1728" s="40">
        <v>10341.0738</v>
      </c>
      <c r="AL1728" s="40">
        <v>10433.76</v>
      </c>
      <c r="AM1728" s="40">
        <v>10527.55</v>
      </c>
      <c r="AN1728" s="40">
        <v>10622.521000000001</v>
      </c>
      <c r="AO1728" s="40">
        <v>10718.69</v>
      </c>
      <c r="AP1728" s="40">
        <v>12368.903</v>
      </c>
      <c r="AQ1728" s="40">
        <v>10914.578</v>
      </c>
      <c r="AR1728" s="40">
        <v>11014.334999999999</v>
      </c>
      <c r="AS1728" s="40">
        <v>11115.371999999999</v>
      </c>
      <c r="AT1728" s="40">
        <v>13588.686400000001</v>
      </c>
      <c r="AU1728" s="40">
        <v>13238.1188</v>
      </c>
      <c r="AV1728" s="40">
        <v>13486.876399999999</v>
      </c>
      <c r="AW1728" s="40">
        <v>13740.7659</v>
      </c>
      <c r="AX1728" s="40">
        <v>14042.9496</v>
      </c>
      <c r="AY1728" s="40">
        <v>13840.482599999999</v>
      </c>
      <c r="AZ1728" s="40">
        <v>14003.3644</v>
      </c>
      <c r="BA1728" s="40">
        <v>14610</v>
      </c>
      <c r="BB1728" s="40">
        <v>14660</v>
      </c>
      <c r="BC1728" s="40">
        <v>14880</v>
      </c>
      <c r="BD1728" s="40">
        <v>15090</v>
      </c>
      <c r="BE1728" s="40">
        <v>15191.223599999999</v>
      </c>
      <c r="BF1728" s="40">
        <v>17070</v>
      </c>
      <c r="BG1728" s="40">
        <v>18220</v>
      </c>
      <c r="BH1728" s="40">
        <v>19538.848000000002</v>
      </c>
      <c r="BI1728" s="40">
        <v>20600.099999999999</v>
      </c>
      <c r="BJ1728" s="40">
        <v>21118.985400000001</v>
      </c>
      <c r="BK1728" s="40">
        <v>21136.9545</v>
      </c>
    </row>
    <row r="1729" spans="1:63" x14ac:dyDescent="0.3">
      <c r="A1729" s="40" t="s">
        <v>179</v>
      </c>
      <c r="B1729" s="40" t="s">
        <v>180</v>
      </c>
      <c r="C1729" s="40" t="s">
        <v>329</v>
      </c>
      <c r="D1729" s="40" t="s">
        <v>328</v>
      </c>
      <c r="E1729" s="40" t="s">
        <v>287</v>
      </c>
      <c r="F1729" s="40">
        <v>0</v>
      </c>
      <c r="G1729" s="40" t="s">
        <v>248</v>
      </c>
      <c r="H1729" s="40">
        <v>2878.3</v>
      </c>
      <c r="I1729" s="40">
        <v>2704.4506000000001</v>
      </c>
      <c r="J1729" s="40">
        <v>2735.2157000000002</v>
      </c>
      <c r="K1729" s="40">
        <v>2709.9836</v>
      </c>
      <c r="L1729" s="40">
        <v>2724.6008999999999</v>
      </c>
      <c r="M1729" s="40">
        <v>2724.6176</v>
      </c>
      <c r="N1729" s="40">
        <v>2817.5147000000002</v>
      </c>
      <c r="O1729" s="40">
        <v>2846.0450999999998</v>
      </c>
      <c r="P1729" s="40">
        <v>3028.2</v>
      </c>
      <c r="Q1729" s="40">
        <v>3259.24</v>
      </c>
      <c r="R1729" s="40">
        <v>3269.41</v>
      </c>
      <c r="S1729" s="40">
        <v>3414.91</v>
      </c>
      <c r="T1729" s="40">
        <v>3542.3</v>
      </c>
      <c r="U1729" s="40">
        <v>3628.24</v>
      </c>
      <c r="V1729" s="40">
        <v>3729.5</v>
      </c>
      <c r="W1729" s="40">
        <v>3832.32</v>
      </c>
      <c r="X1729" s="40">
        <v>3790.14</v>
      </c>
      <c r="Y1729" s="40">
        <v>4052.41</v>
      </c>
      <c r="Z1729" s="40">
        <v>4057.53</v>
      </c>
      <c r="AA1729" s="40">
        <v>3725.62</v>
      </c>
      <c r="AB1729" s="40">
        <v>3727.29</v>
      </c>
      <c r="AC1729" s="40">
        <v>3800.55</v>
      </c>
      <c r="AD1729" s="40">
        <v>3856.91</v>
      </c>
      <c r="AE1729" s="40">
        <v>3964.47</v>
      </c>
      <c r="AF1729" s="40">
        <v>4038.4</v>
      </c>
      <c r="AG1729" s="40">
        <v>4172</v>
      </c>
      <c r="AH1729" s="40">
        <v>3188.64</v>
      </c>
      <c r="AI1729" s="40">
        <v>3468.86</v>
      </c>
      <c r="AJ1729" s="40">
        <v>3614.55</v>
      </c>
      <c r="AK1729" s="40">
        <v>3988.24</v>
      </c>
      <c r="AL1729" s="40">
        <v>4161.7</v>
      </c>
      <c r="AM1729" s="40">
        <v>4237.8</v>
      </c>
      <c r="AN1729" s="40">
        <v>4368.8</v>
      </c>
      <c r="AO1729" s="40">
        <v>4202.2</v>
      </c>
      <c r="AP1729" s="40">
        <v>4310</v>
      </c>
      <c r="AQ1729" s="40">
        <v>4374.2</v>
      </c>
      <c r="AR1729" s="40">
        <v>4502.5</v>
      </c>
      <c r="AS1729" s="40">
        <v>4657</v>
      </c>
      <c r="AT1729" s="40">
        <v>4796.3999999999996</v>
      </c>
      <c r="AU1729" s="40">
        <v>4923.55</v>
      </c>
      <c r="AV1729" s="40">
        <v>5080.8</v>
      </c>
      <c r="AW1729" s="40">
        <v>5228.8599999999997</v>
      </c>
      <c r="AX1729" s="40">
        <v>5390</v>
      </c>
      <c r="AY1729" s="40">
        <v>5508.7</v>
      </c>
      <c r="AZ1729" s="40">
        <v>5679</v>
      </c>
      <c r="BA1729" s="40">
        <v>5849.37</v>
      </c>
      <c r="BB1729" s="40">
        <v>6024.8510999999999</v>
      </c>
      <c r="BC1729" s="40">
        <v>9405.8835999999992</v>
      </c>
      <c r="BD1729" s="40">
        <v>9688.0159999999996</v>
      </c>
      <c r="BE1729" s="40">
        <v>9977.9563999999991</v>
      </c>
      <c r="BF1729" s="40">
        <v>10277.276099999999</v>
      </c>
      <c r="BG1729" s="40">
        <v>10561.2498</v>
      </c>
      <c r="BH1729" s="40">
        <v>10748.33</v>
      </c>
      <c r="BI1729" s="40">
        <v>11129.3</v>
      </c>
      <c r="BJ1729" s="40">
        <v>11510.822099999999</v>
      </c>
      <c r="BK1729" s="40">
        <v>12104.661899999999</v>
      </c>
    </row>
    <row r="1730" spans="1:63" x14ac:dyDescent="0.3">
      <c r="A1730" s="40" t="s">
        <v>279</v>
      </c>
      <c r="B1730" s="40" t="s">
        <v>280</v>
      </c>
      <c r="C1730" s="40" t="s">
        <v>329</v>
      </c>
      <c r="D1730" s="40" t="s">
        <v>328</v>
      </c>
      <c r="E1730" s="40" t="s">
        <v>287</v>
      </c>
      <c r="F1730" s="40">
        <v>0</v>
      </c>
      <c r="G1730" s="40" t="s">
        <v>248</v>
      </c>
      <c r="H1730" s="40">
        <v>916.2</v>
      </c>
      <c r="I1730" s="40">
        <v>909.6</v>
      </c>
      <c r="J1730" s="40">
        <v>908.8</v>
      </c>
      <c r="K1730" s="40">
        <v>906.1</v>
      </c>
      <c r="L1730" s="40">
        <v>930.4</v>
      </c>
      <c r="M1730" s="40">
        <v>946.42</v>
      </c>
      <c r="N1730" s="40">
        <v>1006.7424999999999</v>
      </c>
      <c r="O1730" s="40">
        <v>1024.3588</v>
      </c>
      <c r="P1730" s="40">
        <v>1131.1382000000001</v>
      </c>
      <c r="Q1730" s="40">
        <v>1130.6187</v>
      </c>
      <c r="R1730" s="40">
        <v>1162.3894</v>
      </c>
      <c r="S1730" s="40">
        <v>1195.5876000000001</v>
      </c>
      <c r="T1730" s="40">
        <v>1227.1261</v>
      </c>
      <c r="U1730" s="40">
        <v>1235.8436999999999</v>
      </c>
      <c r="V1730" s="40">
        <v>1285.8309999999999</v>
      </c>
      <c r="W1730" s="40">
        <v>1436.4645</v>
      </c>
      <c r="X1730" s="40">
        <v>1495.8010999999999</v>
      </c>
      <c r="Y1730" s="40">
        <v>1522.8933</v>
      </c>
      <c r="Z1730" s="40">
        <v>1585.7889</v>
      </c>
      <c r="AA1730" s="40">
        <v>1555.3648000000001</v>
      </c>
      <c r="AB1730" s="40">
        <v>1653.8825999999999</v>
      </c>
      <c r="AC1730" s="40">
        <v>1759.6065000000001</v>
      </c>
      <c r="AD1730" s="40">
        <v>1676.3387</v>
      </c>
      <c r="AE1730" s="40">
        <v>1591.0582999999999</v>
      </c>
      <c r="AF1730" s="40">
        <v>1774.4607000000001</v>
      </c>
      <c r="AG1730" s="40">
        <v>1812.9546</v>
      </c>
      <c r="AH1730" s="40">
        <v>1873.1111000000001</v>
      </c>
      <c r="AI1730" s="40">
        <v>1902.6384</v>
      </c>
      <c r="AJ1730" s="40">
        <v>1926.9454000000001</v>
      </c>
      <c r="AK1730" s="40">
        <v>2074</v>
      </c>
      <c r="AL1730" s="40">
        <v>2150.6</v>
      </c>
      <c r="AM1730" s="40">
        <v>2162.3000000000002</v>
      </c>
      <c r="AN1730" s="40">
        <v>2026.7</v>
      </c>
      <c r="AO1730" s="40">
        <v>1890</v>
      </c>
      <c r="AP1730" s="40">
        <v>1752.4</v>
      </c>
      <c r="AQ1730" s="40">
        <v>1614.7</v>
      </c>
      <c r="AR1730" s="40">
        <v>1968.3612000000001</v>
      </c>
      <c r="AS1730" s="40">
        <v>2021.9232</v>
      </c>
      <c r="AT1730" s="40">
        <v>2152.3159999999998</v>
      </c>
      <c r="AU1730" s="40">
        <v>1973.5908999999999</v>
      </c>
      <c r="AV1730" s="40">
        <v>2045</v>
      </c>
      <c r="AW1730" s="40">
        <v>1928.7850000000001</v>
      </c>
      <c r="AX1730" s="40">
        <v>1849.8311000000001</v>
      </c>
      <c r="AY1730" s="40">
        <v>1842.3789999999999</v>
      </c>
      <c r="AZ1730" s="40">
        <v>2010.7277999999999</v>
      </c>
      <c r="BA1730" s="40">
        <v>2174.4755</v>
      </c>
      <c r="BB1730" s="40">
        <v>1940.2941000000001</v>
      </c>
      <c r="BC1730" s="40">
        <v>1840.7289000000001</v>
      </c>
      <c r="BD1730" s="40">
        <v>2357.6</v>
      </c>
      <c r="BE1730" s="40">
        <v>2412</v>
      </c>
      <c r="BF1730" s="40">
        <v>2030.3579</v>
      </c>
      <c r="BG1730" s="40">
        <v>3003.4749000000002</v>
      </c>
      <c r="BH1730" s="40">
        <v>3092.6606000000002</v>
      </c>
      <c r="BI1730" s="40">
        <v>3143.5</v>
      </c>
      <c r="BJ1730" s="40">
        <v>3057.1239999999998</v>
      </c>
      <c r="BK1730" s="40">
        <v>3001.6424999999999</v>
      </c>
    </row>
    <row r="1731" spans="1:63" x14ac:dyDescent="0.3">
      <c r="A1731" s="40" t="s">
        <v>281</v>
      </c>
      <c r="B1731" s="40" t="s">
        <v>282</v>
      </c>
      <c r="C1731" s="40" t="s">
        <v>329</v>
      </c>
      <c r="D1731" s="40" t="s">
        <v>328</v>
      </c>
      <c r="E1731" s="40" t="s">
        <v>287</v>
      </c>
      <c r="F1731" s="40">
        <v>0</v>
      </c>
      <c r="G1731" s="40" t="s">
        <v>248</v>
      </c>
      <c r="H1731" s="40">
        <v>2562.41</v>
      </c>
      <c r="I1731" s="40">
        <v>2611.84</v>
      </c>
      <c r="J1731" s="40">
        <v>2688.82</v>
      </c>
      <c r="K1731" s="40">
        <v>2549.8350999999998</v>
      </c>
      <c r="L1731" s="40">
        <v>2592.87</v>
      </c>
      <c r="M1731" s="40">
        <v>2504.7440000000001</v>
      </c>
      <c r="N1731" s="40">
        <v>2898.2527</v>
      </c>
      <c r="O1731" s="40">
        <v>3017.4661999999998</v>
      </c>
      <c r="P1731" s="40">
        <v>3570.8474000000001</v>
      </c>
      <c r="Q1731" s="40">
        <v>3872.1</v>
      </c>
      <c r="R1731" s="40">
        <v>4136.1000000000004</v>
      </c>
      <c r="S1731" s="40">
        <v>4184.8</v>
      </c>
      <c r="T1731" s="40">
        <v>4222.3</v>
      </c>
      <c r="U1731" s="40">
        <v>4287.1000000000004</v>
      </c>
      <c r="V1731" s="40">
        <v>4563.5</v>
      </c>
      <c r="W1731" s="40">
        <v>4667.5</v>
      </c>
      <c r="X1731" s="40">
        <v>4881.3999999999996</v>
      </c>
      <c r="Y1731" s="40">
        <v>4483.8</v>
      </c>
      <c r="Z1731" s="40">
        <v>4091.8</v>
      </c>
      <c r="AA1731" s="40">
        <v>3832.2</v>
      </c>
      <c r="AB1731" s="40">
        <v>3871.4</v>
      </c>
      <c r="AC1731" s="40">
        <v>4095.4</v>
      </c>
      <c r="AD1731" s="40">
        <v>4030.9</v>
      </c>
      <c r="AE1731" s="40">
        <v>4019.3</v>
      </c>
      <c r="AF1731" s="40">
        <v>4068.6</v>
      </c>
      <c r="AG1731" s="40">
        <v>4297.91</v>
      </c>
      <c r="AH1731" s="40">
        <v>4415.5</v>
      </c>
      <c r="AI1731" s="40">
        <v>4372.8</v>
      </c>
      <c r="AJ1731" s="40">
        <v>4382.8999999999996</v>
      </c>
      <c r="AK1731" s="40">
        <v>4798.8</v>
      </c>
      <c r="AL1731" s="40">
        <v>4048.1</v>
      </c>
      <c r="AM1731" s="40">
        <v>4520.2</v>
      </c>
      <c r="AN1731" s="40">
        <v>3218</v>
      </c>
      <c r="AO1731" s="40">
        <v>3313</v>
      </c>
      <c r="AP1731" s="40">
        <v>3460.2</v>
      </c>
      <c r="AQ1731" s="40">
        <v>4128.9350999999997</v>
      </c>
      <c r="AR1731" s="40">
        <v>4101</v>
      </c>
      <c r="AS1731" s="40">
        <v>4294.6000000000004</v>
      </c>
      <c r="AT1731" s="40">
        <v>4603.1364999999996</v>
      </c>
      <c r="AU1731" s="40">
        <v>4719.2</v>
      </c>
      <c r="AV1731" s="40">
        <v>4814.5</v>
      </c>
      <c r="AW1731" s="40">
        <v>4366.5</v>
      </c>
      <c r="AX1731" s="40">
        <v>4160.6000000000004</v>
      </c>
      <c r="AY1731" s="40">
        <v>4017.2</v>
      </c>
      <c r="AZ1731" s="40">
        <v>4025.7</v>
      </c>
      <c r="BA1731" s="40">
        <v>3858.8</v>
      </c>
      <c r="BB1731" s="40">
        <v>3904.6</v>
      </c>
      <c r="BC1731" s="40">
        <v>3865.9032999999999</v>
      </c>
      <c r="BD1731" s="40">
        <v>4183.8999999999996</v>
      </c>
      <c r="BE1731" s="40">
        <v>4539.0519999999997</v>
      </c>
      <c r="BF1731" s="40">
        <v>4743.7422999999999</v>
      </c>
      <c r="BG1731" s="40">
        <v>4791.2</v>
      </c>
      <c r="BH1731" s="40">
        <v>4837</v>
      </c>
      <c r="BI1731" s="40">
        <v>3863.4333999999999</v>
      </c>
      <c r="BJ1731" s="40">
        <v>3941.9492</v>
      </c>
      <c r="BK1731" s="40">
        <v>4391.6967000000004</v>
      </c>
    </row>
    <row r="1732" spans="1:63" x14ac:dyDescent="0.3">
      <c r="A1732" s="40" t="s">
        <v>147</v>
      </c>
      <c r="B1732" s="40" t="s">
        <v>148</v>
      </c>
      <c r="C1732" s="40" t="s">
        <v>330</v>
      </c>
      <c r="D1732" s="40" t="s">
        <v>328</v>
      </c>
      <c r="E1732" s="40" t="s">
        <v>287</v>
      </c>
      <c r="F1732" s="40">
        <v>0</v>
      </c>
      <c r="G1732" s="40" t="s">
        <v>248</v>
      </c>
      <c r="H1732" s="40">
        <v>1530</v>
      </c>
      <c r="I1732" s="40">
        <v>1568</v>
      </c>
      <c r="J1732" s="40">
        <v>1588</v>
      </c>
      <c r="K1732" s="40">
        <v>1720</v>
      </c>
      <c r="L1732" s="40">
        <v>1970</v>
      </c>
      <c r="M1732" s="40">
        <v>2003</v>
      </c>
      <c r="N1732" s="40">
        <v>2050</v>
      </c>
      <c r="O1732" s="40">
        <v>2077.5</v>
      </c>
      <c r="P1732" s="40">
        <v>2150</v>
      </c>
      <c r="Q1732" s="40">
        <v>2197</v>
      </c>
      <c r="R1732" s="40">
        <v>2245</v>
      </c>
      <c r="S1732" s="40">
        <v>2105</v>
      </c>
      <c r="T1732" s="40">
        <v>1990</v>
      </c>
      <c r="U1732" s="40">
        <v>2094.5</v>
      </c>
      <c r="V1732" s="40">
        <v>2170</v>
      </c>
      <c r="W1732" s="40">
        <v>2232.1999999999998</v>
      </c>
      <c r="X1732" s="40">
        <v>2305.6</v>
      </c>
      <c r="Y1732" s="40">
        <v>2397.1</v>
      </c>
      <c r="Z1732" s="40">
        <v>2504.1999999999998</v>
      </c>
      <c r="AA1732" s="40">
        <v>2592</v>
      </c>
      <c r="AB1732" s="40">
        <v>2700.5</v>
      </c>
      <c r="AC1732" s="40">
        <v>2799.7</v>
      </c>
      <c r="AD1732" s="40">
        <v>2899.6</v>
      </c>
      <c r="AE1732" s="40">
        <v>3000.2</v>
      </c>
      <c r="AF1732" s="40">
        <v>3476.1</v>
      </c>
      <c r="AG1732" s="40">
        <v>3560.6</v>
      </c>
      <c r="AH1732" s="40">
        <v>3648.5</v>
      </c>
      <c r="AI1732" s="40">
        <v>3737.7</v>
      </c>
      <c r="AJ1732" s="40">
        <v>3829</v>
      </c>
      <c r="AK1732" s="40">
        <v>3829</v>
      </c>
      <c r="AL1732" s="40">
        <v>3999.6</v>
      </c>
      <c r="AM1732" s="40">
        <v>4088.75</v>
      </c>
      <c r="AN1732" s="40">
        <v>4178.87</v>
      </c>
      <c r="AO1732" s="40">
        <v>4272.2</v>
      </c>
      <c r="AP1732" s="40">
        <v>4373.16</v>
      </c>
      <c r="AQ1732" s="40">
        <v>4468.5600000000004</v>
      </c>
      <c r="AR1732" s="40">
        <v>4577.12</v>
      </c>
      <c r="AS1732" s="40">
        <v>4682.7542000000003</v>
      </c>
      <c r="AT1732" s="40">
        <v>4790.9223000000002</v>
      </c>
      <c r="AU1732" s="40">
        <v>4901.7280000000001</v>
      </c>
      <c r="AV1732" s="40">
        <v>5015.1948000000002</v>
      </c>
      <c r="AW1732" s="40">
        <v>5131.3091999999997</v>
      </c>
      <c r="AX1732" s="40">
        <v>6791.9134999999997</v>
      </c>
      <c r="AY1732" s="40">
        <v>6944.4710999999998</v>
      </c>
      <c r="AZ1732" s="40">
        <v>7100.5807999999997</v>
      </c>
      <c r="BA1732" s="40">
        <v>7260.3323</v>
      </c>
      <c r="BB1732" s="40">
        <v>7423.8072000000002</v>
      </c>
      <c r="BC1732" s="40">
        <v>7591.1014999999998</v>
      </c>
      <c r="BD1732" s="40">
        <v>7762.3065999999999</v>
      </c>
      <c r="BE1732" s="40">
        <v>7937.5185000000001</v>
      </c>
      <c r="BF1732" s="40">
        <v>8116.8353999999999</v>
      </c>
      <c r="BG1732" s="40">
        <v>8300.3552</v>
      </c>
      <c r="BH1732" s="40">
        <v>8488.2217999999993</v>
      </c>
      <c r="BI1732" s="40">
        <v>8680.36</v>
      </c>
      <c r="BJ1732" s="40">
        <v>8877.1797999999999</v>
      </c>
      <c r="BK1732" s="40">
        <v>9078.5643</v>
      </c>
    </row>
    <row r="1733" spans="1:63" x14ac:dyDescent="0.3">
      <c r="A1733" s="40" t="s">
        <v>153</v>
      </c>
      <c r="B1733" s="40" t="s">
        <v>154</v>
      </c>
      <c r="C1733" s="40" t="s">
        <v>330</v>
      </c>
      <c r="D1733" s="40" t="s">
        <v>328</v>
      </c>
      <c r="E1733" s="40" t="s">
        <v>287</v>
      </c>
      <c r="F1733" s="40">
        <v>0</v>
      </c>
      <c r="G1733" s="40" t="s">
        <v>248</v>
      </c>
      <c r="H1733" s="40">
        <v>1482</v>
      </c>
      <c r="I1733" s="40">
        <v>1489</v>
      </c>
      <c r="J1733" s="40">
        <v>1567</v>
      </c>
      <c r="K1733" s="40">
        <v>1399</v>
      </c>
      <c r="L1733" s="40">
        <v>1504</v>
      </c>
      <c r="M1733" s="40">
        <v>1635.7</v>
      </c>
      <c r="N1733" s="40">
        <v>1631.8</v>
      </c>
      <c r="O1733" s="40">
        <v>1680</v>
      </c>
      <c r="P1733" s="40">
        <v>1830</v>
      </c>
      <c r="Q1733" s="40">
        <v>2002.5</v>
      </c>
      <c r="R1733" s="40">
        <v>2130</v>
      </c>
      <c r="S1733" s="40">
        <v>2017.5</v>
      </c>
      <c r="T1733" s="40">
        <v>1972.5</v>
      </c>
      <c r="U1733" s="40">
        <v>2035</v>
      </c>
      <c r="V1733" s="40">
        <v>2182</v>
      </c>
      <c r="W1733" s="40">
        <v>2298.3000000000002</v>
      </c>
      <c r="X1733" s="40">
        <v>2477.5749999999998</v>
      </c>
      <c r="Y1733" s="40">
        <v>2565.9</v>
      </c>
      <c r="Z1733" s="40">
        <v>2627</v>
      </c>
      <c r="AA1733" s="40">
        <v>3026.721</v>
      </c>
      <c r="AB1733" s="40">
        <v>3067.4549999999999</v>
      </c>
      <c r="AC1733" s="40">
        <v>2858.6</v>
      </c>
      <c r="AD1733" s="40">
        <v>2794.19</v>
      </c>
      <c r="AE1733" s="40">
        <v>2911.7</v>
      </c>
      <c r="AF1733" s="40">
        <v>3362.7190000000001</v>
      </c>
      <c r="AG1733" s="40">
        <v>3481.0434</v>
      </c>
      <c r="AH1733" s="40">
        <v>3580.6350000000002</v>
      </c>
      <c r="AI1733" s="40">
        <v>3709.7024999999999</v>
      </c>
      <c r="AJ1733" s="40">
        <v>3845.7</v>
      </c>
      <c r="AK1733" s="40">
        <v>3989.9</v>
      </c>
      <c r="AL1733" s="40">
        <v>3965</v>
      </c>
      <c r="AM1733" s="40">
        <v>3971</v>
      </c>
      <c r="AN1733" s="40">
        <v>3978</v>
      </c>
      <c r="AO1733" s="40">
        <v>3985</v>
      </c>
      <c r="AP1733" s="40">
        <v>3957</v>
      </c>
      <c r="AQ1733" s="40">
        <v>3946.1</v>
      </c>
      <c r="AR1733" s="40">
        <v>4035.9</v>
      </c>
      <c r="AS1733" s="40">
        <v>4122.2</v>
      </c>
      <c r="AT1733" s="40">
        <v>4595</v>
      </c>
      <c r="AU1733" s="40">
        <v>4933.7</v>
      </c>
      <c r="AV1733" s="40">
        <v>4880</v>
      </c>
      <c r="AW1733" s="40">
        <v>4740</v>
      </c>
      <c r="AX1733" s="40">
        <v>4880</v>
      </c>
      <c r="AY1733" s="40">
        <v>4950</v>
      </c>
      <c r="AZ1733" s="40">
        <v>5020</v>
      </c>
      <c r="BA1733" s="40">
        <v>5020</v>
      </c>
      <c r="BB1733" s="40">
        <v>5020</v>
      </c>
      <c r="BC1733" s="40">
        <v>4352.2</v>
      </c>
      <c r="BD1733" s="40">
        <v>4320.21</v>
      </c>
      <c r="BE1733" s="40">
        <v>4304.6099000000004</v>
      </c>
      <c r="BF1733" s="40">
        <v>4452.6208999999999</v>
      </c>
      <c r="BG1733" s="40">
        <v>4761.4931999999999</v>
      </c>
      <c r="BH1733" s="40">
        <v>4988.7762000000002</v>
      </c>
      <c r="BI1733" s="40">
        <v>5034</v>
      </c>
      <c r="BJ1733" s="40">
        <v>5151.8027000000002</v>
      </c>
      <c r="BK1733" s="40">
        <v>4962.1310999999996</v>
      </c>
    </row>
    <row r="1734" spans="1:63" x14ac:dyDescent="0.3">
      <c r="A1734" s="40" t="s">
        <v>155</v>
      </c>
      <c r="B1734" s="40" t="s">
        <v>156</v>
      </c>
      <c r="C1734" s="40" t="s">
        <v>330</v>
      </c>
      <c r="D1734" s="40" t="s">
        <v>328</v>
      </c>
      <c r="E1734" s="40" t="s">
        <v>287</v>
      </c>
      <c r="F1734" s="40">
        <v>0</v>
      </c>
      <c r="G1734" s="40" t="s">
        <v>248</v>
      </c>
      <c r="H1734" s="40">
        <v>3291</v>
      </c>
      <c r="I1734" s="40">
        <v>3333</v>
      </c>
      <c r="J1734" s="40">
        <v>3375</v>
      </c>
      <c r="K1734" s="40">
        <v>3417</v>
      </c>
      <c r="L1734" s="40">
        <v>3459</v>
      </c>
      <c r="M1734" s="40">
        <v>3550</v>
      </c>
      <c r="N1734" s="40">
        <v>3610.5</v>
      </c>
      <c r="O1734" s="40">
        <v>3656</v>
      </c>
      <c r="P1734" s="40">
        <v>3580</v>
      </c>
      <c r="Q1734" s="40">
        <v>3610</v>
      </c>
      <c r="R1734" s="40">
        <v>3580</v>
      </c>
      <c r="S1734" s="40">
        <v>3803</v>
      </c>
      <c r="T1734" s="40">
        <v>3320</v>
      </c>
      <c r="U1734" s="40">
        <v>2569</v>
      </c>
      <c r="V1734" s="40">
        <v>2740</v>
      </c>
      <c r="W1734" s="40">
        <v>2991.2</v>
      </c>
      <c r="X1734" s="40">
        <v>3316.2</v>
      </c>
      <c r="Y1734" s="40">
        <v>3402.1</v>
      </c>
      <c r="Z1734" s="40">
        <v>3490.1</v>
      </c>
      <c r="AA1734" s="40">
        <v>3575.4</v>
      </c>
      <c r="AB1734" s="40">
        <v>3661.8</v>
      </c>
      <c r="AC1734" s="40">
        <v>3750.8</v>
      </c>
      <c r="AD1734" s="40">
        <v>3753.1</v>
      </c>
      <c r="AE1734" s="40">
        <v>2988.5</v>
      </c>
      <c r="AF1734" s="40">
        <v>3062.8</v>
      </c>
      <c r="AG1734" s="40">
        <v>3139.85</v>
      </c>
      <c r="AH1734" s="40">
        <v>3233.4454999999998</v>
      </c>
      <c r="AI1734" s="40">
        <v>3317.88</v>
      </c>
      <c r="AJ1734" s="40">
        <v>3399.8449999999998</v>
      </c>
      <c r="AK1734" s="40">
        <v>3484.4630000000002</v>
      </c>
      <c r="AL1734" s="40">
        <v>3570.9481000000001</v>
      </c>
      <c r="AM1734" s="40">
        <v>3656.6152000000002</v>
      </c>
      <c r="AN1734" s="40">
        <v>3747.3959</v>
      </c>
      <c r="AO1734" s="40">
        <v>3790.15</v>
      </c>
      <c r="AP1734" s="40">
        <v>3925</v>
      </c>
      <c r="AQ1734" s="40">
        <v>4025.3292999999999</v>
      </c>
      <c r="AR1734" s="40">
        <v>4519.34</v>
      </c>
      <c r="AS1734" s="40">
        <v>4627.5886</v>
      </c>
      <c r="AT1734" s="40">
        <v>4735.8366999999998</v>
      </c>
      <c r="AU1734" s="40">
        <v>4851.5257000000001</v>
      </c>
      <c r="AV1734" s="40">
        <v>4967.9686000000002</v>
      </c>
      <c r="AW1734" s="40">
        <v>5081.3</v>
      </c>
      <c r="AX1734" s="40">
        <v>5197.5</v>
      </c>
      <c r="AY1734" s="40">
        <v>5308.53</v>
      </c>
      <c r="AZ1734" s="40">
        <v>5425.06</v>
      </c>
      <c r="BA1734" s="40">
        <v>5542.21</v>
      </c>
      <c r="BB1734" s="40">
        <v>5732.6027999999997</v>
      </c>
      <c r="BC1734" s="40">
        <v>5870.1851999999999</v>
      </c>
      <c r="BD1734" s="40">
        <v>6011.0697</v>
      </c>
      <c r="BE1734" s="40">
        <v>6412.4170000000004</v>
      </c>
      <c r="BF1734" s="40">
        <v>6643.7264999999998</v>
      </c>
      <c r="BG1734" s="40">
        <v>6855.8369000000002</v>
      </c>
      <c r="BH1734" s="40">
        <v>6823.3815000000004</v>
      </c>
      <c r="BI1734" s="40">
        <v>6764.7610000000004</v>
      </c>
      <c r="BJ1734" s="40">
        <v>23120.020499999999</v>
      </c>
      <c r="BK1734" s="40">
        <v>24441.5013</v>
      </c>
    </row>
    <row r="1735" spans="1:63" x14ac:dyDescent="0.3">
      <c r="A1735" s="40" t="s">
        <v>284</v>
      </c>
      <c r="B1735" s="40" t="s">
        <v>272</v>
      </c>
      <c r="C1735" s="40" t="s">
        <v>330</v>
      </c>
      <c r="D1735" s="40" t="s">
        <v>328</v>
      </c>
      <c r="E1735" s="40" t="s">
        <v>287</v>
      </c>
      <c r="F1735" s="40">
        <v>0</v>
      </c>
      <c r="G1735" s="40" t="s">
        <v>248</v>
      </c>
      <c r="H1735" s="40">
        <v>299.8</v>
      </c>
      <c r="I1735" s="40">
        <v>309.51</v>
      </c>
      <c r="J1735" s="40">
        <v>324.81</v>
      </c>
      <c r="K1735" s="40">
        <v>336.9</v>
      </c>
      <c r="L1735" s="40">
        <v>351.9</v>
      </c>
      <c r="M1735" s="40">
        <v>363.8</v>
      </c>
      <c r="N1735" s="40">
        <v>392.6</v>
      </c>
      <c r="O1735" s="40">
        <v>410</v>
      </c>
      <c r="P1735" s="40">
        <v>437.9</v>
      </c>
      <c r="Q1735" s="40">
        <v>452.1</v>
      </c>
      <c r="R1735" s="40">
        <v>466.5</v>
      </c>
      <c r="S1735" s="40">
        <v>486.7</v>
      </c>
      <c r="T1735" s="40">
        <v>499.4</v>
      </c>
      <c r="U1735" s="40">
        <v>506</v>
      </c>
      <c r="V1735" s="40">
        <v>518</v>
      </c>
      <c r="W1735" s="40">
        <v>550</v>
      </c>
      <c r="X1735" s="40">
        <v>586</v>
      </c>
      <c r="Y1735" s="40">
        <v>611</v>
      </c>
      <c r="Z1735" s="40">
        <v>633</v>
      </c>
      <c r="AA1735" s="40">
        <v>658.2</v>
      </c>
      <c r="AB1735" s="40">
        <v>674.2</v>
      </c>
      <c r="AC1735" s="40">
        <v>723.5</v>
      </c>
      <c r="AD1735" s="40">
        <v>734</v>
      </c>
      <c r="AE1735" s="40">
        <v>763</v>
      </c>
      <c r="AF1735" s="40">
        <v>779.1</v>
      </c>
      <c r="AG1735" s="40">
        <v>804.8</v>
      </c>
      <c r="AH1735" s="40">
        <v>829.5</v>
      </c>
      <c r="AI1735" s="40">
        <v>889</v>
      </c>
      <c r="AJ1735" s="40">
        <v>933.3</v>
      </c>
      <c r="AK1735" s="40">
        <v>977.8</v>
      </c>
      <c r="AL1735" s="40">
        <v>1008.4</v>
      </c>
      <c r="AM1735" s="40">
        <v>1038.0999999999999</v>
      </c>
      <c r="AN1735" s="40">
        <v>1060.8</v>
      </c>
      <c r="AO1735" s="40">
        <v>1084.5999999999999</v>
      </c>
      <c r="AP1735" s="40">
        <v>1109</v>
      </c>
      <c r="AQ1735" s="40">
        <v>1134.3</v>
      </c>
      <c r="AR1735" s="40">
        <v>1161.1475</v>
      </c>
      <c r="AS1735" s="40">
        <v>1139.9000000000001</v>
      </c>
      <c r="AT1735" s="40">
        <v>1164.2355</v>
      </c>
      <c r="AU1735" s="40">
        <v>1164.2355</v>
      </c>
      <c r="AV1735" s="40">
        <v>1189.0962</v>
      </c>
      <c r="AW1735" s="40">
        <v>1214.4931999999999</v>
      </c>
      <c r="AX1735" s="40">
        <v>1238.7827</v>
      </c>
      <c r="AY1735" s="40">
        <v>1263.5578</v>
      </c>
      <c r="AZ1735" s="40">
        <v>1288.8284000000001</v>
      </c>
      <c r="BA1735" s="40">
        <v>1314.6049</v>
      </c>
      <c r="BB1735" s="40">
        <v>1340.8972000000001</v>
      </c>
      <c r="BC1735" s="40">
        <v>1367.7152000000001</v>
      </c>
      <c r="BD1735" s="40">
        <v>1398.9512</v>
      </c>
      <c r="BE1735" s="40">
        <v>1408.7632000000001</v>
      </c>
      <c r="BF1735" s="40">
        <v>1411.0554</v>
      </c>
      <c r="BG1735" s="40">
        <v>1413.3577</v>
      </c>
      <c r="BH1735" s="40">
        <v>1420.3243</v>
      </c>
      <c r="BI1735" s="40">
        <v>1424.9</v>
      </c>
      <c r="BJ1735" s="40">
        <v>1433.2811999999999</v>
      </c>
      <c r="BK1735" s="40">
        <v>1497.8578</v>
      </c>
    </row>
    <row r="1736" spans="1:63" x14ac:dyDescent="0.3">
      <c r="A1736" s="40" t="s">
        <v>273</v>
      </c>
      <c r="B1736" s="40" t="s">
        <v>274</v>
      </c>
      <c r="C1736" s="40" t="s">
        <v>330</v>
      </c>
      <c r="D1736" s="40" t="s">
        <v>328</v>
      </c>
      <c r="E1736" s="40" t="s">
        <v>287</v>
      </c>
      <c r="F1736" s="40">
        <v>0</v>
      </c>
      <c r="G1736" s="40" t="s">
        <v>248</v>
      </c>
      <c r="H1736" s="40">
        <v>515</v>
      </c>
      <c r="I1736" s="40">
        <v>563</v>
      </c>
      <c r="J1736" s="40">
        <v>605</v>
      </c>
      <c r="K1736" s="40">
        <v>704</v>
      </c>
      <c r="L1736" s="40">
        <v>753</v>
      </c>
      <c r="M1736" s="40">
        <v>759</v>
      </c>
      <c r="N1736" s="40">
        <v>811</v>
      </c>
      <c r="O1736" s="40">
        <v>853</v>
      </c>
      <c r="P1736" s="40">
        <v>900</v>
      </c>
      <c r="Q1736" s="40">
        <v>906.39</v>
      </c>
      <c r="R1736" s="40">
        <v>907.33</v>
      </c>
      <c r="S1736" s="40">
        <v>967.4</v>
      </c>
      <c r="T1736" s="40">
        <v>946.77</v>
      </c>
      <c r="U1736" s="40">
        <v>1048.92</v>
      </c>
      <c r="V1736" s="40">
        <v>982.72</v>
      </c>
      <c r="W1736" s="40">
        <v>956.3</v>
      </c>
      <c r="X1736" s="40">
        <v>922.3</v>
      </c>
      <c r="Y1736" s="40">
        <v>919.7</v>
      </c>
      <c r="Z1736" s="40">
        <v>923.6</v>
      </c>
      <c r="AA1736" s="40">
        <v>950.3</v>
      </c>
      <c r="AB1736" s="40">
        <v>977.3</v>
      </c>
      <c r="AC1736" s="40">
        <v>1031.8</v>
      </c>
      <c r="AD1736" s="40">
        <v>1070</v>
      </c>
      <c r="AE1736" s="40">
        <v>1104.5999999999999</v>
      </c>
      <c r="AF1736" s="40">
        <v>1152.4000000000001</v>
      </c>
      <c r="AG1736" s="40">
        <v>1139.0907999999999</v>
      </c>
      <c r="AH1736" s="40">
        <v>1207.7837</v>
      </c>
      <c r="AI1736" s="40">
        <v>1205.2027</v>
      </c>
      <c r="AJ1736" s="40">
        <v>1253.0292999999999</v>
      </c>
      <c r="AK1736" s="40">
        <v>1225.5635</v>
      </c>
      <c r="AL1736" s="40">
        <v>1271.9142999999999</v>
      </c>
      <c r="AM1736" s="40">
        <v>1239.8816999999999</v>
      </c>
      <c r="AN1736" s="40">
        <v>1252.9983</v>
      </c>
      <c r="AO1736" s="40">
        <v>1271.8964000000001</v>
      </c>
      <c r="AP1736" s="40">
        <v>1273.1035999999999</v>
      </c>
      <c r="AQ1736" s="40">
        <v>1349.3786</v>
      </c>
      <c r="AR1736" s="40">
        <v>1392.3233</v>
      </c>
      <c r="AS1736" s="40">
        <v>1416.6134999999999</v>
      </c>
      <c r="AT1736" s="40">
        <v>1460.5</v>
      </c>
      <c r="AU1736" s="40">
        <v>1493.4</v>
      </c>
      <c r="AV1736" s="40">
        <v>1517.5</v>
      </c>
      <c r="AW1736" s="40">
        <v>1546.2</v>
      </c>
      <c r="AX1736" s="40">
        <v>1598.3</v>
      </c>
      <c r="AY1736" s="40">
        <v>1622.01</v>
      </c>
      <c r="AZ1736" s="40">
        <v>1674.51</v>
      </c>
      <c r="BA1736" s="40">
        <v>1682.4</v>
      </c>
      <c r="BB1736" s="40">
        <v>1722.7</v>
      </c>
      <c r="BC1736" s="40">
        <v>1767.8</v>
      </c>
      <c r="BD1736" s="40">
        <v>1833.3</v>
      </c>
      <c r="BE1736" s="40">
        <v>1879.2</v>
      </c>
      <c r="BF1736" s="40">
        <v>1951</v>
      </c>
      <c r="BG1736" s="40">
        <v>2025.5</v>
      </c>
      <c r="BH1736" s="40">
        <v>2103.6999999999998</v>
      </c>
      <c r="BI1736" s="40">
        <v>2197.8000000000002</v>
      </c>
      <c r="BJ1736" s="40">
        <v>2301.1999999999998</v>
      </c>
      <c r="BK1736" s="40">
        <v>2301.1999999999998</v>
      </c>
    </row>
    <row r="1737" spans="1:63" x14ac:dyDescent="0.3">
      <c r="A1737" s="40" t="s">
        <v>161</v>
      </c>
      <c r="B1737" s="40" t="s">
        <v>162</v>
      </c>
      <c r="C1737" s="40" t="s">
        <v>330</v>
      </c>
      <c r="D1737" s="40" t="s">
        <v>328</v>
      </c>
      <c r="E1737" s="40" t="s">
        <v>287</v>
      </c>
      <c r="F1737" s="40">
        <v>0</v>
      </c>
      <c r="G1737" s="40" t="s">
        <v>248</v>
      </c>
      <c r="H1737" s="40">
        <v>3277.9</v>
      </c>
      <c r="I1737" s="40">
        <v>3519.65</v>
      </c>
      <c r="J1737" s="40">
        <v>3661.1727999999998</v>
      </c>
      <c r="K1737" s="40">
        <v>3953.4</v>
      </c>
      <c r="L1737" s="40">
        <v>4264.5030999999999</v>
      </c>
      <c r="M1737" s="40">
        <v>4359.7</v>
      </c>
      <c r="N1737" s="40">
        <v>4476.5</v>
      </c>
      <c r="O1737" s="40">
        <v>4411.3999999999996</v>
      </c>
      <c r="P1737" s="40">
        <v>4891.7</v>
      </c>
      <c r="Q1737" s="40">
        <v>4842</v>
      </c>
      <c r="R1737" s="40">
        <v>4962</v>
      </c>
      <c r="S1737" s="40">
        <v>4281.1000000000004</v>
      </c>
      <c r="T1737" s="40">
        <v>3920</v>
      </c>
      <c r="U1737" s="40">
        <v>3408</v>
      </c>
      <c r="V1737" s="40">
        <v>3720.2</v>
      </c>
      <c r="W1737" s="40">
        <v>3916</v>
      </c>
      <c r="X1737" s="40">
        <v>3966.2</v>
      </c>
      <c r="Y1737" s="40">
        <v>4297.8</v>
      </c>
      <c r="Z1737" s="40">
        <v>4599.5</v>
      </c>
      <c r="AA1737" s="40">
        <v>5395</v>
      </c>
      <c r="AB1737" s="40">
        <v>5715.5</v>
      </c>
      <c r="AC1737" s="40">
        <v>5907.8</v>
      </c>
      <c r="AD1737" s="40">
        <v>5097.6000000000004</v>
      </c>
      <c r="AE1737" s="40">
        <v>4467.5</v>
      </c>
      <c r="AF1737" s="40">
        <v>4025.5</v>
      </c>
      <c r="AG1737" s="40">
        <v>4166.5</v>
      </c>
      <c r="AH1737" s="40">
        <v>4271.5</v>
      </c>
      <c r="AI1737" s="40">
        <v>4397.5</v>
      </c>
      <c r="AJ1737" s="40">
        <v>4532.3999999999996</v>
      </c>
      <c r="AK1737" s="40">
        <v>4714.3999999999996</v>
      </c>
      <c r="AL1737" s="40">
        <v>4654.2794999999996</v>
      </c>
      <c r="AM1737" s="40">
        <v>4685.9346999999998</v>
      </c>
      <c r="AN1737" s="40">
        <v>4729.7754000000004</v>
      </c>
      <c r="AO1737" s="40">
        <v>4786.4580999999998</v>
      </c>
      <c r="AP1737" s="40">
        <v>4910.1647999999996</v>
      </c>
      <c r="AQ1737" s="40">
        <v>5007.6283000000003</v>
      </c>
      <c r="AR1737" s="40">
        <v>5119.5914000000002</v>
      </c>
      <c r="AS1737" s="40">
        <v>5323.3984</v>
      </c>
      <c r="AT1737" s="40">
        <v>5553.0745999999999</v>
      </c>
      <c r="AU1737" s="40">
        <v>5784.3152</v>
      </c>
      <c r="AV1737" s="40">
        <v>5931.0240999999996</v>
      </c>
      <c r="AW1737" s="40">
        <v>6535.2952999999998</v>
      </c>
      <c r="AX1737" s="40">
        <v>6766.6036999999997</v>
      </c>
      <c r="AY1737" s="40">
        <v>7063.6143000000002</v>
      </c>
      <c r="AZ1737" s="40">
        <v>7255.6737000000003</v>
      </c>
      <c r="BA1737" s="40">
        <v>7313.2</v>
      </c>
      <c r="BB1737" s="40">
        <v>7782.4192999999996</v>
      </c>
      <c r="BC1737" s="40">
        <v>8034.4853999999996</v>
      </c>
      <c r="BD1737" s="40">
        <v>8329.2294000000002</v>
      </c>
      <c r="BE1737" s="40">
        <v>8931.0661</v>
      </c>
      <c r="BF1737" s="40">
        <v>9253.0701000000008</v>
      </c>
      <c r="BG1737" s="40">
        <v>9587.4372000000003</v>
      </c>
      <c r="BH1737" s="40">
        <v>9934.6749</v>
      </c>
      <c r="BI1737" s="40">
        <v>10295.3102</v>
      </c>
      <c r="BJ1737" s="40">
        <v>10669.8941</v>
      </c>
      <c r="BK1737" s="40">
        <v>11463.0897</v>
      </c>
    </row>
    <row r="1738" spans="1:63" x14ac:dyDescent="0.3">
      <c r="A1738" s="40" t="s">
        <v>163</v>
      </c>
      <c r="B1738" s="40" t="s">
        <v>164</v>
      </c>
      <c r="C1738" s="40" t="s">
        <v>330</v>
      </c>
      <c r="D1738" s="40" t="s">
        <v>328</v>
      </c>
      <c r="E1738" s="40" t="s">
        <v>287</v>
      </c>
      <c r="F1738" s="40">
        <v>0</v>
      </c>
      <c r="G1738" s="40" t="s">
        <v>248</v>
      </c>
      <c r="H1738" s="40">
        <v>2119</v>
      </c>
      <c r="I1738" s="40">
        <v>2160</v>
      </c>
      <c r="J1738" s="40">
        <v>2203</v>
      </c>
      <c r="K1738" s="40">
        <v>2244</v>
      </c>
      <c r="L1738" s="40">
        <v>2295</v>
      </c>
      <c r="M1738" s="40">
        <v>2343</v>
      </c>
      <c r="N1738" s="40">
        <v>2408</v>
      </c>
      <c r="O1738" s="40">
        <v>2470</v>
      </c>
      <c r="P1738" s="40">
        <v>2044</v>
      </c>
      <c r="Q1738" s="40">
        <v>2010</v>
      </c>
      <c r="R1738" s="40">
        <v>1970</v>
      </c>
      <c r="S1738" s="40">
        <v>1735</v>
      </c>
      <c r="T1738" s="40">
        <v>1700</v>
      </c>
      <c r="U1738" s="40">
        <v>1365.5</v>
      </c>
      <c r="V1738" s="40">
        <v>1386.1</v>
      </c>
      <c r="W1738" s="40">
        <v>1465.2</v>
      </c>
      <c r="X1738" s="40">
        <v>1532.4</v>
      </c>
      <c r="Y1738" s="40">
        <v>1539.4</v>
      </c>
      <c r="Z1738" s="40">
        <v>1578.8</v>
      </c>
      <c r="AA1738" s="40">
        <v>1617.27</v>
      </c>
      <c r="AB1738" s="40">
        <v>1777.55</v>
      </c>
      <c r="AC1738" s="40">
        <v>1839.35</v>
      </c>
      <c r="AD1738" s="40">
        <v>1540</v>
      </c>
      <c r="AE1738" s="40">
        <v>1420</v>
      </c>
      <c r="AF1738" s="40">
        <v>1540</v>
      </c>
      <c r="AG1738" s="40">
        <v>1560</v>
      </c>
      <c r="AH1738" s="40">
        <v>1589</v>
      </c>
      <c r="AI1738" s="40">
        <v>1652</v>
      </c>
      <c r="AJ1738" s="40">
        <v>1720</v>
      </c>
      <c r="AK1738" s="40">
        <v>1795</v>
      </c>
      <c r="AL1738" s="40">
        <v>1860</v>
      </c>
      <c r="AM1738" s="40">
        <v>1690</v>
      </c>
      <c r="AN1738" s="40">
        <v>1720</v>
      </c>
      <c r="AO1738" s="40">
        <v>1650</v>
      </c>
      <c r="AP1738" s="40">
        <v>1659.06</v>
      </c>
      <c r="AQ1738" s="40">
        <v>1818.6</v>
      </c>
      <c r="AR1738" s="40">
        <v>1997.1</v>
      </c>
      <c r="AS1738" s="40">
        <v>2114.8000000000002</v>
      </c>
      <c r="AT1738" s="40">
        <v>2288.3966</v>
      </c>
      <c r="AU1738" s="40">
        <v>2375.8836000000001</v>
      </c>
      <c r="AV1738" s="40">
        <v>2466.8433</v>
      </c>
      <c r="AW1738" s="40">
        <v>2527.4884000000002</v>
      </c>
      <c r="AX1738" s="40">
        <v>2560</v>
      </c>
      <c r="AY1738" s="40">
        <v>2403.3000000000002</v>
      </c>
      <c r="AZ1738" s="40">
        <v>2412.4</v>
      </c>
      <c r="BA1738" s="40">
        <v>2635</v>
      </c>
      <c r="BB1738" s="40">
        <v>2422.9</v>
      </c>
      <c r="BC1738" s="40">
        <v>2310.0194999999999</v>
      </c>
      <c r="BD1738" s="40">
        <v>2570.3854000000001</v>
      </c>
      <c r="BE1738" s="40">
        <v>2640.9180999999999</v>
      </c>
      <c r="BF1738" s="40">
        <v>2730.0046000000002</v>
      </c>
      <c r="BG1738" s="40">
        <v>2833.6322</v>
      </c>
      <c r="BH1738" s="40">
        <v>2920.2161000000001</v>
      </c>
      <c r="BI1738" s="40">
        <v>2918</v>
      </c>
      <c r="BJ1738" s="40">
        <v>3145.1</v>
      </c>
      <c r="BK1738" s="40">
        <v>3278.3227000000002</v>
      </c>
    </row>
    <row r="1739" spans="1:63" x14ac:dyDescent="0.3">
      <c r="A1739" s="40" t="s">
        <v>167</v>
      </c>
      <c r="B1739" s="40" t="s">
        <v>168</v>
      </c>
      <c r="C1739" s="40" t="s">
        <v>330</v>
      </c>
      <c r="D1739" s="40" t="s">
        <v>328</v>
      </c>
      <c r="E1739" s="40" t="s">
        <v>287</v>
      </c>
      <c r="F1739" s="40">
        <v>0</v>
      </c>
      <c r="G1739" s="40" t="s">
        <v>248</v>
      </c>
      <c r="H1739" s="40">
        <v>3132.5</v>
      </c>
      <c r="I1739" s="40">
        <v>3270</v>
      </c>
      <c r="J1739" s="40">
        <v>3303</v>
      </c>
      <c r="K1739" s="40">
        <v>3614</v>
      </c>
      <c r="L1739" s="40">
        <v>3780</v>
      </c>
      <c r="M1739" s="40">
        <v>3902.5</v>
      </c>
      <c r="N1739" s="40">
        <v>4031.5</v>
      </c>
      <c r="O1739" s="40">
        <v>4178</v>
      </c>
      <c r="P1739" s="40">
        <v>4041</v>
      </c>
      <c r="Q1739" s="40">
        <v>4065.3492000000001</v>
      </c>
      <c r="R1739" s="40">
        <v>4171.7079000000003</v>
      </c>
      <c r="S1739" s="40">
        <v>4288.4549999999999</v>
      </c>
      <c r="T1739" s="40">
        <v>2979.2692000000002</v>
      </c>
      <c r="U1739" s="40">
        <v>3141.6826999999998</v>
      </c>
      <c r="V1739" s="40">
        <v>3381.5374999999999</v>
      </c>
      <c r="W1739" s="40">
        <v>3638.2710999999999</v>
      </c>
      <c r="X1739" s="40">
        <v>3899.1613000000002</v>
      </c>
      <c r="Y1739" s="40">
        <v>4084.6300999999999</v>
      </c>
      <c r="Z1739" s="40">
        <v>4299.8220000000001</v>
      </c>
      <c r="AA1739" s="40">
        <v>4521.7645000000002</v>
      </c>
      <c r="AB1739" s="40">
        <v>4757.7367999999997</v>
      </c>
      <c r="AC1739" s="40">
        <v>5014.4207999999999</v>
      </c>
      <c r="AD1739" s="40">
        <v>5285.0968999999996</v>
      </c>
      <c r="AE1739" s="40">
        <v>3580.81</v>
      </c>
      <c r="AF1739" s="40">
        <v>2820.538</v>
      </c>
      <c r="AG1739" s="40">
        <v>2708.8128000000002</v>
      </c>
      <c r="AH1739" s="40">
        <v>2848.72</v>
      </c>
      <c r="AI1739" s="40">
        <v>2996.1772999999998</v>
      </c>
      <c r="AJ1739" s="40">
        <v>3151.6034</v>
      </c>
      <c r="AK1739" s="40">
        <v>3315.4470000000001</v>
      </c>
      <c r="AL1739" s="40">
        <v>3488.18</v>
      </c>
      <c r="AM1739" s="40">
        <v>3670.2905999999998</v>
      </c>
      <c r="AN1739" s="40">
        <v>3862.3182999999999</v>
      </c>
      <c r="AO1739" s="40">
        <v>4064.8117000000002</v>
      </c>
      <c r="AP1739" s="40">
        <v>4278.4120999999996</v>
      </c>
      <c r="AQ1739" s="40">
        <v>4503.5865999999996</v>
      </c>
      <c r="AR1739" s="40">
        <v>4741.1466</v>
      </c>
      <c r="AS1739" s="40">
        <v>4991.7442000000001</v>
      </c>
      <c r="AT1739" s="40">
        <v>5256.1027999999997</v>
      </c>
      <c r="AU1739" s="40">
        <v>5544.0119000000004</v>
      </c>
      <c r="AV1739" s="40">
        <v>5838.2920000000004</v>
      </c>
      <c r="AW1739" s="40">
        <v>6139.8091999999997</v>
      </c>
      <c r="AX1739" s="40">
        <v>6467.4885999999997</v>
      </c>
      <c r="AY1739" s="40">
        <v>6819.6082999999999</v>
      </c>
      <c r="AZ1739" s="40">
        <v>7178.2915000000003</v>
      </c>
      <c r="BA1739" s="40">
        <v>7563.5286999999998</v>
      </c>
      <c r="BB1739" s="40">
        <v>7970.1839</v>
      </c>
      <c r="BC1739" s="40">
        <v>8399.4490000000005</v>
      </c>
      <c r="BD1739" s="40">
        <v>8852.6728000000003</v>
      </c>
      <c r="BE1739" s="40">
        <v>9236.1139999999996</v>
      </c>
      <c r="BF1739" s="40">
        <v>9011.8562999999995</v>
      </c>
      <c r="BG1739" s="40">
        <v>9501.0580000000009</v>
      </c>
      <c r="BH1739" s="40">
        <v>10017.676600000001</v>
      </c>
      <c r="BI1739" s="40">
        <v>10563.2832</v>
      </c>
      <c r="BJ1739" s="40">
        <v>11139.543100000001</v>
      </c>
      <c r="BK1739" s="40">
        <v>11748.215700000001</v>
      </c>
    </row>
    <row r="1740" spans="1:63" x14ac:dyDescent="0.3">
      <c r="A1740" s="40" t="s">
        <v>169</v>
      </c>
      <c r="B1740" s="40" t="s">
        <v>170</v>
      </c>
      <c r="C1740" s="40" t="s">
        <v>330</v>
      </c>
      <c r="D1740" s="40" t="s">
        <v>328</v>
      </c>
      <c r="E1740" s="40" t="s">
        <v>287</v>
      </c>
      <c r="F1740" s="40">
        <v>0</v>
      </c>
      <c r="G1740" s="40" t="s">
        <v>248</v>
      </c>
      <c r="H1740" s="40">
        <v>4383.8</v>
      </c>
      <c r="I1740" s="40">
        <v>4610</v>
      </c>
      <c r="J1740" s="40">
        <v>4864.7</v>
      </c>
      <c r="K1740" s="40">
        <v>5127.8999999999996</v>
      </c>
      <c r="L1740" s="40">
        <v>5373.9</v>
      </c>
      <c r="M1740" s="40">
        <v>5618.9</v>
      </c>
      <c r="N1740" s="40">
        <v>5894</v>
      </c>
      <c r="O1740" s="40">
        <v>6211</v>
      </c>
      <c r="P1740" s="40">
        <v>6564.6</v>
      </c>
      <c r="Q1740" s="40">
        <v>6857.9</v>
      </c>
      <c r="R1740" s="40">
        <v>7167.2</v>
      </c>
      <c r="S1740" s="40">
        <v>7517.6</v>
      </c>
      <c r="T1740" s="40">
        <v>7928.7</v>
      </c>
      <c r="U1740" s="40">
        <v>8231.7999999999993</v>
      </c>
      <c r="V1740" s="40">
        <v>8555.9</v>
      </c>
      <c r="W1740" s="40">
        <v>9004.1</v>
      </c>
      <c r="X1740" s="40">
        <v>9336.1</v>
      </c>
      <c r="Y1740" s="40">
        <v>9727.4</v>
      </c>
      <c r="Z1740" s="40">
        <v>10094.5</v>
      </c>
      <c r="AA1740" s="40">
        <v>10410.299999999999</v>
      </c>
      <c r="AB1740" s="40">
        <v>10630.1</v>
      </c>
      <c r="AC1740" s="40">
        <v>10932.5</v>
      </c>
      <c r="AD1740" s="40">
        <v>11232.1</v>
      </c>
      <c r="AE1740" s="40">
        <v>11469.1</v>
      </c>
      <c r="AF1740" s="40">
        <v>11760.5</v>
      </c>
      <c r="AG1740" s="40">
        <v>12192.3</v>
      </c>
      <c r="AH1740" s="40">
        <v>12534.700800000001</v>
      </c>
      <c r="AI1740" s="40">
        <v>12942.700800000001</v>
      </c>
      <c r="AJ1740" s="40">
        <v>13313.858</v>
      </c>
      <c r="AK1740" s="40">
        <v>13341.0008</v>
      </c>
      <c r="AL1740" s="40">
        <v>13461.718000000001</v>
      </c>
      <c r="AM1740" s="40">
        <v>13610.773999999999</v>
      </c>
      <c r="AN1740" s="40">
        <v>14265.124</v>
      </c>
      <c r="AO1740" s="40">
        <v>14666.945</v>
      </c>
      <c r="AP1740" s="40">
        <v>15100</v>
      </c>
      <c r="AQ1740" s="40">
        <v>15485</v>
      </c>
      <c r="AR1740" s="40">
        <v>16001.1</v>
      </c>
      <c r="AS1740" s="40">
        <v>16461.669999999998</v>
      </c>
      <c r="AT1740" s="40">
        <v>16972.240000000002</v>
      </c>
      <c r="AU1740" s="40">
        <v>17432.810000000001</v>
      </c>
      <c r="AV1740" s="40">
        <v>17988.68</v>
      </c>
      <c r="AW1740" s="40">
        <v>18184.02</v>
      </c>
      <c r="AX1740" s="40">
        <v>18378.400000000001</v>
      </c>
      <c r="AY1740" s="40">
        <v>18940</v>
      </c>
      <c r="AZ1740" s="40">
        <v>19263.376199999999</v>
      </c>
      <c r="BA1740" s="40">
        <v>19560.689399999999</v>
      </c>
      <c r="BB1740" s="40">
        <v>19863.75</v>
      </c>
      <c r="BC1740" s="40">
        <v>20172.71</v>
      </c>
      <c r="BD1740" s="40">
        <v>20487.755000000001</v>
      </c>
      <c r="BE1740" s="40">
        <v>20808.956999999999</v>
      </c>
      <c r="BF1740" s="40">
        <v>23895.744999999999</v>
      </c>
      <c r="BG1740" s="40">
        <v>24275.876799999998</v>
      </c>
      <c r="BH1740" s="40">
        <v>24663.623</v>
      </c>
      <c r="BI1740" s="40">
        <v>25151.497800000001</v>
      </c>
      <c r="BJ1740" s="40">
        <v>25545.319</v>
      </c>
      <c r="BK1740" s="40">
        <v>25980.528999999999</v>
      </c>
    </row>
    <row r="1741" spans="1:63" x14ac:dyDescent="0.3">
      <c r="A1741" s="40" t="s">
        <v>173</v>
      </c>
      <c r="B1741" s="40" t="s">
        <v>174</v>
      </c>
      <c r="C1741" s="40" t="s">
        <v>330</v>
      </c>
      <c r="D1741" s="40" t="s">
        <v>328</v>
      </c>
      <c r="E1741" s="40" t="s">
        <v>287</v>
      </c>
      <c r="F1741" s="40">
        <v>0</v>
      </c>
      <c r="G1741" s="40" t="s">
        <v>248</v>
      </c>
      <c r="H1741" s="40">
        <v>1572</v>
      </c>
      <c r="I1741" s="40">
        <v>1479.2</v>
      </c>
      <c r="J1741" s="40">
        <v>1557.6</v>
      </c>
      <c r="K1741" s="40">
        <v>1598.9</v>
      </c>
      <c r="L1741" s="40">
        <v>1782.3</v>
      </c>
      <c r="M1741" s="40">
        <v>1933</v>
      </c>
      <c r="N1741" s="40">
        <v>1971.56</v>
      </c>
      <c r="O1741" s="40">
        <v>2013.76</v>
      </c>
      <c r="P1741" s="40">
        <v>2039.2</v>
      </c>
      <c r="Q1741" s="40">
        <v>2090.5</v>
      </c>
      <c r="R1741" s="40">
        <v>2141.8000000000002</v>
      </c>
      <c r="S1741" s="40">
        <v>2035.6</v>
      </c>
      <c r="T1741" s="40">
        <v>1844.8</v>
      </c>
      <c r="U1741" s="40">
        <v>1863.8</v>
      </c>
      <c r="V1741" s="40">
        <v>1919.3</v>
      </c>
      <c r="W1741" s="40">
        <v>1969.3</v>
      </c>
      <c r="X1741" s="40">
        <v>2025.8</v>
      </c>
      <c r="Y1741" s="40">
        <v>2054.1999999999998</v>
      </c>
      <c r="Z1741" s="40">
        <v>2032.1</v>
      </c>
      <c r="AA1741" s="40">
        <v>1858.6</v>
      </c>
      <c r="AB1741" s="40">
        <v>1893</v>
      </c>
      <c r="AC1741" s="40">
        <v>1966.7</v>
      </c>
      <c r="AD1741" s="40">
        <v>1840</v>
      </c>
      <c r="AE1741" s="40">
        <v>1840</v>
      </c>
      <c r="AF1741" s="40">
        <v>1937.2</v>
      </c>
      <c r="AG1741" s="40">
        <v>2136.4</v>
      </c>
      <c r="AH1741" s="40">
        <v>2304.3000000000002</v>
      </c>
      <c r="AI1741" s="40">
        <v>2245.5</v>
      </c>
      <c r="AJ1741" s="40">
        <v>2328</v>
      </c>
      <c r="AK1741" s="40">
        <v>2315.4</v>
      </c>
      <c r="AL1741" s="40">
        <v>2396.8000000000002</v>
      </c>
      <c r="AM1741" s="40">
        <v>2465.6</v>
      </c>
      <c r="AN1741" s="40">
        <v>2558.4</v>
      </c>
      <c r="AO1741" s="40">
        <v>2635.4</v>
      </c>
      <c r="AP1741" s="40">
        <v>2678.3</v>
      </c>
      <c r="AQ1741" s="40">
        <v>2757.5</v>
      </c>
      <c r="AR1741" s="40">
        <v>2806.2</v>
      </c>
      <c r="AS1741" s="40">
        <v>2843.2</v>
      </c>
      <c r="AT1741" s="40">
        <v>2881.9</v>
      </c>
      <c r="AU1741" s="40">
        <v>2932.3</v>
      </c>
      <c r="AV1741" s="40">
        <v>3010</v>
      </c>
      <c r="AW1741" s="40">
        <v>2941.8910999999998</v>
      </c>
      <c r="AX1741" s="40">
        <v>2970.4834999999998</v>
      </c>
      <c r="AY1741" s="40">
        <v>3004.0434</v>
      </c>
      <c r="AZ1741" s="40">
        <v>3064.2330000000002</v>
      </c>
      <c r="BA1741" s="40">
        <v>3121.8469</v>
      </c>
      <c r="BB1741" s="40">
        <v>3160.5430000000001</v>
      </c>
      <c r="BC1741" s="40">
        <v>3219.9650000000001</v>
      </c>
      <c r="BD1741" s="40">
        <v>3280.7584999999999</v>
      </c>
      <c r="BE1741" s="40">
        <v>3351.7565</v>
      </c>
      <c r="BF1741" s="40">
        <v>3382.1010000000001</v>
      </c>
      <c r="BG1741" s="40">
        <v>3457.8148000000001</v>
      </c>
      <c r="BH1741" s="40">
        <v>3528.8436000000002</v>
      </c>
      <c r="BI1741" s="40">
        <v>3513.0506</v>
      </c>
      <c r="BJ1741" s="40">
        <v>3586.6239999999998</v>
      </c>
      <c r="BK1741" s="40">
        <v>3638.3706999999999</v>
      </c>
    </row>
    <row r="1742" spans="1:63" x14ac:dyDescent="0.3">
      <c r="A1742" s="40" t="s">
        <v>5</v>
      </c>
      <c r="B1742" s="40" t="s">
        <v>6</v>
      </c>
      <c r="C1742" s="40" t="s">
        <v>329</v>
      </c>
      <c r="D1742" s="40" t="s">
        <v>131</v>
      </c>
      <c r="E1742" s="40" t="s">
        <v>293</v>
      </c>
      <c r="G1742" s="40" t="s">
        <v>132</v>
      </c>
      <c r="AK1742" s="40">
        <v>1427.0295410000001</v>
      </c>
      <c r="AU1742" s="40">
        <v>1427.0295410000001</v>
      </c>
      <c r="BE1742" s="40">
        <v>1427.0295410000001</v>
      </c>
    </row>
    <row r="1743" spans="1:63" x14ac:dyDescent="0.3">
      <c r="A1743" s="40" t="s">
        <v>151</v>
      </c>
      <c r="B1743" s="40" t="s">
        <v>152</v>
      </c>
      <c r="C1743" s="40" t="s">
        <v>329</v>
      </c>
      <c r="D1743" s="40" t="s">
        <v>131</v>
      </c>
      <c r="E1743" s="40" t="s">
        <v>293</v>
      </c>
      <c r="G1743" s="40" t="s">
        <v>132</v>
      </c>
    </row>
    <row r="1744" spans="1:63" x14ac:dyDescent="0.3">
      <c r="A1744" s="40" t="s">
        <v>157</v>
      </c>
      <c r="B1744" s="40" t="s">
        <v>158</v>
      </c>
      <c r="C1744" s="40" t="s">
        <v>329</v>
      </c>
      <c r="D1744" s="40" t="s">
        <v>131</v>
      </c>
      <c r="E1744" s="40" t="s">
        <v>293</v>
      </c>
      <c r="G1744" s="40" t="s">
        <v>132</v>
      </c>
      <c r="AK1744" s="40">
        <v>5166.7158200000003</v>
      </c>
      <c r="AU1744" s="40">
        <v>5166.7158200000003</v>
      </c>
      <c r="BE1744" s="40">
        <v>5166.7158200000003</v>
      </c>
    </row>
    <row r="1745" spans="1:57" x14ac:dyDescent="0.3">
      <c r="A1745" s="40" t="s">
        <v>159</v>
      </c>
      <c r="B1745" s="40" t="s">
        <v>160</v>
      </c>
      <c r="C1745" s="40" t="s">
        <v>329</v>
      </c>
      <c r="D1745" s="40" t="s">
        <v>131</v>
      </c>
      <c r="E1745" s="40" t="s">
        <v>293</v>
      </c>
      <c r="G1745" s="40" t="s">
        <v>132</v>
      </c>
      <c r="AK1745" s="40">
        <v>4187.6147460000002</v>
      </c>
      <c r="AU1745" s="40">
        <v>4187.6147460000002</v>
      </c>
      <c r="BE1745" s="40">
        <v>4187.6147460000002</v>
      </c>
    </row>
    <row r="1746" spans="1:57" x14ac:dyDescent="0.3">
      <c r="A1746" s="40" t="s">
        <v>275</v>
      </c>
      <c r="B1746" s="40" t="s">
        <v>276</v>
      </c>
      <c r="C1746" s="40" t="s">
        <v>329</v>
      </c>
      <c r="D1746" s="40" t="s">
        <v>131</v>
      </c>
      <c r="E1746" s="40" t="s">
        <v>293</v>
      </c>
      <c r="G1746" s="40" t="s">
        <v>132</v>
      </c>
      <c r="AK1746" s="40">
        <v>2272.4147950000001</v>
      </c>
      <c r="AU1746" s="40">
        <v>2272.4147950000001</v>
      </c>
      <c r="BE1746" s="40">
        <v>2272.4147950000001</v>
      </c>
    </row>
    <row r="1747" spans="1:57" x14ac:dyDescent="0.3">
      <c r="A1747" s="40" t="s">
        <v>277</v>
      </c>
      <c r="B1747" s="40" t="s">
        <v>278</v>
      </c>
      <c r="C1747" s="40" t="s">
        <v>329</v>
      </c>
      <c r="D1747" s="40" t="s">
        <v>131</v>
      </c>
      <c r="E1747" s="40" t="s">
        <v>293</v>
      </c>
      <c r="G1747" s="40" t="s">
        <v>132</v>
      </c>
      <c r="AK1747" s="40">
        <v>1815.103394</v>
      </c>
      <c r="AU1747" s="40">
        <v>1815.103394</v>
      </c>
      <c r="BE1747" s="40">
        <v>1815.103394</v>
      </c>
    </row>
    <row r="1748" spans="1:57" x14ac:dyDescent="0.3">
      <c r="A1748" s="40" t="s">
        <v>165</v>
      </c>
      <c r="B1748" s="40" t="s">
        <v>166</v>
      </c>
      <c r="C1748" s="40" t="s">
        <v>329</v>
      </c>
      <c r="D1748" s="40" t="s">
        <v>131</v>
      </c>
      <c r="E1748" s="40" t="s">
        <v>293</v>
      </c>
      <c r="G1748" s="40" t="s">
        <v>132</v>
      </c>
      <c r="AK1748" s="40">
        <v>2739.1450199999999</v>
      </c>
      <c r="AU1748" s="40">
        <v>2739.1450199999999</v>
      </c>
      <c r="BE1748" s="40">
        <v>2739.1450199999999</v>
      </c>
    </row>
    <row r="1749" spans="1:57" x14ac:dyDescent="0.3">
      <c r="A1749" s="40" t="s">
        <v>171</v>
      </c>
      <c r="B1749" s="40" t="s">
        <v>172</v>
      </c>
      <c r="C1749" s="40" t="s">
        <v>329</v>
      </c>
      <c r="D1749" s="40" t="s">
        <v>131</v>
      </c>
      <c r="E1749" s="40" t="s">
        <v>293</v>
      </c>
      <c r="G1749" s="40" t="s">
        <v>132</v>
      </c>
    </row>
    <row r="1750" spans="1:57" x14ac:dyDescent="0.3">
      <c r="A1750" s="40" t="s">
        <v>175</v>
      </c>
      <c r="B1750" s="40" t="s">
        <v>176</v>
      </c>
      <c r="C1750" s="40" t="s">
        <v>329</v>
      </c>
      <c r="D1750" s="40" t="s">
        <v>131</v>
      </c>
      <c r="E1750" s="40" t="s">
        <v>293</v>
      </c>
      <c r="G1750" s="40" t="s">
        <v>132</v>
      </c>
      <c r="AK1750" s="40">
        <v>53460.3125</v>
      </c>
      <c r="AU1750" s="40">
        <v>53460.3125</v>
      </c>
      <c r="BE1750" s="40">
        <v>53460.3125</v>
      </c>
    </row>
    <row r="1751" spans="1:57" x14ac:dyDescent="0.3">
      <c r="A1751" s="40" t="s">
        <v>177</v>
      </c>
      <c r="B1751" s="40" t="s">
        <v>178</v>
      </c>
      <c r="C1751" s="40" t="s">
        <v>329</v>
      </c>
      <c r="D1751" s="40" t="s">
        <v>131</v>
      </c>
      <c r="E1751" s="40" t="s">
        <v>293</v>
      </c>
      <c r="G1751" s="40" t="s">
        <v>132</v>
      </c>
      <c r="AK1751" s="40">
        <v>3405.8054200000001</v>
      </c>
      <c r="AU1751" s="40">
        <v>3405.8054200000001</v>
      </c>
      <c r="BE1751" s="40">
        <v>3405.8054200000001</v>
      </c>
    </row>
    <row r="1752" spans="1:57" x14ac:dyDescent="0.3">
      <c r="A1752" s="40" t="s">
        <v>179</v>
      </c>
      <c r="B1752" s="40" t="s">
        <v>180</v>
      </c>
      <c r="C1752" s="40" t="s">
        <v>329</v>
      </c>
      <c r="D1752" s="40" t="s">
        <v>131</v>
      </c>
      <c r="E1752" s="40" t="s">
        <v>293</v>
      </c>
      <c r="G1752" s="40" t="s">
        <v>132</v>
      </c>
    </row>
    <row r="1753" spans="1:57" x14ac:dyDescent="0.3">
      <c r="A1753" s="40" t="s">
        <v>279</v>
      </c>
      <c r="B1753" s="40" t="s">
        <v>280</v>
      </c>
      <c r="C1753" s="40" t="s">
        <v>329</v>
      </c>
      <c r="D1753" s="40" t="s">
        <v>131</v>
      </c>
      <c r="E1753" s="40" t="s">
        <v>293</v>
      </c>
      <c r="G1753" s="40" t="s">
        <v>132</v>
      </c>
    </row>
    <row r="1754" spans="1:57" x14ac:dyDescent="0.3">
      <c r="A1754" s="40" t="s">
        <v>281</v>
      </c>
      <c r="B1754" s="40" t="s">
        <v>282</v>
      </c>
      <c r="C1754" s="40" t="s">
        <v>329</v>
      </c>
      <c r="D1754" s="40" t="s">
        <v>131</v>
      </c>
      <c r="E1754" s="40" t="s">
        <v>293</v>
      </c>
      <c r="G1754" s="40" t="s">
        <v>132</v>
      </c>
    </row>
    <row r="1755" spans="1:57" x14ac:dyDescent="0.3">
      <c r="A1755" s="40" t="s">
        <v>147</v>
      </c>
      <c r="B1755" s="40" t="s">
        <v>148</v>
      </c>
      <c r="C1755" s="40" t="s">
        <v>330</v>
      </c>
      <c r="D1755" s="40" t="s">
        <v>131</v>
      </c>
      <c r="E1755" s="40" t="s">
        <v>293</v>
      </c>
      <c r="G1755" s="40" t="s">
        <v>132</v>
      </c>
    </row>
    <row r="1756" spans="1:57" x14ac:dyDescent="0.3">
      <c r="A1756" s="40" t="s">
        <v>153</v>
      </c>
      <c r="B1756" s="40" t="s">
        <v>154</v>
      </c>
      <c r="C1756" s="40" t="s">
        <v>330</v>
      </c>
      <c r="D1756" s="40" t="s">
        <v>131</v>
      </c>
      <c r="E1756" s="40" t="s">
        <v>293</v>
      </c>
      <c r="G1756" s="40" t="s">
        <v>132</v>
      </c>
      <c r="AK1756" s="40">
        <v>3680.4057619999999</v>
      </c>
      <c r="AU1756" s="40">
        <v>3680.4057619999999</v>
      </c>
      <c r="BE1756" s="40">
        <v>3680.4057619999999</v>
      </c>
    </row>
    <row r="1757" spans="1:57" x14ac:dyDescent="0.3">
      <c r="A1757" s="40" t="s">
        <v>155</v>
      </c>
      <c r="B1757" s="40" t="s">
        <v>156</v>
      </c>
      <c r="C1757" s="40" t="s">
        <v>330</v>
      </c>
      <c r="D1757" s="40" t="s">
        <v>131</v>
      </c>
      <c r="E1757" s="40" t="s">
        <v>293</v>
      </c>
      <c r="G1757" s="40" t="s">
        <v>132</v>
      </c>
    </row>
    <row r="1758" spans="1:57" x14ac:dyDescent="0.3">
      <c r="A1758" s="40" t="s">
        <v>284</v>
      </c>
      <c r="B1758" s="40" t="s">
        <v>272</v>
      </c>
      <c r="C1758" s="40" t="s">
        <v>330</v>
      </c>
      <c r="D1758" s="40" t="s">
        <v>131</v>
      </c>
      <c r="E1758" s="40" t="s">
        <v>293</v>
      </c>
      <c r="G1758" s="40" t="s">
        <v>132</v>
      </c>
      <c r="AK1758" s="40">
        <v>3466.1616210000002</v>
      </c>
      <c r="AU1758" s="40">
        <v>3466.1616210000002</v>
      </c>
      <c r="BE1758" s="40">
        <v>3466.1616210000002</v>
      </c>
    </row>
    <row r="1759" spans="1:57" x14ac:dyDescent="0.3">
      <c r="A1759" s="40" t="s">
        <v>273</v>
      </c>
      <c r="B1759" s="40" t="s">
        <v>274</v>
      </c>
      <c r="C1759" s="40" t="s">
        <v>330</v>
      </c>
      <c r="D1759" s="40" t="s">
        <v>131</v>
      </c>
      <c r="E1759" s="40" t="s">
        <v>293</v>
      </c>
      <c r="G1759" s="40" t="s">
        <v>132</v>
      </c>
      <c r="AK1759" s="40">
        <v>6239.439453</v>
      </c>
      <c r="AU1759" s="40">
        <v>6239.439453</v>
      </c>
      <c r="BE1759" s="40">
        <v>6239.439453</v>
      </c>
    </row>
    <row r="1760" spans="1:57" x14ac:dyDescent="0.3">
      <c r="A1760" s="40" t="s">
        <v>161</v>
      </c>
      <c r="B1760" s="40" t="s">
        <v>162</v>
      </c>
      <c r="C1760" s="40" t="s">
        <v>330</v>
      </c>
      <c r="D1760" s="40" t="s">
        <v>131</v>
      </c>
      <c r="E1760" s="40" t="s">
        <v>293</v>
      </c>
      <c r="G1760" s="40" t="s">
        <v>132</v>
      </c>
      <c r="AK1760" s="40">
        <v>2910.42749</v>
      </c>
      <c r="AU1760" s="40">
        <v>2910.42749</v>
      </c>
      <c r="BE1760" s="40">
        <v>2910.42749</v>
      </c>
    </row>
    <row r="1761" spans="1:57" x14ac:dyDescent="0.3">
      <c r="A1761" s="40" t="s">
        <v>163</v>
      </c>
      <c r="B1761" s="40" t="s">
        <v>164</v>
      </c>
      <c r="C1761" s="40" t="s">
        <v>330</v>
      </c>
      <c r="D1761" s="40" t="s">
        <v>131</v>
      </c>
      <c r="E1761" s="40" t="s">
        <v>293</v>
      </c>
      <c r="G1761" s="40" t="s">
        <v>132</v>
      </c>
      <c r="AK1761" s="40">
        <v>771.6014404</v>
      </c>
      <c r="AU1761" s="40">
        <v>771.6014404</v>
      </c>
      <c r="BE1761" s="40">
        <v>771.6014404</v>
      </c>
    </row>
    <row r="1762" spans="1:57" x14ac:dyDescent="0.3">
      <c r="A1762" s="40" t="s">
        <v>167</v>
      </c>
      <c r="B1762" s="40" t="s">
        <v>168</v>
      </c>
      <c r="C1762" s="40" t="s">
        <v>330</v>
      </c>
      <c r="D1762" s="40" t="s">
        <v>131</v>
      </c>
      <c r="E1762" s="40" t="s">
        <v>293</v>
      </c>
      <c r="G1762" s="40" t="s">
        <v>132</v>
      </c>
    </row>
    <row r="1763" spans="1:57" x14ac:dyDescent="0.3">
      <c r="A1763" s="40" t="s">
        <v>169</v>
      </c>
      <c r="B1763" s="40" t="s">
        <v>170</v>
      </c>
      <c r="C1763" s="40" t="s">
        <v>330</v>
      </c>
      <c r="D1763" s="40" t="s">
        <v>131</v>
      </c>
      <c r="E1763" s="40" t="s">
        <v>293</v>
      </c>
      <c r="G1763" s="40" t="s">
        <v>132</v>
      </c>
      <c r="AK1763" s="40">
        <v>17196.234380000002</v>
      </c>
      <c r="AU1763" s="40">
        <v>17196.234380000002</v>
      </c>
      <c r="BE1763" s="40">
        <v>17196.234380000002</v>
      </c>
    </row>
    <row r="1764" spans="1:57" x14ac:dyDescent="0.3">
      <c r="A1764" s="40" t="s">
        <v>173</v>
      </c>
      <c r="B1764" s="40" t="s">
        <v>174</v>
      </c>
      <c r="C1764" s="40" t="s">
        <v>330</v>
      </c>
      <c r="D1764" s="40" t="s">
        <v>131</v>
      </c>
      <c r="E1764" s="40" t="s">
        <v>293</v>
      </c>
      <c r="G1764" s="40" t="s">
        <v>132</v>
      </c>
      <c r="AK1764" s="40">
        <v>1796.1926269999999</v>
      </c>
      <c r="AU1764" s="40">
        <v>1796.1926269999999</v>
      </c>
      <c r="BE1764" s="40">
        <v>1796.1926269999999</v>
      </c>
    </row>
    <row r="1765" spans="1:57" x14ac:dyDescent="0.3">
      <c r="A1765" s="40" t="s">
        <v>5</v>
      </c>
      <c r="B1765" s="40" t="s">
        <v>6</v>
      </c>
      <c r="C1765" s="40" t="s">
        <v>329</v>
      </c>
      <c r="D1765" s="40" t="s">
        <v>133</v>
      </c>
      <c r="E1765" s="40" t="s">
        <v>293</v>
      </c>
      <c r="G1765" s="40" t="s">
        <v>134</v>
      </c>
      <c r="AK1765" s="40">
        <v>4.331751E-3</v>
      </c>
      <c r="AU1765" s="40">
        <v>4.331751E-3</v>
      </c>
      <c r="BE1765" s="40">
        <v>4.331751E-3</v>
      </c>
    </row>
    <row r="1766" spans="1:57" x14ac:dyDescent="0.3">
      <c r="A1766" s="40" t="s">
        <v>151</v>
      </c>
      <c r="B1766" s="40" t="s">
        <v>152</v>
      </c>
      <c r="C1766" s="40" t="s">
        <v>329</v>
      </c>
      <c r="D1766" s="40" t="s">
        <v>133</v>
      </c>
      <c r="E1766" s="40" t="s">
        <v>293</v>
      </c>
      <c r="G1766" s="40" t="s">
        <v>134</v>
      </c>
    </row>
    <row r="1767" spans="1:57" x14ac:dyDescent="0.3">
      <c r="A1767" s="40" t="s">
        <v>157</v>
      </c>
      <c r="B1767" s="40" t="s">
        <v>158</v>
      </c>
      <c r="C1767" s="40" t="s">
        <v>329</v>
      </c>
      <c r="D1767" s="40" t="s">
        <v>133</v>
      </c>
      <c r="E1767" s="40" t="s">
        <v>293</v>
      </c>
      <c r="G1767" s="40" t="s">
        <v>134</v>
      </c>
      <c r="AK1767" s="40">
        <v>0</v>
      </c>
      <c r="AU1767" s="40">
        <v>0</v>
      </c>
      <c r="BE1767" s="40">
        <v>0</v>
      </c>
    </row>
    <row r="1768" spans="1:57" x14ac:dyDescent="0.3">
      <c r="A1768" s="40" t="s">
        <v>159</v>
      </c>
      <c r="B1768" s="40" t="s">
        <v>160</v>
      </c>
      <c r="C1768" s="40" t="s">
        <v>329</v>
      </c>
      <c r="D1768" s="40" t="s">
        <v>133</v>
      </c>
      <c r="E1768" s="40" t="s">
        <v>293</v>
      </c>
      <c r="G1768" s="40" t="s">
        <v>134</v>
      </c>
      <c r="AK1768" s="40">
        <v>2.882964E-3</v>
      </c>
      <c r="AU1768" s="40">
        <v>2.882964E-3</v>
      </c>
      <c r="BE1768" s="40">
        <v>2.882964E-3</v>
      </c>
    </row>
    <row r="1769" spans="1:57" x14ac:dyDescent="0.3">
      <c r="A1769" s="40" t="s">
        <v>275</v>
      </c>
      <c r="B1769" s="40" t="s">
        <v>276</v>
      </c>
      <c r="C1769" s="40" t="s">
        <v>329</v>
      </c>
      <c r="D1769" s="40" t="s">
        <v>133</v>
      </c>
      <c r="E1769" s="40" t="s">
        <v>293</v>
      </c>
      <c r="G1769" s="40" t="s">
        <v>134</v>
      </c>
      <c r="AK1769" s="40">
        <v>1.6986061E-2</v>
      </c>
      <c r="AU1769" s="40">
        <v>1.6986061E-2</v>
      </c>
      <c r="BE1769" s="40">
        <v>1.6986061E-2</v>
      </c>
    </row>
    <row r="1770" spans="1:57" x14ac:dyDescent="0.3">
      <c r="A1770" s="40" t="s">
        <v>277</v>
      </c>
      <c r="B1770" s="40" t="s">
        <v>278</v>
      </c>
      <c r="C1770" s="40" t="s">
        <v>329</v>
      </c>
      <c r="D1770" s="40" t="s">
        <v>133</v>
      </c>
      <c r="E1770" s="40" t="s">
        <v>293</v>
      </c>
      <c r="G1770" s="40" t="s">
        <v>134</v>
      </c>
      <c r="AK1770" s="40">
        <v>0</v>
      </c>
      <c r="AU1770" s="40">
        <v>0</v>
      </c>
      <c r="BE1770" s="40">
        <v>0</v>
      </c>
    </row>
    <row r="1771" spans="1:57" x14ac:dyDescent="0.3">
      <c r="A1771" s="40" t="s">
        <v>165</v>
      </c>
      <c r="B1771" s="40" t="s">
        <v>166</v>
      </c>
      <c r="C1771" s="40" t="s">
        <v>329</v>
      </c>
      <c r="D1771" s="40" t="s">
        <v>133</v>
      </c>
      <c r="E1771" s="40" t="s">
        <v>293</v>
      </c>
      <c r="G1771" s="40" t="s">
        <v>134</v>
      </c>
      <c r="AK1771" s="40">
        <v>2.6232201E-2</v>
      </c>
      <c r="AU1771" s="40">
        <v>2.6232201E-2</v>
      </c>
      <c r="BE1771" s="40">
        <v>2.6232201E-2</v>
      </c>
    </row>
    <row r="1772" spans="1:57" x14ac:dyDescent="0.3">
      <c r="A1772" s="40" t="s">
        <v>171</v>
      </c>
      <c r="B1772" s="40" t="s">
        <v>172</v>
      </c>
      <c r="C1772" s="40" t="s">
        <v>329</v>
      </c>
      <c r="D1772" s="40" t="s">
        <v>133</v>
      </c>
      <c r="E1772" s="40" t="s">
        <v>293</v>
      </c>
      <c r="G1772" s="40" t="s">
        <v>134</v>
      </c>
    </row>
    <row r="1773" spans="1:57" x14ac:dyDescent="0.3">
      <c r="A1773" s="40" t="s">
        <v>175</v>
      </c>
      <c r="B1773" s="40" t="s">
        <v>176</v>
      </c>
      <c r="C1773" s="40" t="s">
        <v>329</v>
      </c>
      <c r="D1773" s="40" t="s">
        <v>133</v>
      </c>
      <c r="E1773" s="40" t="s">
        <v>293</v>
      </c>
      <c r="G1773" s="40" t="s">
        <v>134</v>
      </c>
      <c r="AK1773" s="40">
        <v>1.2453568E-2</v>
      </c>
      <c r="AU1773" s="40">
        <v>1.2453568E-2</v>
      </c>
      <c r="BE1773" s="40">
        <v>1.2453568E-2</v>
      </c>
    </row>
    <row r="1774" spans="1:57" x14ac:dyDescent="0.3">
      <c r="A1774" s="40" t="s">
        <v>177</v>
      </c>
      <c r="B1774" s="40" t="s">
        <v>178</v>
      </c>
      <c r="C1774" s="40" t="s">
        <v>329</v>
      </c>
      <c r="D1774" s="40" t="s">
        <v>133</v>
      </c>
      <c r="E1774" s="40" t="s">
        <v>293</v>
      </c>
      <c r="G1774" s="40" t="s">
        <v>134</v>
      </c>
      <c r="AK1774" s="40">
        <v>4.4155890000000001E-3</v>
      </c>
      <c r="AU1774" s="40">
        <v>4.4155890000000001E-3</v>
      </c>
      <c r="BE1774" s="40">
        <v>4.4155890000000001E-3</v>
      </c>
    </row>
    <row r="1775" spans="1:57" x14ac:dyDescent="0.3">
      <c r="A1775" s="40" t="s">
        <v>179</v>
      </c>
      <c r="B1775" s="40" t="s">
        <v>180</v>
      </c>
      <c r="C1775" s="40" t="s">
        <v>329</v>
      </c>
      <c r="D1775" s="40" t="s">
        <v>133</v>
      </c>
      <c r="E1775" s="40" t="s">
        <v>293</v>
      </c>
      <c r="G1775" s="40" t="s">
        <v>134</v>
      </c>
    </row>
    <row r="1776" spans="1:57" x14ac:dyDescent="0.3">
      <c r="A1776" s="40" t="s">
        <v>279</v>
      </c>
      <c r="B1776" s="40" t="s">
        <v>280</v>
      </c>
      <c r="C1776" s="40" t="s">
        <v>329</v>
      </c>
      <c r="D1776" s="40" t="s">
        <v>133</v>
      </c>
      <c r="E1776" s="40" t="s">
        <v>293</v>
      </c>
      <c r="G1776" s="40" t="s">
        <v>134</v>
      </c>
    </row>
    <row r="1777" spans="1:57" x14ac:dyDescent="0.3">
      <c r="A1777" s="40" t="s">
        <v>281</v>
      </c>
      <c r="B1777" s="40" t="s">
        <v>282</v>
      </c>
      <c r="C1777" s="40" t="s">
        <v>329</v>
      </c>
      <c r="D1777" s="40" t="s">
        <v>133</v>
      </c>
      <c r="E1777" s="40" t="s">
        <v>293</v>
      </c>
      <c r="G1777" s="40" t="s">
        <v>134</v>
      </c>
    </row>
    <row r="1778" spans="1:57" x14ac:dyDescent="0.3">
      <c r="A1778" s="40" t="s">
        <v>147</v>
      </c>
      <c r="B1778" s="40" t="s">
        <v>148</v>
      </c>
      <c r="C1778" s="40" t="s">
        <v>330</v>
      </c>
      <c r="D1778" s="40" t="s">
        <v>133</v>
      </c>
      <c r="E1778" s="40" t="s">
        <v>293</v>
      </c>
      <c r="G1778" s="40" t="s">
        <v>134</v>
      </c>
    </row>
    <row r="1779" spans="1:57" x14ac:dyDescent="0.3">
      <c r="A1779" s="40" t="s">
        <v>153</v>
      </c>
      <c r="B1779" s="40" t="s">
        <v>154</v>
      </c>
      <c r="C1779" s="40" t="s">
        <v>330</v>
      </c>
      <c r="D1779" s="40" t="s">
        <v>133</v>
      </c>
      <c r="E1779" s="40" t="s">
        <v>293</v>
      </c>
      <c r="G1779" s="40" t="s">
        <v>134</v>
      </c>
      <c r="AK1779" s="40">
        <v>3.5149130000000002E-3</v>
      </c>
      <c r="AU1779" s="40">
        <v>3.5149130000000002E-3</v>
      </c>
      <c r="BE1779" s="40">
        <v>3.5149130000000002E-3</v>
      </c>
    </row>
    <row r="1780" spans="1:57" x14ac:dyDescent="0.3">
      <c r="A1780" s="40" t="s">
        <v>155</v>
      </c>
      <c r="B1780" s="40" t="s">
        <v>156</v>
      </c>
      <c r="C1780" s="40" t="s">
        <v>330</v>
      </c>
      <c r="D1780" s="40" t="s">
        <v>133</v>
      </c>
      <c r="E1780" s="40" t="s">
        <v>293</v>
      </c>
      <c r="G1780" s="40" t="s">
        <v>134</v>
      </c>
    </row>
    <row r="1781" spans="1:57" x14ac:dyDescent="0.3">
      <c r="A1781" s="40" t="s">
        <v>284</v>
      </c>
      <c r="B1781" s="40" t="s">
        <v>272</v>
      </c>
      <c r="C1781" s="40" t="s">
        <v>330</v>
      </c>
      <c r="D1781" s="40" t="s">
        <v>133</v>
      </c>
      <c r="E1781" s="40" t="s">
        <v>293</v>
      </c>
      <c r="G1781" s="40" t="s">
        <v>134</v>
      </c>
      <c r="AK1781" s="40">
        <v>4.0986437000000001E-2</v>
      </c>
      <c r="AU1781" s="40">
        <v>4.0986437000000001E-2</v>
      </c>
      <c r="BE1781" s="40">
        <v>4.0986437000000001E-2</v>
      </c>
    </row>
    <row r="1782" spans="1:57" x14ac:dyDescent="0.3">
      <c r="A1782" s="40" t="s">
        <v>273</v>
      </c>
      <c r="B1782" s="40" t="s">
        <v>274</v>
      </c>
      <c r="C1782" s="40" t="s">
        <v>330</v>
      </c>
      <c r="D1782" s="40" t="s">
        <v>133</v>
      </c>
      <c r="E1782" s="40" t="s">
        <v>293</v>
      </c>
      <c r="G1782" s="40" t="s">
        <v>134</v>
      </c>
      <c r="AK1782" s="40">
        <v>5.5515847E-2</v>
      </c>
      <c r="AU1782" s="40">
        <v>5.5515847E-2</v>
      </c>
      <c r="BE1782" s="40">
        <v>5.5515847E-2</v>
      </c>
    </row>
    <row r="1783" spans="1:57" x14ac:dyDescent="0.3">
      <c r="A1783" s="40" t="s">
        <v>161</v>
      </c>
      <c r="B1783" s="40" t="s">
        <v>162</v>
      </c>
      <c r="C1783" s="40" t="s">
        <v>330</v>
      </c>
      <c r="D1783" s="40" t="s">
        <v>133</v>
      </c>
      <c r="E1783" s="40" t="s">
        <v>293</v>
      </c>
      <c r="G1783" s="40" t="s">
        <v>134</v>
      </c>
      <c r="AK1783" s="40">
        <v>0</v>
      </c>
      <c r="AU1783" s="40">
        <v>0</v>
      </c>
      <c r="BE1783" s="40">
        <v>0</v>
      </c>
    </row>
    <row r="1784" spans="1:57" x14ac:dyDescent="0.3">
      <c r="A1784" s="40" t="s">
        <v>163</v>
      </c>
      <c r="B1784" s="40" t="s">
        <v>164</v>
      </c>
      <c r="C1784" s="40" t="s">
        <v>330</v>
      </c>
      <c r="D1784" s="40" t="s">
        <v>133</v>
      </c>
      <c r="E1784" s="40" t="s">
        <v>293</v>
      </c>
      <c r="G1784" s="40" t="s">
        <v>134</v>
      </c>
      <c r="AK1784" s="40">
        <v>2.0862496000000001E-2</v>
      </c>
      <c r="AU1784" s="40">
        <v>2.0862496000000001E-2</v>
      </c>
      <c r="BE1784" s="40">
        <v>2.0862496000000001E-2</v>
      </c>
    </row>
    <row r="1785" spans="1:57" x14ac:dyDescent="0.3">
      <c r="A1785" s="40" t="s">
        <v>167</v>
      </c>
      <c r="B1785" s="40" t="s">
        <v>168</v>
      </c>
      <c r="C1785" s="40" t="s">
        <v>330</v>
      </c>
      <c r="D1785" s="40" t="s">
        <v>133</v>
      </c>
      <c r="E1785" s="40" t="s">
        <v>293</v>
      </c>
      <c r="G1785" s="40" t="s">
        <v>134</v>
      </c>
    </row>
    <row r="1786" spans="1:57" x14ac:dyDescent="0.3">
      <c r="A1786" s="40" t="s">
        <v>169</v>
      </c>
      <c r="B1786" s="40" t="s">
        <v>170</v>
      </c>
      <c r="C1786" s="40" t="s">
        <v>330</v>
      </c>
      <c r="D1786" s="40" t="s">
        <v>133</v>
      </c>
      <c r="E1786" s="40" t="s">
        <v>293</v>
      </c>
      <c r="G1786" s="40" t="s">
        <v>134</v>
      </c>
      <c r="AK1786" s="40">
        <v>4.1135614000000001E-2</v>
      </c>
      <c r="AU1786" s="40">
        <v>4.1135614000000001E-2</v>
      </c>
      <c r="BE1786" s="40">
        <v>4.1135614000000001E-2</v>
      </c>
    </row>
    <row r="1787" spans="1:57" x14ac:dyDescent="0.3">
      <c r="A1787" s="40" t="s">
        <v>173</v>
      </c>
      <c r="B1787" s="40" t="s">
        <v>174</v>
      </c>
      <c r="C1787" s="40" t="s">
        <v>330</v>
      </c>
      <c r="D1787" s="40" t="s">
        <v>133</v>
      </c>
      <c r="E1787" s="40" t="s">
        <v>293</v>
      </c>
      <c r="G1787" s="40" t="s">
        <v>134</v>
      </c>
      <c r="AK1787" s="40">
        <v>0.118804811</v>
      </c>
      <c r="AU1787" s="40">
        <v>0.118804811</v>
      </c>
      <c r="BE1787" s="40">
        <v>0.118804811</v>
      </c>
    </row>
    <row r="1788" spans="1:57" x14ac:dyDescent="0.3">
      <c r="A1788" s="40" t="s">
        <v>5</v>
      </c>
      <c r="B1788" s="40" t="s">
        <v>6</v>
      </c>
      <c r="C1788" s="40" t="s">
        <v>329</v>
      </c>
      <c r="D1788" s="40" t="s">
        <v>135</v>
      </c>
      <c r="E1788" s="40" t="s">
        <v>293</v>
      </c>
      <c r="G1788" s="40" t="s">
        <v>136</v>
      </c>
      <c r="AK1788" s="40">
        <v>54.130676270000002</v>
      </c>
      <c r="AU1788" s="40">
        <v>54.130676270000002</v>
      </c>
      <c r="BE1788" s="40">
        <v>54.130676270000002</v>
      </c>
    </row>
    <row r="1789" spans="1:57" x14ac:dyDescent="0.3">
      <c r="A1789" s="40" t="s">
        <v>151</v>
      </c>
      <c r="B1789" s="40" t="s">
        <v>152</v>
      </c>
      <c r="C1789" s="40" t="s">
        <v>329</v>
      </c>
      <c r="D1789" s="40" t="s">
        <v>135</v>
      </c>
      <c r="E1789" s="40" t="s">
        <v>293</v>
      </c>
      <c r="G1789" s="40" t="s">
        <v>136</v>
      </c>
    </row>
    <row r="1790" spans="1:57" x14ac:dyDescent="0.3">
      <c r="A1790" s="40" t="s">
        <v>157</v>
      </c>
      <c r="B1790" s="40" t="s">
        <v>158</v>
      </c>
      <c r="C1790" s="40" t="s">
        <v>329</v>
      </c>
      <c r="D1790" s="40" t="s">
        <v>135</v>
      </c>
      <c r="E1790" s="40" t="s">
        <v>293</v>
      </c>
      <c r="G1790" s="40" t="s">
        <v>136</v>
      </c>
      <c r="AK1790" s="40">
        <v>0</v>
      </c>
      <c r="AU1790" s="40">
        <v>0</v>
      </c>
      <c r="BE1790" s="40">
        <v>0</v>
      </c>
    </row>
    <row r="1791" spans="1:57" x14ac:dyDescent="0.3">
      <c r="A1791" s="40" t="s">
        <v>159</v>
      </c>
      <c r="B1791" s="40" t="s">
        <v>160</v>
      </c>
      <c r="C1791" s="40" t="s">
        <v>329</v>
      </c>
      <c r="D1791" s="40" t="s">
        <v>135</v>
      </c>
      <c r="E1791" s="40" t="s">
        <v>293</v>
      </c>
      <c r="G1791" s="40" t="s">
        <v>136</v>
      </c>
      <c r="AK1791" s="40">
        <v>16.736221310000001</v>
      </c>
      <c r="AU1791" s="40">
        <v>16.736221310000001</v>
      </c>
      <c r="BE1791" s="40">
        <v>16.736221310000001</v>
      </c>
    </row>
    <row r="1792" spans="1:57" x14ac:dyDescent="0.3">
      <c r="A1792" s="40" t="s">
        <v>275</v>
      </c>
      <c r="B1792" s="40" t="s">
        <v>276</v>
      </c>
      <c r="C1792" s="40" t="s">
        <v>329</v>
      </c>
      <c r="D1792" s="40" t="s">
        <v>135</v>
      </c>
      <c r="E1792" s="40" t="s">
        <v>293</v>
      </c>
      <c r="G1792" s="40" t="s">
        <v>136</v>
      </c>
      <c r="AK1792" s="40">
        <v>100.23565670000001</v>
      </c>
      <c r="AU1792" s="40">
        <v>100.23565670000001</v>
      </c>
      <c r="BE1792" s="40">
        <v>100.23565670000001</v>
      </c>
    </row>
    <row r="1793" spans="1:57" x14ac:dyDescent="0.3">
      <c r="A1793" s="40" t="s">
        <v>277</v>
      </c>
      <c r="B1793" s="40" t="s">
        <v>278</v>
      </c>
      <c r="C1793" s="40" t="s">
        <v>329</v>
      </c>
      <c r="D1793" s="40" t="s">
        <v>135</v>
      </c>
      <c r="E1793" s="40" t="s">
        <v>293</v>
      </c>
      <c r="G1793" s="40" t="s">
        <v>136</v>
      </c>
      <c r="AK1793" s="40">
        <v>0</v>
      </c>
      <c r="AU1793" s="40">
        <v>0</v>
      </c>
      <c r="BE1793" s="40">
        <v>0</v>
      </c>
    </row>
    <row r="1794" spans="1:57" x14ac:dyDescent="0.3">
      <c r="A1794" s="40" t="s">
        <v>165</v>
      </c>
      <c r="B1794" s="40" t="s">
        <v>166</v>
      </c>
      <c r="C1794" s="40" t="s">
        <v>329</v>
      </c>
      <c r="D1794" s="40" t="s">
        <v>135</v>
      </c>
      <c r="E1794" s="40" t="s">
        <v>293</v>
      </c>
      <c r="G1794" s="40" t="s">
        <v>136</v>
      </c>
      <c r="AK1794" s="40">
        <v>202.60028080000001</v>
      </c>
      <c r="AU1794" s="40">
        <v>202.60028080000001</v>
      </c>
      <c r="BE1794" s="40">
        <v>202.60028080000001</v>
      </c>
    </row>
    <row r="1795" spans="1:57" x14ac:dyDescent="0.3">
      <c r="A1795" s="40" t="s">
        <v>171</v>
      </c>
      <c r="B1795" s="40" t="s">
        <v>172</v>
      </c>
      <c r="C1795" s="40" t="s">
        <v>329</v>
      </c>
      <c r="D1795" s="40" t="s">
        <v>135</v>
      </c>
      <c r="E1795" s="40" t="s">
        <v>293</v>
      </c>
      <c r="G1795" s="40" t="s">
        <v>136</v>
      </c>
    </row>
    <row r="1796" spans="1:57" x14ac:dyDescent="0.3">
      <c r="A1796" s="40" t="s">
        <v>175</v>
      </c>
      <c r="B1796" s="40" t="s">
        <v>176</v>
      </c>
      <c r="C1796" s="40" t="s">
        <v>329</v>
      </c>
      <c r="D1796" s="40" t="s">
        <v>135</v>
      </c>
      <c r="E1796" s="40" t="s">
        <v>293</v>
      </c>
      <c r="G1796" s="40" t="s">
        <v>136</v>
      </c>
      <c r="AK1796" s="40">
        <v>151.5165863</v>
      </c>
      <c r="AU1796" s="40">
        <v>151.5165863</v>
      </c>
      <c r="BE1796" s="40">
        <v>151.5165863</v>
      </c>
    </row>
    <row r="1797" spans="1:57" x14ac:dyDescent="0.3">
      <c r="A1797" s="40" t="s">
        <v>177</v>
      </c>
      <c r="B1797" s="40" t="s">
        <v>178</v>
      </c>
      <c r="C1797" s="40" t="s">
        <v>329</v>
      </c>
      <c r="D1797" s="40" t="s">
        <v>135</v>
      </c>
      <c r="E1797" s="40" t="s">
        <v>293</v>
      </c>
      <c r="G1797" s="40" t="s">
        <v>136</v>
      </c>
      <c r="AK1797" s="40">
        <v>39.296768190000002</v>
      </c>
      <c r="AU1797" s="40">
        <v>39.296768190000002</v>
      </c>
      <c r="BE1797" s="40">
        <v>39.296768190000002</v>
      </c>
    </row>
    <row r="1798" spans="1:57" x14ac:dyDescent="0.3">
      <c r="A1798" s="40" t="s">
        <v>179</v>
      </c>
      <c r="B1798" s="40" t="s">
        <v>180</v>
      </c>
      <c r="C1798" s="40" t="s">
        <v>329</v>
      </c>
      <c r="D1798" s="40" t="s">
        <v>135</v>
      </c>
      <c r="E1798" s="40" t="s">
        <v>293</v>
      </c>
      <c r="G1798" s="40" t="s">
        <v>136</v>
      </c>
    </row>
    <row r="1799" spans="1:57" x14ac:dyDescent="0.3">
      <c r="A1799" s="40" t="s">
        <v>279</v>
      </c>
      <c r="B1799" s="40" t="s">
        <v>280</v>
      </c>
      <c r="C1799" s="40" t="s">
        <v>329</v>
      </c>
      <c r="D1799" s="40" t="s">
        <v>135</v>
      </c>
      <c r="E1799" s="40" t="s">
        <v>293</v>
      </c>
      <c r="G1799" s="40" t="s">
        <v>136</v>
      </c>
    </row>
    <row r="1800" spans="1:57" x14ac:dyDescent="0.3">
      <c r="A1800" s="40" t="s">
        <v>281</v>
      </c>
      <c r="B1800" s="40" t="s">
        <v>282</v>
      </c>
      <c r="C1800" s="40" t="s">
        <v>329</v>
      </c>
      <c r="D1800" s="40" t="s">
        <v>135</v>
      </c>
      <c r="E1800" s="40" t="s">
        <v>293</v>
      </c>
      <c r="G1800" s="40" t="s">
        <v>136</v>
      </c>
    </row>
    <row r="1801" spans="1:57" x14ac:dyDescent="0.3">
      <c r="A1801" s="40" t="s">
        <v>147</v>
      </c>
      <c r="B1801" s="40" t="s">
        <v>148</v>
      </c>
      <c r="C1801" s="40" t="s">
        <v>330</v>
      </c>
      <c r="D1801" s="40" t="s">
        <v>135</v>
      </c>
      <c r="E1801" s="40" t="s">
        <v>293</v>
      </c>
      <c r="G1801" s="40" t="s">
        <v>136</v>
      </c>
    </row>
    <row r="1802" spans="1:57" x14ac:dyDescent="0.3">
      <c r="A1802" s="40" t="s">
        <v>153</v>
      </c>
      <c r="B1802" s="40" t="s">
        <v>154</v>
      </c>
      <c r="C1802" s="40" t="s">
        <v>330</v>
      </c>
      <c r="D1802" s="40" t="s">
        <v>135</v>
      </c>
      <c r="E1802" s="40" t="s">
        <v>293</v>
      </c>
      <c r="G1802" s="40" t="s">
        <v>136</v>
      </c>
      <c r="AK1802" s="40">
        <v>16.268198009999999</v>
      </c>
      <c r="AU1802" s="40">
        <v>16.268198009999999</v>
      </c>
      <c r="BE1802" s="40">
        <v>16.268198009999999</v>
      </c>
    </row>
    <row r="1803" spans="1:57" x14ac:dyDescent="0.3">
      <c r="A1803" s="40" t="s">
        <v>155</v>
      </c>
      <c r="B1803" s="40" t="s">
        <v>156</v>
      </c>
      <c r="C1803" s="40" t="s">
        <v>330</v>
      </c>
      <c r="D1803" s="40" t="s">
        <v>135</v>
      </c>
      <c r="E1803" s="40" t="s">
        <v>293</v>
      </c>
      <c r="G1803" s="40" t="s">
        <v>136</v>
      </c>
    </row>
    <row r="1804" spans="1:57" x14ac:dyDescent="0.3">
      <c r="A1804" s="40" t="s">
        <v>284</v>
      </c>
      <c r="B1804" s="40" t="s">
        <v>272</v>
      </c>
      <c r="C1804" s="40" t="s">
        <v>330</v>
      </c>
      <c r="D1804" s="40" t="s">
        <v>135</v>
      </c>
      <c r="E1804" s="40" t="s">
        <v>293</v>
      </c>
      <c r="G1804" s="40" t="s">
        <v>136</v>
      </c>
      <c r="AK1804" s="40">
        <v>130.45101930000001</v>
      </c>
      <c r="AU1804" s="40">
        <v>130.45101930000001</v>
      </c>
      <c r="BE1804" s="40">
        <v>130.45101930000001</v>
      </c>
    </row>
    <row r="1805" spans="1:57" x14ac:dyDescent="0.3">
      <c r="A1805" s="40" t="s">
        <v>273</v>
      </c>
      <c r="B1805" s="40" t="s">
        <v>274</v>
      </c>
      <c r="C1805" s="40" t="s">
        <v>330</v>
      </c>
      <c r="D1805" s="40" t="s">
        <v>135</v>
      </c>
      <c r="E1805" s="40" t="s">
        <v>293</v>
      </c>
      <c r="G1805" s="40" t="s">
        <v>136</v>
      </c>
      <c r="AK1805" s="40">
        <v>128.2065887</v>
      </c>
      <c r="AU1805" s="40">
        <v>128.2065887</v>
      </c>
      <c r="BE1805" s="40">
        <v>128.2065887</v>
      </c>
    </row>
    <row r="1806" spans="1:57" x14ac:dyDescent="0.3">
      <c r="A1806" s="40" t="s">
        <v>161</v>
      </c>
      <c r="B1806" s="40" t="s">
        <v>162</v>
      </c>
      <c r="C1806" s="40" t="s">
        <v>330</v>
      </c>
      <c r="D1806" s="40" t="s">
        <v>135</v>
      </c>
      <c r="E1806" s="40" t="s">
        <v>293</v>
      </c>
      <c r="G1806" s="40" t="s">
        <v>136</v>
      </c>
      <c r="AK1806" s="40">
        <v>0</v>
      </c>
      <c r="AU1806" s="40">
        <v>0</v>
      </c>
      <c r="BE1806" s="40">
        <v>0</v>
      </c>
    </row>
    <row r="1807" spans="1:57" x14ac:dyDescent="0.3">
      <c r="A1807" s="40" t="s">
        <v>163</v>
      </c>
      <c r="B1807" s="40" t="s">
        <v>164</v>
      </c>
      <c r="C1807" s="40" t="s">
        <v>330</v>
      </c>
      <c r="D1807" s="40" t="s">
        <v>135</v>
      </c>
      <c r="E1807" s="40" t="s">
        <v>293</v>
      </c>
      <c r="G1807" s="40" t="s">
        <v>136</v>
      </c>
      <c r="AK1807" s="40">
        <v>217.3608093</v>
      </c>
      <c r="AU1807" s="40">
        <v>217.3608093</v>
      </c>
      <c r="BE1807" s="40">
        <v>217.3608093</v>
      </c>
    </row>
    <row r="1808" spans="1:57" x14ac:dyDescent="0.3">
      <c r="A1808" s="40" t="s">
        <v>167</v>
      </c>
      <c r="B1808" s="40" t="s">
        <v>168</v>
      </c>
      <c r="C1808" s="40" t="s">
        <v>330</v>
      </c>
      <c r="D1808" s="40" t="s">
        <v>135</v>
      </c>
      <c r="E1808" s="40" t="s">
        <v>293</v>
      </c>
      <c r="G1808" s="40" t="s">
        <v>136</v>
      </c>
    </row>
    <row r="1809" spans="1:64" x14ac:dyDescent="0.3">
      <c r="A1809" s="40" t="s">
        <v>169</v>
      </c>
      <c r="B1809" s="40" t="s">
        <v>170</v>
      </c>
      <c r="C1809" s="40" t="s">
        <v>330</v>
      </c>
      <c r="D1809" s="40" t="s">
        <v>135</v>
      </c>
      <c r="E1809" s="40" t="s">
        <v>293</v>
      </c>
      <c r="G1809" s="40" t="s">
        <v>136</v>
      </c>
      <c r="AK1809" s="40">
        <v>369.10968020000001</v>
      </c>
      <c r="AU1809" s="40">
        <v>369.10968020000001</v>
      </c>
      <c r="BE1809" s="40">
        <v>369.10968020000001</v>
      </c>
    </row>
    <row r="1810" spans="1:64" x14ac:dyDescent="0.3">
      <c r="A1810" s="40" t="s">
        <v>173</v>
      </c>
      <c r="B1810" s="40" t="s">
        <v>174</v>
      </c>
      <c r="C1810" s="40" t="s">
        <v>330</v>
      </c>
      <c r="D1810" s="40" t="s">
        <v>135</v>
      </c>
      <c r="E1810" s="40" t="s">
        <v>293</v>
      </c>
      <c r="G1810" s="40" t="s">
        <v>136</v>
      </c>
      <c r="AK1810" s="40">
        <v>231.73085019999999</v>
      </c>
      <c r="AU1810" s="40">
        <v>231.73085019999999</v>
      </c>
      <c r="BE1810" s="40">
        <v>231.73085019999999</v>
      </c>
    </row>
    <row r="1811" spans="1:64" x14ac:dyDescent="0.3">
      <c r="A1811" s="40" t="s">
        <v>5</v>
      </c>
      <c r="B1811" s="40" t="s">
        <v>6</v>
      </c>
      <c r="C1811" s="40" t="s">
        <v>329</v>
      </c>
      <c r="D1811" s="40" t="s">
        <v>137</v>
      </c>
      <c r="E1811" s="40" t="s">
        <v>293</v>
      </c>
      <c r="G1811" s="40" t="s">
        <v>138</v>
      </c>
      <c r="H1811" s="40">
        <v>621212</v>
      </c>
      <c r="I1811" s="40">
        <v>657233</v>
      </c>
      <c r="J1811" s="40">
        <v>695164</v>
      </c>
      <c r="K1811" s="40">
        <v>734733</v>
      </c>
      <c r="L1811" s="40">
        <v>775661</v>
      </c>
      <c r="M1811" s="40">
        <v>818062</v>
      </c>
      <c r="N1811" s="40">
        <v>862239</v>
      </c>
      <c r="O1811" s="40">
        <v>908895</v>
      </c>
      <c r="P1811" s="40">
        <v>958930</v>
      </c>
      <c r="Q1811" s="40">
        <v>1013543</v>
      </c>
      <c r="R1811" s="40">
        <v>1082871</v>
      </c>
      <c r="S1811" s="40">
        <v>1167455</v>
      </c>
      <c r="T1811" s="40">
        <v>1259815</v>
      </c>
      <c r="U1811" s="40">
        <v>1360479</v>
      </c>
      <c r="V1811" s="40">
        <v>1469505</v>
      </c>
      <c r="W1811" s="40">
        <v>1587468</v>
      </c>
      <c r="X1811" s="40">
        <v>1714663</v>
      </c>
      <c r="Y1811" s="40">
        <v>1852971</v>
      </c>
      <c r="Z1811" s="40">
        <v>2004142</v>
      </c>
      <c r="AA1811" s="40">
        <v>2169787</v>
      </c>
      <c r="AB1811" s="40">
        <v>2351525</v>
      </c>
      <c r="AC1811" s="40">
        <v>2550003</v>
      </c>
      <c r="AD1811" s="40">
        <v>2763060</v>
      </c>
      <c r="AE1811" s="40">
        <v>2987103</v>
      </c>
      <c r="AF1811" s="40">
        <v>3218571</v>
      </c>
      <c r="AG1811" s="40">
        <v>3455744</v>
      </c>
      <c r="AH1811" s="40">
        <v>3699560</v>
      </c>
      <c r="AI1811" s="40">
        <v>3954242</v>
      </c>
      <c r="AJ1811" s="40">
        <v>4225990</v>
      </c>
      <c r="AK1811" s="40">
        <v>4520960</v>
      </c>
      <c r="AL1811" s="40">
        <v>4843119</v>
      </c>
      <c r="AM1811" s="40">
        <v>5192396</v>
      </c>
      <c r="AN1811" s="40">
        <v>5564024</v>
      </c>
      <c r="AO1811" s="40">
        <v>5951759</v>
      </c>
      <c r="AP1811" s="40">
        <v>6302472</v>
      </c>
      <c r="AQ1811" s="40">
        <v>6657829</v>
      </c>
      <c r="AR1811" s="40">
        <v>7020148</v>
      </c>
      <c r="AS1811" s="40">
        <v>7397110</v>
      </c>
      <c r="AT1811" s="40">
        <v>7798957</v>
      </c>
      <c r="AU1811" s="40">
        <v>8234766</v>
      </c>
      <c r="AV1811" s="40">
        <v>8708000</v>
      </c>
      <c r="AW1811" s="40">
        <v>9218787</v>
      </c>
      <c r="AX1811" s="40">
        <v>9765197</v>
      </c>
      <c r="AY1811" s="40">
        <v>10343506</v>
      </c>
      <c r="AZ1811" s="40">
        <v>10949424</v>
      </c>
      <c r="BA1811" s="40">
        <v>11501748</v>
      </c>
      <c r="BB1811" s="40">
        <v>12078709</v>
      </c>
      <c r="BC1811" s="40">
        <v>12681825</v>
      </c>
      <c r="BD1811" s="40">
        <v>13311900</v>
      </c>
      <c r="BE1811" s="40">
        <v>13970768</v>
      </c>
      <c r="BF1811" s="40">
        <v>14659013</v>
      </c>
      <c r="BG1811" s="40">
        <v>15375909</v>
      </c>
      <c r="BH1811" s="40">
        <v>16119491</v>
      </c>
      <c r="BI1811" s="40">
        <v>16887478</v>
      </c>
      <c r="BJ1811" s="40">
        <v>17675615</v>
      </c>
      <c r="BK1811" s="40">
        <v>18483548</v>
      </c>
      <c r="BL1811" s="40">
        <v>19311773</v>
      </c>
    </row>
    <row r="1812" spans="1:64" x14ac:dyDescent="0.3">
      <c r="A1812" s="40" t="s">
        <v>151</v>
      </c>
      <c r="B1812" s="40" t="s">
        <v>152</v>
      </c>
      <c r="C1812" s="40" t="s">
        <v>329</v>
      </c>
      <c r="D1812" s="40" t="s">
        <v>137</v>
      </c>
      <c r="E1812" s="40" t="s">
        <v>293</v>
      </c>
      <c r="G1812" s="40" t="s">
        <v>138</v>
      </c>
      <c r="H1812" s="40">
        <v>60059</v>
      </c>
      <c r="I1812" s="40">
        <v>62330</v>
      </c>
      <c r="J1812" s="40">
        <v>64692</v>
      </c>
      <c r="K1812" s="40">
        <v>67232</v>
      </c>
      <c r="L1812" s="40">
        <v>70606</v>
      </c>
      <c r="M1812" s="40">
        <v>75508</v>
      </c>
      <c r="N1812" s="40">
        <v>80883</v>
      </c>
      <c r="O1812" s="40">
        <v>86587</v>
      </c>
      <c r="P1812" s="40">
        <v>92459</v>
      </c>
      <c r="Q1812" s="40">
        <v>98312</v>
      </c>
      <c r="R1812" s="40">
        <v>104110</v>
      </c>
      <c r="S1812" s="40">
        <v>109901</v>
      </c>
      <c r="T1812" s="40">
        <v>115800</v>
      </c>
      <c r="U1812" s="40">
        <v>122200</v>
      </c>
      <c r="V1812" s="40">
        <v>129420</v>
      </c>
      <c r="W1812" s="40">
        <v>137545</v>
      </c>
      <c r="X1812" s="40">
        <v>146657</v>
      </c>
      <c r="Y1812" s="40">
        <v>156746</v>
      </c>
      <c r="Z1812" s="40">
        <v>167676</v>
      </c>
      <c r="AA1812" s="40">
        <v>178629</v>
      </c>
      <c r="AB1812" s="40">
        <v>190170</v>
      </c>
      <c r="AC1812" s="40">
        <v>202542</v>
      </c>
      <c r="AD1812" s="40">
        <v>215763</v>
      </c>
      <c r="AE1812" s="40">
        <v>230073</v>
      </c>
      <c r="AF1812" s="40">
        <v>245495</v>
      </c>
      <c r="AG1812" s="40">
        <v>262268</v>
      </c>
      <c r="AH1812" s="40">
        <v>280311</v>
      </c>
      <c r="AI1812" s="40">
        <v>299426</v>
      </c>
      <c r="AJ1812" s="40">
        <v>319283</v>
      </c>
      <c r="AK1812" s="40">
        <v>339601</v>
      </c>
      <c r="AL1812" s="40">
        <v>357739</v>
      </c>
      <c r="AM1812" s="40">
        <v>375730</v>
      </c>
      <c r="AN1812" s="40">
        <v>393782</v>
      </c>
      <c r="AO1812" s="40">
        <v>411835</v>
      </c>
      <c r="AP1812" s="40">
        <v>429924</v>
      </c>
      <c r="AQ1812" s="40">
        <v>447767</v>
      </c>
      <c r="AR1812" s="40">
        <v>465620</v>
      </c>
      <c r="AS1812" s="40">
        <v>484391</v>
      </c>
      <c r="AT1812" s="40">
        <v>504576</v>
      </c>
      <c r="AU1812" s="40">
        <v>527802</v>
      </c>
      <c r="AV1812" s="40">
        <v>554689</v>
      </c>
      <c r="AW1812" s="40">
        <v>585303</v>
      </c>
      <c r="AX1812" s="40">
        <v>619383</v>
      </c>
      <c r="AY1812" s="40">
        <v>656404</v>
      </c>
      <c r="AZ1812" s="40">
        <v>695933</v>
      </c>
      <c r="BA1812" s="40">
        <v>738137</v>
      </c>
      <c r="BB1812" s="40">
        <v>783159</v>
      </c>
      <c r="BC1812" s="40">
        <v>830917</v>
      </c>
      <c r="BD1812" s="40">
        <v>880822</v>
      </c>
      <c r="BE1812" s="40">
        <v>932977</v>
      </c>
      <c r="BF1812" s="40">
        <v>987099</v>
      </c>
      <c r="BG1812" s="40">
        <v>1043248</v>
      </c>
      <c r="BH1812" s="40">
        <v>1102293</v>
      </c>
      <c r="BI1812" s="40">
        <v>1164857</v>
      </c>
      <c r="BJ1812" s="40">
        <v>1231868</v>
      </c>
      <c r="BK1812" s="40">
        <v>1303728</v>
      </c>
      <c r="BL1812" s="40">
        <v>1380411</v>
      </c>
    </row>
    <row r="1813" spans="1:64" x14ac:dyDescent="0.3">
      <c r="A1813" s="40" t="s">
        <v>157</v>
      </c>
      <c r="B1813" s="40" t="s">
        <v>158</v>
      </c>
      <c r="C1813" s="40" t="s">
        <v>329</v>
      </c>
      <c r="D1813" s="40" t="s">
        <v>137</v>
      </c>
      <c r="E1813" s="40" t="s">
        <v>293</v>
      </c>
      <c r="G1813" s="40" t="s">
        <v>138</v>
      </c>
      <c r="H1813" s="40">
        <v>1507634</v>
      </c>
      <c r="I1813" s="40">
        <v>1596238</v>
      </c>
      <c r="J1813" s="40">
        <v>1690640</v>
      </c>
      <c r="K1813" s="40">
        <v>1791230</v>
      </c>
      <c r="L1813" s="40">
        <v>1897784</v>
      </c>
      <c r="M1813" s="40">
        <v>2010284</v>
      </c>
      <c r="N1813" s="40">
        <v>2128778</v>
      </c>
      <c r="O1813" s="40">
        <v>2225746</v>
      </c>
      <c r="P1813" s="40">
        <v>2329033</v>
      </c>
      <c r="Q1813" s="40">
        <v>2440287</v>
      </c>
      <c r="R1813" s="40">
        <v>2560710</v>
      </c>
      <c r="S1813" s="40">
        <v>2690237</v>
      </c>
      <c r="T1813" s="40">
        <v>2823906</v>
      </c>
      <c r="U1813" s="40">
        <v>2955520</v>
      </c>
      <c r="V1813" s="40">
        <v>3080821</v>
      </c>
      <c r="W1813" s="40">
        <v>3196686</v>
      </c>
      <c r="X1813" s="40">
        <v>3305081</v>
      </c>
      <c r="Y1813" s="40">
        <v>3413645</v>
      </c>
      <c r="Z1813" s="40">
        <v>3533046</v>
      </c>
      <c r="AA1813" s="40">
        <v>3671076</v>
      </c>
      <c r="AB1813" s="40">
        <v>3832363</v>
      </c>
      <c r="AC1813" s="40">
        <v>4015607</v>
      </c>
      <c r="AD1813" s="40">
        <v>4219104</v>
      </c>
      <c r="AE1813" s="40">
        <v>4438752</v>
      </c>
      <c r="AF1813" s="40">
        <v>4672863</v>
      </c>
      <c r="AG1813" s="40">
        <v>4919280</v>
      </c>
      <c r="AH1813" s="40">
        <v>5179615</v>
      </c>
      <c r="AI1813" s="40">
        <v>5456101</v>
      </c>
      <c r="AJ1813" s="40">
        <v>5751613</v>
      </c>
      <c r="AK1813" s="40">
        <v>6068999</v>
      </c>
      <c r="AL1813" s="40">
        <v>6410479</v>
      </c>
      <c r="AM1813" s="40">
        <v>6774121</v>
      </c>
      <c r="AN1813" s="40">
        <v>7157356</v>
      </c>
      <c r="AO1813" s="40">
        <v>7553599</v>
      </c>
      <c r="AP1813" s="40">
        <v>7924237</v>
      </c>
      <c r="AQ1813" s="40">
        <v>8285270</v>
      </c>
      <c r="AR1813" s="40">
        <v>8650119</v>
      </c>
      <c r="AS1813" s="40">
        <v>9022892</v>
      </c>
      <c r="AT1813" s="40">
        <v>9407067</v>
      </c>
      <c r="AU1813" s="40">
        <v>9807603</v>
      </c>
      <c r="AV1813" s="40">
        <v>10223839</v>
      </c>
      <c r="AW1813" s="40">
        <v>10657765</v>
      </c>
      <c r="AX1813" s="40">
        <v>11106662</v>
      </c>
      <c r="AY1813" s="40">
        <v>11569768</v>
      </c>
      <c r="AZ1813" s="40">
        <v>12046152</v>
      </c>
      <c r="BA1813" s="40">
        <v>12536471</v>
      </c>
      <c r="BB1813" s="40">
        <v>13054026</v>
      </c>
      <c r="BC1813" s="40">
        <v>13733826</v>
      </c>
      <c r="BD1813" s="40">
        <v>14443888</v>
      </c>
      <c r="BE1813" s="40">
        <v>15189225</v>
      </c>
      <c r="BF1813" s="40">
        <v>15969792</v>
      </c>
      <c r="BG1813" s="40">
        <v>16787864</v>
      </c>
      <c r="BH1813" s="40">
        <v>17625395</v>
      </c>
      <c r="BI1813" s="40">
        <v>18497740</v>
      </c>
      <c r="BJ1813" s="40">
        <v>19403333</v>
      </c>
      <c r="BK1813" s="40">
        <v>20343419</v>
      </c>
      <c r="BL1813" s="40">
        <v>21316856</v>
      </c>
    </row>
    <row r="1814" spans="1:64" x14ac:dyDescent="0.3">
      <c r="A1814" s="40" t="s">
        <v>159</v>
      </c>
      <c r="B1814" s="40" t="s">
        <v>160</v>
      </c>
      <c r="C1814" s="40" t="s">
        <v>329</v>
      </c>
      <c r="D1814" s="40" t="s">
        <v>137</v>
      </c>
      <c r="E1814" s="40" t="s">
        <v>293</v>
      </c>
      <c r="G1814" s="40" t="s">
        <v>138</v>
      </c>
      <c r="H1814" s="40">
        <v>632543</v>
      </c>
      <c r="I1814" s="40">
        <v>670816</v>
      </c>
      <c r="J1814" s="40">
        <v>716059</v>
      </c>
      <c r="K1814" s="40">
        <v>765269</v>
      </c>
      <c r="L1814" s="40">
        <v>817880</v>
      </c>
      <c r="M1814" s="40">
        <v>874399</v>
      </c>
      <c r="N1814" s="40">
        <v>935126</v>
      </c>
      <c r="O1814" s="40">
        <v>1000339</v>
      </c>
      <c r="P1814" s="40">
        <v>1070470</v>
      </c>
      <c r="Q1814" s="40">
        <v>1158444</v>
      </c>
      <c r="R1814" s="40">
        <v>1256447</v>
      </c>
      <c r="S1814" s="40">
        <v>1363225</v>
      </c>
      <c r="T1814" s="40">
        <v>1479149</v>
      </c>
      <c r="U1814" s="40">
        <v>1605073</v>
      </c>
      <c r="V1814" s="40">
        <v>1741663</v>
      </c>
      <c r="W1814" s="40">
        <v>1889975</v>
      </c>
      <c r="X1814" s="40">
        <v>2050233</v>
      </c>
      <c r="Y1814" s="40">
        <v>2223987</v>
      </c>
      <c r="Z1814" s="40">
        <v>2412236</v>
      </c>
      <c r="AA1814" s="40">
        <v>2535197</v>
      </c>
      <c r="AB1814" s="40">
        <v>2650352</v>
      </c>
      <c r="AC1814" s="40">
        <v>2770878</v>
      </c>
      <c r="AD1814" s="40">
        <v>2896235</v>
      </c>
      <c r="AE1814" s="40">
        <v>3026061</v>
      </c>
      <c r="AF1814" s="40">
        <v>3159720</v>
      </c>
      <c r="AG1814" s="40">
        <v>3297262</v>
      </c>
      <c r="AH1814" s="40">
        <v>3438436</v>
      </c>
      <c r="AI1814" s="40">
        <v>3583198</v>
      </c>
      <c r="AJ1814" s="40">
        <v>3731054</v>
      </c>
      <c r="AK1814" s="40">
        <v>3919452</v>
      </c>
      <c r="AL1814" s="40">
        <v>4120929</v>
      </c>
      <c r="AM1814" s="40">
        <v>4329249</v>
      </c>
      <c r="AN1814" s="40">
        <v>4544313</v>
      </c>
      <c r="AO1814" s="40">
        <v>4765984</v>
      </c>
      <c r="AP1814" s="40">
        <v>4994283</v>
      </c>
      <c r="AQ1814" s="40">
        <v>5229567</v>
      </c>
      <c r="AR1814" s="40">
        <v>5471748</v>
      </c>
      <c r="AS1814" s="40">
        <v>5722352</v>
      </c>
      <c r="AT1814" s="40">
        <v>5982378</v>
      </c>
      <c r="AU1814" s="40">
        <v>6256130</v>
      </c>
      <c r="AV1814" s="40">
        <v>6541545</v>
      </c>
      <c r="AW1814" s="40">
        <v>6839097</v>
      </c>
      <c r="AX1814" s="40">
        <v>7149731</v>
      </c>
      <c r="AY1814" s="40">
        <v>7474468</v>
      </c>
      <c r="AZ1814" s="40">
        <v>7813466</v>
      </c>
      <c r="BA1814" s="40">
        <v>8168124</v>
      </c>
      <c r="BB1814" s="40">
        <v>8538861</v>
      </c>
      <c r="BC1814" s="40">
        <v>8925839</v>
      </c>
      <c r="BD1814" s="40">
        <v>9328191</v>
      </c>
      <c r="BE1814" s="40">
        <v>9746644</v>
      </c>
      <c r="BF1814" s="40">
        <v>10183670</v>
      </c>
      <c r="BG1814" s="40">
        <v>10639302</v>
      </c>
      <c r="BH1814" s="40">
        <v>11114369</v>
      </c>
      <c r="BI1814" s="40">
        <v>11607776</v>
      </c>
      <c r="BJ1814" s="40">
        <v>12119879</v>
      </c>
      <c r="BK1814" s="40">
        <v>12650892</v>
      </c>
      <c r="BL1814" s="40">
        <v>13201277</v>
      </c>
    </row>
    <row r="1815" spans="1:64" x14ac:dyDescent="0.3">
      <c r="A1815" s="40" t="s">
        <v>275</v>
      </c>
      <c r="B1815" s="40" t="s">
        <v>276</v>
      </c>
      <c r="C1815" s="40" t="s">
        <v>329</v>
      </c>
      <c r="D1815" s="40" t="s">
        <v>137</v>
      </c>
      <c r="E1815" s="40" t="s">
        <v>293</v>
      </c>
      <c r="G1815" s="40" t="s">
        <v>138</v>
      </c>
      <c r="H1815" s="40">
        <v>573078</v>
      </c>
      <c r="I1815" s="40">
        <v>605315</v>
      </c>
      <c r="J1815" s="40">
        <v>639540</v>
      </c>
      <c r="K1815" s="40">
        <v>675807</v>
      </c>
      <c r="L1815" s="40">
        <v>714171</v>
      </c>
      <c r="M1815" s="40">
        <v>754443</v>
      </c>
      <c r="N1815" s="40">
        <v>794053</v>
      </c>
      <c r="O1815" s="40">
        <v>836042</v>
      </c>
      <c r="P1815" s="40">
        <v>880328</v>
      </c>
      <c r="Q1815" s="40">
        <v>927259</v>
      </c>
      <c r="R1815" s="40">
        <v>981645</v>
      </c>
      <c r="S1815" s="40">
        <v>1039492</v>
      </c>
      <c r="T1815" s="40">
        <v>1100750</v>
      </c>
      <c r="U1815" s="40">
        <v>1165702</v>
      </c>
      <c r="V1815" s="40">
        <v>1234201</v>
      </c>
      <c r="W1815" s="40">
        <v>1302441</v>
      </c>
      <c r="X1815" s="40">
        <v>1374405</v>
      </c>
      <c r="Y1815" s="40">
        <v>1450329</v>
      </c>
      <c r="Z1815" s="40">
        <v>1530300</v>
      </c>
      <c r="AA1815" s="40">
        <v>1614654</v>
      </c>
      <c r="AB1815" s="40">
        <v>1703479</v>
      </c>
      <c r="AC1815" s="40">
        <v>1797054</v>
      </c>
      <c r="AD1815" s="40">
        <v>1895439</v>
      </c>
      <c r="AE1815" s="40">
        <v>1998623</v>
      </c>
      <c r="AF1815" s="40">
        <v>2106591</v>
      </c>
      <c r="AG1815" s="40">
        <v>2219702</v>
      </c>
      <c r="AH1815" s="40">
        <v>2338140</v>
      </c>
      <c r="AI1815" s="40">
        <v>2462865</v>
      </c>
      <c r="AJ1815" s="40">
        <v>2594158</v>
      </c>
      <c r="AK1815" s="40">
        <v>2733334</v>
      </c>
      <c r="AL1815" s="40">
        <v>2880489</v>
      </c>
      <c r="AM1815" s="40">
        <v>3036093</v>
      </c>
      <c r="AN1815" s="40">
        <v>3200680</v>
      </c>
      <c r="AO1815" s="40">
        <v>3336672</v>
      </c>
      <c r="AP1815" s="40">
        <v>3476114</v>
      </c>
      <c r="AQ1815" s="40">
        <v>3622762</v>
      </c>
      <c r="AR1815" s="40">
        <v>3776499</v>
      </c>
      <c r="AS1815" s="40">
        <v>3937065</v>
      </c>
      <c r="AT1815" s="40">
        <v>4103815</v>
      </c>
      <c r="AU1815" s="40">
        <v>4276115</v>
      </c>
      <c r="AV1815" s="40">
        <v>4454032</v>
      </c>
      <c r="AW1815" s="40">
        <v>4637734</v>
      </c>
      <c r="AX1815" s="40">
        <v>4827101</v>
      </c>
      <c r="AY1815" s="40">
        <v>5022403</v>
      </c>
      <c r="AZ1815" s="40">
        <v>5283544</v>
      </c>
      <c r="BA1815" s="40">
        <v>5555519</v>
      </c>
      <c r="BB1815" s="40">
        <v>5838413</v>
      </c>
      <c r="BC1815" s="40">
        <v>6132917</v>
      </c>
      <c r="BD1815" s="40">
        <v>6438341</v>
      </c>
      <c r="BE1815" s="40">
        <v>6755411</v>
      </c>
      <c r="BF1815" s="40">
        <v>7084179</v>
      </c>
      <c r="BG1815" s="40">
        <v>7425096</v>
      </c>
      <c r="BH1815" s="40">
        <v>7778777</v>
      </c>
      <c r="BI1815" s="40">
        <v>8146502</v>
      </c>
      <c r="BJ1815" s="40">
        <v>8528703</v>
      </c>
      <c r="BK1815" s="40">
        <v>8926190</v>
      </c>
      <c r="BL1815" s="40">
        <v>9339002</v>
      </c>
    </row>
    <row r="1816" spans="1:64" x14ac:dyDescent="0.3">
      <c r="A1816" s="40" t="s">
        <v>277</v>
      </c>
      <c r="B1816" s="40" t="s">
        <v>278</v>
      </c>
      <c r="C1816" s="40" t="s">
        <v>329</v>
      </c>
      <c r="D1816" s="40" t="s">
        <v>137</v>
      </c>
      <c r="E1816" s="40" t="s">
        <v>293</v>
      </c>
      <c r="G1816" s="40" t="s">
        <v>138</v>
      </c>
      <c r="H1816" s="40">
        <v>166094</v>
      </c>
      <c r="I1816" s="40">
        <v>173706</v>
      </c>
      <c r="J1816" s="40">
        <v>181757</v>
      </c>
      <c r="K1816" s="40">
        <v>190244</v>
      </c>
      <c r="L1816" s="40">
        <v>199200</v>
      </c>
      <c r="M1816" s="40">
        <v>208655</v>
      </c>
      <c r="N1816" s="40">
        <v>223713</v>
      </c>
      <c r="O1816" s="40">
        <v>240604</v>
      </c>
      <c r="P1816" s="40">
        <v>258887</v>
      </c>
      <c r="Q1816" s="40">
        <v>278663</v>
      </c>
      <c r="R1816" s="40">
        <v>300036</v>
      </c>
      <c r="S1816" s="40">
        <v>323213</v>
      </c>
      <c r="T1816" s="40">
        <v>348287</v>
      </c>
      <c r="U1816" s="40">
        <v>375513</v>
      </c>
      <c r="V1816" s="40">
        <v>405006</v>
      </c>
      <c r="W1816" s="40">
        <v>437195</v>
      </c>
      <c r="X1816" s="40">
        <v>472375</v>
      </c>
      <c r="Y1816" s="40">
        <v>501479</v>
      </c>
      <c r="Z1816" s="40">
        <v>529252</v>
      </c>
      <c r="AA1816" s="40">
        <v>557759</v>
      </c>
      <c r="AB1816" s="40">
        <v>586123</v>
      </c>
      <c r="AC1816" s="40">
        <v>614791</v>
      </c>
      <c r="AD1816" s="40">
        <v>646418</v>
      </c>
      <c r="AE1816" s="40">
        <v>684835</v>
      </c>
      <c r="AF1816" s="40">
        <v>732865</v>
      </c>
      <c r="AG1816" s="40">
        <v>793032</v>
      </c>
      <c r="AH1816" s="40">
        <v>864059</v>
      </c>
      <c r="AI1816" s="40">
        <v>944362</v>
      </c>
      <c r="AJ1816" s="40">
        <v>1022514</v>
      </c>
      <c r="AK1816" s="40">
        <v>1090981</v>
      </c>
      <c r="AL1816" s="40">
        <v>1145851</v>
      </c>
      <c r="AM1816" s="40">
        <v>1188777</v>
      </c>
      <c r="AN1816" s="40">
        <v>1225141</v>
      </c>
      <c r="AO1816" s="40">
        <v>1264496</v>
      </c>
      <c r="AP1816" s="40">
        <v>1314242</v>
      </c>
      <c r="AQ1816" s="40">
        <v>1377863</v>
      </c>
      <c r="AR1816" s="40">
        <v>1453668</v>
      </c>
      <c r="AS1816" s="40">
        <v>1539770</v>
      </c>
      <c r="AT1816" s="40">
        <v>1603861</v>
      </c>
      <c r="AU1816" s="40">
        <v>1662059</v>
      </c>
      <c r="AV1816" s="40">
        <v>1719058</v>
      </c>
      <c r="AW1816" s="40">
        <v>1776347</v>
      </c>
      <c r="AX1816" s="40">
        <v>1835082</v>
      </c>
      <c r="AY1816" s="40">
        <v>1896842</v>
      </c>
      <c r="AZ1816" s="40">
        <v>1962998</v>
      </c>
      <c r="BA1816" s="40">
        <v>2033727</v>
      </c>
      <c r="BB1816" s="40">
        <v>2108672</v>
      </c>
      <c r="BC1816" s="40">
        <v>2187209</v>
      </c>
      <c r="BD1816" s="40">
        <v>2270316</v>
      </c>
      <c r="BE1816" s="40">
        <v>2357573</v>
      </c>
      <c r="BF1816" s="40">
        <v>2449160</v>
      </c>
      <c r="BG1816" s="40">
        <v>2545306</v>
      </c>
      <c r="BH1816" s="40">
        <v>2646707</v>
      </c>
      <c r="BI1816" s="40">
        <v>2753545</v>
      </c>
      <c r="BJ1816" s="40">
        <v>2866783</v>
      </c>
      <c r="BK1816" s="40">
        <v>2986195</v>
      </c>
      <c r="BL1816" s="40">
        <v>3112498</v>
      </c>
    </row>
    <row r="1817" spans="1:64" x14ac:dyDescent="0.3">
      <c r="A1817" s="40" t="s">
        <v>165</v>
      </c>
      <c r="B1817" s="40" t="s">
        <v>166</v>
      </c>
      <c r="C1817" s="40" t="s">
        <v>329</v>
      </c>
      <c r="D1817" s="40" t="s">
        <v>137</v>
      </c>
      <c r="E1817" s="40" t="s">
        <v>293</v>
      </c>
      <c r="G1817" s="40" t="s">
        <v>138</v>
      </c>
      <c r="H1817" s="40">
        <v>531739</v>
      </c>
      <c r="I1817" s="40">
        <v>557880</v>
      </c>
      <c r="J1817" s="40">
        <v>585331</v>
      </c>
      <c r="K1817" s="40">
        <v>614297</v>
      </c>
      <c r="L1817" s="40">
        <v>644762</v>
      </c>
      <c r="M1817" s="40">
        <v>676802</v>
      </c>
      <c r="N1817" s="40">
        <v>710608</v>
      </c>
      <c r="O1817" s="40">
        <v>746227</v>
      </c>
      <c r="P1817" s="40">
        <v>783814</v>
      </c>
      <c r="Q1817" s="40">
        <v>823622</v>
      </c>
      <c r="R1817" s="40">
        <v>871701</v>
      </c>
      <c r="S1817" s="40">
        <v>928006</v>
      </c>
      <c r="T1817" s="40">
        <v>988261</v>
      </c>
      <c r="U1817" s="40">
        <v>1053565</v>
      </c>
      <c r="V1817" s="40">
        <v>1124343</v>
      </c>
      <c r="W1817" s="40">
        <v>1201202</v>
      </c>
      <c r="X1817" s="40">
        <v>1283887</v>
      </c>
      <c r="Y1817" s="40">
        <v>1371924</v>
      </c>
      <c r="Z1817" s="40">
        <v>1463900</v>
      </c>
      <c r="AA1817" s="40">
        <v>1559003</v>
      </c>
      <c r="AB1817" s="40">
        <v>1704818</v>
      </c>
      <c r="AC1817" s="40">
        <v>1865730</v>
      </c>
      <c r="AD1817" s="40">
        <v>2034600</v>
      </c>
      <c r="AE1817" s="40">
        <v>2207251</v>
      </c>
      <c r="AF1817" s="40">
        <v>2379522</v>
      </c>
      <c r="AG1817" s="40">
        <v>2547049</v>
      </c>
      <c r="AH1817" s="40">
        <v>2710292</v>
      </c>
      <c r="AI1817" s="40">
        <v>2880326</v>
      </c>
      <c r="AJ1817" s="40">
        <v>3074886</v>
      </c>
      <c r="AK1817" s="40">
        <v>3311912</v>
      </c>
      <c r="AL1817" s="40">
        <v>3464185</v>
      </c>
      <c r="AM1817" s="40">
        <v>3655706</v>
      </c>
      <c r="AN1817" s="40">
        <v>3875730</v>
      </c>
      <c r="AO1817" s="40">
        <v>4106167</v>
      </c>
      <c r="AP1817" s="40">
        <v>4332973</v>
      </c>
      <c r="AQ1817" s="40">
        <v>4551617</v>
      </c>
      <c r="AR1817" s="40">
        <v>4765731</v>
      </c>
      <c r="AS1817" s="40">
        <v>4925453</v>
      </c>
      <c r="AT1817" s="40">
        <v>5085544</v>
      </c>
      <c r="AU1817" s="40">
        <v>5257336</v>
      </c>
      <c r="AV1817" s="40">
        <v>5442231</v>
      </c>
      <c r="AW1817" s="40">
        <v>5637969</v>
      </c>
      <c r="AX1817" s="40">
        <v>5843408</v>
      </c>
      <c r="AY1817" s="40">
        <v>6056842</v>
      </c>
      <c r="AZ1817" s="40">
        <v>6276712</v>
      </c>
      <c r="BA1817" s="40">
        <v>6503455</v>
      </c>
      <c r="BB1817" s="40">
        <v>6737282</v>
      </c>
      <c r="BC1817" s="40">
        <v>7044112</v>
      </c>
      <c r="BD1817" s="40">
        <v>7369618</v>
      </c>
      <c r="BE1817" s="40">
        <v>7709673</v>
      </c>
      <c r="BF1817" s="40">
        <v>8064277</v>
      </c>
      <c r="BG1817" s="40">
        <v>8433738</v>
      </c>
      <c r="BH1817" s="40">
        <v>8818506</v>
      </c>
      <c r="BI1817" s="40">
        <v>9219011</v>
      </c>
      <c r="BJ1817" s="40">
        <v>9635678</v>
      </c>
      <c r="BK1817" s="40">
        <v>10068983</v>
      </c>
      <c r="BL1817" s="40">
        <v>10519085</v>
      </c>
    </row>
    <row r="1818" spans="1:64" x14ac:dyDescent="0.3">
      <c r="A1818" s="40" t="s">
        <v>171</v>
      </c>
      <c r="B1818" s="40" t="s">
        <v>172</v>
      </c>
      <c r="C1818" s="40" t="s">
        <v>329</v>
      </c>
      <c r="D1818" s="40" t="s">
        <v>137</v>
      </c>
      <c r="E1818" s="40" t="s">
        <v>293</v>
      </c>
      <c r="G1818" s="40" t="s">
        <v>138</v>
      </c>
      <c r="H1818" s="40">
        <v>79516</v>
      </c>
      <c r="I1818" s="40">
        <v>82671</v>
      </c>
      <c r="J1818" s="40">
        <v>85828</v>
      </c>
      <c r="K1818" s="40">
        <v>89287</v>
      </c>
      <c r="L1818" s="40">
        <v>93173</v>
      </c>
      <c r="M1818" s="40">
        <v>97647</v>
      </c>
      <c r="N1818" s="40">
        <v>102652</v>
      </c>
      <c r="O1818" s="40">
        <v>108146</v>
      </c>
      <c r="P1818" s="40">
        <v>113914</v>
      </c>
      <c r="Q1818" s="40">
        <v>119920</v>
      </c>
      <c r="R1818" s="40">
        <v>129048</v>
      </c>
      <c r="S1818" s="40">
        <v>139071</v>
      </c>
      <c r="T1818" s="40">
        <v>149817</v>
      </c>
      <c r="U1818" s="40">
        <v>161506</v>
      </c>
      <c r="V1818" s="40">
        <v>174276</v>
      </c>
      <c r="W1818" s="40">
        <v>188169</v>
      </c>
      <c r="X1818" s="40">
        <v>203287</v>
      </c>
      <c r="Y1818" s="40">
        <v>219770</v>
      </c>
      <c r="Z1818" s="40">
        <v>231314</v>
      </c>
      <c r="AA1818" s="40">
        <v>242693</v>
      </c>
      <c r="AB1818" s="40">
        <v>254377</v>
      </c>
      <c r="AC1818" s="40">
        <v>266397</v>
      </c>
      <c r="AD1818" s="40">
        <v>279142</v>
      </c>
      <c r="AE1818" s="40">
        <v>293389</v>
      </c>
      <c r="AF1818" s="40">
        <v>309494</v>
      </c>
      <c r="AG1818" s="40">
        <v>328521</v>
      </c>
      <c r="AH1818" s="40">
        <v>349936</v>
      </c>
      <c r="AI1818" s="40">
        <v>370490</v>
      </c>
      <c r="AJ1818" s="40">
        <v>385480</v>
      </c>
      <c r="AK1818" s="40">
        <v>391891</v>
      </c>
      <c r="AL1818" s="40">
        <v>387212</v>
      </c>
      <c r="AM1818" s="40">
        <v>421412</v>
      </c>
      <c r="AN1818" s="40">
        <v>460712</v>
      </c>
      <c r="AO1818" s="40">
        <v>509833</v>
      </c>
      <c r="AP1818" s="40">
        <v>583145</v>
      </c>
      <c r="AQ1818" s="40">
        <v>695539</v>
      </c>
      <c r="AR1818" s="40">
        <v>813080</v>
      </c>
      <c r="AS1818" s="40">
        <v>935002</v>
      </c>
      <c r="AT1818" s="40">
        <v>1067913</v>
      </c>
      <c r="AU1818" s="40">
        <v>1197916</v>
      </c>
      <c r="AV1818" s="40">
        <v>1318462</v>
      </c>
      <c r="AW1818" s="40">
        <v>1432119</v>
      </c>
      <c r="AX1818" s="40">
        <v>1467326</v>
      </c>
      <c r="AY1818" s="40">
        <v>1491021</v>
      </c>
      <c r="AZ1818" s="40">
        <v>1520682</v>
      </c>
      <c r="BA1818" s="40">
        <v>1557477</v>
      </c>
      <c r="BB1818" s="40">
        <v>1598595</v>
      </c>
      <c r="BC1818" s="40">
        <v>1643108</v>
      </c>
      <c r="BD1818" s="40">
        <v>1689182</v>
      </c>
      <c r="BE1818" s="40">
        <v>1735200</v>
      </c>
      <c r="BF1818" s="40">
        <v>1781212</v>
      </c>
      <c r="BG1818" s="40">
        <v>1827955</v>
      </c>
      <c r="BH1818" s="40">
        <v>1875211</v>
      </c>
      <c r="BI1818" s="40">
        <v>1924967</v>
      </c>
      <c r="BJ1818" s="40">
        <v>1977489</v>
      </c>
      <c r="BK1818" s="40">
        <v>2032650</v>
      </c>
      <c r="BL1818" s="40">
        <v>2090690</v>
      </c>
    </row>
    <row r="1819" spans="1:64" x14ac:dyDescent="0.3">
      <c r="A1819" s="40" t="s">
        <v>175</v>
      </c>
      <c r="B1819" s="40" t="s">
        <v>176</v>
      </c>
      <c r="C1819" s="40" t="s">
        <v>329</v>
      </c>
      <c r="D1819" s="40" t="s">
        <v>137</v>
      </c>
      <c r="E1819" s="40" t="s">
        <v>293</v>
      </c>
      <c r="G1819" s="40" t="s">
        <v>138</v>
      </c>
      <c r="H1819" s="40">
        <v>8385621</v>
      </c>
      <c r="I1819" s="40">
        <v>8631458</v>
      </c>
      <c r="J1819" s="40">
        <v>8886439</v>
      </c>
      <c r="K1819" s="40">
        <v>9150112</v>
      </c>
      <c r="L1819" s="40">
        <v>9422339</v>
      </c>
      <c r="M1819" s="40">
        <v>9702787</v>
      </c>
      <c r="N1819" s="40">
        <v>9991697</v>
      </c>
      <c r="O1819" s="40">
        <v>10290191</v>
      </c>
      <c r="P1819" s="40">
        <v>10599780</v>
      </c>
      <c r="Q1819" s="40">
        <v>10919313</v>
      </c>
      <c r="R1819" s="40">
        <v>11240988</v>
      </c>
      <c r="S1819" s="40">
        <v>11573961</v>
      </c>
      <c r="T1819" s="40">
        <v>11915521</v>
      </c>
      <c r="U1819" s="40">
        <v>12261915</v>
      </c>
      <c r="V1819" s="40">
        <v>12610526</v>
      </c>
      <c r="W1819" s="40">
        <v>12959556</v>
      </c>
      <c r="X1819" s="40">
        <v>13309900</v>
      </c>
      <c r="Y1819" s="40">
        <v>13664894</v>
      </c>
      <c r="Z1819" s="40">
        <v>14029453</v>
      </c>
      <c r="AA1819" s="40">
        <v>14411508</v>
      </c>
      <c r="AB1819" s="40">
        <v>14836268</v>
      </c>
      <c r="AC1819" s="40">
        <v>15275381</v>
      </c>
      <c r="AD1819" s="40">
        <v>15723388</v>
      </c>
      <c r="AE1819" s="40">
        <v>16171347</v>
      </c>
      <c r="AF1819" s="40">
        <v>16653249</v>
      </c>
      <c r="AG1819" s="40">
        <v>17212444</v>
      </c>
      <c r="AH1819" s="40">
        <v>17769785</v>
      </c>
      <c r="AI1819" s="40">
        <v>18334902</v>
      </c>
      <c r="AJ1819" s="40">
        <v>18923392</v>
      </c>
      <c r="AK1819" s="40">
        <v>19545370</v>
      </c>
      <c r="AL1819" s="40">
        <v>20200630</v>
      </c>
      <c r="AM1819" s="40">
        <v>20875876</v>
      </c>
      <c r="AN1819" s="40">
        <v>21569049</v>
      </c>
      <c r="AO1819" s="40">
        <v>22259855</v>
      </c>
      <c r="AP1819" s="40">
        <v>22932158</v>
      </c>
      <c r="AQ1819" s="40">
        <v>23580029</v>
      </c>
      <c r="AR1819" s="40">
        <v>24207383</v>
      </c>
      <c r="AS1819" s="40">
        <v>24817322</v>
      </c>
      <c r="AT1819" s="40">
        <v>25418106</v>
      </c>
      <c r="AU1819" s="40">
        <v>26015296</v>
      </c>
      <c r="AV1819" s="40">
        <v>26610150</v>
      </c>
      <c r="AW1819" s="40">
        <v>27227214</v>
      </c>
      <c r="AX1819" s="40">
        <v>27848775</v>
      </c>
      <c r="AY1819" s="40">
        <v>28462586</v>
      </c>
      <c r="AZ1819" s="40">
        <v>29065824</v>
      </c>
      <c r="BA1819" s="40">
        <v>29656760</v>
      </c>
      <c r="BB1819" s="40">
        <v>30239614</v>
      </c>
      <c r="BC1819" s="40">
        <v>30829033</v>
      </c>
      <c r="BD1819" s="40">
        <v>31442368</v>
      </c>
      <c r="BE1819" s="40">
        <v>32094946</v>
      </c>
      <c r="BF1819" s="40">
        <v>32793266</v>
      </c>
      <c r="BG1819" s="40">
        <v>33533029</v>
      </c>
      <c r="BH1819" s="40">
        <v>34299835</v>
      </c>
      <c r="BI1819" s="40">
        <v>35075489</v>
      </c>
      <c r="BJ1819" s="40">
        <v>35844195</v>
      </c>
      <c r="BK1819" s="40">
        <v>36601070</v>
      </c>
      <c r="BL1819" s="40">
        <v>37348247</v>
      </c>
    </row>
    <row r="1820" spans="1:64" x14ac:dyDescent="0.3">
      <c r="A1820" s="40" t="s">
        <v>177</v>
      </c>
      <c r="B1820" s="40" t="s">
        <v>178</v>
      </c>
      <c r="C1820" s="40" t="s">
        <v>329</v>
      </c>
      <c r="D1820" s="40" t="s">
        <v>137</v>
      </c>
      <c r="E1820" s="40" t="s">
        <v>293</v>
      </c>
      <c r="G1820" s="40" t="s">
        <v>138</v>
      </c>
      <c r="H1820" s="40">
        <v>559541</v>
      </c>
      <c r="I1820" s="40">
        <v>592636</v>
      </c>
      <c r="J1820" s="40">
        <v>627777</v>
      </c>
      <c r="K1820" s="40">
        <v>665038</v>
      </c>
      <c r="L1820" s="40">
        <v>704517</v>
      </c>
      <c r="M1820" s="40">
        <v>746292</v>
      </c>
      <c r="N1820" s="40">
        <v>790637</v>
      </c>
      <c r="O1820" s="40">
        <v>870061</v>
      </c>
      <c r="P1820" s="40">
        <v>964069</v>
      </c>
      <c r="Q1820" s="40">
        <v>1068306</v>
      </c>
      <c r="R1820" s="40">
        <v>1184203</v>
      </c>
      <c r="S1820" s="40">
        <v>1312559</v>
      </c>
      <c r="T1820" s="40">
        <v>1454157</v>
      </c>
      <c r="U1820" s="40">
        <v>1610103</v>
      </c>
      <c r="V1820" s="40">
        <v>1781164</v>
      </c>
      <c r="W1820" s="40">
        <v>1968806</v>
      </c>
      <c r="X1820" s="40">
        <v>2173667</v>
      </c>
      <c r="Y1820" s="40">
        <v>2397905</v>
      </c>
      <c r="Z1820" s="40">
        <v>2560919</v>
      </c>
      <c r="AA1820" s="40">
        <v>2719334</v>
      </c>
      <c r="AB1820" s="40">
        <v>2886940</v>
      </c>
      <c r="AC1820" s="40">
        <v>3065089</v>
      </c>
      <c r="AD1820" s="40">
        <v>3253365</v>
      </c>
      <c r="AE1820" s="40">
        <v>3452356</v>
      </c>
      <c r="AF1820" s="40">
        <v>3661410</v>
      </c>
      <c r="AG1820" s="40">
        <v>3881163</v>
      </c>
      <c r="AH1820" s="40">
        <v>4111940</v>
      </c>
      <c r="AI1820" s="40">
        <v>4356633</v>
      </c>
      <c r="AJ1820" s="40">
        <v>4578236</v>
      </c>
      <c r="AK1820" s="40">
        <v>4807792</v>
      </c>
      <c r="AL1820" s="40">
        <v>5054588</v>
      </c>
      <c r="AM1820" s="40">
        <v>5317625</v>
      </c>
      <c r="AN1820" s="40">
        <v>5592427</v>
      </c>
      <c r="AO1820" s="40">
        <v>5873136</v>
      </c>
      <c r="AP1820" s="40">
        <v>6154842</v>
      </c>
      <c r="AQ1820" s="40">
        <v>6435980</v>
      </c>
      <c r="AR1820" s="40">
        <v>6718378</v>
      </c>
      <c r="AS1820" s="40">
        <v>7006325</v>
      </c>
      <c r="AT1820" s="40">
        <v>7306494</v>
      </c>
      <c r="AU1820" s="40">
        <v>7624779</v>
      </c>
      <c r="AV1820" s="40">
        <v>7962433</v>
      </c>
      <c r="AW1820" s="40">
        <v>8320222</v>
      </c>
      <c r="AX1820" s="40">
        <v>8771267</v>
      </c>
      <c r="AY1820" s="40">
        <v>9265294</v>
      </c>
      <c r="AZ1820" s="40">
        <v>9791550</v>
      </c>
      <c r="BA1820" s="40">
        <v>10352972</v>
      </c>
      <c r="BB1820" s="40">
        <v>10950894</v>
      </c>
      <c r="BC1820" s="40">
        <v>11586014</v>
      </c>
      <c r="BD1820" s="40">
        <v>12255418</v>
      </c>
      <c r="BE1820" s="40">
        <v>12960158</v>
      </c>
      <c r="BF1820" s="40">
        <v>13699468</v>
      </c>
      <c r="BG1820" s="40">
        <v>14476048</v>
      </c>
      <c r="BH1820" s="40">
        <v>15290226</v>
      </c>
      <c r="BI1820" s="40">
        <v>16142664</v>
      </c>
      <c r="BJ1820" s="40">
        <v>17035226</v>
      </c>
      <c r="BK1820" s="40">
        <v>17968160</v>
      </c>
      <c r="BL1820" s="40">
        <v>18942681</v>
      </c>
    </row>
    <row r="1821" spans="1:64" x14ac:dyDescent="0.3">
      <c r="A1821" s="40" t="s">
        <v>179</v>
      </c>
      <c r="B1821" s="40" t="s">
        <v>180</v>
      </c>
      <c r="C1821" s="40" t="s">
        <v>329</v>
      </c>
      <c r="D1821" s="40" t="s">
        <v>137</v>
      </c>
      <c r="E1821" s="40" t="s">
        <v>293</v>
      </c>
      <c r="G1821" s="40" t="s">
        <v>138</v>
      </c>
      <c r="H1821" s="40">
        <v>323496</v>
      </c>
      <c r="I1821" s="40">
        <v>349411</v>
      </c>
      <c r="J1821" s="40">
        <v>377741</v>
      </c>
      <c r="K1821" s="40">
        <v>408457</v>
      </c>
      <c r="L1821" s="40">
        <v>441513</v>
      </c>
      <c r="M1821" s="40">
        <v>477415</v>
      </c>
      <c r="N1821" s="40">
        <v>516042</v>
      </c>
      <c r="O1821" s="40">
        <v>557486</v>
      </c>
      <c r="P1821" s="40">
        <v>601265</v>
      </c>
      <c r="Q1821" s="40">
        <v>629486</v>
      </c>
      <c r="R1821" s="40">
        <v>654863</v>
      </c>
      <c r="S1821" s="40">
        <v>680408</v>
      </c>
      <c r="T1821" s="40">
        <v>706360</v>
      </c>
      <c r="U1821" s="40">
        <v>733463</v>
      </c>
      <c r="V1821" s="40">
        <v>762231</v>
      </c>
      <c r="W1821" s="40">
        <v>792933</v>
      </c>
      <c r="X1821" s="40">
        <v>825558</v>
      </c>
      <c r="Y1821" s="40">
        <v>859900</v>
      </c>
      <c r="Z1821" s="40">
        <v>895854</v>
      </c>
      <c r="AA1821" s="40">
        <v>945482</v>
      </c>
      <c r="AB1821" s="40">
        <v>1012953</v>
      </c>
      <c r="AC1821" s="40">
        <v>1085452</v>
      </c>
      <c r="AD1821" s="40">
        <v>1163377</v>
      </c>
      <c r="AE1821" s="40">
        <v>1248062</v>
      </c>
      <c r="AF1821" s="40">
        <v>1340459</v>
      </c>
      <c r="AG1821" s="40">
        <v>1441346</v>
      </c>
      <c r="AH1821" s="40">
        <v>1551021</v>
      </c>
      <c r="AI1821" s="40">
        <v>1669674</v>
      </c>
      <c r="AJ1821" s="40">
        <v>1796635</v>
      </c>
      <c r="AK1821" s="40">
        <v>1931533</v>
      </c>
      <c r="AL1821" s="40">
        <v>2066352</v>
      </c>
      <c r="AM1821" s="40">
        <v>2199176</v>
      </c>
      <c r="AN1821" s="40">
        <v>2338687</v>
      </c>
      <c r="AO1821" s="40">
        <v>2485468</v>
      </c>
      <c r="AP1821" s="40">
        <v>2639890</v>
      </c>
      <c r="AQ1821" s="40">
        <v>2802072</v>
      </c>
      <c r="AR1821" s="40">
        <v>2972455</v>
      </c>
      <c r="AS1821" s="40">
        <v>3153191</v>
      </c>
      <c r="AT1821" s="40">
        <v>3346424</v>
      </c>
      <c r="AU1821" s="40">
        <v>3554447</v>
      </c>
      <c r="AV1821" s="40">
        <v>3778192</v>
      </c>
      <c r="AW1821" s="40">
        <v>4018702</v>
      </c>
      <c r="AX1821" s="40">
        <v>4276212</v>
      </c>
      <c r="AY1821" s="40">
        <v>4550722</v>
      </c>
      <c r="AZ1821" s="40">
        <v>4841052</v>
      </c>
      <c r="BA1821" s="40">
        <v>5149203</v>
      </c>
      <c r="BB1821" s="40">
        <v>5475391</v>
      </c>
      <c r="BC1821" s="40">
        <v>5821091</v>
      </c>
      <c r="BD1821" s="40">
        <v>6186678</v>
      </c>
      <c r="BE1821" s="40">
        <v>6573770</v>
      </c>
      <c r="BF1821" s="40">
        <v>6982934</v>
      </c>
      <c r="BG1821" s="40">
        <v>7415300</v>
      </c>
      <c r="BH1821" s="40">
        <v>7870510</v>
      </c>
      <c r="BI1821" s="40">
        <v>8350721</v>
      </c>
      <c r="BJ1821" s="40">
        <v>8855958</v>
      </c>
      <c r="BK1821" s="40">
        <v>9386237</v>
      </c>
      <c r="BL1821" s="40">
        <v>9942492</v>
      </c>
    </row>
    <row r="1822" spans="1:64" x14ac:dyDescent="0.3">
      <c r="A1822" s="40" t="s">
        <v>279</v>
      </c>
      <c r="B1822" s="40" t="s">
        <v>280</v>
      </c>
      <c r="C1822" s="40" t="s">
        <v>329</v>
      </c>
      <c r="D1822" s="40" t="s">
        <v>137</v>
      </c>
      <c r="E1822" s="40" t="s">
        <v>293</v>
      </c>
      <c r="G1822" s="40" t="s">
        <v>138</v>
      </c>
      <c r="H1822" s="40">
        <v>595111</v>
      </c>
      <c r="I1822" s="40">
        <v>641150</v>
      </c>
      <c r="J1822" s="40">
        <v>692846</v>
      </c>
      <c r="K1822" s="40">
        <v>760165</v>
      </c>
      <c r="L1822" s="40">
        <v>832839</v>
      </c>
      <c r="M1822" s="40">
        <v>911290</v>
      </c>
      <c r="N1822" s="40">
        <v>995787</v>
      </c>
      <c r="O1822" s="40">
        <v>1087208</v>
      </c>
      <c r="P1822" s="40">
        <v>1186232</v>
      </c>
      <c r="Q1822" s="40">
        <v>1266829</v>
      </c>
      <c r="R1822" s="40">
        <v>1348908</v>
      </c>
      <c r="S1822" s="40">
        <v>1436892</v>
      </c>
      <c r="T1822" s="40">
        <v>1530527</v>
      </c>
      <c r="U1822" s="40">
        <v>1629833</v>
      </c>
      <c r="V1822" s="40">
        <v>1734414</v>
      </c>
      <c r="W1822" s="40">
        <v>1844398</v>
      </c>
      <c r="X1822" s="40">
        <v>1959813</v>
      </c>
      <c r="Y1822" s="40">
        <v>2081307</v>
      </c>
      <c r="Z1822" s="40">
        <v>2209423</v>
      </c>
      <c r="AA1822" s="40">
        <v>2344797</v>
      </c>
      <c r="AB1822" s="40">
        <v>2428785</v>
      </c>
      <c r="AC1822" s="40">
        <v>2509987</v>
      </c>
      <c r="AD1822" s="40">
        <v>2592639</v>
      </c>
      <c r="AE1822" s="40">
        <v>2675627</v>
      </c>
      <c r="AF1822" s="40">
        <v>2758089</v>
      </c>
      <c r="AG1822" s="40">
        <v>2840010</v>
      </c>
      <c r="AH1822" s="40">
        <v>2921482</v>
      </c>
      <c r="AI1822" s="40">
        <v>3002484</v>
      </c>
      <c r="AJ1822" s="40">
        <v>3083016</v>
      </c>
      <c r="AK1822" s="40">
        <v>3163300</v>
      </c>
      <c r="AL1822" s="40">
        <v>3212589</v>
      </c>
      <c r="AM1822" s="40">
        <v>3255309</v>
      </c>
      <c r="AN1822" s="40">
        <v>3297925</v>
      </c>
      <c r="AO1822" s="40">
        <v>3342446</v>
      </c>
      <c r="AP1822" s="40">
        <v>3390221</v>
      </c>
      <c r="AQ1822" s="40">
        <v>3441885</v>
      </c>
      <c r="AR1822" s="40">
        <v>3496981</v>
      </c>
      <c r="AS1822" s="40">
        <v>3553822</v>
      </c>
      <c r="AT1822" s="40">
        <v>3610318</v>
      </c>
      <c r="AU1822" s="40">
        <v>3665076</v>
      </c>
      <c r="AV1822" s="40">
        <v>3788660</v>
      </c>
      <c r="AW1822" s="40">
        <v>3944965</v>
      </c>
      <c r="AX1822" s="40">
        <v>4106317</v>
      </c>
      <c r="AY1822" s="40">
        <v>4273875</v>
      </c>
      <c r="AZ1822" s="40">
        <v>4448571</v>
      </c>
      <c r="BA1822" s="40">
        <v>4630790</v>
      </c>
      <c r="BB1822" s="40">
        <v>4820726</v>
      </c>
      <c r="BC1822" s="40">
        <v>5019893</v>
      </c>
      <c r="BD1822" s="40">
        <v>5229298</v>
      </c>
      <c r="BE1822" s="40">
        <v>5450680</v>
      </c>
      <c r="BF1822" s="40">
        <v>5684648</v>
      </c>
      <c r="BG1822" s="40">
        <v>5932013</v>
      </c>
      <c r="BH1822" s="40">
        <v>6192359</v>
      </c>
      <c r="BI1822" s="40">
        <v>6464271</v>
      </c>
      <c r="BJ1822" s="40">
        <v>6747273</v>
      </c>
      <c r="BK1822" s="40">
        <v>7041054</v>
      </c>
      <c r="BL1822" s="40">
        <v>7346373</v>
      </c>
    </row>
    <row r="1823" spans="1:64" x14ac:dyDescent="0.3">
      <c r="A1823" s="40" t="s">
        <v>281</v>
      </c>
      <c r="B1823" s="40" t="s">
        <v>282</v>
      </c>
      <c r="C1823" s="40" t="s">
        <v>329</v>
      </c>
      <c r="D1823" s="40" t="s">
        <v>137</v>
      </c>
      <c r="E1823" s="40" t="s">
        <v>293</v>
      </c>
      <c r="G1823" s="40" t="s">
        <v>138</v>
      </c>
      <c r="H1823" s="40">
        <v>496270</v>
      </c>
      <c r="I1823" s="40">
        <v>523204</v>
      </c>
      <c r="J1823" s="40">
        <v>561146</v>
      </c>
      <c r="K1823" s="40">
        <v>601709</v>
      </c>
      <c r="L1823" s="40">
        <v>644773</v>
      </c>
      <c r="M1823" s="40">
        <v>690528</v>
      </c>
      <c r="N1823" s="40">
        <v>739175</v>
      </c>
      <c r="O1823" s="40">
        <v>791074</v>
      </c>
      <c r="P1823" s="40">
        <v>845606</v>
      </c>
      <c r="Q1823" s="40">
        <v>898591</v>
      </c>
      <c r="R1823" s="40">
        <v>955456</v>
      </c>
      <c r="S1823" s="40">
        <v>1016386</v>
      </c>
      <c r="T1823" s="40">
        <v>1080922</v>
      </c>
      <c r="U1823" s="40">
        <v>1148663</v>
      </c>
      <c r="V1823" s="40">
        <v>1215307</v>
      </c>
      <c r="W1823" s="40">
        <v>1284118</v>
      </c>
      <c r="X1823" s="40">
        <v>1355385</v>
      </c>
      <c r="Y1823" s="40">
        <v>1430794</v>
      </c>
      <c r="Z1823" s="40">
        <v>1512619</v>
      </c>
      <c r="AA1823" s="40">
        <v>1602697</v>
      </c>
      <c r="AB1823" s="40">
        <v>1701543</v>
      </c>
      <c r="AC1823" s="40">
        <v>1809079</v>
      </c>
      <c r="AD1823" s="40">
        <v>1932155</v>
      </c>
      <c r="AE1823" s="40">
        <v>2063525</v>
      </c>
      <c r="AF1823" s="40">
        <v>2200562</v>
      </c>
      <c r="AG1823" s="40">
        <v>2343238</v>
      </c>
      <c r="AH1823" s="40">
        <v>2491436</v>
      </c>
      <c r="AI1823" s="40">
        <v>2643488</v>
      </c>
      <c r="AJ1823" s="40">
        <v>2797468</v>
      </c>
      <c r="AK1823" s="40">
        <v>2951881</v>
      </c>
      <c r="AL1823" s="40">
        <v>3105552</v>
      </c>
      <c r="AM1823" s="40">
        <v>3258168</v>
      </c>
      <c r="AN1823" s="40">
        <v>3374241</v>
      </c>
      <c r="AO1823" s="40">
        <v>3483496</v>
      </c>
      <c r="AP1823" s="40">
        <v>3592172</v>
      </c>
      <c r="AQ1823" s="40">
        <v>3701048</v>
      </c>
      <c r="AR1823" s="40">
        <v>3809730</v>
      </c>
      <c r="AS1823" s="40">
        <v>3917525</v>
      </c>
      <c r="AT1823" s="40">
        <v>4023161</v>
      </c>
      <c r="AU1823" s="40">
        <v>4125987</v>
      </c>
      <c r="AV1823" s="40">
        <v>4225519</v>
      </c>
      <c r="AW1823" s="40">
        <v>4323307</v>
      </c>
      <c r="AX1823" s="40">
        <v>4356041</v>
      </c>
      <c r="AY1823" s="40">
        <v>4381920</v>
      </c>
      <c r="AZ1823" s="40">
        <v>4413845</v>
      </c>
      <c r="BA1823" s="40">
        <v>4452539</v>
      </c>
      <c r="BB1823" s="40">
        <v>4497911</v>
      </c>
      <c r="BC1823" s="40">
        <v>4550222</v>
      </c>
      <c r="BD1823" s="40">
        <v>4609702</v>
      </c>
      <c r="BE1823" s="40">
        <v>4676094</v>
      </c>
      <c r="BF1823" s="40">
        <v>4749752</v>
      </c>
      <c r="BG1823" s="40">
        <v>4830153</v>
      </c>
      <c r="BH1823" s="40">
        <v>4915898</v>
      </c>
      <c r="BI1823" s="40">
        <v>5009411</v>
      </c>
      <c r="BJ1823" s="40">
        <v>5109528</v>
      </c>
      <c r="BK1823" s="40">
        <v>5215921</v>
      </c>
      <c r="BL1823" s="40">
        <v>5328745</v>
      </c>
    </row>
    <row r="1824" spans="1:64" x14ac:dyDescent="0.3">
      <c r="A1824" s="40" t="s">
        <v>147</v>
      </c>
      <c r="B1824" s="40" t="s">
        <v>148</v>
      </c>
      <c r="C1824" s="40" t="s">
        <v>330</v>
      </c>
      <c r="D1824" s="40" t="s">
        <v>137</v>
      </c>
      <c r="E1824" s="40" t="s">
        <v>293</v>
      </c>
      <c r="G1824" s="40" t="s">
        <v>138</v>
      </c>
      <c r="H1824" s="40">
        <v>234744</v>
      </c>
      <c r="I1824" s="40">
        <v>242709</v>
      </c>
      <c r="J1824" s="40">
        <v>251039</v>
      </c>
      <c r="K1824" s="40">
        <v>259788</v>
      </c>
      <c r="L1824" s="40">
        <v>268990</v>
      </c>
      <c r="M1824" s="40">
        <v>278745</v>
      </c>
      <c r="N1824" s="40">
        <v>289111</v>
      </c>
      <c r="O1824" s="40">
        <v>299959</v>
      </c>
      <c r="P1824" s="40">
        <v>311347</v>
      </c>
      <c r="Q1824" s="40">
        <v>323190</v>
      </c>
      <c r="R1824" s="40">
        <v>335447</v>
      </c>
      <c r="S1824" s="40">
        <v>348345</v>
      </c>
      <c r="T1824" s="40">
        <v>361759</v>
      </c>
      <c r="U1824" s="40">
        <v>375811</v>
      </c>
      <c r="V1824" s="40">
        <v>390629</v>
      </c>
      <c r="W1824" s="40">
        <v>418353</v>
      </c>
      <c r="X1824" s="40">
        <v>457588</v>
      </c>
      <c r="Y1824" s="40">
        <v>500783</v>
      </c>
      <c r="Z1824" s="40">
        <v>548277</v>
      </c>
      <c r="AA1824" s="40">
        <v>600751</v>
      </c>
      <c r="AB1824" s="40">
        <v>658561</v>
      </c>
      <c r="AC1824" s="40">
        <v>722340</v>
      </c>
      <c r="AD1824" s="40">
        <v>792524</v>
      </c>
      <c r="AE1824" s="40">
        <v>869407</v>
      </c>
      <c r="AF1824" s="40">
        <v>953160</v>
      </c>
      <c r="AG1824" s="40">
        <v>1017667</v>
      </c>
      <c r="AH1824" s="40">
        <v>1064070</v>
      </c>
      <c r="AI1824" s="40">
        <v>1112726</v>
      </c>
      <c r="AJ1824" s="40">
        <v>1163681</v>
      </c>
      <c r="AK1824" s="40">
        <v>1217244</v>
      </c>
      <c r="AL1824" s="40">
        <v>1273347</v>
      </c>
      <c r="AM1824" s="40">
        <v>1332276</v>
      </c>
      <c r="AN1824" s="40">
        <v>1393993</v>
      </c>
      <c r="AO1824" s="40">
        <v>1458745</v>
      </c>
      <c r="AP1824" s="40">
        <v>1526699</v>
      </c>
      <c r="AQ1824" s="40">
        <v>1598129</v>
      </c>
      <c r="AR1824" s="40">
        <v>1693155</v>
      </c>
      <c r="AS1824" s="40">
        <v>1810936</v>
      </c>
      <c r="AT1824" s="40">
        <v>1936788</v>
      </c>
      <c r="AU1824" s="40">
        <v>2071321</v>
      </c>
      <c r="AV1824" s="40">
        <v>2214526</v>
      </c>
      <c r="AW1824" s="40">
        <v>2367405</v>
      </c>
      <c r="AX1824" s="40">
        <v>2530418</v>
      </c>
      <c r="AY1824" s="40">
        <v>2704755</v>
      </c>
      <c r="AZ1824" s="40">
        <v>2890681</v>
      </c>
      <c r="BA1824" s="40">
        <v>3089300</v>
      </c>
      <c r="BB1824" s="40">
        <v>3277395</v>
      </c>
      <c r="BC1824" s="40">
        <v>3457080</v>
      </c>
      <c r="BD1824" s="40">
        <v>3645825</v>
      </c>
      <c r="BE1824" s="40">
        <v>3844033</v>
      </c>
      <c r="BF1824" s="40">
        <v>4051997</v>
      </c>
      <c r="BG1824" s="40">
        <v>4269905</v>
      </c>
      <c r="BH1824" s="40">
        <v>4497980</v>
      </c>
      <c r="BI1824" s="40">
        <v>4736607</v>
      </c>
      <c r="BJ1824" s="40">
        <v>4985855</v>
      </c>
      <c r="BK1824" s="40">
        <v>5245987</v>
      </c>
      <c r="BL1824" s="40">
        <v>5516754</v>
      </c>
    </row>
    <row r="1825" spans="1:64" x14ac:dyDescent="0.3">
      <c r="A1825" s="40" t="s">
        <v>153</v>
      </c>
      <c r="B1825" s="40" t="s">
        <v>154</v>
      </c>
      <c r="C1825" s="40" t="s">
        <v>330</v>
      </c>
      <c r="D1825" s="40" t="s">
        <v>137</v>
      </c>
      <c r="E1825" s="40" t="s">
        <v>293</v>
      </c>
      <c r="G1825" s="40" t="s">
        <v>138</v>
      </c>
      <c r="H1825" s="40">
        <v>765724</v>
      </c>
      <c r="I1825" s="40">
        <v>813120</v>
      </c>
      <c r="J1825" s="40">
        <v>863766</v>
      </c>
      <c r="K1825" s="40">
        <v>917809</v>
      </c>
      <c r="L1825" s="40">
        <v>975298</v>
      </c>
      <c r="M1825" s="40">
        <v>1036625</v>
      </c>
      <c r="N1825" s="40">
        <v>1102048</v>
      </c>
      <c r="O1825" s="40">
        <v>1171813</v>
      </c>
      <c r="P1825" s="40">
        <v>1245992</v>
      </c>
      <c r="Q1825" s="40">
        <v>1325110</v>
      </c>
      <c r="R1825" s="40">
        <v>1445641</v>
      </c>
      <c r="S1825" s="40">
        <v>1576284</v>
      </c>
      <c r="T1825" s="40">
        <v>1717421</v>
      </c>
      <c r="U1825" s="40">
        <v>1870202</v>
      </c>
      <c r="V1825" s="40">
        <v>2035263</v>
      </c>
      <c r="W1825" s="40">
        <v>2199443</v>
      </c>
      <c r="X1825" s="40">
        <v>2325390</v>
      </c>
      <c r="Y1825" s="40">
        <v>2459014</v>
      </c>
      <c r="Z1825" s="40">
        <v>2600711</v>
      </c>
      <c r="AA1825" s="40">
        <v>2751065</v>
      </c>
      <c r="AB1825" s="40">
        <v>2910165</v>
      </c>
      <c r="AC1825" s="40">
        <v>3078469</v>
      </c>
      <c r="AD1825" s="40">
        <v>3256259</v>
      </c>
      <c r="AE1825" s="40">
        <v>3443890</v>
      </c>
      <c r="AF1825" s="40">
        <v>3641324</v>
      </c>
      <c r="AG1825" s="40">
        <v>3849128</v>
      </c>
      <c r="AH1825" s="40">
        <v>4058273</v>
      </c>
      <c r="AI1825" s="40">
        <v>4248463</v>
      </c>
      <c r="AJ1825" s="40">
        <v>4444468</v>
      </c>
      <c r="AK1825" s="40">
        <v>4645904</v>
      </c>
      <c r="AL1825" s="40">
        <v>4852634</v>
      </c>
      <c r="AM1825" s="40">
        <v>5064953</v>
      </c>
      <c r="AN1825" s="40">
        <v>5282049</v>
      </c>
      <c r="AO1825" s="40">
        <v>5504091</v>
      </c>
      <c r="AP1825" s="40">
        <v>5730749</v>
      </c>
      <c r="AQ1825" s="40">
        <v>5962015</v>
      </c>
      <c r="AR1825" s="40">
        <v>6198081</v>
      </c>
      <c r="AS1825" s="40">
        <v>6440913</v>
      </c>
      <c r="AT1825" s="40">
        <v>6693011</v>
      </c>
      <c r="AU1825" s="40">
        <v>6956192</v>
      </c>
      <c r="AV1825" s="40">
        <v>7230870</v>
      </c>
      <c r="AW1825" s="40">
        <v>7517754</v>
      </c>
      <c r="AX1825" s="40">
        <v>7817313</v>
      </c>
      <c r="AY1825" s="40">
        <v>8130183</v>
      </c>
      <c r="AZ1825" s="40">
        <v>8456228</v>
      </c>
      <c r="BA1825" s="40">
        <v>8796382</v>
      </c>
      <c r="BB1825" s="40">
        <v>9150970</v>
      </c>
      <c r="BC1825" s="40">
        <v>9519679</v>
      </c>
      <c r="BD1825" s="40">
        <v>9901657</v>
      </c>
      <c r="BE1825" s="40">
        <v>10296588</v>
      </c>
      <c r="BF1825" s="40">
        <v>10704286</v>
      </c>
      <c r="BG1825" s="40">
        <v>11124963</v>
      </c>
      <c r="BH1825" s="40">
        <v>11558305</v>
      </c>
      <c r="BI1825" s="40">
        <v>12004211</v>
      </c>
      <c r="BJ1825" s="40">
        <v>12462625</v>
      </c>
      <c r="BK1825" s="40">
        <v>12933510</v>
      </c>
      <c r="BL1825" s="40">
        <v>13416447</v>
      </c>
    </row>
    <row r="1826" spans="1:64" x14ac:dyDescent="0.3">
      <c r="A1826" s="40" t="s">
        <v>155</v>
      </c>
      <c r="B1826" s="40" t="s">
        <v>156</v>
      </c>
      <c r="C1826" s="40" t="s">
        <v>330</v>
      </c>
      <c r="D1826" s="40" t="s">
        <v>137</v>
      </c>
      <c r="E1826" s="40" t="s">
        <v>293</v>
      </c>
      <c r="G1826" s="40" t="s">
        <v>138</v>
      </c>
      <c r="H1826" s="40">
        <v>213062</v>
      </c>
      <c r="I1826" s="40">
        <v>225945</v>
      </c>
      <c r="J1826" s="40">
        <v>239626</v>
      </c>
      <c r="K1826" s="40">
        <v>255727</v>
      </c>
      <c r="L1826" s="40">
        <v>278203</v>
      </c>
      <c r="M1826" s="40">
        <v>302416</v>
      </c>
      <c r="N1826" s="40">
        <v>328505</v>
      </c>
      <c r="O1826" s="40">
        <v>356794</v>
      </c>
      <c r="P1826" s="40">
        <v>387597</v>
      </c>
      <c r="Q1826" s="40">
        <v>421486</v>
      </c>
      <c r="R1826" s="40">
        <v>458794</v>
      </c>
      <c r="S1826" s="40">
        <v>499778</v>
      </c>
      <c r="T1826" s="40">
        <v>542457</v>
      </c>
      <c r="U1826" s="40">
        <v>588088</v>
      </c>
      <c r="V1826" s="40">
        <v>636330</v>
      </c>
      <c r="W1826" s="40">
        <v>687166</v>
      </c>
      <c r="X1826" s="40">
        <v>740747</v>
      </c>
      <c r="Y1826" s="40">
        <v>797759</v>
      </c>
      <c r="Z1826" s="40">
        <v>821900</v>
      </c>
      <c r="AA1826" s="40">
        <v>847677</v>
      </c>
      <c r="AB1826" s="40">
        <v>875102</v>
      </c>
      <c r="AC1826" s="40">
        <v>904328</v>
      </c>
      <c r="AD1826" s="40">
        <v>935734</v>
      </c>
      <c r="AE1826" s="40">
        <v>969903</v>
      </c>
      <c r="AF1826" s="40">
        <v>1007055</v>
      </c>
      <c r="AG1826" s="40">
        <v>1047710</v>
      </c>
      <c r="AH1826" s="40">
        <v>1091731</v>
      </c>
      <c r="AI1826" s="40">
        <v>1138870</v>
      </c>
      <c r="AJ1826" s="40">
        <v>1188341</v>
      </c>
      <c r="AK1826" s="40">
        <v>1239682</v>
      </c>
      <c r="AL1826" s="40">
        <v>1292932</v>
      </c>
      <c r="AM1826" s="40">
        <v>1348229</v>
      </c>
      <c r="AN1826" s="40">
        <v>1403423</v>
      </c>
      <c r="AO1826" s="40">
        <v>1451945</v>
      </c>
      <c r="AP1826" s="40">
        <v>1503265</v>
      </c>
      <c r="AQ1826" s="40">
        <v>1557278</v>
      </c>
      <c r="AR1826" s="40">
        <v>1613896</v>
      </c>
      <c r="AS1826" s="40">
        <v>1673750</v>
      </c>
      <c r="AT1826" s="40">
        <v>1737360</v>
      </c>
      <c r="AU1826" s="40">
        <v>1805079</v>
      </c>
      <c r="AV1826" s="40">
        <v>1877275</v>
      </c>
      <c r="AW1826" s="40">
        <v>1953547</v>
      </c>
      <c r="AX1826" s="40">
        <v>2032918</v>
      </c>
      <c r="AY1826" s="40">
        <v>2113682</v>
      </c>
      <c r="AZ1826" s="40">
        <v>2194709</v>
      </c>
      <c r="BA1826" s="40">
        <v>2275451</v>
      </c>
      <c r="BB1826" s="40">
        <v>2356432</v>
      </c>
      <c r="BC1826" s="40">
        <v>2438427</v>
      </c>
      <c r="BD1826" s="40">
        <v>2523021</v>
      </c>
      <c r="BE1826" s="40">
        <v>2613401</v>
      </c>
      <c r="BF1826" s="40">
        <v>2710139</v>
      </c>
      <c r="BG1826" s="40">
        <v>2813171</v>
      </c>
      <c r="BH1826" s="40">
        <v>2921961</v>
      </c>
      <c r="BI1826" s="40">
        <v>3035755</v>
      </c>
      <c r="BJ1826" s="40">
        <v>3154219</v>
      </c>
      <c r="BK1826" s="40">
        <v>3277403</v>
      </c>
      <c r="BL1826" s="40">
        <v>3405841</v>
      </c>
    </row>
    <row r="1827" spans="1:64" x14ac:dyDescent="0.3">
      <c r="A1827" s="40" t="s">
        <v>284</v>
      </c>
      <c r="B1827" s="40" t="s">
        <v>272</v>
      </c>
      <c r="C1827" s="40" t="s">
        <v>330</v>
      </c>
      <c r="D1827" s="40" t="s">
        <v>137</v>
      </c>
      <c r="E1827" s="40" t="s">
        <v>293</v>
      </c>
      <c r="G1827" s="40" t="s">
        <v>138</v>
      </c>
      <c r="H1827" s="40">
        <v>698611</v>
      </c>
      <c r="I1827" s="40">
        <v>776280</v>
      </c>
      <c r="J1827" s="40">
        <v>862340</v>
      </c>
      <c r="K1827" s="40">
        <v>956623</v>
      </c>
      <c r="L1827" s="40">
        <v>1058839</v>
      </c>
      <c r="M1827" s="40">
        <v>1131045</v>
      </c>
      <c r="N1827" s="40">
        <v>1207206</v>
      </c>
      <c r="O1827" s="40">
        <v>1288770</v>
      </c>
      <c r="P1827" s="40">
        <v>1377865</v>
      </c>
      <c r="Q1827" s="40">
        <v>1476416</v>
      </c>
      <c r="R1827" s="40">
        <v>1585392</v>
      </c>
      <c r="S1827" s="40">
        <v>1705063</v>
      </c>
      <c r="T1827" s="40">
        <v>1835010</v>
      </c>
      <c r="U1827" s="40">
        <v>1974879</v>
      </c>
      <c r="V1827" s="40">
        <v>2129889</v>
      </c>
      <c r="W1827" s="40">
        <v>2325707</v>
      </c>
      <c r="X1827" s="40">
        <v>2535857</v>
      </c>
      <c r="Y1827" s="40">
        <v>2761273</v>
      </c>
      <c r="Z1827" s="40">
        <v>2905057</v>
      </c>
      <c r="AA1827" s="40">
        <v>3054478</v>
      </c>
      <c r="AB1827" s="40">
        <v>3209513</v>
      </c>
      <c r="AC1827" s="40">
        <v>3369971</v>
      </c>
      <c r="AD1827" s="40">
        <v>3535010</v>
      </c>
      <c r="AE1827" s="40">
        <v>3703735</v>
      </c>
      <c r="AF1827" s="40">
        <v>3875372</v>
      </c>
      <c r="AG1827" s="40">
        <v>4049189</v>
      </c>
      <c r="AH1827" s="40">
        <v>4225595</v>
      </c>
      <c r="AI1827" s="40">
        <v>4410678</v>
      </c>
      <c r="AJ1827" s="40">
        <v>4614463</v>
      </c>
      <c r="AK1827" s="40">
        <v>4826748</v>
      </c>
      <c r="AL1827" s="40">
        <v>5047907</v>
      </c>
      <c r="AM1827" s="40">
        <v>5276791</v>
      </c>
      <c r="AN1827" s="40">
        <v>5511893</v>
      </c>
      <c r="AO1827" s="40">
        <v>5751043</v>
      </c>
      <c r="AP1827" s="40">
        <v>5992272</v>
      </c>
      <c r="AQ1827" s="40">
        <v>6236074</v>
      </c>
      <c r="AR1827" s="40">
        <v>6481754</v>
      </c>
      <c r="AS1827" s="40">
        <v>6725837</v>
      </c>
      <c r="AT1827" s="40">
        <v>6966883</v>
      </c>
      <c r="AU1827" s="40">
        <v>7201085</v>
      </c>
      <c r="AV1827" s="40">
        <v>7424053</v>
      </c>
      <c r="AW1827" s="40">
        <v>7638315</v>
      </c>
      <c r="AX1827" s="40">
        <v>7849457</v>
      </c>
      <c r="AY1827" s="40">
        <v>8066046</v>
      </c>
      <c r="AZ1827" s="40">
        <v>8294243</v>
      </c>
      <c r="BA1827" s="40">
        <v>8536666</v>
      </c>
      <c r="BB1827" s="40">
        <v>8793084</v>
      </c>
      <c r="BC1827" s="40">
        <v>9064809</v>
      </c>
      <c r="BD1827" s="40">
        <v>9352149</v>
      </c>
      <c r="BE1827" s="40">
        <v>9655950</v>
      </c>
      <c r="BF1827" s="40">
        <v>9977720</v>
      </c>
      <c r="BG1827" s="40">
        <v>10317769</v>
      </c>
      <c r="BH1827" s="40">
        <v>10674090</v>
      </c>
      <c r="BI1827" s="40">
        <v>11043516</v>
      </c>
      <c r="BJ1827" s="40">
        <v>11425753</v>
      </c>
      <c r="BK1827" s="40">
        <v>11819761</v>
      </c>
      <c r="BL1827" s="40">
        <v>12226576</v>
      </c>
    </row>
    <row r="1828" spans="1:64" x14ac:dyDescent="0.3">
      <c r="A1828" s="40" t="s">
        <v>273</v>
      </c>
      <c r="B1828" s="40" t="s">
        <v>274</v>
      </c>
      <c r="C1828" s="40" t="s">
        <v>330</v>
      </c>
      <c r="D1828" s="40" t="s">
        <v>137</v>
      </c>
      <c r="E1828" s="40" t="s">
        <v>293</v>
      </c>
      <c r="G1828" s="40" t="s">
        <v>138</v>
      </c>
      <c r="H1828" s="40">
        <v>1634030</v>
      </c>
      <c r="I1828" s="40">
        <v>1725452</v>
      </c>
      <c r="J1828" s="40">
        <v>1819650</v>
      </c>
      <c r="K1828" s="40">
        <v>1914987</v>
      </c>
      <c r="L1828" s="40">
        <v>2009909</v>
      </c>
      <c r="M1828" s="40">
        <v>2103423</v>
      </c>
      <c r="N1828" s="40">
        <v>2195976</v>
      </c>
      <c r="O1828" s="40">
        <v>2290376</v>
      </c>
      <c r="P1828" s="40">
        <v>2390977</v>
      </c>
      <c r="Q1828" s="40">
        <v>2489514</v>
      </c>
      <c r="R1828" s="40">
        <v>2575269</v>
      </c>
      <c r="S1828" s="40">
        <v>2669844</v>
      </c>
      <c r="T1828" s="40">
        <v>2768568</v>
      </c>
      <c r="U1828" s="40">
        <v>2864859</v>
      </c>
      <c r="V1828" s="40">
        <v>2954239</v>
      </c>
      <c r="W1828" s="40">
        <v>3034105</v>
      </c>
      <c r="X1828" s="40">
        <v>3107101</v>
      </c>
      <c r="Y1828" s="40">
        <v>3180281</v>
      </c>
      <c r="Z1828" s="40">
        <v>3264199</v>
      </c>
      <c r="AA1828" s="40">
        <v>3366236</v>
      </c>
      <c r="AB1828" s="40">
        <v>3489594</v>
      </c>
      <c r="AC1828" s="40">
        <v>3631850</v>
      </c>
      <c r="AD1828" s="40">
        <v>3787646</v>
      </c>
      <c r="AE1828" s="40">
        <v>3965301</v>
      </c>
      <c r="AF1828" s="40">
        <v>4183130</v>
      </c>
      <c r="AG1828" s="40">
        <v>4401864</v>
      </c>
      <c r="AH1828" s="40">
        <v>4623179</v>
      </c>
      <c r="AI1828" s="40">
        <v>4849529</v>
      </c>
      <c r="AJ1828" s="40">
        <v>5084197</v>
      </c>
      <c r="AK1828" s="40">
        <v>5330684</v>
      </c>
      <c r="AL1828" s="40">
        <v>5590187</v>
      </c>
      <c r="AM1828" s="40">
        <v>5861574</v>
      </c>
      <c r="AN1828" s="40">
        <v>6143017</v>
      </c>
      <c r="AO1828" s="40">
        <v>6432456</v>
      </c>
      <c r="AP1828" s="40">
        <v>6727651</v>
      </c>
      <c r="AQ1828" s="40">
        <v>7028226</v>
      </c>
      <c r="AR1828" s="40">
        <v>7334775</v>
      </c>
      <c r="AS1828" s="40">
        <v>7650720</v>
      </c>
      <c r="AT1828" s="40">
        <v>7979372</v>
      </c>
      <c r="AU1828" s="40">
        <v>8319609</v>
      </c>
      <c r="AV1828" s="40">
        <v>8662230</v>
      </c>
      <c r="AW1828" s="40">
        <v>9020827</v>
      </c>
      <c r="AX1828" s="40">
        <v>9395501</v>
      </c>
      <c r="AY1828" s="40">
        <v>9786022</v>
      </c>
      <c r="AZ1828" s="40">
        <v>10191094</v>
      </c>
      <c r="BA1828" s="40">
        <v>10611790</v>
      </c>
      <c r="BB1828" s="40">
        <v>11047966</v>
      </c>
      <c r="BC1828" s="40">
        <v>11498112</v>
      </c>
      <c r="BD1828" s="40">
        <v>11959326</v>
      </c>
      <c r="BE1828" s="40">
        <v>12430823</v>
      </c>
      <c r="BF1828" s="40">
        <v>12911096</v>
      </c>
      <c r="BG1828" s="40">
        <v>13399971</v>
      </c>
      <c r="BH1828" s="40">
        <v>13897120</v>
      </c>
      <c r="BI1828" s="40">
        <v>14403132</v>
      </c>
      <c r="BJ1828" s="40">
        <v>14918445</v>
      </c>
      <c r="BK1828" s="40">
        <v>15442902</v>
      </c>
      <c r="BL1828" s="40">
        <v>15975849</v>
      </c>
    </row>
    <row r="1829" spans="1:64" x14ac:dyDescent="0.3">
      <c r="A1829" s="40" t="s">
        <v>161</v>
      </c>
      <c r="B1829" s="40" t="s">
        <v>162</v>
      </c>
      <c r="C1829" s="40" t="s">
        <v>330</v>
      </c>
      <c r="D1829" s="40" t="s">
        <v>137</v>
      </c>
      <c r="E1829" s="40" t="s">
        <v>293</v>
      </c>
      <c r="G1829" s="40" t="s">
        <v>138</v>
      </c>
      <c r="H1829" s="40">
        <v>604663</v>
      </c>
      <c r="I1829" s="40">
        <v>627575</v>
      </c>
      <c r="J1829" s="40">
        <v>651361</v>
      </c>
      <c r="K1829" s="40">
        <v>676191</v>
      </c>
      <c r="L1829" s="40">
        <v>702074</v>
      </c>
      <c r="M1829" s="40">
        <v>729167</v>
      </c>
      <c r="N1829" s="40">
        <v>757441</v>
      </c>
      <c r="O1829" s="40">
        <v>787292</v>
      </c>
      <c r="P1829" s="40">
        <v>818898</v>
      </c>
      <c r="Q1829" s="40">
        <v>852498</v>
      </c>
      <c r="R1829" s="40">
        <v>888365</v>
      </c>
      <c r="S1829" s="40">
        <v>926545</v>
      </c>
      <c r="T1829" s="40">
        <v>966831</v>
      </c>
      <c r="U1829" s="40">
        <v>1009065</v>
      </c>
      <c r="V1829" s="40">
        <v>1052981</v>
      </c>
      <c r="W1829" s="40">
        <v>1098429</v>
      </c>
      <c r="X1829" s="40">
        <v>1146679</v>
      </c>
      <c r="Y1829" s="40">
        <v>1198209</v>
      </c>
      <c r="Z1829" s="40">
        <v>1252671</v>
      </c>
      <c r="AA1829" s="40">
        <v>1310539</v>
      </c>
      <c r="AB1829" s="40">
        <v>1372347</v>
      </c>
      <c r="AC1829" s="40">
        <v>1438081</v>
      </c>
      <c r="AD1829" s="40">
        <v>1506636</v>
      </c>
      <c r="AE1829" s="40">
        <v>1576278</v>
      </c>
      <c r="AF1829" s="40">
        <v>1645715</v>
      </c>
      <c r="AG1829" s="40">
        <v>1714179</v>
      </c>
      <c r="AH1829" s="40">
        <v>1780474</v>
      </c>
      <c r="AI1829" s="40">
        <v>1839191</v>
      </c>
      <c r="AJ1829" s="40">
        <v>1902800</v>
      </c>
      <c r="AK1829" s="40">
        <v>1974251</v>
      </c>
      <c r="AL1829" s="40">
        <v>2055059</v>
      </c>
      <c r="AM1829" s="40">
        <v>2144878</v>
      </c>
      <c r="AN1829" s="40">
        <v>2242131</v>
      </c>
      <c r="AO1829" s="40">
        <v>2344800</v>
      </c>
      <c r="AP1829" s="40">
        <v>2450960</v>
      </c>
      <c r="AQ1829" s="40">
        <v>2560306</v>
      </c>
      <c r="AR1829" s="40">
        <v>2673560</v>
      </c>
      <c r="AS1829" s="40">
        <v>2797427</v>
      </c>
      <c r="AT1829" s="40">
        <v>2948093</v>
      </c>
      <c r="AU1829" s="40">
        <v>3109998</v>
      </c>
      <c r="AV1829" s="40">
        <v>3283515</v>
      </c>
      <c r="AW1829" s="40">
        <v>3469099</v>
      </c>
      <c r="AX1829" s="40">
        <v>3667206</v>
      </c>
      <c r="AY1829" s="40">
        <v>3878667</v>
      </c>
      <c r="AZ1829" s="40">
        <v>4103283</v>
      </c>
      <c r="BA1829" s="40">
        <v>4342710</v>
      </c>
      <c r="BB1829" s="40">
        <v>4596645</v>
      </c>
      <c r="BC1829" s="40">
        <v>4863970</v>
      </c>
      <c r="BD1829" s="40">
        <v>5141522</v>
      </c>
      <c r="BE1829" s="40">
        <v>5426880</v>
      </c>
      <c r="BF1829" s="40">
        <v>5718929</v>
      </c>
      <c r="BG1829" s="40">
        <v>6018348</v>
      </c>
      <c r="BH1829" s="40">
        <v>6327153</v>
      </c>
      <c r="BI1829" s="40">
        <v>6648757</v>
      </c>
      <c r="BJ1829" s="40">
        <v>6985590</v>
      </c>
      <c r="BK1829" s="40">
        <v>7338834</v>
      </c>
      <c r="BL1829" s="40">
        <v>7708272</v>
      </c>
    </row>
    <row r="1830" spans="1:64" x14ac:dyDescent="0.3">
      <c r="A1830" s="40" t="s">
        <v>163</v>
      </c>
      <c r="B1830" s="40" t="s">
        <v>164</v>
      </c>
      <c r="C1830" s="40" t="s">
        <v>330</v>
      </c>
      <c r="D1830" s="40" t="s">
        <v>137</v>
      </c>
      <c r="E1830" s="40" t="s">
        <v>293</v>
      </c>
      <c r="G1830" s="40" t="s">
        <v>138</v>
      </c>
      <c r="H1830" s="40">
        <v>65667</v>
      </c>
      <c r="I1830" s="40">
        <v>73016</v>
      </c>
      <c r="J1830" s="40">
        <v>81162</v>
      </c>
      <c r="K1830" s="40">
        <v>90178</v>
      </c>
      <c r="L1830" s="40">
        <v>100130</v>
      </c>
      <c r="M1830" s="40">
        <v>111119</v>
      </c>
      <c r="N1830" s="40">
        <v>123244</v>
      </c>
      <c r="O1830" s="40">
        <v>136596</v>
      </c>
      <c r="P1830" s="40">
        <v>151234</v>
      </c>
      <c r="Q1830" s="40">
        <v>167327</v>
      </c>
      <c r="R1830" s="40">
        <v>184967</v>
      </c>
      <c r="S1830" s="40">
        <v>204285</v>
      </c>
      <c r="T1830" s="40">
        <v>225334</v>
      </c>
      <c r="U1830" s="40">
        <v>248309</v>
      </c>
      <c r="V1830" s="40">
        <v>273297</v>
      </c>
      <c r="W1830" s="40">
        <v>300467</v>
      </c>
      <c r="X1830" s="40">
        <v>328313</v>
      </c>
      <c r="Y1830" s="40">
        <v>356701</v>
      </c>
      <c r="Z1830" s="40">
        <v>387184</v>
      </c>
      <c r="AA1830" s="40">
        <v>419894</v>
      </c>
      <c r="AB1830" s="40">
        <v>454892</v>
      </c>
      <c r="AC1830" s="40">
        <v>492331</v>
      </c>
      <c r="AD1830" s="40">
        <v>532222</v>
      </c>
      <c r="AE1830" s="40">
        <v>574596</v>
      </c>
      <c r="AF1830" s="40">
        <v>619374</v>
      </c>
      <c r="AG1830" s="40">
        <v>666722</v>
      </c>
      <c r="AH1830" s="40">
        <v>716678</v>
      </c>
      <c r="AI1830" s="40">
        <v>760932</v>
      </c>
      <c r="AJ1830" s="40">
        <v>779485</v>
      </c>
      <c r="AK1830" s="40">
        <v>798312</v>
      </c>
      <c r="AL1830" s="40">
        <v>817378</v>
      </c>
      <c r="AM1830" s="40">
        <v>836770</v>
      </c>
      <c r="AN1830" s="40">
        <v>856863</v>
      </c>
      <c r="AO1830" s="40">
        <v>878080</v>
      </c>
      <c r="AP1830" s="40">
        <v>900694</v>
      </c>
      <c r="AQ1830" s="40">
        <v>924905</v>
      </c>
      <c r="AR1830" s="40">
        <v>950552</v>
      </c>
      <c r="AS1830" s="40">
        <v>977296</v>
      </c>
      <c r="AT1830" s="40">
        <v>1004571</v>
      </c>
      <c r="AU1830" s="40">
        <v>1032022</v>
      </c>
      <c r="AV1830" s="40">
        <v>1077668</v>
      </c>
      <c r="AW1830" s="40">
        <v>1134350</v>
      </c>
      <c r="AX1830" s="40">
        <v>1193226</v>
      </c>
      <c r="AY1830" s="40">
        <v>1254525</v>
      </c>
      <c r="AZ1830" s="40">
        <v>1318377</v>
      </c>
      <c r="BA1830" s="40">
        <v>1384816</v>
      </c>
      <c r="BB1830" s="40">
        <v>1453929</v>
      </c>
      <c r="BC1830" s="40">
        <v>1526169</v>
      </c>
      <c r="BD1830" s="40">
        <v>1601883</v>
      </c>
      <c r="BE1830" s="40">
        <v>1681614</v>
      </c>
      <c r="BF1830" s="40">
        <v>1765634</v>
      </c>
      <c r="BG1830" s="40">
        <v>1853836</v>
      </c>
      <c r="BH1830" s="40">
        <v>1945699</v>
      </c>
      <c r="BI1830" s="40">
        <v>2040210</v>
      </c>
      <c r="BJ1830" s="40">
        <v>2136716</v>
      </c>
      <c r="BK1830" s="40">
        <v>2234895</v>
      </c>
      <c r="BL1830" s="40">
        <v>2334918</v>
      </c>
    </row>
    <row r="1831" spans="1:64" x14ac:dyDescent="0.3">
      <c r="A1831" s="40" t="s">
        <v>167</v>
      </c>
      <c r="B1831" s="40" t="s">
        <v>168</v>
      </c>
      <c r="C1831" s="40" t="s">
        <v>330</v>
      </c>
      <c r="D1831" s="40" t="s">
        <v>137</v>
      </c>
      <c r="E1831" s="40" t="s">
        <v>293</v>
      </c>
      <c r="G1831" s="40" t="s">
        <v>138</v>
      </c>
      <c r="H1831" s="40">
        <v>205552</v>
      </c>
      <c r="I1831" s="40">
        <v>215289</v>
      </c>
      <c r="J1831" s="40">
        <v>231199</v>
      </c>
      <c r="K1831" s="40">
        <v>248274</v>
      </c>
      <c r="L1831" s="40">
        <v>266500</v>
      </c>
      <c r="M1831" s="40">
        <v>285971</v>
      </c>
      <c r="N1831" s="40">
        <v>310540</v>
      </c>
      <c r="O1831" s="40">
        <v>337092</v>
      </c>
      <c r="P1831" s="40">
        <v>365728</v>
      </c>
      <c r="Q1831" s="40">
        <v>396652</v>
      </c>
      <c r="R1831" s="40">
        <v>429973</v>
      </c>
      <c r="S1831" s="40">
        <v>465937</v>
      </c>
      <c r="T1831" s="40">
        <v>504711</v>
      </c>
      <c r="U1831" s="40">
        <v>546659</v>
      </c>
      <c r="V1831" s="40">
        <v>592054</v>
      </c>
      <c r="W1831" s="40">
        <v>641310</v>
      </c>
      <c r="X1831" s="40">
        <v>694492</v>
      </c>
      <c r="Y1831" s="40">
        <v>736219</v>
      </c>
      <c r="Z1831" s="40">
        <v>769963</v>
      </c>
      <c r="AA1831" s="40">
        <v>805088</v>
      </c>
      <c r="AB1831" s="40">
        <v>841757</v>
      </c>
      <c r="AC1831" s="40">
        <v>880029</v>
      </c>
      <c r="AD1831" s="40">
        <v>920062</v>
      </c>
      <c r="AE1831" s="40">
        <v>961816</v>
      </c>
      <c r="AF1831" s="40">
        <v>1005299</v>
      </c>
      <c r="AG1831" s="40">
        <v>1050645</v>
      </c>
      <c r="AH1831" s="40">
        <v>1098083</v>
      </c>
      <c r="AI1831" s="40">
        <v>1146797</v>
      </c>
      <c r="AJ1831" s="40">
        <v>1187802</v>
      </c>
      <c r="AK1831" s="40">
        <v>1231416</v>
      </c>
      <c r="AL1831" s="40">
        <v>1278092</v>
      </c>
      <c r="AM1831" s="40">
        <v>1327640</v>
      </c>
      <c r="AN1831" s="40">
        <v>1380301</v>
      </c>
      <c r="AO1831" s="40">
        <v>1436003</v>
      </c>
      <c r="AP1831" s="40">
        <v>1494860</v>
      </c>
      <c r="AQ1831" s="40">
        <v>1556955</v>
      </c>
      <c r="AR1831" s="40">
        <v>1622396</v>
      </c>
      <c r="AS1831" s="40">
        <v>1691159</v>
      </c>
      <c r="AT1831" s="40">
        <v>1762929</v>
      </c>
      <c r="AU1831" s="40">
        <v>1837592</v>
      </c>
      <c r="AV1831" s="40">
        <v>1914123</v>
      </c>
      <c r="AW1831" s="40">
        <v>1984086</v>
      </c>
      <c r="AX1831" s="40">
        <v>2056868</v>
      </c>
      <c r="AY1831" s="40">
        <v>2132746</v>
      </c>
      <c r="AZ1831" s="40">
        <v>2211908</v>
      </c>
      <c r="BA1831" s="40">
        <v>2294765</v>
      </c>
      <c r="BB1831" s="40">
        <v>2381258</v>
      </c>
      <c r="BC1831" s="40">
        <v>2471437</v>
      </c>
      <c r="BD1831" s="40">
        <v>2565807</v>
      </c>
      <c r="BE1831" s="40">
        <v>2664393</v>
      </c>
      <c r="BF1831" s="40">
        <v>2767201</v>
      </c>
      <c r="BG1831" s="40">
        <v>2874653</v>
      </c>
      <c r="BH1831" s="40">
        <v>2986546</v>
      </c>
      <c r="BI1831" s="40">
        <v>3105650</v>
      </c>
      <c r="BJ1831" s="40">
        <v>3232660</v>
      </c>
      <c r="BK1831" s="40">
        <v>3367630</v>
      </c>
      <c r="BL1831" s="40">
        <v>3511546</v>
      </c>
    </row>
    <row r="1832" spans="1:64" x14ac:dyDescent="0.3">
      <c r="A1832" s="40" t="s">
        <v>169</v>
      </c>
      <c r="B1832" s="40" t="s">
        <v>170</v>
      </c>
      <c r="C1832" s="40" t="s">
        <v>330</v>
      </c>
      <c r="D1832" s="40" t="s">
        <v>137</v>
      </c>
      <c r="E1832" s="40" t="s">
        <v>293</v>
      </c>
      <c r="G1832" s="40" t="s">
        <v>138</v>
      </c>
      <c r="H1832" s="40">
        <v>7201014</v>
      </c>
      <c r="I1832" s="40">
        <v>7457881</v>
      </c>
      <c r="J1832" s="40">
        <v>7726947</v>
      </c>
      <c r="K1832" s="40">
        <v>8006600</v>
      </c>
      <c r="L1832" s="40">
        <v>8296555</v>
      </c>
      <c r="M1832" s="40">
        <v>8598370</v>
      </c>
      <c r="N1832" s="40">
        <v>8912244</v>
      </c>
      <c r="O1832" s="40">
        <v>9239947</v>
      </c>
      <c r="P1832" s="40">
        <v>9582542</v>
      </c>
      <c r="Q1832" s="40">
        <v>9942297</v>
      </c>
      <c r="R1832" s="40">
        <v>10399654</v>
      </c>
      <c r="S1832" s="40">
        <v>10881326</v>
      </c>
      <c r="T1832" s="40">
        <v>11392129</v>
      </c>
      <c r="U1832" s="40">
        <v>11941851</v>
      </c>
      <c r="V1832" s="40">
        <v>12535293</v>
      </c>
      <c r="W1832" s="40">
        <v>13178960</v>
      </c>
      <c r="X1832" s="40">
        <v>13870654</v>
      </c>
      <c r="Y1832" s="40">
        <v>14602923</v>
      </c>
      <c r="Z1832" s="40">
        <v>15361978</v>
      </c>
      <c r="AA1832" s="40">
        <v>16139321</v>
      </c>
      <c r="AB1832" s="40">
        <v>17112649</v>
      </c>
      <c r="AC1832" s="40">
        <v>18120138</v>
      </c>
      <c r="AD1832" s="40">
        <v>19167890</v>
      </c>
      <c r="AE1832" s="40">
        <v>20270118</v>
      </c>
      <c r="AF1832" s="40">
        <v>21434269</v>
      </c>
      <c r="AG1832" s="40">
        <v>22668099</v>
      </c>
      <c r="AH1832" s="40">
        <v>23971572</v>
      </c>
      <c r="AI1832" s="40">
        <v>25343264</v>
      </c>
      <c r="AJ1832" s="40">
        <v>26778168</v>
      </c>
      <c r="AK1832" s="40">
        <v>28276132</v>
      </c>
      <c r="AL1832" s="40">
        <v>29489895</v>
      </c>
      <c r="AM1832" s="40">
        <v>30744969</v>
      </c>
      <c r="AN1832" s="40">
        <v>32043165</v>
      </c>
      <c r="AO1832" s="40">
        <v>33388301</v>
      </c>
      <c r="AP1832" s="40">
        <v>34785092</v>
      </c>
      <c r="AQ1832" s="40">
        <v>36237343</v>
      </c>
      <c r="AR1832" s="40">
        <v>37742894</v>
      </c>
      <c r="AS1832" s="40">
        <v>39306959</v>
      </c>
      <c r="AT1832" s="40">
        <v>40933959</v>
      </c>
      <c r="AU1832" s="40">
        <v>42627440</v>
      </c>
      <c r="AV1832" s="40">
        <v>44751552</v>
      </c>
      <c r="AW1832" s="40">
        <v>46973642</v>
      </c>
      <c r="AX1832" s="40">
        <v>49299659</v>
      </c>
      <c r="AY1832" s="40">
        <v>51736609</v>
      </c>
      <c r="AZ1832" s="40">
        <v>54289212</v>
      </c>
      <c r="BA1832" s="40">
        <v>56964348</v>
      </c>
      <c r="BB1832" s="40">
        <v>59765965</v>
      </c>
      <c r="BC1832" s="40">
        <v>62697869</v>
      </c>
      <c r="BD1832" s="40">
        <v>65756801</v>
      </c>
      <c r="BE1832" s="40">
        <v>68949828</v>
      </c>
      <c r="BF1832" s="40">
        <v>72262044</v>
      </c>
      <c r="BG1832" s="40">
        <v>75695329</v>
      </c>
      <c r="BH1832" s="40">
        <v>79244238</v>
      </c>
      <c r="BI1832" s="40">
        <v>82904673</v>
      </c>
      <c r="BJ1832" s="40">
        <v>86673723</v>
      </c>
      <c r="BK1832" s="40">
        <v>90545336</v>
      </c>
      <c r="BL1832" s="40">
        <v>94524992</v>
      </c>
    </row>
    <row r="1833" spans="1:64" x14ac:dyDescent="0.3">
      <c r="A1833" s="40" t="s">
        <v>173</v>
      </c>
      <c r="B1833" s="40" t="s">
        <v>174</v>
      </c>
      <c r="C1833" s="40" t="s">
        <v>330</v>
      </c>
      <c r="D1833" s="40" t="s">
        <v>137</v>
      </c>
      <c r="E1833" s="40" t="s">
        <v>293</v>
      </c>
      <c r="G1833" s="40" t="s">
        <v>138</v>
      </c>
      <c r="H1833" s="40">
        <v>779172</v>
      </c>
      <c r="I1833" s="40">
        <v>823109</v>
      </c>
      <c r="J1833" s="40">
        <v>869496</v>
      </c>
      <c r="K1833" s="40">
        <v>918601</v>
      </c>
      <c r="L1833" s="40">
        <v>970475</v>
      </c>
      <c r="M1833" s="40">
        <v>1025247</v>
      </c>
      <c r="N1833" s="40">
        <v>1083052</v>
      </c>
      <c r="O1833" s="40">
        <v>1144140</v>
      </c>
      <c r="P1833" s="40">
        <v>1208733</v>
      </c>
      <c r="Q1833" s="40">
        <v>1277252</v>
      </c>
      <c r="R1833" s="40">
        <v>1348134</v>
      </c>
      <c r="S1833" s="40">
        <v>1423194</v>
      </c>
      <c r="T1833" s="40">
        <v>1501438</v>
      </c>
      <c r="U1833" s="40">
        <v>1581749</v>
      </c>
      <c r="V1833" s="40">
        <v>1663157</v>
      </c>
      <c r="W1833" s="40">
        <v>1740830</v>
      </c>
      <c r="X1833" s="40">
        <v>1801704</v>
      </c>
      <c r="Y1833" s="40">
        <v>1863904</v>
      </c>
      <c r="Z1833" s="40">
        <v>1929557</v>
      </c>
      <c r="AA1833" s="40">
        <v>2000434</v>
      </c>
      <c r="AB1833" s="40">
        <v>2077137</v>
      </c>
      <c r="AC1833" s="40">
        <v>2159401</v>
      </c>
      <c r="AD1833" s="40">
        <v>2246934</v>
      </c>
      <c r="AE1833" s="40">
        <v>2339064</v>
      </c>
      <c r="AF1833" s="40">
        <v>2434954</v>
      </c>
      <c r="AG1833" s="40">
        <v>2534656</v>
      </c>
      <c r="AH1833" s="40">
        <v>2638363</v>
      </c>
      <c r="AI1833" s="40">
        <v>2744603</v>
      </c>
      <c r="AJ1833" s="40">
        <v>2840199</v>
      </c>
      <c r="AK1833" s="40">
        <v>2938833</v>
      </c>
      <c r="AL1833" s="40">
        <v>3040925</v>
      </c>
      <c r="AM1833" s="40">
        <v>3146046</v>
      </c>
      <c r="AN1833" s="40">
        <v>3252700</v>
      </c>
      <c r="AO1833" s="40">
        <v>3359244</v>
      </c>
      <c r="AP1833" s="40">
        <v>3464181</v>
      </c>
      <c r="AQ1833" s="40">
        <v>3567106</v>
      </c>
      <c r="AR1833" s="40">
        <v>3668587</v>
      </c>
      <c r="AS1833" s="40">
        <v>3770559</v>
      </c>
      <c r="AT1833" s="40">
        <v>3875456</v>
      </c>
      <c r="AU1833" s="40">
        <v>3985250</v>
      </c>
      <c r="AV1833" s="40">
        <v>4100823</v>
      </c>
      <c r="AW1833" s="40">
        <v>4221853</v>
      </c>
      <c r="AX1833" s="40">
        <v>4364221</v>
      </c>
      <c r="AY1833" s="40">
        <v>4525462</v>
      </c>
      <c r="AZ1833" s="40">
        <v>4693353</v>
      </c>
      <c r="BA1833" s="40">
        <v>4868171</v>
      </c>
      <c r="BB1833" s="40">
        <v>5050417</v>
      </c>
      <c r="BC1833" s="40">
        <v>5241233</v>
      </c>
      <c r="BD1833" s="40">
        <v>5441952</v>
      </c>
      <c r="BE1833" s="40">
        <v>5653821</v>
      </c>
      <c r="BF1833" s="40">
        <v>5877406</v>
      </c>
      <c r="BG1833" s="40">
        <v>6112178</v>
      </c>
      <c r="BH1833" s="40">
        <v>6356827</v>
      </c>
      <c r="BI1833" s="40">
        <v>6609171</v>
      </c>
      <c r="BJ1833" s="40">
        <v>6868749</v>
      </c>
      <c r="BK1833" s="40">
        <v>7134961</v>
      </c>
      <c r="BL1833" s="40">
        <v>7408555</v>
      </c>
    </row>
    <row r="1834" spans="1:64" x14ac:dyDescent="0.3">
      <c r="A1834" s="40" t="s">
        <v>5</v>
      </c>
      <c r="B1834" s="40" t="s">
        <v>6</v>
      </c>
      <c r="C1834" s="40" t="s">
        <v>329</v>
      </c>
      <c r="D1834" s="40" t="s">
        <v>139</v>
      </c>
      <c r="E1834" s="40" t="s">
        <v>293</v>
      </c>
      <c r="G1834" s="40" t="s">
        <v>140</v>
      </c>
      <c r="H1834" s="40">
        <v>10.798</v>
      </c>
      <c r="I1834" s="40">
        <v>11.204000000000001</v>
      </c>
      <c r="J1834" s="40">
        <v>11.624000000000001</v>
      </c>
      <c r="K1834" s="40">
        <v>12.058</v>
      </c>
      <c r="L1834" s="40">
        <v>12.504</v>
      </c>
      <c r="M1834" s="40">
        <v>12.965</v>
      </c>
      <c r="N1834" s="40">
        <v>13.441000000000001</v>
      </c>
      <c r="O1834" s="40">
        <v>13.932</v>
      </c>
      <c r="P1834" s="40">
        <v>14.436</v>
      </c>
      <c r="Q1834" s="40">
        <v>14.957000000000001</v>
      </c>
      <c r="R1834" s="40">
        <v>15.632</v>
      </c>
      <c r="S1834" s="40">
        <v>16.454999999999998</v>
      </c>
      <c r="T1834" s="40">
        <v>17.309999999999999</v>
      </c>
      <c r="U1834" s="40">
        <v>18.202000000000002</v>
      </c>
      <c r="V1834" s="40">
        <v>19.128</v>
      </c>
      <c r="W1834" s="40">
        <v>20.091999999999999</v>
      </c>
      <c r="X1834" s="40">
        <v>21.088000000000001</v>
      </c>
      <c r="Y1834" s="40">
        <v>22.122</v>
      </c>
      <c r="Z1834" s="40">
        <v>23.192</v>
      </c>
      <c r="AA1834" s="40">
        <v>24.297999999999998</v>
      </c>
      <c r="AB1834" s="40">
        <v>25.437000000000001</v>
      </c>
      <c r="AC1834" s="40">
        <v>26.611999999999998</v>
      </c>
      <c r="AD1834" s="40">
        <v>27.821000000000002</v>
      </c>
      <c r="AE1834" s="40">
        <v>29.065000000000001</v>
      </c>
      <c r="AF1834" s="40">
        <v>30.338000000000001</v>
      </c>
      <c r="AG1834" s="40">
        <v>31.643000000000001</v>
      </c>
      <c r="AH1834" s="40">
        <v>32.978000000000002</v>
      </c>
      <c r="AI1834" s="40">
        <v>34.343000000000004</v>
      </c>
      <c r="AJ1834" s="40">
        <v>35.731000000000002</v>
      </c>
      <c r="AK1834" s="40">
        <v>37.143999999999998</v>
      </c>
      <c r="AL1834" s="40">
        <v>38.58</v>
      </c>
      <c r="AM1834" s="40">
        <v>40.039000000000001</v>
      </c>
      <c r="AN1834" s="40">
        <v>41.511000000000003</v>
      </c>
      <c r="AO1834" s="40">
        <v>43</v>
      </c>
      <c r="AP1834" s="40">
        <v>44.168999999999997</v>
      </c>
      <c r="AQ1834" s="40">
        <v>45.345999999999997</v>
      </c>
      <c r="AR1834" s="40">
        <v>46.524999999999999</v>
      </c>
      <c r="AS1834" s="40">
        <v>47.71</v>
      </c>
      <c r="AT1834" s="40">
        <v>48.896999999999998</v>
      </c>
      <c r="AU1834" s="40">
        <v>50.087000000000003</v>
      </c>
      <c r="AV1834" s="40">
        <v>51.274000000000001</v>
      </c>
      <c r="AW1834" s="40">
        <v>52.460999999999999</v>
      </c>
      <c r="AX1834" s="40">
        <v>53.645000000000003</v>
      </c>
      <c r="AY1834" s="40">
        <v>54.826999999999998</v>
      </c>
      <c r="AZ1834" s="40">
        <v>56</v>
      </c>
      <c r="BA1834" s="40">
        <v>56.764000000000003</v>
      </c>
      <c r="BB1834" s="40">
        <v>57.524000000000001</v>
      </c>
      <c r="BC1834" s="40">
        <v>58.281999999999996</v>
      </c>
      <c r="BD1834" s="40">
        <v>59.033999999999999</v>
      </c>
      <c r="BE1834" s="40">
        <v>59.783000000000001</v>
      </c>
      <c r="BF1834" s="40">
        <v>60.527999999999999</v>
      </c>
      <c r="BG1834" s="40">
        <v>61.268000000000001</v>
      </c>
      <c r="BH1834" s="40">
        <v>62.002000000000002</v>
      </c>
      <c r="BI1834" s="40">
        <v>62.731000000000002</v>
      </c>
      <c r="BJ1834" s="40">
        <v>63.445999999999998</v>
      </c>
      <c r="BK1834" s="40">
        <v>64.149000000000001</v>
      </c>
      <c r="BL1834" s="40">
        <v>64.838999999999999</v>
      </c>
    </row>
    <row r="1835" spans="1:64" x14ac:dyDescent="0.3">
      <c r="A1835" s="40" t="s">
        <v>151</v>
      </c>
      <c r="B1835" s="40" t="s">
        <v>152</v>
      </c>
      <c r="C1835" s="40" t="s">
        <v>329</v>
      </c>
      <c r="D1835" s="40" t="s">
        <v>139</v>
      </c>
      <c r="E1835" s="40" t="s">
        <v>293</v>
      </c>
      <c r="G1835" s="40" t="s">
        <v>140</v>
      </c>
      <c r="H1835" s="40">
        <v>2.1150000000000002</v>
      </c>
      <c r="I1835" s="40">
        <v>2.1539999999999999</v>
      </c>
      <c r="J1835" s="40">
        <v>2.1930000000000001</v>
      </c>
      <c r="K1835" s="40">
        <v>2.2330000000000001</v>
      </c>
      <c r="L1835" s="40">
        <v>2.294</v>
      </c>
      <c r="M1835" s="40">
        <v>2.395</v>
      </c>
      <c r="N1835" s="40">
        <v>2.5009999999999999</v>
      </c>
      <c r="O1835" s="40">
        <v>2.6110000000000002</v>
      </c>
      <c r="P1835" s="40">
        <v>2.726</v>
      </c>
      <c r="Q1835" s="40">
        <v>2.8450000000000002</v>
      </c>
      <c r="R1835" s="40">
        <v>2.97</v>
      </c>
      <c r="S1835" s="40">
        <v>3.101</v>
      </c>
      <c r="T1835" s="40">
        <v>3.2360000000000002</v>
      </c>
      <c r="U1835" s="40">
        <v>3.3769999999999998</v>
      </c>
      <c r="V1835" s="40">
        <v>3.5249999999999999</v>
      </c>
      <c r="W1835" s="40">
        <v>3.6779999999999999</v>
      </c>
      <c r="X1835" s="40">
        <v>3.8380000000000001</v>
      </c>
      <c r="Y1835" s="40">
        <v>4.0049999999999999</v>
      </c>
      <c r="Z1835" s="40">
        <v>4.1779999999999999</v>
      </c>
      <c r="AA1835" s="40">
        <v>4.3390000000000004</v>
      </c>
      <c r="AB1835" s="40">
        <v>4.5030000000000001</v>
      </c>
      <c r="AC1835" s="40">
        <v>4.6740000000000004</v>
      </c>
      <c r="AD1835" s="40">
        <v>4.8499999999999996</v>
      </c>
      <c r="AE1835" s="40">
        <v>5.0330000000000004</v>
      </c>
      <c r="AF1835" s="40">
        <v>5.2210000000000001</v>
      </c>
      <c r="AG1835" s="40">
        <v>5.4169999999999998</v>
      </c>
      <c r="AH1835" s="40">
        <v>5.62</v>
      </c>
      <c r="AI1835" s="40">
        <v>5.83</v>
      </c>
      <c r="AJ1835" s="40">
        <v>6.0469999999999997</v>
      </c>
      <c r="AK1835" s="40">
        <v>6.2709999999999999</v>
      </c>
      <c r="AL1835" s="40">
        <v>6.4550000000000001</v>
      </c>
      <c r="AM1835" s="40">
        <v>6.6369999999999996</v>
      </c>
      <c r="AN1835" s="40">
        <v>6.8230000000000004</v>
      </c>
      <c r="AO1835" s="40">
        <v>7.0140000000000002</v>
      </c>
      <c r="AP1835" s="40">
        <v>7.2110000000000003</v>
      </c>
      <c r="AQ1835" s="40">
        <v>7.4119999999999999</v>
      </c>
      <c r="AR1835" s="40">
        <v>7.6180000000000003</v>
      </c>
      <c r="AS1835" s="40">
        <v>7.83</v>
      </c>
      <c r="AT1835" s="40">
        <v>8.0359999999999996</v>
      </c>
      <c r="AU1835" s="40">
        <v>8.2460000000000004</v>
      </c>
      <c r="AV1835" s="40">
        <v>8.4610000000000003</v>
      </c>
      <c r="AW1835" s="40">
        <v>8.6820000000000004</v>
      </c>
      <c r="AX1835" s="40">
        <v>8.9079999999999995</v>
      </c>
      <c r="AY1835" s="40">
        <v>9.1389999999999993</v>
      </c>
      <c r="AZ1835" s="40">
        <v>9.375</v>
      </c>
      <c r="BA1835" s="40">
        <v>9.6170000000000009</v>
      </c>
      <c r="BB1835" s="40">
        <v>9.8640000000000008</v>
      </c>
      <c r="BC1835" s="40">
        <v>10.118</v>
      </c>
      <c r="BD1835" s="40">
        <v>10.375999999999999</v>
      </c>
      <c r="BE1835" s="40">
        <v>10.641999999999999</v>
      </c>
      <c r="BF1835" s="40">
        <v>10.914999999999999</v>
      </c>
      <c r="BG1835" s="40">
        <v>11.194000000000001</v>
      </c>
      <c r="BH1835" s="40">
        <v>11.481999999999999</v>
      </c>
      <c r="BI1835" s="40">
        <v>11.776</v>
      </c>
      <c r="BJ1835" s="40">
        <v>12.077999999999999</v>
      </c>
      <c r="BK1835" s="40">
        <v>12.388</v>
      </c>
      <c r="BL1835" s="40">
        <v>12.706</v>
      </c>
    </row>
    <row r="1836" spans="1:64" x14ac:dyDescent="0.3">
      <c r="A1836" s="40" t="s">
        <v>157</v>
      </c>
      <c r="B1836" s="40" t="s">
        <v>158</v>
      </c>
      <c r="C1836" s="40" t="s">
        <v>329</v>
      </c>
      <c r="D1836" s="40" t="s">
        <v>139</v>
      </c>
      <c r="E1836" s="40" t="s">
        <v>293</v>
      </c>
      <c r="G1836" s="40" t="s">
        <v>140</v>
      </c>
      <c r="H1836" s="40">
        <v>6.65</v>
      </c>
      <c r="I1836" s="40">
        <v>6.8739999999999997</v>
      </c>
      <c r="J1836" s="40">
        <v>7.1040000000000001</v>
      </c>
      <c r="K1836" s="40">
        <v>7.3419999999999996</v>
      </c>
      <c r="L1836" s="40">
        <v>7.5869999999999997</v>
      </c>
      <c r="M1836" s="40">
        <v>7.84</v>
      </c>
      <c r="N1836" s="40">
        <v>8.1</v>
      </c>
      <c r="O1836" s="40">
        <v>8.26</v>
      </c>
      <c r="P1836" s="40">
        <v>8.4220000000000006</v>
      </c>
      <c r="Q1836" s="40">
        <v>8.5879999999999992</v>
      </c>
      <c r="R1836" s="40">
        <v>8.7560000000000002</v>
      </c>
      <c r="S1836" s="40">
        <v>8.9280000000000008</v>
      </c>
      <c r="T1836" s="40">
        <v>9.1020000000000003</v>
      </c>
      <c r="U1836" s="40">
        <v>9.2789999999999999</v>
      </c>
      <c r="V1836" s="40">
        <v>9.4600000000000009</v>
      </c>
      <c r="W1836" s="40">
        <v>9.6440000000000001</v>
      </c>
      <c r="X1836" s="40">
        <v>9.83</v>
      </c>
      <c r="Y1836" s="40">
        <v>10.02</v>
      </c>
      <c r="Z1836" s="40">
        <v>10.214</v>
      </c>
      <c r="AA1836" s="40">
        <v>10.41</v>
      </c>
      <c r="AB1836" s="40">
        <v>10.61</v>
      </c>
      <c r="AC1836" s="40">
        <v>10.813000000000001</v>
      </c>
      <c r="AD1836" s="40">
        <v>11.02</v>
      </c>
      <c r="AE1836" s="40">
        <v>11.231999999999999</v>
      </c>
      <c r="AF1836" s="40">
        <v>11.452999999999999</v>
      </c>
      <c r="AG1836" s="40">
        <v>11.679</v>
      </c>
      <c r="AH1836" s="40">
        <v>11.909000000000001</v>
      </c>
      <c r="AI1836" s="40">
        <v>12.143000000000001</v>
      </c>
      <c r="AJ1836" s="40">
        <v>12.38</v>
      </c>
      <c r="AK1836" s="40">
        <v>12.621</v>
      </c>
      <c r="AL1836" s="40">
        <v>12.867000000000001</v>
      </c>
      <c r="AM1836" s="40">
        <v>13.116</v>
      </c>
      <c r="AN1836" s="40">
        <v>13.37</v>
      </c>
      <c r="AO1836" s="40">
        <v>13.627000000000001</v>
      </c>
      <c r="AP1836" s="40">
        <v>13.827</v>
      </c>
      <c r="AQ1836" s="40">
        <v>14.006</v>
      </c>
      <c r="AR1836" s="40">
        <v>14.186</v>
      </c>
      <c r="AS1836" s="40">
        <v>14.369</v>
      </c>
      <c r="AT1836" s="40">
        <v>14.553000000000001</v>
      </c>
      <c r="AU1836" s="40">
        <v>14.74</v>
      </c>
      <c r="AV1836" s="40">
        <v>14.927</v>
      </c>
      <c r="AW1836" s="40">
        <v>15.118</v>
      </c>
      <c r="AX1836" s="40">
        <v>15.31</v>
      </c>
      <c r="AY1836" s="40">
        <v>15.504</v>
      </c>
      <c r="AZ1836" s="40">
        <v>15.7</v>
      </c>
      <c r="BA1836" s="40">
        <v>15.898999999999999</v>
      </c>
      <c r="BB1836" s="40">
        <v>16.116</v>
      </c>
      <c r="BC1836" s="40">
        <v>16.510000000000002</v>
      </c>
      <c r="BD1836" s="40">
        <v>16.91</v>
      </c>
      <c r="BE1836" s="40">
        <v>17.318999999999999</v>
      </c>
      <c r="BF1836" s="40">
        <v>17.734999999999999</v>
      </c>
      <c r="BG1836" s="40">
        <v>18.16</v>
      </c>
      <c r="BH1836" s="40">
        <v>18.574999999999999</v>
      </c>
      <c r="BI1836" s="40">
        <v>18.998000000000001</v>
      </c>
      <c r="BJ1836" s="40">
        <v>19.428000000000001</v>
      </c>
      <c r="BK1836" s="40">
        <v>19.866</v>
      </c>
      <c r="BL1836" s="40">
        <v>20.309999999999999</v>
      </c>
    </row>
    <row r="1837" spans="1:64" x14ac:dyDescent="0.3">
      <c r="A1837" s="40" t="s">
        <v>159</v>
      </c>
      <c r="B1837" s="40" t="s">
        <v>160</v>
      </c>
      <c r="C1837" s="40" t="s">
        <v>329</v>
      </c>
      <c r="D1837" s="40" t="s">
        <v>139</v>
      </c>
      <c r="E1837" s="40" t="s">
        <v>293</v>
      </c>
      <c r="G1837" s="40" t="s">
        <v>140</v>
      </c>
      <c r="H1837" s="40">
        <v>7.5650000000000004</v>
      </c>
      <c r="I1837" s="40">
        <v>7.774</v>
      </c>
      <c r="J1837" s="40">
        <v>8.0380000000000003</v>
      </c>
      <c r="K1837" s="40">
        <v>8.3179999999999996</v>
      </c>
      <c r="L1837" s="40">
        <v>8.6050000000000004</v>
      </c>
      <c r="M1837" s="40">
        <v>8.9019999999999992</v>
      </c>
      <c r="N1837" s="40">
        <v>9.2089999999999996</v>
      </c>
      <c r="O1837" s="40">
        <v>9.5250000000000004</v>
      </c>
      <c r="P1837" s="40">
        <v>9.85</v>
      </c>
      <c r="Q1837" s="40">
        <v>10.295</v>
      </c>
      <c r="R1837" s="40">
        <v>10.778</v>
      </c>
      <c r="S1837" s="40">
        <v>11.282</v>
      </c>
      <c r="T1837" s="40">
        <v>11.805</v>
      </c>
      <c r="U1837" s="40">
        <v>12.349</v>
      </c>
      <c r="V1837" s="40">
        <v>12.914</v>
      </c>
      <c r="W1837" s="40">
        <v>13.503</v>
      </c>
      <c r="X1837" s="40">
        <v>14.112</v>
      </c>
      <c r="Y1837" s="40">
        <v>14.744999999999999</v>
      </c>
      <c r="Z1837" s="40">
        <v>15.401</v>
      </c>
      <c r="AA1837" s="40">
        <v>15.583</v>
      </c>
      <c r="AB1837" s="40">
        <v>15.680999999999999</v>
      </c>
      <c r="AC1837" s="40">
        <v>15.78</v>
      </c>
      <c r="AD1837" s="40">
        <v>15.879</v>
      </c>
      <c r="AE1837" s="40">
        <v>15.978999999999999</v>
      </c>
      <c r="AF1837" s="40">
        <v>16.079000000000001</v>
      </c>
      <c r="AG1837" s="40">
        <v>16.18</v>
      </c>
      <c r="AH1837" s="40">
        <v>16.280999999999999</v>
      </c>
      <c r="AI1837" s="40">
        <v>16.382999999999999</v>
      </c>
      <c r="AJ1837" s="40">
        <v>16.484999999999999</v>
      </c>
      <c r="AK1837" s="40">
        <v>16.748000000000001</v>
      </c>
      <c r="AL1837" s="40">
        <v>17.042999999999999</v>
      </c>
      <c r="AM1837" s="40">
        <v>17.341999999999999</v>
      </c>
      <c r="AN1837" s="40">
        <v>17.645</v>
      </c>
      <c r="AO1837" s="40">
        <v>17.952000000000002</v>
      </c>
      <c r="AP1837" s="40">
        <v>18.263000000000002</v>
      </c>
      <c r="AQ1837" s="40">
        <v>18.579000000000001</v>
      </c>
      <c r="AR1837" s="40">
        <v>18.898</v>
      </c>
      <c r="AS1837" s="40">
        <v>19.222000000000001</v>
      </c>
      <c r="AT1837" s="40">
        <v>19.55</v>
      </c>
      <c r="AU1837" s="40">
        <v>19.891999999999999</v>
      </c>
      <c r="AV1837" s="40">
        <v>20.239000000000001</v>
      </c>
      <c r="AW1837" s="40">
        <v>20.591000000000001</v>
      </c>
      <c r="AX1837" s="40">
        <v>20.948</v>
      </c>
      <c r="AY1837" s="40">
        <v>21.31</v>
      </c>
      <c r="AZ1837" s="40">
        <v>21.675000000000001</v>
      </c>
      <c r="BA1837" s="40">
        <v>22.045000000000002</v>
      </c>
      <c r="BB1837" s="40">
        <v>22.42</v>
      </c>
      <c r="BC1837" s="40">
        <v>22.8</v>
      </c>
      <c r="BD1837" s="40">
        <v>23.183</v>
      </c>
      <c r="BE1837" s="40">
        <v>23.571000000000002</v>
      </c>
      <c r="BF1837" s="40">
        <v>23.969000000000001</v>
      </c>
      <c r="BG1837" s="40">
        <v>24.376000000000001</v>
      </c>
      <c r="BH1837" s="40">
        <v>24.794</v>
      </c>
      <c r="BI1837" s="40">
        <v>25.221</v>
      </c>
      <c r="BJ1837" s="40">
        <v>25.658000000000001</v>
      </c>
      <c r="BK1837" s="40">
        <v>26.105</v>
      </c>
      <c r="BL1837" s="40">
        <v>26.562000000000001</v>
      </c>
    </row>
    <row r="1838" spans="1:64" x14ac:dyDescent="0.3">
      <c r="A1838" s="40" t="s">
        <v>275</v>
      </c>
      <c r="B1838" s="40" t="s">
        <v>276</v>
      </c>
      <c r="C1838" s="40" t="s">
        <v>329</v>
      </c>
      <c r="D1838" s="40" t="s">
        <v>139</v>
      </c>
      <c r="E1838" s="40" t="s">
        <v>293</v>
      </c>
      <c r="G1838" s="40" t="s">
        <v>140</v>
      </c>
      <c r="H1838" s="40">
        <v>10.971</v>
      </c>
      <c r="I1838" s="40">
        <v>11.308999999999999</v>
      </c>
      <c r="J1838" s="40">
        <v>11.657</v>
      </c>
      <c r="K1838" s="40">
        <v>12.013999999999999</v>
      </c>
      <c r="L1838" s="40">
        <v>12.379</v>
      </c>
      <c r="M1838" s="40">
        <v>12.747</v>
      </c>
      <c r="N1838" s="40">
        <v>13.074</v>
      </c>
      <c r="O1838" s="40">
        <v>13.41</v>
      </c>
      <c r="P1838" s="40">
        <v>13.750999999999999</v>
      </c>
      <c r="Q1838" s="40">
        <v>14.1</v>
      </c>
      <c r="R1838" s="40">
        <v>14.526</v>
      </c>
      <c r="S1838" s="40">
        <v>14.964</v>
      </c>
      <c r="T1838" s="40">
        <v>15.411</v>
      </c>
      <c r="U1838" s="40">
        <v>15.869</v>
      </c>
      <c r="V1838" s="40">
        <v>16.334</v>
      </c>
      <c r="W1838" s="40">
        <v>16.754999999999999</v>
      </c>
      <c r="X1838" s="40">
        <v>17.184000000000001</v>
      </c>
      <c r="Y1838" s="40">
        <v>17.622</v>
      </c>
      <c r="Z1838" s="40">
        <v>18.068000000000001</v>
      </c>
      <c r="AA1838" s="40">
        <v>18.524000000000001</v>
      </c>
      <c r="AB1838" s="40">
        <v>18.988</v>
      </c>
      <c r="AC1838" s="40">
        <v>19.460999999999999</v>
      </c>
      <c r="AD1838" s="40">
        <v>19.943000000000001</v>
      </c>
      <c r="AE1838" s="40">
        <v>20.434000000000001</v>
      </c>
      <c r="AF1838" s="40">
        <v>20.933</v>
      </c>
      <c r="AG1838" s="40">
        <v>21.442</v>
      </c>
      <c r="AH1838" s="40">
        <v>21.959</v>
      </c>
      <c r="AI1838" s="40">
        <v>22.486999999999998</v>
      </c>
      <c r="AJ1838" s="40">
        <v>23.021000000000001</v>
      </c>
      <c r="AK1838" s="40">
        <v>23.565999999999999</v>
      </c>
      <c r="AL1838" s="40">
        <v>24.119</v>
      </c>
      <c r="AM1838" s="40">
        <v>24.681000000000001</v>
      </c>
      <c r="AN1838" s="40">
        <v>25.251000000000001</v>
      </c>
      <c r="AO1838" s="40">
        <v>25.536000000000001</v>
      </c>
      <c r="AP1838" s="40">
        <v>25.795999999999999</v>
      </c>
      <c r="AQ1838" s="40">
        <v>26.058</v>
      </c>
      <c r="AR1838" s="40">
        <v>26.321000000000002</v>
      </c>
      <c r="AS1838" s="40">
        <v>26.585999999999999</v>
      </c>
      <c r="AT1838" s="40">
        <v>26.853000000000002</v>
      </c>
      <c r="AU1838" s="40">
        <v>27.120999999999999</v>
      </c>
      <c r="AV1838" s="40">
        <v>27.390999999999998</v>
      </c>
      <c r="AW1838" s="40">
        <v>27.663</v>
      </c>
      <c r="AX1838" s="40">
        <v>27.936</v>
      </c>
      <c r="AY1838" s="40">
        <v>28.210999999999999</v>
      </c>
      <c r="AZ1838" s="40">
        <v>28.814</v>
      </c>
      <c r="BA1838" s="40">
        <v>29.425000000000001</v>
      </c>
      <c r="BB1838" s="40">
        <v>30.042999999999999</v>
      </c>
      <c r="BC1838" s="40">
        <v>30.67</v>
      </c>
      <c r="BD1838" s="40">
        <v>31.300999999999998</v>
      </c>
      <c r="BE1838" s="40">
        <v>31.937999999999999</v>
      </c>
      <c r="BF1838" s="40">
        <v>32.58</v>
      </c>
      <c r="BG1838" s="40">
        <v>33.226999999999997</v>
      </c>
      <c r="BH1838" s="40">
        <v>33.878</v>
      </c>
      <c r="BI1838" s="40">
        <v>34.533999999999999</v>
      </c>
      <c r="BJ1838" s="40">
        <v>35.192999999999998</v>
      </c>
      <c r="BK1838" s="40">
        <v>35.856000000000002</v>
      </c>
      <c r="BL1838" s="40">
        <v>36.521999999999998</v>
      </c>
    </row>
    <row r="1839" spans="1:64" x14ac:dyDescent="0.3">
      <c r="A1839" s="40" t="s">
        <v>277</v>
      </c>
      <c r="B1839" s="40" t="s">
        <v>278</v>
      </c>
      <c r="C1839" s="40" t="s">
        <v>329</v>
      </c>
      <c r="D1839" s="40" t="s">
        <v>139</v>
      </c>
      <c r="E1839" s="40" t="s">
        <v>293</v>
      </c>
      <c r="G1839" s="40" t="s">
        <v>140</v>
      </c>
      <c r="H1839" s="40">
        <v>4.4889999999999999</v>
      </c>
      <c r="I1839" s="40">
        <v>4.59</v>
      </c>
      <c r="J1839" s="40">
        <v>4.694</v>
      </c>
      <c r="K1839" s="40">
        <v>4.8</v>
      </c>
      <c r="L1839" s="40">
        <v>4.9080000000000004</v>
      </c>
      <c r="M1839" s="40">
        <v>5.0179999999999998</v>
      </c>
      <c r="N1839" s="40">
        <v>5.2489999999999997</v>
      </c>
      <c r="O1839" s="40">
        <v>5.5049999999999999</v>
      </c>
      <c r="P1839" s="40">
        <v>5.7729999999999997</v>
      </c>
      <c r="Q1839" s="40">
        <v>6.0529999999999999</v>
      </c>
      <c r="R1839" s="40">
        <v>6.3449999999999998</v>
      </c>
      <c r="S1839" s="40">
        <v>6.6509999999999998</v>
      </c>
      <c r="T1839" s="40">
        <v>6.97</v>
      </c>
      <c r="U1839" s="40">
        <v>7.3040000000000003</v>
      </c>
      <c r="V1839" s="40">
        <v>7.6520000000000001</v>
      </c>
      <c r="W1839" s="40">
        <v>8.0150000000000006</v>
      </c>
      <c r="X1839" s="40">
        <v>8.3940000000000001</v>
      </c>
      <c r="Y1839" s="40">
        <v>8.6359999999999992</v>
      </c>
      <c r="Z1839" s="40">
        <v>8.8409999999999993</v>
      </c>
      <c r="AA1839" s="40">
        <v>9.0500000000000007</v>
      </c>
      <c r="AB1839" s="40">
        <v>9.2629999999999999</v>
      </c>
      <c r="AC1839" s="40">
        <v>9.4809999999999999</v>
      </c>
      <c r="AD1839" s="40">
        <v>9.7040000000000006</v>
      </c>
      <c r="AE1839" s="40">
        <v>9.9309999999999992</v>
      </c>
      <c r="AF1839" s="40">
        <v>10.163</v>
      </c>
      <c r="AG1839" s="40">
        <v>10.4</v>
      </c>
      <c r="AH1839" s="40">
        <v>10.641</v>
      </c>
      <c r="AI1839" s="40">
        <v>10.933999999999999</v>
      </c>
      <c r="AJ1839" s="40">
        <v>11.243</v>
      </c>
      <c r="AK1839" s="40">
        <v>11.56</v>
      </c>
      <c r="AL1839" s="40">
        <v>11.885</v>
      </c>
      <c r="AM1839" s="40">
        <v>12.218</v>
      </c>
      <c r="AN1839" s="40">
        <v>12.558</v>
      </c>
      <c r="AO1839" s="40">
        <v>12.907</v>
      </c>
      <c r="AP1839" s="40">
        <v>13.263</v>
      </c>
      <c r="AQ1839" s="40">
        <v>13.629</v>
      </c>
      <c r="AR1839" s="40">
        <v>14.002000000000001</v>
      </c>
      <c r="AS1839" s="40">
        <v>14.384</v>
      </c>
      <c r="AT1839" s="40">
        <v>14.522</v>
      </c>
      <c r="AU1839" s="40">
        <v>14.61</v>
      </c>
      <c r="AV1839" s="40">
        <v>14.698</v>
      </c>
      <c r="AW1839" s="40">
        <v>14.786</v>
      </c>
      <c r="AX1839" s="40">
        <v>14.875</v>
      </c>
      <c r="AY1839" s="40">
        <v>14.964</v>
      </c>
      <c r="AZ1839" s="40">
        <v>15.054</v>
      </c>
      <c r="BA1839" s="40">
        <v>15.144</v>
      </c>
      <c r="BB1839" s="40">
        <v>15.234999999999999</v>
      </c>
      <c r="BC1839" s="40">
        <v>15.326000000000001</v>
      </c>
      <c r="BD1839" s="40">
        <v>15.429</v>
      </c>
      <c r="BE1839" s="40">
        <v>15.544</v>
      </c>
      <c r="BF1839" s="40">
        <v>15.672000000000001</v>
      </c>
      <c r="BG1839" s="40">
        <v>15.811999999999999</v>
      </c>
      <c r="BH1839" s="40">
        <v>15.965999999999999</v>
      </c>
      <c r="BI1839" s="40">
        <v>16.132000000000001</v>
      </c>
      <c r="BJ1839" s="40">
        <v>16.312999999999999</v>
      </c>
      <c r="BK1839" s="40">
        <v>16.506</v>
      </c>
      <c r="BL1839" s="40">
        <v>16.713999999999999</v>
      </c>
    </row>
    <row r="1840" spans="1:64" x14ac:dyDescent="0.3">
      <c r="A1840" s="40" t="s">
        <v>165</v>
      </c>
      <c r="B1840" s="40" t="s">
        <v>166</v>
      </c>
      <c r="C1840" s="40" t="s">
        <v>329</v>
      </c>
      <c r="D1840" s="40" t="s">
        <v>139</v>
      </c>
      <c r="E1840" s="40" t="s">
        <v>293</v>
      </c>
      <c r="G1840" s="40" t="s">
        <v>140</v>
      </c>
      <c r="H1840" s="40">
        <v>7.0510000000000002</v>
      </c>
      <c r="I1840" s="40">
        <v>7.2460000000000004</v>
      </c>
      <c r="J1840" s="40">
        <v>7.4450000000000003</v>
      </c>
      <c r="K1840" s="40">
        <v>7.65</v>
      </c>
      <c r="L1840" s="40">
        <v>7.86</v>
      </c>
      <c r="M1840" s="40">
        <v>8.0749999999999993</v>
      </c>
      <c r="N1840" s="40">
        <v>8.2959999999999994</v>
      </c>
      <c r="O1840" s="40">
        <v>8.5220000000000002</v>
      </c>
      <c r="P1840" s="40">
        <v>8.7530000000000001</v>
      </c>
      <c r="Q1840" s="40">
        <v>8.99</v>
      </c>
      <c r="R1840" s="40">
        <v>9.298</v>
      </c>
      <c r="S1840" s="40">
        <v>9.6709999999999994</v>
      </c>
      <c r="T1840" s="40">
        <v>10.055999999999999</v>
      </c>
      <c r="U1840" s="40">
        <v>10.456</v>
      </c>
      <c r="V1840" s="40">
        <v>10.869</v>
      </c>
      <c r="W1840" s="40">
        <v>11.297000000000001</v>
      </c>
      <c r="X1840" s="40">
        <v>11.739000000000001</v>
      </c>
      <c r="Y1840" s="40">
        <v>12.196999999999999</v>
      </c>
      <c r="Z1840" s="40">
        <v>12.669</v>
      </c>
      <c r="AA1840" s="40">
        <v>13.157999999999999</v>
      </c>
      <c r="AB1840" s="40">
        <v>14.051</v>
      </c>
      <c r="AC1840" s="40">
        <v>15.035</v>
      </c>
      <c r="AD1840" s="40">
        <v>16.074000000000002</v>
      </c>
      <c r="AE1840" s="40">
        <v>17.172000000000001</v>
      </c>
      <c r="AF1840" s="40">
        <v>18.326000000000001</v>
      </c>
      <c r="AG1840" s="40">
        <v>19.541</v>
      </c>
      <c r="AH1840" s="40">
        <v>20.815000000000001</v>
      </c>
      <c r="AI1840" s="40">
        <v>22.152000000000001</v>
      </c>
      <c r="AJ1840" s="40">
        <v>23.545000000000002</v>
      </c>
      <c r="AK1840" s="40">
        <v>25</v>
      </c>
      <c r="AL1840" s="40">
        <v>25.486999999999998</v>
      </c>
      <c r="AM1840" s="40">
        <v>25.98</v>
      </c>
      <c r="AN1840" s="40">
        <v>26.478999999999999</v>
      </c>
      <c r="AO1840" s="40">
        <v>26.984000000000002</v>
      </c>
      <c r="AP1840" s="40">
        <v>27.495000000000001</v>
      </c>
      <c r="AQ1840" s="40">
        <v>28.013000000000002</v>
      </c>
      <c r="AR1840" s="40">
        <v>28.535</v>
      </c>
      <c r="AS1840" s="40">
        <v>28.742000000000001</v>
      </c>
      <c r="AT1840" s="40">
        <v>28.92</v>
      </c>
      <c r="AU1840" s="40">
        <v>29.097999999999999</v>
      </c>
      <c r="AV1840" s="40">
        <v>29.277000000000001</v>
      </c>
      <c r="AW1840" s="40">
        <v>29.457000000000001</v>
      </c>
      <c r="AX1840" s="40">
        <v>29.637</v>
      </c>
      <c r="AY1840" s="40">
        <v>29.818000000000001</v>
      </c>
      <c r="AZ1840" s="40">
        <v>29.998999999999999</v>
      </c>
      <c r="BA1840" s="40">
        <v>30.181999999999999</v>
      </c>
      <c r="BB1840" s="40">
        <v>30.364000000000001</v>
      </c>
      <c r="BC1840" s="40">
        <v>30.832000000000001</v>
      </c>
      <c r="BD1840" s="40">
        <v>31.327999999999999</v>
      </c>
      <c r="BE1840" s="40">
        <v>31.83</v>
      </c>
      <c r="BF1840" s="40">
        <v>32.335999999999999</v>
      </c>
      <c r="BG1840" s="40">
        <v>32.845999999999997</v>
      </c>
      <c r="BH1840" s="40">
        <v>33.36</v>
      </c>
      <c r="BI1840" s="40">
        <v>33.878</v>
      </c>
      <c r="BJ1840" s="40">
        <v>34.4</v>
      </c>
      <c r="BK1840" s="40">
        <v>34.926000000000002</v>
      </c>
      <c r="BL1840" s="40">
        <v>35.454999999999998</v>
      </c>
    </row>
    <row r="1841" spans="1:64" x14ac:dyDescent="0.3">
      <c r="A1841" s="40" t="s">
        <v>171</v>
      </c>
      <c r="B1841" s="40" t="s">
        <v>172</v>
      </c>
      <c r="C1841" s="40" t="s">
        <v>329</v>
      </c>
      <c r="D1841" s="40" t="s">
        <v>139</v>
      </c>
      <c r="E1841" s="40" t="s">
        <v>293</v>
      </c>
      <c r="G1841" s="40" t="s">
        <v>140</v>
      </c>
      <c r="H1841" s="40">
        <v>2.6539999999999999</v>
      </c>
      <c r="I1841" s="40">
        <v>2.71</v>
      </c>
      <c r="J1841" s="40">
        <v>2.766</v>
      </c>
      <c r="K1841" s="40">
        <v>2.8239999999999998</v>
      </c>
      <c r="L1841" s="40">
        <v>2.8820000000000001</v>
      </c>
      <c r="M1841" s="40">
        <v>2.9420000000000002</v>
      </c>
      <c r="N1841" s="40">
        <v>3.0030000000000001</v>
      </c>
      <c r="O1841" s="40">
        <v>3.0659999999999998</v>
      </c>
      <c r="P1841" s="40">
        <v>3.129</v>
      </c>
      <c r="Q1841" s="40">
        <v>3.194</v>
      </c>
      <c r="R1841" s="40">
        <v>3.3359999999999999</v>
      </c>
      <c r="S1841" s="40">
        <v>3.4910000000000001</v>
      </c>
      <c r="T1841" s="40">
        <v>3.6520000000000001</v>
      </c>
      <c r="U1841" s="40">
        <v>3.8210000000000002</v>
      </c>
      <c r="V1841" s="40">
        <v>3.9980000000000002</v>
      </c>
      <c r="W1841" s="40">
        <v>4.1820000000000004</v>
      </c>
      <c r="X1841" s="40">
        <v>4.3739999999999997</v>
      </c>
      <c r="Y1841" s="40">
        <v>4.5750000000000002</v>
      </c>
      <c r="Z1841" s="40">
        <v>4.6559999999999997</v>
      </c>
      <c r="AA1841" s="40">
        <v>4.7210000000000001</v>
      </c>
      <c r="AB1841" s="40">
        <v>4.7859999999999996</v>
      </c>
      <c r="AC1841" s="40">
        <v>4.8529999999999998</v>
      </c>
      <c r="AD1841" s="40">
        <v>4.92</v>
      </c>
      <c r="AE1841" s="40">
        <v>4.9880000000000004</v>
      </c>
      <c r="AF1841" s="40">
        <v>5.0570000000000004</v>
      </c>
      <c r="AG1841" s="40">
        <v>5.1269999999999998</v>
      </c>
      <c r="AH1841" s="40">
        <v>5.1980000000000004</v>
      </c>
      <c r="AI1841" s="40">
        <v>5.27</v>
      </c>
      <c r="AJ1841" s="40">
        <v>5.3419999999999996</v>
      </c>
      <c r="AK1841" s="40">
        <v>5.4160000000000004</v>
      </c>
      <c r="AL1841" s="40">
        <v>5.4909999999999997</v>
      </c>
      <c r="AM1841" s="40">
        <v>6.2880000000000003</v>
      </c>
      <c r="AN1841" s="40">
        <v>7.3129999999999997</v>
      </c>
      <c r="AO1841" s="40">
        <v>8.49</v>
      </c>
      <c r="AP1841" s="40">
        <v>9.8369999999999997</v>
      </c>
      <c r="AQ1841" s="40">
        <v>11.374000000000001</v>
      </c>
      <c r="AR1841" s="40">
        <v>12.465999999999999</v>
      </c>
      <c r="AS1841" s="40">
        <v>13.244</v>
      </c>
      <c r="AT1841" s="40">
        <v>14.064</v>
      </c>
      <c r="AU1841" s="40">
        <v>14.926</v>
      </c>
      <c r="AV1841" s="40">
        <v>15.829000000000001</v>
      </c>
      <c r="AW1841" s="40">
        <v>16.777000000000001</v>
      </c>
      <c r="AX1841" s="40">
        <v>16.904</v>
      </c>
      <c r="AY1841" s="40">
        <v>16.908000000000001</v>
      </c>
      <c r="AZ1841" s="40">
        <v>16.911999999999999</v>
      </c>
      <c r="BA1841" s="40">
        <v>16.917000000000002</v>
      </c>
      <c r="BB1841" s="40">
        <v>16.920999999999999</v>
      </c>
      <c r="BC1841" s="40">
        <v>16.925000000000001</v>
      </c>
      <c r="BD1841" s="40">
        <v>16.93</v>
      </c>
      <c r="BE1841" s="40">
        <v>16.934000000000001</v>
      </c>
      <c r="BF1841" s="40">
        <v>16.937999999999999</v>
      </c>
      <c r="BG1841" s="40">
        <v>16.943000000000001</v>
      </c>
      <c r="BH1841" s="40">
        <v>16.946999999999999</v>
      </c>
      <c r="BI1841" s="40">
        <v>16.966999999999999</v>
      </c>
      <c r="BJ1841" s="40">
        <v>17.004000000000001</v>
      </c>
      <c r="BK1841" s="40">
        <v>17.056000000000001</v>
      </c>
      <c r="BL1841" s="40">
        <v>17.125</v>
      </c>
    </row>
    <row r="1842" spans="1:64" x14ac:dyDescent="0.3">
      <c r="A1842" s="40" t="s">
        <v>175</v>
      </c>
      <c r="B1842" s="40" t="s">
        <v>176</v>
      </c>
      <c r="C1842" s="40" t="s">
        <v>329</v>
      </c>
      <c r="D1842" s="40" t="s">
        <v>139</v>
      </c>
      <c r="E1842" s="40" t="s">
        <v>293</v>
      </c>
      <c r="G1842" s="40" t="s">
        <v>140</v>
      </c>
      <c r="H1842" s="40">
        <v>46.792999999999999</v>
      </c>
      <c r="I1842" s="40">
        <v>46.905999999999999</v>
      </c>
      <c r="J1842" s="40">
        <v>47.02</v>
      </c>
      <c r="K1842" s="40">
        <v>47.134</v>
      </c>
      <c r="L1842" s="40">
        <v>47.247999999999998</v>
      </c>
      <c r="M1842" s="40">
        <v>47.362000000000002</v>
      </c>
      <c r="N1842" s="40">
        <v>47.475999999999999</v>
      </c>
      <c r="O1842" s="40">
        <v>47.59</v>
      </c>
      <c r="P1842" s="40">
        <v>47.704000000000001</v>
      </c>
      <c r="Q1842" s="40">
        <v>47.808999999999997</v>
      </c>
      <c r="R1842" s="40">
        <v>47.869</v>
      </c>
      <c r="S1842" s="40">
        <v>47.929000000000002</v>
      </c>
      <c r="T1842" s="40">
        <v>47.988999999999997</v>
      </c>
      <c r="U1842" s="40">
        <v>48.048999999999999</v>
      </c>
      <c r="V1842" s="40">
        <v>48.109000000000002</v>
      </c>
      <c r="W1842" s="40">
        <v>48.168999999999997</v>
      </c>
      <c r="X1842" s="40">
        <v>48.228999999999999</v>
      </c>
      <c r="Y1842" s="40">
        <v>48.289000000000001</v>
      </c>
      <c r="Z1842" s="40">
        <v>48.348999999999997</v>
      </c>
      <c r="AA1842" s="40">
        <v>48.424999999999997</v>
      </c>
      <c r="AB1842" s="40">
        <v>48.591000000000001</v>
      </c>
      <c r="AC1842" s="40">
        <v>48.756</v>
      </c>
      <c r="AD1842" s="40">
        <v>48.921999999999997</v>
      </c>
      <c r="AE1842" s="40">
        <v>49.088000000000001</v>
      </c>
      <c r="AF1842" s="40">
        <v>49.372</v>
      </c>
      <c r="AG1842" s="40">
        <v>49.905000000000001</v>
      </c>
      <c r="AH1842" s="40">
        <v>50.439</v>
      </c>
      <c r="AI1842" s="40">
        <v>50.972000000000001</v>
      </c>
      <c r="AJ1842" s="40">
        <v>51.505000000000003</v>
      </c>
      <c r="AK1842" s="40">
        <v>52.036999999999999</v>
      </c>
      <c r="AL1842" s="40">
        <v>52.554000000000002</v>
      </c>
      <c r="AM1842" s="40">
        <v>53.037999999999997</v>
      </c>
      <c r="AN1842" s="40">
        <v>53.521000000000001</v>
      </c>
      <c r="AO1842" s="40">
        <v>54.003999999999998</v>
      </c>
      <c r="AP1842" s="40">
        <v>54.485999999999997</v>
      </c>
      <c r="AQ1842" s="40">
        <v>54.966999999999999</v>
      </c>
      <c r="AR1842" s="40">
        <v>55.448999999999998</v>
      </c>
      <c r="AS1842" s="40">
        <v>55.93</v>
      </c>
      <c r="AT1842" s="40">
        <v>56.411000000000001</v>
      </c>
      <c r="AU1842" s="40">
        <v>56.890999999999998</v>
      </c>
      <c r="AV1842" s="40">
        <v>57.368000000000002</v>
      </c>
      <c r="AW1842" s="40">
        <v>57.898000000000003</v>
      </c>
      <c r="AX1842" s="40">
        <v>58.445999999999998</v>
      </c>
      <c r="AY1842" s="40">
        <v>58.993000000000002</v>
      </c>
      <c r="AZ1842" s="40">
        <v>59.536000000000001</v>
      </c>
      <c r="BA1842" s="40">
        <v>60.076999999999998</v>
      </c>
      <c r="BB1842" s="40">
        <v>60.616</v>
      </c>
      <c r="BC1842" s="40">
        <v>61.154000000000003</v>
      </c>
      <c r="BD1842" s="40">
        <v>61.686999999999998</v>
      </c>
      <c r="BE1842" s="40">
        <v>62.218000000000004</v>
      </c>
      <c r="BF1842" s="40">
        <v>62.746000000000002</v>
      </c>
      <c r="BG1842" s="40">
        <v>63.271999999999998</v>
      </c>
      <c r="BH1842" s="40">
        <v>63.792999999999999</v>
      </c>
      <c r="BI1842" s="40">
        <v>64.311999999999998</v>
      </c>
      <c r="BJ1842" s="40">
        <v>64.828000000000003</v>
      </c>
      <c r="BK1842" s="40">
        <v>65.340999999999994</v>
      </c>
      <c r="BL1842" s="40">
        <v>65.849999999999994</v>
      </c>
    </row>
    <row r="1843" spans="1:64" x14ac:dyDescent="0.3">
      <c r="A1843" s="40" t="s">
        <v>177</v>
      </c>
      <c r="B1843" s="40" t="s">
        <v>178</v>
      </c>
      <c r="C1843" s="40" t="s">
        <v>329</v>
      </c>
      <c r="D1843" s="40" t="s">
        <v>139</v>
      </c>
      <c r="E1843" s="40" t="s">
        <v>293</v>
      </c>
      <c r="G1843" s="40" t="s">
        <v>140</v>
      </c>
      <c r="H1843" s="40">
        <v>5.3940000000000001</v>
      </c>
      <c r="I1843" s="40">
        <v>5.5469999999999997</v>
      </c>
      <c r="J1843" s="40">
        <v>5.7039999999999997</v>
      </c>
      <c r="K1843" s="40">
        <v>5.8650000000000002</v>
      </c>
      <c r="L1843" s="40">
        <v>6.03</v>
      </c>
      <c r="M1843" s="40">
        <v>6.1989999999999998</v>
      </c>
      <c r="N1843" s="40">
        <v>6.3730000000000002</v>
      </c>
      <c r="O1843" s="40">
        <v>6.8040000000000003</v>
      </c>
      <c r="P1843" s="40">
        <v>7.3109999999999999</v>
      </c>
      <c r="Q1843" s="40">
        <v>7.8520000000000003</v>
      </c>
      <c r="R1843" s="40">
        <v>8.4309999999999992</v>
      </c>
      <c r="S1843" s="40">
        <v>9.048</v>
      </c>
      <c r="T1843" s="40">
        <v>9.7040000000000006</v>
      </c>
      <c r="U1843" s="40">
        <v>10.403</v>
      </c>
      <c r="V1843" s="40">
        <v>11.146000000000001</v>
      </c>
      <c r="W1843" s="40">
        <v>11.936999999999999</v>
      </c>
      <c r="X1843" s="40">
        <v>12.773</v>
      </c>
      <c r="Y1843" s="40">
        <v>13.659000000000001</v>
      </c>
      <c r="Z1843" s="40">
        <v>14.141</v>
      </c>
      <c r="AA1843" s="40">
        <v>14.555</v>
      </c>
      <c r="AB1843" s="40">
        <v>14.976000000000001</v>
      </c>
      <c r="AC1843" s="40">
        <v>15.409000000000001</v>
      </c>
      <c r="AD1843" s="40">
        <v>15.851000000000001</v>
      </c>
      <c r="AE1843" s="40">
        <v>16.305</v>
      </c>
      <c r="AF1843" s="40">
        <v>16.766999999999999</v>
      </c>
      <c r="AG1843" s="40">
        <v>17.241</v>
      </c>
      <c r="AH1843" s="40">
        <v>17.725000000000001</v>
      </c>
      <c r="AI1843" s="40">
        <v>18.221</v>
      </c>
      <c r="AJ1843" s="40">
        <v>18.565000000000001</v>
      </c>
      <c r="AK1843" s="40">
        <v>18.884</v>
      </c>
      <c r="AL1843" s="40">
        <v>19.207999999999998</v>
      </c>
      <c r="AM1843" s="40">
        <v>19.536000000000001</v>
      </c>
      <c r="AN1843" s="40">
        <v>19.867000000000001</v>
      </c>
      <c r="AO1843" s="40">
        <v>20.202999999999999</v>
      </c>
      <c r="AP1843" s="40">
        <v>20.542999999999999</v>
      </c>
      <c r="AQ1843" s="40">
        <v>20.888000000000002</v>
      </c>
      <c r="AR1843" s="40">
        <v>21.236999999999998</v>
      </c>
      <c r="AS1843" s="40">
        <v>21.59</v>
      </c>
      <c r="AT1843" s="40">
        <v>21.946999999999999</v>
      </c>
      <c r="AU1843" s="40">
        <v>22.309000000000001</v>
      </c>
      <c r="AV1843" s="40">
        <v>22.673999999999999</v>
      </c>
      <c r="AW1843" s="40">
        <v>23.044</v>
      </c>
      <c r="AX1843" s="40">
        <v>23.611000000000001</v>
      </c>
      <c r="AY1843" s="40">
        <v>24.222999999999999</v>
      </c>
      <c r="AZ1843" s="40">
        <v>24.844999999999999</v>
      </c>
      <c r="BA1843" s="40">
        <v>25.478000000000002</v>
      </c>
      <c r="BB1843" s="40">
        <v>26.120999999999999</v>
      </c>
      <c r="BC1843" s="40">
        <v>26.776</v>
      </c>
      <c r="BD1843" s="40">
        <v>27.439</v>
      </c>
      <c r="BE1843" s="40">
        <v>28.114000000000001</v>
      </c>
      <c r="BF1843" s="40">
        <v>28.797999999999998</v>
      </c>
      <c r="BG1843" s="40">
        <v>29.492999999999999</v>
      </c>
      <c r="BH1843" s="40">
        <v>30.196000000000002</v>
      </c>
      <c r="BI1843" s="40">
        <v>30.904</v>
      </c>
      <c r="BJ1843" s="40">
        <v>31.617000000000001</v>
      </c>
      <c r="BK1843" s="40">
        <v>32.332999999999998</v>
      </c>
      <c r="BL1843" s="40">
        <v>33.052999999999997</v>
      </c>
    </row>
    <row r="1844" spans="1:64" x14ac:dyDescent="0.3">
      <c r="A1844" s="40" t="s">
        <v>179</v>
      </c>
      <c r="B1844" s="40" t="s">
        <v>180</v>
      </c>
      <c r="C1844" s="40" t="s">
        <v>329</v>
      </c>
      <c r="D1844" s="40" t="s">
        <v>139</v>
      </c>
      <c r="E1844" s="40" t="s">
        <v>293</v>
      </c>
      <c r="G1844" s="40" t="s">
        <v>140</v>
      </c>
      <c r="H1844" s="40">
        <v>4.617</v>
      </c>
      <c r="I1844" s="40">
        <v>4.8259999999999996</v>
      </c>
      <c r="J1844" s="40">
        <v>5.0449999999999999</v>
      </c>
      <c r="K1844" s="40">
        <v>5.2729999999999997</v>
      </c>
      <c r="L1844" s="40">
        <v>5.5090000000000003</v>
      </c>
      <c r="M1844" s="40">
        <v>5.7569999999999997</v>
      </c>
      <c r="N1844" s="40">
        <v>6.0140000000000002</v>
      </c>
      <c r="O1844" s="40">
        <v>6.2830000000000004</v>
      </c>
      <c r="P1844" s="40">
        <v>6.5620000000000003</v>
      </c>
      <c r="Q1844" s="40">
        <v>6.6639999999999997</v>
      </c>
      <c r="R1844" s="40">
        <v>6.7370000000000001</v>
      </c>
      <c r="S1844" s="40">
        <v>6.8120000000000003</v>
      </c>
      <c r="T1844" s="40">
        <v>6.8869999999999996</v>
      </c>
      <c r="U1844" s="40">
        <v>6.9630000000000001</v>
      </c>
      <c r="V1844" s="40">
        <v>7.04</v>
      </c>
      <c r="W1844" s="40">
        <v>7.1180000000000003</v>
      </c>
      <c r="X1844" s="40">
        <v>7.1970000000000001</v>
      </c>
      <c r="Y1844" s="40">
        <v>7.2759999999999998</v>
      </c>
      <c r="Z1844" s="40">
        <v>7.3559999999999999</v>
      </c>
      <c r="AA1844" s="40">
        <v>7.5339999999999998</v>
      </c>
      <c r="AB1844" s="40">
        <v>7.8339999999999996</v>
      </c>
      <c r="AC1844" s="40">
        <v>8.1470000000000002</v>
      </c>
      <c r="AD1844" s="40">
        <v>8.4700000000000006</v>
      </c>
      <c r="AE1844" s="40">
        <v>8.8049999999999997</v>
      </c>
      <c r="AF1844" s="40">
        <v>9.1519999999999992</v>
      </c>
      <c r="AG1844" s="40">
        <v>9.5109999999999992</v>
      </c>
      <c r="AH1844" s="40">
        <v>9.8819999999999997</v>
      </c>
      <c r="AI1844" s="40">
        <v>10.266999999999999</v>
      </c>
      <c r="AJ1844" s="40">
        <v>10.664999999999999</v>
      </c>
      <c r="AK1844" s="40">
        <v>11.076000000000001</v>
      </c>
      <c r="AL1844" s="40">
        <v>11.454000000000001</v>
      </c>
      <c r="AM1844" s="40">
        <v>11.79</v>
      </c>
      <c r="AN1844" s="40">
        <v>12.132999999999999</v>
      </c>
      <c r="AO1844" s="40">
        <v>12.484999999999999</v>
      </c>
      <c r="AP1844" s="40">
        <v>12.846</v>
      </c>
      <c r="AQ1844" s="40">
        <v>13.215999999999999</v>
      </c>
      <c r="AR1844" s="40">
        <v>13.593999999999999</v>
      </c>
      <c r="AS1844" s="40">
        <v>13.981999999999999</v>
      </c>
      <c r="AT1844" s="40">
        <v>14.379</v>
      </c>
      <c r="AU1844" s="40">
        <v>14.786</v>
      </c>
      <c r="AV1844" s="40">
        <v>15.201000000000001</v>
      </c>
      <c r="AW1844" s="40">
        <v>15.625999999999999</v>
      </c>
      <c r="AX1844" s="40">
        <v>16.061</v>
      </c>
      <c r="AY1844" s="40">
        <v>16.507000000000001</v>
      </c>
      <c r="AZ1844" s="40">
        <v>16.96</v>
      </c>
      <c r="BA1844" s="40">
        <v>17.425000000000001</v>
      </c>
      <c r="BB1844" s="40">
        <v>17.899000000000001</v>
      </c>
      <c r="BC1844" s="40">
        <v>18.384</v>
      </c>
      <c r="BD1844" s="40">
        <v>18.878</v>
      </c>
      <c r="BE1844" s="40">
        <v>19.382999999999999</v>
      </c>
      <c r="BF1844" s="40">
        <v>19.898</v>
      </c>
      <c r="BG1844" s="40">
        <v>20.423999999999999</v>
      </c>
      <c r="BH1844" s="40">
        <v>20.957999999999998</v>
      </c>
      <c r="BI1844" s="40">
        <v>21.504000000000001</v>
      </c>
      <c r="BJ1844" s="40">
        <v>22.06</v>
      </c>
      <c r="BK1844" s="40">
        <v>22.623999999999999</v>
      </c>
      <c r="BL1844" s="40">
        <v>23.196000000000002</v>
      </c>
    </row>
    <row r="1845" spans="1:64" x14ac:dyDescent="0.3">
      <c r="A1845" s="40" t="s">
        <v>279</v>
      </c>
      <c r="B1845" s="40" t="s">
        <v>280</v>
      </c>
      <c r="C1845" s="40" t="s">
        <v>329</v>
      </c>
      <c r="D1845" s="40" t="s">
        <v>139</v>
      </c>
      <c r="E1845" s="40" t="s">
        <v>293</v>
      </c>
      <c r="G1845" s="40" t="s">
        <v>140</v>
      </c>
      <c r="H1845" s="40">
        <v>18.951000000000001</v>
      </c>
      <c r="I1845" s="40">
        <v>19.785</v>
      </c>
      <c r="J1845" s="40">
        <v>20.712</v>
      </c>
      <c r="K1845" s="40">
        <v>22.015000000000001</v>
      </c>
      <c r="L1845" s="40">
        <v>23.372</v>
      </c>
      <c r="M1845" s="40">
        <v>24.789000000000001</v>
      </c>
      <c r="N1845" s="40">
        <v>26.260999999999999</v>
      </c>
      <c r="O1845" s="40">
        <v>27.791</v>
      </c>
      <c r="P1845" s="40">
        <v>29.37</v>
      </c>
      <c r="Q1845" s="40">
        <v>30.350999999999999</v>
      </c>
      <c r="R1845" s="40">
        <v>31.241</v>
      </c>
      <c r="S1845" s="40">
        <v>32.146000000000001</v>
      </c>
      <c r="T1845" s="40">
        <v>33.061</v>
      </c>
      <c r="U1845" s="40">
        <v>33.991999999999997</v>
      </c>
      <c r="V1845" s="40">
        <v>34.933999999999997</v>
      </c>
      <c r="W1845" s="40">
        <v>35.89</v>
      </c>
      <c r="X1845" s="40">
        <v>36.854999999999997</v>
      </c>
      <c r="Y1845" s="40">
        <v>37.832000000000001</v>
      </c>
      <c r="Z1845" s="40">
        <v>38.817999999999998</v>
      </c>
      <c r="AA1845" s="40">
        <v>39.814999999999998</v>
      </c>
      <c r="AB1845" s="40">
        <v>39.853999999999999</v>
      </c>
      <c r="AC1845" s="40">
        <v>39.805</v>
      </c>
      <c r="AD1845" s="40">
        <v>39.755000000000003</v>
      </c>
      <c r="AE1845" s="40">
        <v>39.704999999999998</v>
      </c>
      <c r="AF1845" s="40">
        <v>39.655000000000001</v>
      </c>
      <c r="AG1845" s="40">
        <v>39.606000000000002</v>
      </c>
      <c r="AH1845" s="40">
        <v>39.555999999999997</v>
      </c>
      <c r="AI1845" s="40">
        <v>39.506</v>
      </c>
      <c r="AJ1845" s="40">
        <v>39.456000000000003</v>
      </c>
      <c r="AK1845" s="40">
        <v>39.406999999999996</v>
      </c>
      <c r="AL1845" s="40">
        <v>38.988999999999997</v>
      </c>
      <c r="AM1845" s="40">
        <v>38.514000000000003</v>
      </c>
      <c r="AN1845" s="40">
        <v>38.042000000000002</v>
      </c>
      <c r="AO1845" s="40">
        <v>37.572000000000003</v>
      </c>
      <c r="AP1845" s="40">
        <v>37.103999999999999</v>
      </c>
      <c r="AQ1845" s="40">
        <v>36.637999999999998</v>
      </c>
      <c r="AR1845" s="40">
        <v>36.176000000000002</v>
      </c>
      <c r="AS1845" s="40">
        <v>35.716000000000001</v>
      </c>
      <c r="AT1845" s="40">
        <v>35.258000000000003</v>
      </c>
      <c r="AU1845" s="40">
        <v>34.802</v>
      </c>
      <c r="AV1845" s="40">
        <v>35.002000000000002</v>
      </c>
      <c r="AW1845" s="40">
        <v>35.475000000000001</v>
      </c>
      <c r="AX1845" s="40">
        <v>35.951000000000001</v>
      </c>
      <c r="AY1845" s="40">
        <v>36.43</v>
      </c>
      <c r="AZ1845" s="40">
        <v>36.911000000000001</v>
      </c>
      <c r="BA1845" s="40">
        <v>37.395000000000003</v>
      </c>
      <c r="BB1845" s="40">
        <v>37.881</v>
      </c>
      <c r="BC1845" s="40">
        <v>38.371000000000002</v>
      </c>
      <c r="BD1845" s="40">
        <v>38.860999999999997</v>
      </c>
      <c r="BE1845" s="40">
        <v>39.354999999999997</v>
      </c>
      <c r="BF1845" s="40">
        <v>39.850999999999999</v>
      </c>
      <c r="BG1845" s="40">
        <v>40.353999999999999</v>
      </c>
      <c r="BH1845" s="40">
        <v>40.865000000000002</v>
      </c>
      <c r="BI1845" s="40">
        <v>41.381999999999998</v>
      </c>
      <c r="BJ1845" s="40">
        <v>41.906999999999996</v>
      </c>
      <c r="BK1845" s="40">
        <v>42.438000000000002</v>
      </c>
      <c r="BL1845" s="40">
        <v>42.975999999999999</v>
      </c>
    </row>
    <row r="1846" spans="1:64" x14ac:dyDescent="0.3">
      <c r="A1846" s="40" t="s">
        <v>281</v>
      </c>
      <c r="B1846" s="40" t="s">
        <v>282</v>
      </c>
      <c r="C1846" s="40" t="s">
        <v>329</v>
      </c>
      <c r="D1846" s="40" t="s">
        <v>139</v>
      </c>
      <c r="E1846" s="40" t="s">
        <v>293</v>
      </c>
      <c r="G1846" s="40" t="s">
        <v>140</v>
      </c>
      <c r="H1846" s="40">
        <v>12.821</v>
      </c>
      <c r="I1846" s="40">
        <v>13.082000000000001</v>
      </c>
      <c r="J1846" s="40">
        <v>13.577999999999999</v>
      </c>
      <c r="K1846" s="40">
        <v>14.092000000000001</v>
      </c>
      <c r="L1846" s="40">
        <v>14.62</v>
      </c>
      <c r="M1846" s="40">
        <v>15.164999999999999</v>
      </c>
      <c r="N1846" s="40">
        <v>15.727</v>
      </c>
      <c r="O1846" s="40">
        <v>16.306000000000001</v>
      </c>
      <c r="P1846" s="40">
        <v>16.88</v>
      </c>
      <c r="Q1846" s="40">
        <v>17.361999999999998</v>
      </c>
      <c r="R1846" s="40">
        <v>17.855</v>
      </c>
      <c r="S1846" s="40">
        <v>18.36</v>
      </c>
      <c r="T1846" s="40">
        <v>18.873999999999999</v>
      </c>
      <c r="U1846" s="40">
        <v>19.399999999999999</v>
      </c>
      <c r="V1846" s="40">
        <v>19.873000000000001</v>
      </c>
      <c r="W1846" s="40">
        <v>20.356000000000002</v>
      </c>
      <c r="X1846" s="40">
        <v>20.846</v>
      </c>
      <c r="Y1846" s="40">
        <v>21.344999999999999</v>
      </c>
      <c r="Z1846" s="40">
        <v>21.853000000000002</v>
      </c>
      <c r="AA1846" s="40">
        <v>22.370999999999999</v>
      </c>
      <c r="AB1846" s="40">
        <v>22.895</v>
      </c>
      <c r="AC1846" s="40">
        <v>23.428999999999998</v>
      </c>
      <c r="AD1846" s="40">
        <v>24.068999999999999</v>
      </c>
      <c r="AE1846" s="40">
        <v>24.736000000000001</v>
      </c>
      <c r="AF1846" s="40">
        <v>25.414000000000001</v>
      </c>
      <c r="AG1846" s="40">
        <v>26.105</v>
      </c>
      <c r="AH1846" s="40">
        <v>26.809000000000001</v>
      </c>
      <c r="AI1846" s="40">
        <v>27.524000000000001</v>
      </c>
      <c r="AJ1846" s="40">
        <v>28.25</v>
      </c>
      <c r="AK1846" s="40">
        <v>28.988</v>
      </c>
      <c r="AL1846" s="40">
        <v>29.738</v>
      </c>
      <c r="AM1846" s="40">
        <v>30.498999999999999</v>
      </c>
      <c r="AN1846" s="40">
        <v>30.94</v>
      </c>
      <c r="AO1846" s="40">
        <v>31.335000000000001</v>
      </c>
      <c r="AP1846" s="40">
        <v>31.731999999999999</v>
      </c>
      <c r="AQ1846" s="40">
        <v>32.131999999999998</v>
      </c>
      <c r="AR1846" s="40">
        <v>32.533999999999999</v>
      </c>
      <c r="AS1846" s="40">
        <v>32.939</v>
      </c>
      <c r="AT1846" s="40">
        <v>33.347000000000001</v>
      </c>
      <c r="AU1846" s="40">
        <v>33.758000000000003</v>
      </c>
      <c r="AV1846" s="40">
        <v>34.17</v>
      </c>
      <c r="AW1846" s="40">
        <v>34.585000000000001</v>
      </c>
      <c r="AX1846" s="40">
        <v>34.478999999999999</v>
      </c>
      <c r="AY1846" s="40">
        <v>34.293999999999997</v>
      </c>
      <c r="AZ1846" s="40">
        <v>34.11</v>
      </c>
      <c r="BA1846" s="40">
        <v>33.926000000000002</v>
      </c>
      <c r="BB1846" s="40">
        <v>33.743000000000002</v>
      </c>
      <c r="BC1846" s="40">
        <v>33.56</v>
      </c>
      <c r="BD1846" s="40">
        <v>33.378</v>
      </c>
      <c r="BE1846" s="40">
        <v>33.195999999999998</v>
      </c>
      <c r="BF1846" s="40">
        <v>33.015000000000001</v>
      </c>
      <c r="BG1846" s="40">
        <v>32.834000000000003</v>
      </c>
      <c r="BH1846" s="40">
        <v>32.654000000000003</v>
      </c>
      <c r="BI1846" s="40">
        <v>32.503999999999998</v>
      </c>
      <c r="BJ1846" s="40">
        <v>32.384999999999998</v>
      </c>
      <c r="BK1846" s="40">
        <v>32.295999999999999</v>
      </c>
      <c r="BL1846" s="40">
        <v>32.237000000000002</v>
      </c>
    </row>
    <row r="1847" spans="1:64" x14ac:dyDescent="0.3">
      <c r="A1847" s="40" t="s">
        <v>147</v>
      </c>
      <c r="B1847" s="40" t="s">
        <v>148</v>
      </c>
      <c r="C1847" s="40" t="s">
        <v>330</v>
      </c>
      <c r="D1847" s="40" t="s">
        <v>139</v>
      </c>
      <c r="E1847" s="40" t="s">
        <v>293</v>
      </c>
      <c r="G1847" s="40" t="s">
        <v>140</v>
      </c>
      <c r="H1847" s="40">
        <v>4.7960000000000003</v>
      </c>
      <c r="I1847" s="40">
        <v>4.8929999999999998</v>
      </c>
      <c r="J1847" s="40">
        <v>4.9930000000000003</v>
      </c>
      <c r="K1847" s="40">
        <v>5.0949999999999998</v>
      </c>
      <c r="L1847" s="40">
        <v>5.1980000000000004</v>
      </c>
      <c r="M1847" s="40">
        <v>5.3029999999999999</v>
      </c>
      <c r="N1847" s="40">
        <v>5.4109999999999996</v>
      </c>
      <c r="O1847" s="40">
        <v>5.52</v>
      </c>
      <c r="P1847" s="40">
        <v>5.6319999999999997</v>
      </c>
      <c r="Q1847" s="40">
        <v>5.7460000000000004</v>
      </c>
      <c r="R1847" s="40">
        <v>5.8609999999999998</v>
      </c>
      <c r="S1847" s="40">
        <v>5.98</v>
      </c>
      <c r="T1847" s="40">
        <v>6.1</v>
      </c>
      <c r="U1847" s="40">
        <v>6.2220000000000004</v>
      </c>
      <c r="V1847" s="40">
        <v>6.3470000000000004</v>
      </c>
      <c r="W1847" s="40">
        <v>6.6680000000000001</v>
      </c>
      <c r="X1847" s="40">
        <v>7.1509999999999998</v>
      </c>
      <c r="Y1847" s="40">
        <v>7.6680000000000001</v>
      </c>
      <c r="Z1847" s="40">
        <v>8.218</v>
      </c>
      <c r="AA1847" s="40">
        <v>8.8049999999999997</v>
      </c>
      <c r="AB1847" s="40">
        <v>9.4280000000000008</v>
      </c>
      <c r="AC1847" s="40">
        <v>10.090999999999999</v>
      </c>
      <c r="AD1847" s="40">
        <v>10.795999999999999</v>
      </c>
      <c r="AE1847" s="40">
        <v>11.544</v>
      </c>
      <c r="AF1847" s="40">
        <v>12.334</v>
      </c>
      <c r="AG1847" s="40">
        <v>12.832000000000001</v>
      </c>
      <c r="AH1847" s="40">
        <v>13.071999999999999</v>
      </c>
      <c r="AI1847" s="40">
        <v>13.316000000000001</v>
      </c>
      <c r="AJ1847" s="40">
        <v>13.563000000000001</v>
      </c>
      <c r="AK1847" s="40">
        <v>13.815</v>
      </c>
      <c r="AL1847" s="40">
        <v>14.07</v>
      </c>
      <c r="AM1847" s="40">
        <v>14.33</v>
      </c>
      <c r="AN1847" s="40">
        <v>14.593</v>
      </c>
      <c r="AO1847" s="40">
        <v>14.86</v>
      </c>
      <c r="AP1847" s="40">
        <v>15.131</v>
      </c>
      <c r="AQ1847" s="40">
        <v>15.407</v>
      </c>
      <c r="AR1847" s="40">
        <v>15.875</v>
      </c>
      <c r="AS1847" s="40">
        <v>16.510000000000002</v>
      </c>
      <c r="AT1847" s="40">
        <v>17.166</v>
      </c>
      <c r="AU1847" s="40">
        <v>17.844000000000001</v>
      </c>
      <c r="AV1847" s="40">
        <v>18.54</v>
      </c>
      <c r="AW1847" s="40">
        <v>19.257999999999999</v>
      </c>
      <c r="AX1847" s="40">
        <v>19.995999999999999</v>
      </c>
      <c r="AY1847" s="40">
        <v>20.757000000000001</v>
      </c>
      <c r="AZ1847" s="40">
        <v>21.536999999999999</v>
      </c>
      <c r="BA1847" s="40">
        <v>22.338999999999999</v>
      </c>
      <c r="BB1847" s="40">
        <v>22.995999999999999</v>
      </c>
      <c r="BC1847" s="40">
        <v>23.533999999999999</v>
      </c>
      <c r="BD1847" s="40">
        <v>24.079000000000001</v>
      </c>
      <c r="BE1847" s="40">
        <v>24.632999999999999</v>
      </c>
      <c r="BF1847" s="40">
        <v>25.196000000000002</v>
      </c>
      <c r="BG1847" s="40">
        <v>25.766999999999999</v>
      </c>
      <c r="BH1847" s="40">
        <v>26.346</v>
      </c>
      <c r="BI1847" s="40">
        <v>26.934000000000001</v>
      </c>
      <c r="BJ1847" s="40">
        <v>27.53</v>
      </c>
      <c r="BK1847" s="40">
        <v>28.134</v>
      </c>
      <c r="BL1847" s="40">
        <v>28.742999999999999</v>
      </c>
    </row>
    <row r="1848" spans="1:64" x14ac:dyDescent="0.3">
      <c r="A1848" s="40" t="s">
        <v>153</v>
      </c>
      <c r="B1848" s="40" t="s">
        <v>154</v>
      </c>
      <c r="C1848" s="40" t="s">
        <v>330</v>
      </c>
      <c r="D1848" s="40" t="s">
        <v>139</v>
      </c>
      <c r="E1848" s="40" t="s">
        <v>293</v>
      </c>
      <c r="G1848" s="40" t="s">
        <v>140</v>
      </c>
      <c r="H1848" s="40">
        <v>14.488</v>
      </c>
      <c r="I1848" s="40">
        <v>15.058</v>
      </c>
      <c r="J1848" s="40">
        <v>15.647</v>
      </c>
      <c r="K1848" s="40">
        <v>16.254999999999999</v>
      </c>
      <c r="L1848" s="40">
        <v>16.88</v>
      </c>
      <c r="M1848" s="40">
        <v>17.524999999999999</v>
      </c>
      <c r="N1848" s="40">
        <v>18.190000000000001</v>
      </c>
      <c r="O1848" s="40">
        <v>18.875</v>
      </c>
      <c r="P1848" s="40">
        <v>19.577000000000002</v>
      </c>
      <c r="Q1848" s="40">
        <v>20.3</v>
      </c>
      <c r="R1848" s="40">
        <v>21.584</v>
      </c>
      <c r="S1848" s="40">
        <v>22.927</v>
      </c>
      <c r="T1848" s="40">
        <v>24.324000000000002</v>
      </c>
      <c r="U1848" s="40">
        <v>25.78</v>
      </c>
      <c r="V1848" s="40">
        <v>27.292000000000002</v>
      </c>
      <c r="W1848" s="40">
        <v>28.678000000000001</v>
      </c>
      <c r="X1848" s="40">
        <v>29.469000000000001</v>
      </c>
      <c r="Y1848" s="40">
        <v>30.274000000000001</v>
      </c>
      <c r="Z1848" s="40">
        <v>31.091000000000001</v>
      </c>
      <c r="AA1848" s="40">
        <v>31.920999999999999</v>
      </c>
      <c r="AB1848" s="40">
        <v>32.761000000000003</v>
      </c>
      <c r="AC1848" s="40">
        <v>33.613</v>
      </c>
      <c r="AD1848" s="40">
        <v>34.475999999999999</v>
      </c>
      <c r="AE1848" s="40">
        <v>35.35</v>
      </c>
      <c r="AF1848" s="40">
        <v>36.231999999999999</v>
      </c>
      <c r="AG1848" s="40">
        <v>37.124000000000002</v>
      </c>
      <c r="AH1848" s="40">
        <v>37.941000000000003</v>
      </c>
      <c r="AI1848" s="40">
        <v>38.511000000000003</v>
      </c>
      <c r="AJ1848" s="40">
        <v>39.082000000000001</v>
      </c>
      <c r="AK1848" s="40">
        <v>39.656999999999996</v>
      </c>
      <c r="AL1848" s="40">
        <v>40.234999999999999</v>
      </c>
      <c r="AM1848" s="40">
        <v>40.817</v>
      </c>
      <c r="AN1848" s="40">
        <v>41.399000000000001</v>
      </c>
      <c r="AO1848" s="40">
        <v>41.984999999999999</v>
      </c>
      <c r="AP1848" s="40">
        <v>42.573</v>
      </c>
      <c r="AQ1848" s="40">
        <v>43.164000000000001</v>
      </c>
      <c r="AR1848" s="40">
        <v>43.755000000000003</v>
      </c>
      <c r="AS1848" s="40">
        <v>44.347999999999999</v>
      </c>
      <c r="AT1848" s="40">
        <v>44.944000000000003</v>
      </c>
      <c r="AU1848" s="40">
        <v>45.542000000000002</v>
      </c>
      <c r="AV1848" s="40">
        <v>46.139000000000003</v>
      </c>
      <c r="AW1848" s="40">
        <v>46.738</v>
      </c>
      <c r="AX1848" s="40">
        <v>47.338000000000001</v>
      </c>
      <c r="AY1848" s="40">
        <v>47.94</v>
      </c>
      <c r="AZ1848" s="40">
        <v>48.540999999999997</v>
      </c>
      <c r="BA1848" s="40">
        <v>49.143000000000001</v>
      </c>
      <c r="BB1848" s="40">
        <v>49.746000000000002</v>
      </c>
      <c r="BC1848" s="40">
        <v>50.35</v>
      </c>
      <c r="BD1848" s="40">
        <v>50.954000000000001</v>
      </c>
      <c r="BE1848" s="40">
        <v>51.558999999999997</v>
      </c>
      <c r="BF1848" s="40">
        <v>52.164000000000001</v>
      </c>
      <c r="BG1848" s="40">
        <v>52.768999999999998</v>
      </c>
      <c r="BH1848" s="40">
        <v>53.372999999999998</v>
      </c>
      <c r="BI1848" s="40">
        <v>53.975999999999999</v>
      </c>
      <c r="BJ1848" s="40">
        <v>54.578000000000003</v>
      </c>
      <c r="BK1848" s="40">
        <v>55.179000000000002</v>
      </c>
      <c r="BL1848" s="40">
        <v>55.777000000000001</v>
      </c>
    </row>
    <row r="1849" spans="1:64" x14ac:dyDescent="0.3">
      <c r="A1849" s="40" t="s">
        <v>155</v>
      </c>
      <c r="B1849" s="40" t="s">
        <v>156</v>
      </c>
      <c r="C1849" s="40" t="s">
        <v>330</v>
      </c>
      <c r="D1849" s="40" t="s">
        <v>139</v>
      </c>
      <c r="E1849" s="40" t="s">
        <v>293</v>
      </c>
      <c r="G1849" s="40" t="s">
        <v>140</v>
      </c>
      <c r="H1849" s="40">
        <v>6.9619999999999997</v>
      </c>
      <c r="I1849" s="40">
        <v>7.2389999999999999</v>
      </c>
      <c r="J1849" s="40">
        <v>7.5270000000000001</v>
      </c>
      <c r="K1849" s="40">
        <v>7.8769999999999998</v>
      </c>
      <c r="L1849" s="40">
        <v>8.4060000000000006</v>
      </c>
      <c r="M1849" s="40">
        <v>8.968</v>
      </c>
      <c r="N1849" s="40">
        <v>9.5640000000000001</v>
      </c>
      <c r="O1849" s="40">
        <v>10.196</v>
      </c>
      <c r="P1849" s="40">
        <v>10.862</v>
      </c>
      <c r="Q1849" s="40">
        <v>11.568</v>
      </c>
      <c r="R1849" s="40">
        <v>12.313000000000001</v>
      </c>
      <c r="S1849" s="40">
        <v>13.1</v>
      </c>
      <c r="T1849" s="40">
        <v>13.882</v>
      </c>
      <c r="U1849" s="40">
        <v>14.704000000000001</v>
      </c>
      <c r="V1849" s="40">
        <v>15.566000000000001</v>
      </c>
      <c r="W1849" s="40">
        <v>16.47</v>
      </c>
      <c r="X1849" s="40">
        <v>17.413</v>
      </c>
      <c r="Y1849" s="40">
        <v>18.399999999999999</v>
      </c>
      <c r="Z1849" s="40">
        <v>18.591999999999999</v>
      </c>
      <c r="AA1849" s="40">
        <v>18.786999999999999</v>
      </c>
      <c r="AB1849" s="40">
        <v>18.981999999999999</v>
      </c>
      <c r="AC1849" s="40">
        <v>19.178999999999998</v>
      </c>
      <c r="AD1849" s="40">
        <v>19.376999999999999</v>
      </c>
      <c r="AE1849" s="40">
        <v>19.577999999999999</v>
      </c>
      <c r="AF1849" s="40">
        <v>19.779</v>
      </c>
      <c r="AG1849" s="40">
        <v>19.983000000000001</v>
      </c>
      <c r="AH1849" s="40">
        <v>20.187000000000001</v>
      </c>
      <c r="AI1849" s="40">
        <v>20.393999999999998</v>
      </c>
      <c r="AJ1849" s="40">
        <v>20.602</v>
      </c>
      <c r="AK1849" s="40">
        <v>20.811</v>
      </c>
      <c r="AL1849" s="40">
        <v>21.023</v>
      </c>
      <c r="AM1849" s="40">
        <v>21.234999999999999</v>
      </c>
      <c r="AN1849" s="40">
        <v>21.408000000000001</v>
      </c>
      <c r="AO1849" s="40">
        <v>21.44</v>
      </c>
      <c r="AP1849" s="40">
        <v>21.472999999999999</v>
      </c>
      <c r="AQ1849" s="40">
        <v>21.506</v>
      </c>
      <c r="AR1849" s="40">
        <v>21.538</v>
      </c>
      <c r="AS1849" s="40">
        <v>21.571000000000002</v>
      </c>
      <c r="AT1849" s="40">
        <v>21.603999999999999</v>
      </c>
      <c r="AU1849" s="40">
        <v>21.637</v>
      </c>
      <c r="AV1849" s="40">
        <v>21.67</v>
      </c>
      <c r="AW1849" s="40">
        <v>21.702000000000002</v>
      </c>
      <c r="AX1849" s="40">
        <v>21.734999999999999</v>
      </c>
      <c r="AY1849" s="40">
        <v>21.768000000000001</v>
      </c>
      <c r="AZ1849" s="40">
        <v>21.800999999999998</v>
      </c>
      <c r="BA1849" s="40">
        <v>21.834</v>
      </c>
      <c r="BB1849" s="40">
        <v>21.867999999999999</v>
      </c>
      <c r="BC1849" s="40">
        <v>21.901</v>
      </c>
      <c r="BD1849" s="40">
        <v>21.934000000000001</v>
      </c>
      <c r="BE1849" s="40">
        <v>21.984999999999999</v>
      </c>
      <c r="BF1849" s="40">
        <v>22.053999999999998</v>
      </c>
      <c r="BG1849" s="40">
        <v>22.141999999999999</v>
      </c>
      <c r="BH1849" s="40">
        <v>22.248000000000001</v>
      </c>
      <c r="BI1849" s="40">
        <v>22.372</v>
      </c>
      <c r="BJ1849" s="40">
        <v>22.515000000000001</v>
      </c>
      <c r="BK1849" s="40">
        <v>22.677</v>
      </c>
      <c r="BL1849" s="40">
        <v>22.858000000000001</v>
      </c>
    </row>
    <row r="1850" spans="1:64" x14ac:dyDescent="0.3">
      <c r="A1850" s="40" t="s">
        <v>284</v>
      </c>
      <c r="B1850" s="40" t="s">
        <v>272</v>
      </c>
      <c r="C1850" s="40" t="s">
        <v>330</v>
      </c>
      <c r="D1850" s="40" t="s">
        <v>139</v>
      </c>
      <c r="E1850" s="40" t="s">
        <v>293</v>
      </c>
      <c r="G1850" s="40" t="s">
        <v>140</v>
      </c>
      <c r="H1850" s="40">
        <v>18.911000000000001</v>
      </c>
      <c r="I1850" s="40">
        <v>20.21</v>
      </c>
      <c r="J1850" s="40">
        <v>21.574999999999999</v>
      </c>
      <c r="K1850" s="40">
        <v>23.007000000000001</v>
      </c>
      <c r="L1850" s="40">
        <v>24.5</v>
      </c>
      <c r="M1850" s="40">
        <v>25.206</v>
      </c>
      <c r="N1850" s="40">
        <v>25.925999999999998</v>
      </c>
      <c r="O1850" s="40">
        <v>26.658999999999999</v>
      </c>
      <c r="P1850" s="40">
        <v>27.404</v>
      </c>
      <c r="Q1850" s="40">
        <v>28.163</v>
      </c>
      <c r="R1850" s="40">
        <v>28.934000000000001</v>
      </c>
      <c r="S1850" s="40">
        <v>29.719000000000001</v>
      </c>
      <c r="T1850" s="40">
        <v>30.513000000000002</v>
      </c>
      <c r="U1850" s="40">
        <v>31.321000000000002</v>
      </c>
      <c r="V1850" s="40">
        <v>32.228999999999999</v>
      </c>
      <c r="W1850" s="40">
        <v>33.594000000000001</v>
      </c>
      <c r="X1850" s="40">
        <v>34.982999999999997</v>
      </c>
      <c r="Y1850" s="40">
        <v>36.4</v>
      </c>
      <c r="Z1850" s="40">
        <v>36.613999999999997</v>
      </c>
      <c r="AA1850" s="40">
        <v>36.829000000000001</v>
      </c>
      <c r="AB1850" s="40">
        <v>37.043999999999997</v>
      </c>
      <c r="AC1850" s="40">
        <v>37.26</v>
      </c>
      <c r="AD1850" s="40">
        <v>37.475999999999999</v>
      </c>
      <c r="AE1850" s="40">
        <v>37.692999999999998</v>
      </c>
      <c r="AF1850" s="40">
        <v>37.909999999999997</v>
      </c>
      <c r="AG1850" s="40">
        <v>38.127000000000002</v>
      </c>
      <c r="AH1850" s="40">
        <v>38.345999999999997</v>
      </c>
      <c r="AI1850" s="40">
        <v>38.607999999999997</v>
      </c>
      <c r="AJ1850" s="40">
        <v>38.975999999999999</v>
      </c>
      <c r="AK1850" s="40">
        <v>39.344999999999999</v>
      </c>
      <c r="AL1850" s="40">
        <v>39.716000000000001</v>
      </c>
      <c r="AM1850" s="40">
        <v>40.088000000000001</v>
      </c>
      <c r="AN1850" s="40">
        <v>40.460999999999999</v>
      </c>
      <c r="AO1850" s="40">
        <v>40.835000000000001</v>
      </c>
      <c r="AP1850" s="40">
        <v>41.21</v>
      </c>
      <c r="AQ1850" s="40">
        <v>41.587000000000003</v>
      </c>
      <c r="AR1850" s="40">
        <v>41.963999999999999</v>
      </c>
      <c r="AS1850" s="40">
        <v>42.341999999999999</v>
      </c>
      <c r="AT1850" s="40">
        <v>42.741</v>
      </c>
      <c r="AU1850" s="40">
        <v>43.155000000000001</v>
      </c>
      <c r="AV1850" s="40">
        <v>43.567999999999998</v>
      </c>
      <c r="AW1850" s="40">
        <v>43.982999999999997</v>
      </c>
      <c r="AX1850" s="40">
        <v>44.399000000000001</v>
      </c>
      <c r="AY1850" s="40">
        <v>44.817</v>
      </c>
      <c r="AZ1850" s="40">
        <v>45.234000000000002</v>
      </c>
      <c r="BA1850" s="40">
        <v>45.652000000000001</v>
      </c>
      <c r="BB1850" s="40">
        <v>46.070999999999998</v>
      </c>
      <c r="BC1850" s="40">
        <v>46.491</v>
      </c>
      <c r="BD1850" s="40">
        <v>46.91</v>
      </c>
      <c r="BE1850" s="40">
        <v>47.33</v>
      </c>
      <c r="BF1850" s="40">
        <v>47.750999999999998</v>
      </c>
      <c r="BG1850" s="40">
        <v>48.171999999999997</v>
      </c>
      <c r="BH1850" s="40">
        <v>48.593000000000004</v>
      </c>
      <c r="BI1850" s="40">
        <v>49.014000000000003</v>
      </c>
      <c r="BJ1850" s="40">
        <v>49.444000000000003</v>
      </c>
      <c r="BK1850" s="40">
        <v>49.881</v>
      </c>
      <c r="BL1850" s="40">
        <v>50.326000000000001</v>
      </c>
    </row>
    <row r="1851" spans="1:64" x14ac:dyDescent="0.3">
      <c r="A1851" s="40" t="s">
        <v>273</v>
      </c>
      <c r="B1851" s="40" t="s">
        <v>274</v>
      </c>
      <c r="C1851" s="40" t="s">
        <v>330</v>
      </c>
      <c r="D1851" s="40" t="s">
        <v>139</v>
      </c>
      <c r="E1851" s="40" t="s">
        <v>293</v>
      </c>
      <c r="G1851" s="40" t="s">
        <v>140</v>
      </c>
      <c r="H1851" s="40">
        <v>23.797000000000001</v>
      </c>
      <c r="I1851" s="40">
        <v>24.352</v>
      </c>
      <c r="J1851" s="40">
        <v>24.914999999999999</v>
      </c>
      <c r="K1851" s="40">
        <v>25.488</v>
      </c>
      <c r="L1851" s="40">
        <v>26.067</v>
      </c>
      <c r="M1851" s="40">
        <v>26.655999999999999</v>
      </c>
      <c r="N1851" s="40">
        <v>27.254000000000001</v>
      </c>
      <c r="O1851" s="40">
        <v>27.86</v>
      </c>
      <c r="P1851" s="40">
        <v>28.472999999999999</v>
      </c>
      <c r="Q1851" s="40">
        <v>28.957999999999998</v>
      </c>
      <c r="R1851" s="40">
        <v>29.173999999999999</v>
      </c>
      <c r="S1851" s="40">
        <v>29.391999999999999</v>
      </c>
      <c r="T1851" s="40">
        <v>29.61</v>
      </c>
      <c r="U1851" s="40">
        <v>29.829000000000001</v>
      </c>
      <c r="V1851" s="40">
        <v>30.048999999999999</v>
      </c>
      <c r="W1851" s="40">
        <v>30.27</v>
      </c>
      <c r="X1851" s="40">
        <v>30.492000000000001</v>
      </c>
      <c r="Y1851" s="40">
        <v>30.713999999999999</v>
      </c>
      <c r="Z1851" s="40">
        <v>30.937999999999999</v>
      </c>
      <c r="AA1851" s="40">
        <v>31.163</v>
      </c>
      <c r="AB1851" s="40">
        <v>31.388000000000002</v>
      </c>
      <c r="AC1851" s="40">
        <v>31.614000000000001</v>
      </c>
      <c r="AD1851" s="40">
        <v>31.841999999999999</v>
      </c>
      <c r="AE1851" s="40">
        <v>32.209000000000003</v>
      </c>
      <c r="AF1851" s="40">
        <v>32.896000000000001</v>
      </c>
      <c r="AG1851" s="40">
        <v>33.591000000000001</v>
      </c>
      <c r="AH1851" s="40">
        <v>34.292999999999999</v>
      </c>
      <c r="AI1851" s="40">
        <v>35.003999999999998</v>
      </c>
      <c r="AJ1851" s="40">
        <v>35.719000000000001</v>
      </c>
      <c r="AK1851" s="40">
        <v>36.441000000000003</v>
      </c>
      <c r="AL1851" s="40">
        <v>37.17</v>
      </c>
      <c r="AM1851" s="40">
        <v>37.905000000000001</v>
      </c>
      <c r="AN1851" s="40">
        <v>38.643999999999998</v>
      </c>
      <c r="AO1851" s="40">
        <v>39.39</v>
      </c>
      <c r="AP1851" s="40">
        <v>40.14</v>
      </c>
      <c r="AQ1851" s="40">
        <v>40.896000000000001</v>
      </c>
      <c r="AR1851" s="40">
        <v>41.654000000000003</v>
      </c>
      <c r="AS1851" s="40">
        <v>42.417999999999999</v>
      </c>
      <c r="AT1851" s="40">
        <v>43.183999999999997</v>
      </c>
      <c r="AU1851" s="40">
        <v>43.929000000000002</v>
      </c>
      <c r="AV1851" s="40">
        <v>44.600999999999999</v>
      </c>
      <c r="AW1851" s="40">
        <v>45.274999999999999</v>
      </c>
      <c r="AX1851" s="40">
        <v>45.951000000000001</v>
      </c>
      <c r="AY1851" s="40">
        <v>46.63</v>
      </c>
      <c r="AZ1851" s="40">
        <v>47.308</v>
      </c>
      <c r="BA1851" s="40">
        <v>47.988</v>
      </c>
      <c r="BB1851" s="40">
        <v>48.668999999999997</v>
      </c>
      <c r="BC1851" s="40">
        <v>49.350999999999999</v>
      </c>
      <c r="BD1851" s="40">
        <v>50.030999999999999</v>
      </c>
      <c r="BE1851" s="40">
        <v>50.713000000000001</v>
      </c>
      <c r="BF1851" s="40">
        <v>51.393999999999998</v>
      </c>
      <c r="BG1851" s="40">
        <v>52.073</v>
      </c>
      <c r="BH1851" s="40">
        <v>52.747999999999998</v>
      </c>
      <c r="BI1851" s="40">
        <v>53.418999999999997</v>
      </c>
      <c r="BJ1851" s="40">
        <v>54.085999999999999</v>
      </c>
      <c r="BK1851" s="40">
        <v>54.749000000000002</v>
      </c>
      <c r="BL1851" s="40">
        <v>55.406999999999996</v>
      </c>
    </row>
    <row r="1852" spans="1:64" x14ac:dyDescent="0.3">
      <c r="A1852" s="40" t="s">
        <v>161</v>
      </c>
      <c r="B1852" s="40" t="s">
        <v>162</v>
      </c>
      <c r="C1852" s="40" t="s">
        <v>330</v>
      </c>
      <c r="D1852" s="40" t="s">
        <v>139</v>
      </c>
      <c r="E1852" s="40" t="s">
        <v>293</v>
      </c>
      <c r="G1852" s="40" t="s">
        <v>140</v>
      </c>
      <c r="H1852" s="40">
        <v>11.361000000000001</v>
      </c>
      <c r="I1852" s="40">
        <v>11.662000000000001</v>
      </c>
      <c r="J1852" s="40">
        <v>11.97</v>
      </c>
      <c r="K1852" s="40">
        <v>12.286</v>
      </c>
      <c r="L1852" s="40">
        <v>12.608000000000001</v>
      </c>
      <c r="M1852" s="40">
        <v>12.938000000000001</v>
      </c>
      <c r="N1852" s="40">
        <v>13.273999999999999</v>
      </c>
      <c r="O1852" s="40">
        <v>13.619</v>
      </c>
      <c r="P1852" s="40">
        <v>13.971</v>
      </c>
      <c r="Q1852" s="40">
        <v>14.33</v>
      </c>
      <c r="R1852" s="40">
        <v>14.696999999999999</v>
      </c>
      <c r="S1852" s="40">
        <v>15.071999999999999</v>
      </c>
      <c r="T1852" s="40">
        <v>15.454000000000001</v>
      </c>
      <c r="U1852" s="40">
        <v>15.845000000000001</v>
      </c>
      <c r="V1852" s="40">
        <v>16.244</v>
      </c>
      <c r="W1852" s="40">
        <v>16.651</v>
      </c>
      <c r="X1852" s="40">
        <v>17.082999999999998</v>
      </c>
      <c r="Y1852" s="40">
        <v>17.54</v>
      </c>
      <c r="Z1852" s="40">
        <v>18.007000000000001</v>
      </c>
      <c r="AA1852" s="40">
        <v>18.484000000000002</v>
      </c>
      <c r="AB1852" s="40">
        <v>18.97</v>
      </c>
      <c r="AC1852" s="40">
        <v>19.466000000000001</v>
      </c>
      <c r="AD1852" s="40">
        <v>19.972000000000001</v>
      </c>
      <c r="AE1852" s="40">
        <v>20.488</v>
      </c>
      <c r="AF1852" s="40">
        <v>21.013000000000002</v>
      </c>
      <c r="AG1852" s="40">
        <v>21.547999999999998</v>
      </c>
      <c r="AH1852" s="40">
        <v>22.068999999999999</v>
      </c>
      <c r="AI1852" s="40">
        <v>22.481999999999999</v>
      </c>
      <c r="AJ1852" s="40">
        <v>22.899000000000001</v>
      </c>
      <c r="AK1852" s="40">
        <v>23.321999999999999</v>
      </c>
      <c r="AL1852" s="40">
        <v>23.751000000000001</v>
      </c>
      <c r="AM1852" s="40">
        <v>24.186</v>
      </c>
      <c r="AN1852" s="40">
        <v>24.623999999999999</v>
      </c>
      <c r="AO1852" s="40">
        <v>25.068999999999999</v>
      </c>
      <c r="AP1852" s="40">
        <v>25.518999999999998</v>
      </c>
      <c r="AQ1852" s="40">
        <v>25.975000000000001</v>
      </c>
      <c r="AR1852" s="40">
        <v>26.434000000000001</v>
      </c>
      <c r="AS1852" s="40">
        <v>26.948</v>
      </c>
      <c r="AT1852" s="40">
        <v>27.646000000000001</v>
      </c>
      <c r="AU1852" s="40">
        <v>28.356000000000002</v>
      </c>
      <c r="AV1852" s="40">
        <v>29.074999999999999</v>
      </c>
      <c r="AW1852" s="40">
        <v>29.806000000000001</v>
      </c>
      <c r="AX1852" s="40">
        <v>30.547000000000001</v>
      </c>
      <c r="AY1852" s="40">
        <v>31.3</v>
      </c>
      <c r="AZ1852" s="40">
        <v>32.06</v>
      </c>
      <c r="BA1852" s="40">
        <v>32.832000000000001</v>
      </c>
      <c r="BB1852" s="40">
        <v>33.612000000000002</v>
      </c>
      <c r="BC1852" s="40">
        <v>34.402999999999999</v>
      </c>
      <c r="BD1852" s="40">
        <v>35.200000000000003</v>
      </c>
      <c r="BE1852" s="40">
        <v>35.999000000000002</v>
      </c>
      <c r="BF1852" s="40">
        <v>36.798999999999999</v>
      </c>
      <c r="BG1852" s="40">
        <v>37.598999999999997</v>
      </c>
      <c r="BH1852" s="40">
        <v>38.398000000000003</v>
      </c>
      <c r="BI1852" s="40">
        <v>39.195999999999998</v>
      </c>
      <c r="BJ1852" s="40">
        <v>39.991</v>
      </c>
      <c r="BK1852" s="40">
        <v>40.783000000000001</v>
      </c>
      <c r="BL1852" s="40">
        <v>41.572000000000003</v>
      </c>
    </row>
    <row r="1853" spans="1:64" x14ac:dyDescent="0.3">
      <c r="A1853" s="40" t="s">
        <v>163</v>
      </c>
      <c r="B1853" s="40" t="s">
        <v>164</v>
      </c>
      <c r="C1853" s="40" t="s">
        <v>330</v>
      </c>
      <c r="D1853" s="40" t="s">
        <v>139</v>
      </c>
      <c r="E1853" s="40" t="s">
        <v>293</v>
      </c>
      <c r="G1853" s="40" t="s">
        <v>140</v>
      </c>
      <c r="H1853" s="40">
        <v>7.4349999999999996</v>
      </c>
      <c r="I1853" s="40">
        <v>8.0310000000000006</v>
      </c>
      <c r="J1853" s="40">
        <v>8.6709999999999994</v>
      </c>
      <c r="K1853" s="40">
        <v>9.3569999999999993</v>
      </c>
      <c r="L1853" s="40">
        <v>10.09</v>
      </c>
      <c r="M1853" s="40">
        <v>10.874000000000001</v>
      </c>
      <c r="N1853" s="40">
        <v>11.712</v>
      </c>
      <c r="O1853" s="40">
        <v>12.606</v>
      </c>
      <c r="P1853" s="40">
        <v>13.554</v>
      </c>
      <c r="Q1853" s="40">
        <v>14.564</v>
      </c>
      <c r="R1853" s="40">
        <v>15.635999999999999</v>
      </c>
      <c r="S1853" s="40">
        <v>16.773</v>
      </c>
      <c r="T1853" s="40">
        <v>17.971</v>
      </c>
      <c r="U1853" s="40">
        <v>19.236999999999998</v>
      </c>
      <c r="V1853" s="40">
        <v>20.568999999999999</v>
      </c>
      <c r="W1853" s="40">
        <v>21.971</v>
      </c>
      <c r="X1853" s="40">
        <v>23.327000000000002</v>
      </c>
      <c r="Y1853" s="40">
        <v>24.626999999999999</v>
      </c>
      <c r="Z1853" s="40">
        <v>25.975000000000001</v>
      </c>
      <c r="AA1853" s="40">
        <v>27.370999999999999</v>
      </c>
      <c r="AB1853" s="40">
        <v>28.81</v>
      </c>
      <c r="AC1853" s="40">
        <v>30.295000000000002</v>
      </c>
      <c r="AD1853" s="40">
        <v>31.821999999999999</v>
      </c>
      <c r="AE1853" s="40">
        <v>33.390999999999998</v>
      </c>
      <c r="AF1853" s="40">
        <v>34.994</v>
      </c>
      <c r="AG1853" s="40">
        <v>36.634</v>
      </c>
      <c r="AH1853" s="40">
        <v>38.305</v>
      </c>
      <c r="AI1853" s="40">
        <v>39.57</v>
      </c>
      <c r="AJ1853" s="40">
        <v>39.447000000000003</v>
      </c>
      <c r="AK1853" s="40">
        <v>39.323</v>
      </c>
      <c r="AL1853" s="40">
        <v>39.198999999999998</v>
      </c>
      <c r="AM1853" s="40">
        <v>39.075000000000003</v>
      </c>
      <c r="AN1853" s="40">
        <v>38.951999999999998</v>
      </c>
      <c r="AO1853" s="40">
        <v>38.829000000000001</v>
      </c>
      <c r="AP1853" s="40">
        <v>38.704999999999998</v>
      </c>
      <c r="AQ1853" s="40">
        <v>38.582000000000001</v>
      </c>
      <c r="AR1853" s="40">
        <v>38.459000000000003</v>
      </c>
      <c r="AS1853" s="40">
        <v>38.337000000000003</v>
      </c>
      <c r="AT1853" s="40">
        <v>38.213999999999999</v>
      </c>
      <c r="AU1853" s="40">
        <v>38.091000000000001</v>
      </c>
      <c r="AV1853" s="40">
        <v>38.616</v>
      </c>
      <c r="AW1853" s="40">
        <v>39.479999999999997</v>
      </c>
      <c r="AX1853" s="40">
        <v>40.350999999999999</v>
      </c>
      <c r="AY1853" s="40">
        <v>41.228999999999999</v>
      </c>
      <c r="AZ1853" s="40">
        <v>42.110999999999997</v>
      </c>
      <c r="BA1853" s="40">
        <v>42.997999999999998</v>
      </c>
      <c r="BB1853" s="40">
        <v>43.89</v>
      </c>
      <c r="BC1853" s="40">
        <v>44.787999999999997</v>
      </c>
      <c r="BD1853" s="40">
        <v>45.686</v>
      </c>
      <c r="BE1853" s="40">
        <v>46.588000000000001</v>
      </c>
      <c r="BF1853" s="40">
        <v>47.493000000000002</v>
      </c>
      <c r="BG1853" s="40">
        <v>48.4</v>
      </c>
      <c r="BH1853" s="40">
        <v>49.305999999999997</v>
      </c>
      <c r="BI1853" s="40">
        <v>50.203000000000003</v>
      </c>
      <c r="BJ1853" s="40">
        <v>51.088999999999999</v>
      </c>
      <c r="BK1853" s="40">
        <v>51.962000000000003</v>
      </c>
      <c r="BL1853" s="40">
        <v>52.823999999999998</v>
      </c>
    </row>
    <row r="1854" spans="1:64" x14ac:dyDescent="0.3">
      <c r="A1854" s="40" t="s">
        <v>167</v>
      </c>
      <c r="B1854" s="40" t="s">
        <v>168</v>
      </c>
      <c r="C1854" s="40" t="s">
        <v>330</v>
      </c>
      <c r="D1854" s="40" t="s">
        <v>139</v>
      </c>
      <c r="E1854" s="40" t="s">
        <v>293</v>
      </c>
      <c r="G1854" s="40" t="s">
        <v>140</v>
      </c>
      <c r="H1854" s="40">
        <v>5.8959999999999999</v>
      </c>
      <c r="I1854" s="40">
        <v>6</v>
      </c>
      <c r="J1854" s="40">
        <v>6.2590000000000003</v>
      </c>
      <c r="K1854" s="40">
        <v>6.5289999999999999</v>
      </c>
      <c r="L1854" s="40">
        <v>6.8090000000000002</v>
      </c>
      <c r="M1854" s="40">
        <v>7.1</v>
      </c>
      <c r="N1854" s="40">
        <v>7.4930000000000003</v>
      </c>
      <c r="O1854" s="40">
        <v>7.9059999999999997</v>
      </c>
      <c r="P1854" s="40">
        <v>8.3390000000000004</v>
      </c>
      <c r="Q1854" s="40">
        <v>8.7940000000000005</v>
      </c>
      <c r="R1854" s="40">
        <v>9.2710000000000008</v>
      </c>
      <c r="S1854" s="40">
        <v>9.7720000000000002</v>
      </c>
      <c r="T1854" s="40">
        <v>10.295999999999999</v>
      </c>
      <c r="U1854" s="40">
        <v>10.845000000000001</v>
      </c>
      <c r="V1854" s="40">
        <v>11.419</v>
      </c>
      <c r="W1854" s="40">
        <v>12.021000000000001</v>
      </c>
      <c r="X1854" s="40">
        <v>12.648</v>
      </c>
      <c r="Y1854" s="40">
        <v>13.025</v>
      </c>
      <c r="Z1854" s="40">
        <v>13.233000000000001</v>
      </c>
      <c r="AA1854" s="40">
        <v>13.443</v>
      </c>
      <c r="AB1854" s="40">
        <v>13.656000000000001</v>
      </c>
      <c r="AC1854" s="40">
        <v>13.871</v>
      </c>
      <c r="AD1854" s="40">
        <v>14.09</v>
      </c>
      <c r="AE1854" s="40">
        <v>14.311999999999999</v>
      </c>
      <c r="AF1854" s="40">
        <v>14.536</v>
      </c>
      <c r="AG1854" s="40">
        <v>14.763</v>
      </c>
      <c r="AH1854" s="40">
        <v>14.993</v>
      </c>
      <c r="AI1854" s="40">
        <v>15.209</v>
      </c>
      <c r="AJ1854" s="40">
        <v>15.289</v>
      </c>
      <c r="AK1854" s="40">
        <v>15.368</v>
      </c>
      <c r="AL1854" s="40">
        <v>15.449</v>
      </c>
      <c r="AM1854" s="40">
        <v>15.529</v>
      </c>
      <c r="AN1854" s="40">
        <v>15.61</v>
      </c>
      <c r="AO1854" s="40">
        <v>15.691000000000001</v>
      </c>
      <c r="AP1854" s="40">
        <v>15.773</v>
      </c>
      <c r="AQ1854" s="40">
        <v>15.855</v>
      </c>
      <c r="AR1854" s="40">
        <v>15.936999999999999</v>
      </c>
      <c r="AS1854" s="40">
        <v>16.02</v>
      </c>
      <c r="AT1854" s="40">
        <v>16.103000000000002</v>
      </c>
      <c r="AU1854" s="40">
        <v>16.186</v>
      </c>
      <c r="AV1854" s="40">
        <v>16.260000000000002</v>
      </c>
      <c r="AW1854" s="40">
        <v>16.254999999999999</v>
      </c>
      <c r="AX1854" s="40">
        <v>16.251000000000001</v>
      </c>
      <c r="AY1854" s="40">
        <v>16.247</v>
      </c>
      <c r="AZ1854" s="40">
        <v>16.242000000000001</v>
      </c>
      <c r="BA1854" s="40">
        <v>16.238</v>
      </c>
      <c r="BB1854" s="40">
        <v>16.234000000000002</v>
      </c>
      <c r="BC1854" s="40">
        <v>16.228999999999999</v>
      </c>
      <c r="BD1854" s="40">
        <v>16.225000000000001</v>
      </c>
      <c r="BE1854" s="40">
        <v>16.221</v>
      </c>
      <c r="BF1854" s="40">
        <v>16.216000000000001</v>
      </c>
      <c r="BG1854" s="40">
        <v>16.212</v>
      </c>
      <c r="BH1854" s="40">
        <v>16.207999999999998</v>
      </c>
      <c r="BI1854" s="40">
        <v>16.219000000000001</v>
      </c>
      <c r="BJ1854" s="40">
        <v>16.247</v>
      </c>
      <c r="BK1854" s="40">
        <v>16.29</v>
      </c>
      <c r="BL1854" s="40">
        <v>16.350000000000001</v>
      </c>
    </row>
    <row r="1855" spans="1:64" x14ac:dyDescent="0.3">
      <c r="A1855" s="40" t="s">
        <v>169</v>
      </c>
      <c r="B1855" s="40" t="s">
        <v>170</v>
      </c>
      <c r="C1855" s="40" t="s">
        <v>330</v>
      </c>
      <c r="D1855" s="40" t="s">
        <v>139</v>
      </c>
      <c r="E1855" s="40" t="s">
        <v>293</v>
      </c>
      <c r="G1855" s="40" t="s">
        <v>140</v>
      </c>
      <c r="H1855" s="40">
        <v>15.632999999999999</v>
      </c>
      <c r="I1855" s="40">
        <v>15.858000000000001</v>
      </c>
      <c r="J1855" s="40">
        <v>16.087</v>
      </c>
      <c r="K1855" s="40">
        <v>16.318000000000001</v>
      </c>
      <c r="L1855" s="40">
        <v>16.550999999999998</v>
      </c>
      <c r="M1855" s="40">
        <v>16.788</v>
      </c>
      <c r="N1855" s="40">
        <v>17.027000000000001</v>
      </c>
      <c r="O1855" s="40">
        <v>17.268999999999998</v>
      </c>
      <c r="P1855" s="40">
        <v>17.513000000000002</v>
      </c>
      <c r="Q1855" s="40">
        <v>17.760000000000002</v>
      </c>
      <c r="R1855" s="40">
        <v>18.151</v>
      </c>
      <c r="S1855" s="40">
        <v>18.548999999999999</v>
      </c>
      <c r="T1855" s="40">
        <v>18.952000000000002</v>
      </c>
      <c r="U1855" s="40">
        <v>19.363</v>
      </c>
      <c r="V1855" s="40">
        <v>19.78</v>
      </c>
      <c r="W1855" s="40">
        <v>20.204999999999998</v>
      </c>
      <c r="X1855" s="40">
        <v>20.635999999999999</v>
      </c>
      <c r="Y1855" s="40">
        <v>21.074000000000002</v>
      </c>
      <c r="Z1855" s="40">
        <v>21.518000000000001</v>
      </c>
      <c r="AA1855" s="40">
        <v>21.97</v>
      </c>
      <c r="AB1855" s="40">
        <v>22.670999999999999</v>
      </c>
      <c r="AC1855" s="40">
        <v>23.388999999999999</v>
      </c>
      <c r="AD1855" s="40">
        <v>24.122</v>
      </c>
      <c r="AE1855" s="40">
        <v>24.872</v>
      </c>
      <c r="AF1855" s="40">
        <v>25.635000000000002</v>
      </c>
      <c r="AG1855" s="40">
        <v>26.414000000000001</v>
      </c>
      <c r="AH1855" s="40">
        <v>27.209</v>
      </c>
      <c r="AI1855" s="40">
        <v>28.018999999999998</v>
      </c>
      <c r="AJ1855" s="40">
        <v>28.841999999999999</v>
      </c>
      <c r="AK1855" s="40">
        <v>29.68</v>
      </c>
      <c r="AL1855" s="40">
        <v>30.175999999999998</v>
      </c>
      <c r="AM1855" s="40">
        <v>30.677</v>
      </c>
      <c r="AN1855" s="40">
        <v>31.181999999999999</v>
      </c>
      <c r="AO1855" s="40">
        <v>31.690999999999999</v>
      </c>
      <c r="AP1855" s="40">
        <v>32.204999999999998</v>
      </c>
      <c r="AQ1855" s="40">
        <v>32.725000000000001</v>
      </c>
      <c r="AR1855" s="40">
        <v>33.247</v>
      </c>
      <c r="AS1855" s="40">
        <v>33.773000000000003</v>
      </c>
      <c r="AT1855" s="40">
        <v>34.304000000000002</v>
      </c>
      <c r="AU1855" s="40">
        <v>34.840000000000003</v>
      </c>
      <c r="AV1855" s="40">
        <v>35.668999999999997</v>
      </c>
      <c r="AW1855" s="40">
        <v>36.508000000000003</v>
      </c>
      <c r="AX1855" s="40">
        <v>37.356000000000002</v>
      </c>
      <c r="AY1855" s="40">
        <v>38.212000000000003</v>
      </c>
      <c r="AZ1855" s="40">
        <v>39.073999999999998</v>
      </c>
      <c r="BA1855" s="40">
        <v>39.942999999999998</v>
      </c>
      <c r="BB1855" s="40">
        <v>40.819000000000003</v>
      </c>
      <c r="BC1855" s="40">
        <v>41.701999999999998</v>
      </c>
      <c r="BD1855" s="40">
        <v>42.588000000000001</v>
      </c>
      <c r="BE1855" s="40">
        <v>43.48</v>
      </c>
      <c r="BF1855" s="40">
        <v>44.366</v>
      </c>
      <c r="BG1855" s="40">
        <v>45.246000000000002</v>
      </c>
      <c r="BH1855" s="40">
        <v>46.118000000000002</v>
      </c>
      <c r="BI1855" s="40">
        <v>46.981999999999999</v>
      </c>
      <c r="BJ1855" s="40">
        <v>47.838000000000001</v>
      </c>
      <c r="BK1855" s="40">
        <v>48.683</v>
      </c>
      <c r="BL1855" s="40">
        <v>49.518999999999998</v>
      </c>
    </row>
    <row r="1856" spans="1:64" x14ac:dyDescent="0.3">
      <c r="A1856" s="40" t="s">
        <v>173</v>
      </c>
      <c r="B1856" s="40" t="s">
        <v>174</v>
      </c>
      <c r="C1856" s="40" t="s">
        <v>330</v>
      </c>
      <c r="D1856" s="40" t="s">
        <v>139</v>
      </c>
      <c r="E1856" s="40" t="s">
        <v>293</v>
      </c>
      <c r="G1856" s="40" t="s">
        <v>140</v>
      </c>
      <c r="H1856" s="40">
        <v>23.645</v>
      </c>
      <c r="I1856" s="40">
        <v>24.303000000000001</v>
      </c>
      <c r="J1856" s="40">
        <v>24.972999999999999</v>
      </c>
      <c r="K1856" s="40">
        <v>25.657</v>
      </c>
      <c r="L1856" s="40">
        <v>26.350999999999999</v>
      </c>
      <c r="M1856" s="40">
        <v>27.056999999999999</v>
      </c>
      <c r="N1856" s="40">
        <v>27.776</v>
      </c>
      <c r="O1856" s="40">
        <v>28.507000000000001</v>
      </c>
      <c r="P1856" s="40">
        <v>29.247</v>
      </c>
      <c r="Q1856" s="40">
        <v>30</v>
      </c>
      <c r="R1856" s="40">
        <v>30.72</v>
      </c>
      <c r="S1856" s="40">
        <v>31.451000000000001</v>
      </c>
      <c r="T1856" s="40">
        <v>32.189</v>
      </c>
      <c r="U1856" s="40">
        <v>32.936999999999998</v>
      </c>
      <c r="V1856" s="40">
        <v>33.692999999999998</v>
      </c>
      <c r="W1856" s="40">
        <v>34.372</v>
      </c>
      <c r="X1856" s="40">
        <v>34.718000000000004</v>
      </c>
      <c r="Y1856" s="40">
        <v>35.067</v>
      </c>
      <c r="Z1856" s="40">
        <v>35.417000000000002</v>
      </c>
      <c r="AA1856" s="40">
        <v>35.768999999999998</v>
      </c>
      <c r="AB1856" s="40">
        <v>36.122</v>
      </c>
      <c r="AC1856" s="40">
        <v>36.475999999999999</v>
      </c>
      <c r="AD1856" s="40">
        <v>36.832000000000001</v>
      </c>
      <c r="AE1856" s="40">
        <v>37.191000000000003</v>
      </c>
      <c r="AF1856" s="40">
        <v>37.548999999999999</v>
      </c>
      <c r="AG1856" s="40">
        <v>37.908999999999999</v>
      </c>
      <c r="AH1856" s="40">
        <v>38.271000000000001</v>
      </c>
      <c r="AI1856" s="40">
        <v>38.613</v>
      </c>
      <c r="AJ1856" s="40">
        <v>38.755000000000003</v>
      </c>
      <c r="AK1856" s="40">
        <v>38.896000000000001</v>
      </c>
      <c r="AL1856" s="40">
        <v>39.037999999999997</v>
      </c>
      <c r="AM1856" s="40">
        <v>39.18</v>
      </c>
      <c r="AN1856" s="40">
        <v>39.320999999999998</v>
      </c>
      <c r="AO1856" s="40">
        <v>39.463999999999999</v>
      </c>
      <c r="AP1856" s="40">
        <v>39.606000000000002</v>
      </c>
      <c r="AQ1856" s="40">
        <v>39.749000000000002</v>
      </c>
      <c r="AR1856" s="40">
        <v>39.890999999999998</v>
      </c>
      <c r="AS1856" s="40">
        <v>40.033999999999999</v>
      </c>
      <c r="AT1856" s="40">
        <v>40.177</v>
      </c>
      <c r="AU1856" s="40">
        <v>40.32</v>
      </c>
      <c r="AV1856" s="40">
        <v>40.463999999999999</v>
      </c>
      <c r="AW1856" s="40">
        <v>40.606999999999999</v>
      </c>
      <c r="AX1856" s="40">
        <v>40.898000000000003</v>
      </c>
      <c r="AY1856" s="40">
        <v>41.305999999999997</v>
      </c>
      <c r="AZ1856" s="40">
        <v>41.713999999999999</v>
      </c>
      <c r="BA1856" s="40">
        <v>42.124000000000002</v>
      </c>
      <c r="BB1856" s="40">
        <v>42.534999999999997</v>
      </c>
      <c r="BC1856" s="40">
        <v>42.947000000000003</v>
      </c>
      <c r="BD1856" s="40">
        <v>43.359000000000002</v>
      </c>
      <c r="BE1856" s="40">
        <v>43.773000000000003</v>
      </c>
      <c r="BF1856" s="40">
        <v>44.188000000000002</v>
      </c>
      <c r="BG1856" s="40">
        <v>44.603000000000002</v>
      </c>
      <c r="BH1856" s="40">
        <v>45.018999999999998</v>
      </c>
      <c r="BI1856" s="40">
        <v>45.436</v>
      </c>
      <c r="BJ1856" s="40">
        <v>45.862000000000002</v>
      </c>
      <c r="BK1856" s="40">
        <v>46.295999999999999</v>
      </c>
      <c r="BL1856" s="40">
        <v>46.74</v>
      </c>
    </row>
    <row r="1857" spans="1:64" x14ac:dyDescent="0.3">
      <c r="A1857" s="40" t="s">
        <v>5</v>
      </c>
      <c r="B1857" s="40" t="s">
        <v>6</v>
      </c>
      <c r="C1857" s="40" t="s">
        <v>329</v>
      </c>
      <c r="D1857" s="40" t="s">
        <v>141</v>
      </c>
      <c r="E1857" s="40" t="s">
        <v>293</v>
      </c>
      <c r="G1857" s="40" t="s">
        <v>142</v>
      </c>
      <c r="H1857" s="40">
        <v>5.3473755010000001</v>
      </c>
      <c r="I1857" s="40">
        <v>5.6366189389999999</v>
      </c>
      <c r="J1857" s="40">
        <v>5.6109191020000004</v>
      </c>
      <c r="K1857" s="40">
        <v>5.5359378960000001</v>
      </c>
      <c r="L1857" s="40">
        <v>5.4208401149999998</v>
      </c>
      <c r="M1857" s="40">
        <v>5.3222559289999998</v>
      </c>
      <c r="N1857" s="40">
        <v>5.2594366060000004</v>
      </c>
      <c r="O1857" s="40">
        <v>5.2697081539999999</v>
      </c>
      <c r="P1857" s="40">
        <v>5.3588503559999996</v>
      </c>
      <c r="Q1857" s="40">
        <v>5.538931271</v>
      </c>
      <c r="R1857" s="40">
        <v>6.6163734109999996</v>
      </c>
      <c r="S1857" s="40">
        <v>7.5210318569999997</v>
      </c>
      <c r="T1857" s="40">
        <v>7.6138718870000002</v>
      </c>
      <c r="U1857" s="40">
        <v>7.6871958830000002</v>
      </c>
      <c r="V1857" s="40">
        <v>7.7088765769999998</v>
      </c>
      <c r="W1857" s="40">
        <v>7.7214684709999997</v>
      </c>
      <c r="X1857" s="40">
        <v>7.7076265749999999</v>
      </c>
      <c r="Y1857" s="40">
        <v>7.7573737029999998</v>
      </c>
      <c r="Z1857" s="40">
        <v>7.8425742109999996</v>
      </c>
      <c r="AA1857" s="40">
        <v>7.9412967060000001</v>
      </c>
      <c r="AB1857" s="40">
        <v>8.0435047809999993</v>
      </c>
      <c r="AC1857" s="40">
        <v>8.1030481779999999</v>
      </c>
      <c r="AD1857" s="40">
        <v>8.0244225589999996</v>
      </c>
      <c r="AE1857" s="40">
        <v>7.7965260169999997</v>
      </c>
      <c r="AF1857" s="40">
        <v>7.4633450830000001</v>
      </c>
      <c r="AG1857" s="40">
        <v>7.1100301889999997</v>
      </c>
      <c r="AH1857" s="40">
        <v>6.8176119540000002</v>
      </c>
      <c r="AI1857" s="40">
        <v>6.6575033059999997</v>
      </c>
      <c r="AJ1857" s="40">
        <v>6.6464626170000001</v>
      </c>
      <c r="AK1857" s="40">
        <v>6.747080779</v>
      </c>
      <c r="AL1857" s="40">
        <v>6.8834573990000001</v>
      </c>
      <c r="AM1857" s="40">
        <v>6.9636313010000004</v>
      </c>
      <c r="AN1857" s="40">
        <v>6.912633982</v>
      </c>
      <c r="AO1857" s="40">
        <v>6.736521862</v>
      </c>
      <c r="AP1857" s="40">
        <v>5.7255131270000001</v>
      </c>
      <c r="AQ1857" s="40">
        <v>5.4851518050000001</v>
      </c>
      <c r="AR1857" s="40">
        <v>5.2990845000000002</v>
      </c>
      <c r="AS1857" s="40">
        <v>5.2305082949999999</v>
      </c>
      <c r="AT1857" s="40">
        <v>5.2900623419999997</v>
      </c>
      <c r="AU1857" s="40">
        <v>5.4374941120000004</v>
      </c>
      <c r="AV1857" s="40">
        <v>5.5877195449999997</v>
      </c>
      <c r="AW1857" s="40">
        <v>5.7001323719999997</v>
      </c>
      <c r="AX1857" s="40">
        <v>5.7581271120000004</v>
      </c>
      <c r="AY1857" s="40">
        <v>5.7534144960000004</v>
      </c>
      <c r="AZ1857" s="40">
        <v>5.6927968959999999</v>
      </c>
      <c r="BA1857" s="40">
        <v>4.9212171680000001</v>
      </c>
      <c r="BB1857" s="40">
        <v>4.8945292120000001</v>
      </c>
      <c r="BC1857" s="40">
        <v>4.8725550159999997</v>
      </c>
      <c r="BD1857" s="40">
        <v>4.8488505929999999</v>
      </c>
      <c r="BE1857" s="40">
        <v>4.8308774669999996</v>
      </c>
      <c r="BF1857" s="40">
        <v>4.8088221430000004</v>
      </c>
      <c r="BG1857" s="40">
        <v>4.7746565759999999</v>
      </c>
      <c r="BH1857" s="40">
        <v>4.7227227000000003</v>
      </c>
      <c r="BI1857" s="40">
        <v>4.6543239649999997</v>
      </c>
      <c r="BJ1857" s="40">
        <v>4.5613605540000002</v>
      </c>
      <c r="BK1857" s="40">
        <v>4.4695033039999998</v>
      </c>
      <c r="BL1857" s="40">
        <v>4.3833870810000004</v>
      </c>
    </row>
    <row r="1858" spans="1:64" x14ac:dyDescent="0.3">
      <c r="A1858" s="40" t="s">
        <v>151</v>
      </c>
      <c r="B1858" s="40" t="s">
        <v>152</v>
      </c>
      <c r="C1858" s="40" t="s">
        <v>329</v>
      </c>
      <c r="D1858" s="40" t="s">
        <v>141</v>
      </c>
      <c r="E1858" s="40" t="s">
        <v>293</v>
      </c>
      <c r="G1858" s="40" t="s">
        <v>142</v>
      </c>
      <c r="H1858" s="40">
        <v>3.7180138490000001</v>
      </c>
      <c r="I1858" s="40">
        <v>3.7115438420000002</v>
      </c>
      <c r="J1858" s="40">
        <v>3.7194695439999998</v>
      </c>
      <c r="K1858" s="40">
        <v>3.8511778410000002</v>
      </c>
      <c r="L1858" s="40">
        <v>4.8965802060000003</v>
      </c>
      <c r="M1858" s="40">
        <v>6.7123484180000004</v>
      </c>
      <c r="N1858" s="40">
        <v>6.8765055110000004</v>
      </c>
      <c r="O1858" s="40">
        <v>6.814602281</v>
      </c>
      <c r="P1858" s="40">
        <v>6.5615614190000002</v>
      </c>
      <c r="Q1858" s="40">
        <v>6.1380791969999997</v>
      </c>
      <c r="R1858" s="40">
        <v>5.7301937499999998</v>
      </c>
      <c r="S1858" s="40">
        <v>5.4131928059999996</v>
      </c>
      <c r="T1858" s="40">
        <v>5.2284604589999999</v>
      </c>
      <c r="U1858" s="40">
        <v>5.3794481599999999</v>
      </c>
      <c r="V1858" s="40">
        <v>5.7403882890000002</v>
      </c>
      <c r="W1858" s="40">
        <v>6.0888206660000002</v>
      </c>
      <c r="X1858" s="40">
        <v>6.4145390689999999</v>
      </c>
      <c r="Y1858" s="40">
        <v>6.6530133859999996</v>
      </c>
      <c r="Z1858" s="40">
        <v>6.7406885040000004</v>
      </c>
      <c r="AA1858" s="40">
        <v>6.3277483400000003</v>
      </c>
      <c r="AB1858" s="40">
        <v>6.2607379679999999</v>
      </c>
      <c r="AC1858" s="40">
        <v>6.3028863480000004</v>
      </c>
      <c r="AD1858" s="40">
        <v>6.3233310620000003</v>
      </c>
      <c r="AE1858" s="40">
        <v>6.42160668</v>
      </c>
      <c r="AF1858" s="40">
        <v>6.4879930559999996</v>
      </c>
      <c r="AG1858" s="40">
        <v>6.6090301289999998</v>
      </c>
      <c r="AH1858" s="40">
        <v>6.6532819349999999</v>
      </c>
      <c r="AI1858" s="40">
        <v>6.5967607490000004</v>
      </c>
      <c r="AJ1858" s="40">
        <v>6.4210548279999999</v>
      </c>
      <c r="AK1858" s="40">
        <v>6.1693542240000001</v>
      </c>
      <c r="AL1858" s="40">
        <v>5.2032271159999999</v>
      </c>
      <c r="AM1858" s="40">
        <v>4.9067130099999998</v>
      </c>
      <c r="AN1858" s="40">
        <v>4.6926656339999999</v>
      </c>
      <c r="AO1858" s="40">
        <v>4.4825327020000003</v>
      </c>
      <c r="AP1858" s="40">
        <v>4.2985665180000003</v>
      </c>
      <c r="AQ1858" s="40">
        <v>4.0664558959999999</v>
      </c>
      <c r="AR1858" s="40">
        <v>3.9096842989999998</v>
      </c>
      <c r="AS1858" s="40">
        <v>3.9522580999999999</v>
      </c>
      <c r="AT1858" s="40">
        <v>4.0826040829999997</v>
      </c>
      <c r="AU1858" s="40">
        <v>4.5002740729999999</v>
      </c>
      <c r="AV1858" s="40">
        <v>4.9686382949999999</v>
      </c>
      <c r="AW1858" s="40">
        <v>5.3722065539999999</v>
      </c>
      <c r="AX1858" s="40">
        <v>5.6594159389999996</v>
      </c>
      <c r="AY1858" s="40">
        <v>5.8052631799999999</v>
      </c>
      <c r="AZ1858" s="40">
        <v>5.8476938289999998</v>
      </c>
      <c r="BA1858" s="40">
        <v>5.8876052899999998</v>
      </c>
      <c r="BB1858" s="40">
        <v>5.9206296280000004</v>
      </c>
      <c r="BC1858" s="40">
        <v>5.9194169690000003</v>
      </c>
      <c r="BD1858" s="40">
        <v>5.8325652190000001</v>
      </c>
      <c r="BE1858" s="40">
        <v>5.7524986489999996</v>
      </c>
      <c r="BF1858" s="40">
        <v>5.638978947</v>
      </c>
      <c r="BG1858" s="40">
        <v>5.5323864030000003</v>
      </c>
      <c r="BH1858" s="40">
        <v>5.5053632209999996</v>
      </c>
      <c r="BI1858" s="40">
        <v>5.5205777090000003</v>
      </c>
      <c r="BJ1858" s="40">
        <v>5.5933383809999997</v>
      </c>
      <c r="BK1858" s="40">
        <v>5.6696136279999996</v>
      </c>
      <c r="BL1858" s="40">
        <v>5.7153428120000003</v>
      </c>
    </row>
    <row r="1859" spans="1:64" x14ac:dyDescent="0.3">
      <c r="A1859" s="40" t="s">
        <v>157</v>
      </c>
      <c r="B1859" s="40" t="s">
        <v>158</v>
      </c>
      <c r="C1859" s="40" t="s">
        <v>329</v>
      </c>
      <c r="D1859" s="40" t="s">
        <v>141</v>
      </c>
      <c r="E1859" s="40" t="s">
        <v>293</v>
      </c>
      <c r="G1859" s="40" t="s">
        <v>142</v>
      </c>
      <c r="H1859" s="40">
        <v>5.637533489</v>
      </c>
      <c r="I1859" s="40">
        <v>5.7108076160000003</v>
      </c>
      <c r="J1859" s="40">
        <v>5.745754475</v>
      </c>
      <c r="K1859" s="40">
        <v>5.7795379240000004</v>
      </c>
      <c r="L1859" s="40">
        <v>5.7784354999999996</v>
      </c>
      <c r="M1859" s="40">
        <v>5.7589115910000004</v>
      </c>
      <c r="N1859" s="40">
        <v>5.7272100540000004</v>
      </c>
      <c r="O1859" s="40">
        <v>4.4544034159999999</v>
      </c>
      <c r="P1859" s="40">
        <v>4.5361019650000003</v>
      </c>
      <c r="Q1859" s="40">
        <v>4.6662495369999997</v>
      </c>
      <c r="R1859" s="40">
        <v>4.8168908449999996</v>
      </c>
      <c r="S1859" s="40">
        <v>4.9344730029999999</v>
      </c>
      <c r="T1859" s="40">
        <v>4.8491739139999996</v>
      </c>
      <c r="U1859" s="40">
        <v>4.5553575349999997</v>
      </c>
      <c r="V1859" s="40">
        <v>4.1521511599999998</v>
      </c>
      <c r="W1859" s="40">
        <v>3.6918528269999999</v>
      </c>
      <c r="X1859" s="40">
        <v>3.334633315</v>
      </c>
      <c r="Y1859" s="40">
        <v>3.2319654039999999</v>
      </c>
      <c r="Z1859" s="40">
        <v>3.4379753019999999</v>
      </c>
      <c r="AA1859" s="40">
        <v>3.832441872</v>
      </c>
      <c r="AB1859" s="40">
        <v>4.2996777120000003</v>
      </c>
      <c r="AC1859" s="40">
        <v>4.6706934809999998</v>
      </c>
      <c r="AD1859" s="40">
        <v>4.9434264189999997</v>
      </c>
      <c r="AE1859" s="40">
        <v>5.075047262</v>
      </c>
      <c r="AF1859" s="40">
        <v>5.1398690079999998</v>
      </c>
      <c r="AG1859" s="40">
        <v>5.1390232400000002</v>
      </c>
      <c r="AH1859" s="40">
        <v>5.1568550850000001</v>
      </c>
      <c r="AI1859" s="40">
        <v>5.2003702919999997</v>
      </c>
      <c r="AJ1859" s="40">
        <v>5.2745905110000004</v>
      </c>
      <c r="AK1859" s="40">
        <v>5.3713344870000004</v>
      </c>
      <c r="AL1859" s="40">
        <v>5.4740313049999996</v>
      </c>
      <c r="AM1859" s="40">
        <v>5.517562152</v>
      </c>
      <c r="AN1859" s="40">
        <v>5.5031022380000003</v>
      </c>
      <c r="AO1859" s="40">
        <v>5.3883499390000003</v>
      </c>
      <c r="AP1859" s="40">
        <v>4.7901899099999996</v>
      </c>
      <c r="AQ1859" s="40">
        <v>4.4553201839999996</v>
      </c>
      <c r="AR1859" s="40">
        <v>4.3093838709999996</v>
      </c>
      <c r="AS1859" s="40">
        <v>4.2191825449999998</v>
      </c>
      <c r="AT1859" s="40">
        <v>4.1696311789999996</v>
      </c>
      <c r="AU1859" s="40">
        <v>4.1696685889999996</v>
      </c>
      <c r="AV1859" s="40">
        <v>4.1564249039999996</v>
      </c>
      <c r="AW1859" s="40">
        <v>4.1566584219999996</v>
      </c>
      <c r="AX1859" s="40">
        <v>4.1256373999999996</v>
      </c>
      <c r="AY1859" s="40">
        <v>4.0850380680000002</v>
      </c>
      <c r="AZ1859" s="40">
        <v>4.0349783690000001</v>
      </c>
      <c r="BA1859" s="40">
        <v>3.9896803300000001</v>
      </c>
      <c r="BB1859" s="40">
        <v>4.0454515799999999</v>
      </c>
      <c r="BC1859" s="40">
        <v>5.0765248889999999</v>
      </c>
      <c r="BD1859" s="40">
        <v>5.0409508470000004</v>
      </c>
      <c r="BE1859" s="40">
        <v>5.0314945599999996</v>
      </c>
      <c r="BF1859" s="40">
        <v>5.011264282</v>
      </c>
      <c r="BG1859" s="40">
        <v>4.9957306690000003</v>
      </c>
      <c r="BH1859" s="40">
        <v>4.8684515380000004</v>
      </c>
      <c r="BI1859" s="40">
        <v>4.8307802659999997</v>
      </c>
      <c r="BJ1859" s="40">
        <v>4.7796292979999997</v>
      </c>
      <c r="BK1859" s="40">
        <v>4.7312613490000004</v>
      </c>
      <c r="BL1859" s="40">
        <v>4.6740652330000003</v>
      </c>
    </row>
    <row r="1860" spans="1:64" x14ac:dyDescent="0.3">
      <c r="A1860" s="40" t="s">
        <v>159</v>
      </c>
      <c r="B1860" s="40" t="s">
        <v>160</v>
      </c>
      <c r="C1860" s="40" t="s">
        <v>329</v>
      </c>
      <c r="D1860" s="40" t="s">
        <v>141</v>
      </c>
      <c r="E1860" s="40" t="s">
        <v>293</v>
      </c>
      <c r="G1860" s="40" t="s">
        <v>142</v>
      </c>
      <c r="H1860" s="40">
        <v>5.829685918</v>
      </c>
      <c r="I1860" s="40">
        <v>5.8746679300000002</v>
      </c>
      <c r="J1860" s="40">
        <v>6.5267684020000001</v>
      </c>
      <c r="K1860" s="40">
        <v>6.6464840199999999</v>
      </c>
      <c r="L1860" s="40">
        <v>6.6488220570000003</v>
      </c>
      <c r="M1860" s="40">
        <v>6.6821166649999997</v>
      </c>
      <c r="N1860" s="40">
        <v>6.7144486350000001</v>
      </c>
      <c r="O1860" s="40">
        <v>6.7412941970000002</v>
      </c>
      <c r="P1860" s="40">
        <v>6.7758861809999997</v>
      </c>
      <c r="Q1860" s="40">
        <v>7.8979920989999997</v>
      </c>
      <c r="R1860" s="40">
        <v>8.1210171100000004</v>
      </c>
      <c r="S1860" s="40">
        <v>8.1565319679999995</v>
      </c>
      <c r="T1860" s="40">
        <v>8.1613706270000002</v>
      </c>
      <c r="U1860" s="40">
        <v>8.1702316009999993</v>
      </c>
      <c r="V1860" s="40">
        <v>8.1671165499999994</v>
      </c>
      <c r="W1860" s="40">
        <v>8.1723197550000002</v>
      </c>
      <c r="X1860" s="40">
        <v>8.1389843759999998</v>
      </c>
      <c r="Y1860" s="40">
        <v>8.1348085819999998</v>
      </c>
      <c r="Z1860" s="40">
        <v>8.1252587139999992</v>
      </c>
      <c r="AA1860" s="40">
        <v>4.9717227859999999</v>
      </c>
      <c r="AB1860" s="40">
        <v>4.4421115310000001</v>
      </c>
      <c r="AC1860" s="40">
        <v>4.4471776119999999</v>
      </c>
      <c r="AD1860" s="40">
        <v>4.4247380160000001</v>
      </c>
      <c r="AE1860" s="40">
        <v>4.3850156150000004</v>
      </c>
      <c r="AF1860" s="40">
        <v>4.3221642290000002</v>
      </c>
      <c r="AG1860" s="40">
        <v>4.2609011040000002</v>
      </c>
      <c r="AH1860" s="40">
        <v>4.1924289720000001</v>
      </c>
      <c r="AI1860" s="40">
        <v>4.123898091</v>
      </c>
      <c r="AJ1860" s="40">
        <v>4.0435069720000003</v>
      </c>
      <c r="AK1860" s="40">
        <v>4.9261080650000002</v>
      </c>
      <c r="AL1860" s="40">
        <v>5.0126775270000001</v>
      </c>
      <c r="AM1860" s="40">
        <v>4.9315462480000001</v>
      </c>
      <c r="AN1860" s="40">
        <v>4.8482475230000004</v>
      </c>
      <c r="AO1860" s="40">
        <v>4.7627460470000003</v>
      </c>
      <c r="AP1860" s="40">
        <v>4.67898367</v>
      </c>
      <c r="AQ1860" s="40">
        <v>4.6034624810000002</v>
      </c>
      <c r="AR1860" s="40">
        <v>4.5269643569999998</v>
      </c>
      <c r="AS1860" s="40">
        <v>4.4781783060000002</v>
      </c>
      <c r="AT1860" s="40">
        <v>4.4438238090000004</v>
      </c>
      <c r="AU1860" s="40">
        <v>4.4743635299999998</v>
      </c>
      <c r="AV1860" s="40">
        <v>4.4611593020000004</v>
      </c>
      <c r="AW1860" s="40">
        <v>4.4482329270000003</v>
      </c>
      <c r="AX1860" s="40">
        <v>4.4419028249999997</v>
      </c>
      <c r="AY1860" s="40">
        <v>4.4418212549999998</v>
      </c>
      <c r="AZ1860" s="40">
        <v>4.4355709240000003</v>
      </c>
      <c r="BA1860" s="40">
        <v>4.4390606520000002</v>
      </c>
      <c r="BB1860" s="40">
        <v>4.4388364600000001</v>
      </c>
      <c r="BC1860" s="40">
        <v>4.4322702310000004</v>
      </c>
      <c r="BD1860" s="40">
        <v>4.4090776539999998</v>
      </c>
      <c r="BE1860" s="40">
        <v>4.3881915239999998</v>
      </c>
      <c r="BF1860" s="40">
        <v>4.3862436330000003</v>
      </c>
      <c r="BG1860" s="40">
        <v>4.3769423300000003</v>
      </c>
      <c r="BH1860" s="40">
        <v>4.3683895420000001</v>
      </c>
      <c r="BI1860" s="40">
        <v>4.3436442680000003</v>
      </c>
      <c r="BJ1860" s="40">
        <v>4.3171778730000003</v>
      </c>
      <c r="BK1860" s="40">
        <v>4.2880729430000004</v>
      </c>
      <c r="BL1860" s="40">
        <v>4.2585840819999996</v>
      </c>
    </row>
    <row r="1861" spans="1:64" x14ac:dyDescent="0.3">
      <c r="A1861" s="40" t="s">
        <v>275</v>
      </c>
      <c r="B1861" s="40" t="s">
        <v>276</v>
      </c>
      <c r="C1861" s="40" t="s">
        <v>329</v>
      </c>
      <c r="D1861" s="40" t="s">
        <v>141</v>
      </c>
      <c r="E1861" s="40" t="s">
        <v>293</v>
      </c>
      <c r="G1861" s="40" t="s">
        <v>142</v>
      </c>
      <c r="H1861" s="40">
        <v>5.451121906</v>
      </c>
      <c r="I1861" s="40">
        <v>5.4727150590000004</v>
      </c>
      <c r="J1861" s="40">
        <v>5.5000184240000003</v>
      </c>
      <c r="K1861" s="40">
        <v>5.5158364390000001</v>
      </c>
      <c r="L1861" s="40">
        <v>5.5214897140000003</v>
      </c>
      <c r="M1861" s="40">
        <v>5.4857299169999996</v>
      </c>
      <c r="N1861" s="40">
        <v>5.117048101</v>
      </c>
      <c r="O1861" s="40">
        <v>5.1528641410000002</v>
      </c>
      <c r="P1861" s="40">
        <v>5.1615714239999999</v>
      </c>
      <c r="Q1861" s="40">
        <v>5.1938357140000004</v>
      </c>
      <c r="R1861" s="40">
        <v>5.6996813419999999</v>
      </c>
      <c r="S1861" s="40">
        <v>5.7257675389999996</v>
      </c>
      <c r="T1861" s="40">
        <v>5.7259633379999997</v>
      </c>
      <c r="U1861" s="40">
        <v>5.7331715000000001</v>
      </c>
      <c r="V1861" s="40">
        <v>5.7100316500000003</v>
      </c>
      <c r="W1861" s="40">
        <v>5.3816398970000003</v>
      </c>
      <c r="X1861" s="40">
        <v>5.3780714080000003</v>
      </c>
      <c r="Y1861" s="40">
        <v>5.3769517049999997</v>
      </c>
      <c r="Z1861" s="40">
        <v>5.3673367369999996</v>
      </c>
      <c r="AA1861" s="40">
        <v>5.3656897619999997</v>
      </c>
      <c r="AB1861" s="40">
        <v>5.3551938249999997</v>
      </c>
      <c r="AC1861" s="40">
        <v>5.347602695</v>
      </c>
      <c r="AD1861" s="40">
        <v>5.3301816540000004</v>
      </c>
      <c r="AE1861" s="40">
        <v>5.3007969460000002</v>
      </c>
      <c r="AF1861" s="40">
        <v>5.2612557689999999</v>
      </c>
      <c r="AG1861" s="40">
        <v>5.2301951520000003</v>
      </c>
      <c r="AH1861" s="40">
        <v>5.1982788859999998</v>
      </c>
      <c r="AI1861" s="40">
        <v>5.1969564930000001</v>
      </c>
      <c r="AJ1861" s="40">
        <v>5.1936687399999997</v>
      </c>
      <c r="AK1861" s="40">
        <v>5.2260115669999996</v>
      </c>
      <c r="AL1861" s="40">
        <v>5.2437961900000003</v>
      </c>
      <c r="AM1861" s="40">
        <v>5.2611420070000001</v>
      </c>
      <c r="AN1861" s="40">
        <v>5.2791795759999998</v>
      </c>
      <c r="AO1861" s="40">
        <v>4.1610615830000004</v>
      </c>
      <c r="AP1861" s="40">
        <v>4.0941100119999998</v>
      </c>
      <c r="AQ1861" s="40">
        <v>4.1321715159999997</v>
      </c>
      <c r="AR1861" s="40">
        <v>4.1560671640000004</v>
      </c>
      <c r="AS1861" s="40">
        <v>4.1638131879999998</v>
      </c>
      <c r="AT1861" s="40">
        <v>4.1481507019999997</v>
      </c>
      <c r="AU1861" s="40">
        <v>4.1127858220000002</v>
      </c>
      <c r="AV1861" s="40">
        <v>4.0764866270000004</v>
      </c>
      <c r="AW1861" s="40">
        <v>4.041613152</v>
      </c>
      <c r="AX1861" s="40">
        <v>4.0020195550000004</v>
      </c>
      <c r="AY1861" s="40">
        <v>3.9662424000000001</v>
      </c>
      <c r="AZ1861" s="40">
        <v>5.0688580249999999</v>
      </c>
      <c r="BA1861" s="40">
        <v>5.0194763389999997</v>
      </c>
      <c r="BB1861" s="40">
        <v>4.9667165259999999</v>
      </c>
      <c r="BC1861" s="40">
        <v>4.9211479870000003</v>
      </c>
      <c r="BD1861" s="40">
        <v>4.8600405029999996</v>
      </c>
      <c r="BE1861" s="40">
        <v>4.8072915150000002</v>
      </c>
      <c r="BF1861" s="40">
        <v>4.7520174429999997</v>
      </c>
      <c r="BG1861" s="40">
        <v>4.7001626090000004</v>
      </c>
      <c r="BH1861" s="40">
        <v>4.6533513989999999</v>
      </c>
      <c r="BI1861" s="40">
        <v>4.6189504780000004</v>
      </c>
      <c r="BJ1861" s="40">
        <v>4.5848665689999999</v>
      </c>
      <c r="BK1861" s="40">
        <v>4.5552353749999996</v>
      </c>
      <c r="BL1861" s="40">
        <v>4.520974217</v>
      </c>
    </row>
    <row r="1862" spans="1:64" x14ac:dyDescent="0.3">
      <c r="A1862" s="40" t="s">
        <v>277</v>
      </c>
      <c r="B1862" s="40" t="s">
        <v>278</v>
      </c>
      <c r="C1862" s="40" t="s">
        <v>329</v>
      </c>
      <c r="D1862" s="40" t="s">
        <v>141</v>
      </c>
      <c r="E1862" s="40" t="s">
        <v>293</v>
      </c>
      <c r="G1862" s="40" t="s">
        <v>142</v>
      </c>
      <c r="H1862" s="40">
        <v>4.4555761660000002</v>
      </c>
      <c r="I1862" s="40">
        <v>4.4810321819999999</v>
      </c>
      <c r="J1862" s="40">
        <v>4.5306415150000001</v>
      </c>
      <c r="K1862" s="40">
        <v>4.5636828679999999</v>
      </c>
      <c r="L1862" s="40">
        <v>4.6001886360000004</v>
      </c>
      <c r="M1862" s="40">
        <v>4.6372825180000001</v>
      </c>
      <c r="N1862" s="40">
        <v>6.9681810029999998</v>
      </c>
      <c r="O1862" s="40">
        <v>7.2788448150000002</v>
      </c>
      <c r="P1862" s="40">
        <v>7.3239244550000002</v>
      </c>
      <c r="Q1862" s="40">
        <v>7.3611493379999997</v>
      </c>
      <c r="R1862" s="40">
        <v>7.3899301020000001</v>
      </c>
      <c r="S1862" s="40">
        <v>7.440908115</v>
      </c>
      <c r="T1862" s="40">
        <v>7.471530392</v>
      </c>
      <c r="U1862" s="40">
        <v>7.5266238579999998</v>
      </c>
      <c r="V1862" s="40">
        <v>7.5608790700000004</v>
      </c>
      <c r="W1862" s="40">
        <v>7.6477438009999998</v>
      </c>
      <c r="X1862" s="40">
        <v>7.7393841849999996</v>
      </c>
      <c r="Y1862" s="40">
        <v>5.9788570480000001</v>
      </c>
      <c r="Z1862" s="40">
        <v>5.3902956790000003</v>
      </c>
      <c r="AA1862" s="40">
        <v>5.24622805</v>
      </c>
      <c r="AB1862" s="40">
        <v>4.9602695719999996</v>
      </c>
      <c r="AC1862" s="40">
        <v>4.7752707489999997</v>
      </c>
      <c r="AD1862" s="40">
        <v>5.0163980700000002</v>
      </c>
      <c r="AE1862" s="40">
        <v>5.7731579980000003</v>
      </c>
      <c r="AF1862" s="40">
        <v>6.7783576969999997</v>
      </c>
      <c r="AG1862" s="40">
        <v>7.8902063609999997</v>
      </c>
      <c r="AH1862" s="40">
        <v>8.5777479599999999</v>
      </c>
      <c r="AI1862" s="40">
        <v>8.8868513700000005</v>
      </c>
      <c r="AJ1862" s="40">
        <v>7.9510012540000004</v>
      </c>
      <c r="AK1862" s="40">
        <v>6.4812990709999996</v>
      </c>
      <c r="AL1862" s="40">
        <v>4.9070300900000001</v>
      </c>
      <c r="AM1862" s="40">
        <v>3.677745517</v>
      </c>
      <c r="AN1862" s="40">
        <v>3.0130891860000002</v>
      </c>
      <c r="AO1862" s="40">
        <v>3.1617684399999999</v>
      </c>
      <c r="AP1862" s="40">
        <v>3.8586449759999999</v>
      </c>
      <c r="AQ1862" s="40">
        <v>4.7273674620000001</v>
      </c>
      <c r="AR1862" s="40">
        <v>5.3556269209999998</v>
      </c>
      <c r="AS1862" s="40">
        <v>5.7543037210000003</v>
      </c>
      <c r="AT1862" s="40">
        <v>4.078079271</v>
      </c>
      <c r="AU1862" s="40">
        <v>3.5643347869999999</v>
      </c>
      <c r="AV1862" s="40">
        <v>3.3719271179999999</v>
      </c>
      <c r="AW1862" s="40">
        <v>3.278254199</v>
      </c>
      <c r="AX1862" s="40">
        <v>3.2530158789999999</v>
      </c>
      <c r="AY1862" s="40">
        <v>3.310123092</v>
      </c>
      <c r="AZ1862" s="40">
        <v>3.4282498370000001</v>
      </c>
      <c r="BA1862" s="40">
        <v>3.5397173880000001</v>
      </c>
      <c r="BB1862" s="40">
        <v>3.6188295130000001</v>
      </c>
      <c r="BC1862" s="40">
        <v>3.6567936369999998</v>
      </c>
      <c r="BD1862" s="40">
        <v>3.7292727019999998</v>
      </c>
      <c r="BE1862" s="40">
        <v>3.7713671199999999</v>
      </c>
      <c r="BF1862" s="40">
        <v>3.811240857</v>
      </c>
      <c r="BG1862" s="40">
        <v>3.8505769910000001</v>
      </c>
      <c r="BH1862" s="40">
        <v>3.9065347240000001</v>
      </c>
      <c r="BI1862" s="40">
        <v>3.957294665</v>
      </c>
      <c r="BJ1862" s="40">
        <v>4.0301322739999996</v>
      </c>
      <c r="BK1862" s="40">
        <v>4.0809506579999999</v>
      </c>
      <c r="BL1862" s="40">
        <v>4.1425617480000003</v>
      </c>
    </row>
    <row r="1863" spans="1:64" x14ac:dyDescent="0.3">
      <c r="A1863" s="40" t="s">
        <v>165</v>
      </c>
      <c r="B1863" s="40" t="s">
        <v>166</v>
      </c>
      <c r="C1863" s="40" t="s">
        <v>329</v>
      </c>
      <c r="D1863" s="40" t="s">
        <v>141</v>
      </c>
      <c r="E1863" s="40" t="s">
        <v>293</v>
      </c>
      <c r="G1863" s="40" t="s">
        <v>142</v>
      </c>
      <c r="H1863" s="40">
        <v>4.67427598</v>
      </c>
      <c r="I1863" s="40">
        <v>4.7991118039999998</v>
      </c>
      <c r="J1863" s="40">
        <v>4.8033613700000002</v>
      </c>
      <c r="K1863" s="40">
        <v>4.8301025360000001</v>
      </c>
      <c r="L1863" s="40">
        <v>4.8402731899999996</v>
      </c>
      <c r="M1863" s="40">
        <v>4.8497506919999998</v>
      </c>
      <c r="N1863" s="40">
        <v>4.8742178239999996</v>
      </c>
      <c r="O1863" s="40">
        <v>4.8908901849999999</v>
      </c>
      <c r="P1863" s="40">
        <v>4.9141903840000003</v>
      </c>
      <c r="Q1863" s="40">
        <v>4.953993949</v>
      </c>
      <c r="R1863" s="40">
        <v>5.6734788409999997</v>
      </c>
      <c r="S1863" s="40">
        <v>6.2591723080000001</v>
      </c>
      <c r="T1863" s="40">
        <v>6.2908634619999999</v>
      </c>
      <c r="U1863" s="40">
        <v>6.3988097540000002</v>
      </c>
      <c r="V1863" s="40">
        <v>6.5019213599999999</v>
      </c>
      <c r="W1863" s="40">
        <v>6.6123857069999996</v>
      </c>
      <c r="X1863" s="40">
        <v>6.656947304</v>
      </c>
      <c r="Y1863" s="40">
        <v>6.632193902</v>
      </c>
      <c r="Z1863" s="40">
        <v>6.4889973010000004</v>
      </c>
      <c r="AA1863" s="40">
        <v>6.2942407190000003</v>
      </c>
      <c r="AB1863" s="40">
        <v>8.9411845789999997</v>
      </c>
      <c r="AC1863" s="40">
        <v>9.0194037250000001</v>
      </c>
      <c r="AD1863" s="40">
        <v>8.6646841959999996</v>
      </c>
      <c r="AE1863" s="40">
        <v>8.1448610469999991</v>
      </c>
      <c r="AF1863" s="40">
        <v>7.5151777319999997</v>
      </c>
      <c r="AG1863" s="40">
        <v>6.803580696</v>
      </c>
      <c r="AH1863" s="40">
        <v>6.212094403</v>
      </c>
      <c r="AI1863" s="40">
        <v>6.0847104019999998</v>
      </c>
      <c r="AJ1863" s="40">
        <v>6.5364345210000003</v>
      </c>
      <c r="AK1863" s="40">
        <v>7.4257838720000002</v>
      </c>
      <c r="AL1863" s="40">
        <v>4.4951729619999998</v>
      </c>
      <c r="AM1863" s="40">
        <v>5.3811838859999996</v>
      </c>
      <c r="AN1863" s="40">
        <v>5.8444797560000001</v>
      </c>
      <c r="AO1863" s="40">
        <v>5.7755957799999997</v>
      </c>
      <c r="AP1863" s="40">
        <v>5.3763921530000003</v>
      </c>
      <c r="AQ1863" s="40">
        <v>4.9228642950000001</v>
      </c>
      <c r="AR1863" s="40">
        <v>4.596838118</v>
      </c>
      <c r="AS1863" s="40">
        <v>3.296531447</v>
      </c>
      <c r="AT1863" s="40">
        <v>3.1985755010000001</v>
      </c>
      <c r="AU1863" s="40">
        <v>3.322242948</v>
      </c>
      <c r="AV1863" s="40">
        <v>3.456465251</v>
      </c>
      <c r="AW1863" s="40">
        <v>3.5334807179999999</v>
      </c>
      <c r="AX1863" s="40">
        <v>3.5790294</v>
      </c>
      <c r="AY1863" s="40">
        <v>3.5874353860000001</v>
      </c>
      <c r="AZ1863" s="40">
        <v>3.5657734350000001</v>
      </c>
      <c r="BA1863" s="40">
        <v>3.548729765</v>
      </c>
      <c r="BB1863" s="40">
        <v>3.5323005350000001</v>
      </c>
      <c r="BC1863" s="40">
        <v>4.453551107</v>
      </c>
      <c r="BD1863" s="40">
        <v>4.5173782539999996</v>
      </c>
      <c r="BE1863" s="40">
        <v>4.510990112</v>
      </c>
      <c r="BF1863" s="40">
        <v>4.4968286710000003</v>
      </c>
      <c r="BG1863" s="40">
        <v>4.4796029170000002</v>
      </c>
      <c r="BH1863" s="40">
        <v>4.4612377810000003</v>
      </c>
      <c r="BI1863" s="40">
        <v>4.4415297090000001</v>
      </c>
      <c r="BJ1863" s="40">
        <v>4.4204902840000004</v>
      </c>
      <c r="BK1863" s="40">
        <v>4.3987040740000003</v>
      </c>
      <c r="BL1863" s="40">
        <v>4.3731517760000003</v>
      </c>
    </row>
    <row r="1864" spans="1:64" x14ac:dyDescent="0.3">
      <c r="A1864" s="40" t="s">
        <v>171</v>
      </c>
      <c r="B1864" s="40" t="s">
        <v>172</v>
      </c>
      <c r="C1864" s="40" t="s">
        <v>329</v>
      </c>
      <c r="D1864" s="40" t="s">
        <v>141</v>
      </c>
      <c r="E1864" s="40" t="s">
        <v>293</v>
      </c>
      <c r="G1864" s="40" t="s">
        <v>142</v>
      </c>
      <c r="H1864" s="40">
        <v>4.1691694500000001</v>
      </c>
      <c r="I1864" s="40">
        <v>3.891061621</v>
      </c>
      <c r="J1864" s="40">
        <v>3.7476418100000002</v>
      </c>
      <c r="K1864" s="40">
        <v>3.9510606990000001</v>
      </c>
      <c r="L1864" s="40">
        <v>4.2602079570000004</v>
      </c>
      <c r="M1864" s="40">
        <v>4.6900954730000004</v>
      </c>
      <c r="N1864" s="40">
        <v>4.9985692070000001</v>
      </c>
      <c r="O1864" s="40">
        <v>5.2137539090000002</v>
      </c>
      <c r="P1864" s="40">
        <v>5.1961611689999998</v>
      </c>
      <c r="Q1864" s="40">
        <v>5.1381076060000002</v>
      </c>
      <c r="R1864" s="40">
        <v>7.3359574380000003</v>
      </c>
      <c r="S1864" s="40">
        <v>7.480016591</v>
      </c>
      <c r="T1864" s="40">
        <v>7.4429955200000002</v>
      </c>
      <c r="U1864" s="40">
        <v>7.5127744380000001</v>
      </c>
      <c r="V1864" s="40">
        <v>7.6097955739999996</v>
      </c>
      <c r="W1864" s="40">
        <v>7.6700245789999997</v>
      </c>
      <c r="X1864" s="40">
        <v>7.7278278480000004</v>
      </c>
      <c r="Y1864" s="40">
        <v>7.7962771259999997</v>
      </c>
      <c r="Z1864" s="40">
        <v>5.1194549919999996</v>
      </c>
      <c r="AA1864" s="40">
        <v>4.8021175270000001</v>
      </c>
      <c r="AB1864" s="40">
        <v>4.7020148449999999</v>
      </c>
      <c r="AC1864" s="40">
        <v>4.6170258769999997</v>
      </c>
      <c r="AD1864" s="40">
        <v>4.6732935580000001</v>
      </c>
      <c r="AE1864" s="40">
        <v>4.9778760609999999</v>
      </c>
      <c r="AF1864" s="40">
        <v>5.3439332300000002</v>
      </c>
      <c r="AG1864" s="40">
        <v>5.9662056989999996</v>
      </c>
      <c r="AH1864" s="40">
        <v>6.3149517800000003</v>
      </c>
      <c r="AI1864" s="40">
        <v>5.7076173199999998</v>
      </c>
      <c r="AJ1864" s="40">
        <v>3.9662857159999998</v>
      </c>
      <c r="AK1864" s="40">
        <v>1.6494428919999999</v>
      </c>
      <c r="AL1864" s="40">
        <v>-1.2011393239999999</v>
      </c>
      <c r="AM1864" s="40">
        <v>8.4638630809999995</v>
      </c>
      <c r="AN1864" s="40">
        <v>8.9162141449999996</v>
      </c>
      <c r="AO1864" s="40">
        <v>10.13101022</v>
      </c>
      <c r="AP1864" s="40">
        <v>13.43526479</v>
      </c>
      <c r="AQ1864" s="40">
        <v>17.62512156</v>
      </c>
      <c r="AR1864" s="40">
        <v>15.614242109999999</v>
      </c>
      <c r="AS1864" s="40">
        <v>13.97191626</v>
      </c>
      <c r="AT1864" s="40">
        <v>13.291288720000001</v>
      </c>
      <c r="AU1864" s="40">
        <v>11.487710379999999</v>
      </c>
      <c r="AV1864" s="40">
        <v>9.5882525390000009</v>
      </c>
      <c r="AW1864" s="40">
        <v>8.2689259879999994</v>
      </c>
      <c r="AX1864" s="40">
        <v>2.428653105</v>
      </c>
      <c r="AY1864" s="40">
        <v>1.6019423500000001</v>
      </c>
      <c r="AZ1864" s="40">
        <v>1.969779825</v>
      </c>
      <c r="BA1864" s="40">
        <v>2.3908285880000002</v>
      </c>
      <c r="BB1864" s="40">
        <v>2.6057914150000001</v>
      </c>
      <c r="BC1864" s="40">
        <v>2.7464451840000002</v>
      </c>
      <c r="BD1864" s="40">
        <v>2.7654817779999998</v>
      </c>
      <c r="BE1864" s="40">
        <v>2.687829244</v>
      </c>
      <c r="BF1864" s="40">
        <v>2.617135094</v>
      </c>
      <c r="BG1864" s="40">
        <v>2.590382419</v>
      </c>
      <c r="BH1864" s="40">
        <v>2.552333076</v>
      </c>
      <c r="BI1864" s="40">
        <v>2.6187638309999999</v>
      </c>
      <c r="BJ1864" s="40">
        <v>2.691903333</v>
      </c>
      <c r="BK1864" s="40">
        <v>2.751250239</v>
      </c>
      <c r="BL1864" s="40">
        <v>2.8153794579999998</v>
      </c>
    </row>
    <row r="1865" spans="1:64" x14ac:dyDescent="0.3">
      <c r="A1865" s="40" t="s">
        <v>175</v>
      </c>
      <c r="B1865" s="40" t="s">
        <v>176</v>
      </c>
      <c r="C1865" s="40" t="s">
        <v>329</v>
      </c>
      <c r="D1865" s="40" t="s">
        <v>141</v>
      </c>
      <c r="E1865" s="40" t="s">
        <v>293</v>
      </c>
      <c r="G1865" s="40" t="s">
        <v>142</v>
      </c>
      <c r="H1865" s="40">
        <v>2.9948076370000001</v>
      </c>
      <c r="I1865" s="40">
        <v>2.8894983010000002</v>
      </c>
      <c r="J1865" s="40">
        <v>2.9112970489999999</v>
      </c>
      <c r="K1865" s="40">
        <v>2.92397128</v>
      </c>
      <c r="L1865" s="40">
        <v>2.9317239599999998</v>
      </c>
      <c r="M1865" s="40">
        <v>2.9329804579999998</v>
      </c>
      <c r="N1865" s="40">
        <v>2.9341284280000002</v>
      </c>
      <c r="O1865" s="40">
        <v>2.9436663279999999</v>
      </c>
      <c r="P1865" s="40">
        <v>2.9642134800000002</v>
      </c>
      <c r="Q1865" s="40">
        <v>2.9699810059999998</v>
      </c>
      <c r="R1865" s="40">
        <v>2.9033684709999998</v>
      </c>
      <c r="S1865" s="40">
        <v>2.9191092570000001</v>
      </c>
      <c r="T1865" s="40">
        <v>2.9084002469999999</v>
      </c>
      <c r="U1865" s="40">
        <v>2.865628134</v>
      </c>
      <c r="V1865" s="40">
        <v>2.8033744700000001</v>
      </c>
      <c r="W1865" s="40">
        <v>2.7301569040000002</v>
      </c>
      <c r="X1865" s="40">
        <v>2.6674688149999999</v>
      </c>
      <c r="Y1865" s="40">
        <v>2.6321943079999999</v>
      </c>
      <c r="Z1865" s="40">
        <v>2.6328843160000002</v>
      </c>
      <c r="AA1865" s="40">
        <v>2.6868148610000002</v>
      </c>
      <c r="AB1865" s="40">
        <v>2.9047669549999999</v>
      </c>
      <c r="AC1865" s="40">
        <v>2.9167723830000001</v>
      </c>
      <c r="AD1865" s="40">
        <v>2.8906837940000001</v>
      </c>
      <c r="AE1865" s="40">
        <v>2.809168712</v>
      </c>
      <c r="AF1865" s="40">
        <v>2.936435999</v>
      </c>
      <c r="AG1865" s="40">
        <v>3.3027278070000001</v>
      </c>
      <c r="AH1865" s="40">
        <v>3.1866932449999998</v>
      </c>
      <c r="AI1865" s="40">
        <v>3.1306913490000001</v>
      </c>
      <c r="AJ1865" s="40">
        <v>3.1592372200000001</v>
      </c>
      <c r="AK1865" s="40">
        <v>3.2339601</v>
      </c>
      <c r="AL1865" s="40">
        <v>3.29753623</v>
      </c>
      <c r="AM1865" s="40">
        <v>3.2880441889999998</v>
      </c>
      <c r="AN1865" s="40">
        <v>3.2665136490000002</v>
      </c>
      <c r="AO1865" s="40">
        <v>3.1525461479999999</v>
      </c>
      <c r="AP1865" s="40">
        <v>2.9755373060000001</v>
      </c>
      <c r="AQ1865" s="40">
        <v>2.7859920009999999</v>
      </c>
      <c r="AR1865" s="40">
        <v>2.6257544309999998</v>
      </c>
      <c r="AS1865" s="40">
        <v>2.4884207819999999</v>
      </c>
      <c r="AT1865" s="40">
        <v>2.3919877629999999</v>
      </c>
      <c r="AU1865" s="40">
        <v>2.3222917999999999</v>
      </c>
      <c r="AV1865" s="40">
        <v>2.2608049220000002</v>
      </c>
      <c r="AW1865" s="40">
        <v>2.292426587</v>
      </c>
      <c r="AX1865" s="40">
        <v>2.257199194</v>
      </c>
      <c r="AY1865" s="40">
        <v>2.1801473140000001</v>
      </c>
      <c r="AZ1865" s="40">
        <v>2.0972598100000002</v>
      </c>
      <c r="BA1865" s="40">
        <v>2.0127041710000002</v>
      </c>
      <c r="BB1865" s="40">
        <v>1.946269397</v>
      </c>
      <c r="BC1865" s="40">
        <v>1.9304089170000001</v>
      </c>
      <c r="BD1865" s="40">
        <v>1.9699406939999999</v>
      </c>
      <c r="BE1865" s="40">
        <v>2.0542289469999999</v>
      </c>
      <c r="BF1865" s="40">
        <v>2.1524617180000001</v>
      </c>
      <c r="BG1865" s="40">
        <v>2.2307703980000002</v>
      </c>
      <c r="BH1865" s="40">
        <v>2.260965026</v>
      </c>
      <c r="BI1865" s="40">
        <v>2.2362023780000002</v>
      </c>
      <c r="BJ1865" s="40">
        <v>2.1679061800000001</v>
      </c>
      <c r="BK1865" s="40">
        <v>2.08958457</v>
      </c>
      <c r="BL1865" s="40">
        <v>2.0208501120000002</v>
      </c>
    </row>
    <row r="1866" spans="1:64" x14ac:dyDescent="0.3">
      <c r="A1866" s="40" t="s">
        <v>177</v>
      </c>
      <c r="B1866" s="40" t="s">
        <v>178</v>
      </c>
      <c r="C1866" s="40" t="s">
        <v>329</v>
      </c>
      <c r="D1866" s="40" t="s">
        <v>141</v>
      </c>
      <c r="E1866" s="40" t="s">
        <v>293</v>
      </c>
      <c r="G1866" s="40" t="s">
        <v>142</v>
      </c>
      <c r="H1866" s="40">
        <v>5.7056970290000004</v>
      </c>
      <c r="I1866" s="40">
        <v>5.7463577749999999</v>
      </c>
      <c r="J1866" s="40">
        <v>5.7604625330000001</v>
      </c>
      <c r="K1866" s="40">
        <v>5.7659174010000003</v>
      </c>
      <c r="L1866" s="40">
        <v>5.7668279760000001</v>
      </c>
      <c r="M1866" s="40">
        <v>5.7604482890000002</v>
      </c>
      <c r="N1866" s="40">
        <v>5.7722005139999997</v>
      </c>
      <c r="O1866" s="40">
        <v>9.5724374470000004</v>
      </c>
      <c r="P1866" s="40">
        <v>10.25995447</v>
      </c>
      <c r="Q1866" s="40">
        <v>10.266662650000001</v>
      </c>
      <c r="R1866" s="40">
        <v>10.29957581</v>
      </c>
      <c r="S1866" s="40">
        <v>10.290869239999999</v>
      </c>
      <c r="T1866" s="40">
        <v>10.24476844</v>
      </c>
      <c r="U1866" s="40">
        <v>10.187180079999999</v>
      </c>
      <c r="V1866" s="40">
        <v>10.09689311</v>
      </c>
      <c r="W1866" s="40">
        <v>10.016018450000001</v>
      </c>
      <c r="X1866" s="40">
        <v>9.8988335460000005</v>
      </c>
      <c r="Y1866" s="40">
        <v>9.8179836379999994</v>
      </c>
      <c r="Z1866" s="40">
        <v>6.577073897</v>
      </c>
      <c r="AA1866" s="40">
        <v>6.0020818939999998</v>
      </c>
      <c r="AB1866" s="40">
        <v>5.9810120260000001</v>
      </c>
      <c r="AC1866" s="40">
        <v>5.9879488839999997</v>
      </c>
      <c r="AD1866" s="40">
        <v>5.9613238830000004</v>
      </c>
      <c r="AE1866" s="40">
        <v>5.9367051210000001</v>
      </c>
      <c r="AF1866" s="40">
        <v>5.8791422600000001</v>
      </c>
      <c r="AG1866" s="40">
        <v>5.8286531860000004</v>
      </c>
      <c r="AH1866" s="40">
        <v>5.7760085620000003</v>
      </c>
      <c r="AI1866" s="40">
        <v>5.7804574710000001</v>
      </c>
      <c r="AJ1866" s="40">
        <v>4.9614259780000003</v>
      </c>
      <c r="AK1866" s="40">
        <v>4.8924163969999999</v>
      </c>
      <c r="AL1866" s="40">
        <v>5.005841062</v>
      </c>
      <c r="AM1866" s="40">
        <v>5.0730429409999998</v>
      </c>
      <c r="AN1866" s="40">
        <v>5.0386585999999998</v>
      </c>
      <c r="AO1866" s="40">
        <v>4.8975371990000003</v>
      </c>
      <c r="AP1866" s="40">
        <v>4.6850356030000002</v>
      </c>
      <c r="AQ1866" s="40">
        <v>4.4665032489999996</v>
      </c>
      <c r="AR1866" s="40">
        <v>4.2942634750000002</v>
      </c>
      <c r="AS1866" s="40">
        <v>4.1966556160000001</v>
      </c>
      <c r="AT1866" s="40">
        <v>4.1950229239999999</v>
      </c>
      <c r="AU1866" s="40">
        <v>4.2639796719999996</v>
      </c>
      <c r="AV1866" s="40">
        <v>4.3331267950000001</v>
      </c>
      <c r="AW1866" s="40">
        <v>4.3954330749999997</v>
      </c>
      <c r="AX1866" s="40">
        <v>5.2792328560000001</v>
      </c>
      <c r="AY1866" s="40">
        <v>5.4794325830000004</v>
      </c>
      <c r="AZ1866" s="40">
        <v>5.5244177270000003</v>
      </c>
      <c r="BA1866" s="40">
        <v>5.5753859419999996</v>
      </c>
      <c r="BB1866" s="40">
        <v>5.6147468519999997</v>
      </c>
      <c r="BC1866" s="40">
        <v>5.6377584260000004</v>
      </c>
      <c r="BD1866" s="40">
        <v>5.6169443899999996</v>
      </c>
      <c r="BE1866" s="40">
        <v>5.5911757279999996</v>
      </c>
      <c r="BF1866" s="40">
        <v>5.5477117759999999</v>
      </c>
      <c r="BG1866" s="40">
        <v>5.513842157</v>
      </c>
      <c r="BH1866" s="40">
        <v>5.4718379209999997</v>
      </c>
      <c r="BI1866" s="40">
        <v>5.4251904250000003</v>
      </c>
      <c r="BJ1866" s="40">
        <v>5.3817612840000004</v>
      </c>
      <c r="BK1866" s="40">
        <v>5.3317984850000002</v>
      </c>
      <c r="BL1866" s="40">
        <v>5.2816327330000004</v>
      </c>
    </row>
    <row r="1867" spans="1:64" x14ac:dyDescent="0.3">
      <c r="A1867" s="40" t="s">
        <v>179</v>
      </c>
      <c r="B1867" s="40" t="s">
        <v>180</v>
      </c>
      <c r="C1867" s="40" t="s">
        <v>329</v>
      </c>
      <c r="D1867" s="40" t="s">
        <v>141</v>
      </c>
      <c r="E1867" s="40" t="s">
        <v>293</v>
      </c>
      <c r="G1867" s="40" t="s">
        <v>142</v>
      </c>
      <c r="H1867" s="40">
        <v>7.5954425749999999</v>
      </c>
      <c r="I1867" s="40">
        <v>7.7062130639999999</v>
      </c>
      <c r="J1867" s="40">
        <v>7.795989584</v>
      </c>
      <c r="K1867" s="40">
        <v>7.8177870010000001</v>
      </c>
      <c r="L1867" s="40">
        <v>7.7820819080000003</v>
      </c>
      <c r="M1867" s="40">
        <v>7.8178668919999996</v>
      </c>
      <c r="N1867" s="40">
        <v>7.7802023910000004</v>
      </c>
      <c r="O1867" s="40">
        <v>7.7249233390000001</v>
      </c>
      <c r="P1867" s="40">
        <v>7.5598378220000004</v>
      </c>
      <c r="Q1867" s="40">
        <v>4.5867844230000001</v>
      </c>
      <c r="R1867" s="40">
        <v>3.9522440090000002</v>
      </c>
      <c r="S1867" s="40">
        <v>3.8266564789999999</v>
      </c>
      <c r="T1867" s="40">
        <v>3.7432404300000002</v>
      </c>
      <c r="U1867" s="40">
        <v>3.765213068</v>
      </c>
      <c r="V1867" s="40">
        <v>3.8472506119999998</v>
      </c>
      <c r="W1867" s="40">
        <v>3.9489069429999999</v>
      </c>
      <c r="X1867" s="40">
        <v>4.0320792560000003</v>
      </c>
      <c r="Y1867" s="40">
        <v>4.0756582080000001</v>
      </c>
      <c r="Z1867" s="40">
        <v>4.096134985</v>
      </c>
      <c r="AA1867" s="40">
        <v>5.3917397100000004</v>
      </c>
      <c r="AB1867" s="40">
        <v>6.8930255960000002</v>
      </c>
      <c r="AC1867" s="40">
        <v>6.9126662760000004</v>
      </c>
      <c r="AD1867" s="40">
        <v>6.9330492550000002</v>
      </c>
      <c r="AE1867" s="40">
        <v>7.0264965540000004</v>
      </c>
      <c r="AF1867" s="40">
        <v>7.1420144419999998</v>
      </c>
      <c r="AG1867" s="40">
        <v>7.2565306610000002</v>
      </c>
      <c r="AH1867" s="40">
        <v>7.3336024530000001</v>
      </c>
      <c r="AI1867" s="40">
        <v>7.3714974040000003</v>
      </c>
      <c r="AJ1867" s="40">
        <v>7.3287073070000002</v>
      </c>
      <c r="AK1867" s="40">
        <v>7.2398517279999997</v>
      </c>
      <c r="AL1867" s="40">
        <v>6.7470745579999996</v>
      </c>
      <c r="AM1867" s="40">
        <v>6.2298011019999997</v>
      </c>
      <c r="AN1867" s="40">
        <v>6.1506916030000003</v>
      </c>
      <c r="AO1867" s="40">
        <v>6.0871311019999998</v>
      </c>
      <c r="AP1867" s="40">
        <v>6.0276277829999998</v>
      </c>
      <c r="AQ1867" s="40">
        <v>5.9621893889999997</v>
      </c>
      <c r="AR1867" s="40">
        <v>5.9029067179999997</v>
      </c>
      <c r="AS1867" s="40">
        <v>5.9026745260000002</v>
      </c>
      <c r="AT1867" s="40">
        <v>5.9477357050000004</v>
      </c>
      <c r="AU1867" s="40">
        <v>6.0307182590000004</v>
      </c>
      <c r="AV1867" s="40">
        <v>6.1046092730000003</v>
      </c>
      <c r="AW1867" s="40">
        <v>6.1713376589999998</v>
      </c>
      <c r="AX1867" s="40">
        <v>6.2108606059999998</v>
      </c>
      <c r="AY1867" s="40">
        <v>6.2218330709999998</v>
      </c>
      <c r="AZ1867" s="40">
        <v>6.1846150790000003</v>
      </c>
      <c r="BA1867" s="40">
        <v>6.170989294</v>
      </c>
      <c r="BB1867" s="40">
        <v>6.1421743260000001</v>
      </c>
      <c r="BC1867" s="40">
        <v>6.1224012539999997</v>
      </c>
      <c r="BD1867" s="40">
        <v>6.0910569360000002</v>
      </c>
      <c r="BE1867" s="40">
        <v>6.0689217739999997</v>
      </c>
      <c r="BF1867" s="40">
        <v>6.0381683969999997</v>
      </c>
      <c r="BG1867" s="40">
        <v>6.0076261009999996</v>
      </c>
      <c r="BH1867" s="40">
        <v>5.9577430079999996</v>
      </c>
      <c r="BI1867" s="40">
        <v>5.9225019059999999</v>
      </c>
      <c r="BJ1867" s="40">
        <v>5.8742570409999999</v>
      </c>
      <c r="BK1867" s="40">
        <v>5.8154014580000002</v>
      </c>
      <c r="BL1867" s="40">
        <v>5.7573226049999997</v>
      </c>
    </row>
    <row r="1868" spans="1:64" x14ac:dyDescent="0.3">
      <c r="A1868" s="40" t="s">
        <v>279</v>
      </c>
      <c r="B1868" s="40" t="s">
        <v>280</v>
      </c>
      <c r="C1868" s="40" t="s">
        <v>329</v>
      </c>
      <c r="D1868" s="40" t="s">
        <v>141</v>
      </c>
      <c r="E1868" s="40" t="s">
        <v>293</v>
      </c>
      <c r="G1868" s="40" t="s">
        <v>142</v>
      </c>
      <c r="H1868" s="40">
        <v>7.4318039069999999</v>
      </c>
      <c r="I1868" s="40">
        <v>7.4515496140000002</v>
      </c>
      <c r="J1868" s="40">
        <v>7.7544313369999998</v>
      </c>
      <c r="K1868" s="40">
        <v>9.2727762709999997</v>
      </c>
      <c r="L1868" s="40">
        <v>9.1304831199999992</v>
      </c>
      <c r="M1868" s="40">
        <v>9.0020831930000007</v>
      </c>
      <c r="N1868" s="40">
        <v>8.8672201190000006</v>
      </c>
      <c r="O1868" s="40">
        <v>8.7834841870000009</v>
      </c>
      <c r="P1868" s="40">
        <v>8.7168954779999996</v>
      </c>
      <c r="Q1868" s="40">
        <v>6.573503079</v>
      </c>
      <c r="R1868" s="40">
        <v>6.2778448490000001</v>
      </c>
      <c r="S1868" s="40">
        <v>6.3187071460000004</v>
      </c>
      <c r="T1868" s="40">
        <v>6.312967285</v>
      </c>
      <c r="U1868" s="40">
        <v>6.2865435039999999</v>
      </c>
      <c r="V1868" s="40">
        <v>6.2192048599999996</v>
      </c>
      <c r="W1868" s="40">
        <v>6.1483332800000001</v>
      </c>
      <c r="X1868" s="40">
        <v>6.0696123540000002</v>
      </c>
      <c r="Y1868" s="40">
        <v>6.0147001229999999</v>
      </c>
      <c r="Z1868" s="40">
        <v>5.9735333710000003</v>
      </c>
      <c r="AA1868" s="40">
        <v>5.946743552</v>
      </c>
      <c r="AB1868" s="40">
        <v>3.5192301320000001</v>
      </c>
      <c r="AC1868" s="40">
        <v>3.288644154</v>
      </c>
      <c r="AD1868" s="40">
        <v>3.2398702039999998</v>
      </c>
      <c r="AE1868" s="40">
        <v>3.150746952</v>
      </c>
      <c r="AF1868" s="40">
        <v>3.0354303210000002</v>
      </c>
      <c r="AG1868" s="40">
        <v>2.9269524680000001</v>
      </c>
      <c r="AH1868" s="40">
        <v>2.828344848</v>
      </c>
      <c r="AI1868" s="40">
        <v>2.7348924289999998</v>
      </c>
      <c r="AJ1868" s="40">
        <v>2.646839258</v>
      </c>
      <c r="AK1868" s="40">
        <v>2.570744785</v>
      </c>
      <c r="AL1868" s="40">
        <v>1.546136763</v>
      </c>
      <c r="AM1868" s="40">
        <v>1.321004791</v>
      </c>
      <c r="AN1868" s="40">
        <v>1.300628079</v>
      </c>
      <c r="AO1868" s="40">
        <v>1.3409391470000001</v>
      </c>
      <c r="AP1868" s="40">
        <v>1.419223672</v>
      </c>
      <c r="AQ1868" s="40">
        <v>1.5124175419999999</v>
      </c>
      <c r="AR1868" s="40">
        <v>1.5880738409999999</v>
      </c>
      <c r="AS1868" s="40">
        <v>1.6123619229999999</v>
      </c>
      <c r="AT1868" s="40">
        <v>1.577221304</v>
      </c>
      <c r="AU1868" s="40">
        <v>1.505321471</v>
      </c>
      <c r="AV1868" s="40">
        <v>3.3163322750000002</v>
      </c>
      <c r="AW1868" s="40">
        <v>4.0427687700000003</v>
      </c>
      <c r="AX1868" s="40">
        <v>4.0086437439999996</v>
      </c>
      <c r="AY1868" s="40">
        <v>3.9994390150000001</v>
      </c>
      <c r="AZ1868" s="40">
        <v>4.0062011149999996</v>
      </c>
      <c r="BA1868" s="40">
        <v>4.0144558879999996</v>
      </c>
      <c r="BB1868" s="40">
        <v>4.0197059230000001</v>
      </c>
      <c r="BC1868" s="40">
        <v>4.0484079609999997</v>
      </c>
      <c r="BD1868" s="40">
        <v>4.0868424709999998</v>
      </c>
      <c r="BE1868" s="40">
        <v>4.1463328089999996</v>
      </c>
      <c r="BF1868" s="40">
        <v>4.2028836429999998</v>
      </c>
      <c r="BG1868" s="40">
        <v>4.2594407820000004</v>
      </c>
      <c r="BH1868" s="40">
        <v>4.2952496870000001</v>
      </c>
      <c r="BI1868" s="40">
        <v>4.2974132200000001</v>
      </c>
      <c r="BJ1868" s="40">
        <v>4.2848178409999997</v>
      </c>
      <c r="BK1868" s="40">
        <v>4.261945162</v>
      </c>
      <c r="BL1868" s="40">
        <v>4.2448847169999997</v>
      </c>
    </row>
    <row r="1869" spans="1:64" x14ac:dyDescent="0.3">
      <c r="A1869" s="40" t="s">
        <v>281</v>
      </c>
      <c r="B1869" s="40" t="s">
        <v>282</v>
      </c>
      <c r="C1869" s="40" t="s">
        <v>329</v>
      </c>
      <c r="D1869" s="40" t="s">
        <v>141</v>
      </c>
      <c r="E1869" s="40" t="s">
        <v>293</v>
      </c>
      <c r="G1869" s="40" t="s">
        <v>142</v>
      </c>
      <c r="H1869" s="40">
        <v>4.915011368</v>
      </c>
      <c r="I1869" s="40">
        <v>5.2851311919999997</v>
      </c>
      <c r="J1869" s="40">
        <v>7.0009675839999996</v>
      </c>
      <c r="K1869" s="40">
        <v>6.9792818519999997</v>
      </c>
      <c r="L1869" s="40">
        <v>6.9124377130000001</v>
      </c>
      <c r="M1869" s="40">
        <v>6.8558205489999997</v>
      </c>
      <c r="N1869" s="40">
        <v>6.8078177059999998</v>
      </c>
      <c r="O1869" s="40">
        <v>6.7856816450000004</v>
      </c>
      <c r="P1869" s="40">
        <v>6.6662014230000004</v>
      </c>
      <c r="Q1869" s="40">
        <v>6.0774450919999996</v>
      </c>
      <c r="R1869" s="40">
        <v>6.1360732430000002</v>
      </c>
      <c r="S1869" s="40">
        <v>6.1819763820000002</v>
      </c>
      <c r="T1869" s="40">
        <v>6.1561182380000004</v>
      </c>
      <c r="U1869" s="40">
        <v>6.0784276679999998</v>
      </c>
      <c r="V1869" s="40">
        <v>5.6398062449999999</v>
      </c>
      <c r="W1869" s="40">
        <v>5.507538158</v>
      </c>
      <c r="X1869" s="40">
        <v>5.4013445459999998</v>
      </c>
      <c r="Y1869" s="40">
        <v>5.4143988119999999</v>
      </c>
      <c r="Z1869" s="40">
        <v>5.5613050580000003</v>
      </c>
      <c r="AA1869" s="40">
        <v>5.7845249660000002</v>
      </c>
      <c r="AB1869" s="40">
        <v>5.9847651280000003</v>
      </c>
      <c r="AC1869" s="40">
        <v>6.1282389540000004</v>
      </c>
      <c r="AD1869" s="40">
        <v>6.5818084319999999</v>
      </c>
      <c r="AE1869" s="40">
        <v>6.577972516</v>
      </c>
      <c r="AF1869" s="40">
        <v>6.4297096810000003</v>
      </c>
      <c r="AG1869" s="40">
        <v>6.2820951249999997</v>
      </c>
      <c r="AH1869" s="40">
        <v>6.1325517530000004</v>
      </c>
      <c r="AI1869" s="40">
        <v>5.9240006169999999</v>
      </c>
      <c r="AJ1869" s="40">
        <v>5.6615465110000001</v>
      </c>
      <c r="AK1869" s="40">
        <v>5.3727871919999997</v>
      </c>
      <c r="AL1869" s="40">
        <v>5.0748883090000003</v>
      </c>
      <c r="AM1869" s="40">
        <v>4.7973596870000002</v>
      </c>
      <c r="AN1869" s="40">
        <v>3.500533592</v>
      </c>
      <c r="AO1869" s="40">
        <v>3.1865977069999998</v>
      </c>
      <c r="AP1869" s="40">
        <v>3.072064626</v>
      </c>
      <c r="AQ1869" s="40">
        <v>2.9858989309999999</v>
      </c>
      <c r="AR1869" s="40">
        <v>2.8942297699999999</v>
      </c>
      <c r="AS1869" s="40">
        <v>2.7901756359999998</v>
      </c>
      <c r="AT1869" s="40">
        <v>2.6607835199999998</v>
      </c>
      <c r="AU1869" s="40">
        <v>2.523735184</v>
      </c>
      <c r="AV1869" s="40">
        <v>2.3836829609999999</v>
      </c>
      <c r="AW1869" s="40">
        <v>2.2878525160000001</v>
      </c>
      <c r="AX1869" s="40">
        <v>0.75429986699999996</v>
      </c>
      <c r="AY1869" s="40">
        <v>0.59233671700000001</v>
      </c>
      <c r="AZ1869" s="40">
        <v>0.72592071700000005</v>
      </c>
      <c r="BA1869" s="40">
        <v>0.87283035899999994</v>
      </c>
      <c r="BB1869" s="40">
        <v>1.01385715</v>
      </c>
      <c r="BC1869" s="40">
        <v>1.1562956209999999</v>
      </c>
      <c r="BD1869" s="40">
        <v>1.2987189859999999</v>
      </c>
      <c r="BE1869" s="40">
        <v>1.4299933220000001</v>
      </c>
      <c r="BF1869" s="40">
        <v>1.56292601</v>
      </c>
      <c r="BG1869" s="40">
        <v>1.6785738020000001</v>
      </c>
      <c r="BH1869" s="40">
        <v>1.759629873</v>
      </c>
      <c r="BI1869" s="40">
        <v>1.88439004</v>
      </c>
      <c r="BJ1869" s="40">
        <v>1.9788688729999999</v>
      </c>
      <c r="BK1869" s="40">
        <v>2.060864676</v>
      </c>
      <c r="BL1869" s="40">
        <v>2.1400071989999998</v>
      </c>
    </row>
    <row r="1870" spans="1:64" x14ac:dyDescent="0.3">
      <c r="A1870" s="40" t="s">
        <v>147</v>
      </c>
      <c r="B1870" s="40" t="s">
        <v>148</v>
      </c>
      <c r="C1870" s="40" t="s">
        <v>330</v>
      </c>
      <c r="D1870" s="40" t="s">
        <v>141</v>
      </c>
      <c r="E1870" s="40" t="s">
        <v>293</v>
      </c>
      <c r="G1870" s="40" t="s">
        <v>142</v>
      </c>
      <c r="H1870" s="40">
        <v>3.3646867889999998</v>
      </c>
      <c r="I1870" s="40">
        <v>3.3367636209999998</v>
      </c>
      <c r="J1870" s="40">
        <v>3.3745110679999999</v>
      </c>
      <c r="K1870" s="40">
        <v>3.4257608249999998</v>
      </c>
      <c r="L1870" s="40">
        <v>3.4808290400000002</v>
      </c>
      <c r="M1870" s="40">
        <v>3.56231812</v>
      </c>
      <c r="N1870" s="40">
        <v>3.6513312020000002</v>
      </c>
      <c r="O1870" s="40">
        <v>3.683510123</v>
      </c>
      <c r="P1870" s="40">
        <v>3.7262247159999999</v>
      </c>
      <c r="Q1870" s="40">
        <v>3.7332339760000002</v>
      </c>
      <c r="R1870" s="40">
        <v>3.7223585180000001</v>
      </c>
      <c r="S1870" s="40">
        <v>3.7729397229999999</v>
      </c>
      <c r="T1870" s="40">
        <v>3.7784876270000001</v>
      </c>
      <c r="U1870" s="40">
        <v>3.8108113179999998</v>
      </c>
      <c r="V1870" s="40">
        <v>3.8671902999999999</v>
      </c>
      <c r="W1870" s="40">
        <v>6.8567313309999998</v>
      </c>
      <c r="X1870" s="40">
        <v>8.9643642200000002</v>
      </c>
      <c r="Y1870" s="40">
        <v>9.0203657580000005</v>
      </c>
      <c r="Z1870" s="40">
        <v>9.0607760170000002</v>
      </c>
      <c r="AA1870" s="40">
        <v>9.1399905510000004</v>
      </c>
      <c r="AB1870" s="40">
        <v>9.1876612469999994</v>
      </c>
      <c r="AC1870" s="40">
        <v>9.2438790510000004</v>
      </c>
      <c r="AD1870" s="40">
        <v>9.2726847029999995</v>
      </c>
      <c r="AE1870" s="40">
        <v>9.258858085</v>
      </c>
      <c r="AF1870" s="40">
        <v>9.1971410379999998</v>
      </c>
      <c r="AG1870" s="40">
        <v>6.5485251179999997</v>
      </c>
      <c r="AH1870" s="40">
        <v>4.4588425599999999</v>
      </c>
      <c r="AI1870" s="40">
        <v>4.4711682269999997</v>
      </c>
      <c r="AJ1870" s="40">
        <v>4.4775396269999996</v>
      </c>
      <c r="AK1870" s="40">
        <v>4.5001030159999997</v>
      </c>
      <c r="AL1870" s="40">
        <v>4.5059579950000002</v>
      </c>
      <c r="AM1870" s="40">
        <v>4.5239890980000004</v>
      </c>
      <c r="AN1870" s="40">
        <v>4.5283532940000004</v>
      </c>
      <c r="AO1870" s="40">
        <v>4.5404186219999998</v>
      </c>
      <c r="AP1870" s="40">
        <v>4.5531411249999998</v>
      </c>
      <c r="AQ1870" s="40">
        <v>4.5725681720000004</v>
      </c>
      <c r="AR1870" s="40">
        <v>5.7760082419999996</v>
      </c>
      <c r="AS1870" s="40">
        <v>6.7250186269999999</v>
      </c>
      <c r="AT1870" s="40">
        <v>6.7187092149999996</v>
      </c>
      <c r="AU1870" s="40">
        <v>6.715563715</v>
      </c>
      <c r="AV1870" s="40">
        <v>6.6851817120000003</v>
      </c>
      <c r="AW1870" s="40">
        <v>6.6756033449999999</v>
      </c>
      <c r="AX1870" s="40">
        <v>6.6590087929999999</v>
      </c>
      <c r="AY1870" s="40">
        <v>6.6626828700000003</v>
      </c>
      <c r="AZ1870" s="40">
        <v>6.6480779319999996</v>
      </c>
      <c r="BA1870" s="40">
        <v>6.6452413530000003</v>
      </c>
      <c r="BB1870" s="40">
        <v>5.9104371499999999</v>
      </c>
      <c r="BC1870" s="40">
        <v>5.3375402589999998</v>
      </c>
      <c r="BD1870" s="40">
        <v>5.3158375170000003</v>
      </c>
      <c r="BE1870" s="40">
        <v>5.2939398579999999</v>
      </c>
      <c r="BF1870" s="40">
        <v>5.2687770130000002</v>
      </c>
      <c r="BG1870" s="40">
        <v>5.2381732740000002</v>
      </c>
      <c r="BH1870" s="40">
        <v>5.2036828359999996</v>
      </c>
      <c r="BI1870" s="40">
        <v>5.1692649490000004</v>
      </c>
      <c r="BJ1870" s="40">
        <v>5.1283846649999996</v>
      </c>
      <c r="BK1870" s="40">
        <v>5.0858500109999998</v>
      </c>
      <c r="BL1870" s="40">
        <v>5.0326240479999997</v>
      </c>
    </row>
    <row r="1871" spans="1:64" x14ac:dyDescent="0.3">
      <c r="A1871" s="40" t="s">
        <v>153</v>
      </c>
      <c r="B1871" s="40" t="s">
        <v>154</v>
      </c>
      <c r="C1871" s="40" t="s">
        <v>330</v>
      </c>
      <c r="D1871" s="40" t="s">
        <v>141</v>
      </c>
      <c r="E1871" s="40" t="s">
        <v>293</v>
      </c>
      <c r="G1871" s="40" t="s">
        <v>142</v>
      </c>
      <c r="H1871" s="40">
        <v>5.9605844179999998</v>
      </c>
      <c r="I1871" s="40">
        <v>6.005690864</v>
      </c>
      <c r="J1871" s="40">
        <v>6.0423198659999997</v>
      </c>
      <c r="K1871" s="40">
        <v>6.0687409179999996</v>
      </c>
      <c r="L1871" s="40">
        <v>6.0753757349999997</v>
      </c>
      <c r="M1871" s="40">
        <v>6.0982457449999998</v>
      </c>
      <c r="N1871" s="40">
        <v>6.1200023159999999</v>
      </c>
      <c r="O1871" s="40">
        <v>6.1381855160000001</v>
      </c>
      <c r="P1871" s="40">
        <v>6.1379877690000004</v>
      </c>
      <c r="Q1871" s="40">
        <v>6.1563475060000004</v>
      </c>
      <c r="R1871" s="40">
        <v>8.7057346960000004</v>
      </c>
      <c r="S1871" s="40">
        <v>8.6517356430000003</v>
      </c>
      <c r="T1871" s="40">
        <v>8.5753568720000004</v>
      </c>
      <c r="U1871" s="40">
        <v>8.5222699459999998</v>
      </c>
      <c r="V1871" s="40">
        <v>8.4578602450000009</v>
      </c>
      <c r="W1871" s="40">
        <v>7.7579097619999997</v>
      </c>
      <c r="X1871" s="40">
        <v>5.5683620420000004</v>
      </c>
      <c r="Y1871" s="40">
        <v>5.5872689680000001</v>
      </c>
      <c r="Z1871" s="40">
        <v>5.6024412589999999</v>
      </c>
      <c r="AA1871" s="40">
        <v>5.6203240250000004</v>
      </c>
      <c r="AB1871" s="40">
        <v>5.622167117</v>
      </c>
      <c r="AC1871" s="40">
        <v>5.6222614870000003</v>
      </c>
      <c r="AD1871" s="40">
        <v>5.6146594949999997</v>
      </c>
      <c r="AE1871" s="40">
        <v>5.6022656020000001</v>
      </c>
      <c r="AF1871" s="40">
        <v>5.5745705330000002</v>
      </c>
      <c r="AG1871" s="40">
        <v>5.5499277359999999</v>
      </c>
      <c r="AH1871" s="40">
        <v>5.2910884520000003</v>
      </c>
      <c r="AI1871" s="40">
        <v>4.5799756809999996</v>
      </c>
      <c r="AJ1871" s="40">
        <v>4.5102906300000001</v>
      </c>
      <c r="AK1871" s="40">
        <v>4.4325794439999999</v>
      </c>
      <c r="AL1871" s="40">
        <v>4.3535679109999998</v>
      </c>
      <c r="AM1871" s="40">
        <v>4.2823207979999998</v>
      </c>
      <c r="AN1871" s="40">
        <v>4.1969232329999997</v>
      </c>
      <c r="AO1871" s="40">
        <v>4.1177543300000004</v>
      </c>
      <c r="AP1871" s="40">
        <v>4.0354603789999999</v>
      </c>
      <c r="AQ1871" s="40">
        <v>3.956227347</v>
      </c>
      <c r="AR1871" s="40">
        <v>3.8831216830000002</v>
      </c>
      <c r="AS1871" s="40">
        <v>3.8430572239999998</v>
      </c>
      <c r="AT1871" s="40">
        <v>3.8393547369999999</v>
      </c>
      <c r="AU1871" s="40">
        <v>3.856835056</v>
      </c>
      <c r="AV1871" s="40">
        <v>3.8727162700000002</v>
      </c>
      <c r="AW1871" s="40">
        <v>3.890806226</v>
      </c>
      <c r="AX1871" s="40">
        <v>3.907346623</v>
      </c>
      <c r="AY1871" s="40">
        <v>3.9242543159999999</v>
      </c>
      <c r="AZ1871" s="40">
        <v>3.9319778780000001</v>
      </c>
      <c r="BA1871" s="40">
        <v>3.943728927</v>
      </c>
      <c r="BB1871" s="40">
        <v>3.9519384020000001</v>
      </c>
      <c r="BC1871" s="40">
        <v>3.9501245150000002</v>
      </c>
      <c r="BD1871" s="40">
        <v>3.934098713</v>
      </c>
      <c r="BE1871" s="40">
        <v>3.9110461349999999</v>
      </c>
      <c r="BF1871" s="40">
        <v>3.8831643790000001</v>
      </c>
      <c r="BG1871" s="40">
        <v>3.854728019</v>
      </c>
      <c r="BH1871" s="40">
        <v>3.8212723990000002</v>
      </c>
      <c r="BI1871" s="40">
        <v>3.7853278700000001</v>
      </c>
      <c r="BJ1871" s="40">
        <v>3.7476660430000002</v>
      </c>
      <c r="BK1871" s="40">
        <v>3.7087452330000001</v>
      </c>
      <c r="BL1871" s="40">
        <v>3.6659724730000001</v>
      </c>
    </row>
    <row r="1872" spans="1:64" x14ac:dyDescent="0.3">
      <c r="A1872" s="40" t="s">
        <v>155</v>
      </c>
      <c r="B1872" s="40" t="s">
        <v>156</v>
      </c>
      <c r="C1872" s="40" t="s">
        <v>330</v>
      </c>
      <c r="D1872" s="40" t="s">
        <v>141</v>
      </c>
      <c r="E1872" s="40" t="s">
        <v>293</v>
      </c>
      <c r="G1872" s="40" t="s">
        <v>142</v>
      </c>
      <c r="H1872" s="40">
        <v>5.8492248340000002</v>
      </c>
      <c r="I1872" s="40">
        <v>5.8708403660000004</v>
      </c>
      <c r="J1872" s="40">
        <v>5.8787767720000002</v>
      </c>
      <c r="K1872" s="40">
        <v>6.5031094669999998</v>
      </c>
      <c r="L1872" s="40">
        <v>8.4240593829999995</v>
      </c>
      <c r="M1872" s="40">
        <v>8.3452489920000001</v>
      </c>
      <c r="N1872" s="40">
        <v>8.2748505550000004</v>
      </c>
      <c r="O1872" s="40">
        <v>8.2606525909999995</v>
      </c>
      <c r="P1872" s="40">
        <v>8.2807555629999996</v>
      </c>
      <c r="Q1872" s="40">
        <v>8.3820422130000001</v>
      </c>
      <c r="R1872" s="40">
        <v>8.4814745400000007</v>
      </c>
      <c r="S1872" s="40">
        <v>8.5562692249999994</v>
      </c>
      <c r="T1872" s="40">
        <v>8.1944819780000007</v>
      </c>
      <c r="U1872" s="40">
        <v>8.0767776960000006</v>
      </c>
      <c r="V1872" s="40">
        <v>7.8840700129999997</v>
      </c>
      <c r="W1872" s="40">
        <v>7.6858596610000003</v>
      </c>
      <c r="X1872" s="40">
        <v>7.5083243189999997</v>
      </c>
      <c r="Y1872" s="40">
        <v>7.4147410330000003</v>
      </c>
      <c r="Z1872" s="40">
        <v>2.9812186330000001</v>
      </c>
      <c r="AA1872" s="40">
        <v>3.0880933850000001</v>
      </c>
      <c r="AB1872" s="40">
        <v>3.1840783990000001</v>
      </c>
      <c r="AC1872" s="40">
        <v>3.2851675450000002</v>
      </c>
      <c r="AD1872" s="40">
        <v>3.4139121609999998</v>
      </c>
      <c r="AE1872" s="40">
        <v>3.5864818440000001</v>
      </c>
      <c r="AF1872" s="40">
        <v>3.758944241</v>
      </c>
      <c r="AG1872" s="40">
        <v>3.9576600129999999</v>
      </c>
      <c r="AH1872" s="40">
        <v>4.1157679930000004</v>
      </c>
      <c r="AI1872" s="40">
        <v>4.227203276</v>
      </c>
      <c r="AJ1872" s="40">
        <v>4.2521674049999998</v>
      </c>
      <c r="AK1872" s="40">
        <v>4.2296678319999996</v>
      </c>
      <c r="AL1872" s="40">
        <v>4.2057612420000003</v>
      </c>
      <c r="AM1872" s="40">
        <v>4.1879371829999998</v>
      </c>
      <c r="AN1872" s="40">
        <v>4.0122373099999997</v>
      </c>
      <c r="AO1872" s="40">
        <v>3.3989784429999998</v>
      </c>
      <c r="AP1872" s="40">
        <v>3.4735372369999999</v>
      </c>
      <c r="AQ1872" s="40">
        <v>3.5300016140000001</v>
      </c>
      <c r="AR1872" s="40">
        <v>3.571170618</v>
      </c>
      <c r="AS1872" s="40">
        <v>3.6415486430000001</v>
      </c>
      <c r="AT1872" s="40">
        <v>3.7300101649999999</v>
      </c>
      <c r="AU1872" s="40">
        <v>3.8237638469999999</v>
      </c>
      <c r="AV1872" s="40">
        <v>3.9216899120000002</v>
      </c>
      <c r="AW1872" s="40">
        <v>3.9825437340000001</v>
      </c>
      <c r="AX1872" s="40">
        <v>3.982550475</v>
      </c>
      <c r="AY1872" s="40">
        <v>3.8959251049999999</v>
      </c>
      <c r="AZ1872" s="40">
        <v>3.761801331</v>
      </c>
      <c r="BA1872" s="40">
        <v>3.6128810809999998</v>
      </c>
      <c r="BB1872" s="40">
        <v>3.4970336099999999</v>
      </c>
      <c r="BC1872" s="40">
        <v>3.4204548670000001</v>
      </c>
      <c r="BD1872" s="40">
        <v>3.410383377</v>
      </c>
      <c r="BE1872" s="40">
        <v>3.5195445169999999</v>
      </c>
      <c r="BF1872" s="40">
        <v>3.6347486870000001</v>
      </c>
      <c r="BG1872" s="40">
        <v>3.7312391759999999</v>
      </c>
      <c r="BH1872" s="40">
        <v>3.7942649359999998</v>
      </c>
      <c r="BI1872" s="40">
        <v>3.820519177</v>
      </c>
      <c r="BJ1872" s="40">
        <v>3.828076378</v>
      </c>
      <c r="BK1872" s="40">
        <v>3.8310418720000001</v>
      </c>
      <c r="BL1872" s="40">
        <v>3.8440558340000002</v>
      </c>
    </row>
    <row r="1873" spans="1:64" x14ac:dyDescent="0.3">
      <c r="A1873" s="40" t="s">
        <v>284</v>
      </c>
      <c r="B1873" s="40" t="s">
        <v>272</v>
      </c>
      <c r="C1873" s="40" t="s">
        <v>330</v>
      </c>
      <c r="D1873" s="40" t="s">
        <v>141</v>
      </c>
      <c r="E1873" s="40" t="s">
        <v>293</v>
      </c>
      <c r="G1873" s="40" t="s">
        <v>142</v>
      </c>
      <c r="H1873" s="40">
        <v>10.465603209999999</v>
      </c>
      <c r="I1873" s="40">
        <v>10.54192018</v>
      </c>
      <c r="J1873" s="40">
        <v>10.51363446</v>
      </c>
      <c r="K1873" s="40">
        <v>10.375975</v>
      </c>
      <c r="L1873" s="40">
        <v>10.15189294</v>
      </c>
      <c r="M1873" s="40">
        <v>6.5968959299999996</v>
      </c>
      <c r="N1873" s="40">
        <v>6.51666145</v>
      </c>
      <c r="O1873" s="40">
        <v>6.5379676499999997</v>
      </c>
      <c r="P1873" s="40">
        <v>6.6846924579999998</v>
      </c>
      <c r="Q1873" s="40">
        <v>6.908232956</v>
      </c>
      <c r="R1873" s="40">
        <v>7.1214166079999996</v>
      </c>
      <c r="S1873" s="40">
        <v>7.2770364839999999</v>
      </c>
      <c r="T1873" s="40">
        <v>7.3447870880000004</v>
      </c>
      <c r="U1873" s="40">
        <v>7.345719957</v>
      </c>
      <c r="V1873" s="40">
        <v>7.5562735029999999</v>
      </c>
      <c r="W1873" s="40">
        <v>8.7954213150000005</v>
      </c>
      <c r="X1873" s="40">
        <v>8.6507568139999993</v>
      </c>
      <c r="Y1873" s="40">
        <v>8.5160158310000007</v>
      </c>
      <c r="Z1873" s="40">
        <v>5.076120618</v>
      </c>
      <c r="AA1873" s="40">
        <v>5.0155699140000003</v>
      </c>
      <c r="AB1873" s="40">
        <v>4.9510501639999998</v>
      </c>
      <c r="AC1873" s="40">
        <v>4.8784926750000004</v>
      </c>
      <c r="AD1873" s="40">
        <v>4.7811989209999997</v>
      </c>
      <c r="AE1873" s="40">
        <v>4.662564175</v>
      </c>
      <c r="AF1873" s="40">
        <v>4.5299888250000002</v>
      </c>
      <c r="AG1873" s="40">
        <v>4.3874955959999999</v>
      </c>
      <c r="AH1873" s="40">
        <v>4.2643465139999996</v>
      </c>
      <c r="AI1873" s="40">
        <v>4.2868339840000003</v>
      </c>
      <c r="AJ1873" s="40">
        <v>4.5167082350000003</v>
      </c>
      <c r="AK1873" s="40">
        <v>4.4977447489999998</v>
      </c>
      <c r="AL1873" s="40">
        <v>4.4800752959999999</v>
      </c>
      <c r="AM1873" s="40">
        <v>4.4344445869999998</v>
      </c>
      <c r="AN1873" s="40">
        <v>4.3589973530000004</v>
      </c>
      <c r="AO1873" s="40">
        <v>4.2473108330000002</v>
      </c>
      <c r="AP1873" s="40">
        <v>4.1089409379999999</v>
      </c>
      <c r="AQ1873" s="40">
        <v>3.9880178659999999</v>
      </c>
      <c r="AR1873" s="40">
        <v>3.864033504</v>
      </c>
      <c r="AS1873" s="40">
        <v>3.6965225959999999</v>
      </c>
      <c r="AT1873" s="40">
        <v>3.521154374</v>
      </c>
      <c r="AU1873" s="40">
        <v>3.3063786660000001</v>
      </c>
      <c r="AV1873" s="40">
        <v>3.0493425350000001</v>
      </c>
      <c r="AW1873" s="40">
        <v>2.8451894649999998</v>
      </c>
      <c r="AX1873" s="40">
        <v>2.7267328310000001</v>
      </c>
      <c r="AY1873" s="40">
        <v>2.7219041960000001</v>
      </c>
      <c r="AZ1873" s="40">
        <v>2.78982603</v>
      </c>
      <c r="BA1873" s="40">
        <v>2.8808873770000001</v>
      </c>
      <c r="BB1873" s="40">
        <v>2.9594969959999999</v>
      </c>
      <c r="BC1873" s="40">
        <v>3.0434270529999998</v>
      </c>
      <c r="BD1873" s="40">
        <v>3.1206382530000001</v>
      </c>
      <c r="BE1873" s="40">
        <v>3.1968149189999999</v>
      </c>
      <c r="BF1873" s="40">
        <v>3.2780301660000002</v>
      </c>
      <c r="BG1873" s="40">
        <v>3.3512947199999998</v>
      </c>
      <c r="BH1873" s="40">
        <v>3.3951755069999998</v>
      </c>
      <c r="BI1873" s="40">
        <v>3.4024158830000002</v>
      </c>
      <c r="BJ1873" s="40">
        <v>3.40263743</v>
      </c>
      <c r="BK1873" s="40">
        <v>3.3902949100000002</v>
      </c>
      <c r="BL1873" s="40">
        <v>3.38391514</v>
      </c>
    </row>
    <row r="1874" spans="1:64" x14ac:dyDescent="0.3">
      <c r="A1874" s="40" t="s">
        <v>273</v>
      </c>
      <c r="B1874" s="40" t="s">
        <v>274</v>
      </c>
      <c r="C1874" s="40" t="s">
        <v>330</v>
      </c>
      <c r="D1874" s="40" t="s">
        <v>141</v>
      </c>
      <c r="E1874" s="40" t="s">
        <v>293</v>
      </c>
      <c r="G1874" s="40" t="s">
        <v>142</v>
      </c>
      <c r="H1874" s="40">
        <v>5.4867540349999997</v>
      </c>
      <c r="I1874" s="40">
        <v>5.4439689019999999</v>
      </c>
      <c r="J1874" s="40">
        <v>5.3155129759999999</v>
      </c>
      <c r="K1874" s="40">
        <v>5.1066659190000001</v>
      </c>
      <c r="L1874" s="40">
        <v>4.8378613320000001</v>
      </c>
      <c r="M1874" s="40">
        <v>4.547657031</v>
      </c>
      <c r="N1874" s="40">
        <v>4.3060576900000003</v>
      </c>
      <c r="O1874" s="40">
        <v>4.20894016</v>
      </c>
      <c r="P1874" s="40">
        <v>4.2986072799999997</v>
      </c>
      <c r="Q1874" s="40">
        <v>4.0385441679999996</v>
      </c>
      <c r="R1874" s="40">
        <v>3.3866483980000002</v>
      </c>
      <c r="S1874" s="40">
        <v>3.6066049059999998</v>
      </c>
      <c r="T1874" s="40">
        <v>3.6310175280000001</v>
      </c>
      <c r="U1874" s="40">
        <v>3.4188915280000001</v>
      </c>
      <c r="V1874" s="40">
        <v>3.072195378</v>
      </c>
      <c r="W1874" s="40">
        <v>2.667540003</v>
      </c>
      <c r="X1874" s="40">
        <v>2.3773649020000001</v>
      </c>
      <c r="Y1874" s="40">
        <v>2.3279420540000002</v>
      </c>
      <c r="Z1874" s="40">
        <v>2.604484571</v>
      </c>
      <c r="AA1874" s="40">
        <v>3.0780802820000002</v>
      </c>
      <c r="AB1874" s="40">
        <v>3.5990190860000002</v>
      </c>
      <c r="AC1874" s="40">
        <v>3.9956763259999999</v>
      </c>
      <c r="AD1874" s="40">
        <v>4.2002557620000003</v>
      </c>
      <c r="AE1874" s="40">
        <v>4.5837048510000002</v>
      </c>
      <c r="AF1874" s="40">
        <v>5.3478003699999999</v>
      </c>
      <c r="AG1874" s="40">
        <v>5.0968317430000001</v>
      </c>
      <c r="AH1874" s="40">
        <v>4.9054476119999997</v>
      </c>
      <c r="AI1874" s="40">
        <v>4.779902313</v>
      </c>
      <c r="AJ1874" s="40">
        <v>4.7255514759999997</v>
      </c>
      <c r="AK1874" s="40">
        <v>4.7342458560000003</v>
      </c>
      <c r="AL1874" s="40">
        <v>4.7533179050000003</v>
      </c>
      <c r="AM1874" s="40">
        <v>4.7405429000000003</v>
      </c>
      <c r="AN1874" s="40">
        <v>4.6897821349999997</v>
      </c>
      <c r="AO1874" s="40">
        <v>4.6040435329999996</v>
      </c>
      <c r="AP1874" s="40">
        <v>4.4869623670000003</v>
      </c>
      <c r="AQ1874" s="40">
        <v>4.370827834</v>
      </c>
      <c r="AR1874" s="40">
        <v>4.2692409380000003</v>
      </c>
      <c r="AS1874" s="40">
        <v>4.2173024779999997</v>
      </c>
      <c r="AT1874" s="40">
        <v>4.205995057</v>
      </c>
      <c r="AU1874" s="40">
        <v>4.1755546910000003</v>
      </c>
      <c r="AV1874" s="40">
        <v>4.0356936660000002</v>
      </c>
      <c r="AW1874" s="40">
        <v>4.0563819820000004</v>
      </c>
      <c r="AX1874" s="40">
        <v>4.0694942669999996</v>
      </c>
      <c r="AY1874" s="40">
        <v>4.0724083289999999</v>
      </c>
      <c r="AZ1874" s="40">
        <v>4.055916066</v>
      </c>
      <c r="BA1874" s="40">
        <v>4.0451445530000001</v>
      </c>
      <c r="BB1874" s="40">
        <v>4.028069146</v>
      </c>
      <c r="BC1874" s="40">
        <v>3.9936509359999999</v>
      </c>
      <c r="BD1874" s="40">
        <v>3.9328544440000002</v>
      </c>
      <c r="BE1874" s="40">
        <v>3.8667721689999999</v>
      </c>
      <c r="BF1874" s="40">
        <v>3.7907982570000001</v>
      </c>
      <c r="BG1874" s="40">
        <v>3.7165446090000001</v>
      </c>
      <c r="BH1874" s="40">
        <v>3.6429081650000001</v>
      </c>
      <c r="BI1874" s="40">
        <v>3.5764058510000001</v>
      </c>
      <c r="BJ1874" s="40">
        <v>3.515268389</v>
      </c>
      <c r="BK1874" s="40">
        <v>3.455111348</v>
      </c>
      <c r="BL1874" s="40">
        <v>3.3928664089999998</v>
      </c>
    </row>
    <row r="1875" spans="1:64" x14ac:dyDescent="0.3">
      <c r="A1875" s="40" t="s">
        <v>161</v>
      </c>
      <c r="B1875" s="40" t="s">
        <v>162</v>
      </c>
      <c r="C1875" s="40" t="s">
        <v>330</v>
      </c>
      <c r="D1875" s="40" t="s">
        <v>141</v>
      </c>
      <c r="E1875" s="40" t="s">
        <v>293</v>
      </c>
      <c r="G1875" s="40" t="s">
        <v>142</v>
      </c>
      <c r="H1875" s="40">
        <v>3.736784401</v>
      </c>
      <c r="I1875" s="40">
        <v>3.7191907729999998</v>
      </c>
      <c r="J1875" s="40">
        <v>3.7200834230000002</v>
      </c>
      <c r="K1875" s="40">
        <v>3.7411560509999999</v>
      </c>
      <c r="L1875" s="40">
        <v>3.756323106</v>
      </c>
      <c r="M1875" s="40">
        <v>3.7863975129999998</v>
      </c>
      <c r="N1875" s="40">
        <v>3.8042859849999999</v>
      </c>
      <c r="O1875" s="40">
        <v>3.8653562269999999</v>
      </c>
      <c r="P1875" s="40">
        <v>3.9360325139999999</v>
      </c>
      <c r="Q1875" s="40">
        <v>4.0211329139999998</v>
      </c>
      <c r="R1875" s="40">
        <v>4.1211831459999999</v>
      </c>
      <c r="S1875" s="40">
        <v>4.2079919859999997</v>
      </c>
      <c r="T1875" s="40">
        <v>4.2561098429999999</v>
      </c>
      <c r="U1875" s="40">
        <v>4.275572564</v>
      </c>
      <c r="V1875" s="40">
        <v>4.260102979</v>
      </c>
      <c r="W1875" s="40">
        <v>4.2255787859999998</v>
      </c>
      <c r="X1875" s="40">
        <v>4.2988961310000002</v>
      </c>
      <c r="Y1875" s="40">
        <v>4.3958003430000003</v>
      </c>
      <c r="Z1875" s="40">
        <v>4.4450129699999996</v>
      </c>
      <c r="AA1875" s="40">
        <v>4.5160431369999996</v>
      </c>
      <c r="AB1875" s="40">
        <v>4.6083909810000003</v>
      </c>
      <c r="AC1875" s="40">
        <v>4.6787173170000003</v>
      </c>
      <c r="AD1875" s="40">
        <v>4.6569765040000002</v>
      </c>
      <c r="AE1875" s="40">
        <v>4.518702083</v>
      </c>
      <c r="AF1875" s="40">
        <v>4.3108568419999997</v>
      </c>
      <c r="AG1875" s="40">
        <v>4.0759308550000002</v>
      </c>
      <c r="AH1875" s="40">
        <v>3.794537219</v>
      </c>
      <c r="AI1875" s="40">
        <v>3.2446180029999998</v>
      </c>
      <c r="AJ1875" s="40">
        <v>3.400068455</v>
      </c>
      <c r="AK1875" s="40">
        <v>3.686260034</v>
      </c>
      <c r="AL1875" s="40">
        <v>4.0115472079999996</v>
      </c>
      <c r="AM1875" s="40">
        <v>4.2778116309999996</v>
      </c>
      <c r="AN1875" s="40">
        <v>4.4344078610000004</v>
      </c>
      <c r="AO1875" s="40">
        <v>4.4773357499999999</v>
      </c>
      <c r="AP1875" s="40">
        <v>4.4279674130000002</v>
      </c>
      <c r="AQ1875" s="40">
        <v>4.3646998049999999</v>
      </c>
      <c r="AR1875" s="40">
        <v>4.3284135050000003</v>
      </c>
      <c r="AS1875" s="40">
        <v>4.5289148490000004</v>
      </c>
      <c r="AT1875" s="40">
        <v>5.24584545</v>
      </c>
      <c r="AU1875" s="40">
        <v>5.346356246</v>
      </c>
      <c r="AV1875" s="40">
        <v>5.4292411830000002</v>
      </c>
      <c r="AW1875" s="40">
        <v>5.4980411130000002</v>
      </c>
      <c r="AX1875" s="40">
        <v>5.553515816</v>
      </c>
      <c r="AY1875" s="40">
        <v>5.6061473680000002</v>
      </c>
      <c r="AZ1875" s="40">
        <v>5.6295847099999996</v>
      </c>
      <c r="BA1875" s="40">
        <v>5.6711192199999996</v>
      </c>
      <c r="BB1875" s="40">
        <v>5.682811236</v>
      </c>
      <c r="BC1875" s="40">
        <v>5.6528287319999997</v>
      </c>
      <c r="BD1875" s="40">
        <v>5.5494167699999997</v>
      </c>
      <c r="BE1875" s="40">
        <v>5.4015238590000001</v>
      </c>
      <c r="BF1875" s="40">
        <v>5.2417166929999999</v>
      </c>
      <c r="BG1875" s="40">
        <v>5.103125296</v>
      </c>
      <c r="BH1875" s="40">
        <v>5.0037568889999999</v>
      </c>
      <c r="BI1875" s="40">
        <v>4.957954795</v>
      </c>
      <c r="BJ1875" s="40">
        <v>4.9419535950000002</v>
      </c>
      <c r="BK1875" s="40">
        <v>4.9330518569999997</v>
      </c>
      <c r="BL1875" s="40">
        <v>4.9114063520000002</v>
      </c>
    </row>
    <row r="1876" spans="1:64" x14ac:dyDescent="0.3">
      <c r="A1876" s="40" t="s">
        <v>163</v>
      </c>
      <c r="B1876" s="40" t="s">
        <v>164</v>
      </c>
      <c r="C1876" s="40" t="s">
        <v>330</v>
      </c>
      <c r="D1876" s="40" t="s">
        <v>141</v>
      </c>
      <c r="E1876" s="40" t="s">
        <v>293</v>
      </c>
      <c r="G1876" s="40" t="s">
        <v>142</v>
      </c>
      <c r="H1876" s="40">
        <v>10.63474611</v>
      </c>
      <c r="I1876" s="40">
        <v>10.6082079</v>
      </c>
      <c r="J1876" s="40">
        <v>10.576856210000001</v>
      </c>
      <c r="K1876" s="40">
        <v>10.533833749999999</v>
      </c>
      <c r="L1876" s="40">
        <v>10.46838468</v>
      </c>
      <c r="M1876" s="40">
        <v>10.413235739999999</v>
      </c>
      <c r="N1876" s="40">
        <v>10.356443110000001</v>
      </c>
      <c r="O1876" s="40">
        <v>10.286153390000001</v>
      </c>
      <c r="P1876" s="40">
        <v>10.180064209999999</v>
      </c>
      <c r="Q1876" s="40">
        <v>10.112167550000001</v>
      </c>
      <c r="R1876" s="40">
        <v>10.02274491</v>
      </c>
      <c r="S1876" s="40">
        <v>9.9338646900000001</v>
      </c>
      <c r="T1876" s="40">
        <v>9.8067668260000005</v>
      </c>
      <c r="U1876" s="40">
        <v>9.7090192379999998</v>
      </c>
      <c r="V1876" s="40">
        <v>9.5885177590000001</v>
      </c>
      <c r="W1876" s="40">
        <v>9.4778815049999992</v>
      </c>
      <c r="X1876" s="40">
        <v>8.8629490680000007</v>
      </c>
      <c r="Y1876" s="40">
        <v>8.2930474180000004</v>
      </c>
      <c r="Z1876" s="40">
        <v>8.2002136399999994</v>
      </c>
      <c r="AA1876" s="40">
        <v>8.1102266239999992</v>
      </c>
      <c r="AB1876" s="40">
        <v>8.0057729670000004</v>
      </c>
      <c r="AC1876" s="40">
        <v>7.9091226380000004</v>
      </c>
      <c r="AD1876" s="40">
        <v>7.7909441020000001</v>
      </c>
      <c r="AE1876" s="40">
        <v>7.6606489619999998</v>
      </c>
      <c r="AF1876" s="40">
        <v>7.5042105399999999</v>
      </c>
      <c r="AG1876" s="40">
        <v>7.3663876879999997</v>
      </c>
      <c r="AH1876" s="40">
        <v>7.2253478849999997</v>
      </c>
      <c r="AI1876" s="40">
        <v>5.9917351480000001</v>
      </c>
      <c r="AJ1876" s="40">
        <v>2.4089447449999999</v>
      </c>
      <c r="AK1876" s="40">
        <v>2.3866053269999998</v>
      </c>
      <c r="AL1876" s="40">
        <v>2.3602157680000002</v>
      </c>
      <c r="AM1876" s="40">
        <v>2.3447585649999998</v>
      </c>
      <c r="AN1876" s="40">
        <v>2.3728804029999999</v>
      </c>
      <c r="AO1876" s="40">
        <v>2.4459659820000001</v>
      </c>
      <c r="AP1876" s="40">
        <v>2.5427871620000002</v>
      </c>
      <c r="AQ1876" s="40">
        <v>2.6525452249999999</v>
      </c>
      <c r="AR1876" s="40">
        <v>2.735183895</v>
      </c>
      <c r="AS1876" s="40">
        <v>2.7746705949999999</v>
      </c>
      <c r="AT1876" s="40">
        <v>2.7526289259999999</v>
      </c>
      <c r="AU1876" s="40">
        <v>2.6959399959999999</v>
      </c>
      <c r="AV1876" s="40">
        <v>4.3279462649999996</v>
      </c>
      <c r="AW1876" s="40">
        <v>5.1260352349999998</v>
      </c>
      <c r="AX1876" s="40">
        <v>5.0600763899999999</v>
      </c>
      <c r="AY1876" s="40">
        <v>5.0096451320000002</v>
      </c>
      <c r="AZ1876" s="40">
        <v>4.9644419749999997</v>
      </c>
      <c r="BA1876" s="40">
        <v>4.9165844200000004</v>
      </c>
      <c r="BB1876" s="40">
        <v>4.8702268279999998</v>
      </c>
      <c r="BC1876" s="40">
        <v>4.849112667</v>
      </c>
      <c r="BD1876" s="40">
        <v>4.841913849</v>
      </c>
      <c r="BE1876" s="40">
        <v>4.8574234240000003</v>
      </c>
      <c r="BF1876" s="40">
        <v>4.8755786170000004</v>
      </c>
      <c r="BG1876" s="40">
        <v>4.8747173159999999</v>
      </c>
      <c r="BH1876" s="40">
        <v>4.83642897</v>
      </c>
      <c r="BI1876" s="40">
        <v>4.7431448190000003</v>
      </c>
      <c r="BJ1876" s="40">
        <v>4.6217327189999997</v>
      </c>
      <c r="BK1876" s="40">
        <v>4.4924176170000001</v>
      </c>
      <c r="BL1876" s="40">
        <v>4.3782525640000003</v>
      </c>
    </row>
    <row r="1877" spans="1:64" x14ac:dyDescent="0.3">
      <c r="A1877" s="40" t="s">
        <v>167</v>
      </c>
      <c r="B1877" s="40" t="s">
        <v>168</v>
      </c>
      <c r="C1877" s="40" t="s">
        <v>330</v>
      </c>
      <c r="D1877" s="40" t="s">
        <v>141</v>
      </c>
      <c r="E1877" s="40" t="s">
        <v>293</v>
      </c>
      <c r="G1877" s="40" t="s">
        <v>142</v>
      </c>
      <c r="H1877" s="40">
        <v>4.5998906899999996</v>
      </c>
      <c r="I1877" s="40">
        <v>4.6282268279999998</v>
      </c>
      <c r="J1877" s="40">
        <v>7.1297499960000001</v>
      </c>
      <c r="K1877" s="40">
        <v>7.1254163459999997</v>
      </c>
      <c r="L1877" s="40">
        <v>7.0841268619999997</v>
      </c>
      <c r="M1877" s="40">
        <v>7.0516163470000004</v>
      </c>
      <c r="N1877" s="40">
        <v>8.2422310480000007</v>
      </c>
      <c r="O1877" s="40">
        <v>8.2043172579999997</v>
      </c>
      <c r="P1877" s="40">
        <v>8.1533997589999991</v>
      </c>
      <c r="Q1877" s="40">
        <v>8.1169434250000005</v>
      </c>
      <c r="R1877" s="40">
        <v>8.0663094050000002</v>
      </c>
      <c r="S1877" s="40">
        <v>8.0328015829999995</v>
      </c>
      <c r="T1877" s="40">
        <v>7.9935556380000001</v>
      </c>
      <c r="U1877" s="40">
        <v>7.9839219430000004</v>
      </c>
      <c r="V1877" s="40">
        <v>7.9772639280000002</v>
      </c>
      <c r="W1877" s="40">
        <v>7.9915112419999996</v>
      </c>
      <c r="X1877" s="40">
        <v>7.9667683690000004</v>
      </c>
      <c r="Y1877" s="40">
        <v>5.8346985770000002</v>
      </c>
      <c r="Z1877" s="40">
        <v>4.4814832930000001</v>
      </c>
      <c r="AA1877" s="40">
        <v>4.4609126469999998</v>
      </c>
      <c r="AB1877" s="40">
        <v>4.4539785800000002</v>
      </c>
      <c r="AC1877" s="40">
        <v>4.446348746</v>
      </c>
      <c r="AD1877" s="40">
        <v>4.4486197599999997</v>
      </c>
      <c r="AE1877" s="40">
        <v>4.4382105100000002</v>
      </c>
      <c r="AF1877" s="40">
        <v>4.4217124500000002</v>
      </c>
      <c r="AG1877" s="40">
        <v>4.4119251589999999</v>
      </c>
      <c r="AH1877" s="40">
        <v>4.4161670930000003</v>
      </c>
      <c r="AI1877" s="40">
        <v>4.340690683</v>
      </c>
      <c r="AJ1877" s="40">
        <v>3.513170133</v>
      </c>
      <c r="AK1877" s="40">
        <v>3.606018637</v>
      </c>
      <c r="AL1877" s="40">
        <v>3.7203614090000001</v>
      </c>
      <c r="AM1877" s="40">
        <v>3.803458912</v>
      </c>
      <c r="AN1877" s="40">
        <v>3.8898661360000002</v>
      </c>
      <c r="AO1877" s="40">
        <v>3.9561968429999999</v>
      </c>
      <c r="AP1877" s="40">
        <v>4.0168997209999997</v>
      </c>
      <c r="AQ1877" s="40">
        <v>4.0699433730000001</v>
      </c>
      <c r="AR1877" s="40">
        <v>4.1172078230000002</v>
      </c>
      <c r="AS1877" s="40">
        <v>4.1510023770000002</v>
      </c>
      <c r="AT1877" s="40">
        <v>4.1562537639999997</v>
      </c>
      <c r="AU1877" s="40">
        <v>4.1479388540000004</v>
      </c>
      <c r="AV1877" s="40">
        <v>4.080353541</v>
      </c>
      <c r="AW1877" s="40">
        <v>3.5898800409999998</v>
      </c>
      <c r="AX1877" s="40">
        <v>3.602608279</v>
      </c>
      <c r="AY1877" s="40">
        <v>3.6225913799999998</v>
      </c>
      <c r="AZ1877" s="40">
        <v>3.6445140180000002</v>
      </c>
      <c r="BA1877" s="40">
        <v>3.6774950280000001</v>
      </c>
      <c r="BB1877" s="40">
        <v>3.699847771</v>
      </c>
      <c r="BC1877" s="40">
        <v>3.7170843379999998</v>
      </c>
      <c r="BD1877" s="40">
        <v>3.7473286180000001</v>
      </c>
      <c r="BE1877" s="40">
        <v>3.7703215299999999</v>
      </c>
      <c r="BF1877" s="40">
        <v>3.7860075700000002</v>
      </c>
      <c r="BG1877" s="40">
        <v>3.8095631299999999</v>
      </c>
      <c r="BH1877" s="40">
        <v>3.8185564400000001</v>
      </c>
      <c r="BI1877" s="40">
        <v>3.9105497530000002</v>
      </c>
      <c r="BJ1877" s="40">
        <v>4.0082294479999998</v>
      </c>
      <c r="BK1877" s="40">
        <v>4.090390513</v>
      </c>
      <c r="BL1877" s="40">
        <v>4.1847163480000003</v>
      </c>
    </row>
    <row r="1878" spans="1:64" x14ac:dyDescent="0.3">
      <c r="A1878" s="40" t="s">
        <v>169</v>
      </c>
      <c r="B1878" s="40" t="s">
        <v>170</v>
      </c>
      <c r="C1878" s="40" t="s">
        <v>330</v>
      </c>
      <c r="D1878" s="40" t="s">
        <v>141</v>
      </c>
      <c r="E1878" s="40" t="s">
        <v>293</v>
      </c>
      <c r="G1878" s="40" t="s">
        <v>142</v>
      </c>
      <c r="H1878" s="40">
        <v>3.4655062750000001</v>
      </c>
      <c r="I1878" s="40">
        <v>3.504947617</v>
      </c>
      <c r="J1878" s="40">
        <v>3.544250425</v>
      </c>
      <c r="K1878" s="40">
        <v>3.5552371690000002</v>
      </c>
      <c r="L1878" s="40">
        <v>3.5574166850000002</v>
      </c>
      <c r="M1878" s="40">
        <v>3.573228201</v>
      </c>
      <c r="N1878" s="40">
        <v>3.5853411209999999</v>
      </c>
      <c r="O1878" s="40">
        <v>3.6110088079999998</v>
      </c>
      <c r="P1878" s="40">
        <v>3.6406751549999998</v>
      </c>
      <c r="Q1878" s="40">
        <v>3.685517924</v>
      </c>
      <c r="R1878" s="40">
        <v>4.4974455869999996</v>
      </c>
      <c r="S1878" s="40">
        <v>4.5275572640000004</v>
      </c>
      <c r="T1878" s="40">
        <v>4.5874569340000004</v>
      </c>
      <c r="U1878" s="40">
        <v>4.7126442730000004</v>
      </c>
      <c r="V1878" s="40">
        <v>4.8498984810000003</v>
      </c>
      <c r="W1878" s="40">
        <v>5.0073512640000004</v>
      </c>
      <c r="X1878" s="40">
        <v>5.115376682</v>
      </c>
      <c r="Y1878" s="40">
        <v>5.1446328809999997</v>
      </c>
      <c r="Z1878" s="40">
        <v>5.0673781309999999</v>
      </c>
      <c r="AA1878" s="40">
        <v>4.9363097089999997</v>
      </c>
      <c r="AB1878" s="40">
        <v>5.8559305100000003</v>
      </c>
      <c r="AC1878" s="40">
        <v>5.7206018820000004</v>
      </c>
      <c r="AD1878" s="40">
        <v>5.6212566710000003</v>
      </c>
      <c r="AE1878" s="40">
        <v>5.5911298670000003</v>
      </c>
      <c r="AF1878" s="40">
        <v>5.5843214510000001</v>
      </c>
      <c r="AG1878" s="40">
        <v>5.5967609319999996</v>
      </c>
      <c r="AH1878" s="40">
        <v>5.5910022589999997</v>
      </c>
      <c r="AI1878" s="40">
        <v>5.5644346530000002</v>
      </c>
      <c r="AJ1878" s="40">
        <v>5.5073953859999998</v>
      </c>
      <c r="AK1878" s="40">
        <v>5.4431127909999999</v>
      </c>
      <c r="AL1878" s="40">
        <v>4.2029605720000003</v>
      </c>
      <c r="AM1878" s="40">
        <v>4.1678708819999999</v>
      </c>
      <c r="AN1878" s="40">
        <v>4.1357528979999998</v>
      </c>
      <c r="AO1878" s="40">
        <v>4.1121669069999998</v>
      </c>
      <c r="AP1878" s="40">
        <v>4.0983335030000001</v>
      </c>
      <c r="AQ1878" s="40">
        <v>4.0901257519999996</v>
      </c>
      <c r="AR1878" s="40">
        <v>4.0707057860000004</v>
      </c>
      <c r="AS1878" s="40">
        <v>4.0604357430000002</v>
      </c>
      <c r="AT1878" s="40">
        <v>4.0558434950000004</v>
      </c>
      <c r="AU1878" s="40">
        <v>4.0538165419999999</v>
      </c>
      <c r="AV1878" s="40">
        <v>4.8627948319999996</v>
      </c>
      <c r="AW1878" s="40">
        <v>4.84605102</v>
      </c>
      <c r="AX1878" s="40">
        <v>4.8330528299999997</v>
      </c>
      <c r="AY1878" s="40">
        <v>4.8248471190000002</v>
      </c>
      <c r="AZ1878" s="40">
        <v>4.8159897789999997</v>
      </c>
      <c r="BA1878" s="40">
        <v>4.8100065289999998</v>
      </c>
      <c r="BB1878" s="40">
        <v>4.8010753309999998</v>
      </c>
      <c r="BC1878" s="40">
        <v>4.789110805</v>
      </c>
      <c r="BD1878" s="40">
        <v>4.763564315</v>
      </c>
      <c r="BE1878" s="40">
        <v>4.7416006700000004</v>
      </c>
      <c r="BF1878" s="40">
        <v>4.6919902389999999</v>
      </c>
      <c r="BG1878" s="40">
        <v>4.6417442380000002</v>
      </c>
      <c r="BH1878" s="40">
        <v>4.5818249050000004</v>
      </c>
      <c r="BI1878" s="40">
        <v>4.515672618</v>
      </c>
      <c r="BJ1878" s="40">
        <v>4.445932859</v>
      </c>
      <c r="BK1878" s="40">
        <v>4.3699917279999996</v>
      </c>
      <c r="BL1878" s="40">
        <v>4.3013589589999999</v>
      </c>
    </row>
    <row r="1879" spans="1:64" x14ac:dyDescent="0.3">
      <c r="A1879" s="40" t="s">
        <v>173</v>
      </c>
      <c r="B1879" s="40" t="s">
        <v>174</v>
      </c>
      <c r="C1879" s="40" t="s">
        <v>330</v>
      </c>
      <c r="D1879" s="40" t="s">
        <v>141</v>
      </c>
      <c r="E1879" s="40" t="s">
        <v>293</v>
      </c>
      <c r="G1879" s="40" t="s">
        <v>142</v>
      </c>
      <c r="H1879" s="40">
        <v>5.4895223189999998</v>
      </c>
      <c r="I1879" s="40">
        <v>5.4856816799999999</v>
      </c>
      <c r="J1879" s="40">
        <v>5.4825099249999996</v>
      </c>
      <c r="K1879" s="40">
        <v>5.493812707</v>
      </c>
      <c r="L1879" s="40">
        <v>5.4933781860000002</v>
      </c>
      <c r="M1879" s="40">
        <v>5.4903195790000003</v>
      </c>
      <c r="N1879" s="40">
        <v>5.4849422470000002</v>
      </c>
      <c r="O1879" s="40">
        <v>5.487028145</v>
      </c>
      <c r="P1879" s="40">
        <v>5.4919440479999997</v>
      </c>
      <c r="Q1879" s="40">
        <v>5.5138191519999999</v>
      </c>
      <c r="R1879" s="40">
        <v>5.4010518989999996</v>
      </c>
      <c r="S1879" s="40">
        <v>5.4182227430000003</v>
      </c>
      <c r="T1879" s="40">
        <v>5.3519674039999998</v>
      </c>
      <c r="U1879" s="40">
        <v>5.210788129</v>
      </c>
      <c r="V1879" s="40">
        <v>5.0186406620000001</v>
      </c>
      <c r="W1879" s="40">
        <v>4.5644407539999996</v>
      </c>
      <c r="X1879" s="40">
        <v>3.4370872779999999</v>
      </c>
      <c r="Y1879" s="40">
        <v>3.3940329029999998</v>
      </c>
      <c r="Z1879" s="40">
        <v>3.46172301</v>
      </c>
      <c r="AA1879" s="40">
        <v>3.6073714130000001</v>
      </c>
      <c r="AB1879" s="40">
        <v>3.7626346220000002</v>
      </c>
      <c r="AC1879" s="40">
        <v>3.8840365179999998</v>
      </c>
      <c r="AD1879" s="40">
        <v>3.9735751850000001</v>
      </c>
      <c r="AE1879" s="40">
        <v>4.0184229069999997</v>
      </c>
      <c r="AF1879" s="40">
        <v>4.0177015840000001</v>
      </c>
      <c r="AG1879" s="40">
        <v>4.0130062449999997</v>
      </c>
      <c r="AH1879" s="40">
        <v>4.0100721439999996</v>
      </c>
      <c r="AI1879" s="40">
        <v>3.9477788829999998</v>
      </c>
      <c r="AJ1879" s="40">
        <v>3.4237682230000002</v>
      </c>
      <c r="AK1879" s="40">
        <v>3.4138443629999999</v>
      </c>
      <c r="AL1879" s="40">
        <v>3.4149181679999998</v>
      </c>
      <c r="AM1879" s="40">
        <v>3.3984680819999999</v>
      </c>
      <c r="AN1879" s="40">
        <v>3.3338994400000002</v>
      </c>
      <c r="AO1879" s="40">
        <v>3.2230527979999999</v>
      </c>
      <c r="AP1879" s="40">
        <v>3.0760292410000001</v>
      </c>
      <c r="AQ1879" s="40">
        <v>2.927838172</v>
      </c>
      <c r="AR1879" s="40">
        <v>2.805195152</v>
      </c>
      <c r="AS1879" s="40">
        <v>2.7416692020000002</v>
      </c>
      <c r="AT1879" s="40">
        <v>2.7440066970000001</v>
      </c>
      <c r="AU1879" s="40">
        <v>2.793671223</v>
      </c>
      <c r="AV1879" s="40">
        <v>2.8587639739999999</v>
      </c>
      <c r="AW1879" s="40">
        <v>2.9086445919999999</v>
      </c>
      <c r="AX1879" s="40">
        <v>3.3165577100000001</v>
      </c>
      <c r="AY1879" s="40">
        <v>3.6279963089999998</v>
      </c>
      <c r="AZ1879" s="40">
        <v>3.6427581010000001</v>
      </c>
      <c r="BA1879" s="40">
        <v>3.6571049480000002</v>
      </c>
      <c r="BB1879" s="40">
        <v>3.6752512259999999</v>
      </c>
      <c r="BC1879" s="40">
        <v>3.7085961859999999</v>
      </c>
      <c r="BD1879" s="40">
        <v>3.758104404</v>
      </c>
      <c r="BE1879" s="40">
        <v>3.8193779729999999</v>
      </c>
      <c r="BF1879" s="40">
        <v>3.8783908340000002</v>
      </c>
      <c r="BG1879" s="40">
        <v>3.9167666369999998</v>
      </c>
      <c r="BH1879" s="40">
        <v>3.924617901</v>
      </c>
      <c r="BI1879" s="40">
        <v>3.8928876469999998</v>
      </c>
      <c r="BJ1879" s="40">
        <v>3.8523763620000002</v>
      </c>
      <c r="BK1879" s="40">
        <v>3.8024791320000002</v>
      </c>
      <c r="BL1879" s="40">
        <v>3.7628628640000001</v>
      </c>
    </row>
    <row r="1880" spans="1:64" x14ac:dyDescent="0.3">
      <c r="A1880" s="40" t="s">
        <v>5</v>
      </c>
      <c r="B1880" s="40" t="s">
        <v>6</v>
      </c>
      <c r="C1880" s="40" t="s">
        <v>329</v>
      </c>
      <c r="D1880" s="40" t="s">
        <v>143</v>
      </c>
      <c r="E1880" s="40" t="s">
        <v>293</v>
      </c>
      <c r="G1880" s="40" t="s">
        <v>144</v>
      </c>
      <c r="AK1880" s="40">
        <v>1.033110762</v>
      </c>
      <c r="AU1880" s="40">
        <v>1.1373317590000001</v>
      </c>
      <c r="BE1880" s="40">
        <v>1.194938507</v>
      </c>
    </row>
    <row r="1881" spans="1:64" x14ac:dyDescent="0.3">
      <c r="A1881" s="40" t="s">
        <v>151</v>
      </c>
      <c r="B1881" s="40" t="s">
        <v>152</v>
      </c>
      <c r="C1881" s="40" t="s">
        <v>329</v>
      </c>
      <c r="D1881" s="40" t="s">
        <v>143</v>
      </c>
      <c r="E1881" s="40" t="s">
        <v>293</v>
      </c>
      <c r="G1881" s="40" t="s">
        <v>144</v>
      </c>
    </row>
    <row r="1882" spans="1:64" x14ac:dyDescent="0.3">
      <c r="A1882" s="40" t="s">
        <v>157</v>
      </c>
      <c r="B1882" s="40" t="s">
        <v>158</v>
      </c>
      <c r="C1882" s="40" t="s">
        <v>329</v>
      </c>
      <c r="D1882" s="40" t="s">
        <v>143</v>
      </c>
      <c r="E1882" s="40" t="s">
        <v>293</v>
      </c>
      <c r="G1882" s="40" t="s">
        <v>144</v>
      </c>
      <c r="AK1882" s="40">
        <v>0</v>
      </c>
      <c r="AU1882" s="40">
        <v>0</v>
      </c>
      <c r="BE1882" s="40">
        <v>0</v>
      </c>
    </row>
    <row r="1883" spans="1:64" x14ac:dyDescent="0.3">
      <c r="A1883" s="40" t="s">
        <v>159</v>
      </c>
      <c r="B1883" s="40" t="s">
        <v>160</v>
      </c>
      <c r="C1883" s="40" t="s">
        <v>329</v>
      </c>
      <c r="D1883" s="40" t="s">
        <v>143</v>
      </c>
      <c r="E1883" s="40" t="s">
        <v>293</v>
      </c>
      <c r="G1883" s="40" t="s">
        <v>144</v>
      </c>
      <c r="AK1883" s="40">
        <v>8.0178305000000005E-2</v>
      </c>
      <c r="AU1883" s="40">
        <v>8.2212280999999998E-2</v>
      </c>
      <c r="BE1883" s="40">
        <v>8.5042268000000004E-2</v>
      </c>
    </row>
    <row r="1884" spans="1:64" x14ac:dyDescent="0.3">
      <c r="A1884" s="40" t="s">
        <v>275</v>
      </c>
      <c r="B1884" s="40" t="s">
        <v>276</v>
      </c>
      <c r="C1884" s="40" t="s">
        <v>329</v>
      </c>
      <c r="D1884" s="40" t="s">
        <v>143</v>
      </c>
      <c r="E1884" s="40" t="s">
        <v>293</v>
      </c>
      <c r="G1884" s="40" t="s">
        <v>144</v>
      </c>
      <c r="AK1884" s="40">
        <v>0.58793710700000001</v>
      </c>
      <c r="AU1884" s="40">
        <v>0.58442638999999996</v>
      </c>
      <c r="BE1884" s="40">
        <v>0.60708624899999997</v>
      </c>
    </row>
    <row r="1885" spans="1:64" x14ac:dyDescent="0.3">
      <c r="A1885" s="40" t="s">
        <v>277</v>
      </c>
      <c r="B1885" s="40" t="s">
        <v>278</v>
      </c>
      <c r="C1885" s="40" t="s">
        <v>329</v>
      </c>
      <c r="D1885" s="40" t="s">
        <v>143</v>
      </c>
      <c r="E1885" s="40" t="s">
        <v>293</v>
      </c>
      <c r="G1885" s="40" t="s">
        <v>144</v>
      </c>
      <c r="AK1885" s="40">
        <v>0</v>
      </c>
      <c r="AU1885" s="40">
        <v>0</v>
      </c>
      <c r="BE1885" s="40">
        <v>0</v>
      </c>
    </row>
    <row r="1886" spans="1:64" x14ac:dyDescent="0.3">
      <c r="A1886" s="40" t="s">
        <v>165</v>
      </c>
      <c r="B1886" s="40" t="s">
        <v>166</v>
      </c>
      <c r="C1886" s="40" t="s">
        <v>329</v>
      </c>
      <c r="D1886" s="40" t="s">
        <v>143</v>
      </c>
      <c r="E1886" s="40" t="s">
        <v>293</v>
      </c>
      <c r="G1886" s="40" t="s">
        <v>144</v>
      </c>
      <c r="AK1886" s="40">
        <v>2.3680724830000002</v>
      </c>
      <c r="AU1886" s="40">
        <v>2.7963558640000001</v>
      </c>
      <c r="BE1886" s="40">
        <v>2.8322870899999999</v>
      </c>
    </row>
    <row r="1887" spans="1:64" x14ac:dyDescent="0.3">
      <c r="A1887" s="40" t="s">
        <v>171</v>
      </c>
      <c r="B1887" s="40" t="s">
        <v>172</v>
      </c>
      <c r="C1887" s="40" t="s">
        <v>329</v>
      </c>
      <c r="D1887" s="40" t="s">
        <v>143</v>
      </c>
      <c r="E1887" s="40" t="s">
        <v>293</v>
      </c>
      <c r="G1887" s="40" t="s">
        <v>144</v>
      </c>
    </row>
    <row r="1888" spans="1:64" x14ac:dyDescent="0.3">
      <c r="A1888" s="40" t="s">
        <v>175</v>
      </c>
      <c r="B1888" s="40" t="s">
        <v>176</v>
      </c>
      <c r="C1888" s="40" t="s">
        <v>329</v>
      </c>
      <c r="D1888" s="40" t="s">
        <v>143</v>
      </c>
      <c r="E1888" s="40" t="s">
        <v>293</v>
      </c>
      <c r="G1888" s="40" t="s">
        <v>144</v>
      </c>
      <c r="AK1888" s="40">
        <v>0.10637548300000001</v>
      </c>
      <c r="AU1888" s="40">
        <v>0.10778280699999999</v>
      </c>
      <c r="BE1888" s="40">
        <v>0.109254299</v>
      </c>
    </row>
    <row r="1889" spans="1:61" x14ac:dyDescent="0.3">
      <c r="A1889" s="40" t="s">
        <v>177</v>
      </c>
      <c r="B1889" s="40" t="s">
        <v>178</v>
      </c>
      <c r="C1889" s="40" t="s">
        <v>329</v>
      </c>
      <c r="D1889" s="40" t="s">
        <v>143</v>
      </c>
      <c r="E1889" s="40" t="s">
        <v>293</v>
      </c>
      <c r="G1889" s="40" t="s">
        <v>144</v>
      </c>
      <c r="AK1889" s="40">
        <v>0.27926474099999998</v>
      </c>
      <c r="AU1889" s="40">
        <v>0.30322549799999998</v>
      </c>
      <c r="BE1889" s="40">
        <v>0.31355389500000003</v>
      </c>
    </row>
    <row r="1890" spans="1:61" x14ac:dyDescent="0.3">
      <c r="A1890" s="40" t="s">
        <v>179</v>
      </c>
      <c r="B1890" s="40" t="s">
        <v>180</v>
      </c>
      <c r="C1890" s="40" t="s">
        <v>329</v>
      </c>
      <c r="D1890" s="40" t="s">
        <v>143</v>
      </c>
      <c r="E1890" s="40" t="s">
        <v>293</v>
      </c>
      <c r="G1890" s="40" t="s">
        <v>144</v>
      </c>
    </row>
    <row r="1891" spans="1:61" x14ac:dyDescent="0.3">
      <c r="A1891" s="40" t="s">
        <v>279</v>
      </c>
      <c r="B1891" s="40" t="s">
        <v>280</v>
      </c>
      <c r="C1891" s="40" t="s">
        <v>329</v>
      </c>
      <c r="D1891" s="40" t="s">
        <v>143</v>
      </c>
      <c r="E1891" s="40" t="s">
        <v>293</v>
      </c>
      <c r="G1891" s="40" t="s">
        <v>144</v>
      </c>
    </row>
    <row r="1892" spans="1:61" x14ac:dyDescent="0.3">
      <c r="A1892" s="40" t="s">
        <v>281</v>
      </c>
      <c r="B1892" s="40" t="s">
        <v>282</v>
      </c>
      <c r="C1892" s="40" t="s">
        <v>329</v>
      </c>
      <c r="D1892" s="40" t="s">
        <v>143</v>
      </c>
      <c r="E1892" s="40" t="s">
        <v>293</v>
      </c>
      <c r="G1892" s="40" t="s">
        <v>144</v>
      </c>
    </row>
    <row r="1893" spans="1:61" x14ac:dyDescent="0.3">
      <c r="A1893" s="40" t="s">
        <v>147</v>
      </c>
      <c r="B1893" s="40" t="s">
        <v>148</v>
      </c>
      <c r="C1893" s="40" t="s">
        <v>330</v>
      </c>
      <c r="D1893" s="40" t="s">
        <v>143</v>
      </c>
      <c r="E1893" s="40" t="s">
        <v>293</v>
      </c>
      <c r="G1893" s="40" t="s">
        <v>144</v>
      </c>
    </row>
    <row r="1894" spans="1:61" x14ac:dyDescent="0.3">
      <c r="A1894" s="40" t="s">
        <v>153</v>
      </c>
      <c r="B1894" s="40" t="s">
        <v>154</v>
      </c>
      <c r="C1894" s="40" t="s">
        <v>330</v>
      </c>
      <c r="D1894" s="40" t="s">
        <v>143</v>
      </c>
      <c r="E1894" s="40" t="s">
        <v>293</v>
      </c>
      <c r="G1894" s="40" t="s">
        <v>144</v>
      </c>
      <c r="AK1894" s="40">
        <v>0.25324643699999999</v>
      </c>
      <c r="AU1894" s="40">
        <v>0.26898297100000002</v>
      </c>
      <c r="BE1894" s="40">
        <v>0.27608355800000001</v>
      </c>
    </row>
    <row r="1895" spans="1:61" x14ac:dyDescent="0.3">
      <c r="A1895" s="40" t="s">
        <v>155</v>
      </c>
      <c r="B1895" s="40" t="s">
        <v>156</v>
      </c>
      <c r="C1895" s="40" t="s">
        <v>330</v>
      </c>
      <c r="D1895" s="40" t="s">
        <v>143</v>
      </c>
      <c r="E1895" s="40" t="s">
        <v>293</v>
      </c>
      <c r="G1895" s="40" t="s">
        <v>144</v>
      </c>
    </row>
    <row r="1896" spans="1:61" x14ac:dyDescent="0.3">
      <c r="A1896" s="40" t="s">
        <v>284</v>
      </c>
      <c r="B1896" s="40" t="s">
        <v>272</v>
      </c>
      <c r="C1896" s="40" t="s">
        <v>330</v>
      </c>
      <c r="D1896" s="40" t="s">
        <v>143</v>
      </c>
      <c r="E1896" s="40" t="s">
        <v>293</v>
      </c>
      <c r="G1896" s="40" t="s">
        <v>144</v>
      </c>
      <c r="AK1896" s="40">
        <v>3.6645953599999999</v>
      </c>
      <c r="AU1896" s="40">
        <v>3.4074972950000002</v>
      </c>
      <c r="BE1896" s="40">
        <v>3.536550847</v>
      </c>
    </row>
    <row r="1897" spans="1:61" x14ac:dyDescent="0.3">
      <c r="A1897" s="40" t="s">
        <v>273</v>
      </c>
      <c r="B1897" s="40" t="s">
        <v>274</v>
      </c>
      <c r="C1897" s="40" t="s">
        <v>330</v>
      </c>
      <c r="D1897" s="40" t="s">
        <v>143</v>
      </c>
      <c r="E1897" s="40" t="s">
        <v>293</v>
      </c>
      <c r="G1897" s="40" t="s">
        <v>144</v>
      </c>
      <c r="AK1897" s="40">
        <v>1.6457096520000001</v>
      </c>
      <c r="AU1897" s="40">
        <v>1.7318862509999999</v>
      </c>
      <c r="BE1897" s="40">
        <v>1.7872208000000001</v>
      </c>
    </row>
    <row r="1898" spans="1:61" x14ac:dyDescent="0.3">
      <c r="A1898" s="40" t="s">
        <v>161</v>
      </c>
      <c r="B1898" s="40" t="s">
        <v>162</v>
      </c>
      <c r="C1898" s="40" t="s">
        <v>330</v>
      </c>
      <c r="D1898" s="40" t="s">
        <v>143</v>
      </c>
      <c r="E1898" s="40" t="s">
        <v>293</v>
      </c>
      <c r="G1898" s="40" t="s">
        <v>144</v>
      </c>
      <c r="AK1898" s="40">
        <v>0</v>
      </c>
      <c r="AU1898" s="40">
        <v>0</v>
      </c>
      <c r="BE1898" s="40">
        <v>0</v>
      </c>
    </row>
    <row r="1899" spans="1:61" x14ac:dyDescent="0.3">
      <c r="A1899" s="40" t="s">
        <v>163</v>
      </c>
      <c r="B1899" s="40" t="s">
        <v>164</v>
      </c>
      <c r="C1899" s="40" t="s">
        <v>330</v>
      </c>
      <c r="D1899" s="40" t="s">
        <v>143</v>
      </c>
      <c r="E1899" s="40" t="s">
        <v>293</v>
      </c>
      <c r="G1899" s="40" t="s">
        <v>144</v>
      </c>
      <c r="AK1899" s="40">
        <v>5.3567837110000003</v>
      </c>
      <c r="AU1899" s="40">
        <v>5.5193704229999998</v>
      </c>
      <c r="BE1899" s="40">
        <v>5.5615885030000003</v>
      </c>
    </row>
    <row r="1900" spans="1:61" x14ac:dyDescent="0.3">
      <c r="A1900" s="40" t="s">
        <v>167</v>
      </c>
      <c r="B1900" s="40" t="s">
        <v>168</v>
      </c>
      <c r="C1900" s="40" t="s">
        <v>330</v>
      </c>
      <c r="D1900" s="40" t="s">
        <v>143</v>
      </c>
      <c r="E1900" s="40" t="s">
        <v>293</v>
      </c>
      <c r="G1900" s="40" t="s">
        <v>144</v>
      </c>
    </row>
    <row r="1901" spans="1:61" x14ac:dyDescent="0.3">
      <c r="A1901" s="40" t="s">
        <v>169</v>
      </c>
      <c r="B1901" s="40" t="s">
        <v>170</v>
      </c>
      <c r="C1901" s="40" t="s">
        <v>330</v>
      </c>
      <c r="D1901" s="40" t="s">
        <v>143</v>
      </c>
      <c r="E1901" s="40" t="s">
        <v>293</v>
      </c>
      <c r="G1901" s="40" t="s">
        <v>144</v>
      </c>
      <c r="AK1901" s="40">
        <v>1.8895950100000001</v>
      </c>
      <c r="AU1901" s="40">
        <v>1.9016907780000001</v>
      </c>
      <c r="BE1901" s="40">
        <v>1.969243069</v>
      </c>
    </row>
    <row r="1902" spans="1:61" x14ac:dyDescent="0.3">
      <c r="A1902" s="40" t="s">
        <v>173</v>
      </c>
      <c r="B1902" s="40" t="s">
        <v>174</v>
      </c>
      <c r="C1902" s="40" t="s">
        <v>330</v>
      </c>
      <c r="D1902" s="40" t="s">
        <v>143</v>
      </c>
      <c r="E1902" s="40" t="s">
        <v>293</v>
      </c>
      <c r="G1902" s="40" t="s">
        <v>144</v>
      </c>
      <c r="AK1902" s="40">
        <v>5.058001752</v>
      </c>
      <c r="AU1902" s="40">
        <v>5.7665382249999997</v>
      </c>
      <c r="BE1902" s="40">
        <v>5.8151112940000003</v>
      </c>
    </row>
    <row r="1903" spans="1:61" x14ac:dyDescent="0.3">
      <c r="A1903" s="40" t="s">
        <v>5</v>
      </c>
      <c r="B1903" s="40" t="s">
        <v>6</v>
      </c>
      <c r="C1903" s="40" t="s">
        <v>329</v>
      </c>
      <c r="D1903" s="40" t="s">
        <v>145</v>
      </c>
      <c r="E1903" s="40" t="s">
        <v>293</v>
      </c>
      <c r="G1903" s="40" t="s">
        <v>146</v>
      </c>
      <c r="BC1903" s="40">
        <v>5.3</v>
      </c>
    </row>
    <row r="1904" spans="1:61" x14ac:dyDescent="0.3">
      <c r="A1904" s="40" t="s">
        <v>151</v>
      </c>
      <c r="B1904" s="40" t="s">
        <v>152</v>
      </c>
      <c r="C1904" s="40" t="s">
        <v>329</v>
      </c>
      <c r="D1904" s="40" t="s">
        <v>145</v>
      </c>
      <c r="E1904" s="40" t="s">
        <v>293</v>
      </c>
      <c r="G1904" s="40" t="s">
        <v>146</v>
      </c>
      <c r="BI1904" s="40">
        <v>9.1999999999999993</v>
      </c>
    </row>
    <row r="1905" spans="1:62" x14ac:dyDescent="0.3">
      <c r="A1905" s="40" t="s">
        <v>157</v>
      </c>
      <c r="B1905" s="40" t="s">
        <v>158</v>
      </c>
      <c r="C1905" s="40" t="s">
        <v>329</v>
      </c>
      <c r="D1905" s="40" t="s">
        <v>145</v>
      </c>
      <c r="E1905" s="40" t="s">
        <v>293</v>
      </c>
      <c r="G1905" s="40" t="s">
        <v>146</v>
      </c>
      <c r="AP1905" s="40">
        <v>9.9</v>
      </c>
      <c r="AT1905" s="40">
        <v>10.1</v>
      </c>
      <c r="AY1905" s="40">
        <v>7.7</v>
      </c>
      <c r="BE1905" s="40">
        <v>6.9</v>
      </c>
    </row>
    <row r="1906" spans="1:62" x14ac:dyDescent="0.3">
      <c r="A1906" s="40" t="s">
        <v>159</v>
      </c>
      <c r="B1906" s="40" t="s">
        <v>160</v>
      </c>
      <c r="C1906" s="40" t="s">
        <v>329</v>
      </c>
      <c r="D1906" s="40" t="s">
        <v>145</v>
      </c>
      <c r="E1906" s="40" t="s">
        <v>293</v>
      </c>
      <c r="G1906" s="40" t="s">
        <v>146</v>
      </c>
      <c r="AZ1906" s="40">
        <v>11.4</v>
      </c>
    </row>
    <row r="1907" spans="1:62" x14ac:dyDescent="0.3">
      <c r="A1907" s="40" t="s">
        <v>275</v>
      </c>
      <c r="B1907" s="40" t="s">
        <v>276</v>
      </c>
      <c r="C1907" s="40" t="s">
        <v>329</v>
      </c>
      <c r="D1907" s="40" t="s">
        <v>145</v>
      </c>
      <c r="E1907" s="40" t="s">
        <v>293</v>
      </c>
      <c r="G1907" s="40" t="s">
        <v>146</v>
      </c>
      <c r="AV1907" s="40">
        <v>19.100000000000001</v>
      </c>
    </row>
    <row r="1908" spans="1:62" x14ac:dyDescent="0.3">
      <c r="A1908" s="40" t="s">
        <v>277</v>
      </c>
      <c r="B1908" s="40" t="s">
        <v>278</v>
      </c>
      <c r="C1908" s="40" t="s">
        <v>329</v>
      </c>
      <c r="D1908" s="40" t="s">
        <v>145</v>
      </c>
      <c r="E1908" s="40" t="s">
        <v>293</v>
      </c>
      <c r="G1908" s="40" t="s">
        <v>146</v>
      </c>
      <c r="AR1908" s="40">
        <v>19.100000000000001</v>
      </c>
      <c r="AY1908" s="40">
        <v>7.1</v>
      </c>
      <c r="BE1908" s="40">
        <v>4.8</v>
      </c>
    </row>
    <row r="1909" spans="1:62" x14ac:dyDescent="0.3">
      <c r="A1909" s="40" t="s">
        <v>165</v>
      </c>
      <c r="B1909" s="40" t="s">
        <v>166</v>
      </c>
      <c r="C1909" s="40" t="s">
        <v>329</v>
      </c>
      <c r="D1909" s="40" t="s">
        <v>145</v>
      </c>
      <c r="E1909" s="40" t="s">
        <v>293</v>
      </c>
      <c r="G1909" s="40" t="s">
        <v>146</v>
      </c>
      <c r="AQ1909" s="40">
        <v>26.7</v>
      </c>
      <c r="AW1909" s="40">
        <v>19.7</v>
      </c>
      <c r="BC1909" s="40">
        <v>19.100000000000001</v>
      </c>
    </row>
    <row r="1910" spans="1:62" x14ac:dyDescent="0.3">
      <c r="A1910" s="40" t="s">
        <v>171</v>
      </c>
      <c r="B1910" s="40" t="s">
        <v>172</v>
      </c>
      <c r="C1910" s="40" t="s">
        <v>329</v>
      </c>
      <c r="D1910" s="40" t="s">
        <v>145</v>
      </c>
      <c r="E1910" s="40" t="s">
        <v>293</v>
      </c>
      <c r="G1910" s="40" t="s">
        <v>146</v>
      </c>
    </row>
    <row r="1911" spans="1:62" x14ac:dyDescent="0.3">
      <c r="A1911" s="40" t="s">
        <v>175</v>
      </c>
      <c r="B1911" s="40" t="s">
        <v>176</v>
      </c>
      <c r="C1911" s="40" t="s">
        <v>329</v>
      </c>
      <c r="D1911" s="40" t="s">
        <v>145</v>
      </c>
      <c r="E1911" s="40" t="s">
        <v>293</v>
      </c>
      <c r="G1911" s="40" t="s">
        <v>146</v>
      </c>
      <c r="AZ1911" s="40">
        <v>23.8</v>
      </c>
    </row>
    <row r="1912" spans="1:62" x14ac:dyDescent="0.3">
      <c r="A1912" s="40" t="s">
        <v>177</v>
      </c>
      <c r="B1912" s="40" t="s">
        <v>178</v>
      </c>
      <c r="C1912" s="40" t="s">
        <v>329</v>
      </c>
      <c r="D1912" s="40" t="s">
        <v>145</v>
      </c>
      <c r="E1912" s="40" t="s">
        <v>293</v>
      </c>
      <c r="G1912" s="40" t="s">
        <v>146</v>
      </c>
      <c r="BF1912" s="40">
        <v>3.9</v>
      </c>
    </row>
    <row r="1913" spans="1:62" x14ac:dyDescent="0.3">
      <c r="A1913" s="40" t="s">
        <v>179</v>
      </c>
      <c r="B1913" s="40" t="s">
        <v>180</v>
      </c>
      <c r="C1913" s="40" t="s">
        <v>329</v>
      </c>
      <c r="D1913" s="40" t="s">
        <v>145</v>
      </c>
      <c r="E1913" s="40" t="s">
        <v>293</v>
      </c>
      <c r="G1913" s="40" t="s">
        <v>146</v>
      </c>
      <c r="AM1913" s="40">
        <v>8.6999999999999993</v>
      </c>
      <c r="AQ1913" s="40">
        <v>4.3</v>
      </c>
      <c r="AT1913" s="40">
        <v>2.1</v>
      </c>
      <c r="AW1913" s="40">
        <v>3.9</v>
      </c>
      <c r="AZ1913" s="40">
        <v>3.5</v>
      </c>
      <c r="BD1913" s="40">
        <v>1.8</v>
      </c>
      <c r="BG1913" s="40">
        <v>2.5</v>
      </c>
    </row>
    <row r="1914" spans="1:62" x14ac:dyDescent="0.3">
      <c r="A1914" s="40" t="s">
        <v>279</v>
      </c>
      <c r="B1914" s="40" t="s">
        <v>280</v>
      </c>
      <c r="C1914" s="40" t="s">
        <v>329</v>
      </c>
      <c r="D1914" s="40" t="s">
        <v>145</v>
      </c>
      <c r="E1914" s="40" t="s">
        <v>293</v>
      </c>
      <c r="G1914" s="40" t="s">
        <v>146</v>
      </c>
    </row>
    <row r="1915" spans="1:62" x14ac:dyDescent="0.3">
      <c r="A1915" s="40" t="s">
        <v>281</v>
      </c>
      <c r="B1915" s="40" t="s">
        <v>282</v>
      </c>
      <c r="C1915" s="40" t="s">
        <v>329</v>
      </c>
      <c r="D1915" s="40" t="s">
        <v>145</v>
      </c>
      <c r="E1915" s="40" t="s">
        <v>293</v>
      </c>
      <c r="G1915" s="40" t="s">
        <v>146</v>
      </c>
    </row>
    <row r="1916" spans="1:62" x14ac:dyDescent="0.3">
      <c r="A1916" s="40" t="s">
        <v>147</v>
      </c>
      <c r="B1916" s="40" t="s">
        <v>148</v>
      </c>
      <c r="C1916" s="40" t="s">
        <v>330</v>
      </c>
      <c r="D1916" s="40" t="s">
        <v>145</v>
      </c>
      <c r="E1916" s="40" t="s">
        <v>293</v>
      </c>
      <c r="G1916" s="40" t="s">
        <v>146</v>
      </c>
      <c r="AX1916" s="40">
        <v>6.2</v>
      </c>
      <c r="BD1916" s="40">
        <v>6.8</v>
      </c>
      <c r="BI1916" s="40">
        <v>2.9</v>
      </c>
    </row>
    <row r="1917" spans="1:62" x14ac:dyDescent="0.3">
      <c r="A1917" s="40" t="s">
        <v>153</v>
      </c>
      <c r="B1917" s="40" t="s">
        <v>154</v>
      </c>
      <c r="C1917" s="40" t="s">
        <v>330</v>
      </c>
      <c r="D1917" s="40" t="s">
        <v>145</v>
      </c>
      <c r="E1917" s="40" t="s">
        <v>293</v>
      </c>
      <c r="G1917" s="40" t="s">
        <v>146</v>
      </c>
      <c r="AQ1917" s="40">
        <v>14.7</v>
      </c>
      <c r="AV1917" s="40">
        <v>4.3</v>
      </c>
      <c r="BB1917" s="40">
        <v>2.8</v>
      </c>
      <c r="BI1917" s="40">
        <v>1.8</v>
      </c>
    </row>
    <row r="1918" spans="1:62" x14ac:dyDescent="0.3">
      <c r="A1918" s="40" t="s">
        <v>155</v>
      </c>
      <c r="B1918" s="40" t="s">
        <v>156</v>
      </c>
      <c r="C1918" s="40" t="s">
        <v>330</v>
      </c>
      <c r="D1918" s="40" t="s">
        <v>145</v>
      </c>
      <c r="E1918" s="40" t="s">
        <v>293</v>
      </c>
      <c r="G1918" s="40" t="s">
        <v>146</v>
      </c>
      <c r="AW1918" s="40">
        <v>7.4</v>
      </c>
      <c r="BF1918" s="40">
        <v>6.6</v>
      </c>
    </row>
    <row r="1919" spans="1:62" x14ac:dyDescent="0.3">
      <c r="A1919" s="40" t="s">
        <v>284</v>
      </c>
      <c r="B1919" s="40" t="s">
        <v>272</v>
      </c>
      <c r="C1919" s="40" t="s">
        <v>330</v>
      </c>
      <c r="D1919" s="40" t="s">
        <v>145</v>
      </c>
      <c r="E1919" s="40" t="s">
        <v>293</v>
      </c>
      <c r="G1919" s="40" t="s">
        <v>146</v>
      </c>
      <c r="AW1919" s="40">
        <v>7.3</v>
      </c>
      <c r="BC1919" s="40">
        <v>9</v>
      </c>
      <c r="BJ1919" s="40">
        <v>11.2</v>
      </c>
    </row>
    <row r="1920" spans="1:62" x14ac:dyDescent="0.3">
      <c r="A1920" s="40" t="s">
        <v>273</v>
      </c>
      <c r="B1920" s="40" t="s">
        <v>274</v>
      </c>
      <c r="C1920" s="40" t="s">
        <v>330</v>
      </c>
      <c r="D1920" s="40" t="s">
        <v>145</v>
      </c>
      <c r="E1920" s="40" t="s">
        <v>293</v>
      </c>
      <c r="G1920" s="40" t="s">
        <v>146</v>
      </c>
      <c r="AZ1920" s="40">
        <v>3.7</v>
      </c>
      <c r="BG1920" s="40">
        <v>2.5</v>
      </c>
    </row>
    <row r="1921" spans="1:63" x14ac:dyDescent="0.3">
      <c r="A1921" s="40" t="s">
        <v>161</v>
      </c>
      <c r="B1921" s="40" t="s">
        <v>162</v>
      </c>
      <c r="C1921" s="40" t="s">
        <v>330</v>
      </c>
      <c r="D1921" s="40" t="s">
        <v>145</v>
      </c>
      <c r="E1921" s="40" t="s">
        <v>293</v>
      </c>
      <c r="G1921" s="40" t="s">
        <v>146</v>
      </c>
    </row>
    <row r="1922" spans="1:63" x14ac:dyDescent="0.3">
      <c r="A1922" s="40" t="s">
        <v>163</v>
      </c>
      <c r="B1922" s="40" t="s">
        <v>164</v>
      </c>
      <c r="C1922" s="40" t="s">
        <v>330</v>
      </c>
      <c r="D1922" s="40" t="s">
        <v>145</v>
      </c>
      <c r="E1922" s="40" t="s">
        <v>293</v>
      </c>
      <c r="G1922" s="40" t="s">
        <v>146</v>
      </c>
      <c r="AU1922" s="40">
        <v>7.7</v>
      </c>
      <c r="AY1922" s="40">
        <v>7.6</v>
      </c>
      <c r="BC1922" s="40">
        <v>4.9000000000000004</v>
      </c>
    </row>
    <row r="1923" spans="1:63" x14ac:dyDescent="0.3">
      <c r="A1923" s="40" t="s">
        <v>167</v>
      </c>
      <c r="B1923" s="40" t="s">
        <v>168</v>
      </c>
      <c r="C1923" s="40" t="s">
        <v>330</v>
      </c>
      <c r="D1923" s="40" t="s">
        <v>145</v>
      </c>
      <c r="E1923" s="40" t="s">
        <v>293</v>
      </c>
      <c r="G1923" s="40" t="s">
        <v>146</v>
      </c>
      <c r="BF1923" s="40">
        <v>11.3</v>
      </c>
    </row>
    <row r="1924" spans="1:63" x14ac:dyDescent="0.3">
      <c r="A1924" s="40" t="s">
        <v>169</v>
      </c>
      <c r="B1924" s="40" t="s">
        <v>170</v>
      </c>
      <c r="C1924" s="40" t="s">
        <v>330</v>
      </c>
      <c r="D1924" s="40" t="s">
        <v>145</v>
      </c>
      <c r="E1924" s="40" t="s">
        <v>293</v>
      </c>
      <c r="G1924" s="40" t="s">
        <v>146</v>
      </c>
      <c r="AX1924" s="40">
        <v>13.7</v>
      </c>
      <c r="BD1924" s="40">
        <v>11.6</v>
      </c>
    </row>
    <row r="1925" spans="1:63" x14ac:dyDescent="0.3">
      <c r="A1925" s="40" t="s">
        <v>173</v>
      </c>
      <c r="B1925" s="40" t="s">
        <v>174</v>
      </c>
      <c r="C1925" s="40" t="s">
        <v>330</v>
      </c>
      <c r="D1925" s="40" t="s">
        <v>145</v>
      </c>
      <c r="E1925" s="40" t="s">
        <v>293</v>
      </c>
      <c r="G1925" s="40" t="s">
        <v>146</v>
      </c>
      <c r="AU1925" s="40">
        <v>11.7</v>
      </c>
      <c r="AZ1925" s="40">
        <v>8.8000000000000007</v>
      </c>
      <c r="BE1925" s="40">
        <v>9.1999999999999993</v>
      </c>
    </row>
    <row r="1926" spans="1:63" x14ac:dyDescent="0.3">
      <c r="A1926" s="40" t="s">
        <v>331</v>
      </c>
      <c r="B1926" s="40" t="s">
        <v>306</v>
      </c>
      <c r="C1926" s="40" t="s">
        <v>329</v>
      </c>
      <c r="D1926" s="40" t="s">
        <v>300</v>
      </c>
      <c r="E1926" s="40" t="s">
        <v>287</v>
      </c>
      <c r="G1926" s="40" t="s">
        <v>294</v>
      </c>
      <c r="H1926" s="40">
        <v>89.921174640000004</v>
      </c>
      <c r="I1926" s="40">
        <v>89.500800170000005</v>
      </c>
      <c r="J1926" s="40">
        <v>87.691945610000005</v>
      </c>
      <c r="K1926" s="40">
        <v>88.802517429999995</v>
      </c>
      <c r="L1926" s="40">
        <v>89.542491929999997</v>
      </c>
      <c r="M1926" s="40">
        <v>92.774537330000001</v>
      </c>
      <c r="N1926" s="40">
        <v>91.032985080000003</v>
      </c>
      <c r="O1926" s="40">
        <v>91.553789750000007</v>
      </c>
      <c r="P1926" s="40">
        <v>92.337858269999998</v>
      </c>
      <c r="Q1926" s="40">
        <v>91.766870659999995</v>
      </c>
      <c r="R1926" s="40">
        <v>90.877355410000007</v>
      </c>
      <c r="S1926" s="40">
        <v>92.365510229999998</v>
      </c>
      <c r="T1926" s="40">
        <v>91.029632930000005</v>
      </c>
      <c r="U1926" s="40">
        <v>88.785002219999996</v>
      </c>
      <c r="V1926" s="40">
        <v>90.773693859999995</v>
      </c>
      <c r="W1926" s="40">
        <v>88.833474050000007</v>
      </c>
      <c r="X1926" s="40">
        <v>87.314991410000005</v>
      </c>
      <c r="Y1926" s="40">
        <v>93.208358529999998</v>
      </c>
      <c r="Z1926" s="40">
        <v>90.974147990000006</v>
      </c>
      <c r="AA1926" s="40">
        <v>88.13285295</v>
      </c>
      <c r="AB1926" s="40">
        <v>85.600683910000001</v>
      </c>
      <c r="AC1926" s="40">
        <v>87.537354690000001</v>
      </c>
      <c r="AD1926" s="40">
        <v>86.562608870000005</v>
      </c>
      <c r="AE1926" s="40">
        <v>86.136963230000006</v>
      </c>
      <c r="AF1926" s="40">
        <v>86.237353940000006</v>
      </c>
      <c r="AG1926" s="40">
        <v>84.664214000000001</v>
      </c>
      <c r="AH1926" s="40">
        <v>84.854418460000005</v>
      </c>
      <c r="AI1926" s="40">
        <v>85.401442959999997</v>
      </c>
      <c r="AJ1926" s="40">
        <v>85.320884640000003</v>
      </c>
      <c r="AK1926" s="40">
        <v>87.955174369999995</v>
      </c>
      <c r="AL1926" s="40">
        <v>97.118019610000005</v>
      </c>
      <c r="AM1926" s="40">
        <v>96.244601380000006</v>
      </c>
      <c r="AN1926" s="40">
        <v>93.128225740000005</v>
      </c>
      <c r="AO1926" s="40">
        <v>89.719203949999994</v>
      </c>
      <c r="AP1926" s="40">
        <v>92.740300410000003</v>
      </c>
      <c r="AQ1926" s="40">
        <v>93.358417259999996</v>
      </c>
      <c r="AR1926" s="40">
        <v>93.762886629999997</v>
      </c>
      <c r="AS1926" s="40">
        <v>93.833589000000003</v>
      </c>
      <c r="AT1926" s="40">
        <v>96.20112709</v>
      </c>
      <c r="AU1926" s="40">
        <v>97.245075139999997</v>
      </c>
      <c r="AV1926" s="40">
        <v>94.074774989999995</v>
      </c>
      <c r="AW1926" s="40">
        <v>96.825045110000005</v>
      </c>
      <c r="AX1926" s="40">
        <v>96.876186250000003</v>
      </c>
      <c r="AY1926" s="40">
        <v>96.872949590000005</v>
      </c>
      <c r="AZ1926" s="40">
        <v>101.4877966</v>
      </c>
      <c r="BA1926" s="40">
        <v>101.60450419999999</v>
      </c>
      <c r="BB1926" s="40">
        <v>104.02049820000001</v>
      </c>
      <c r="BC1926" s="40">
        <v>110.72966630000001</v>
      </c>
      <c r="BD1926" s="40">
        <v>110.8444404</v>
      </c>
      <c r="BE1926" s="40">
        <v>114.7443145</v>
      </c>
      <c r="BF1926" s="40">
        <v>114.1791266</v>
      </c>
      <c r="BG1926" s="40">
        <v>116.4130179</v>
      </c>
      <c r="BH1926" s="40">
        <v>117.14784969999999</v>
      </c>
      <c r="BI1926" s="40">
        <v>117.3174861</v>
      </c>
      <c r="BJ1926" s="40">
        <v>117.0860875</v>
      </c>
      <c r="BK1926" s="40">
        <v>114.35803679999999</v>
      </c>
    </row>
    <row r="1927" spans="1:63" x14ac:dyDescent="0.3">
      <c r="A1927" s="40" t="s">
        <v>332</v>
      </c>
      <c r="B1927" s="40" t="s">
        <v>307</v>
      </c>
      <c r="C1927" s="40" t="s">
        <v>330</v>
      </c>
      <c r="D1927" s="40" t="s">
        <v>300</v>
      </c>
      <c r="E1927" s="40" t="s">
        <v>287</v>
      </c>
      <c r="G1927" s="40" t="s">
        <v>294</v>
      </c>
      <c r="H1927" s="40">
        <v>74.096075889999995</v>
      </c>
      <c r="I1927" s="40">
        <v>74.01121363</v>
      </c>
      <c r="J1927" s="40">
        <v>74.139106940000005</v>
      </c>
      <c r="K1927" s="40">
        <v>76.422404510000007</v>
      </c>
      <c r="L1927" s="40">
        <v>77.137561680000005</v>
      </c>
      <c r="M1927" s="40">
        <v>78.58200755</v>
      </c>
      <c r="N1927" s="40">
        <v>80.125115440000002</v>
      </c>
      <c r="O1927" s="40">
        <v>81.549055280000005</v>
      </c>
      <c r="P1927" s="40">
        <v>80.920406659999998</v>
      </c>
      <c r="Q1927" s="40">
        <v>81.581508909999997</v>
      </c>
      <c r="R1927" s="40">
        <v>79.96222358</v>
      </c>
      <c r="S1927" s="40">
        <v>77.363785899999996</v>
      </c>
      <c r="T1927" s="40">
        <v>70.550455589999999</v>
      </c>
      <c r="U1927" s="40">
        <v>68.821981280000003</v>
      </c>
      <c r="V1927" s="40">
        <v>71.417656440000002</v>
      </c>
      <c r="W1927" s="40">
        <v>75.548457040000002</v>
      </c>
      <c r="X1927" s="40">
        <v>79.872737610000001</v>
      </c>
      <c r="Y1927" s="40">
        <v>83.13737467</v>
      </c>
      <c r="Z1927" s="40">
        <v>83.997784469999999</v>
      </c>
      <c r="AA1927" s="40">
        <v>88.737378759999999</v>
      </c>
      <c r="AB1927" s="40">
        <v>89.402470620000003</v>
      </c>
      <c r="AC1927" s="40">
        <v>89.918892779999993</v>
      </c>
      <c r="AD1927" s="40">
        <v>88.413436809999993</v>
      </c>
      <c r="AE1927" s="40">
        <v>81.957265419999999</v>
      </c>
      <c r="AF1927" s="40">
        <v>80.567713639999994</v>
      </c>
      <c r="AG1927" s="40">
        <v>81.620681349999998</v>
      </c>
      <c r="AH1927" s="40">
        <v>82.203978919999997</v>
      </c>
      <c r="AI1927" s="40">
        <v>82.067354870000003</v>
      </c>
      <c r="AJ1927" s="40">
        <v>82.265728760000002</v>
      </c>
      <c r="AK1927" s="40">
        <v>84.496049099999993</v>
      </c>
      <c r="AL1927" s="40">
        <v>93.818965210000002</v>
      </c>
      <c r="AM1927" s="40">
        <v>91.924670750000004</v>
      </c>
      <c r="AN1927" s="40">
        <v>91.343309120000001</v>
      </c>
      <c r="AO1927" s="40">
        <v>90.197498879999998</v>
      </c>
      <c r="AP1927" s="40">
        <v>90.057101549999999</v>
      </c>
      <c r="AQ1927" s="40">
        <v>91.295322659999997</v>
      </c>
      <c r="AR1927" s="40">
        <v>92.355962890000001</v>
      </c>
      <c r="AS1927" s="40">
        <v>93.576967609999997</v>
      </c>
      <c r="AT1927" s="40">
        <v>94.412252199999998</v>
      </c>
      <c r="AU1927" s="40">
        <v>94.645741950000001</v>
      </c>
      <c r="AV1927" s="40">
        <v>97.136284029999999</v>
      </c>
      <c r="AW1927" s="40">
        <v>97.650077969999998</v>
      </c>
      <c r="AX1927" s="40">
        <v>97.775692109999994</v>
      </c>
      <c r="AY1927" s="40">
        <v>99.590704389999999</v>
      </c>
      <c r="AZ1927" s="40">
        <v>100.4149251</v>
      </c>
      <c r="BA1927" s="40">
        <v>99.987633689999996</v>
      </c>
      <c r="BB1927" s="40">
        <v>103.07352280000001</v>
      </c>
      <c r="BC1927" s="40">
        <v>104.992164</v>
      </c>
      <c r="BD1927" s="40">
        <v>104.46104939999999</v>
      </c>
      <c r="BE1927" s="40">
        <v>103.3194634</v>
      </c>
      <c r="BF1927" s="40">
        <v>102.4657811</v>
      </c>
      <c r="BG1927" s="40">
        <v>103.47013130000001</v>
      </c>
      <c r="BH1927" s="40">
        <v>100.7019907</v>
      </c>
      <c r="BI1927" s="40">
        <v>99.683239299999997</v>
      </c>
      <c r="BJ1927" s="40">
        <v>96.672267779999999</v>
      </c>
      <c r="BK1927" s="40">
        <v>95.763534160000006</v>
      </c>
    </row>
    <row r="1928" spans="1:63" x14ac:dyDescent="0.3">
      <c r="A1928" s="40" t="s">
        <v>331</v>
      </c>
      <c r="B1928" s="40" t="s">
        <v>306</v>
      </c>
      <c r="C1928" s="40" t="s">
        <v>329</v>
      </c>
      <c r="D1928" s="40" t="s">
        <v>301</v>
      </c>
      <c r="E1928" s="40" t="s">
        <v>287</v>
      </c>
      <c r="G1928" s="40" t="s">
        <v>296</v>
      </c>
      <c r="H1928" s="40">
        <v>36.586057250000003</v>
      </c>
      <c r="I1928" s="40">
        <v>37.512164110000001</v>
      </c>
      <c r="J1928" s="40">
        <v>38.435893020000002</v>
      </c>
      <c r="K1928" s="40">
        <v>39.29897656</v>
      </c>
      <c r="L1928" s="40">
        <v>39.868751789999997</v>
      </c>
      <c r="M1928" s="40">
        <v>41.452577060000003</v>
      </c>
      <c r="N1928" s="40">
        <v>45.545789620000001</v>
      </c>
      <c r="O1928" s="40">
        <v>44.225643300000002</v>
      </c>
      <c r="P1928" s="40">
        <v>46.270367100000001</v>
      </c>
      <c r="Q1928" s="40">
        <v>46.851283180000003</v>
      </c>
      <c r="R1928" s="40">
        <v>50.475347190000001</v>
      </c>
      <c r="S1928" s="40">
        <v>52.57639726</v>
      </c>
      <c r="T1928" s="40">
        <v>50.349497540000002</v>
      </c>
      <c r="U1928" s="40">
        <v>54.68360998</v>
      </c>
      <c r="V1928" s="40">
        <v>54.10759247</v>
      </c>
      <c r="W1928" s="40">
        <v>54.616225980000003</v>
      </c>
      <c r="X1928" s="40">
        <v>55.139718950000002</v>
      </c>
      <c r="Y1928" s="40">
        <v>56.48381225</v>
      </c>
      <c r="Z1928" s="40">
        <v>54.892720429999997</v>
      </c>
      <c r="AA1928" s="40">
        <v>55.924942710000003</v>
      </c>
      <c r="AB1928" s="40">
        <v>58.72245848</v>
      </c>
      <c r="AC1928" s="40">
        <v>57.202482359999998</v>
      </c>
      <c r="AD1928" s="40">
        <v>54.685489019999999</v>
      </c>
      <c r="AE1928" s="40">
        <v>56.207789730000002</v>
      </c>
      <c r="AF1928" s="40">
        <v>59.540979659999998</v>
      </c>
      <c r="AG1928" s="40">
        <v>60.567268990000002</v>
      </c>
      <c r="AH1928" s="40">
        <v>61.15746231</v>
      </c>
      <c r="AI1928" s="40">
        <v>63.723048650000003</v>
      </c>
      <c r="AJ1928" s="40">
        <v>65.881792930000003</v>
      </c>
      <c r="AK1928" s="40">
        <v>66.238387939999996</v>
      </c>
      <c r="AL1928" s="40">
        <v>68.473927070000002</v>
      </c>
      <c r="AM1928" s="40">
        <v>63.018231409999999</v>
      </c>
      <c r="AN1928" s="40">
        <v>67.344762669999994</v>
      </c>
      <c r="AO1928" s="40">
        <v>68.354713079999996</v>
      </c>
      <c r="AP1928" s="40">
        <v>67.805679019999999</v>
      </c>
      <c r="AQ1928" s="40">
        <v>74.801466610000006</v>
      </c>
      <c r="AR1928" s="40">
        <v>75.498986250000002</v>
      </c>
      <c r="AS1928" s="40">
        <v>76.337703259999998</v>
      </c>
      <c r="AT1928" s="40">
        <v>80.064185429999995</v>
      </c>
      <c r="AU1928" s="40">
        <v>82.747686830000006</v>
      </c>
      <c r="AV1928" s="40">
        <v>84.447995980000002</v>
      </c>
      <c r="AW1928" s="40">
        <v>87.903179429999994</v>
      </c>
      <c r="AX1928" s="40">
        <v>91.967048250000005</v>
      </c>
      <c r="AY1928" s="40">
        <v>96.258483740000003</v>
      </c>
      <c r="AZ1928" s="40">
        <v>100.1979956</v>
      </c>
      <c r="BA1928" s="40">
        <v>103.55372389999999</v>
      </c>
      <c r="BB1928" s="40">
        <v>106.8791518</v>
      </c>
      <c r="BC1928" s="40">
        <v>112.34669940000001</v>
      </c>
      <c r="BD1928" s="40">
        <v>122.6831069</v>
      </c>
      <c r="BE1928" s="40">
        <v>133.67944180000001</v>
      </c>
      <c r="BF1928" s="40">
        <v>137.86768330000001</v>
      </c>
      <c r="BG1928" s="40">
        <v>137.36706609999999</v>
      </c>
      <c r="BH1928" s="40">
        <v>144.6193462</v>
      </c>
      <c r="BI1928" s="40">
        <v>145.74507600000001</v>
      </c>
      <c r="BJ1928" s="40">
        <v>145.53240120000001</v>
      </c>
      <c r="BK1928" s="40">
        <v>143.95189920000001</v>
      </c>
    </row>
    <row r="1929" spans="1:63" x14ac:dyDescent="0.3">
      <c r="A1929" s="40" t="s">
        <v>332</v>
      </c>
      <c r="B1929" s="40" t="s">
        <v>307</v>
      </c>
      <c r="C1929" s="40" t="s">
        <v>330</v>
      </c>
      <c r="D1929" s="40" t="s">
        <v>301</v>
      </c>
      <c r="E1929" s="40" t="s">
        <v>287</v>
      </c>
      <c r="G1929" s="40" t="s">
        <v>296</v>
      </c>
      <c r="H1929" s="40">
        <v>30.090590110000001</v>
      </c>
      <c r="I1929" s="40">
        <v>31.68020782</v>
      </c>
      <c r="J1929" s="40">
        <v>33.090204180000001</v>
      </c>
      <c r="K1929" s="40">
        <v>33.609054669999999</v>
      </c>
      <c r="L1929" s="40">
        <v>34.202602159999998</v>
      </c>
      <c r="M1929" s="40">
        <v>34.506837599999997</v>
      </c>
      <c r="N1929" s="40">
        <v>35.83511377</v>
      </c>
      <c r="O1929" s="40">
        <v>35.838546090000001</v>
      </c>
      <c r="P1929" s="40">
        <v>37.03143816</v>
      </c>
      <c r="Q1929" s="40">
        <v>36.91753465</v>
      </c>
      <c r="R1929" s="40">
        <v>36.968418200000002</v>
      </c>
      <c r="S1929" s="40">
        <v>34.232274279999999</v>
      </c>
      <c r="T1929" s="40">
        <v>32.073990549999998</v>
      </c>
      <c r="U1929" s="40">
        <v>34.805001699999998</v>
      </c>
      <c r="V1929" s="40">
        <v>36.39392883</v>
      </c>
      <c r="W1929" s="40">
        <v>36.901056429999997</v>
      </c>
      <c r="X1929" s="40">
        <v>37.165527509999997</v>
      </c>
      <c r="Y1929" s="40">
        <v>39.668449260000003</v>
      </c>
      <c r="Z1929" s="40">
        <v>39.633968179999997</v>
      </c>
      <c r="AA1929" s="40">
        <v>40.915164240000003</v>
      </c>
      <c r="AB1929" s="40">
        <v>42.70297274</v>
      </c>
      <c r="AC1929" s="40">
        <v>42.799574380000003</v>
      </c>
      <c r="AD1929" s="40">
        <v>41.884089359999997</v>
      </c>
      <c r="AE1929" s="40">
        <v>39.675091690000002</v>
      </c>
      <c r="AF1929" s="40">
        <v>43.395744729999997</v>
      </c>
      <c r="AG1929" s="40">
        <v>45.465086399999997</v>
      </c>
      <c r="AH1929" s="40">
        <v>45.41474307</v>
      </c>
      <c r="AI1929" s="40">
        <v>49.973374560000003</v>
      </c>
      <c r="AJ1929" s="40">
        <v>51.57810619</v>
      </c>
      <c r="AK1929" s="40">
        <v>52.50184488</v>
      </c>
      <c r="AL1929" s="40">
        <v>63.538670490000001</v>
      </c>
      <c r="AM1929" s="40">
        <v>64.150833120000001</v>
      </c>
      <c r="AN1929" s="40">
        <v>64.409641019999995</v>
      </c>
      <c r="AO1929" s="40">
        <v>66.914111030000001</v>
      </c>
      <c r="AP1929" s="40">
        <v>69.502382659999995</v>
      </c>
      <c r="AQ1929" s="40">
        <v>72.696380520000005</v>
      </c>
      <c r="AR1929" s="40">
        <v>73.846545259999999</v>
      </c>
      <c r="AS1929" s="40">
        <v>80.667707640000003</v>
      </c>
      <c r="AT1929" s="40">
        <v>82.932835870000005</v>
      </c>
      <c r="AU1929" s="40">
        <v>81.895649000000006</v>
      </c>
      <c r="AV1929" s="40">
        <v>86.996053979999999</v>
      </c>
      <c r="AW1929" s="40">
        <v>88.112214679999994</v>
      </c>
      <c r="AX1929" s="40">
        <v>94.131028380000004</v>
      </c>
      <c r="AY1929" s="40">
        <v>93.231146940000002</v>
      </c>
      <c r="AZ1929" s="40">
        <v>101.82774089999999</v>
      </c>
      <c r="BA1929" s="40">
        <v>105.02864630000001</v>
      </c>
      <c r="BB1929" s="40">
        <v>105.5188718</v>
      </c>
      <c r="BC1929" s="40">
        <v>115.0925033</v>
      </c>
      <c r="BD1929" s="40">
        <v>110.2971244</v>
      </c>
      <c r="BE1929" s="40">
        <v>127.9226843</v>
      </c>
      <c r="BF1929" s="40">
        <v>118.375584</v>
      </c>
      <c r="BG1929" s="40">
        <v>134.2142255</v>
      </c>
      <c r="BH1929" s="40">
        <v>132.56620570000001</v>
      </c>
      <c r="BI1929" s="40">
        <v>138.04091790000001</v>
      </c>
      <c r="BJ1929" s="40">
        <v>142.616208</v>
      </c>
      <c r="BK1929" s="40">
        <v>147.42087770000001</v>
      </c>
    </row>
    <row r="1930" spans="1:63" x14ac:dyDescent="0.3">
      <c r="A1930" s="40" t="s">
        <v>331</v>
      </c>
      <c r="B1930" s="40" t="s">
        <v>306</v>
      </c>
      <c r="C1930" s="40" t="s">
        <v>329</v>
      </c>
      <c r="D1930" s="40" t="s">
        <v>302</v>
      </c>
      <c r="E1930" s="40" t="s">
        <v>287</v>
      </c>
      <c r="G1930" s="40" t="s">
        <v>295</v>
      </c>
      <c r="H1930" s="40">
        <v>0</v>
      </c>
      <c r="I1930" s="40">
        <v>0</v>
      </c>
      <c r="J1930" s="40">
        <v>0</v>
      </c>
      <c r="K1930" s="40">
        <v>0</v>
      </c>
      <c r="L1930" s="40">
        <v>0</v>
      </c>
      <c r="M1930" s="40">
        <v>0</v>
      </c>
      <c r="N1930" s="40">
        <v>0</v>
      </c>
      <c r="O1930" s="40">
        <v>0</v>
      </c>
      <c r="P1930" s="40">
        <v>0</v>
      </c>
      <c r="Q1930" s="40">
        <v>0</v>
      </c>
      <c r="R1930" s="40">
        <v>0</v>
      </c>
      <c r="S1930" s="40">
        <v>0</v>
      </c>
      <c r="T1930" s="40">
        <v>0</v>
      </c>
      <c r="U1930" s="40">
        <v>0</v>
      </c>
      <c r="V1930" s="40">
        <v>0</v>
      </c>
      <c r="W1930" s="40">
        <v>0</v>
      </c>
      <c r="X1930" s="40">
        <v>0</v>
      </c>
      <c r="Y1930" s="40">
        <v>0</v>
      </c>
      <c r="Z1930" s="40">
        <v>0</v>
      </c>
      <c r="AA1930" s="40">
        <v>0</v>
      </c>
      <c r="AB1930" s="40">
        <v>0</v>
      </c>
      <c r="AC1930" s="40">
        <v>0</v>
      </c>
      <c r="AD1930" s="40">
        <v>0</v>
      </c>
      <c r="AE1930" s="40">
        <v>0</v>
      </c>
      <c r="AF1930" s="40">
        <v>0</v>
      </c>
      <c r="AG1930" s="40">
        <v>0</v>
      </c>
      <c r="AH1930" s="40">
        <v>0</v>
      </c>
      <c r="AI1930" s="40">
        <v>0</v>
      </c>
      <c r="AJ1930" s="40">
        <v>0</v>
      </c>
      <c r="AK1930" s="40">
        <v>0</v>
      </c>
      <c r="AL1930" s="40">
        <v>0</v>
      </c>
      <c r="AM1930" s="40">
        <v>0</v>
      </c>
      <c r="AN1930" s="40">
        <v>0</v>
      </c>
      <c r="AO1930" s="40">
        <v>0</v>
      </c>
      <c r="AP1930" s="40">
        <v>0</v>
      </c>
      <c r="AQ1930" s="40">
        <v>0</v>
      </c>
      <c r="AR1930" s="40">
        <v>0</v>
      </c>
      <c r="AS1930" s="40">
        <v>0</v>
      </c>
      <c r="AT1930" s="40">
        <v>0</v>
      </c>
      <c r="AU1930" s="40">
        <v>0</v>
      </c>
      <c r="AV1930" s="40">
        <v>0</v>
      </c>
      <c r="AW1930" s="40">
        <v>105.9839492</v>
      </c>
      <c r="AX1930" s="40">
        <v>76.775684630000001</v>
      </c>
      <c r="AY1930" s="40">
        <v>98.687998690000001</v>
      </c>
      <c r="AZ1930" s="40">
        <v>91.193365900000003</v>
      </c>
      <c r="BA1930" s="40">
        <v>110.1092199</v>
      </c>
      <c r="BB1930" s="40">
        <v>106.691806</v>
      </c>
      <c r="BC1930" s="40">
        <v>171.14973839999999</v>
      </c>
      <c r="BD1930" s="40">
        <v>122.7210013</v>
      </c>
      <c r="BE1930" s="40">
        <v>156.90784959999999</v>
      </c>
      <c r="BF1930" s="40">
        <v>177.16382849999999</v>
      </c>
      <c r="BG1930" s="40">
        <v>158.82432420000001</v>
      </c>
      <c r="BH1930" s="40">
        <v>163.1842838</v>
      </c>
      <c r="BI1930" s="40">
        <v>184.49944859999999</v>
      </c>
      <c r="BJ1930" s="40">
        <v>150.77195359999999</v>
      </c>
      <c r="BK1930" s="40">
        <v>160.90930499999999</v>
      </c>
    </row>
    <row r="1931" spans="1:63" x14ac:dyDescent="0.3">
      <c r="A1931" s="40" t="s">
        <v>332</v>
      </c>
      <c r="B1931" s="40" t="s">
        <v>307</v>
      </c>
      <c r="C1931" s="40" t="s">
        <v>330</v>
      </c>
      <c r="D1931" s="40" t="s">
        <v>302</v>
      </c>
      <c r="E1931" s="40" t="s">
        <v>287</v>
      </c>
      <c r="G1931" s="40" t="s">
        <v>295</v>
      </c>
      <c r="H1931" s="40">
        <v>0</v>
      </c>
      <c r="I1931" s="40">
        <v>0</v>
      </c>
      <c r="J1931" s="40">
        <v>0</v>
      </c>
      <c r="K1931" s="40">
        <v>0</v>
      </c>
      <c r="L1931" s="40">
        <v>0</v>
      </c>
      <c r="M1931" s="40">
        <v>0</v>
      </c>
      <c r="N1931" s="40">
        <v>0</v>
      </c>
      <c r="O1931" s="40">
        <v>0</v>
      </c>
      <c r="P1931" s="40">
        <v>0</v>
      </c>
      <c r="Q1931" s="40">
        <v>0</v>
      </c>
      <c r="R1931" s="40">
        <v>0</v>
      </c>
      <c r="S1931" s="40">
        <v>0</v>
      </c>
      <c r="T1931" s="40">
        <v>0</v>
      </c>
      <c r="U1931" s="40">
        <v>0</v>
      </c>
      <c r="V1931" s="40">
        <v>0</v>
      </c>
      <c r="W1931" s="40">
        <v>0</v>
      </c>
      <c r="X1931" s="40">
        <v>0</v>
      </c>
      <c r="Y1931" s="40">
        <v>0</v>
      </c>
      <c r="Z1931" s="40">
        <v>0</v>
      </c>
      <c r="AA1931" s="40">
        <v>0</v>
      </c>
      <c r="AB1931" s="40">
        <v>0</v>
      </c>
      <c r="AC1931" s="40">
        <v>0</v>
      </c>
      <c r="AD1931" s="40">
        <v>0</v>
      </c>
      <c r="AE1931" s="40">
        <v>0</v>
      </c>
      <c r="AF1931" s="40">
        <v>0</v>
      </c>
      <c r="AG1931" s="40">
        <v>0</v>
      </c>
      <c r="AH1931" s="40">
        <v>0</v>
      </c>
      <c r="AI1931" s="40">
        <v>0</v>
      </c>
      <c r="AJ1931" s="40">
        <v>0</v>
      </c>
      <c r="AK1931" s="40">
        <v>0</v>
      </c>
      <c r="AL1931" s="40">
        <v>0</v>
      </c>
      <c r="AM1931" s="40">
        <v>0</v>
      </c>
      <c r="AN1931" s="40">
        <v>0</v>
      </c>
      <c r="AO1931" s="40">
        <v>0</v>
      </c>
      <c r="AP1931" s="40">
        <v>0</v>
      </c>
      <c r="AQ1931" s="40">
        <v>0</v>
      </c>
      <c r="AR1931" s="40">
        <v>0</v>
      </c>
      <c r="AS1931" s="40">
        <v>0</v>
      </c>
      <c r="AT1931" s="40">
        <v>0</v>
      </c>
      <c r="AU1931" s="40">
        <v>0</v>
      </c>
      <c r="AV1931" s="40">
        <v>0</v>
      </c>
      <c r="AW1931" s="40">
        <v>52.686797470000002</v>
      </c>
      <c r="AX1931" s="40">
        <v>49.87380366</v>
      </c>
      <c r="AY1931" s="40">
        <v>71.164682299999996</v>
      </c>
      <c r="AZ1931" s="40">
        <v>61.690741010000004</v>
      </c>
      <c r="BA1931" s="40">
        <v>80.930255059999993</v>
      </c>
      <c r="BB1931" s="40">
        <v>60.602378969999997</v>
      </c>
      <c r="BC1931" s="40">
        <v>51.071933819999998</v>
      </c>
      <c r="BD1931" s="40">
        <v>51.01125596</v>
      </c>
      <c r="BE1931" s="40">
        <v>90.308153950000005</v>
      </c>
      <c r="BF1931" s="40">
        <v>68.30308264</v>
      </c>
      <c r="BG1931" s="40">
        <v>102.8089082</v>
      </c>
      <c r="BH1931" s="40">
        <v>96.383701189999996</v>
      </c>
      <c r="BI1931" s="40">
        <v>110.2962855</v>
      </c>
      <c r="BJ1931" s="40">
        <v>89.937140630000002</v>
      </c>
      <c r="BK1931" s="40">
        <v>90.397248140000002</v>
      </c>
    </row>
    <row r="1932" spans="1:63" x14ac:dyDescent="0.3">
      <c r="A1932" s="40" t="s">
        <v>5</v>
      </c>
      <c r="B1932" s="40" t="s">
        <v>6</v>
      </c>
      <c r="C1932" s="40" t="s">
        <v>329</v>
      </c>
      <c r="D1932" s="40" t="s">
        <v>308</v>
      </c>
      <c r="E1932" s="40" t="s">
        <v>287</v>
      </c>
      <c r="F1932" s="40">
        <v>0</v>
      </c>
      <c r="G1932" s="40" t="s">
        <v>309</v>
      </c>
      <c r="H1932" s="40">
        <v>0.37078651699999998</v>
      </c>
      <c r="I1932" s="40">
        <v>0.39444444400000001</v>
      </c>
      <c r="J1932" s="40">
        <v>0.40992647100000001</v>
      </c>
      <c r="K1932" s="40">
        <v>0.44501818199999998</v>
      </c>
      <c r="L1932" s="40">
        <v>0.48104693100000001</v>
      </c>
      <c r="M1932" s="40">
        <v>0.50214285700000005</v>
      </c>
      <c r="N1932" s="40">
        <v>0.54679367499999998</v>
      </c>
      <c r="O1932" s="40">
        <v>0.54258758699999998</v>
      </c>
      <c r="P1932" s="40">
        <v>0.58575862099999998</v>
      </c>
      <c r="Q1932" s="40">
        <v>0.63892434499999995</v>
      </c>
      <c r="R1932" s="40">
        <v>0.69244827600000003</v>
      </c>
      <c r="S1932" s="40">
        <v>0.71310344800000003</v>
      </c>
      <c r="T1932" s="40">
        <v>0.72713793100000002</v>
      </c>
      <c r="U1932" s="40">
        <v>0.74120689699999998</v>
      </c>
      <c r="V1932" s="40">
        <v>0.75517241400000001</v>
      </c>
      <c r="W1932" s="40">
        <v>0.70879310299999998</v>
      </c>
      <c r="X1932" s="40">
        <v>0.72275862099999999</v>
      </c>
      <c r="Y1932" s="40">
        <v>0.74879310300000002</v>
      </c>
      <c r="Z1932" s="40">
        <v>0.77482758600000001</v>
      </c>
      <c r="AA1932" s="40">
        <v>0.79982758600000003</v>
      </c>
      <c r="AB1932" s="40">
        <v>0.81310344800000001</v>
      </c>
      <c r="AC1932" s="40">
        <v>0.82637930999999998</v>
      </c>
      <c r="AD1932" s="40">
        <v>0.83931034500000001</v>
      </c>
      <c r="AE1932" s="40">
        <v>0.85258620699999998</v>
      </c>
      <c r="AF1932" s="40">
        <v>0.86551724100000005</v>
      </c>
      <c r="AG1932" s="40">
        <v>0.87844827599999997</v>
      </c>
      <c r="AH1932" s="40">
        <v>0.85517241399999999</v>
      </c>
      <c r="AI1932" s="40">
        <v>0.83275862099999998</v>
      </c>
      <c r="AJ1932" s="40">
        <v>0.81</v>
      </c>
      <c r="AK1932" s="40">
        <v>0.80827586200000001</v>
      </c>
      <c r="AL1932" s="40">
        <v>0.80644067799999997</v>
      </c>
      <c r="AM1932" s="40">
        <v>0.806666667</v>
      </c>
      <c r="AN1932" s="40">
        <v>0.78149999999999997</v>
      </c>
      <c r="AO1932" s="40">
        <v>0.75633333300000005</v>
      </c>
      <c r="AP1932" s="40">
        <v>0.75666666699999996</v>
      </c>
      <c r="AQ1932" s="40">
        <v>0.83376666700000002</v>
      </c>
      <c r="AR1932" s="40">
        <v>0.89639999999999997</v>
      </c>
      <c r="AS1932" s="40">
        <v>0.98173333299999999</v>
      </c>
      <c r="AT1932" s="40">
        <v>0.98786666700000003</v>
      </c>
      <c r="AU1932" s="40">
        <v>1.026466667</v>
      </c>
      <c r="AV1932" s="40">
        <v>1.0316666670000001</v>
      </c>
      <c r="AW1932" s="40">
        <v>0.98709677399999995</v>
      </c>
      <c r="AX1932" s="40">
        <v>0.91666666699999999</v>
      </c>
      <c r="AY1932" s="40">
        <v>0.89737878800000004</v>
      </c>
      <c r="AZ1932" s="40">
        <v>0.97934675800000004</v>
      </c>
      <c r="BA1932" s="40">
        <v>1.0020473640000001</v>
      </c>
      <c r="BB1932" s="40">
        <v>0.99512220600000001</v>
      </c>
      <c r="BC1932" s="40">
        <v>1.018194676</v>
      </c>
      <c r="BD1932" s="40">
        <v>0.88553437499999998</v>
      </c>
      <c r="BE1932" s="40">
        <v>0.88397224399999996</v>
      </c>
      <c r="BF1932" s="40">
        <v>0.78860300000000005</v>
      </c>
      <c r="BG1932" s="40">
        <v>0.80647983000000001</v>
      </c>
      <c r="BH1932" s="40">
        <v>0.79110020400000003</v>
      </c>
      <c r="BI1932" s="40">
        <v>0.80889693900000004</v>
      </c>
      <c r="BJ1932" s="40">
        <v>0.82485689799999995</v>
      </c>
      <c r="BK1932" s="40">
        <v>0.822744327</v>
      </c>
    </row>
    <row r="1933" spans="1:63" x14ac:dyDescent="0.3">
      <c r="A1933" s="40" t="s">
        <v>151</v>
      </c>
      <c r="B1933" s="40" t="s">
        <v>152</v>
      </c>
      <c r="C1933" s="40" t="s">
        <v>329</v>
      </c>
      <c r="D1933" s="40" t="s">
        <v>308</v>
      </c>
      <c r="E1933" s="40" t="s">
        <v>287</v>
      </c>
      <c r="F1933" s="40">
        <v>0</v>
      </c>
      <c r="G1933" s="40" t="s">
        <v>309</v>
      </c>
      <c r="H1933" s="40">
        <v>0.53925925900000005</v>
      </c>
      <c r="I1933" s="40">
        <v>0.532522143</v>
      </c>
      <c r="J1933" s="40">
        <v>0.51685359099999995</v>
      </c>
      <c r="K1933" s="40">
        <v>0.51576720399999998</v>
      </c>
      <c r="L1933" s="40">
        <v>0.54898148099999999</v>
      </c>
      <c r="M1933" s="40">
        <v>0.56351925599999997</v>
      </c>
      <c r="N1933" s="40">
        <v>0.59522182700000004</v>
      </c>
      <c r="O1933" s="40">
        <v>0.60193200000000002</v>
      </c>
      <c r="P1933" s="40">
        <v>0.53529717700000001</v>
      </c>
      <c r="Q1933" s="40">
        <v>0.58481265999999998</v>
      </c>
      <c r="R1933" s="40">
        <v>0.593056943</v>
      </c>
      <c r="S1933" s="40">
        <v>0.65980055800000004</v>
      </c>
      <c r="T1933" s="40">
        <v>0.66429172000000003</v>
      </c>
      <c r="U1933" s="40">
        <v>0.67316935499999997</v>
      </c>
      <c r="V1933" s="40">
        <v>0.69426784900000005</v>
      </c>
      <c r="W1933" s="40">
        <v>0.68556149700000002</v>
      </c>
      <c r="X1933" s="40">
        <v>0.68152866199999995</v>
      </c>
      <c r="Y1933" s="40">
        <v>0.68727272699999997</v>
      </c>
      <c r="Z1933" s="40">
        <v>0.712043011</v>
      </c>
      <c r="AA1933" s="40">
        <v>0.55623655900000002</v>
      </c>
      <c r="AB1933" s="40">
        <v>0.42927957</v>
      </c>
      <c r="AC1933" s="40">
        <v>0.43201075300000003</v>
      </c>
      <c r="AD1933" s="40">
        <v>0.43022580599999999</v>
      </c>
      <c r="AE1933" s="40">
        <v>0.43768817199999999</v>
      </c>
      <c r="AF1933" s="40">
        <v>0.39851462399999998</v>
      </c>
      <c r="AG1933" s="40">
        <v>0.47383451599999998</v>
      </c>
      <c r="AH1933" s="40">
        <v>0.43307311799999998</v>
      </c>
      <c r="AI1933" s="40">
        <v>0.44437731200000002</v>
      </c>
      <c r="AJ1933" s="40">
        <v>0.44000268799999998</v>
      </c>
      <c r="AK1933" s="40">
        <v>0.46218763400000001</v>
      </c>
      <c r="AL1933" s="40">
        <v>0.46946591399999998</v>
      </c>
      <c r="AM1933" s="40">
        <v>0.47101935499999997</v>
      </c>
      <c r="AN1933" s="40">
        <v>0.45373408599999998</v>
      </c>
      <c r="AO1933" s="40">
        <v>0.41008408600000001</v>
      </c>
      <c r="AP1933" s="40">
        <v>0.42339766000000001</v>
      </c>
      <c r="AQ1933" s="40">
        <v>0.41374223399999999</v>
      </c>
      <c r="AR1933" s="40">
        <v>0.41848126299999999</v>
      </c>
      <c r="AS1933" s="40">
        <v>0.37258315800000003</v>
      </c>
      <c r="AT1933" s="40">
        <v>0.36198979199999998</v>
      </c>
      <c r="AU1933" s="40">
        <v>0.37522354200000002</v>
      </c>
      <c r="AV1933" s="40">
        <v>0.38514984600000002</v>
      </c>
      <c r="AW1933" s="40">
        <v>0.35218488799999997</v>
      </c>
      <c r="AX1933" s="40">
        <v>0.37235828300000001</v>
      </c>
      <c r="AY1933" s="40">
        <v>0.40262822300000001</v>
      </c>
      <c r="AZ1933" s="40">
        <v>0.44548117199999998</v>
      </c>
      <c r="BA1933" s="40">
        <v>0.52686922199999997</v>
      </c>
      <c r="BB1933" s="40">
        <v>0.59020447099999995</v>
      </c>
      <c r="BC1933" s="40">
        <v>0.59197744399999996</v>
      </c>
      <c r="BD1933" s="40">
        <v>0.62747494699999995</v>
      </c>
      <c r="BE1933" s="40">
        <v>0.69844126299999998</v>
      </c>
      <c r="BF1933" s="40">
        <v>0.71932169999999995</v>
      </c>
      <c r="BG1933" s="40">
        <v>0.65415818199999998</v>
      </c>
      <c r="BH1933" s="40">
        <v>0.74331049999999999</v>
      </c>
      <c r="BI1933" s="40">
        <v>0.71411791700000005</v>
      </c>
      <c r="BJ1933" s="40">
        <v>0.69439474999999995</v>
      </c>
      <c r="BK1933" s="40">
        <v>0.53434291700000003</v>
      </c>
    </row>
    <row r="1934" spans="1:63" x14ac:dyDescent="0.3">
      <c r="A1934" s="40" t="s">
        <v>157</v>
      </c>
      <c r="B1934" s="40" t="s">
        <v>158</v>
      </c>
      <c r="C1934" s="40" t="s">
        <v>329</v>
      </c>
      <c r="D1934" s="40" t="s">
        <v>308</v>
      </c>
      <c r="E1934" s="40" t="s">
        <v>287</v>
      </c>
      <c r="F1934" s="40">
        <v>0</v>
      </c>
      <c r="G1934" s="40" t="s">
        <v>309</v>
      </c>
      <c r="AN1934" s="40">
        <v>2.2534999999999998</v>
      </c>
      <c r="AO1934" s="40">
        <v>2.269130085</v>
      </c>
      <c r="AP1934" s="40">
        <v>2.2935131790000001</v>
      </c>
      <c r="AQ1934" s="40">
        <v>2.4055533389999999</v>
      </c>
      <c r="AR1934" s="40">
        <v>2.5170348480000002</v>
      </c>
      <c r="AS1934" s="40">
        <v>2.7285552360000001</v>
      </c>
      <c r="AT1934" s="40">
        <v>2.6744594400000001</v>
      </c>
      <c r="AU1934" s="40">
        <v>2.5107575999999998</v>
      </c>
      <c r="AV1934" s="40">
        <v>2.7122670000000002</v>
      </c>
      <c r="AW1934" s="40">
        <v>3.144152847</v>
      </c>
      <c r="AX1934" s="40">
        <v>2.7543923870000002</v>
      </c>
      <c r="AY1934" s="40">
        <v>2.4601306209999998</v>
      </c>
      <c r="AZ1934" s="40">
        <v>2.4941794590000002</v>
      </c>
      <c r="BA1934" s="40">
        <v>2.5684146609999998</v>
      </c>
      <c r="BB1934" s="40">
        <v>2.712789999</v>
      </c>
      <c r="BC1934" s="40">
        <v>2.8731134209999998</v>
      </c>
      <c r="BD1934" s="40">
        <v>2.8973949960000001</v>
      </c>
      <c r="BE1934" s="40">
        <v>2.8971595880000001</v>
      </c>
      <c r="BF1934" s="40">
        <v>2.7100123389999999</v>
      </c>
      <c r="BG1934" s="40">
        <v>2.7856145969999999</v>
      </c>
      <c r="BH1934" s="40">
        <v>2.9148808320000001</v>
      </c>
      <c r="BI1934" s="40">
        <v>3.0120382829999999</v>
      </c>
      <c r="BJ1934" s="40">
        <v>3.065063887</v>
      </c>
      <c r="BK1934" s="40">
        <v>3.156986818</v>
      </c>
    </row>
    <row r="1935" spans="1:63" x14ac:dyDescent="0.3">
      <c r="A1935" s="40" t="s">
        <v>159</v>
      </c>
      <c r="B1935" s="40" t="s">
        <v>160</v>
      </c>
      <c r="C1935" s="40" t="s">
        <v>329</v>
      </c>
      <c r="D1935" s="40" t="s">
        <v>308</v>
      </c>
      <c r="E1935" s="40" t="s">
        <v>287</v>
      </c>
      <c r="F1935" s="40">
        <v>0</v>
      </c>
      <c r="G1935" s="40" t="s">
        <v>309</v>
      </c>
      <c r="H1935" s="40">
        <v>1.697142857</v>
      </c>
      <c r="I1935" s="40">
        <v>1.7236285710000001</v>
      </c>
      <c r="J1935" s="40">
        <v>1.6171428569999999</v>
      </c>
      <c r="K1935" s="40">
        <v>1.7472571429999999</v>
      </c>
      <c r="L1935" s="40">
        <v>1.7671428570000001</v>
      </c>
      <c r="M1935" s="40">
        <v>1.8165714289999999</v>
      </c>
      <c r="N1935" s="40">
        <v>1.8167142860000001</v>
      </c>
      <c r="O1935" s="40">
        <v>1.812857143</v>
      </c>
      <c r="P1935" s="40">
        <v>1.7997142859999999</v>
      </c>
      <c r="Q1935" s="40">
        <v>1.9522257139999999</v>
      </c>
      <c r="R1935" s="40">
        <v>2.0085714289999999</v>
      </c>
      <c r="S1935" s="40">
        <v>2.062857143</v>
      </c>
      <c r="T1935" s="40">
        <v>2.0904857140000002</v>
      </c>
      <c r="U1935" s="40">
        <v>2.1260571430000001</v>
      </c>
      <c r="V1935" s="40">
        <v>1.9786815790000001</v>
      </c>
      <c r="W1935" s="40">
        <v>1.944736842</v>
      </c>
      <c r="X1935" s="40">
        <v>1.981578947</v>
      </c>
      <c r="Y1935" s="40">
        <v>2.191578947</v>
      </c>
      <c r="Z1935" s="40">
        <v>2.4409157889999999</v>
      </c>
      <c r="AA1935" s="40">
        <v>2.1842105260000002</v>
      </c>
      <c r="AB1935" s="40">
        <v>2.1473684209999999</v>
      </c>
      <c r="AC1935" s="40">
        <v>2.3815789469999999</v>
      </c>
      <c r="AD1935" s="40">
        <v>2.680615789</v>
      </c>
      <c r="AE1935" s="40">
        <v>2.8146977180000001</v>
      </c>
      <c r="AF1935" s="40">
        <v>2.2299956270000001</v>
      </c>
      <c r="AG1935" s="40">
        <v>2.2265271059999998</v>
      </c>
      <c r="AH1935" s="40">
        <v>2.1689334050000002</v>
      </c>
      <c r="AI1935" s="40">
        <v>2.2253519050000001</v>
      </c>
      <c r="AJ1935" s="40">
        <v>2.1522361079999999</v>
      </c>
      <c r="AK1935" s="40">
        <v>2.320374749</v>
      </c>
      <c r="AL1935" s="40">
        <v>2.1701791639999999</v>
      </c>
      <c r="AM1935" s="40">
        <v>2.0804988660000001</v>
      </c>
      <c r="AN1935" s="40">
        <v>2.1739130430000002</v>
      </c>
      <c r="AO1935" s="40">
        <v>2.0114807410000002</v>
      </c>
      <c r="AP1935" s="40">
        <v>1.9870724529999999</v>
      </c>
      <c r="AQ1935" s="40">
        <v>2.1081062510000002</v>
      </c>
      <c r="AR1935" s="40">
        <v>2.0426247399999999</v>
      </c>
      <c r="AS1935" s="40">
        <v>2.1061770630000001</v>
      </c>
      <c r="AT1935" s="40">
        <v>2.1389782180000001</v>
      </c>
      <c r="AU1935" s="40">
        <v>2.004855858</v>
      </c>
      <c r="AV1935" s="40">
        <v>1.9255920049999999</v>
      </c>
      <c r="AW1935" s="40">
        <v>2.0465115300000001</v>
      </c>
      <c r="AX1935" s="40">
        <v>2.095254722</v>
      </c>
      <c r="AY1935" s="40">
        <v>2.184211715</v>
      </c>
      <c r="AZ1935" s="40">
        <v>2.1855970550000001</v>
      </c>
      <c r="BA1935" s="40">
        <v>1.9830730510000001</v>
      </c>
      <c r="BB1935" s="40">
        <v>3.1508832450000002</v>
      </c>
      <c r="BC1935" s="40">
        <v>3.2975473210000001</v>
      </c>
      <c r="BD1935" s="40">
        <v>3.038985018</v>
      </c>
      <c r="BE1935" s="40">
        <v>3.105022291</v>
      </c>
      <c r="BF1935" s="40">
        <v>2.9982206900000001</v>
      </c>
      <c r="BG1935" s="40">
        <v>2.9187497630000001</v>
      </c>
      <c r="BH1935" s="40">
        <v>2.9001345519999999</v>
      </c>
      <c r="BI1935" s="40">
        <v>2.9711842929999999</v>
      </c>
      <c r="BJ1935" s="40">
        <v>2.9825191900000001</v>
      </c>
      <c r="BK1935" s="40">
        <v>3.2661035520000001</v>
      </c>
    </row>
    <row r="1936" spans="1:63" x14ac:dyDescent="0.3">
      <c r="A1936" s="40" t="s">
        <v>275</v>
      </c>
      <c r="B1936" s="40" t="s">
        <v>276</v>
      </c>
      <c r="C1936" s="40" t="s">
        <v>329</v>
      </c>
      <c r="D1936" s="40" t="s">
        <v>308</v>
      </c>
      <c r="E1936" s="40" t="s">
        <v>287</v>
      </c>
      <c r="F1936" s="40">
        <v>0</v>
      </c>
      <c r="G1936" s="40" t="s">
        <v>309</v>
      </c>
      <c r="H1936" s="40">
        <v>2.9475324679999999</v>
      </c>
      <c r="I1936" s="40">
        <v>3.1092783509999999</v>
      </c>
      <c r="J1936" s="40">
        <v>3.0905370840000002</v>
      </c>
      <c r="K1936" s="40">
        <v>3.0746192890000001</v>
      </c>
      <c r="L1936" s="40">
        <v>3.1608161209999999</v>
      </c>
      <c r="M1936" s="40">
        <v>3.4349799999999999</v>
      </c>
      <c r="N1936" s="40">
        <v>3.4442019849999999</v>
      </c>
      <c r="O1936" s="40">
        <v>3.4553566500000001</v>
      </c>
      <c r="P1936" s="40">
        <v>3.2914834150000001</v>
      </c>
      <c r="Q1936" s="40">
        <v>3.0670809220000002</v>
      </c>
      <c r="R1936" s="40">
        <v>2.8034620769999998</v>
      </c>
      <c r="S1936" s="40">
        <v>2.84833823</v>
      </c>
      <c r="T1936" s="40">
        <v>2.9135300480000001</v>
      </c>
      <c r="U1936" s="40">
        <v>2.9557975519999999</v>
      </c>
      <c r="V1936" s="40">
        <v>2.768597561</v>
      </c>
      <c r="W1936" s="40">
        <v>2.807052337</v>
      </c>
      <c r="X1936" s="40">
        <v>2.6831764219999998</v>
      </c>
      <c r="Y1936" s="40">
        <v>2.9093239999999998</v>
      </c>
      <c r="Z1936" s="40">
        <v>2.848095238</v>
      </c>
      <c r="AA1936" s="40">
        <v>2.8967952760000002</v>
      </c>
      <c r="AB1936" s="40">
        <v>2.8983593750000001</v>
      </c>
      <c r="AC1936" s="40">
        <v>2.898521401</v>
      </c>
      <c r="AD1936" s="40">
        <v>2.8527307689999999</v>
      </c>
      <c r="AE1936" s="40">
        <v>2.8408874050000001</v>
      </c>
      <c r="AF1936" s="40">
        <v>2.7669849059999998</v>
      </c>
      <c r="AG1936" s="40">
        <v>2.7493550940000002</v>
      </c>
      <c r="AH1936" s="40">
        <v>2.7445970150000001</v>
      </c>
      <c r="AI1936" s="40">
        <v>2.7297851849999999</v>
      </c>
      <c r="AJ1936" s="40">
        <v>2.7177490770000001</v>
      </c>
      <c r="AK1936" s="40">
        <v>2.7121691179999998</v>
      </c>
      <c r="AL1936" s="40">
        <v>2.6870498180000002</v>
      </c>
      <c r="AM1936" s="40">
        <v>2.6623381290000001</v>
      </c>
      <c r="AN1936" s="40">
        <v>2.5564034480000002</v>
      </c>
      <c r="AO1936" s="40">
        <v>2.5606551720000001</v>
      </c>
      <c r="AP1936" s="40">
        <v>2.5649310340000002</v>
      </c>
      <c r="AQ1936" s="40">
        <v>2.5630089659999999</v>
      </c>
      <c r="AR1936" s="40">
        <v>2.5626551719999999</v>
      </c>
      <c r="AS1936" s="40">
        <v>2.5615172409999998</v>
      </c>
      <c r="AT1936" s="40">
        <v>2.5607241379999999</v>
      </c>
      <c r="AU1936" s="40">
        <v>2.557421379</v>
      </c>
      <c r="AV1936" s="40">
        <v>2.1495915249999999</v>
      </c>
      <c r="AW1936" s="40">
        <v>1.932696102</v>
      </c>
      <c r="AX1936" s="40">
        <v>1.97417661</v>
      </c>
      <c r="AY1936" s="40">
        <v>1.9977101690000001</v>
      </c>
      <c r="AZ1936" s="40">
        <v>2.2805016669999998</v>
      </c>
      <c r="BA1936" s="40">
        <v>2.2991443330000001</v>
      </c>
      <c r="BB1936" s="40">
        <v>2.3179536669999998</v>
      </c>
      <c r="BC1936" s="40">
        <v>2.1927568750000002</v>
      </c>
      <c r="BD1936" s="40">
        <v>2.022421714</v>
      </c>
      <c r="BE1936" s="40">
        <v>2.0390642859999999</v>
      </c>
      <c r="BF1936" s="40">
        <v>2.056311429</v>
      </c>
      <c r="BG1936" s="40">
        <v>2.0736057140000002</v>
      </c>
      <c r="BH1936" s="40">
        <v>2.0720285710000002</v>
      </c>
      <c r="BI1936" s="40">
        <v>2.105845714</v>
      </c>
      <c r="BJ1936" s="40">
        <v>2.121218914</v>
      </c>
      <c r="BK1936" s="40">
        <v>2.1226293429999998</v>
      </c>
    </row>
    <row r="1937" spans="1:63" x14ac:dyDescent="0.3">
      <c r="A1937" s="40" t="s">
        <v>277</v>
      </c>
      <c r="B1937" s="40" t="s">
        <v>278</v>
      </c>
      <c r="C1937" s="40" t="s">
        <v>329</v>
      </c>
      <c r="D1937" s="40" t="s">
        <v>308</v>
      </c>
      <c r="E1937" s="40" t="s">
        <v>287</v>
      </c>
      <c r="F1937" s="40">
        <v>0</v>
      </c>
      <c r="G1937" s="40" t="s">
        <v>309</v>
      </c>
      <c r="H1937" s="40">
        <v>0.24884730799999999</v>
      </c>
      <c r="I1937" s="40">
        <v>0.23097500000000001</v>
      </c>
      <c r="J1937" s="40">
        <v>0.227132483</v>
      </c>
      <c r="K1937" s="40">
        <v>0.22894893299999999</v>
      </c>
      <c r="L1937" s="40">
        <v>0.20952564700000001</v>
      </c>
      <c r="M1937" s="40">
        <v>0.2035392</v>
      </c>
      <c r="N1937" s="40">
        <v>0.22740217600000001</v>
      </c>
      <c r="O1937" s="40">
        <v>0.22190699999999999</v>
      </c>
      <c r="P1937" s="40">
        <v>0.219819081</v>
      </c>
      <c r="Q1937" s="40">
        <v>0.22893011099999999</v>
      </c>
      <c r="R1937" s="40">
        <v>0.21296964099999999</v>
      </c>
      <c r="S1937" s="40">
        <v>0.22477369999999999</v>
      </c>
      <c r="T1937" s="40">
        <v>0.22753322000000001</v>
      </c>
      <c r="U1937" s="40">
        <v>0.25064390199999997</v>
      </c>
      <c r="V1937" s="40">
        <v>0.26561449999999998</v>
      </c>
      <c r="W1937" s="40">
        <v>0.2865103</v>
      </c>
      <c r="X1937" s="40">
        <v>0.2974794</v>
      </c>
      <c r="Y1937" s="40">
        <v>0.29704019500000001</v>
      </c>
      <c r="Z1937" s="40">
        <v>0.305393268</v>
      </c>
      <c r="AA1937" s="40">
        <v>0.32978078900000002</v>
      </c>
      <c r="AB1937" s="40">
        <v>0.34486145000000001</v>
      </c>
      <c r="AC1937" s="40">
        <v>0.337177</v>
      </c>
      <c r="AD1937" s="40">
        <v>0.35711955000000001</v>
      </c>
      <c r="AE1937" s="40">
        <v>0.36722117100000001</v>
      </c>
      <c r="AF1937" s="40">
        <v>0.39626917099999998</v>
      </c>
      <c r="AG1937" s="40">
        <v>0.37346027900000001</v>
      </c>
      <c r="AH1937" s="40">
        <v>0.39046534900000002</v>
      </c>
      <c r="AI1937" s="40">
        <v>0.32635046499999998</v>
      </c>
      <c r="AJ1937" s="40">
        <v>0.31409090899999997</v>
      </c>
      <c r="AK1937" s="40">
        <v>0.30259355599999999</v>
      </c>
      <c r="AL1937" s="40">
        <v>0.28101289400000001</v>
      </c>
      <c r="AM1937" s="40">
        <v>0.29293308699999998</v>
      </c>
      <c r="AN1937" s="40">
        <v>0.28862965200000001</v>
      </c>
      <c r="AO1937" s="40">
        <v>0.29478409500000002</v>
      </c>
      <c r="AP1937" s="40">
        <v>0.26743473899999998</v>
      </c>
      <c r="AQ1937" s="40">
        <v>0.26045958299999999</v>
      </c>
      <c r="AR1937" s="40">
        <v>0.238843061</v>
      </c>
      <c r="AS1937" s="40">
        <v>0.25799784599999998</v>
      </c>
      <c r="AT1937" s="40">
        <v>0.24118348100000001</v>
      </c>
      <c r="AU1937" s="40">
        <v>0.25989425500000002</v>
      </c>
      <c r="AV1937" s="40">
        <v>0.246600667</v>
      </c>
      <c r="AW1937" s="40">
        <v>0.24705280700000001</v>
      </c>
      <c r="AX1937" s="40">
        <v>0.24324100000000001</v>
      </c>
      <c r="AY1937" s="40">
        <v>0.250154233</v>
      </c>
      <c r="AZ1937" s="40">
        <v>0.236334875</v>
      </c>
      <c r="BA1937" s="40">
        <v>0.244541273</v>
      </c>
      <c r="BB1937" s="40">
        <v>0.30000296700000001</v>
      </c>
      <c r="BC1937" s="40">
        <v>0.28774715899999997</v>
      </c>
      <c r="BD1937" s="40">
        <v>0.301737429</v>
      </c>
      <c r="BE1937" s="40">
        <v>0.31343594600000002</v>
      </c>
      <c r="BF1937" s="40">
        <v>0.345707667</v>
      </c>
      <c r="BG1937" s="40">
        <v>0.35523048000000002</v>
      </c>
      <c r="BH1937" s="40">
        <v>0.37643897399999998</v>
      </c>
      <c r="BI1937" s="40">
        <v>0.40444550000000001</v>
      </c>
      <c r="BJ1937" s="40">
        <v>0.43709144700000002</v>
      </c>
      <c r="BK1937" s="40">
        <v>0.471884211</v>
      </c>
    </row>
    <row r="1938" spans="1:63" x14ac:dyDescent="0.3">
      <c r="A1938" s="40" t="s">
        <v>165</v>
      </c>
      <c r="B1938" s="40" t="s">
        <v>166</v>
      </c>
      <c r="C1938" s="40" t="s">
        <v>329</v>
      </c>
      <c r="D1938" s="40" t="s">
        <v>308</v>
      </c>
      <c r="E1938" s="40" t="s">
        <v>287</v>
      </c>
      <c r="F1938" s="40">
        <v>0</v>
      </c>
      <c r="G1938" s="40" t="s">
        <v>309</v>
      </c>
      <c r="H1938" s="40">
        <v>0.29427168599999998</v>
      </c>
      <c r="I1938" s="40">
        <v>0.30832653100000001</v>
      </c>
      <c r="J1938" s="40">
        <v>0.30818737299999999</v>
      </c>
      <c r="K1938" s="40">
        <v>0.32227642299999998</v>
      </c>
      <c r="L1938" s="40">
        <v>0.33603238899999999</v>
      </c>
      <c r="M1938" s="40">
        <v>0.34502829400000001</v>
      </c>
      <c r="N1938" s="40">
        <v>0.34008043999999998</v>
      </c>
      <c r="O1938" s="40">
        <v>0.34164269200000003</v>
      </c>
      <c r="P1938" s="40">
        <v>0.33870092600000001</v>
      </c>
      <c r="Q1938" s="40">
        <v>0.33964646300000001</v>
      </c>
      <c r="R1938" s="40">
        <v>0.36223299799999997</v>
      </c>
      <c r="S1938" s="40">
        <v>0.341426071</v>
      </c>
      <c r="T1938" s="40">
        <v>0.35744649099999998</v>
      </c>
      <c r="U1938" s="40">
        <v>0.36940350900000002</v>
      </c>
      <c r="V1938" s="40">
        <v>0.36567930300000001</v>
      </c>
      <c r="W1938" s="40">
        <v>0.33743327499999998</v>
      </c>
      <c r="X1938" s="40">
        <v>0.343728223</v>
      </c>
      <c r="Y1938" s="40">
        <v>0.348954704</v>
      </c>
      <c r="Z1938" s="40">
        <v>0.35174216000000003</v>
      </c>
      <c r="AA1938" s="40">
        <v>0.35682926799999998</v>
      </c>
      <c r="AB1938" s="40">
        <v>0.35575342500000001</v>
      </c>
      <c r="AC1938" s="40">
        <v>0.33016666700000002</v>
      </c>
      <c r="AD1938" s="40">
        <v>0.31406666700000002</v>
      </c>
      <c r="AE1938" s="40">
        <v>0.31319354799999999</v>
      </c>
      <c r="AF1938" s="40">
        <v>0.316984127</v>
      </c>
      <c r="AG1938" s="40">
        <v>0.27121875000000001</v>
      </c>
      <c r="AH1938" s="40">
        <v>0.25</v>
      </c>
      <c r="AI1938" s="40">
        <v>0.25528358200000001</v>
      </c>
      <c r="AJ1938" s="40">
        <v>0.250117647</v>
      </c>
      <c r="AK1938" s="40">
        <v>0.24915941999999999</v>
      </c>
      <c r="AL1938" s="40">
        <v>0.25571428600000001</v>
      </c>
      <c r="AM1938" s="40">
        <v>0.27284090900000002</v>
      </c>
      <c r="AN1938" s="40">
        <v>0.28857954499999999</v>
      </c>
      <c r="AO1938" s="40">
        <v>0.28302521000000003</v>
      </c>
      <c r="AP1938" s="40">
        <v>0.27273972600000002</v>
      </c>
      <c r="AQ1938" s="40">
        <v>0.27986666700000001</v>
      </c>
      <c r="AR1938" s="40">
        <v>0.26712820500000001</v>
      </c>
      <c r="AS1938" s="40">
        <v>0.26524999999999999</v>
      </c>
      <c r="AT1938" s="40">
        <v>0.26481012700000001</v>
      </c>
      <c r="AU1938" s="40">
        <v>0.27386494900000002</v>
      </c>
      <c r="AV1938" s="40">
        <v>0.25690315000000002</v>
      </c>
      <c r="AW1938" s="40">
        <v>0.25476404499999999</v>
      </c>
      <c r="AX1938" s="40">
        <v>0.25797777799999999</v>
      </c>
      <c r="AY1938" s="40">
        <v>0.277133935</v>
      </c>
      <c r="AZ1938" s="40">
        <v>0.27654000000000001</v>
      </c>
      <c r="BA1938" s="40">
        <v>0.24024489800000001</v>
      </c>
      <c r="BB1938" s="40">
        <v>0.264461538</v>
      </c>
      <c r="BC1938" s="40">
        <v>0.269962963</v>
      </c>
      <c r="BD1938" s="40">
        <v>0.23758512700000001</v>
      </c>
      <c r="BE1938" s="40">
        <v>0.23127755799999999</v>
      </c>
      <c r="BF1938" s="40">
        <v>0.24757577</v>
      </c>
      <c r="BG1938" s="40">
        <v>0.27378761099999999</v>
      </c>
      <c r="BH1938" s="40">
        <v>0.29300884999999999</v>
      </c>
      <c r="BI1938" s="40">
        <v>0.31127433599999998</v>
      </c>
      <c r="BJ1938" s="40">
        <v>0.26845093799999997</v>
      </c>
      <c r="BK1938" s="40">
        <v>0.26969407099999998</v>
      </c>
    </row>
    <row r="1939" spans="1:63" x14ac:dyDescent="0.3">
      <c r="A1939" s="40" t="s">
        <v>171</v>
      </c>
      <c r="B1939" s="40" t="s">
        <v>172</v>
      </c>
      <c r="C1939" s="40" t="s">
        <v>329</v>
      </c>
      <c r="D1939" s="40" t="s">
        <v>308</v>
      </c>
      <c r="E1939" s="40" t="s">
        <v>287</v>
      </c>
      <c r="F1939" s="40">
        <v>0</v>
      </c>
      <c r="G1939" s="40" t="s">
        <v>309</v>
      </c>
      <c r="H1939" s="40">
        <v>0.76082474200000005</v>
      </c>
      <c r="I1939" s="40">
        <v>0.78510204100000003</v>
      </c>
      <c r="J1939" s="40">
        <v>0.84195010100000001</v>
      </c>
      <c r="K1939" s="40">
        <v>0.84553999999999996</v>
      </c>
      <c r="L1939" s="40">
        <v>0.83853465299999996</v>
      </c>
      <c r="M1939" s="40">
        <v>0.94452039200000004</v>
      </c>
      <c r="N1939" s="40">
        <v>1.0510151459999999</v>
      </c>
      <c r="O1939" s="40">
        <v>0.95183570100000003</v>
      </c>
      <c r="P1939" s="40">
        <v>1.0071327649999999</v>
      </c>
      <c r="Q1939" s="40">
        <v>1.0792381230000001</v>
      </c>
      <c r="R1939" s="40">
        <v>1.0600326790000001</v>
      </c>
      <c r="S1939" s="40">
        <v>0.95088695700000003</v>
      </c>
      <c r="T1939" s="40">
        <v>0.99190606599999998</v>
      </c>
      <c r="U1939" s="40">
        <v>0.85400134699999997</v>
      </c>
      <c r="V1939" s="40">
        <v>0.829880175</v>
      </c>
      <c r="W1939" s="40">
        <v>0.77053114300000003</v>
      </c>
      <c r="X1939" s="40">
        <v>0.75447398600000004</v>
      </c>
      <c r="Y1939" s="40">
        <v>0.76334931500000003</v>
      </c>
      <c r="Z1939" s="40">
        <v>0.74122765099999999</v>
      </c>
      <c r="AA1939" s="40">
        <v>0.73962592100000002</v>
      </c>
      <c r="AB1939" s="40">
        <v>0.71652387100000003</v>
      </c>
      <c r="AC1939" s="40">
        <v>0.72126784799999999</v>
      </c>
      <c r="AD1939" s="40">
        <v>0.722738137</v>
      </c>
      <c r="AE1939" s="40">
        <v>0.69132975600000002</v>
      </c>
      <c r="AF1939" s="40">
        <v>0.71648246699999996</v>
      </c>
      <c r="AG1939" s="40">
        <v>0.67641043199999995</v>
      </c>
      <c r="AH1939" s="40">
        <v>0.648836105</v>
      </c>
      <c r="AI1939" s="40">
        <v>0.64366501799999998</v>
      </c>
      <c r="AJ1939" s="40">
        <v>0.66221047099999997</v>
      </c>
      <c r="AK1939" s="40">
        <v>0.62917193199999999</v>
      </c>
      <c r="AL1939" s="40">
        <v>0.65170454499999997</v>
      </c>
      <c r="AM1939" s="40">
        <v>0.61647727299999999</v>
      </c>
      <c r="AN1939" s="40">
        <v>0.60176470599999998</v>
      </c>
      <c r="AO1939" s="40">
        <v>0.69025557100000001</v>
      </c>
      <c r="AP1939" s="40">
        <v>0.56713728600000002</v>
      </c>
      <c r="AQ1939" s="40">
        <v>0.58253333299999999</v>
      </c>
      <c r="AR1939" s="40">
        <v>0.59740662499999997</v>
      </c>
      <c r="AS1939" s="40">
        <v>0.66113560999999998</v>
      </c>
      <c r="AT1939" s="40">
        <v>0.71881016200000003</v>
      </c>
      <c r="AU1939" s="40">
        <v>0.68175600000000003</v>
      </c>
      <c r="AV1939" s="40">
        <v>0.67458850000000004</v>
      </c>
      <c r="AW1939" s="40">
        <v>0.62084005399999997</v>
      </c>
      <c r="AX1939" s="40">
        <v>0.75454963399999997</v>
      </c>
      <c r="AY1939" s="40">
        <v>0.78856212699999995</v>
      </c>
      <c r="AZ1939" s="40">
        <v>0.84927886200000002</v>
      </c>
      <c r="BA1939" s="40">
        <v>0.92831945699999996</v>
      </c>
      <c r="BB1939" s="40">
        <v>0.97515283699999999</v>
      </c>
      <c r="BC1939" s="40">
        <v>1.038288106</v>
      </c>
      <c r="BD1939" s="40">
        <v>1.063958016</v>
      </c>
      <c r="BE1939" s="40">
        <v>1.136665732</v>
      </c>
      <c r="BF1939" s="40">
        <v>1.033977573</v>
      </c>
      <c r="BG1939" s="40">
        <v>0.99294623400000004</v>
      </c>
      <c r="BH1939" s="40">
        <v>0.96634291800000005</v>
      </c>
      <c r="BI1939" s="40">
        <v>0.97181383200000004</v>
      </c>
      <c r="BJ1939" s="40">
        <v>1.0997874910000001</v>
      </c>
      <c r="BK1939" s="40">
        <v>1.0277656079999999</v>
      </c>
    </row>
    <row r="1940" spans="1:63" x14ac:dyDescent="0.3">
      <c r="A1940" s="40" t="s">
        <v>175</v>
      </c>
      <c r="B1940" s="40" t="s">
        <v>176</v>
      </c>
      <c r="C1940" s="40" t="s">
        <v>329</v>
      </c>
      <c r="D1940" s="40" t="s">
        <v>308</v>
      </c>
      <c r="E1940" s="40" t="s">
        <v>287</v>
      </c>
      <c r="F1940" s="40">
        <v>0</v>
      </c>
      <c r="G1940" s="40" t="s">
        <v>309</v>
      </c>
      <c r="H1940" s="40">
        <v>1.0893250670000001</v>
      </c>
      <c r="I1940" s="40">
        <v>1.0903236510000001</v>
      </c>
      <c r="J1940" s="40">
        <v>1.086247934</v>
      </c>
      <c r="K1940" s="40">
        <v>1.0713004770000001</v>
      </c>
      <c r="L1940" s="40">
        <v>1.0642704919999999</v>
      </c>
      <c r="M1940" s="40">
        <v>0.97242731000000004</v>
      </c>
      <c r="N1940" s="40">
        <v>0.96514808200000002</v>
      </c>
      <c r="O1940" s="40">
        <v>0.976331375</v>
      </c>
      <c r="P1940" s="40">
        <v>0.99026339799999996</v>
      </c>
      <c r="Q1940" s="40">
        <v>0.962497979</v>
      </c>
      <c r="R1940" s="40">
        <v>0.94381142600000001</v>
      </c>
      <c r="S1940" s="40">
        <v>0.93240970300000003</v>
      </c>
      <c r="T1940" s="40">
        <v>0.955116093</v>
      </c>
      <c r="U1940" s="40">
        <v>0.971603895</v>
      </c>
      <c r="V1940" s="40">
        <v>0.99570246600000001</v>
      </c>
      <c r="W1940" s="40">
        <v>0.997018776</v>
      </c>
      <c r="X1940" s="40">
        <v>1.0233196499999999</v>
      </c>
      <c r="Y1940" s="40">
        <v>1.032294525</v>
      </c>
      <c r="Z1940" s="40">
        <v>1.0929825</v>
      </c>
      <c r="AA1940" s="40">
        <v>1.064791061</v>
      </c>
      <c r="AB1940" s="40">
        <v>1.0301370969999999</v>
      </c>
      <c r="AC1940" s="40">
        <v>1.0551194500000001</v>
      </c>
      <c r="AD1940" s="40">
        <v>1.058381222</v>
      </c>
      <c r="AE1940" s="40">
        <v>1.0304735570000001</v>
      </c>
      <c r="AF1940" s="40">
        <v>0.97155807400000005</v>
      </c>
      <c r="AG1940" s="40">
        <v>0.94667466700000003</v>
      </c>
      <c r="AH1940" s="40">
        <v>0.96416739399999996</v>
      </c>
      <c r="AI1940" s="40">
        <v>0.97095238100000003</v>
      </c>
      <c r="AJ1940" s="40">
        <v>0.99633864599999999</v>
      </c>
      <c r="AK1940" s="40">
        <v>1.0301953749999999</v>
      </c>
      <c r="AL1940" s="40">
        <v>1.0331782949999999</v>
      </c>
      <c r="AM1940" s="40">
        <v>1.0018493500000001</v>
      </c>
      <c r="AN1940" s="40">
        <v>0.94381610299999996</v>
      </c>
      <c r="AO1940" s="40">
        <v>0.91476431199999997</v>
      </c>
      <c r="AP1940" s="40">
        <v>0.91437862999999997</v>
      </c>
      <c r="AQ1940" s="40">
        <v>0.92752840299999995</v>
      </c>
      <c r="AR1940" s="40">
        <v>0.94620774500000004</v>
      </c>
      <c r="AS1940" s="40">
        <v>0.962068547</v>
      </c>
      <c r="AT1940" s="40">
        <v>0.95739342999999999</v>
      </c>
      <c r="AU1940" s="40">
        <v>0.94451795500000002</v>
      </c>
      <c r="AV1940" s="40">
        <v>0.94884910499999997</v>
      </c>
      <c r="AW1940" s="40">
        <v>0.93355474500000002</v>
      </c>
      <c r="AX1940" s="40">
        <v>0.933411765</v>
      </c>
      <c r="AY1940" s="40">
        <v>0.94974436100000004</v>
      </c>
      <c r="AZ1940" s="40">
        <v>0.97320683100000005</v>
      </c>
      <c r="BA1940" s="40">
        <v>1.0008480559999999</v>
      </c>
      <c r="BB1940" s="40">
        <v>1.0216427459999999</v>
      </c>
      <c r="BC1940" s="40">
        <v>1.005322195</v>
      </c>
      <c r="BD1940" s="40">
        <v>1.0084912880000001</v>
      </c>
      <c r="BE1940" s="40">
        <v>1.0124726559999999</v>
      </c>
      <c r="BF1940" s="40">
        <v>1.049498238</v>
      </c>
      <c r="BG1940" s="40">
        <v>1.02198572</v>
      </c>
      <c r="BH1940" s="40">
        <v>1.02067196</v>
      </c>
      <c r="BI1940" s="40">
        <v>1.0200069359999999</v>
      </c>
      <c r="BJ1940" s="40">
        <v>1.00537912</v>
      </c>
      <c r="BK1940" s="40">
        <v>0.98166099200000001</v>
      </c>
    </row>
    <row r="1941" spans="1:63" x14ac:dyDescent="0.3">
      <c r="A1941" s="40" t="s">
        <v>177</v>
      </c>
      <c r="B1941" s="40" t="s">
        <v>178</v>
      </c>
      <c r="C1941" s="40" t="s">
        <v>329</v>
      </c>
      <c r="D1941" s="40" t="s">
        <v>308</v>
      </c>
      <c r="E1941" s="40" t="s">
        <v>287</v>
      </c>
      <c r="F1941" s="40">
        <v>0</v>
      </c>
      <c r="G1941" s="40" t="s">
        <v>309</v>
      </c>
      <c r="H1941" s="40">
        <v>1.2287231919999999</v>
      </c>
      <c r="I1941" s="40">
        <v>1.2904059409999999</v>
      </c>
      <c r="J1941" s="40">
        <v>1.104216393</v>
      </c>
      <c r="K1941" s="40">
        <v>1.1442666669999999</v>
      </c>
      <c r="L1941" s="40">
        <v>1.2912666669999999</v>
      </c>
      <c r="M1941" s="40">
        <v>1.200816667</v>
      </c>
      <c r="N1941" s="40">
        <v>1.225633333</v>
      </c>
      <c r="O1941" s="40">
        <v>1.2510333330000001</v>
      </c>
      <c r="P1941" s="40">
        <v>1.2771333330000001</v>
      </c>
      <c r="Q1941" s="40">
        <v>1.1176428570000001</v>
      </c>
      <c r="R1941" s="40">
        <v>1.1412</v>
      </c>
      <c r="S1941" s="40">
        <v>1.165342857</v>
      </c>
      <c r="T1941" s="40">
        <v>1.188118571</v>
      </c>
      <c r="U1941" s="40">
        <v>1.214644286</v>
      </c>
      <c r="V1941" s="40">
        <v>1.241742857</v>
      </c>
      <c r="W1941" s="40">
        <v>1.28373</v>
      </c>
      <c r="X1941" s="40">
        <v>1.3123499999999999</v>
      </c>
      <c r="Y1941" s="40">
        <v>1.1739087500000001</v>
      </c>
      <c r="Z1941" s="40">
        <v>1.200075</v>
      </c>
      <c r="AA1941" s="40">
        <v>1.21850375</v>
      </c>
      <c r="AB1941" s="40">
        <v>1.2480706500000001</v>
      </c>
      <c r="AC1941" s="40">
        <v>1.2765138250000001</v>
      </c>
      <c r="AD1941" s="40">
        <v>1.305605763</v>
      </c>
      <c r="AE1941" s="40">
        <v>1.2121916880000001</v>
      </c>
      <c r="AF1941" s="40">
        <v>1.0993295670000001</v>
      </c>
      <c r="AG1941" s="40">
        <v>1.1090279670000001</v>
      </c>
      <c r="AH1941" s="40">
        <v>1.118846233</v>
      </c>
      <c r="AI1941" s="40">
        <v>1.1287799999999999</v>
      </c>
      <c r="AJ1941" s="40">
        <v>1.138833322</v>
      </c>
      <c r="AK1941" s="40">
        <v>1.1490081999999999</v>
      </c>
      <c r="AL1941" s="40">
        <v>1.15892036</v>
      </c>
      <c r="AM1941" s="40">
        <v>1.1963124999999999</v>
      </c>
      <c r="AN1941" s="40">
        <v>1.193541685</v>
      </c>
      <c r="AO1941" s="40">
        <v>1.2043471910000001</v>
      </c>
      <c r="AP1941" s="40">
        <v>1.3897643820000001</v>
      </c>
      <c r="AQ1941" s="40">
        <v>1.2127308889999999</v>
      </c>
      <c r="AR1941" s="40">
        <v>1.2364543109999999</v>
      </c>
      <c r="AS1941" s="40">
        <v>1.2739681380000001</v>
      </c>
      <c r="AT1941" s="40">
        <v>1.561917977</v>
      </c>
      <c r="AU1941" s="40">
        <v>1.5393161399999999</v>
      </c>
      <c r="AV1941" s="40">
        <v>1.58111095</v>
      </c>
      <c r="AW1941" s="40">
        <v>1.597763477</v>
      </c>
      <c r="AX1941" s="40">
        <v>1.6443734889999999</v>
      </c>
      <c r="AY1941" s="40">
        <v>1.4568929049999999</v>
      </c>
      <c r="AZ1941" s="40">
        <v>1.4436458139999999</v>
      </c>
      <c r="BA1941" s="40">
        <v>1.5061855669999999</v>
      </c>
      <c r="BB1941" s="40">
        <v>1.466</v>
      </c>
      <c r="BC1941" s="40">
        <v>1.313826054</v>
      </c>
      <c r="BD1941" s="40">
        <v>1.3121739130000001</v>
      </c>
      <c r="BE1941" s="40">
        <v>1.3095882409999999</v>
      </c>
      <c r="BF1941" s="40">
        <v>1.3878048780000001</v>
      </c>
      <c r="BG1941" s="40">
        <v>1.3397058820000001</v>
      </c>
      <c r="BH1941" s="40">
        <v>1.4473220739999999</v>
      </c>
      <c r="BI1941" s="40">
        <v>1.525933333</v>
      </c>
      <c r="BJ1941" s="40">
        <v>1.5643692890000001</v>
      </c>
      <c r="BK1941" s="40">
        <v>1.5657003330000001</v>
      </c>
    </row>
    <row r="1942" spans="1:63" x14ac:dyDescent="0.3">
      <c r="A1942" s="40" t="s">
        <v>179</v>
      </c>
      <c r="B1942" s="40" t="s">
        <v>180</v>
      </c>
      <c r="C1942" s="40" t="s">
        <v>329</v>
      </c>
      <c r="D1942" s="40" t="s">
        <v>308</v>
      </c>
      <c r="E1942" s="40" t="s">
        <v>287</v>
      </c>
      <c r="F1942" s="40">
        <v>0</v>
      </c>
      <c r="G1942" s="40" t="s">
        <v>309</v>
      </c>
      <c r="H1942" s="40">
        <v>0.91374603200000004</v>
      </c>
      <c r="I1942" s="40">
        <v>0.84514081299999999</v>
      </c>
      <c r="J1942" s="40">
        <v>0.83671327600000001</v>
      </c>
      <c r="K1942" s="40">
        <v>0.71597981499999996</v>
      </c>
      <c r="L1942" s="40">
        <v>0.72308941100000002</v>
      </c>
      <c r="M1942" s="40">
        <v>0.721561864</v>
      </c>
      <c r="N1942" s="40">
        <v>0.74695511699999995</v>
      </c>
      <c r="O1942" s="40">
        <v>0.75292198399999999</v>
      </c>
      <c r="P1942" s="40">
        <v>0.80111111099999999</v>
      </c>
      <c r="Q1942" s="40">
        <v>0.86223280400000002</v>
      </c>
      <c r="R1942" s="40">
        <v>0.86037105300000005</v>
      </c>
      <c r="S1942" s="40">
        <v>0.88698960999999998</v>
      </c>
      <c r="T1942" s="40">
        <v>0.90828205100000003</v>
      </c>
      <c r="U1942" s="40">
        <v>0.91854177199999998</v>
      </c>
      <c r="V1942" s="40">
        <v>0.92658385099999996</v>
      </c>
      <c r="W1942" s="40">
        <v>0.941139489</v>
      </c>
      <c r="X1942" s="40">
        <v>0.94211782300000002</v>
      </c>
      <c r="Y1942" s="40">
        <v>0.99323774499999995</v>
      </c>
      <c r="Z1942" s="40">
        <v>0.99449264699999995</v>
      </c>
      <c r="AA1942" s="40">
        <v>0.91314215700000001</v>
      </c>
      <c r="AB1942" s="40">
        <v>0.90468203899999999</v>
      </c>
      <c r="AC1942" s="40">
        <v>0.90922248800000005</v>
      </c>
      <c r="AD1942" s="40">
        <v>0.838458696</v>
      </c>
      <c r="AE1942" s="40">
        <v>0.82593125000000001</v>
      </c>
      <c r="AF1942" s="40">
        <v>0.82416326500000003</v>
      </c>
      <c r="AG1942" s="40">
        <v>0.83440000000000003</v>
      </c>
      <c r="AH1942" s="40">
        <v>0.63772799999999996</v>
      </c>
      <c r="AI1942" s="40">
        <v>0.69377200000000006</v>
      </c>
      <c r="AJ1942" s="40">
        <v>0.72291000000000005</v>
      </c>
      <c r="AK1942" s="40">
        <v>0.79764800000000002</v>
      </c>
      <c r="AL1942" s="40">
        <v>0.82902390400000003</v>
      </c>
      <c r="AM1942" s="40">
        <v>0.84083333299999996</v>
      </c>
      <c r="AN1942" s="40">
        <v>0.86682539700000005</v>
      </c>
      <c r="AO1942" s="40">
        <v>0.83047430799999999</v>
      </c>
      <c r="AP1942" s="40">
        <v>0.85177865600000002</v>
      </c>
      <c r="AQ1942" s="40">
        <v>0.86446640299999999</v>
      </c>
      <c r="AR1942" s="40">
        <v>0.88982213399999999</v>
      </c>
      <c r="AS1942" s="40">
        <v>0.91673228299999998</v>
      </c>
      <c r="AT1942" s="40">
        <v>0.94047058800000005</v>
      </c>
      <c r="AU1942" s="40">
        <v>0.92897169800000001</v>
      </c>
      <c r="AV1942" s="40">
        <v>0.94088888900000001</v>
      </c>
      <c r="AW1942" s="40">
        <v>0.93372500000000003</v>
      </c>
      <c r="AX1942" s="40">
        <v>0.92136752099999997</v>
      </c>
      <c r="AY1942" s="40">
        <v>0.925831933</v>
      </c>
      <c r="AZ1942" s="40">
        <v>0.95445378199999997</v>
      </c>
      <c r="BA1942" s="40">
        <v>0.95891311499999998</v>
      </c>
      <c r="BB1942" s="40">
        <v>0.96397617599999996</v>
      </c>
      <c r="BC1942" s="40">
        <v>1.458276527</v>
      </c>
      <c r="BD1942" s="40">
        <v>1.467881212</v>
      </c>
      <c r="BE1942" s="40">
        <v>1.4782157629999999</v>
      </c>
      <c r="BF1942" s="40">
        <v>1.500332277</v>
      </c>
      <c r="BG1942" s="40">
        <v>1.5306159130000001</v>
      </c>
      <c r="BH1942" s="40">
        <v>1.5577289860000001</v>
      </c>
      <c r="BI1942" s="40">
        <v>1.6129420290000001</v>
      </c>
      <c r="BJ1942" s="40">
        <v>1.668235087</v>
      </c>
      <c r="BK1942" s="40">
        <v>1.7542988260000001</v>
      </c>
    </row>
    <row r="1943" spans="1:63" x14ac:dyDescent="0.3">
      <c r="A1943" s="40" t="s">
        <v>279</v>
      </c>
      <c r="B1943" s="40" t="s">
        <v>280</v>
      </c>
      <c r="C1943" s="40" t="s">
        <v>329</v>
      </c>
      <c r="D1943" s="40" t="s">
        <v>308</v>
      </c>
      <c r="E1943" s="40" t="s">
        <v>287</v>
      </c>
      <c r="F1943" s="40">
        <v>0</v>
      </c>
      <c r="G1943" s="40" t="s">
        <v>309</v>
      </c>
      <c r="H1943" s="40">
        <v>0.35943507299999999</v>
      </c>
      <c r="I1943" s="40">
        <v>0.35642633200000001</v>
      </c>
      <c r="J1943" s="40">
        <v>0.35279503099999998</v>
      </c>
      <c r="K1943" s="40">
        <v>0.34836601299999997</v>
      </c>
      <c r="L1943" s="40">
        <v>0.35729646700000001</v>
      </c>
      <c r="M1943" s="40">
        <v>0.35606471000000001</v>
      </c>
      <c r="N1943" s="40">
        <v>0.37677488799999997</v>
      </c>
      <c r="O1943" s="40">
        <v>0.37869086899999999</v>
      </c>
      <c r="P1943" s="40">
        <v>0.413730139</v>
      </c>
      <c r="Q1943" s="40">
        <v>0.40919967400000001</v>
      </c>
      <c r="R1943" s="40">
        <v>0.401932711</v>
      </c>
      <c r="S1943" s="40">
        <v>0.39071490199999998</v>
      </c>
      <c r="T1943" s="40">
        <v>0.42140319399999998</v>
      </c>
      <c r="U1943" s="40">
        <v>0.42035499999999998</v>
      </c>
      <c r="V1943" s="40">
        <v>0.43960034199999998</v>
      </c>
      <c r="W1943" s="40">
        <v>0.471281004</v>
      </c>
      <c r="X1943" s="40">
        <v>0.51919510599999996</v>
      </c>
      <c r="Y1943" s="40">
        <v>0.55947586299999996</v>
      </c>
      <c r="Z1943" s="40">
        <v>0.68767948800000001</v>
      </c>
      <c r="AA1943" s="40">
        <v>0.66696603799999998</v>
      </c>
      <c r="AB1943" s="40">
        <v>0.72826182299999997</v>
      </c>
      <c r="AC1943" s="40">
        <v>0.79512268399999997</v>
      </c>
      <c r="AD1943" s="40">
        <v>0.72100589199999998</v>
      </c>
      <c r="AE1943" s="40">
        <v>0.68698544900000003</v>
      </c>
      <c r="AF1943" s="40">
        <v>0.73690228400000002</v>
      </c>
      <c r="AG1943" s="40">
        <v>0.73458452200000002</v>
      </c>
      <c r="AH1943" s="40">
        <v>0.729404634</v>
      </c>
      <c r="AI1943" s="40">
        <v>0.70703768099999997</v>
      </c>
      <c r="AJ1943" s="40">
        <v>0.63637562700000005</v>
      </c>
      <c r="AK1943" s="40">
        <v>0.71739882399999999</v>
      </c>
      <c r="AL1943" s="40">
        <v>0.78061705999999997</v>
      </c>
      <c r="AM1943" s="40">
        <v>0.77808564199999997</v>
      </c>
      <c r="AN1943" s="40">
        <v>0.72902877700000002</v>
      </c>
      <c r="AO1943" s="40">
        <v>0.663157895</v>
      </c>
      <c r="AP1943" s="40">
        <v>0.66153265400000005</v>
      </c>
      <c r="AQ1943" s="40">
        <v>0.56163478300000003</v>
      </c>
      <c r="AR1943" s="40">
        <v>0.70098333300000004</v>
      </c>
      <c r="AS1943" s="40">
        <v>0.75024979599999997</v>
      </c>
      <c r="AT1943" s="40">
        <v>0.74345975799999997</v>
      </c>
      <c r="AU1943" s="40">
        <v>0.70084904100000001</v>
      </c>
      <c r="AV1943" s="40">
        <v>0.75128581900000002</v>
      </c>
      <c r="AW1943" s="40">
        <v>0.74701200599999995</v>
      </c>
      <c r="AX1943" s="40">
        <v>0.64364338899999995</v>
      </c>
      <c r="AY1943" s="40">
        <v>0.64373829500000002</v>
      </c>
      <c r="AZ1943" s="40">
        <v>0.73734059399999996</v>
      </c>
      <c r="BA1943" s="40">
        <v>0.72169780900000002</v>
      </c>
      <c r="BB1943" s="40">
        <v>0.65794984700000003</v>
      </c>
      <c r="BC1943" s="40">
        <v>0.60312218200000001</v>
      </c>
      <c r="BD1943" s="40">
        <v>0.66411267600000001</v>
      </c>
      <c r="BE1943" s="40">
        <v>0.70941176500000003</v>
      </c>
      <c r="BF1943" s="40">
        <v>0.56398830600000005</v>
      </c>
      <c r="BG1943" s="40">
        <v>0.79038813200000002</v>
      </c>
      <c r="BH1943" s="40">
        <v>0.83585421599999998</v>
      </c>
      <c r="BI1943" s="40">
        <v>0.82723684200000003</v>
      </c>
      <c r="BJ1943" s="40">
        <v>0.804506316</v>
      </c>
      <c r="BK1943" s="40">
        <v>0.78990592100000001</v>
      </c>
    </row>
    <row r="1944" spans="1:63" x14ac:dyDescent="0.3">
      <c r="A1944" s="40" t="s">
        <v>281</v>
      </c>
      <c r="B1944" s="40" t="s">
        <v>282</v>
      </c>
      <c r="C1944" s="40" t="s">
        <v>329</v>
      </c>
      <c r="D1944" s="40" t="s">
        <v>308</v>
      </c>
      <c r="E1944" s="40" t="s">
        <v>287</v>
      </c>
      <c r="F1944" s="40">
        <v>0</v>
      </c>
      <c r="G1944" s="40" t="s">
        <v>309</v>
      </c>
      <c r="H1944" s="40">
        <v>1.3593687000000001</v>
      </c>
      <c r="I1944" s="40">
        <v>1.3497881140000001</v>
      </c>
      <c r="J1944" s="40">
        <v>1.35456927</v>
      </c>
      <c r="K1944" s="40">
        <v>1.2529902209999999</v>
      </c>
      <c r="L1944" s="40">
        <v>1.2556271189999999</v>
      </c>
      <c r="M1944" s="40">
        <v>1.1731822009999999</v>
      </c>
      <c r="N1944" s="40">
        <v>1.3264314420000001</v>
      </c>
      <c r="O1944" s="40">
        <v>1.3500967340000001</v>
      </c>
      <c r="P1944" s="40">
        <v>1.5627340919999999</v>
      </c>
      <c r="Q1944" s="40">
        <v>1.658286938</v>
      </c>
      <c r="R1944" s="40">
        <v>1.7342138359999999</v>
      </c>
      <c r="S1944" s="40">
        <v>1.732836439</v>
      </c>
      <c r="T1944" s="40">
        <v>1.748364389</v>
      </c>
      <c r="U1944" s="40">
        <v>1.7391886409999999</v>
      </c>
      <c r="V1944" s="40">
        <v>1.8513184579999999</v>
      </c>
      <c r="W1944" s="40">
        <v>1.893509128</v>
      </c>
      <c r="X1944" s="40">
        <v>1.9802839759999999</v>
      </c>
      <c r="Y1944" s="40">
        <v>1.818985801</v>
      </c>
      <c r="Z1944" s="40">
        <v>1.659959432</v>
      </c>
      <c r="AA1944" s="40">
        <v>1.5298203589999999</v>
      </c>
      <c r="AB1944" s="40">
        <v>1.521178782</v>
      </c>
      <c r="AC1944" s="40">
        <v>1.584294004</v>
      </c>
      <c r="AD1944" s="40">
        <v>1.5355809520000001</v>
      </c>
      <c r="AE1944" s="40">
        <v>1.5081801130000001</v>
      </c>
      <c r="AF1944" s="40">
        <v>1.5041035119999999</v>
      </c>
      <c r="AG1944" s="40">
        <v>1.5657231330000001</v>
      </c>
      <c r="AH1944" s="40">
        <v>1.5826164869999999</v>
      </c>
      <c r="AI1944" s="40">
        <v>1.545159011</v>
      </c>
      <c r="AJ1944" s="40">
        <v>1.5271428570000001</v>
      </c>
      <c r="AK1944" s="40">
        <v>1.649072165</v>
      </c>
      <c r="AL1944" s="40">
        <v>1.372237288</v>
      </c>
      <c r="AM1944" s="40">
        <v>1.511772575</v>
      </c>
      <c r="AN1944" s="40">
        <v>1.0620462049999999</v>
      </c>
      <c r="AO1944" s="40">
        <v>1.068709677</v>
      </c>
      <c r="AP1944" s="40">
        <v>1.1126045019999999</v>
      </c>
      <c r="AQ1944" s="40">
        <v>1.2143926759999999</v>
      </c>
      <c r="AR1944" s="40">
        <v>1.171714286</v>
      </c>
      <c r="AS1944" s="40">
        <v>1.2631176470000001</v>
      </c>
      <c r="AT1944" s="40">
        <v>1.2966581690000001</v>
      </c>
      <c r="AU1944" s="40">
        <v>1.3108888889999999</v>
      </c>
      <c r="AV1944" s="40">
        <v>1.3373611110000001</v>
      </c>
      <c r="AW1944" s="40">
        <v>1.19630137</v>
      </c>
      <c r="AX1944" s="40">
        <v>1.1398904110000001</v>
      </c>
      <c r="AY1944" s="40">
        <v>1.057157895</v>
      </c>
      <c r="AZ1944" s="40">
        <v>1.0322307690000001</v>
      </c>
      <c r="BA1944" s="40">
        <v>0.94117073200000001</v>
      </c>
      <c r="BB1944" s="40">
        <v>0.97614999999999996</v>
      </c>
      <c r="BC1944" s="40">
        <v>0.90962430599999999</v>
      </c>
      <c r="BD1944" s="40">
        <v>1.020463415</v>
      </c>
      <c r="BE1944" s="40">
        <v>1.134763</v>
      </c>
      <c r="BF1944" s="40">
        <v>1.1294624520000001</v>
      </c>
      <c r="BG1944" s="40">
        <v>1.1978</v>
      </c>
      <c r="BH1944" s="40">
        <v>1.2092499999999999</v>
      </c>
      <c r="BI1944" s="40">
        <v>0.96585834999999998</v>
      </c>
      <c r="BJ1944" s="40">
        <v>0.98548729999999995</v>
      </c>
      <c r="BK1944" s="40">
        <v>1.0979241749999999</v>
      </c>
    </row>
    <row r="1945" spans="1:63" x14ac:dyDescent="0.3">
      <c r="A1945" s="40" t="s">
        <v>147</v>
      </c>
      <c r="B1945" s="40" t="s">
        <v>148</v>
      </c>
      <c r="C1945" s="40" t="s">
        <v>330</v>
      </c>
      <c r="D1945" s="40" t="s">
        <v>308</v>
      </c>
      <c r="E1945" s="40" t="s">
        <v>287</v>
      </c>
      <c r="F1945" s="40">
        <v>0</v>
      </c>
      <c r="G1945" s="40" t="s">
        <v>309</v>
      </c>
      <c r="H1945" s="40">
        <v>0.72033898299999999</v>
      </c>
      <c r="I1945" s="40">
        <v>0.73477038400000005</v>
      </c>
      <c r="J1945" s="40">
        <v>0.74067164200000002</v>
      </c>
      <c r="K1945" s="40">
        <v>0.800372266</v>
      </c>
      <c r="L1945" s="40">
        <v>0.91245947199999999</v>
      </c>
      <c r="M1945" s="40">
        <v>0.923041475</v>
      </c>
      <c r="N1945" s="40">
        <v>0.94036697199999997</v>
      </c>
      <c r="O1945" s="40">
        <v>0.94863013699999998</v>
      </c>
      <c r="P1945" s="40">
        <v>0.976385104</v>
      </c>
      <c r="Q1945" s="40">
        <v>0.99142599300000001</v>
      </c>
      <c r="R1945" s="40">
        <v>1.020454545</v>
      </c>
      <c r="S1945" s="40">
        <v>0.92243645900000004</v>
      </c>
      <c r="T1945" s="40">
        <v>0.845728857</v>
      </c>
      <c r="U1945" s="40">
        <v>0.86087135199999998</v>
      </c>
      <c r="V1945" s="40">
        <v>0.86592178799999997</v>
      </c>
      <c r="W1945" s="40">
        <v>0.87537254900000006</v>
      </c>
      <c r="X1945" s="40">
        <v>0.88676923100000005</v>
      </c>
      <c r="Y1945" s="40">
        <v>0.90456603800000002</v>
      </c>
      <c r="Z1945" s="40">
        <v>0.92748148100000005</v>
      </c>
      <c r="AA1945" s="40">
        <v>0.94426229500000003</v>
      </c>
      <c r="AB1945" s="40">
        <v>0.96792114699999998</v>
      </c>
      <c r="AC1945" s="40">
        <v>0.98580985899999996</v>
      </c>
      <c r="AD1945" s="40">
        <v>1.005060659</v>
      </c>
      <c r="AE1945" s="40">
        <v>1.0239590439999999</v>
      </c>
      <c r="AF1945" s="40">
        <v>1.1664765100000001</v>
      </c>
      <c r="AG1945" s="40">
        <v>1.177057851</v>
      </c>
      <c r="AH1945" s="40">
        <v>1.1865040650000001</v>
      </c>
      <c r="AI1945" s="40">
        <v>1.06974814</v>
      </c>
      <c r="AJ1945" s="40">
        <v>1.08470255</v>
      </c>
      <c r="AK1945" s="40">
        <v>1.0924393720000001</v>
      </c>
      <c r="AL1945" s="40">
        <v>1.149310345</v>
      </c>
      <c r="AM1945" s="40">
        <v>1.183429812</v>
      </c>
      <c r="AN1945" s="40">
        <v>1.218329446</v>
      </c>
      <c r="AO1945" s="40">
        <v>1.271109789</v>
      </c>
      <c r="AP1945" s="40">
        <v>1.29383432</v>
      </c>
      <c r="AQ1945" s="40">
        <v>1.284068966</v>
      </c>
      <c r="AR1945" s="40">
        <v>1.210878307</v>
      </c>
      <c r="AS1945" s="40">
        <v>1.2007062049999999</v>
      </c>
      <c r="AT1945" s="40">
        <v>1.2284416149999999</v>
      </c>
      <c r="AU1945" s="40">
        <v>1.324791351</v>
      </c>
      <c r="AV1945" s="40">
        <v>1.114487733</v>
      </c>
      <c r="AW1945" s="40">
        <v>1.0917679149999999</v>
      </c>
      <c r="AX1945" s="40">
        <v>1.3317477449999999</v>
      </c>
      <c r="AY1945" s="40">
        <v>1.50966763</v>
      </c>
      <c r="AZ1945" s="40">
        <v>1.4490981220000001</v>
      </c>
      <c r="BA1945" s="40">
        <v>1.544751553</v>
      </c>
      <c r="BB1945" s="40">
        <v>1.515062694</v>
      </c>
      <c r="BC1945" s="40">
        <v>1.265183583</v>
      </c>
      <c r="BD1945" s="40">
        <v>1.361808175</v>
      </c>
      <c r="BE1945" s="40">
        <v>1.3229197500000001</v>
      </c>
      <c r="BF1945" s="40">
        <v>1.424006211</v>
      </c>
      <c r="BG1945" s="40">
        <v>1.3833925330000001</v>
      </c>
      <c r="BH1945" s="40">
        <v>1.3690680319999999</v>
      </c>
      <c r="BI1945" s="40">
        <v>1.4467266670000001</v>
      </c>
      <c r="BJ1945" s="40">
        <v>1.4795299669999999</v>
      </c>
      <c r="BK1945" s="40">
        <v>1.5130940500000001</v>
      </c>
    </row>
    <row r="1946" spans="1:63" x14ac:dyDescent="0.3">
      <c r="A1946" s="40" t="s">
        <v>153</v>
      </c>
      <c r="B1946" s="40" t="s">
        <v>154</v>
      </c>
      <c r="C1946" s="40" t="s">
        <v>330</v>
      </c>
      <c r="D1946" s="40" t="s">
        <v>308</v>
      </c>
      <c r="E1946" s="40" t="s">
        <v>287</v>
      </c>
      <c r="F1946" s="40">
        <v>0</v>
      </c>
      <c r="G1946" s="40" t="s">
        <v>309</v>
      </c>
      <c r="H1946" s="40">
        <v>0.2964</v>
      </c>
      <c r="I1946" s="40">
        <v>0.29485148500000002</v>
      </c>
      <c r="J1946" s="40">
        <v>0.307254902</v>
      </c>
      <c r="K1946" s="40">
        <v>0.271650485</v>
      </c>
      <c r="L1946" s="40">
        <v>0.289230769</v>
      </c>
      <c r="M1946" s="40">
        <v>0.31156190499999997</v>
      </c>
      <c r="N1946" s="40">
        <v>0.30788679200000002</v>
      </c>
      <c r="O1946" s="40">
        <v>0.31401869199999999</v>
      </c>
      <c r="P1946" s="40">
        <v>0.33888888900000003</v>
      </c>
      <c r="Q1946" s="40">
        <v>0.37083333299999999</v>
      </c>
      <c r="R1946" s="40">
        <v>0.390825688</v>
      </c>
      <c r="S1946" s="40">
        <v>0.37018348600000001</v>
      </c>
      <c r="T1946" s="40">
        <v>0.36192660599999998</v>
      </c>
      <c r="U1946" s="40">
        <v>0.37</v>
      </c>
      <c r="V1946" s="40">
        <v>0.39315315299999998</v>
      </c>
      <c r="W1946" s="40">
        <v>0.41041071400000001</v>
      </c>
      <c r="X1946" s="40">
        <v>0.437270561</v>
      </c>
      <c r="Y1946" s="40">
        <v>0.45502748700000001</v>
      </c>
      <c r="Z1946" s="40">
        <v>0.44540522199999999</v>
      </c>
      <c r="AA1946" s="40">
        <v>0.51213553300000003</v>
      </c>
      <c r="AB1946" s="40">
        <v>0.519027919</v>
      </c>
      <c r="AC1946" s="40">
        <v>0.48368866300000002</v>
      </c>
      <c r="AD1946" s="40">
        <v>0.472790186</v>
      </c>
      <c r="AE1946" s="40">
        <v>0.49267343499999999</v>
      </c>
      <c r="AF1946" s="40">
        <v>0.568987986</v>
      </c>
      <c r="AG1946" s="40">
        <v>0.587022496</v>
      </c>
      <c r="AH1946" s="40">
        <v>0.60381703200000003</v>
      </c>
      <c r="AI1946" s="40">
        <v>0.62452903999999998</v>
      </c>
      <c r="AJ1946" s="40">
        <v>0.64742424200000004</v>
      </c>
      <c r="AK1946" s="40">
        <v>0.67170033699999998</v>
      </c>
      <c r="AL1946" s="40">
        <v>0.66638655499999999</v>
      </c>
      <c r="AM1946" s="40">
        <v>0.66627516799999997</v>
      </c>
      <c r="AN1946" s="40">
        <v>0.66744966400000005</v>
      </c>
      <c r="AO1946" s="40">
        <v>0.66862416099999999</v>
      </c>
      <c r="AP1946" s="40">
        <v>0.66392617399999998</v>
      </c>
      <c r="AQ1946" s="40">
        <v>0.66209731500000002</v>
      </c>
      <c r="AR1946" s="40">
        <v>0.67716443000000004</v>
      </c>
      <c r="AS1946" s="40">
        <v>0.69164429500000002</v>
      </c>
      <c r="AT1946" s="40">
        <v>0.77097315399999999</v>
      </c>
      <c r="AU1946" s="40">
        <v>0.827802013</v>
      </c>
      <c r="AV1946" s="40">
        <v>0.81879194600000005</v>
      </c>
      <c r="AW1946" s="40">
        <v>0.79530201300000003</v>
      </c>
      <c r="AX1946" s="40">
        <v>0.81879194600000005</v>
      </c>
      <c r="AY1946" s="40">
        <v>0.83053691299999999</v>
      </c>
      <c r="AZ1946" s="40">
        <v>0.84185812500000001</v>
      </c>
      <c r="BA1946" s="40">
        <v>0.84185812500000001</v>
      </c>
      <c r="BB1946" s="40">
        <v>0.84185812500000001</v>
      </c>
      <c r="BC1946" s="40">
        <v>0.72986751599999999</v>
      </c>
      <c r="BD1946" s="40">
        <v>0.72450276700000005</v>
      </c>
      <c r="BE1946" s="40">
        <v>0.69429191899999998</v>
      </c>
      <c r="BF1946" s="40">
        <v>0.71816466099999998</v>
      </c>
      <c r="BG1946" s="40">
        <v>0.76798277400000003</v>
      </c>
      <c r="BH1946" s="40">
        <v>0.80464132300000002</v>
      </c>
      <c r="BI1946" s="40">
        <v>0.81193548400000004</v>
      </c>
      <c r="BJ1946" s="40">
        <v>0.83093591899999997</v>
      </c>
      <c r="BK1946" s="40">
        <v>0.80034372600000003</v>
      </c>
    </row>
    <row r="1947" spans="1:63" x14ac:dyDescent="0.3">
      <c r="A1947" s="40" t="s">
        <v>155</v>
      </c>
      <c r="B1947" s="40" t="s">
        <v>156</v>
      </c>
      <c r="C1947" s="40" t="s">
        <v>330</v>
      </c>
      <c r="D1947" s="40" t="s">
        <v>308</v>
      </c>
      <c r="E1947" s="40" t="s">
        <v>287</v>
      </c>
      <c r="F1947" s="40">
        <v>0</v>
      </c>
      <c r="G1947" s="40" t="s">
        <v>309</v>
      </c>
      <c r="H1947" s="40">
        <v>1.1360027610000001</v>
      </c>
      <c r="I1947" s="40">
        <v>1.1505005180000001</v>
      </c>
      <c r="J1947" s="40">
        <v>1.164998274</v>
      </c>
      <c r="K1947" s="40">
        <v>1.1794960299999999</v>
      </c>
      <c r="L1947" s="40">
        <v>1.1939937869999999</v>
      </c>
      <c r="M1947" s="40">
        <v>1.225405592</v>
      </c>
      <c r="N1947" s="40">
        <v>1.2462892649999999</v>
      </c>
      <c r="O1947" s="40">
        <v>1.261995167</v>
      </c>
      <c r="P1947" s="40">
        <v>1.2357611319999999</v>
      </c>
      <c r="Q1947" s="40">
        <v>1.2461166720000001</v>
      </c>
      <c r="R1947" s="40">
        <v>1.2357611319999999</v>
      </c>
      <c r="S1947" s="40">
        <v>1.312737314</v>
      </c>
      <c r="T1947" s="40">
        <v>1.142070863</v>
      </c>
      <c r="U1947" s="40">
        <v>0.88069934900000002</v>
      </c>
      <c r="V1947" s="40">
        <v>0.91424758100000003</v>
      </c>
      <c r="W1947" s="40">
        <v>0.96646203600000002</v>
      </c>
      <c r="X1947" s="40">
        <v>1.0714701129999999</v>
      </c>
      <c r="Y1947" s="40">
        <v>1.082437162</v>
      </c>
      <c r="Z1947" s="40">
        <v>1.111496815</v>
      </c>
      <c r="AA1947" s="40">
        <v>1.139751355</v>
      </c>
      <c r="AB1947" s="40">
        <v>1.168038278</v>
      </c>
      <c r="AC1947" s="40">
        <v>1.1975734360000001</v>
      </c>
      <c r="AD1947" s="40">
        <v>1.199073482</v>
      </c>
      <c r="AE1947" s="40">
        <v>0.95570834699999996</v>
      </c>
      <c r="AF1947" s="40">
        <v>0.97853035099999996</v>
      </c>
      <c r="AG1947" s="40">
        <v>0.98737421400000003</v>
      </c>
      <c r="AH1947" s="40">
        <v>1.016806761</v>
      </c>
      <c r="AI1947" s="40">
        <v>1.0358663749999999</v>
      </c>
      <c r="AJ1947" s="40">
        <v>1.0548696870000001</v>
      </c>
      <c r="AK1947" s="40">
        <v>1.0646083099999999</v>
      </c>
      <c r="AL1947" s="40">
        <v>1.0749392230000001</v>
      </c>
      <c r="AM1947" s="40">
        <v>1.094139797</v>
      </c>
      <c r="AN1947" s="40">
        <v>1.111986914</v>
      </c>
      <c r="AO1947" s="40">
        <v>1.118038348</v>
      </c>
      <c r="AP1947" s="40">
        <v>1.1476608189999999</v>
      </c>
      <c r="AQ1947" s="40">
        <v>1.1839203819999999</v>
      </c>
      <c r="AR1947" s="40">
        <v>1.2553722220000001</v>
      </c>
      <c r="AS1947" s="40">
        <v>1.285441278</v>
      </c>
      <c r="AT1947" s="40">
        <v>1.315510194</v>
      </c>
      <c r="AU1947" s="40">
        <v>1.347646028</v>
      </c>
      <c r="AV1947" s="40">
        <v>1.2738381030000001</v>
      </c>
      <c r="AW1947" s="40">
        <v>1.3733243239999999</v>
      </c>
      <c r="AX1947" s="40">
        <v>1.367763158</v>
      </c>
      <c r="AY1947" s="40">
        <v>1.396981579</v>
      </c>
      <c r="AZ1947" s="40">
        <v>1.205568889</v>
      </c>
      <c r="BA1947" s="40">
        <v>1.2454404489999999</v>
      </c>
      <c r="BB1947" s="40">
        <v>1.333163442</v>
      </c>
      <c r="BC1947" s="40">
        <v>1.365159349</v>
      </c>
      <c r="BD1947" s="40">
        <v>1.3979231860000001</v>
      </c>
      <c r="BE1947" s="40">
        <v>1.4249815560000001</v>
      </c>
      <c r="BF1947" s="40">
        <v>1.355862551</v>
      </c>
      <c r="BG1947" s="40">
        <v>1.399150388</v>
      </c>
      <c r="BH1947" s="40">
        <v>1.3925268369999999</v>
      </c>
      <c r="BI1947" s="40">
        <v>1.3805634689999999</v>
      </c>
      <c r="BJ1947" s="40">
        <v>4.7183715309999998</v>
      </c>
      <c r="BK1947" s="40">
        <v>4.9880614899999998</v>
      </c>
    </row>
    <row r="1948" spans="1:63" x14ac:dyDescent="0.3">
      <c r="A1948" s="40" t="s">
        <v>284</v>
      </c>
      <c r="B1948" s="40" t="s">
        <v>272</v>
      </c>
      <c r="C1948" s="40" t="s">
        <v>330</v>
      </c>
      <c r="D1948" s="40" t="s">
        <v>308</v>
      </c>
      <c r="E1948" s="40" t="s">
        <v>287</v>
      </c>
      <c r="F1948" s="40">
        <v>0</v>
      </c>
      <c r="G1948" s="40" t="s">
        <v>309</v>
      </c>
      <c r="H1948" s="40">
        <v>0.17845238099999999</v>
      </c>
      <c r="I1948" s="40">
        <v>0.18423214299999999</v>
      </c>
      <c r="J1948" s="40">
        <v>0.193339286</v>
      </c>
      <c r="K1948" s="40">
        <v>0.200535714</v>
      </c>
      <c r="L1948" s="40">
        <v>0.209464286</v>
      </c>
      <c r="M1948" s="40">
        <v>0.216547619</v>
      </c>
      <c r="N1948" s="40">
        <v>0.230941176</v>
      </c>
      <c r="O1948" s="40">
        <v>0.241176471</v>
      </c>
      <c r="P1948" s="40">
        <v>0.257588235</v>
      </c>
      <c r="Q1948" s="40">
        <v>0.265941176</v>
      </c>
      <c r="R1948" s="40">
        <v>0.27441176499999997</v>
      </c>
      <c r="S1948" s="40">
        <v>0.28461988300000002</v>
      </c>
      <c r="T1948" s="40">
        <v>0.28701149399999998</v>
      </c>
      <c r="U1948" s="40">
        <v>0.28507042300000002</v>
      </c>
      <c r="V1948" s="40">
        <v>0.28539944900000003</v>
      </c>
      <c r="W1948" s="40">
        <v>0.29891304299999999</v>
      </c>
      <c r="X1948" s="40">
        <v>0.31170212800000002</v>
      </c>
      <c r="Y1948" s="40">
        <v>0.319895288</v>
      </c>
      <c r="Z1948" s="40">
        <v>0.32883116899999998</v>
      </c>
      <c r="AA1948" s="40">
        <v>0.33667519200000001</v>
      </c>
      <c r="AB1948" s="40">
        <v>0.34223350299999999</v>
      </c>
      <c r="AC1948" s="40">
        <v>0.363567839</v>
      </c>
      <c r="AD1948" s="40">
        <v>0.36086529000000001</v>
      </c>
      <c r="AE1948" s="40">
        <v>0.33159495900000002</v>
      </c>
      <c r="AF1948" s="40">
        <v>0.32735294100000001</v>
      </c>
      <c r="AG1948" s="40">
        <v>0.33815126099999998</v>
      </c>
      <c r="AH1948" s="40">
        <v>0.34562500000000002</v>
      </c>
      <c r="AI1948" s="40">
        <v>0.36735537200000001</v>
      </c>
      <c r="AJ1948" s="40">
        <v>0.38566115699999998</v>
      </c>
      <c r="AK1948" s="40">
        <v>0.402386831</v>
      </c>
      <c r="AL1948" s="40">
        <v>0.41159183700000002</v>
      </c>
      <c r="AM1948" s="40">
        <v>0.399269231</v>
      </c>
      <c r="AN1948" s="40">
        <v>0.365541006</v>
      </c>
      <c r="AO1948" s="40">
        <v>0.36153333300000001</v>
      </c>
      <c r="AP1948" s="40">
        <v>0.369666667</v>
      </c>
      <c r="AQ1948" s="40">
        <v>0.37809999999999999</v>
      </c>
      <c r="AR1948" s="40">
        <v>0.40039569000000003</v>
      </c>
      <c r="AS1948" s="40">
        <v>0.39306896600000002</v>
      </c>
      <c r="AT1948" s="40">
        <v>0.41579839299999999</v>
      </c>
      <c r="AU1948" s="40">
        <v>0.41579839299999999</v>
      </c>
      <c r="AV1948" s="40">
        <v>0.42467721400000003</v>
      </c>
      <c r="AW1948" s="40">
        <v>0.433747571</v>
      </c>
      <c r="AX1948" s="40">
        <v>0.44242239300000002</v>
      </c>
      <c r="AY1948" s="40">
        <v>0.45127064300000003</v>
      </c>
      <c r="AZ1948" s="40">
        <v>0.46029585699999997</v>
      </c>
      <c r="BA1948" s="40">
        <v>0.46950175</v>
      </c>
      <c r="BB1948" s="40">
        <v>0.46237834500000002</v>
      </c>
      <c r="BC1948" s="40">
        <v>0.471625931</v>
      </c>
      <c r="BD1948" s="40">
        <v>0.48239696599999998</v>
      </c>
      <c r="BE1948" s="40">
        <v>0.48578041399999999</v>
      </c>
      <c r="BF1948" s="40">
        <v>0.48657082800000001</v>
      </c>
      <c r="BG1948" s="40">
        <v>0.48736472400000003</v>
      </c>
      <c r="BH1948" s="40">
        <v>0.48976700000000001</v>
      </c>
      <c r="BI1948" s="40">
        <v>0.49134482800000001</v>
      </c>
      <c r="BJ1948" s="40">
        <v>0.49423489700000001</v>
      </c>
      <c r="BK1948" s="40">
        <v>0.51650269000000004</v>
      </c>
    </row>
    <row r="1949" spans="1:63" x14ac:dyDescent="0.3">
      <c r="A1949" s="40" t="s">
        <v>273</v>
      </c>
      <c r="B1949" s="40" t="s">
        <v>274</v>
      </c>
      <c r="C1949" s="40" t="s">
        <v>330</v>
      </c>
      <c r="D1949" s="40" t="s">
        <v>308</v>
      </c>
      <c r="E1949" s="40" t="s">
        <v>287</v>
      </c>
      <c r="F1949" s="40">
        <v>0</v>
      </c>
      <c r="G1949" s="40" t="s">
        <v>309</v>
      </c>
      <c r="H1949" s="40">
        <v>0.30294117599999998</v>
      </c>
      <c r="I1949" s="40">
        <v>0.33117647099999997</v>
      </c>
      <c r="J1949" s="40">
        <v>0.35588235299999998</v>
      </c>
      <c r="K1949" s="40">
        <v>0.41411764699999998</v>
      </c>
      <c r="L1949" s="40">
        <v>0.44294117599999999</v>
      </c>
      <c r="M1949" s="40">
        <v>0.446470588</v>
      </c>
      <c r="N1949" s="40">
        <v>0.47705882399999999</v>
      </c>
      <c r="O1949" s="40">
        <v>0.501764706</v>
      </c>
      <c r="P1949" s="40">
        <v>0.52941176499999998</v>
      </c>
      <c r="Q1949" s="40">
        <v>0.53317058799999995</v>
      </c>
      <c r="R1949" s="40">
        <v>0.53372352899999997</v>
      </c>
      <c r="S1949" s="40">
        <v>0.56905882399999996</v>
      </c>
      <c r="T1949" s="40">
        <v>0.55692352899999997</v>
      </c>
      <c r="U1949" s="40">
        <v>0.61701176499999999</v>
      </c>
      <c r="V1949" s="40">
        <v>0.54595555600000001</v>
      </c>
      <c r="W1949" s="40">
        <v>0.53127777799999998</v>
      </c>
      <c r="X1949" s="40">
        <v>0.51238888900000001</v>
      </c>
      <c r="Y1949" s="40">
        <v>0.48405263199999998</v>
      </c>
      <c r="Z1949" s="40">
        <v>0.48610526300000001</v>
      </c>
      <c r="AA1949" s="40">
        <v>0.50015789499999996</v>
      </c>
      <c r="AB1949" s="40">
        <v>0.51436842100000002</v>
      </c>
      <c r="AC1949" s="40">
        <v>0.49133333299999998</v>
      </c>
      <c r="AD1949" s="40">
        <v>0.50952381000000002</v>
      </c>
      <c r="AE1949" s="40">
        <v>0.48026087000000001</v>
      </c>
      <c r="AF1949" s="40">
        <v>0.48016666699999999</v>
      </c>
      <c r="AG1949" s="40">
        <v>0.47462116700000001</v>
      </c>
      <c r="AH1949" s="40">
        <v>0.48311347999999998</v>
      </c>
      <c r="AI1949" s="40">
        <v>0.46353949999999999</v>
      </c>
      <c r="AJ1949" s="40">
        <v>0.48193434600000001</v>
      </c>
      <c r="AK1949" s="40">
        <v>0.45391240700000002</v>
      </c>
      <c r="AL1949" s="40">
        <v>0.45425510699999999</v>
      </c>
      <c r="AM1949" s="40">
        <v>0.44281489299999999</v>
      </c>
      <c r="AN1949" s="40">
        <v>0.44749939300000002</v>
      </c>
      <c r="AO1949" s="40">
        <v>0.454248714</v>
      </c>
      <c r="AP1949" s="40">
        <v>0.42436786700000001</v>
      </c>
      <c r="AQ1949" s="40">
        <v>0.42168081299999999</v>
      </c>
      <c r="AR1949" s="40">
        <v>0.38675647200000002</v>
      </c>
      <c r="AS1949" s="40">
        <v>0.37279302600000003</v>
      </c>
      <c r="AT1949" s="40">
        <v>0.37935064899999998</v>
      </c>
      <c r="AU1949" s="40">
        <v>0.37807594900000002</v>
      </c>
      <c r="AV1949" s="40">
        <v>0.37376847299999999</v>
      </c>
      <c r="AW1949" s="40">
        <v>0.36981583400000001</v>
      </c>
      <c r="AX1949" s="40">
        <v>0.381911589</v>
      </c>
      <c r="AY1949" s="40">
        <v>0.40550249999999999</v>
      </c>
      <c r="AZ1949" s="40">
        <v>0.41862749999999999</v>
      </c>
      <c r="BA1949" s="40">
        <v>0.40057142899999998</v>
      </c>
      <c r="BB1949" s="40">
        <v>0.40062790700000001</v>
      </c>
      <c r="BC1949" s="40">
        <v>0.39284444400000001</v>
      </c>
      <c r="BD1949" s="40">
        <v>0.39854347800000001</v>
      </c>
      <c r="BE1949" s="40">
        <v>0.40675324699999998</v>
      </c>
      <c r="BF1949" s="40">
        <v>0.413347458</v>
      </c>
      <c r="BG1949" s="40">
        <v>0.43095744699999999</v>
      </c>
      <c r="BH1949" s="40">
        <v>0.44759574499999999</v>
      </c>
      <c r="BI1949" s="40">
        <v>0.46761702100000002</v>
      </c>
      <c r="BJ1949" s="40">
        <v>0.48961702099999999</v>
      </c>
      <c r="BK1949" s="40">
        <v>0.48961702099999999</v>
      </c>
    </row>
    <row r="1950" spans="1:63" x14ac:dyDescent="0.3">
      <c r="A1950" s="40" t="s">
        <v>161</v>
      </c>
      <c r="B1950" s="40" t="s">
        <v>162</v>
      </c>
      <c r="C1950" s="40" t="s">
        <v>330</v>
      </c>
      <c r="D1950" s="40" t="s">
        <v>308</v>
      </c>
      <c r="E1950" s="40" t="s">
        <v>287</v>
      </c>
      <c r="F1950" s="40">
        <v>0</v>
      </c>
      <c r="G1950" s="40" t="s">
        <v>309</v>
      </c>
      <c r="H1950" s="40">
        <v>2.001159951</v>
      </c>
      <c r="I1950" s="40">
        <v>2.142209373</v>
      </c>
      <c r="J1950" s="40">
        <v>2.2215854369999999</v>
      </c>
      <c r="K1950" s="40">
        <v>2.391651543</v>
      </c>
      <c r="L1950" s="40">
        <v>2.5720766589999999</v>
      </c>
      <c r="M1950" s="40">
        <v>2.6231648619999999</v>
      </c>
      <c r="N1950" s="40">
        <v>2.6837529980000001</v>
      </c>
      <c r="O1950" s="40">
        <v>2.6447242210000002</v>
      </c>
      <c r="P1950" s="40">
        <v>2.932673861</v>
      </c>
      <c r="Q1950" s="40">
        <v>2.8183934810000002</v>
      </c>
      <c r="R1950" s="40">
        <v>2.8882421420000002</v>
      </c>
      <c r="S1950" s="40">
        <v>2.491909197</v>
      </c>
      <c r="T1950" s="40">
        <v>2.2817229339999998</v>
      </c>
      <c r="U1950" s="40">
        <v>1.9276018100000001</v>
      </c>
      <c r="V1950" s="40">
        <v>2.046314631</v>
      </c>
      <c r="W1950" s="40">
        <v>1.941497273</v>
      </c>
      <c r="X1950" s="40">
        <v>1.968337469</v>
      </c>
      <c r="Y1950" s="40">
        <v>2.1329032259999998</v>
      </c>
      <c r="Z1950" s="40">
        <v>2.2883084579999999</v>
      </c>
      <c r="AA1950" s="40">
        <v>2.6840796020000002</v>
      </c>
      <c r="AB1950" s="40">
        <v>2.8392945850000002</v>
      </c>
      <c r="AC1950" s="40">
        <v>2.9348236459999999</v>
      </c>
      <c r="AD1950" s="40">
        <v>2.5323397910000001</v>
      </c>
      <c r="AE1950" s="40">
        <v>2.2193243909999998</v>
      </c>
      <c r="AF1950" s="40">
        <v>1.9800787010000001</v>
      </c>
      <c r="AG1950" s="40">
        <v>2.0464145380000001</v>
      </c>
      <c r="AH1950" s="40">
        <v>2.0979862480000002</v>
      </c>
      <c r="AI1950" s="40">
        <v>2.1419873360000001</v>
      </c>
      <c r="AJ1950" s="40">
        <v>2.207696055</v>
      </c>
      <c r="AK1950" s="40">
        <v>2.2963468100000002</v>
      </c>
      <c r="AL1950" s="40">
        <v>2.256073437</v>
      </c>
      <c r="AM1950" s="40">
        <v>2.1664053170000002</v>
      </c>
      <c r="AN1950" s="40">
        <v>1.545678235</v>
      </c>
      <c r="AO1950" s="40">
        <v>1.51470193</v>
      </c>
      <c r="AP1950" s="40">
        <v>1.4794109070000001</v>
      </c>
      <c r="AQ1950" s="40">
        <v>1.103001828</v>
      </c>
      <c r="AR1950" s="40">
        <v>1.128906593</v>
      </c>
      <c r="AS1950" s="40">
        <v>1.1751431349999999</v>
      </c>
      <c r="AT1950" s="40">
        <v>1.2285563269999999</v>
      </c>
      <c r="AU1950" s="40">
        <v>1.29460949</v>
      </c>
      <c r="AV1950" s="40">
        <v>1.318005356</v>
      </c>
      <c r="AW1950" s="40">
        <v>1.333733735</v>
      </c>
      <c r="AX1950" s="40">
        <v>1.1387754459999999</v>
      </c>
      <c r="AY1950" s="40">
        <v>1.412157997</v>
      </c>
      <c r="AZ1950" s="40">
        <v>1.294962288</v>
      </c>
      <c r="BA1950" s="40">
        <v>1.2882156069999999</v>
      </c>
      <c r="BB1950" s="40">
        <v>1.339948227</v>
      </c>
      <c r="BC1950" s="40">
        <v>1.3946338140000001</v>
      </c>
      <c r="BD1950" s="40">
        <v>1.3315262859999999</v>
      </c>
      <c r="BE1950" s="40">
        <v>1.4264600059999999</v>
      </c>
      <c r="BF1950" s="40">
        <v>1.3486474420000001</v>
      </c>
      <c r="BG1950" s="40">
        <v>1.3973818979999999</v>
      </c>
      <c r="BH1950" s="40">
        <v>1.549629527</v>
      </c>
      <c r="BI1950" s="40">
        <v>1.6058821089999999</v>
      </c>
      <c r="BJ1950" s="40">
        <v>1.6643104200000001</v>
      </c>
      <c r="BK1950" s="40">
        <v>1.788034581</v>
      </c>
    </row>
    <row r="1951" spans="1:63" x14ac:dyDescent="0.3">
      <c r="A1951" s="40" t="s">
        <v>163</v>
      </c>
      <c r="B1951" s="40" t="s">
        <v>164</v>
      </c>
      <c r="C1951" s="40" t="s">
        <v>330</v>
      </c>
      <c r="D1951" s="40" t="s">
        <v>308</v>
      </c>
      <c r="E1951" s="40" t="s">
        <v>287</v>
      </c>
      <c r="F1951" s="40">
        <v>0</v>
      </c>
      <c r="G1951" s="40" t="s">
        <v>309</v>
      </c>
      <c r="H1951" s="40">
        <v>7.9363295880000004</v>
      </c>
      <c r="I1951" s="40">
        <v>8.0898876400000006</v>
      </c>
      <c r="J1951" s="40">
        <v>8.25093633</v>
      </c>
      <c r="K1951" s="40">
        <v>8.4360902259999992</v>
      </c>
      <c r="L1951" s="40">
        <v>8.6603773579999999</v>
      </c>
      <c r="M1951" s="40">
        <v>8.8082706769999994</v>
      </c>
      <c r="N1951" s="40">
        <v>9.0187265920000002</v>
      </c>
      <c r="O1951" s="40">
        <v>9.2164179100000005</v>
      </c>
      <c r="P1951" s="40">
        <v>7.3525179859999996</v>
      </c>
      <c r="Q1951" s="40">
        <v>7.2302158270000003</v>
      </c>
      <c r="R1951" s="40">
        <v>8.2426778239999994</v>
      </c>
      <c r="S1951" s="40">
        <v>7.2594142259999996</v>
      </c>
      <c r="T1951" s="40">
        <v>7.5221238939999999</v>
      </c>
      <c r="U1951" s="40">
        <v>6.9668367350000002</v>
      </c>
      <c r="V1951" s="40">
        <v>7.2192708330000004</v>
      </c>
      <c r="W1951" s="40">
        <v>7.5138461540000003</v>
      </c>
      <c r="X1951" s="40">
        <v>7.8183673469999997</v>
      </c>
      <c r="Y1951" s="40">
        <v>8.0177083329999999</v>
      </c>
      <c r="Z1951" s="40">
        <v>8.0964102560000004</v>
      </c>
      <c r="AA1951" s="40">
        <v>7.7012857139999999</v>
      </c>
      <c r="AB1951" s="40">
        <v>7.7284782610000002</v>
      </c>
      <c r="AC1951" s="40">
        <v>7.3574000000000002</v>
      </c>
      <c r="AD1951" s="40">
        <v>5.7037037039999996</v>
      </c>
      <c r="AE1951" s="40">
        <v>5.0714285710000002</v>
      </c>
      <c r="AF1951" s="40">
        <v>5.1333333330000004</v>
      </c>
      <c r="AG1951" s="40">
        <v>4.875</v>
      </c>
      <c r="AH1951" s="40">
        <v>4.6735294119999997</v>
      </c>
      <c r="AI1951" s="40">
        <v>4.5888888889999997</v>
      </c>
      <c r="AJ1951" s="40">
        <v>4.5263157889999999</v>
      </c>
      <c r="AK1951" s="40">
        <v>4.4874999999999998</v>
      </c>
      <c r="AL1951" s="40">
        <v>4.5365853659999997</v>
      </c>
      <c r="AM1951" s="40">
        <v>4.0238095239999998</v>
      </c>
      <c r="AN1951" s="40">
        <v>3.9907192579999999</v>
      </c>
      <c r="AO1951" s="40">
        <v>3.5106382979999999</v>
      </c>
      <c r="AP1951" s="40">
        <v>3.3314457829999999</v>
      </c>
      <c r="AQ1951" s="40">
        <v>3.7266393440000001</v>
      </c>
      <c r="AR1951" s="40">
        <v>4.0924180330000004</v>
      </c>
      <c r="AS1951" s="40">
        <v>4.3336065570000004</v>
      </c>
      <c r="AT1951" s="40">
        <v>4.6893372949999996</v>
      </c>
      <c r="AU1951" s="40">
        <v>4.8686139339999999</v>
      </c>
      <c r="AV1951" s="40">
        <v>5.4818740000000004</v>
      </c>
      <c r="AW1951" s="40">
        <v>6.318721</v>
      </c>
      <c r="AX1951" s="40">
        <v>6.4</v>
      </c>
      <c r="AY1951" s="40">
        <v>6.0082500000000003</v>
      </c>
      <c r="AZ1951" s="40">
        <v>6.0309999999999997</v>
      </c>
      <c r="BA1951" s="40">
        <v>6.5875000000000004</v>
      </c>
      <c r="BB1951" s="40">
        <v>6.0572499999999998</v>
      </c>
      <c r="BC1951" s="40">
        <v>5.7750487499999998</v>
      </c>
      <c r="BD1951" s="40">
        <v>6.5907317949999999</v>
      </c>
      <c r="BE1951" s="40">
        <v>5.8687068890000003</v>
      </c>
      <c r="BF1951" s="40">
        <v>6.8250114999999996</v>
      </c>
      <c r="BG1951" s="40">
        <v>7.0840804999999998</v>
      </c>
      <c r="BH1951" s="40">
        <v>6.4893691110000002</v>
      </c>
      <c r="BI1951" s="40">
        <v>6.4844444440000002</v>
      </c>
      <c r="BJ1951" s="40">
        <v>6.9891111109999997</v>
      </c>
      <c r="BK1951" s="40">
        <v>7.2851615560000003</v>
      </c>
    </row>
    <row r="1952" spans="1:63" x14ac:dyDescent="0.3">
      <c r="A1952" s="40" t="s">
        <v>167</v>
      </c>
      <c r="B1952" s="40" t="s">
        <v>168</v>
      </c>
      <c r="C1952" s="40" t="s">
        <v>330</v>
      </c>
      <c r="D1952" s="40" t="s">
        <v>308</v>
      </c>
      <c r="E1952" s="40" t="s">
        <v>287</v>
      </c>
      <c r="F1952" s="40">
        <v>0</v>
      </c>
      <c r="G1952" s="40" t="s">
        <v>309</v>
      </c>
      <c r="H1952" s="40">
        <v>0.27241499299999999</v>
      </c>
      <c r="I1952" s="40">
        <v>0.284372554</v>
      </c>
      <c r="J1952" s="40">
        <v>0.287242369</v>
      </c>
      <c r="K1952" s="40">
        <v>0.31428819899999999</v>
      </c>
      <c r="L1952" s="40">
        <v>0.32875282700000003</v>
      </c>
      <c r="M1952" s="40">
        <v>0.33940685300000001</v>
      </c>
      <c r="N1952" s="40">
        <v>0.350626196</v>
      </c>
      <c r="O1952" s="40">
        <v>0.34316221800000002</v>
      </c>
      <c r="P1952" s="40">
        <v>0.33196418300000002</v>
      </c>
      <c r="Q1952" s="40">
        <v>0.36307485900000003</v>
      </c>
      <c r="R1952" s="40">
        <v>0.37161125099999998</v>
      </c>
      <c r="S1952" s="40">
        <v>0.383823056</v>
      </c>
      <c r="T1952" s="40">
        <v>0.27560307099999998</v>
      </c>
      <c r="U1952" s="40">
        <v>0.32136688800000002</v>
      </c>
      <c r="V1952" s="40">
        <v>0.34590195400000001</v>
      </c>
      <c r="W1952" s="40">
        <v>0.37223972799999999</v>
      </c>
      <c r="X1952" s="40">
        <v>0.39893199299999998</v>
      </c>
      <c r="Y1952" s="40">
        <v>0.41790772500000001</v>
      </c>
      <c r="Z1952" s="40">
        <v>0.43205606899999999</v>
      </c>
      <c r="AA1952" s="40">
        <v>0.44278931599999999</v>
      </c>
      <c r="AB1952" s="40">
        <v>0.486874417</v>
      </c>
      <c r="AC1952" s="40">
        <v>0.50897490899999998</v>
      </c>
      <c r="AD1952" s="40">
        <v>0.52840400899999995</v>
      </c>
      <c r="AE1952" s="40">
        <v>0.36643573499999998</v>
      </c>
      <c r="AF1952" s="40">
        <v>0.28869375600000002</v>
      </c>
      <c r="AG1952" s="40">
        <v>0.27725821899999997</v>
      </c>
      <c r="AH1952" s="40">
        <v>0.29980214700000002</v>
      </c>
      <c r="AI1952" s="40">
        <v>0.31575269299999997</v>
      </c>
      <c r="AJ1952" s="40">
        <v>0.32849733199999998</v>
      </c>
      <c r="AK1952" s="40">
        <v>0.30042107600000001</v>
      </c>
      <c r="AL1952" s="40">
        <v>0.288470063</v>
      </c>
      <c r="AM1952" s="40">
        <v>0.28261265899999999</v>
      </c>
      <c r="AN1952" s="40">
        <v>0.29742170800000001</v>
      </c>
      <c r="AO1952" s="40">
        <v>0.313039022</v>
      </c>
      <c r="AP1952" s="40">
        <v>0.305928645</v>
      </c>
      <c r="AQ1952" s="40">
        <v>0.32202978900000001</v>
      </c>
      <c r="AR1952" s="40">
        <v>0.33901656099999999</v>
      </c>
      <c r="AS1952" s="40">
        <v>0.356961113</v>
      </c>
      <c r="AT1952" s="40">
        <v>0.375865475</v>
      </c>
      <c r="AU1952" s="40">
        <v>0.39670925899999998</v>
      </c>
      <c r="AV1952" s="40">
        <v>0.41791639200000003</v>
      </c>
      <c r="AW1952" s="40">
        <v>0.43981441300000002</v>
      </c>
      <c r="AX1952" s="40">
        <v>0.46031947299999998</v>
      </c>
      <c r="AY1952" s="40">
        <v>0.48348871300000001</v>
      </c>
      <c r="AZ1952" s="40">
        <v>0.50826959599999999</v>
      </c>
      <c r="BA1952" s="40">
        <v>0.53501653100000002</v>
      </c>
      <c r="BB1952" s="40">
        <v>0.534015672</v>
      </c>
      <c r="BC1952" s="40">
        <v>0.56296575100000001</v>
      </c>
      <c r="BD1952" s="40">
        <v>0.59413911399999997</v>
      </c>
      <c r="BE1952" s="40">
        <v>0.611663179</v>
      </c>
      <c r="BF1952" s="40">
        <v>0.57768309600000001</v>
      </c>
      <c r="BG1952" s="40">
        <v>0.59755081799999998</v>
      </c>
      <c r="BH1952" s="40">
        <v>0.59629027400000001</v>
      </c>
      <c r="BI1952" s="40">
        <v>0.62876685700000001</v>
      </c>
      <c r="BJ1952" s="40">
        <v>0.66306804200000002</v>
      </c>
      <c r="BK1952" s="40">
        <v>0.69929855399999996</v>
      </c>
    </row>
    <row r="1953" spans="1:64" x14ac:dyDescent="0.3">
      <c r="A1953" s="40" t="s">
        <v>169</v>
      </c>
      <c r="B1953" s="40" t="s">
        <v>170</v>
      </c>
      <c r="C1953" s="40" t="s">
        <v>330</v>
      </c>
      <c r="D1953" s="40" t="s">
        <v>308</v>
      </c>
      <c r="E1953" s="40" t="s">
        <v>287</v>
      </c>
      <c r="F1953" s="40">
        <v>0</v>
      </c>
      <c r="G1953" s="40" t="s">
        <v>309</v>
      </c>
      <c r="H1953" s="40">
        <v>0.185153979</v>
      </c>
      <c r="I1953" s="40">
        <v>0.18893442599999999</v>
      </c>
      <c r="J1953" s="40">
        <v>0.18345651800000001</v>
      </c>
      <c r="K1953" s="40">
        <v>0.186665461</v>
      </c>
      <c r="L1953" s="40">
        <v>0.181734062</v>
      </c>
      <c r="M1953" s="40">
        <v>0.20729366299999999</v>
      </c>
      <c r="N1953" s="40">
        <v>0.20176039400000001</v>
      </c>
      <c r="O1953" s="40">
        <v>0.21291001000000001</v>
      </c>
      <c r="P1953" s="40">
        <v>0.18910509</v>
      </c>
      <c r="Q1953" s="40">
        <v>0.215112884</v>
      </c>
      <c r="R1953" s="40">
        <v>0.23632629399999999</v>
      </c>
      <c r="S1953" s="40">
        <v>0.28913846199999998</v>
      </c>
      <c r="T1953" s="40">
        <v>0.25453290499999998</v>
      </c>
      <c r="U1953" s="40">
        <v>0.30488148100000001</v>
      </c>
      <c r="V1953" s="40">
        <v>0.32907307699999999</v>
      </c>
      <c r="W1953" s="40">
        <v>0.34631153799999997</v>
      </c>
      <c r="X1953" s="40">
        <v>0.45296686200000003</v>
      </c>
      <c r="Y1953" s="40">
        <v>0.51590559499999999</v>
      </c>
      <c r="Z1953" s="40">
        <v>0.56979566500000001</v>
      </c>
      <c r="AA1953" s="40">
        <v>0.53105647099999997</v>
      </c>
      <c r="AB1953" s="40">
        <v>0.64557876800000003</v>
      </c>
      <c r="AC1953" s="40">
        <v>0.62715121600000001</v>
      </c>
      <c r="AD1953" s="40">
        <v>0.64165095699999997</v>
      </c>
      <c r="AE1953" s="40">
        <v>0.54614761899999997</v>
      </c>
      <c r="AF1953" s="40">
        <v>0.51132608700000004</v>
      </c>
      <c r="AG1953" s="40">
        <v>0.43762742300000002</v>
      </c>
      <c r="AH1953" s="40">
        <v>0.44956246999999999</v>
      </c>
      <c r="AI1953" s="40">
        <v>0.46039772299999998</v>
      </c>
      <c r="AJ1953" s="40">
        <v>0.47400519800000002</v>
      </c>
      <c r="AK1953" s="40">
        <v>0.47352171500000001</v>
      </c>
      <c r="AL1953" s="40">
        <v>0.44872393300000002</v>
      </c>
      <c r="AM1953" s="40">
        <v>0.45218518299999999</v>
      </c>
      <c r="AN1953" s="40">
        <v>0.473924385</v>
      </c>
      <c r="AO1953" s="40">
        <v>0.47312725799999999</v>
      </c>
      <c r="AP1953" s="40">
        <v>0.45896656499999999</v>
      </c>
      <c r="AQ1953" s="40">
        <v>0.46782477300000003</v>
      </c>
      <c r="AR1953" s="40">
        <v>0.48196084300000003</v>
      </c>
      <c r="AS1953" s="40">
        <v>0.484166765</v>
      </c>
      <c r="AT1953" s="40">
        <v>0.484921143</v>
      </c>
      <c r="AU1953" s="40">
        <v>0.49808028599999998</v>
      </c>
      <c r="AV1953" s="40">
        <v>0.54511151499999999</v>
      </c>
      <c r="AW1953" s="40">
        <v>0.53482411799999996</v>
      </c>
      <c r="AX1953" s="40">
        <v>0.52509714299999999</v>
      </c>
      <c r="AY1953" s="40">
        <v>0.54114285699999998</v>
      </c>
      <c r="AZ1953" s="40">
        <v>0.53509378299999999</v>
      </c>
      <c r="BA1953" s="40">
        <v>0.53154047299999996</v>
      </c>
      <c r="BB1953" s="40">
        <v>0.536858108</v>
      </c>
      <c r="BC1953" s="40">
        <v>0.56035305599999996</v>
      </c>
      <c r="BD1953" s="40">
        <v>0.64024234400000002</v>
      </c>
      <c r="BE1953" s="40">
        <v>0.63057445499999998</v>
      </c>
      <c r="BF1953" s="40">
        <v>0.70281602899999995</v>
      </c>
      <c r="BG1953" s="40">
        <v>0.69359647999999996</v>
      </c>
      <c r="BH1953" s="40">
        <v>0.72540067600000002</v>
      </c>
      <c r="BI1953" s="40">
        <v>0.73974993499999997</v>
      </c>
      <c r="BJ1953" s="40">
        <v>0.75133291199999996</v>
      </c>
      <c r="BK1953" s="40">
        <v>0.76413320600000001</v>
      </c>
    </row>
    <row r="1954" spans="1:64" x14ac:dyDescent="0.3">
      <c r="A1954" s="40" t="s">
        <v>173</v>
      </c>
      <c r="B1954" s="40" t="s">
        <v>174</v>
      </c>
      <c r="C1954" s="40" t="s">
        <v>330</v>
      </c>
      <c r="D1954" s="40" t="s">
        <v>308</v>
      </c>
      <c r="E1954" s="40" t="s">
        <v>287</v>
      </c>
      <c r="F1954" s="40">
        <v>0</v>
      </c>
      <c r="G1954" s="40" t="s">
        <v>309</v>
      </c>
      <c r="H1954" s="40">
        <v>0.53596999700000003</v>
      </c>
      <c r="I1954" s="40">
        <v>0.50433003799999998</v>
      </c>
      <c r="J1954" s="40">
        <v>0.51355094000000001</v>
      </c>
      <c r="K1954" s="40">
        <v>0.52716782100000004</v>
      </c>
      <c r="L1954" s="40">
        <v>0.56906130300000002</v>
      </c>
      <c r="M1954" s="40">
        <v>0.61717752199999998</v>
      </c>
      <c r="N1954" s="40">
        <v>0.61001237600000002</v>
      </c>
      <c r="O1954" s="40">
        <v>0.592108203</v>
      </c>
      <c r="P1954" s="40">
        <v>0.63984938800000002</v>
      </c>
      <c r="Q1954" s="40">
        <v>0.66407242700000002</v>
      </c>
      <c r="R1954" s="40">
        <v>0.66330133199999997</v>
      </c>
      <c r="S1954" s="40">
        <v>0.63041189200000003</v>
      </c>
      <c r="T1954" s="40">
        <v>0.56261055199999999</v>
      </c>
      <c r="U1954" s="40">
        <v>0.55986782800000001</v>
      </c>
      <c r="V1954" s="40">
        <v>0.57671273999999995</v>
      </c>
      <c r="W1954" s="40">
        <v>0.59209260399999997</v>
      </c>
      <c r="X1954" s="40">
        <v>0.64846350799999997</v>
      </c>
      <c r="Y1954" s="40">
        <v>0.65776497</v>
      </c>
      <c r="Z1954" s="40">
        <v>0.65089686099999999</v>
      </c>
      <c r="AA1954" s="40">
        <v>0.59551425800000002</v>
      </c>
      <c r="AB1954" s="40">
        <v>0.606730769</v>
      </c>
      <c r="AC1954" s="40">
        <v>0.63075689499999998</v>
      </c>
      <c r="AD1954" s="40">
        <v>0.59050064199999996</v>
      </c>
      <c r="AE1954" s="40">
        <v>0.59087989699999999</v>
      </c>
      <c r="AF1954" s="40">
        <v>0.62289389100000003</v>
      </c>
      <c r="AG1954" s="40">
        <v>0.68760862599999995</v>
      </c>
      <c r="AH1954" s="40">
        <v>0.74236469100000002</v>
      </c>
      <c r="AI1954" s="40">
        <v>0.724822466</v>
      </c>
      <c r="AJ1954" s="40">
        <v>0.75242404699999998</v>
      </c>
      <c r="AK1954" s="40">
        <v>0.74883570499999996</v>
      </c>
      <c r="AL1954" s="40">
        <v>0.80618903500000005</v>
      </c>
      <c r="AM1954" s="40">
        <v>0.809986859</v>
      </c>
      <c r="AN1954" s="40">
        <v>0.83011031800000001</v>
      </c>
      <c r="AO1954" s="40">
        <v>0.82926368800000005</v>
      </c>
      <c r="AP1954" s="40">
        <v>0.87042573899999998</v>
      </c>
      <c r="AQ1954" s="40">
        <v>0.85716506100000001</v>
      </c>
      <c r="AR1954" s="40">
        <v>0.95513955100000003</v>
      </c>
      <c r="AS1954" s="40">
        <v>1.058919926</v>
      </c>
      <c r="AT1954" s="40">
        <v>0.84587613699999997</v>
      </c>
      <c r="AU1954" s="40">
        <v>0.88269114999999998</v>
      </c>
      <c r="AV1954" s="40">
        <v>0.97128105799999997</v>
      </c>
      <c r="AW1954" s="40">
        <v>0.96455445900000003</v>
      </c>
      <c r="AX1954" s="40">
        <v>1.0131253410000001</v>
      </c>
      <c r="AY1954" s="40">
        <v>1.0057058590000001</v>
      </c>
      <c r="AZ1954" s="40">
        <v>0.98024088300000001</v>
      </c>
      <c r="BA1954" s="40">
        <v>1.1007922779999999</v>
      </c>
      <c r="BB1954" s="40">
        <v>1.108962456</v>
      </c>
      <c r="BC1954" s="40">
        <v>0.88949309399999998</v>
      </c>
      <c r="BD1954" s="40">
        <v>0.85659490900000002</v>
      </c>
      <c r="BE1954" s="40">
        <v>0.88204118399999998</v>
      </c>
      <c r="BF1954" s="40">
        <v>1.0248790910000001</v>
      </c>
      <c r="BG1954" s="40">
        <v>1.0478226669999999</v>
      </c>
      <c r="BH1954" s="40">
        <v>1.1027636249999999</v>
      </c>
      <c r="BI1954" s="40">
        <v>1.0978283129999999</v>
      </c>
      <c r="BJ1954" s="40">
        <v>1.1208199999999999</v>
      </c>
      <c r="BK1954" s="40">
        <v>1.1369908440000001</v>
      </c>
    </row>
    <row r="1955" spans="1:64" x14ac:dyDescent="0.3">
      <c r="A1955" s="40" t="s">
        <v>5</v>
      </c>
      <c r="B1955" s="40" t="s">
        <v>6</v>
      </c>
      <c r="C1955" s="40" t="s">
        <v>329</v>
      </c>
      <c r="D1955" s="40" t="s">
        <v>310</v>
      </c>
      <c r="E1955" s="40" t="s">
        <v>287</v>
      </c>
      <c r="F1955" s="40">
        <v>0</v>
      </c>
      <c r="G1955" s="40" t="s">
        <v>311</v>
      </c>
      <c r="H1955" s="40">
        <v>0.47169811299999997</v>
      </c>
      <c r="I1955" s="40">
        <v>0.44755244799999999</v>
      </c>
      <c r="J1955" s="40">
        <v>0.43333333299999999</v>
      </c>
      <c r="K1955" s="40">
        <v>0.41696969699999997</v>
      </c>
      <c r="L1955" s="40">
        <v>0.40277777799999998</v>
      </c>
      <c r="M1955" s="40">
        <v>0.4</v>
      </c>
      <c r="N1955" s="40">
        <v>0.38162057999999999</v>
      </c>
      <c r="O1955" s="40">
        <v>0.40637746299999999</v>
      </c>
      <c r="P1955" s="40">
        <v>0.38565217400000001</v>
      </c>
      <c r="Q1955" s="40">
        <v>0.36973013399999999</v>
      </c>
      <c r="R1955" s="40">
        <v>0.36376971000000002</v>
      </c>
      <c r="S1955" s="40">
        <v>0.38571428600000002</v>
      </c>
      <c r="T1955" s="40">
        <v>0.39894736800000002</v>
      </c>
      <c r="U1955" s="40">
        <v>0.41206896599999998</v>
      </c>
      <c r="V1955" s="40">
        <v>0.42372881400000001</v>
      </c>
      <c r="W1955" s="40">
        <v>0.474545455</v>
      </c>
      <c r="X1955" s="40">
        <v>0.485714286</v>
      </c>
      <c r="Y1955" s="40">
        <v>0.48793103399999999</v>
      </c>
      <c r="Z1955" s="40">
        <v>0.49</v>
      </c>
      <c r="AA1955" s="40">
        <v>0.48225806500000001</v>
      </c>
      <c r="AB1955" s="40">
        <v>0.485714286</v>
      </c>
      <c r="AC1955" s="40">
        <v>0.48906250000000001</v>
      </c>
      <c r="AD1955" s="40">
        <v>0.48923076900000001</v>
      </c>
      <c r="AE1955" s="40">
        <v>0.49242424200000001</v>
      </c>
      <c r="AF1955" s="40">
        <v>0.49253731299999998</v>
      </c>
      <c r="AG1955" s="40">
        <v>0.492647059</v>
      </c>
      <c r="AH1955" s="40">
        <v>0.515151515</v>
      </c>
      <c r="AI1955" s="40">
        <v>0.546875</v>
      </c>
      <c r="AJ1955" s="40">
        <v>0.57741935499999997</v>
      </c>
      <c r="AK1955" s="40">
        <v>0.56129032300000004</v>
      </c>
      <c r="AL1955" s="40">
        <v>0.55238095200000004</v>
      </c>
      <c r="AM1955" s="40">
        <v>0.5625</v>
      </c>
      <c r="AN1955" s="40">
        <v>0.56290322599999998</v>
      </c>
      <c r="AO1955" s="40">
        <v>0.56333333299999999</v>
      </c>
      <c r="AP1955" s="40">
        <v>0.56666666700000001</v>
      </c>
      <c r="AQ1955" s="40">
        <v>0.55908129299999998</v>
      </c>
      <c r="AR1955" s="40">
        <v>0.56242969600000003</v>
      </c>
      <c r="AS1955" s="40">
        <v>0.55566957400000005</v>
      </c>
      <c r="AT1955" s="40">
        <v>0.59897435899999996</v>
      </c>
      <c r="AU1955" s="40">
        <v>0.61850569</v>
      </c>
      <c r="AV1955" s="40">
        <v>0.73750000000000004</v>
      </c>
      <c r="AW1955" s="40">
        <v>0.84615384599999999</v>
      </c>
      <c r="AX1955" s="40">
        <v>0.96052631600000005</v>
      </c>
      <c r="AY1955" s="40">
        <v>1.046053525</v>
      </c>
      <c r="AZ1955" s="40">
        <v>1.0485754430000001</v>
      </c>
      <c r="BA1955" s="40">
        <v>1.0539640749999999</v>
      </c>
      <c r="BB1955" s="40">
        <v>1.0593798299999999</v>
      </c>
      <c r="BC1955" s="40">
        <v>1.0648237819999999</v>
      </c>
      <c r="BD1955" s="40">
        <v>1.0702956530000001</v>
      </c>
      <c r="BE1955" s="40">
        <v>1.075795517</v>
      </c>
      <c r="BF1955" s="40">
        <v>1.0810586120000001</v>
      </c>
      <c r="BG1955" s="40">
        <v>1.086347554</v>
      </c>
      <c r="BH1955" s="40">
        <v>1.091662441</v>
      </c>
      <c r="BI1955" s="40">
        <v>1.097231869</v>
      </c>
      <c r="BJ1955" s="40">
        <v>1.1035322890000001</v>
      </c>
      <c r="BK1955" s="40">
        <v>1.119497038</v>
      </c>
      <c r="BL1955" s="40">
        <v>1.133527304</v>
      </c>
    </row>
    <row r="1956" spans="1:64" x14ac:dyDescent="0.3">
      <c r="A1956" s="40" t="s">
        <v>151</v>
      </c>
      <c r="B1956" s="40" t="s">
        <v>152</v>
      </c>
      <c r="C1956" s="40" t="s">
        <v>329</v>
      </c>
      <c r="D1956" s="40" t="s">
        <v>310</v>
      </c>
      <c r="E1956" s="40" t="s">
        <v>287</v>
      </c>
      <c r="F1956" s="40">
        <v>0</v>
      </c>
      <c r="G1956" s="40" t="s">
        <v>311</v>
      </c>
      <c r="H1956" s="40">
        <v>1.4651162790000001</v>
      </c>
      <c r="I1956" s="40">
        <v>1.28984911</v>
      </c>
      <c r="J1956" s="40">
        <v>1.155036395</v>
      </c>
      <c r="K1956" s="40">
        <v>0.99439166700000003</v>
      </c>
      <c r="L1956" s="40">
        <v>1.0385434819999999</v>
      </c>
      <c r="M1956" s="40">
        <v>1.1382815500000001</v>
      </c>
      <c r="N1956" s="40">
        <v>1.0396777509999999</v>
      </c>
      <c r="O1956" s="40">
        <v>1.0730140420000001</v>
      </c>
      <c r="P1956" s="40">
        <v>1.040683818</v>
      </c>
      <c r="Q1956" s="40">
        <v>1.020401017</v>
      </c>
      <c r="R1956" s="40">
        <v>1.0677385580000001</v>
      </c>
      <c r="S1956" s="40">
        <v>1.156699964</v>
      </c>
      <c r="T1956" s="40">
        <v>1.1708050299999999</v>
      </c>
      <c r="U1956" s="40">
        <v>1.226404756</v>
      </c>
      <c r="V1956" s="40">
        <v>1.235365169</v>
      </c>
      <c r="W1956" s="40">
        <v>1.23907455</v>
      </c>
      <c r="X1956" s="40">
        <v>1.106060606</v>
      </c>
      <c r="Y1956" s="40">
        <v>1.0425531910000001</v>
      </c>
      <c r="Z1956" s="40">
        <v>1.0854700850000001</v>
      </c>
      <c r="AA1956" s="40">
        <v>1.621666667</v>
      </c>
      <c r="AB1956" s="40">
        <v>2.4694022769999999</v>
      </c>
      <c r="AC1956" s="40">
        <v>2.3304691129999999</v>
      </c>
      <c r="AD1956" s="40">
        <v>2.7874266140000001</v>
      </c>
      <c r="AE1956" s="40">
        <v>2.81316297</v>
      </c>
      <c r="AF1956" s="40">
        <v>2.8132920270000001</v>
      </c>
      <c r="AG1956" s="40">
        <v>2.1958701999999999</v>
      </c>
      <c r="AH1956" s="40">
        <v>2.5472636460000002</v>
      </c>
      <c r="AI1956" s="40">
        <v>2.6279007459999999</v>
      </c>
      <c r="AJ1956" s="40">
        <v>2.6723545369999999</v>
      </c>
      <c r="AK1956" s="40">
        <v>2.9535822380000001</v>
      </c>
      <c r="AL1956" s="40">
        <v>2.99638933</v>
      </c>
      <c r="AM1956" s="40">
        <v>2.9574015390000001</v>
      </c>
      <c r="AN1956" s="40">
        <v>3.0715724600000001</v>
      </c>
      <c r="AO1956" s="40">
        <v>3.173585047</v>
      </c>
      <c r="AP1956" s="40">
        <v>3.1112457600000001</v>
      </c>
      <c r="AQ1956" s="40">
        <v>3.1406881480000002</v>
      </c>
      <c r="AR1956" s="40">
        <v>3.1131286409999999</v>
      </c>
      <c r="AS1956" s="40">
        <v>2.1672278220000001</v>
      </c>
      <c r="AT1956" s="40">
        <v>2.7775620679999999</v>
      </c>
      <c r="AU1956" s="40">
        <v>3.0480512809999998</v>
      </c>
      <c r="AV1956" s="40">
        <v>3.4184080570000002</v>
      </c>
      <c r="AW1956" s="40">
        <v>3.717725309</v>
      </c>
      <c r="AX1956" s="40">
        <v>3.3775864109999998</v>
      </c>
      <c r="AY1956" s="40">
        <v>3.5905280730000002</v>
      </c>
      <c r="AZ1956" s="40">
        <v>3.7615839649999998</v>
      </c>
      <c r="BA1956" s="40">
        <v>3.9308967269999999</v>
      </c>
      <c r="BB1956" s="40">
        <v>3.4710398119999999</v>
      </c>
      <c r="BC1956" s="40">
        <v>4.2969441110000002</v>
      </c>
      <c r="BD1956" s="40">
        <v>3.755406561</v>
      </c>
      <c r="BE1956" s="40">
        <v>4.1251819210000003</v>
      </c>
      <c r="BF1956" s="40">
        <v>4.005870743</v>
      </c>
      <c r="BG1956" s="40">
        <v>4.8073281589999999</v>
      </c>
      <c r="BH1956" s="40">
        <v>4.7489880680000001</v>
      </c>
      <c r="BI1956" s="40">
        <v>3.373815767</v>
      </c>
      <c r="BJ1956" s="40">
        <v>3.4612971259999998</v>
      </c>
      <c r="BK1956" s="40">
        <v>3.2918073099999998</v>
      </c>
      <c r="BL1956" s="40">
        <v>3.9519847019999998</v>
      </c>
    </row>
    <row r="1957" spans="1:64" x14ac:dyDescent="0.3">
      <c r="A1957" s="40" t="s">
        <v>157</v>
      </c>
      <c r="B1957" s="40" t="s">
        <v>158</v>
      </c>
      <c r="C1957" s="40" t="s">
        <v>329</v>
      </c>
      <c r="D1957" s="40" t="s">
        <v>310</v>
      </c>
      <c r="E1957" s="40" t="s">
        <v>287</v>
      </c>
      <c r="F1957" s="40">
        <v>0</v>
      </c>
      <c r="G1957" s="40" t="s">
        <v>311</v>
      </c>
      <c r="H1957" s="40">
        <v>1.646586345</v>
      </c>
      <c r="I1957" s="40">
        <v>1.661440204</v>
      </c>
      <c r="J1957" s="40">
        <v>1.677479205</v>
      </c>
      <c r="K1957" s="40">
        <v>1.691138043</v>
      </c>
      <c r="L1957" s="40">
        <v>1.688951176</v>
      </c>
      <c r="M1957" s="40">
        <v>1.6858091639999999</v>
      </c>
      <c r="N1957" s="40">
        <v>1.6619544989999999</v>
      </c>
      <c r="O1957" s="40">
        <v>1.6386304469999999</v>
      </c>
      <c r="P1957" s="40">
        <v>1.610598682</v>
      </c>
      <c r="Q1957" s="40">
        <v>1.563006071</v>
      </c>
      <c r="R1957" s="40">
        <v>1.563500688</v>
      </c>
      <c r="S1957" s="40">
        <v>1.5367863390000001</v>
      </c>
      <c r="T1957" s="40">
        <v>1.559404848</v>
      </c>
      <c r="U1957" s="40">
        <v>1.5265916960000001</v>
      </c>
      <c r="V1957" s="40">
        <v>1.5576331210000001</v>
      </c>
      <c r="W1957" s="40">
        <v>1.576654408</v>
      </c>
      <c r="X1957" s="40">
        <v>1.566945526</v>
      </c>
      <c r="Y1957" s="40">
        <v>1.5569904109999999</v>
      </c>
      <c r="Z1957" s="40">
        <v>1.5579150580000001</v>
      </c>
      <c r="AA1957" s="40">
        <v>1.5549999999999999</v>
      </c>
      <c r="AB1957" s="40">
        <v>1.551724138</v>
      </c>
      <c r="AC1957" s="40">
        <v>1.548473282</v>
      </c>
      <c r="AD1957" s="40">
        <v>1.555185778</v>
      </c>
      <c r="AE1957" s="40">
        <v>1.5519230770000001</v>
      </c>
      <c r="AF1957" s="40">
        <v>1.4321428570000001</v>
      </c>
      <c r="AG1957" s="40">
        <v>1.3333333329999999</v>
      </c>
      <c r="AH1957" s="40">
        <v>1.5555555560000001</v>
      </c>
      <c r="AI1957" s="40">
        <v>1.5555555560000001</v>
      </c>
      <c r="AJ1957" s="40">
        <v>1.4532871970000001</v>
      </c>
      <c r="AK1957" s="40">
        <v>1.338666667</v>
      </c>
      <c r="AL1957" s="40">
        <v>1.3666666670000001</v>
      </c>
      <c r="AM1957" s="40">
        <v>1.332258065</v>
      </c>
      <c r="AN1957" s="40">
        <v>0.65195246200000001</v>
      </c>
      <c r="AO1957" s="40">
        <v>0.65263157900000002</v>
      </c>
      <c r="AP1957" s="40">
        <v>0.64375459099999999</v>
      </c>
      <c r="AQ1957" s="40">
        <v>0.65209645000000005</v>
      </c>
      <c r="AR1957" s="40">
        <v>0.64086151400000002</v>
      </c>
      <c r="AS1957" s="40">
        <v>0.67536545000000003</v>
      </c>
      <c r="AT1957" s="40">
        <v>0.62057774700000001</v>
      </c>
      <c r="AU1957" s="40">
        <v>0.59102811700000002</v>
      </c>
      <c r="AV1957" s="40">
        <v>0.59517011900000005</v>
      </c>
      <c r="AW1957" s="40">
        <v>0.62309369400000003</v>
      </c>
      <c r="AX1957" s="40">
        <v>0.71794871800000004</v>
      </c>
      <c r="AY1957" s="40">
        <v>0.84970195100000001</v>
      </c>
      <c r="AZ1957" s="40">
        <v>0.91849150300000004</v>
      </c>
      <c r="BA1957" s="40">
        <v>0.97839181500000005</v>
      </c>
      <c r="BB1957" s="40">
        <v>1.0053818859999999</v>
      </c>
      <c r="BC1957" s="40">
        <v>0.977873714</v>
      </c>
      <c r="BD1957" s="40">
        <v>0.94215514199999995</v>
      </c>
      <c r="BE1957" s="40">
        <v>0.90472024799999995</v>
      </c>
      <c r="BF1957" s="40">
        <v>0.89843414700000002</v>
      </c>
      <c r="BG1957" s="40">
        <v>0.91776145499999995</v>
      </c>
      <c r="BH1957" s="40">
        <v>1.008799177</v>
      </c>
      <c r="BI1957" s="40">
        <v>1.0306659629999999</v>
      </c>
      <c r="BJ1957" s="40">
        <v>1.0132696809999999</v>
      </c>
      <c r="BK1957" s="40">
        <v>1.0237280230000001</v>
      </c>
      <c r="BL1957" s="40">
        <v>1.026739743</v>
      </c>
    </row>
    <row r="1958" spans="1:64" x14ac:dyDescent="0.3">
      <c r="A1958" s="40" t="s">
        <v>159</v>
      </c>
      <c r="B1958" s="40" t="s">
        <v>160</v>
      </c>
      <c r="C1958" s="40" t="s">
        <v>329</v>
      </c>
      <c r="D1958" s="40" t="s">
        <v>310</v>
      </c>
      <c r="E1958" s="40" t="s">
        <v>287</v>
      </c>
      <c r="F1958" s="40">
        <v>0</v>
      </c>
      <c r="G1958" s="40" t="s">
        <v>311</v>
      </c>
      <c r="H1958" s="40">
        <v>1.25</v>
      </c>
      <c r="I1958" s="40">
        <v>1.1899266900000001</v>
      </c>
      <c r="J1958" s="40">
        <v>1.3235294120000001</v>
      </c>
      <c r="K1958" s="40">
        <v>1.2662881859999999</v>
      </c>
      <c r="L1958" s="40">
        <v>1.246666667</v>
      </c>
      <c r="M1958" s="40">
        <v>1.2144702839999999</v>
      </c>
      <c r="N1958" s="40">
        <v>1.2257438549999999</v>
      </c>
      <c r="O1958" s="40">
        <v>1.187096774</v>
      </c>
      <c r="P1958" s="40">
        <v>1.075641026</v>
      </c>
      <c r="Q1958" s="40">
        <v>0.94510465099999996</v>
      </c>
      <c r="R1958" s="40">
        <v>0.89887640400000002</v>
      </c>
      <c r="S1958" s="40">
        <v>0.84782608699999995</v>
      </c>
      <c r="T1958" s="40">
        <v>0.79948832700000005</v>
      </c>
      <c r="U1958" s="40">
        <v>0.73835274500000003</v>
      </c>
      <c r="V1958" s="40">
        <v>0.74195840199999996</v>
      </c>
      <c r="W1958" s="40">
        <v>0.77894736799999997</v>
      </c>
      <c r="X1958" s="40">
        <v>1.0106382979999999</v>
      </c>
      <c r="Y1958" s="40">
        <v>1.164705882</v>
      </c>
      <c r="Z1958" s="40">
        <v>1.098451115</v>
      </c>
      <c r="AA1958" s="40">
        <v>1.3</v>
      </c>
      <c r="AB1958" s="40">
        <v>1.326530612</v>
      </c>
      <c r="AC1958" s="40">
        <v>1.2272727269999999</v>
      </c>
      <c r="AD1958" s="40">
        <v>1.1490720000000001</v>
      </c>
      <c r="AE1958" s="40">
        <v>1.0146376699999999</v>
      </c>
      <c r="AF1958" s="40">
        <v>1.1599999999999999</v>
      </c>
      <c r="AG1958" s="40">
        <v>1.1162214290000001</v>
      </c>
      <c r="AH1958" s="40">
        <v>0.98448793999999995</v>
      </c>
      <c r="AI1958" s="40">
        <v>1.32503295</v>
      </c>
      <c r="AJ1958" s="40">
        <v>1.433336553</v>
      </c>
      <c r="AK1958" s="40">
        <v>1.394598709</v>
      </c>
      <c r="AL1958" s="40">
        <v>1.4600936149999999</v>
      </c>
      <c r="AM1958" s="40">
        <v>1.4692307689999999</v>
      </c>
      <c r="AN1958" s="40">
        <v>1.461538462</v>
      </c>
      <c r="AO1958" s="40">
        <v>1.4358407689999999</v>
      </c>
      <c r="AP1958" s="40">
        <v>1.455825964</v>
      </c>
      <c r="AQ1958" s="40">
        <v>1.5538750139999999</v>
      </c>
      <c r="AR1958" s="40">
        <v>1.619183504</v>
      </c>
      <c r="AS1958" s="40">
        <v>1.430475143</v>
      </c>
      <c r="AT1958" s="40">
        <v>1.5239980609999999</v>
      </c>
      <c r="AU1958" s="40">
        <v>1.5678648820000001</v>
      </c>
      <c r="AV1958" s="40">
        <v>1.60452719</v>
      </c>
      <c r="AW1958" s="40">
        <v>1.72597175</v>
      </c>
      <c r="AX1958" s="40">
        <v>1.604183245</v>
      </c>
      <c r="AY1958" s="40">
        <v>1.8190921929999999</v>
      </c>
      <c r="AZ1958" s="40">
        <v>1.837037867</v>
      </c>
      <c r="BA1958" s="40">
        <v>1.480902116</v>
      </c>
      <c r="BB1958" s="40">
        <v>2.522361326</v>
      </c>
      <c r="BC1958" s="40">
        <v>2.507058625</v>
      </c>
      <c r="BD1958" s="40">
        <v>2.5687164259999999</v>
      </c>
      <c r="BE1958" s="40">
        <v>2.5604120780000001</v>
      </c>
      <c r="BF1958" s="40">
        <v>2.5687016809999998</v>
      </c>
      <c r="BG1958" s="40">
        <v>2.0019883109999999</v>
      </c>
      <c r="BH1958" s="40">
        <v>2.2735233890000002</v>
      </c>
      <c r="BI1958" s="40">
        <v>2.4438932680000001</v>
      </c>
      <c r="BJ1958" s="40">
        <v>2.2367263460000002</v>
      </c>
      <c r="BK1958" s="40">
        <v>2.227544097</v>
      </c>
      <c r="BL1958" s="40">
        <v>2.3689412440000002</v>
      </c>
    </row>
    <row r="1959" spans="1:64" x14ac:dyDescent="0.3">
      <c r="A1959" s="40" t="s">
        <v>275</v>
      </c>
      <c r="B1959" s="40" t="s">
        <v>276</v>
      </c>
      <c r="C1959" s="40" t="s">
        <v>329</v>
      </c>
      <c r="D1959" s="40" t="s">
        <v>310</v>
      </c>
      <c r="E1959" s="40" t="s">
        <v>287</v>
      </c>
      <c r="F1959" s="40">
        <v>0</v>
      </c>
      <c r="G1959" s="40" t="s">
        <v>311</v>
      </c>
      <c r="H1959" s="40">
        <v>9.2499999999999999E-2</v>
      </c>
      <c r="I1959" s="40">
        <v>9.6470587999999996E-2</v>
      </c>
      <c r="J1959" s="40">
        <v>0.108235294</v>
      </c>
      <c r="K1959" s="40">
        <v>0.125882353</v>
      </c>
      <c r="L1959" s="40">
        <v>0.129795455</v>
      </c>
      <c r="M1959" s="40">
        <v>0.133914849</v>
      </c>
      <c r="N1959" s="40">
        <v>0.14954877899999999</v>
      </c>
      <c r="O1959" s="40">
        <v>0.17216155399999999</v>
      </c>
      <c r="P1959" s="40">
        <v>0.178235106</v>
      </c>
      <c r="Q1959" s="40">
        <v>0.194711986</v>
      </c>
      <c r="R1959" s="40">
        <v>0.214356717</v>
      </c>
      <c r="S1959" s="40">
        <v>0.215790182</v>
      </c>
      <c r="T1959" s="40">
        <v>0.198133059</v>
      </c>
      <c r="U1959" s="40">
        <v>0.216222989</v>
      </c>
      <c r="V1959" s="40">
        <v>0.21450459699999999</v>
      </c>
      <c r="W1959" s="40">
        <v>0.23086068000000001</v>
      </c>
      <c r="X1959" s="40">
        <v>0.18120070099999999</v>
      </c>
      <c r="Y1959" s="40">
        <v>0.16582266000000001</v>
      </c>
      <c r="Z1959" s="40">
        <v>0.1772</v>
      </c>
      <c r="AA1959" s="40">
        <v>0.21288109</v>
      </c>
      <c r="AB1959" s="40">
        <v>0.24519089899999999</v>
      </c>
      <c r="AC1959" s="40">
        <v>0.24559867699999999</v>
      </c>
      <c r="AD1959" s="40">
        <v>0.18571982200000001</v>
      </c>
      <c r="AE1959" s="40">
        <v>0.18240374400000001</v>
      </c>
      <c r="AF1959" s="40">
        <v>0.19296645100000001</v>
      </c>
      <c r="AG1959" s="40">
        <v>0.19190565300000001</v>
      </c>
      <c r="AH1959" s="40">
        <v>0.197181996</v>
      </c>
      <c r="AI1959" s="40">
        <v>0.20330336199999999</v>
      </c>
      <c r="AJ1959" s="40">
        <v>0.19037391400000001</v>
      </c>
      <c r="AK1959" s="40">
        <v>0.194363175</v>
      </c>
      <c r="AL1959" s="40">
        <v>0.19841310000000001</v>
      </c>
      <c r="AM1959" s="40">
        <v>0.20251070500000001</v>
      </c>
      <c r="AN1959" s="40">
        <v>0.20673665799999999</v>
      </c>
      <c r="AO1959" s="40">
        <v>0.211011847</v>
      </c>
      <c r="AP1959" s="40">
        <v>0.215345814</v>
      </c>
      <c r="AQ1959" s="40">
        <v>0.20201659999999999</v>
      </c>
      <c r="AR1959" s="40">
        <v>0.19359210099999999</v>
      </c>
      <c r="AS1959" s="40">
        <v>0.18274995199999999</v>
      </c>
      <c r="AT1959" s="40">
        <v>0.17289674499999999</v>
      </c>
      <c r="AU1959" s="40">
        <v>0.15604206900000001</v>
      </c>
      <c r="AV1959" s="40">
        <v>0.20601704500000001</v>
      </c>
      <c r="AW1959" s="40">
        <v>0.238033788</v>
      </c>
      <c r="AX1959" s="40">
        <v>0.26121476999999999</v>
      </c>
      <c r="AY1959" s="40">
        <v>0.27112276400000002</v>
      </c>
      <c r="AZ1959" s="40">
        <v>0.20147884199999999</v>
      </c>
      <c r="BA1959" s="40">
        <v>0.204872097</v>
      </c>
      <c r="BB1959" s="40">
        <v>0.20831450200000001</v>
      </c>
      <c r="BC1959" s="40">
        <v>0.21153340200000001</v>
      </c>
      <c r="BD1959" s="40">
        <v>0.21925140200000001</v>
      </c>
      <c r="BE1959" s="40">
        <v>0.22257980599999999</v>
      </c>
      <c r="BF1959" s="40">
        <v>0.22744527</v>
      </c>
      <c r="BG1959" s="40">
        <v>0.23043357</v>
      </c>
      <c r="BH1959" s="40">
        <v>0.23040877400000001</v>
      </c>
      <c r="BI1959" s="40">
        <v>0.22679138700000001</v>
      </c>
      <c r="BJ1959" s="40">
        <v>0.22183807899999999</v>
      </c>
      <c r="BK1959" s="40">
        <v>0.21177489899999999</v>
      </c>
      <c r="BL1959" s="40">
        <v>0.211350966</v>
      </c>
    </row>
    <row r="1960" spans="1:64" x14ac:dyDescent="0.3">
      <c r="A1960" s="40" t="s">
        <v>277</v>
      </c>
      <c r="B1960" s="40" t="s">
        <v>278</v>
      </c>
      <c r="C1960" s="40" t="s">
        <v>329</v>
      </c>
      <c r="D1960" s="40" t="s">
        <v>310</v>
      </c>
      <c r="E1960" s="40" t="s">
        <v>287</v>
      </c>
      <c r="F1960" s="40">
        <v>0</v>
      </c>
      <c r="G1960" s="40" t="s">
        <v>311</v>
      </c>
      <c r="H1960" s="40">
        <v>1.6321852269999999</v>
      </c>
      <c r="I1960" s="40">
        <v>1.500947719</v>
      </c>
      <c r="J1960" s="40">
        <v>1.313675548</v>
      </c>
      <c r="K1960" s="40">
        <v>1.3476762280000001</v>
      </c>
      <c r="L1960" s="40">
        <v>1.2396337669999999</v>
      </c>
      <c r="M1960" s="40">
        <v>1.2396337669999999</v>
      </c>
      <c r="N1960" s="40">
        <v>1.5883059930000001</v>
      </c>
      <c r="O1960" s="40">
        <v>1.6083498919999999</v>
      </c>
      <c r="P1960" s="40">
        <v>1.4736766429999999</v>
      </c>
      <c r="Q1960" s="40">
        <v>1.384711644</v>
      </c>
      <c r="R1960" s="40">
        <v>1.449164525</v>
      </c>
      <c r="S1960" s="40">
        <v>1.3116378390000001</v>
      </c>
      <c r="T1960" s="40">
        <v>1.141718086</v>
      </c>
      <c r="U1960" s="40">
        <v>1.208157677</v>
      </c>
      <c r="V1960" s="40">
        <v>1.191240847</v>
      </c>
      <c r="W1960" s="40">
        <v>1.1805042610000001</v>
      </c>
      <c r="X1960" s="40">
        <v>1.2800607900000001</v>
      </c>
      <c r="Y1960" s="40">
        <v>1.1837612930000001</v>
      </c>
      <c r="Z1960" s="40">
        <v>0.92944943400000002</v>
      </c>
      <c r="AA1960" s="40">
        <v>0.93616827199999997</v>
      </c>
      <c r="AB1960" s="40">
        <v>0.92260411499999995</v>
      </c>
      <c r="AC1960" s="40">
        <v>0.98248203000000001</v>
      </c>
      <c r="AD1960" s="40">
        <v>0.86642458499999997</v>
      </c>
      <c r="AE1960" s="40">
        <v>0.93661908699999996</v>
      </c>
      <c r="AF1960" s="40">
        <v>0.96455347700000005</v>
      </c>
      <c r="AG1960" s="40">
        <v>0.94471330099999995</v>
      </c>
      <c r="AH1960" s="40">
        <v>0.95595559100000005</v>
      </c>
      <c r="AI1960" s="40">
        <v>1.1634603640000001</v>
      </c>
      <c r="AJ1960" s="40">
        <v>1.129411765</v>
      </c>
      <c r="AK1960" s="40">
        <v>1.1191804439999999</v>
      </c>
      <c r="AL1960" s="40">
        <v>1.176939945</v>
      </c>
      <c r="AM1960" s="40">
        <v>1.281292713</v>
      </c>
      <c r="AN1960" s="40">
        <v>1.3321811210000001</v>
      </c>
      <c r="AO1960" s="40">
        <v>1.2661775879999999</v>
      </c>
      <c r="AP1960" s="40">
        <v>1.2471863560000001</v>
      </c>
      <c r="AQ1960" s="40">
        <v>1.9288183329999999</v>
      </c>
      <c r="AR1960" s="40">
        <v>2.7825134779999998</v>
      </c>
      <c r="AS1960" s="40">
        <v>2.3766122300000001</v>
      </c>
      <c r="AT1960" s="40">
        <v>2.1501795060000002</v>
      </c>
      <c r="AU1960" s="40">
        <v>2.358213176</v>
      </c>
      <c r="AV1960" s="40">
        <v>2.3829731559999998</v>
      </c>
      <c r="AW1960" s="40">
        <v>2.3496730069999998</v>
      </c>
      <c r="AX1960" s="40">
        <v>2.3345161540000001</v>
      </c>
      <c r="AY1960" s="40">
        <v>2.8099699349999998</v>
      </c>
      <c r="AZ1960" s="40">
        <v>2.7226391859999999</v>
      </c>
      <c r="BA1960" s="40">
        <v>3.0997375530000002</v>
      </c>
      <c r="BB1960" s="40">
        <v>3.337539139</v>
      </c>
      <c r="BC1960" s="40">
        <v>3.4773593190000001</v>
      </c>
      <c r="BD1960" s="40">
        <v>3.7443121060000002</v>
      </c>
      <c r="BE1960" s="40">
        <v>3.839918344</v>
      </c>
      <c r="BF1960" s="40">
        <v>4.206486817</v>
      </c>
      <c r="BG1960" s="40">
        <v>4.4399761949999998</v>
      </c>
      <c r="BH1960" s="40">
        <v>4.5198309800000001</v>
      </c>
      <c r="BI1960" s="40">
        <v>4.6714312509999996</v>
      </c>
      <c r="BJ1960" s="40">
        <v>4.8776888329999997</v>
      </c>
      <c r="BK1960" s="40">
        <v>5.1909449690000002</v>
      </c>
      <c r="BL1960" s="40">
        <v>5.3055368999999999</v>
      </c>
    </row>
    <row r="1961" spans="1:64" x14ac:dyDescent="0.3">
      <c r="A1961" s="40" t="s">
        <v>165</v>
      </c>
      <c r="B1961" s="40" t="s">
        <v>166</v>
      </c>
      <c r="C1961" s="40" t="s">
        <v>329</v>
      </c>
      <c r="D1961" s="40" t="s">
        <v>310</v>
      </c>
      <c r="E1961" s="40" t="s">
        <v>287</v>
      </c>
      <c r="F1961" s="40">
        <v>0</v>
      </c>
      <c r="G1961" s="40" t="s">
        <v>311</v>
      </c>
      <c r="H1961" s="40">
        <v>0.57052631600000003</v>
      </c>
      <c r="I1961" s="40">
        <v>0.55400000000000005</v>
      </c>
      <c r="J1961" s="40">
        <v>0.56599999999999995</v>
      </c>
      <c r="K1961" s="40">
        <v>0.55047619000000003</v>
      </c>
      <c r="L1961" s="40">
        <v>0.54545454500000001</v>
      </c>
      <c r="M1961" s="40">
        <v>0.52733686099999999</v>
      </c>
      <c r="N1961" s="40">
        <v>0.49027023800000002</v>
      </c>
      <c r="O1961" s="40">
        <v>0.50131317399999997</v>
      </c>
      <c r="P1961" s="40">
        <v>0.47228409500000001</v>
      </c>
      <c r="Q1961" s="40">
        <v>0.50828406100000001</v>
      </c>
      <c r="R1961" s="40">
        <v>0.53841170299999996</v>
      </c>
      <c r="S1961" s="40">
        <v>0.57268963900000003</v>
      </c>
      <c r="T1961" s="40">
        <v>0.51484752700000003</v>
      </c>
      <c r="U1961" s="40">
        <v>0.50392017099999997</v>
      </c>
      <c r="V1961" s="40">
        <v>0.37978297300000002</v>
      </c>
      <c r="W1961" s="40">
        <v>0.30465953899999998</v>
      </c>
      <c r="X1961" s="40">
        <v>0.30740740700000002</v>
      </c>
      <c r="Y1961" s="40">
        <v>0.31021897799999998</v>
      </c>
      <c r="Z1961" s="40">
        <v>0.31521739100000001</v>
      </c>
      <c r="AA1961" s="40">
        <v>0.315</v>
      </c>
      <c r="AB1961" s="40">
        <v>0.31549295799999999</v>
      </c>
      <c r="AC1961" s="40">
        <v>0.33703703699999998</v>
      </c>
      <c r="AD1961" s="40">
        <v>0.36093750000000002</v>
      </c>
      <c r="AE1961" s="40">
        <v>0.35530303000000002</v>
      </c>
      <c r="AF1961" s="40">
        <v>0.50751879700000002</v>
      </c>
      <c r="AG1961" s="40">
        <v>0.89</v>
      </c>
      <c r="AH1961" s="40">
        <v>1.25</v>
      </c>
      <c r="AI1961" s="40">
        <v>1.552</v>
      </c>
      <c r="AJ1961" s="40">
        <v>1.951578947</v>
      </c>
      <c r="AK1961" s="40">
        <v>2.343478261</v>
      </c>
      <c r="AL1961" s="40">
        <v>2.9444444440000002</v>
      </c>
      <c r="AM1961" s="40">
        <v>3.1094736840000001</v>
      </c>
      <c r="AN1961" s="40">
        <v>3.1579999999999999</v>
      </c>
      <c r="AO1961" s="40">
        <v>3.6357894740000001</v>
      </c>
      <c r="AP1961" s="40">
        <v>4.0611111109999998</v>
      </c>
      <c r="AQ1961" s="40">
        <v>4.4076086959999996</v>
      </c>
      <c r="AR1961" s="40">
        <v>4.8386363640000001</v>
      </c>
      <c r="AS1961" s="40">
        <v>5.4823529410000003</v>
      </c>
      <c r="AT1961" s="40">
        <v>6.0750000000000002</v>
      </c>
      <c r="AU1961" s="40">
        <v>6.6932474360000001</v>
      </c>
      <c r="AV1961" s="40">
        <v>7.2289396689999998</v>
      </c>
      <c r="AW1961" s="40">
        <v>6.0011467889999999</v>
      </c>
      <c r="AX1961" s="40">
        <v>5.0801248699999997</v>
      </c>
      <c r="AY1961" s="40">
        <v>4.5247093769999998</v>
      </c>
      <c r="AZ1961" s="40">
        <v>4.1238938049999998</v>
      </c>
      <c r="BA1961" s="40">
        <v>4.1794871789999997</v>
      </c>
      <c r="BB1961" s="40">
        <v>3.5137614680000002</v>
      </c>
      <c r="BC1961" s="40">
        <v>3.734904271</v>
      </c>
      <c r="BD1961" s="40">
        <v>3.232366308</v>
      </c>
      <c r="BE1961" s="40">
        <v>3.232366308</v>
      </c>
      <c r="BF1961" s="40">
        <v>3.024150927</v>
      </c>
      <c r="BG1961" s="40">
        <v>3.0382868269999999</v>
      </c>
      <c r="BH1961" s="40">
        <v>2.8541666669999999</v>
      </c>
      <c r="BI1961" s="40">
        <v>2.7814238040000001</v>
      </c>
      <c r="BJ1961" s="40">
        <v>2.0174344249999998</v>
      </c>
      <c r="BK1961" s="40">
        <v>2.1917164420000002</v>
      </c>
      <c r="BL1961" s="40">
        <v>2.3257298149999999</v>
      </c>
    </row>
    <row r="1962" spans="1:64" x14ac:dyDescent="0.3">
      <c r="A1962" s="40" t="s">
        <v>171</v>
      </c>
      <c r="B1962" s="40" t="s">
        <v>172</v>
      </c>
      <c r="C1962" s="40" t="s">
        <v>329</v>
      </c>
      <c r="D1962" s="40" t="s">
        <v>310</v>
      </c>
      <c r="E1962" s="40" t="s">
        <v>287</v>
      </c>
      <c r="F1962" s="40">
        <v>0</v>
      </c>
      <c r="G1962" s="40" t="s">
        <v>311</v>
      </c>
      <c r="H1962" s="40">
        <v>1.7857142859999999</v>
      </c>
      <c r="I1962" s="40">
        <v>1.683972912</v>
      </c>
      <c r="J1962" s="40">
        <v>1.3289926240000001</v>
      </c>
      <c r="K1962" s="40">
        <v>1.1884563239999999</v>
      </c>
      <c r="L1962" s="40">
        <v>1.121595704</v>
      </c>
      <c r="M1962" s="40">
        <v>0.83615032499999997</v>
      </c>
      <c r="N1962" s="40">
        <v>0.93534123800000002</v>
      </c>
      <c r="O1962" s="40">
        <v>0.93257319800000005</v>
      </c>
      <c r="P1962" s="40">
        <v>0.87191701799999999</v>
      </c>
      <c r="Q1962" s="40">
        <v>0.94190629800000003</v>
      </c>
      <c r="R1962" s="40">
        <v>0.93440815200000005</v>
      </c>
      <c r="S1962" s="40">
        <v>0.95274419799999999</v>
      </c>
      <c r="T1962" s="40">
        <v>1.177605953</v>
      </c>
      <c r="U1962" s="40">
        <v>1.087833364</v>
      </c>
      <c r="V1962" s="40">
        <v>1.288978223</v>
      </c>
      <c r="W1962" s="40">
        <v>1.4588632159999999</v>
      </c>
      <c r="X1962" s="40">
        <v>1.5799634499999999</v>
      </c>
      <c r="Y1962" s="40">
        <v>1.6100097959999999</v>
      </c>
      <c r="Z1962" s="40">
        <v>1.7465269029999999</v>
      </c>
      <c r="AA1962" s="40">
        <v>1.861691478</v>
      </c>
      <c r="AB1962" s="40">
        <v>2.0940295789999999</v>
      </c>
      <c r="AC1962" s="40">
        <v>2.093328439</v>
      </c>
      <c r="AD1962" s="40">
        <v>1.991086248</v>
      </c>
      <c r="AE1962" s="40">
        <v>2.0248621729999998</v>
      </c>
      <c r="AF1962" s="40">
        <v>2.1155109419999998</v>
      </c>
      <c r="AG1962" s="40">
        <v>2.1842843890000001</v>
      </c>
      <c r="AH1962" s="40">
        <v>2.3756650079999999</v>
      </c>
      <c r="AI1962" s="40">
        <v>2.4344491829999999</v>
      </c>
      <c r="AJ1962" s="40">
        <v>2.4751346249999999</v>
      </c>
      <c r="AK1962" s="40">
        <v>2.5163265799999999</v>
      </c>
      <c r="AL1962" s="40">
        <v>2.5583333330000002</v>
      </c>
      <c r="AM1962" s="40">
        <v>2.863636364</v>
      </c>
      <c r="AN1962" s="40">
        <v>3.23</v>
      </c>
      <c r="AO1962" s="40">
        <v>3.6467640750000001</v>
      </c>
      <c r="AP1962" s="40">
        <v>1.534375383</v>
      </c>
      <c r="AQ1962" s="40">
        <v>1.738</v>
      </c>
      <c r="AR1962" s="40">
        <v>1.384654386</v>
      </c>
      <c r="AS1962" s="40">
        <v>1.2498961399999999</v>
      </c>
      <c r="AT1962" s="40">
        <v>1.3112089039999999</v>
      </c>
      <c r="AU1962" s="40">
        <v>1.380837646</v>
      </c>
      <c r="AV1962" s="40">
        <v>1.268049438</v>
      </c>
      <c r="AW1962" s="40">
        <v>1.496627629</v>
      </c>
      <c r="AX1962" s="40">
        <v>1.323886227</v>
      </c>
      <c r="AY1962" s="40">
        <v>1.727512653</v>
      </c>
      <c r="AZ1962" s="40">
        <v>2.1367939900000001</v>
      </c>
      <c r="BA1962" s="40">
        <v>2.1241227999999999</v>
      </c>
      <c r="BB1962" s="40">
        <v>2.4771956990000001</v>
      </c>
      <c r="BC1962" s="40">
        <v>2.7098456350000002</v>
      </c>
      <c r="BD1962" s="40">
        <v>2.7694962240000001</v>
      </c>
      <c r="BE1962" s="40">
        <v>2.5707391259999999</v>
      </c>
      <c r="BF1962" s="40">
        <v>3.3235767749999998</v>
      </c>
      <c r="BG1962" s="40">
        <v>3.0658244219999999</v>
      </c>
      <c r="BH1962" s="40">
        <v>3.0924678800000001</v>
      </c>
      <c r="BI1962" s="40">
        <v>2.7648601400000001</v>
      </c>
      <c r="BJ1962" s="40">
        <v>2.3838546979999999</v>
      </c>
      <c r="BK1962" s="40">
        <v>2.7482680579999998</v>
      </c>
      <c r="BL1962" s="40">
        <v>2.7717777240000001</v>
      </c>
    </row>
    <row r="1963" spans="1:64" x14ac:dyDescent="0.3">
      <c r="A1963" s="40" t="s">
        <v>175</v>
      </c>
      <c r="B1963" s="40" t="s">
        <v>176</v>
      </c>
      <c r="C1963" s="40" t="s">
        <v>329</v>
      </c>
      <c r="D1963" s="40" t="s">
        <v>310</v>
      </c>
      <c r="E1963" s="40" t="s">
        <v>287</v>
      </c>
      <c r="F1963" s="40">
        <v>0</v>
      </c>
      <c r="G1963" s="40" t="s">
        <v>311</v>
      </c>
      <c r="H1963" s="40">
        <v>3.4349810810000001</v>
      </c>
      <c r="I1963" s="40">
        <v>3.4273015870000001</v>
      </c>
      <c r="J1963" s="40">
        <v>3.4314285710000001</v>
      </c>
      <c r="K1963" s="40">
        <v>3.3303974599999999</v>
      </c>
      <c r="L1963" s="40">
        <v>3.3872800000000001</v>
      </c>
      <c r="M1963" s="40">
        <v>4.3851756660000003</v>
      </c>
      <c r="N1963" s="40">
        <v>4.219165491</v>
      </c>
      <c r="O1963" s="40">
        <v>4.2165831870000003</v>
      </c>
      <c r="P1963" s="40">
        <v>4.0925779069999999</v>
      </c>
      <c r="Q1963" s="40">
        <v>3.5363716809999999</v>
      </c>
      <c r="R1963" s="40">
        <v>3.4258404040000001</v>
      </c>
      <c r="S1963" s="40">
        <v>3.0943485220000002</v>
      </c>
      <c r="T1963" s="40">
        <v>3.0247058820000001</v>
      </c>
      <c r="U1963" s="40">
        <v>2.897720976</v>
      </c>
      <c r="V1963" s="40">
        <v>2.8551023619999998</v>
      </c>
      <c r="W1963" s="40">
        <v>2.8437457340000001</v>
      </c>
      <c r="X1963" s="40">
        <v>2.8492557430000001</v>
      </c>
      <c r="Y1963" s="40">
        <v>2.8474689</v>
      </c>
      <c r="Z1963" s="40">
        <v>2.628306346</v>
      </c>
      <c r="AA1963" s="40">
        <v>2.7576433150000002</v>
      </c>
      <c r="AB1963" s="40">
        <v>2.9020930229999999</v>
      </c>
      <c r="AC1963" s="40">
        <v>3.105426977</v>
      </c>
      <c r="AD1963" s="40">
        <v>2.9819083970000002</v>
      </c>
      <c r="AE1963" s="40">
        <v>2.8693804649999999</v>
      </c>
      <c r="AF1963" s="40">
        <v>3.0030000000000001</v>
      </c>
      <c r="AG1963" s="40">
        <v>2.9400840000000001</v>
      </c>
      <c r="AH1963" s="40">
        <v>2.9182793440000001</v>
      </c>
      <c r="AI1963" s="40">
        <v>2.8661290319999999</v>
      </c>
      <c r="AJ1963" s="40">
        <v>2.8855474999999999</v>
      </c>
      <c r="AK1963" s="40">
        <v>2.9146622560000002</v>
      </c>
      <c r="AL1963" s="40">
        <v>2.8725925929999998</v>
      </c>
      <c r="AM1963" s="40">
        <v>2.7684022220000002</v>
      </c>
      <c r="AN1963" s="40">
        <v>2.6730343510000001</v>
      </c>
      <c r="AO1963" s="40">
        <v>2.8428640000000001</v>
      </c>
      <c r="AP1963" s="40">
        <v>2.7969138889999998</v>
      </c>
      <c r="AQ1963" s="40">
        <v>2.7390482309999999</v>
      </c>
      <c r="AR1963" s="40">
        <v>2.673915</v>
      </c>
      <c r="AS1963" s="40">
        <v>2.6206854740000001</v>
      </c>
      <c r="AT1963" s="40">
        <v>2.5461837680000001</v>
      </c>
      <c r="AU1963" s="40">
        <v>2.592413235</v>
      </c>
      <c r="AV1963" s="40">
        <v>2.6185185190000002</v>
      </c>
      <c r="AW1963" s="40">
        <v>2.3800513379999999</v>
      </c>
      <c r="AX1963" s="40">
        <v>2.3768651200000002</v>
      </c>
      <c r="AY1963" s="40">
        <v>2.3484310239999999</v>
      </c>
      <c r="AZ1963" s="40">
        <v>2.2980420590000001</v>
      </c>
      <c r="BA1963" s="40">
        <v>2.3191586609999999</v>
      </c>
      <c r="BB1963" s="40">
        <v>2.2533731069999998</v>
      </c>
      <c r="BC1963" s="40">
        <v>2.2807241980000001</v>
      </c>
      <c r="BD1963" s="40">
        <v>2.2779233529999998</v>
      </c>
      <c r="BE1963" s="40">
        <v>2.2413364929999999</v>
      </c>
      <c r="BF1963" s="40">
        <v>2.2258253159999999</v>
      </c>
      <c r="BG1963" s="40">
        <v>2.1985277399999998</v>
      </c>
      <c r="BH1963" s="40">
        <v>2.2044015109999999</v>
      </c>
      <c r="BI1963" s="40">
        <v>2.1626380919999999</v>
      </c>
      <c r="BJ1963" s="40">
        <v>2.1767963419999998</v>
      </c>
      <c r="BK1963" s="40">
        <v>2.157099498</v>
      </c>
      <c r="BL1963" s="40">
        <v>2.1742365779999999</v>
      </c>
    </row>
    <row r="1964" spans="1:64" x14ac:dyDescent="0.3">
      <c r="A1964" s="40" t="s">
        <v>177</v>
      </c>
      <c r="B1964" s="40" t="s">
        <v>178</v>
      </c>
      <c r="C1964" s="40" t="s">
        <v>329</v>
      </c>
      <c r="D1964" s="40" t="s">
        <v>310</v>
      </c>
      <c r="E1964" s="40" t="s">
        <v>287</v>
      </c>
      <c r="F1964" s="40">
        <v>0</v>
      </c>
      <c r="G1964" s="40" t="s">
        <v>311</v>
      </c>
      <c r="H1964" s="40">
        <v>0.92365028400000004</v>
      </c>
      <c r="I1964" s="40">
        <v>0.92333880499999998</v>
      </c>
      <c r="J1964" s="40">
        <v>0.878956603</v>
      </c>
      <c r="K1964" s="40">
        <v>0.76915242699999997</v>
      </c>
      <c r="L1964" s="40">
        <v>0.70752089100000004</v>
      </c>
      <c r="M1964" s="40">
        <v>0.767248814</v>
      </c>
      <c r="N1964" s="40">
        <v>0.75308381700000004</v>
      </c>
      <c r="O1964" s="40">
        <v>0.73994638099999999</v>
      </c>
      <c r="P1964" s="40">
        <v>0.72771278699999997</v>
      </c>
      <c r="Q1964" s="40">
        <v>0.71624420600000005</v>
      </c>
      <c r="R1964" s="40">
        <v>0.70560432100000003</v>
      </c>
      <c r="S1964" s="40">
        <v>0.69566037700000005</v>
      </c>
      <c r="T1964" s="40">
        <v>0.67235239899999999</v>
      </c>
      <c r="U1964" s="40">
        <v>0.67097618199999998</v>
      </c>
      <c r="V1964" s="40">
        <v>0.66961079300000004</v>
      </c>
      <c r="W1964" s="40">
        <v>0.75453478500000004</v>
      </c>
      <c r="X1964" s="40">
        <v>0.75299816900000005</v>
      </c>
      <c r="Y1964" s="40">
        <v>0.75145062100000004</v>
      </c>
      <c r="Z1964" s="40">
        <v>0.74991927700000005</v>
      </c>
      <c r="AA1964" s="40">
        <v>0.75031007500000002</v>
      </c>
      <c r="AB1964" s="40">
        <v>0.75137294899999996</v>
      </c>
      <c r="AC1964" s="40">
        <v>0.74977939299999996</v>
      </c>
      <c r="AD1964" s="40">
        <v>0.74819120299999997</v>
      </c>
      <c r="AE1964" s="40">
        <v>0.76259368900000002</v>
      </c>
      <c r="AF1964" s="40">
        <v>0.85258463900000003</v>
      </c>
      <c r="AG1964" s="40">
        <v>0.86681040099999995</v>
      </c>
      <c r="AH1964" s="40">
        <v>0.88126966399999995</v>
      </c>
      <c r="AI1964" s="40">
        <v>0.89597203599999997</v>
      </c>
      <c r="AJ1964" s="40">
        <v>0.91091970099999997</v>
      </c>
      <c r="AK1964" s="40">
        <v>0.92611679400000002</v>
      </c>
      <c r="AL1964" s="40">
        <v>0.94156747299999999</v>
      </c>
      <c r="AM1964" s="40">
        <v>0.95727167599999996</v>
      </c>
      <c r="AN1964" s="40">
        <v>0.97324941600000003</v>
      </c>
      <c r="AO1964" s="40">
        <v>0.98948270699999996</v>
      </c>
      <c r="AP1964" s="40">
        <v>0.90607933600000001</v>
      </c>
      <c r="AQ1964" s="40">
        <v>1.0227704070000001</v>
      </c>
      <c r="AR1964" s="40">
        <v>1.039836639</v>
      </c>
      <c r="AS1964" s="40">
        <v>1.057186349</v>
      </c>
      <c r="AT1964" s="40">
        <v>0.87715139799999997</v>
      </c>
      <c r="AU1964" s="40">
        <v>0.920851313</v>
      </c>
      <c r="AV1964" s="40">
        <v>0.91622727000000004</v>
      </c>
      <c r="AW1964" s="40">
        <v>0.91199740900000004</v>
      </c>
      <c r="AX1964" s="40">
        <v>0.93207727100000004</v>
      </c>
      <c r="AY1964" s="40">
        <v>0.92146813599999999</v>
      </c>
      <c r="AZ1964" s="40">
        <v>0.90298080700000005</v>
      </c>
      <c r="BA1964" s="40">
        <v>0.89729729700000005</v>
      </c>
      <c r="BB1964" s="40">
        <v>0.92432432399999997</v>
      </c>
      <c r="BC1964" s="40">
        <v>0.91489361700000005</v>
      </c>
      <c r="BD1964" s="40">
        <v>0.90052356</v>
      </c>
      <c r="BE1964" s="40">
        <v>0.89332923500000005</v>
      </c>
      <c r="BF1964" s="40">
        <v>1.014084507</v>
      </c>
      <c r="BG1964" s="40">
        <v>0.99122807000000002</v>
      </c>
      <c r="BH1964" s="40">
        <v>0.96474369900000001</v>
      </c>
      <c r="BI1964" s="40">
        <v>0.984534884</v>
      </c>
      <c r="BJ1964" s="40">
        <v>0.90569246199999998</v>
      </c>
      <c r="BK1964" s="40">
        <v>0.91720871199999998</v>
      </c>
      <c r="BL1964" s="40">
        <v>0.970584734</v>
      </c>
    </row>
    <row r="1965" spans="1:64" x14ac:dyDescent="0.3">
      <c r="A1965" s="40" t="s">
        <v>179</v>
      </c>
      <c r="B1965" s="40" t="s">
        <v>180</v>
      </c>
      <c r="C1965" s="40" t="s">
        <v>329</v>
      </c>
      <c r="D1965" s="40" t="s">
        <v>310</v>
      </c>
      <c r="E1965" s="40" t="s">
        <v>287</v>
      </c>
      <c r="F1965" s="40">
        <v>0</v>
      </c>
      <c r="G1965" s="40" t="s">
        <v>311</v>
      </c>
      <c r="H1965" s="40">
        <v>0.95550027599999998</v>
      </c>
      <c r="I1965" s="40">
        <v>0.99480010699999999</v>
      </c>
      <c r="J1965" s="40">
        <v>0.89474493899999996</v>
      </c>
      <c r="K1965" s="40">
        <v>0.82342057599999996</v>
      </c>
      <c r="L1965" s="40">
        <v>0.79170452300000005</v>
      </c>
      <c r="M1965" s="40">
        <v>0.79175228099999995</v>
      </c>
      <c r="N1965" s="40">
        <v>0.76893314300000004</v>
      </c>
      <c r="O1965" s="40">
        <v>0.72893511600000005</v>
      </c>
      <c r="P1965" s="40">
        <v>0.62578695500000003</v>
      </c>
      <c r="Q1965" s="40">
        <v>0.61415722500000003</v>
      </c>
      <c r="R1965" s="40">
        <v>0.74026373700000003</v>
      </c>
      <c r="S1965" s="40">
        <v>0.63517864300000004</v>
      </c>
      <c r="T1965" s="40">
        <v>0.65290470300000003</v>
      </c>
      <c r="U1965" s="40">
        <v>0.60111453299999995</v>
      </c>
      <c r="V1965" s="40">
        <v>0.66141457299999995</v>
      </c>
      <c r="W1965" s="40">
        <v>0.68076961599999997</v>
      </c>
      <c r="X1965" s="40">
        <v>0.71749709800000006</v>
      </c>
      <c r="Y1965" s="40">
        <v>0.72535077000000003</v>
      </c>
      <c r="Z1965" s="40">
        <v>0.74012818999999996</v>
      </c>
      <c r="AA1965" s="40">
        <v>0.80954177699999996</v>
      </c>
      <c r="AB1965" s="40">
        <v>0.854532811</v>
      </c>
      <c r="AC1965" s="40">
        <v>0.88315944499999999</v>
      </c>
      <c r="AD1965" s="40">
        <v>0.91761952700000005</v>
      </c>
      <c r="AE1965" s="40">
        <v>0.93989705800000001</v>
      </c>
      <c r="AF1965" s="40">
        <v>1.0768</v>
      </c>
      <c r="AG1965" s="40">
        <v>1.0230769230000001</v>
      </c>
      <c r="AH1965" s="40">
        <v>1.165113182</v>
      </c>
      <c r="AI1965" s="40">
        <v>1.1432461620000001</v>
      </c>
      <c r="AJ1965" s="40">
        <v>1.1841956300000001</v>
      </c>
      <c r="AK1965" s="40">
        <v>1.1173980299999999</v>
      </c>
      <c r="AL1965" s="40">
        <v>1.1267330600000001</v>
      </c>
      <c r="AM1965" s="40">
        <v>1.135534652</v>
      </c>
      <c r="AN1965" s="40">
        <v>1.1355679700000001</v>
      </c>
      <c r="AO1965" s="40">
        <v>1.229925578</v>
      </c>
      <c r="AP1965" s="40">
        <v>1.236193388</v>
      </c>
      <c r="AQ1965" s="40">
        <v>1.251650632</v>
      </c>
      <c r="AR1965" s="40">
        <v>1.2463369959999999</v>
      </c>
      <c r="AS1965" s="40">
        <v>1.241019289</v>
      </c>
      <c r="AT1965" s="40">
        <v>1.2412371129999999</v>
      </c>
      <c r="AU1965" s="40">
        <v>1.253373565</v>
      </c>
      <c r="AV1965" s="40">
        <v>1.26953125</v>
      </c>
      <c r="AW1965" s="40">
        <v>1.263053097</v>
      </c>
      <c r="AX1965" s="40">
        <v>1.2681392849999999</v>
      </c>
      <c r="AY1965" s="40">
        <v>1.388457439</v>
      </c>
      <c r="AZ1965" s="40">
        <v>1.3884785820000001</v>
      </c>
      <c r="BA1965" s="40">
        <v>1.3884785820000001</v>
      </c>
      <c r="BB1965" s="40">
        <v>1.3884785820000001</v>
      </c>
      <c r="BC1965" s="40">
        <v>1.244454339</v>
      </c>
      <c r="BD1965" s="40">
        <v>1.2444169439999999</v>
      </c>
      <c r="BE1965" s="40">
        <v>1.2438385750000001</v>
      </c>
      <c r="BF1965" s="40">
        <v>1.243823315</v>
      </c>
      <c r="BG1965" s="40">
        <v>1.247174974</v>
      </c>
      <c r="BH1965" s="40">
        <v>1.276923432</v>
      </c>
      <c r="BI1965" s="40">
        <v>1.16949277</v>
      </c>
      <c r="BJ1965" s="40">
        <v>1.1223378749999999</v>
      </c>
      <c r="BK1965" s="40">
        <v>1.1758844319999999</v>
      </c>
      <c r="BL1965" s="40">
        <v>1.1515127439999999</v>
      </c>
    </row>
    <row r="1966" spans="1:64" x14ac:dyDescent="0.3">
      <c r="A1966" s="40" t="s">
        <v>279</v>
      </c>
      <c r="B1966" s="40" t="s">
        <v>280</v>
      </c>
      <c r="C1966" s="40" t="s">
        <v>329</v>
      </c>
      <c r="D1966" s="40" t="s">
        <v>310</v>
      </c>
      <c r="E1966" s="40" t="s">
        <v>287</v>
      </c>
      <c r="F1966" s="40">
        <v>0</v>
      </c>
      <c r="G1966" s="40" t="s">
        <v>311</v>
      </c>
      <c r="H1966" s="40">
        <v>0.14107560399999999</v>
      </c>
      <c r="I1966" s="40">
        <v>0.15656962999999999</v>
      </c>
      <c r="J1966" s="40">
        <v>0.155905512</v>
      </c>
      <c r="K1966" s="40">
        <v>0.151539069</v>
      </c>
      <c r="L1966" s="40">
        <v>0.14592933899999999</v>
      </c>
      <c r="M1966" s="40">
        <v>0.14818731099999999</v>
      </c>
      <c r="N1966" s="40">
        <v>0.15524164900000001</v>
      </c>
      <c r="O1966" s="40">
        <v>0.14835171</v>
      </c>
      <c r="P1966" s="40">
        <v>0.31181771200000002</v>
      </c>
      <c r="Q1966" s="40">
        <v>0.183092122</v>
      </c>
      <c r="R1966" s="40">
        <v>0.17524321000000001</v>
      </c>
      <c r="S1966" s="40">
        <v>0.167791367</v>
      </c>
      <c r="T1966" s="40">
        <v>0.19354570199999999</v>
      </c>
      <c r="U1966" s="40">
        <v>0.179252473</v>
      </c>
      <c r="V1966" s="40">
        <v>0.167464798</v>
      </c>
      <c r="W1966" s="40">
        <v>0.14989059599999999</v>
      </c>
      <c r="X1966" s="40">
        <v>0.16802778299999999</v>
      </c>
      <c r="Y1966" s="40">
        <v>0.15924585199999999</v>
      </c>
      <c r="Z1966" s="40">
        <v>0.161671646</v>
      </c>
      <c r="AA1966" s="40">
        <v>0.13072995100000001</v>
      </c>
      <c r="AB1966" s="40">
        <v>0.13516137</v>
      </c>
      <c r="AC1966" s="40">
        <v>0.16422404299999999</v>
      </c>
      <c r="AD1966" s="40">
        <v>0.179571223</v>
      </c>
      <c r="AE1966" s="40">
        <v>0.18188507000000001</v>
      </c>
      <c r="AF1966" s="40">
        <v>0.18486298700000001</v>
      </c>
      <c r="AG1966" s="40">
        <v>0.19409014299999999</v>
      </c>
      <c r="AH1966" s="40">
        <v>0.20202975200000001</v>
      </c>
      <c r="AI1966" s="40">
        <v>0.21338737599999999</v>
      </c>
      <c r="AJ1966" s="40">
        <v>0.21050750800000001</v>
      </c>
      <c r="AK1966" s="40">
        <v>0.20639332899999999</v>
      </c>
      <c r="AL1966" s="40">
        <v>0.20710455799999999</v>
      </c>
      <c r="AM1966" s="40">
        <v>0.207666667</v>
      </c>
      <c r="AN1966" s="40">
        <v>0.238214286</v>
      </c>
      <c r="AO1966" s="40">
        <v>0.26923076899999998</v>
      </c>
      <c r="AP1966" s="40">
        <v>0.301666667</v>
      </c>
      <c r="AQ1966" s="40">
        <v>0.339545455</v>
      </c>
      <c r="AR1966" s="40">
        <v>0.28883368999999998</v>
      </c>
      <c r="AS1966" s="40">
        <v>0.36000605699999999</v>
      </c>
      <c r="AT1966" s="40">
        <v>0.40931122800000003</v>
      </c>
      <c r="AU1966" s="40">
        <v>0.52995302899999996</v>
      </c>
      <c r="AV1966" s="40">
        <v>0.57407407399999999</v>
      </c>
      <c r="AW1966" s="40">
        <v>0.66135727200000005</v>
      </c>
      <c r="AX1966" s="40">
        <v>0.78721164200000004</v>
      </c>
      <c r="AY1966" s="40">
        <v>0.86679163299999995</v>
      </c>
      <c r="AZ1966" s="40">
        <v>0.83373786500000002</v>
      </c>
      <c r="BA1966" s="40">
        <v>0.76608100499999998</v>
      </c>
      <c r="BB1966" s="40">
        <v>0.89519576899999997</v>
      </c>
      <c r="BC1966" s="40">
        <v>0.95018975699999997</v>
      </c>
      <c r="BD1966" s="40">
        <v>0.76036866400000003</v>
      </c>
      <c r="BE1966" s="40">
        <v>0.78064516100000003</v>
      </c>
      <c r="BF1966" s="40">
        <v>0.99417394400000003</v>
      </c>
      <c r="BG1966" s="40">
        <v>0.65780969300000003</v>
      </c>
      <c r="BH1966" s="40">
        <v>0.68046504100000005</v>
      </c>
      <c r="BI1966" s="40">
        <v>0.69522643799999995</v>
      </c>
      <c r="BJ1966" s="40">
        <v>0.74671645799999997</v>
      </c>
      <c r="BK1966" s="40">
        <v>0.76498675999999999</v>
      </c>
      <c r="BL1966" s="40">
        <v>0.74032504899999996</v>
      </c>
    </row>
    <row r="1967" spans="1:64" x14ac:dyDescent="0.3">
      <c r="A1967" s="40" t="s">
        <v>281</v>
      </c>
      <c r="B1967" s="40" t="s">
        <v>282</v>
      </c>
      <c r="C1967" s="40" t="s">
        <v>329</v>
      </c>
      <c r="D1967" s="40" t="s">
        <v>310</v>
      </c>
      <c r="E1967" s="40" t="s">
        <v>287</v>
      </c>
      <c r="F1967" s="40">
        <v>0</v>
      </c>
      <c r="G1967" s="40" t="s">
        <v>311</v>
      </c>
      <c r="H1967" s="40">
        <v>0.211758746</v>
      </c>
      <c r="I1967" s="40">
        <v>0.226486196</v>
      </c>
      <c r="J1967" s="40">
        <v>0.23773889600000001</v>
      </c>
      <c r="K1967" s="40">
        <v>0.282760762</v>
      </c>
      <c r="L1967" s="40">
        <v>0.310861106</v>
      </c>
      <c r="M1967" s="40">
        <v>0.37294426899999999</v>
      </c>
      <c r="N1967" s="40">
        <v>0.35661922499999998</v>
      </c>
      <c r="O1967" s="40">
        <v>0.41210071199999998</v>
      </c>
      <c r="P1967" s="40">
        <v>0.43616701400000002</v>
      </c>
      <c r="Q1967" s="40">
        <v>0.46069364200000001</v>
      </c>
      <c r="R1967" s="40">
        <v>0.463190184</v>
      </c>
      <c r="S1967" s="40">
        <v>0.471522942</v>
      </c>
      <c r="T1967" s="40">
        <v>0.48369372599999999</v>
      </c>
      <c r="U1967" s="40">
        <v>0.479239358</v>
      </c>
      <c r="V1967" s="40">
        <v>0.44210697999999998</v>
      </c>
      <c r="W1967" s="40">
        <v>0.389962001</v>
      </c>
      <c r="X1967" s="40">
        <v>0.38040520100000003</v>
      </c>
      <c r="Y1967" s="40">
        <v>0.43952215</v>
      </c>
      <c r="Z1967" s="40">
        <v>0.34745914900000002</v>
      </c>
      <c r="AA1967" s="40">
        <v>0.25932941799999998</v>
      </c>
      <c r="AB1967" s="40">
        <v>0.32387438499999999</v>
      </c>
      <c r="AC1967" s="40">
        <v>0.233133168</v>
      </c>
      <c r="AD1967" s="40">
        <v>0.266810889</v>
      </c>
      <c r="AE1967" s="40">
        <v>0.35462031100000002</v>
      </c>
      <c r="AF1967" s="40">
        <v>0.39879978199999999</v>
      </c>
      <c r="AG1967" s="40">
        <v>0.43197302399999998</v>
      </c>
      <c r="AH1967" s="40">
        <v>0.46113551899999999</v>
      </c>
      <c r="AI1967" s="40">
        <v>0.51340206200000005</v>
      </c>
      <c r="AJ1967" s="40">
        <v>0.49726308600000002</v>
      </c>
      <c r="AK1967" s="40">
        <v>0.48993288600000001</v>
      </c>
      <c r="AL1967" s="40">
        <v>0.56795662700000005</v>
      </c>
      <c r="AM1967" s="40">
        <v>0.50365205800000001</v>
      </c>
      <c r="AN1967" s="40">
        <v>0.69856459299999996</v>
      </c>
      <c r="AO1967" s="40">
        <v>0.70465116299999997</v>
      </c>
      <c r="AP1967" s="40">
        <v>0.68933333299999999</v>
      </c>
      <c r="AQ1967" s="40">
        <v>0.59524018000000001</v>
      </c>
      <c r="AR1967" s="40">
        <v>0.59444444399999996</v>
      </c>
      <c r="AS1967" s="40">
        <v>0.57692307700000001</v>
      </c>
      <c r="AT1967" s="40">
        <v>0.58497040600000005</v>
      </c>
      <c r="AU1967" s="40">
        <v>0.62883931500000001</v>
      </c>
      <c r="AV1967" s="40">
        <v>0.678628389</v>
      </c>
      <c r="AW1967" s="40">
        <v>0.69698572199999997</v>
      </c>
      <c r="AX1967" s="40">
        <v>0.69768732700000002</v>
      </c>
      <c r="AY1967" s="40">
        <v>0.68547924199999999</v>
      </c>
      <c r="AZ1967" s="40">
        <v>0.70174095999999997</v>
      </c>
      <c r="BA1967" s="40">
        <v>0.73771806699999998</v>
      </c>
      <c r="BB1967" s="40">
        <v>0.73494453199999998</v>
      </c>
      <c r="BC1967" s="40">
        <v>0.71329469300000004</v>
      </c>
      <c r="BD1967" s="40">
        <v>0.848246108</v>
      </c>
      <c r="BE1967" s="40">
        <v>0.86170894499999995</v>
      </c>
      <c r="BF1967" s="40">
        <v>0.83004043299999997</v>
      </c>
      <c r="BG1967" s="40">
        <v>0.85442622999999995</v>
      </c>
      <c r="BH1967" s="40">
        <v>0.86504064999999997</v>
      </c>
      <c r="BI1967" s="40">
        <v>0.93580544700000001</v>
      </c>
      <c r="BJ1967" s="40">
        <v>0.88855738200000001</v>
      </c>
      <c r="BK1967" s="40">
        <v>0.92169516500000004</v>
      </c>
      <c r="BL1967" s="40">
        <v>0.93931695699999995</v>
      </c>
    </row>
    <row r="1968" spans="1:64" x14ac:dyDescent="0.3">
      <c r="A1968" s="40" t="s">
        <v>147</v>
      </c>
      <c r="B1968" s="40" t="s">
        <v>148</v>
      </c>
      <c r="C1968" s="40" t="s">
        <v>330</v>
      </c>
      <c r="D1968" s="40" t="s">
        <v>310</v>
      </c>
      <c r="E1968" s="40" t="s">
        <v>287</v>
      </c>
      <c r="F1968" s="40">
        <v>0</v>
      </c>
      <c r="G1968" s="40" t="s">
        <v>311</v>
      </c>
      <c r="H1968" s="40">
        <v>1.5</v>
      </c>
      <c r="I1968" s="40">
        <v>1.5217391300000001</v>
      </c>
      <c r="J1968" s="40">
        <v>1.6304347830000001</v>
      </c>
      <c r="K1968" s="40">
        <v>1.6</v>
      </c>
      <c r="L1968" s="40">
        <v>1.565217391</v>
      </c>
      <c r="M1968" s="40">
        <v>1.55982906</v>
      </c>
      <c r="N1968" s="40">
        <v>1.5416666670000001</v>
      </c>
      <c r="O1968" s="40">
        <v>1.567010309</v>
      </c>
      <c r="P1968" s="40">
        <v>1.6</v>
      </c>
      <c r="Q1968" s="40">
        <v>1.6156862750000001</v>
      </c>
      <c r="R1968" s="40">
        <v>1.631295656</v>
      </c>
      <c r="S1968" s="40">
        <v>1.7708333329999999</v>
      </c>
      <c r="T1968" s="40">
        <v>1.6521739129999999</v>
      </c>
      <c r="U1968" s="40">
        <v>1.6016427099999999</v>
      </c>
      <c r="V1968" s="40">
        <v>1.68</v>
      </c>
      <c r="W1968" s="40">
        <v>1.7537254900000001</v>
      </c>
      <c r="X1968" s="40">
        <v>1.8676923080000001</v>
      </c>
      <c r="Y1968" s="40">
        <v>2.0354315870000002</v>
      </c>
      <c r="Z1968" s="40">
        <v>2.2542498150000001</v>
      </c>
      <c r="AA1968" s="40">
        <v>2.3913043479999998</v>
      </c>
      <c r="AB1968" s="40">
        <v>2.5932504440000002</v>
      </c>
      <c r="AC1968" s="40">
        <v>2.7516544760000001</v>
      </c>
      <c r="AD1968" s="40">
        <v>2.903005464</v>
      </c>
      <c r="AE1968" s="40">
        <v>3.047555258</v>
      </c>
      <c r="AF1968" s="40">
        <v>2.7478968030000002</v>
      </c>
      <c r="AG1968" s="40">
        <v>2.7899367609999999</v>
      </c>
      <c r="AH1968" s="40">
        <v>2.8315817839999999</v>
      </c>
      <c r="AI1968" s="40">
        <v>2.875033025</v>
      </c>
      <c r="AJ1968" s="40">
        <v>2.9196891190000001</v>
      </c>
      <c r="AK1968" s="40">
        <v>2.9196891190000001</v>
      </c>
      <c r="AL1968" s="40">
        <v>2.9616438359999999</v>
      </c>
      <c r="AM1968" s="40">
        <v>2.982543519</v>
      </c>
      <c r="AN1968" s="40">
        <v>3.0032794730000001</v>
      </c>
      <c r="AO1968" s="40">
        <v>3.026520219</v>
      </c>
      <c r="AP1968" s="40">
        <v>3.0627257879999998</v>
      </c>
      <c r="AQ1968" s="40">
        <v>3.0804439530000001</v>
      </c>
      <c r="AR1968" s="40">
        <v>3.1230122749999998</v>
      </c>
      <c r="AS1968" s="40">
        <v>3.1536972740000002</v>
      </c>
      <c r="AT1968" s="40">
        <v>3.184485021</v>
      </c>
      <c r="AU1968" s="40">
        <v>3.2157152760000001</v>
      </c>
      <c r="AV1968" s="40">
        <v>3.2472417290000002</v>
      </c>
      <c r="AW1968" s="40">
        <v>3.278908414</v>
      </c>
      <c r="AX1968" s="40">
        <v>2.2893012750000001</v>
      </c>
      <c r="AY1968" s="40">
        <v>2.3117460030000001</v>
      </c>
      <c r="AZ1968" s="40">
        <v>2.3344107780000001</v>
      </c>
      <c r="BA1968" s="40">
        <v>2.357298133</v>
      </c>
      <c r="BB1968" s="40">
        <v>2.3804108080000002</v>
      </c>
      <c r="BC1968" s="40">
        <v>2.4037494330000002</v>
      </c>
      <c r="BD1968" s="40">
        <v>2.4273168850000002</v>
      </c>
      <c r="BE1968" s="40">
        <v>2.45111561</v>
      </c>
      <c r="BF1968" s="40">
        <v>2.475146992</v>
      </c>
      <c r="BG1968" s="40">
        <v>2.4994139799999999</v>
      </c>
      <c r="BH1968" s="40">
        <v>2.523917333</v>
      </c>
      <c r="BI1968" s="40">
        <v>2.5486156179999999</v>
      </c>
      <c r="BJ1968" s="40">
        <v>2.5736535200000001</v>
      </c>
      <c r="BK1968" s="40">
        <v>2.5988873469999998</v>
      </c>
      <c r="BL1968" s="40">
        <v>2.6243673080000001</v>
      </c>
    </row>
    <row r="1969" spans="1:64" x14ac:dyDescent="0.3">
      <c r="A1969" s="40" t="s">
        <v>153</v>
      </c>
      <c r="B1969" s="40" t="s">
        <v>154</v>
      </c>
      <c r="C1969" s="40" t="s">
        <v>330</v>
      </c>
      <c r="D1969" s="40" t="s">
        <v>310</v>
      </c>
      <c r="E1969" s="40" t="s">
        <v>287</v>
      </c>
      <c r="F1969" s="40">
        <v>0</v>
      </c>
      <c r="G1969" s="40" t="s">
        <v>311</v>
      </c>
      <c r="H1969" s="40">
        <v>1.468571429</v>
      </c>
      <c r="I1969" s="40">
        <v>1.5085714290000001</v>
      </c>
      <c r="J1969" s="40">
        <v>1.4702702700000001</v>
      </c>
      <c r="K1969" s="40">
        <v>1.7437499999999999</v>
      </c>
      <c r="L1969" s="40">
        <v>1.643678161</v>
      </c>
      <c r="M1969" s="40">
        <v>1.6912858660000001</v>
      </c>
      <c r="N1969" s="40">
        <v>1.820540541</v>
      </c>
      <c r="O1969" s="40">
        <v>1.8421052630000001</v>
      </c>
      <c r="P1969" s="40">
        <v>1.7142857140000001</v>
      </c>
      <c r="Q1969" s="40">
        <v>1.612903226</v>
      </c>
      <c r="R1969" s="40">
        <v>1.52</v>
      </c>
      <c r="S1969" s="40">
        <v>1.6774193550000001</v>
      </c>
      <c r="T1969" s="40">
        <v>1.483870968</v>
      </c>
      <c r="U1969" s="40">
        <v>1.4791666670000001</v>
      </c>
      <c r="V1969" s="40">
        <v>1.3923076919999999</v>
      </c>
      <c r="W1969" s="40">
        <v>1.357454545</v>
      </c>
      <c r="X1969" s="40">
        <v>1.4928442879999999</v>
      </c>
      <c r="Y1969" s="40">
        <v>1.5529999999999999</v>
      </c>
      <c r="Z1969" s="40">
        <v>1.4741935479999999</v>
      </c>
      <c r="AA1969" s="40">
        <v>1.2224839240000001</v>
      </c>
      <c r="AB1969" s="40">
        <v>1.1098433919999999</v>
      </c>
      <c r="AC1969" s="40">
        <v>1.13975341</v>
      </c>
      <c r="AD1969" s="40">
        <v>1.1441895710000001</v>
      </c>
      <c r="AE1969" s="40">
        <v>1.1766357759999999</v>
      </c>
      <c r="AF1969" s="40">
        <v>1.100263287</v>
      </c>
      <c r="AG1969" s="40">
        <v>1.180769486</v>
      </c>
      <c r="AH1969" s="40">
        <v>1.2095658869999999</v>
      </c>
      <c r="AI1969" s="40">
        <v>1.2980433170000001</v>
      </c>
      <c r="AJ1969" s="40">
        <v>1.393059799</v>
      </c>
      <c r="AK1969" s="40">
        <v>1.4945710029999999</v>
      </c>
      <c r="AL1969" s="40">
        <v>1.436170213</v>
      </c>
      <c r="AM1969" s="40">
        <v>1.4489361700000001</v>
      </c>
      <c r="AN1969" s="40">
        <v>1.4638297870000001</v>
      </c>
      <c r="AO1969" s="40">
        <v>1.4787234039999999</v>
      </c>
      <c r="AP1969" s="40">
        <v>1.509677419</v>
      </c>
      <c r="AQ1969" s="40">
        <v>1.5357992650000001</v>
      </c>
      <c r="AR1969" s="40">
        <v>1.519949335</v>
      </c>
      <c r="AS1969" s="40">
        <v>1.5063970280000001</v>
      </c>
      <c r="AT1969" s="40">
        <v>1.354545455</v>
      </c>
      <c r="AU1969" s="40">
        <v>1.387793268</v>
      </c>
      <c r="AV1969" s="40">
        <v>1.4137931029999999</v>
      </c>
      <c r="AW1969" s="40">
        <v>1.4642857140000001</v>
      </c>
      <c r="AX1969" s="40">
        <v>1.4137931029999999</v>
      </c>
      <c r="AY1969" s="40">
        <v>1.389830508</v>
      </c>
      <c r="AZ1969" s="40">
        <v>1.3666666670000001</v>
      </c>
      <c r="BA1969" s="40">
        <v>1.3666666670000001</v>
      </c>
      <c r="BB1969" s="40">
        <v>1.3666666670000001</v>
      </c>
      <c r="BC1969" s="40">
        <v>1.6250495439999999</v>
      </c>
      <c r="BD1969" s="40">
        <v>1.639901606</v>
      </c>
      <c r="BE1969" s="40">
        <v>1.888121956</v>
      </c>
      <c r="BF1969" s="40">
        <v>1.756806917</v>
      </c>
      <c r="BG1969" s="40">
        <v>1.614769189</v>
      </c>
      <c r="BH1969" s="40">
        <v>1.5934900489999999</v>
      </c>
      <c r="BI1969" s="40">
        <v>1.4605042020000001</v>
      </c>
      <c r="BJ1969" s="40">
        <v>1.4928035900000001</v>
      </c>
      <c r="BK1969" s="40">
        <v>1.542221335</v>
      </c>
      <c r="BL1969" s="40">
        <v>1.536230899</v>
      </c>
    </row>
    <row r="1970" spans="1:64" x14ac:dyDescent="0.3">
      <c r="A1970" s="40" t="s">
        <v>155</v>
      </c>
      <c r="B1970" s="40" t="s">
        <v>156</v>
      </c>
      <c r="C1970" s="40" t="s">
        <v>330</v>
      </c>
      <c r="D1970" s="40" t="s">
        <v>310</v>
      </c>
      <c r="E1970" s="40" t="s">
        <v>287</v>
      </c>
      <c r="F1970" s="40">
        <v>0</v>
      </c>
      <c r="G1970" s="40" t="s">
        <v>311</v>
      </c>
      <c r="H1970" s="40">
        <v>0.96852300199999997</v>
      </c>
      <c r="I1970" s="40">
        <v>0.95465393799999998</v>
      </c>
      <c r="J1970" s="40">
        <v>0.94117647100000001</v>
      </c>
      <c r="K1970" s="40">
        <v>0.92807424599999999</v>
      </c>
      <c r="L1970" s="40">
        <v>0.91533180800000002</v>
      </c>
      <c r="M1970" s="40">
        <v>0.88888888899999996</v>
      </c>
      <c r="N1970" s="40">
        <v>0.909090909</v>
      </c>
      <c r="O1970" s="40">
        <v>0.89632829400000003</v>
      </c>
      <c r="P1970" s="40">
        <v>0.95555555599999997</v>
      </c>
      <c r="Q1970" s="40">
        <v>1.0222222219999999</v>
      </c>
      <c r="R1970" s="40">
        <v>0.95555555599999997</v>
      </c>
      <c r="S1970" s="40">
        <v>1.108742004</v>
      </c>
      <c r="T1970" s="40">
        <v>1.3</v>
      </c>
      <c r="U1970" s="40">
        <v>1.6498316500000001</v>
      </c>
      <c r="V1970" s="40">
        <v>1.430769231</v>
      </c>
      <c r="W1970" s="40">
        <v>1.226622662</v>
      </c>
      <c r="X1970" s="40">
        <v>1.151917404</v>
      </c>
      <c r="Y1970" s="40">
        <v>1.1722315640000001</v>
      </c>
      <c r="Z1970" s="40">
        <v>1.1927230049999999</v>
      </c>
      <c r="AA1970" s="40">
        <v>1.200458716</v>
      </c>
      <c r="AB1970" s="40">
        <v>1.208473436</v>
      </c>
      <c r="AC1970" s="40">
        <v>1.216429354</v>
      </c>
      <c r="AD1970" s="40">
        <v>1.0331763700000001</v>
      </c>
      <c r="AE1970" s="40">
        <v>1.0661268559999999</v>
      </c>
      <c r="AF1970" s="40">
        <v>1.0727464419999999</v>
      </c>
      <c r="AG1970" s="40">
        <v>1.080941964</v>
      </c>
      <c r="AH1970" s="40">
        <v>1.079442738</v>
      </c>
      <c r="AI1970" s="40">
        <v>1.0955494830000001</v>
      </c>
      <c r="AJ1970" s="40">
        <v>1.1016203979999999</v>
      </c>
      <c r="AK1970" s="40">
        <v>1.1084937050000001</v>
      </c>
      <c r="AL1970" s="40">
        <v>1.1149888590000001</v>
      </c>
      <c r="AM1970" s="40">
        <v>1.1149123270000001</v>
      </c>
      <c r="AN1970" s="40">
        <v>1.121442287</v>
      </c>
      <c r="AO1970" s="40">
        <v>1.145429928</v>
      </c>
      <c r="AP1970" s="40">
        <v>1.269442671</v>
      </c>
      <c r="AQ1970" s="40">
        <v>1.282059338</v>
      </c>
      <c r="AR1970" s="40">
        <v>1.29044724</v>
      </c>
      <c r="AS1970" s="40">
        <v>1.290514489</v>
      </c>
      <c r="AT1970" s="40">
        <v>1.2914225640000001</v>
      </c>
      <c r="AU1970" s="40">
        <v>1.2907828649999999</v>
      </c>
      <c r="AV1970" s="40">
        <v>1.2907809539999999</v>
      </c>
      <c r="AW1970" s="40">
        <v>1.2919386420000001</v>
      </c>
      <c r="AX1970" s="40">
        <v>1.2921186979999999</v>
      </c>
      <c r="AY1970" s="40">
        <v>1.2945781249999999</v>
      </c>
      <c r="AZ1970" s="40">
        <v>1.295198777</v>
      </c>
      <c r="BA1970" s="40">
        <v>1.2967215569999999</v>
      </c>
      <c r="BB1970" s="40">
        <v>1.296593747</v>
      </c>
      <c r="BC1970" s="40">
        <v>1.2965937270000001</v>
      </c>
      <c r="BD1970" s="40">
        <v>1.296593785</v>
      </c>
      <c r="BE1970" s="40">
        <v>1.6431197850000001</v>
      </c>
      <c r="BF1970" s="40">
        <v>1.6846098039999999</v>
      </c>
      <c r="BG1970" s="40">
        <v>1.7895344870000001</v>
      </c>
      <c r="BH1970" s="40">
        <v>1.747925</v>
      </c>
      <c r="BI1970" s="40">
        <v>1.292786529</v>
      </c>
      <c r="BJ1970" s="40">
        <v>2.2880963670000001</v>
      </c>
      <c r="BK1970" s="40">
        <v>2.3247674229999999</v>
      </c>
      <c r="BL1970" s="40">
        <v>2.3619572340000001</v>
      </c>
    </row>
    <row r="1971" spans="1:64" x14ac:dyDescent="0.3">
      <c r="A1971" s="40" t="s">
        <v>284</v>
      </c>
      <c r="B1971" s="40" t="s">
        <v>272</v>
      </c>
      <c r="C1971" s="40" t="s">
        <v>330</v>
      </c>
      <c r="D1971" s="40" t="s">
        <v>310</v>
      </c>
      <c r="E1971" s="40" t="s">
        <v>287</v>
      </c>
      <c r="F1971" s="40">
        <v>0</v>
      </c>
      <c r="G1971" s="40" t="s">
        <v>311</v>
      </c>
      <c r="H1971" s="40">
        <v>3.6312056739999998</v>
      </c>
      <c r="I1971" s="40">
        <v>3.6069225500000002</v>
      </c>
      <c r="J1971" s="40">
        <v>3.674005915</v>
      </c>
      <c r="K1971" s="40">
        <v>3.8677419350000002</v>
      </c>
      <c r="L1971" s="40">
        <v>4.0660377360000002</v>
      </c>
      <c r="M1971" s="40">
        <v>4.2981366459999997</v>
      </c>
      <c r="N1971" s="40">
        <v>4.3468208089999996</v>
      </c>
      <c r="O1971" s="40">
        <v>4.4525139659999997</v>
      </c>
      <c r="P1971" s="40">
        <v>4.0580808079999997</v>
      </c>
      <c r="Q1971" s="40">
        <v>4.0808823529999998</v>
      </c>
      <c r="R1971" s="40">
        <v>4.1071428570000004</v>
      </c>
      <c r="S1971" s="40">
        <v>4.0613636360000003</v>
      </c>
      <c r="T1971" s="40">
        <v>4.0977777780000002</v>
      </c>
      <c r="U1971" s="40">
        <v>4.244444444</v>
      </c>
      <c r="V1971" s="40">
        <v>4.2608695650000001</v>
      </c>
      <c r="W1971" s="40">
        <v>4</v>
      </c>
      <c r="X1971" s="40">
        <v>3.6545454550000001</v>
      </c>
      <c r="Y1971" s="40">
        <v>3.1833333330000002</v>
      </c>
      <c r="Z1971" s="40">
        <v>3.0476190480000001</v>
      </c>
      <c r="AA1971" s="40">
        <v>2.8828828830000002</v>
      </c>
      <c r="AB1971" s="40">
        <v>2.6867816090000001</v>
      </c>
      <c r="AC1971" s="40">
        <v>2.4575163400000002</v>
      </c>
      <c r="AD1971" s="40">
        <v>2.4102564100000001</v>
      </c>
      <c r="AE1971" s="40">
        <v>2.304878049</v>
      </c>
      <c r="AF1971" s="40">
        <v>2.241992883</v>
      </c>
      <c r="AG1971" s="40">
        <v>2.093785311</v>
      </c>
      <c r="AH1971" s="40">
        <v>2.0458015270000001</v>
      </c>
      <c r="AI1971" s="40">
        <v>1.961693548</v>
      </c>
      <c r="AJ1971" s="40">
        <v>1.8970448049999999</v>
      </c>
      <c r="AK1971" s="40">
        <v>1.824909747</v>
      </c>
      <c r="AL1971" s="40">
        <v>1.8069869000000001</v>
      </c>
      <c r="AM1971" s="40">
        <v>1.797457627</v>
      </c>
      <c r="AN1971" s="40">
        <v>1.8033195019999999</v>
      </c>
      <c r="AO1971" s="40">
        <v>1.8107229890000001</v>
      </c>
      <c r="AP1971" s="40">
        <v>1.8155802860000001</v>
      </c>
      <c r="AQ1971" s="40">
        <v>1.8203732500000001</v>
      </c>
      <c r="AR1971" s="40">
        <v>1.8233092710000001</v>
      </c>
      <c r="AS1971" s="40">
        <v>1.9038757909999999</v>
      </c>
      <c r="AT1971" s="40">
        <v>1.900678884</v>
      </c>
      <c r="AU1971" s="40">
        <v>1.900678884</v>
      </c>
      <c r="AV1971" s="40">
        <v>1.8974770320000001</v>
      </c>
      <c r="AW1971" s="40">
        <v>1.8942714570000001</v>
      </c>
      <c r="AX1971" s="40">
        <v>1.894272419</v>
      </c>
      <c r="AY1971" s="40">
        <v>1.8942731530000001</v>
      </c>
      <c r="AZ1971" s="40">
        <v>1.8942744709999999</v>
      </c>
      <c r="BA1971" s="40">
        <v>1.8942744929999999</v>
      </c>
      <c r="BB1971" s="40">
        <v>1.8942740629999999</v>
      </c>
      <c r="BC1971" s="40">
        <v>1.8942739639999999</v>
      </c>
      <c r="BD1971" s="40">
        <v>1.8928674050000001</v>
      </c>
      <c r="BE1971" s="40">
        <v>1.9073042060000001</v>
      </c>
      <c r="BF1971" s="40">
        <v>1.9157654369999999</v>
      </c>
      <c r="BG1971" s="40">
        <v>1.9242621040000001</v>
      </c>
      <c r="BH1971" s="40">
        <v>1.9577304280000001</v>
      </c>
      <c r="BI1971" s="40">
        <v>1.978575929</v>
      </c>
      <c r="BJ1971" s="40">
        <v>1.996619868</v>
      </c>
      <c r="BK1971" s="40">
        <v>1.945046643</v>
      </c>
      <c r="BL1971" s="40">
        <v>1.9534498760000001</v>
      </c>
    </row>
    <row r="1972" spans="1:64" x14ac:dyDescent="0.3">
      <c r="A1972" s="40" t="s">
        <v>273</v>
      </c>
      <c r="B1972" s="40" t="s">
        <v>274</v>
      </c>
      <c r="C1972" s="40" t="s">
        <v>330</v>
      </c>
      <c r="D1972" s="40" t="s">
        <v>310</v>
      </c>
      <c r="E1972" s="40" t="s">
        <v>287</v>
      </c>
      <c r="F1972" s="40">
        <v>0</v>
      </c>
      <c r="G1972" s="40" t="s">
        <v>311</v>
      </c>
      <c r="H1972" s="40">
        <v>3.3</v>
      </c>
      <c r="I1972" s="40">
        <v>3.2363636360000001</v>
      </c>
      <c r="J1972" s="40">
        <v>3.0833333330000001</v>
      </c>
      <c r="K1972" s="40">
        <v>3.0571428570000001</v>
      </c>
      <c r="L1972" s="40">
        <v>3.04</v>
      </c>
      <c r="M1972" s="40">
        <v>3.12</v>
      </c>
      <c r="N1972" s="40">
        <v>3.1375000000000002</v>
      </c>
      <c r="O1972" s="40">
        <v>3.0352941179999999</v>
      </c>
      <c r="P1972" s="40">
        <v>3</v>
      </c>
      <c r="Q1972" s="40">
        <v>3.0375415280000002</v>
      </c>
      <c r="R1972" s="40">
        <v>3.0479512739999999</v>
      </c>
      <c r="S1972" s="40">
        <v>3.3687031080000001</v>
      </c>
      <c r="T1972" s="40">
        <v>2.8416839920000001</v>
      </c>
      <c r="U1972" s="40">
        <v>2.8861451460000001</v>
      </c>
      <c r="V1972" s="40">
        <v>3.9434298440000002</v>
      </c>
      <c r="W1972" s="40">
        <v>4.5355850420000001</v>
      </c>
      <c r="X1972" s="40">
        <v>5.1036745410000002</v>
      </c>
      <c r="Y1972" s="40">
        <v>5.3449664429999997</v>
      </c>
      <c r="Z1972" s="40">
        <v>4.8410256409999999</v>
      </c>
      <c r="AA1972" s="40">
        <v>4.8196517410000004</v>
      </c>
      <c r="AB1972" s="40">
        <v>4.803140097</v>
      </c>
      <c r="AC1972" s="40">
        <v>4.1666666670000003</v>
      </c>
      <c r="AD1972" s="40">
        <v>3.7</v>
      </c>
      <c r="AE1972" s="40">
        <v>3.246753247</v>
      </c>
      <c r="AF1972" s="40">
        <v>3.1802120139999999</v>
      </c>
      <c r="AG1972" s="40">
        <v>3.0371919250000001</v>
      </c>
      <c r="AH1972" s="40">
        <v>3.3249055159999998</v>
      </c>
      <c r="AI1972" s="40">
        <v>3.525990019</v>
      </c>
      <c r="AJ1972" s="40">
        <v>4.0261012420000002</v>
      </c>
      <c r="AK1972" s="40">
        <v>3.7056028759999999</v>
      </c>
      <c r="AL1972" s="40">
        <v>3.6469041120000001</v>
      </c>
      <c r="AM1972" s="40">
        <v>3.6938808779999999</v>
      </c>
      <c r="AN1972" s="40">
        <v>3.7218501850000001</v>
      </c>
      <c r="AO1972" s="40">
        <v>3.715218197</v>
      </c>
      <c r="AP1972" s="40">
        <v>3.4637763349999999</v>
      </c>
      <c r="AQ1972" s="40">
        <v>3.8135329179999999</v>
      </c>
      <c r="AR1972" s="40">
        <v>4.0475545510000002</v>
      </c>
      <c r="AS1972" s="40">
        <v>4.1290242749999999</v>
      </c>
      <c r="AT1972" s="40">
        <v>4.3392857139999998</v>
      </c>
      <c r="AU1972" s="40">
        <v>4.4700460829999997</v>
      </c>
      <c r="AV1972" s="40">
        <v>4.5399239539999998</v>
      </c>
      <c r="AW1972" s="40">
        <v>4.6255639100000003</v>
      </c>
      <c r="AX1972" s="40">
        <v>4.892113095</v>
      </c>
      <c r="AY1972" s="40">
        <v>4.9353200880000001</v>
      </c>
      <c r="AZ1972" s="40">
        <v>5.1959941729999999</v>
      </c>
      <c r="BA1972" s="40">
        <v>5.3796909490000004</v>
      </c>
      <c r="BB1972" s="40">
        <v>5.5469774220000003</v>
      </c>
      <c r="BC1972" s="40">
        <v>5.6997126439999999</v>
      </c>
      <c r="BD1972" s="40">
        <v>5.7489568850000001</v>
      </c>
      <c r="BE1972" s="40">
        <v>5.9243466299999996</v>
      </c>
      <c r="BF1972" s="40">
        <v>6.0240320430000001</v>
      </c>
      <c r="BG1972" s="40">
        <v>6.1270252750000003</v>
      </c>
      <c r="BH1972" s="40">
        <v>6.2308176099999999</v>
      </c>
      <c r="BI1972" s="40">
        <v>6.2637296320000004</v>
      </c>
      <c r="BJ1972" s="40">
        <v>6.2710495960000001</v>
      </c>
      <c r="BK1972" s="40">
        <v>6.2710495960000001</v>
      </c>
      <c r="BL1972" s="40">
        <v>6.2425912029999999</v>
      </c>
    </row>
    <row r="1973" spans="1:64" x14ac:dyDescent="0.3">
      <c r="A1973" s="40" t="s">
        <v>161</v>
      </c>
      <c r="B1973" s="40" t="s">
        <v>162</v>
      </c>
      <c r="C1973" s="40" t="s">
        <v>330</v>
      </c>
      <c r="D1973" s="40" t="s">
        <v>310</v>
      </c>
      <c r="E1973" s="40" t="s">
        <v>287</v>
      </c>
      <c r="F1973" s="40">
        <v>0</v>
      </c>
      <c r="G1973" s="40" t="s">
        <v>311</v>
      </c>
      <c r="H1973" s="40">
        <v>2.33077142</v>
      </c>
      <c r="I1973" s="40">
        <v>2.1123624599999999</v>
      </c>
      <c r="J1973" s="40">
        <v>2.3323368430000002</v>
      </c>
      <c r="K1973" s="40">
        <v>2.2759267950000002</v>
      </c>
      <c r="L1973" s="40">
        <v>2.1898818489999998</v>
      </c>
      <c r="M1973" s="40">
        <v>2.1340875760000002</v>
      </c>
      <c r="N1973" s="40">
        <v>2.145045965</v>
      </c>
      <c r="O1973" s="40">
        <v>2.2832491579999998</v>
      </c>
      <c r="P1973" s="40">
        <v>2.0906894629999999</v>
      </c>
      <c r="Q1973" s="40">
        <v>2.118644068</v>
      </c>
      <c r="R1973" s="40">
        <v>2.0054446459999999</v>
      </c>
      <c r="S1973" s="40">
        <v>1.9694112720000001</v>
      </c>
      <c r="T1973" s="40">
        <v>1.7111111109999999</v>
      </c>
      <c r="U1973" s="40">
        <v>2.3626373630000002</v>
      </c>
      <c r="V1973" s="40">
        <v>2.5733401960000002</v>
      </c>
      <c r="W1973" s="40">
        <v>2.5980392160000001</v>
      </c>
      <c r="X1973" s="40">
        <v>2.7306182529999998</v>
      </c>
      <c r="Y1973" s="40">
        <v>2.7588555860000001</v>
      </c>
      <c r="Z1973" s="40">
        <v>2.6526757609999998</v>
      </c>
      <c r="AA1973" s="40">
        <v>2.2222222220000001</v>
      </c>
      <c r="AB1973" s="40">
        <v>1.9360537840000001</v>
      </c>
      <c r="AC1973" s="40">
        <v>1.866576617</v>
      </c>
      <c r="AD1973" s="40">
        <v>1.980972516</v>
      </c>
      <c r="AE1973" s="40">
        <v>2.1192080020000001</v>
      </c>
      <c r="AF1973" s="40">
        <v>2.266804788</v>
      </c>
      <c r="AG1973" s="40">
        <v>2.3106145250000001</v>
      </c>
      <c r="AH1973" s="40">
        <v>2.2899086560000002</v>
      </c>
      <c r="AI1973" s="40">
        <v>2.3504146289999999</v>
      </c>
      <c r="AJ1973" s="40">
        <v>2.391628678</v>
      </c>
      <c r="AK1973" s="40">
        <v>2.4363490790000002</v>
      </c>
      <c r="AL1973" s="40">
        <v>2.14014273</v>
      </c>
      <c r="AM1973" s="40">
        <v>2.1354547930000001</v>
      </c>
      <c r="AN1973" s="40">
        <v>2.133060333</v>
      </c>
      <c r="AO1973" s="40">
        <v>2.1329631010000001</v>
      </c>
      <c r="AP1973" s="40">
        <v>2.2356623039999999</v>
      </c>
      <c r="AQ1973" s="40">
        <v>2.261995202</v>
      </c>
      <c r="AR1973" s="40">
        <v>2.2876786930000002</v>
      </c>
      <c r="AS1973" s="40">
        <v>2.4478428659999998</v>
      </c>
      <c r="AT1973" s="40">
        <v>2.616016643</v>
      </c>
      <c r="AU1973" s="40">
        <v>2.7465417159999999</v>
      </c>
      <c r="AV1973" s="40">
        <v>2.6974320299999999</v>
      </c>
      <c r="AW1973" s="40">
        <v>2.5848731869999999</v>
      </c>
      <c r="AX1973" s="40">
        <v>2.6350645469999998</v>
      </c>
      <c r="AY1973" s="40">
        <v>2.7650323910000001</v>
      </c>
      <c r="AZ1973" s="40">
        <v>2.738390715</v>
      </c>
      <c r="BA1973" s="40">
        <v>2.7095061070000002</v>
      </c>
      <c r="BB1973" s="40">
        <v>2.845768439</v>
      </c>
      <c r="BC1973" s="40">
        <v>2.868606352</v>
      </c>
      <c r="BD1973" s="40">
        <v>2.9208242599999998</v>
      </c>
      <c r="BE1973" s="40">
        <v>3.0389754629999999</v>
      </c>
      <c r="BF1973" s="40">
        <v>3.0979846310000001</v>
      </c>
      <c r="BG1973" s="40">
        <v>3.1581397770000001</v>
      </c>
      <c r="BH1973" s="40">
        <v>3.2194627109999998</v>
      </c>
      <c r="BI1973" s="40">
        <v>3.2819765329999999</v>
      </c>
      <c r="BJ1973" s="40">
        <v>3.3457042160000001</v>
      </c>
      <c r="BK1973" s="40">
        <v>3.4768991800000002</v>
      </c>
      <c r="BL1973" s="40">
        <v>3.6286057170000001</v>
      </c>
    </row>
    <row r="1974" spans="1:64" x14ac:dyDescent="0.3">
      <c r="A1974" s="40" t="s">
        <v>163</v>
      </c>
      <c r="B1974" s="40" t="s">
        <v>164</v>
      </c>
      <c r="C1974" s="40" t="s">
        <v>330</v>
      </c>
      <c r="D1974" s="40" t="s">
        <v>310</v>
      </c>
      <c r="E1974" s="40" t="s">
        <v>287</v>
      </c>
      <c r="F1974" s="40">
        <v>0</v>
      </c>
      <c r="G1974" s="40" t="s">
        <v>311</v>
      </c>
      <c r="H1974" s="40">
        <v>2.8558139530000002</v>
      </c>
      <c r="I1974" s="40">
        <v>2.8181818179999998</v>
      </c>
      <c r="J1974" s="40">
        <v>2.8348214289999998</v>
      </c>
      <c r="K1974" s="40">
        <v>2.7991266380000002</v>
      </c>
      <c r="L1974" s="40">
        <v>2.807692308</v>
      </c>
      <c r="M1974" s="40">
        <v>2.8033472800000001</v>
      </c>
      <c r="N1974" s="40">
        <v>2.8688524590000002</v>
      </c>
      <c r="O1974" s="40">
        <v>2.88</v>
      </c>
      <c r="P1974" s="40">
        <v>3.6458333330000001</v>
      </c>
      <c r="Q1974" s="40">
        <v>4.1666666670000003</v>
      </c>
      <c r="R1974" s="40">
        <v>3.6486486490000001</v>
      </c>
      <c r="S1974" s="40">
        <v>4.1935483869999999</v>
      </c>
      <c r="T1974" s="40">
        <v>4.3333333329999997</v>
      </c>
      <c r="U1974" s="40">
        <v>5.2466367710000004</v>
      </c>
      <c r="V1974" s="40">
        <v>5.5666364460000004</v>
      </c>
      <c r="W1974" s="40">
        <v>5.7853403139999999</v>
      </c>
      <c r="X1974" s="40">
        <v>5.8557046980000003</v>
      </c>
      <c r="Y1974" s="40">
        <v>6.6714031970000001</v>
      </c>
      <c r="Z1974" s="40">
        <v>6.233864208</v>
      </c>
      <c r="AA1974" s="40">
        <v>6.5110275690000003</v>
      </c>
      <c r="AB1974" s="40">
        <v>5.7240515390000004</v>
      </c>
      <c r="AC1974" s="40">
        <v>5.2623333329999999</v>
      </c>
      <c r="AD1974" s="40">
        <v>5.8333333329999997</v>
      </c>
      <c r="AE1974" s="40">
        <v>5.9090909089999997</v>
      </c>
      <c r="AF1974" s="40">
        <v>5.8333333329999997</v>
      </c>
      <c r="AG1974" s="40">
        <v>6</v>
      </c>
      <c r="AH1974" s="40">
        <v>6.0245901640000001</v>
      </c>
      <c r="AI1974" s="40">
        <v>6.1111111109999996</v>
      </c>
      <c r="AJ1974" s="40">
        <v>6.230769231</v>
      </c>
      <c r="AK1974" s="40">
        <v>6.2962962960000004</v>
      </c>
      <c r="AL1974" s="40">
        <v>6.2857142860000002</v>
      </c>
      <c r="AM1974" s="40">
        <v>7.0833333329999997</v>
      </c>
      <c r="AN1974" s="40">
        <v>7.3333333329999997</v>
      </c>
      <c r="AO1974" s="40">
        <v>8</v>
      </c>
      <c r="AP1974" s="40">
        <v>7.9330333030000002</v>
      </c>
      <c r="AQ1974" s="40">
        <v>9.2085561499999997</v>
      </c>
      <c r="AR1974" s="40">
        <v>7.7605321509999996</v>
      </c>
      <c r="AS1974" s="40">
        <v>8.1707317069999998</v>
      </c>
      <c r="AT1974" s="40">
        <v>8.511082944</v>
      </c>
      <c r="AU1974" s="40">
        <v>8.6350305019999993</v>
      </c>
      <c r="AV1974" s="40">
        <v>8.760784396</v>
      </c>
      <c r="AW1974" s="40">
        <v>9.1638739759999996</v>
      </c>
      <c r="AX1974" s="40">
        <v>9</v>
      </c>
      <c r="AY1974" s="40">
        <v>10.555149739999999</v>
      </c>
      <c r="AZ1974" s="40">
        <v>10.455861069999999</v>
      </c>
      <c r="BA1974" s="40">
        <v>8.5</v>
      </c>
      <c r="BB1974" s="40">
        <v>10.34359341</v>
      </c>
      <c r="BC1974" s="40">
        <v>9.2562948630000008</v>
      </c>
      <c r="BD1974" s="40">
        <v>8.1288134200000002</v>
      </c>
      <c r="BE1974" s="40">
        <v>8.5246574010000007</v>
      </c>
      <c r="BF1974" s="40">
        <v>8.8279762779999995</v>
      </c>
      <c r="BG1974" s="40">
        <v>9.2007379900000004</v>
      </c>
      <c r="BH1974" s="40">
        <v>9.4654372630000001</v>
      </c>
      <c r="BI1974" s="40">
        <v>8.7729729729999999</v>
      </c>
      <c r="BJ1974" s="40">
        <v>10.00973499</v>
      </c>
      <c r="BK1974" s="40">
        <v>9.7860865340000007</v>
      </c>
      <c r="BL1974" s="40">
        <v>9.4627195529999995</v>
      </c>
    </row>
    <row r="1975" spans="1:64" x14ac:dyDescent="0.3">
      <c r="A1975" s="40" t="s">
        <v>167</v>
      </c>
      <c r="B1975" s="40" t="s">
        <v>168</v>
      </c>
      <c r="C1975" s="40" t="s">
        <v>330</v>
      </c>
      <c r="D1975" s="40" t="s">
        <v>310</v>
      </c>
      <c r="E1975" s="40" t="s">
        <v>287</v>
      </c>
      <c r="F1975" s="40">
        <v>0</v>
      </c>
      <c r="G1975" s="40" t="s">
        <v>311</v>
      </c>
      <c r="H1975" s="40">
        <v>1.9756446990000001</v>
      </c>
      <c r="I1975" s="40">
        <v>2.0833333330000001</v>
      </c>
      <c r="J1975" s="40">
        <v>2.200557103</v>
      </c>
      <c r="K1975" s="40">
        <v>2.1032745589999999</v>
      </c>
      <c r="L1975" s="40">
        <v>2.2195121950000001</v>
      </c>
      <c r="M1975" s="40">
        <v>2.2916666669999999</v>
      </c>
      <c r="N1975" s="40">
        <v>2.3321759260000001</v>
      </c>
      <c r="O1975" s="40">
        <v>2.3887640449999998</v>
      </c>
      <c r="P1975" s="40">
        <v>2.7845036319999998</v>
      </c>
      <c r="Q1975" s="40">
        <v>3.163373</v>
      </c>
      <c r="R1975" s="40">
        <v>3.1748973170000001</v>
      </c>
      <c r="S1975" s="40">
        <v>3.1622156399999999</v>
      </c>
      <c r="T1975" s="40">
        <v>3.9015734320000002</v>
      </c>
      <c r="U1975" s="40">
        <v>3.4508166560000002</v>
      </c>
      <c r="V1975" s="40">
        <v>3.3961898989999999</v>
      </c>
      <c r="W1975" s="40">
        <v>3.5028192109999998</v>
      </c>
      <c r="X1975" s="40">
        <v>3.6188045010000001</v>
      </c>
      <c r="Y1975" s="40">
        <v>3.524033814</v>
      </c>
      <c r="Z1975" s="40">
        <v>3.4218907550000002</v>
      </c>
      <c r="AA1975" s="40">
        <v>3.31998763</v>
      </c>
      <c r="AB1975" s="40">
        <v>3.2342671169999999</v>
      </c>
      <c r="AC1975" s="40">
        <v>3.1171440330000002</v>
      </c>
      <c r="AD1975" s="40">
        <v>3.0327018319999999</v>
      </c>
      <c r="AE1975" s="40">
        <v>2.9828823930000001</v>
      </c>
      <c r="AF1975" s="40">
        <v>3.0987411210000002</v>
      </c>
      <c r="AG1975" s="40">
        <v>4.1718823589999996</v>
      </c>
      <c r="AH1975" s="40">
        <v>4.0838666999999997</v>
      </c>
      <c r="AI1975" s="40">
        <v>3.9977290079999999</v>
      </c>
      <c r="AJ1975" s="40">
        <v>3.9134343550000001</v>
      </c>
      <c r="AK1975" s="40">
        <v>3.830936039</v>
      </c>
      <c r="AL1975" s="40">
        <v>3.7501941589999999</v>
      </c>
      <c r="AM1975" s="40">
        <v>3.6711865889999999</v>
      </c>
      <c r="AN1975" s="40">
        <v>3.5938551379999999</v>
      </c>
      <c r="AO1975" s="40">
        <v>3.518174643</v>
      </c>
      <c r="AP1975" s="40">
        <v>3.4442455989999998</v>
      </c>
      <c r="AQ1975" s="40">
        <v>3.37162235</v>
      </c>
      <c r="AR1975" s="40">
        <v>3.3006824180000001</v>
      </c>
      <c r="AS1975" s="40">
        <v>3.2312483090000002</v>
      </c>
      <c r="AT1975" s="40">
        <v>3.1632995269999999</v>
      </c>
      <c r="AU1975" s="40">
        <v>3.113211357</v>
      </c>
      <c r="AV1975" s="40">
        <v>3.0471908679999999</v>
      </c>
      <c r="AW1975" s="40">
        <v>2.9679994550000002</v>
      </c>
      <c r="AX1975" s="40">
        <v>2.9056508640000001</v>
      </c>
      <c r="AY1975" s="40">
        <v>2.8409318250000002</v>
      </c>
      <c r="AZ1975" s="40">
        <v>2.784901085</v>
      </c>
      <c r="BA1975" s="40">
        <v>2.7264474519999999</v>
      </c>
      <c r="BB1975" s="40">
        <v>2.6692324119999999</v>
      </c>
      <c r="BC1975" s="40">
        <v>2.6132155130000001</v>
      </c>
      <c r="BD1975" s="40">
        <v>2.5584268969999999</v>
      </c>
      <c r="BE1975" s="40">
        <v>2.4079597939999999</v>
      </c>
      <c r="BF1975" s="40">
        <v>2.4339194800000001</v>
      </c>
      <c r="BG1975" s="40">
        <v>2.383049266</v>
      </c>
      <c r="BH1975" s="40">
        <v>2.3332558799999998</v>
      </c>
      <c r="BI1975" s="40">
        <v>2.28451571</v>
      </c>
      <c r="BJ1975" s="40">
        <v>2.2368062690000001</v>
      </c>
      <c r="BK1975" s="40">
        <v>2.1901056730000001</v>
      </c>
      <c r="BL1975" s="40">
        <v>2.1443921769999998</v>
      </c>
    </row>
    <row r="1976" spans="1:64" x14ac:dyDescent="0.3">
      <c r="A1976" s="40" t="s">
        <v>169</v>
      </c>
      <c r="B1976" s="40" t="s">
        <v>170</v>
      </c>
      <c r="C1976" s="40" t="s">
        <v>330</v>
      </c>
      <c r="D1976" s="40" t="s">
        <v>310</v>
      </c>
      <c r="E1976" s="40" t="s">
        <v>287</v>
      </c>
      <c r="F1976" s="40">
        <v>0</v>
      </c>
      <c r="G1976" s="40" t="s">
        <v>311</v>
      </c>
      <c r="H1976" s="40">
        <v>0.27239548800000002</v>
      </c>
      <c r="I1976" s="40">
        <v>0.30470606900000002</v>
      </c>
      <c r="J1976" s="40">
        <v>0.340727328</v>
      </c>
      <c r="K1976" s="40">
        <v>0.382522315</v>
      </c>
      <c r="L1976" s="40">
        <v>0.42661691499999999</v>
      </c>
      <c r="M1976" s="40">
        <v>0.47591804199999999</v>
      </c>
      <c r="N1976" s="40">
        <v>0.52938170699999998</v>
      </c>
      <c r="O1976" s="40">
        <v>0.58363858400000002</v>
      </c>
      <c r="P1976" s="40">
        <v>0.65283282799999998</v>
      </c>
      <c r="Q1976" s="40">
        <v>0.71677731499999997</v>
      </c>
      <c r="R1976" s="40">
        <v>0.78789525199999999</v>
      </c>
      <c r="S1976" s="40">
        <v>0.871832461</v>
      </c>
      <c r="T1976" s="40">
        <v>0.94857142900000002</v>
      </c>
      <c r="U1976" s="40">
        <v>1.0286745340000001</v>
      </c>
      <c r="V1976" s="40">
        <v>1.1113955250000001</v>
      </c>
      <c r="W1976" s="40">
        <v>1.213920817</v>
      </c>
      <c r="X1976" s="40">
        <v>1.3187204850000001</v>
      </c>
      <c r="Y1976" s="40">
        <v>1.4030753279999999</v>
      </c>
      <c r="Z1976" s="40">
        <v>1.4992001349999999</v>
      </c>
      <c r="AA1976" s="40">
        <v>1.597869177</v>
      </c>
      <c r="AB1976" s="40">
        <v>1.703209432</v>
      </c>
      <c r="AC1976" s="40">
        <v>1.8264976589999999</v>
      </c>
      <c r="AD1976" s="40">
        <v>1.9256993010000001</v>
      </c>
      <c r="AE1976" s="40">
        <v>2.0293654540000001</v>
      </c>
      <c r="AF1976" s="40">
        <v>2.1110164239999998</v>
      </c>
      <c r="AG1976" s="40">
        <v>2.2674825169999999</v>
      </c>
      <c r="AH1976" s="40">
        <v>2.3437948569999998</v>
      </c>
      <c r="AI1976" s="40">
        <v>2.4067161860000001</v>
      </c>
      <c r="AJ1976" s="40">
        <v>2.5385551159999999</v>
      </c>
      <c r="AK1976" s="40">
        <v>2.5654985300000002</v>
      </c>
      <c r="AL1976" s="40">
        <v>2.6040291820000001</v>
      </c>
      <c r="AM1976" s="40">
        <v>2.662062836</v>
      </c>
      <c r="AN1976" s="40">
        <v>2.6338324559999999</v>
      </c>
      <c r="AO1976" s="40">
        <v>2.85592369</v>
      </c>
      <c r="AP1976" s="40">
        <v>3.0666666669999998</v>
      </c>
      <c r="AQ1976" s="40">
        <v>3.2890365450000001</v>
      </c>
      <c r="AR1976" s="40">
        <v>3.6157367479999998</v>
      </c>
      <c r="AS1976" s="40">
        <v>3.910366448</v>
      </c>
      <c r="AT1976" s="40">
        <v>4.2375125799999998</v>
      </c>
      <c r="AU1976" s="40">
        <v>4.5309327110000002</v>
      </c>
      <c r="AV1976" s="40">
        <v>4.8867405870000002</v>
      </c>
      <c r="AW1976" s="40">
        <v>5.0037627240000004</v>
      </c>
      <c r="AX1976" s="40">
        <v>5.1199970979999998</v>
      </c>
      <c r="AY1976" s="40">
        <v>5.0636942679999999</v>
      </c>
      <c r="AZ1976" s="40">
        <v>5.1342068850000002</v>
      </c>
      <c r="BA1976" s="40">
        <v>5.2152143750000004</v>
      </c>
      <c r="BB1976" s="40">
        <v>5.2974796780000002</v>
      </c>
      <c r="BC1976" s="40">
        <v>5.3810608110000002</v>
      </c>
      <c r="BD1976" s="40">
        <v>5.4659461059999996</v>
      </c>
      <c r="BE1976" s="40">
        <v>5.5521804189999999</v>
      </c>
      <c r="BF1976" s="40">
        <v>5.5494491699999999</v>
      </c>
      <c r="BG1976" s="40">
        <v>5.6391252160000001</v>
      </c>
      <c r="BH1976" s="40">
        <v>5.730249862</v>
      </c>
      <c r="BI1976" s="40">
        <v>5.732840962</v>
      </c>
      <c r="BJ1976" s="40">
        <v>5.6557438400000004</v>
      </c>
      <c r="BK1976" s="40">
        <v>5.6397263369999999</v>
      </c>
      <c r="BL1976" s="40">
        <v>5.8024839799999999</v>
      </c>
    </row>
    <row r="1977" spans="1:64" x14ac:dyDescent="0.3">
      <c r="A1977" s="40" t="s">
        <v>173</v>
      </c>
      <c r="B1977" s="40" t="s">
        <v>174</v>
      </c>
      <c r="C1977" s="40" t="s">
        <v>330</v>
      </c>
      <c r="D1977" s="40" t="s">
        <v>310</v>
      </c>
      <c r="E1977" s="40" t="s">
        <v>287</v>
      </c>
      <c r="F1977" s="40">
        <v>0</v>
      </c>
      <c r="G1977" s="40" t="s">
        <v>311</v>
      </c>
      <c r="H1977" s="40">
        <v>1.0204081629999999</v>
      </c>
      <c r="I1977" s="40">
        <v>1.145374449</v>
      </c>
      <c r="J1977" s="40">
        <v>1.1209593330000001</v>
      </c>
      <c r="K1977" s="40">
        <v>1.1286222669999999</v>
      </c>
      <c r="L1977" s="40">
        <v>1.031996395</v>
      </c>
      <c r="M1977" s="40">
        <v>0.97442244200000006</v>
      </c>
      <c r="N1977" s="40">
        <v>0.95946709699999999</v>
      </c>
      <c r="O1977" s="40">
        <v>0.96897506899999997</v>
      </c>
      <c r="P1977" s="40">
        <v>0.97809076699999997</v>
      </c>
      <c r="Q1977" s="40">
        <v>0.99426386200000005</v>
      </c>
      <c r="R1977" s="40">
        <v>1.009723261</v>
      </c>
      <c r="S1977" s="40">
        <v>1.1164274320000001</v>
      </c>
      <c r="T1977" s="40">
        <v>1.1991111109999999</v>
      </c>
      <c r="U1977" s="40">
        <v>1.0405522</v>
      </c>
      <c r="V1977" s="40">
        <v>1.0642857139999999</v>
      </c>
      <c r="W1977" s="40">
        <v>1.0709016389999999</v>
      </c>
      <c r="X1977" s="40">
        <v>1.058074781</v>
      </c>
      <c r="Y1977" s="40">
        <v>1.109751283</v>
      </c>
      <c r="Z1977" s="40">
        <v>1.1284000000000001</v>
      </c>
      <c r="AA1977" s="40">
        <v>1.304736372</v>
      </c>
      <c r="AB1977" s="40">
        <v>1.3724015919999999</v>
      </c>
      <c r="AC1977" s="40">
        <v>1.4443967369999999</v>
      </c>
      <c r="AD1977" s="40">
        <v>1.363636364</v>
      </c>
      <c r="AE1977" s="40">
        <v>1.363636364</v>
      </c>
      <c r="AF1977" s="40">
        <v>1.8054545449999999</v>
      </c>
      <c r="AG1977" s="40">
        <v>2.2886956519999999</v>
      </c>
      <c r="AH1977" s="40">
        <v>2.2172000000000001</v>
      </c>
      <c r="AI1977" s="40">
        <v>2.109533469</v>
      </c>
      <c r="AJ1977" s="40">
        <v>2.1365777079999999</v>
      </c>
      <c r="AK1977" s="40">
        <v>2.3931034480000002</v>
      </c>
      <c r="AL1977" s="40">
        <v>2.4399369829999999</v>
      </c>
      <c r="AM1977" s="40">
        <v>2.4757878550000001</v>
      </c>
      <c r="AN1977" s="40">
        <v>2.5001856669999998</v>
      </c>
      <c r="AO1977" s="40">
        <v>2.5485507250000001</v>
      </c>
      <c r="AP1977" s="40">
        <v>2.565357143</v>
      </c>
      <c r="AQ1977" s="40">
        <v>2.6080139369999999</v>
      </c>
      <c r="AR1977" s="40">
        <v>2.6832298140000002</v>
      </c>
      <c r="AS1977" s="40">
        <v>2.7637362639999998</v>
      </c>
      <c r="AT1977" s="40">
        <v>2.8459173209999999</v>
      </c>
      <c r="AU1977" s="40">
        <v>2.8201607499999999</v>
      </c>
      <c r="AV1977" s="40">
        <v>2.833387782</v>
      </c>
      <c r="AW1977" s="40">
        <v>2.8163261359999998</v>
      </c>
      <c r="AX1977" s="40">
        <v>2.8441448309999999</v>
      </c>
      <c r="AY1977" s="40">
        <v>2.8834383080000001</v>
      </c>
      <c r="AZ1977" s="40">
        <v>2.9143015220000001</v>
      </c>
      <c r="BA1977" s="40">
        <v>2.9518256379999999</v>
      </c>
      <c r="BB1977" s="40">
        <v>2.9909369950000002</v>
      </c>
      <c r="BC1977" s="40">
        <v>3.0303874199999998</v>
      </c>
      <c r="BD1977" s="40">
        <v>3.0609605379999998</v>
      </c>
      <c r="BE1977" s="40">
        <v>3.1168151449999999</v>
      </c>
      <c r="BF1977" s="40">
        <v>3.109282806</v>
      </c>
      <c r="BG1977" s="40">
        <v>3.2332640330000002</v>
      </c>
      <c r="BH1977" s="40">
        <v>3.2891336799999999</v>
      </c>
      <c r="BI1977" s="40">
        <v>3.0917076830000001</v>
      </c>
      <c r="BJ1977" s="40">
        <v>3.163877754</v>
      </c>
      <c r="BK1977" s="40">
        <v>3.2761764430000002</v>
      </c>
      <c r="BL1977" s="40">
        <v>3.290280664</v>
      </c>
    </row>
    <row r="1978" spans="1:64" x14ac:dyDescent="0.3">
      <c r="A1978" s="40" t="s">
        <v>331</v>
      </c>
      <c r="B1978" s="40" t="s">
        <v>306</v>
      </c>
      <c r="C1978" s="40" t="s">
        <v>329</v>
      </c>
      <c r="D1978" s="40" t="s">
        <v>312</v>
      </c>
      <c r="E1978" s="40" t="s">
        <v>287</v>
      </c>
      <c r="F1978" s="40" t="e">
        <v>#DIV/0!</v>
      </c>
      <c r="G1978" s="40" t="s">
        <v>322</v>
      </c>
      <c r="H1978" s="40">
        <v>0.67611890200000002</v>
      </c>
      <c r="I1978" s="40">
        <v>0.69077803900000001</v>
      </c>
      <c r="J1978" s="40">
        <v>0.69158117799999996</v>
      </c>
      <c r="K1978" s="40">
        <v>0.69965458800000002</v>
      </c>
      <c r="L1978" s="40">
        <v>0.71817583399999996</v>
      </c>
      <c r="M1978" s="40">
        <v>0.70738593800000005</v>
      </c>
      <c r="N1978" s="40">
        <v>0.72171028999999998</v>
      </c>
      <c r="O1978" s="40">
        <v>0.73360215200000001</v>
      </c>
      <c r="P1978" s="40">
        <v>0.75525634900000005</v>
      </c>
      <c r="Q1978" s="40">
        <v>0.76134317200000001</v>
      </c>
      <c r="R1978" s="40">
        <v>0.76891433799999998</v>
      </c>
      <c r="S1978" s="40">
        <v>0.77173632999999997</v>
      </c>
      <c r="T1978" s="40">
        <v>0.79479939099999997</v>
      </c>
      <c r="U1978" s="40">
        <v>0.81248324599999999</v>
      </c>
      <c r="V1978" s="40">
        <v>0.82964017000000001</v>
      </c>
      <c r="W1978" s="40">
        <v>0.82318938600000002</v>
      </c>
      <c r="X1978" s="40">
        <v>0.84184690900000003</v>
      </c>
      <c r="Y1978" s="40">
        <v>0.86566197700000003</v>
      </c>
      <c r="Z1978" s="40">
        <v>0.89094741099999997</v>
      </c>
      <c r="AA1978" s="40">
        <v>0.87795784899999996</v>
      </c>
      <c r="AB1978" s="40">
        <v>0.87470858900000004</v>
      </c>
      <c r="AC1978" s="40">
        <v>0.89094385899999995</v>
      </c>
      <c r="AD1978" s="40">
        <v>0.89433824500000003</v>
      </c>
      <c r="AE1978" s="40">
        <v>0.88815744200000002</v>
      </c>
      <c r="AF1978" s="40">
        <v>0.88125994900000004</v>
      </c>
      <c r="AG1978" s="40">
        <v>0.87324881899999995</v>
      </c>
      <c r="AH1978" s="40">
        <v>0.86571144700000002</v>
      </c>
      <c r="AI1978" s="40">
        <v>0.87485858999999999</v>
      </c>
      <c r="AJ1978" s="40">
        <v>0.88565025399999997</v>
      </c>
      <c r="AK1978" s="40">
        <v>0.91069831999999995</v>
      </c>
      <c r="AL1978" s="40">
        <v>0.91270243399999995</v>
      </c>
      <c r="AM1978" s="40">
        <v>0.92493250000000005</v>
      </c>
      <c r="AN1978" s="40">
        <v>0.88436319200000002</v>
      </c>
      <c r="AO1978" s="40">
        <v>0.86875488599999995</v>
      </c>
      <c r="AP1978" s="40">
        <v>0.87580617199999999</v>
      </c>
      <c r="AQ1978" s="40">
        <v>0.88876091599999996</v>
      </c>
      <c r="AR1978" s="40">
        <v>0.91641877800000004</v>
      </c>
      <c r="AS1978" s="40">
        <v>0.94632609099999998</v>
      </c>
      <c r="AT1978" s="40">
        <v>0.97398908200000001</v>
      </c>
      <c r="AU1978" s="40">
        <v>0.96434377199999999</v>
      </c>
      <c r="AV1978" s="40">
        <v>0.95338490799999998</v>
      </c>
      <c r="AW1978" s="40">
        <v>0.95563909199999997</v>
      </c>
      <c r="AX1978" s="40">
        <v>0.95653942700000005</v>
      </c>
      <c r="AY1978" s="40">
        <v>0.96810631899999999</v>
      </c>
      <c r="AZ1978" s="40">
        <v>1.0206965969999999</v>
      </c>
      <c r="BA1978" s="40">
        <v>1.011343305</v>
      </c>
      <c r="BB1978" s="40">
        <v>1.083749675</v>
      </c>
      <c r="BC1978" s="40">
        <v>1.1238500220000001</v>
      </c>
      <c r="BD1978" s="40">
        <v>1.134405908</v>
      </c>
      <c r="BE1978" s="40">
        <v>1.1554998759999999</v>
      </c>
      <c r="BF1978" s="40">
        <v>1.174496674</v>
      </c>
      <c r="BG1978" s="40">
        <v>1.2385276869999999</v>
      </c>
      <c r="BH1978" s="40">
        <v>1.2700932469999999</v>
      </c>
      <c r="BI1978" s="40">
        <v>1.2946697650000001</v>
      </c>
      <c r="BJ1978" s="40">
        <v>1.282240136</v>
      </c>
      <c r="BK1978" s="40">
        <v>1.297043406</v>
      </c>
    </row>
    <row r="1979" spans="1:64" x14ac:dyDescent="0.3">
      <c r="A1979" s="40" t="s">
        <v>332</v>
      </c>
      <c r="B1979" s="40" t="s">
        <v>307</v>
      </c>
      <c r="C1979" s="40" t="s">
        <v>330</v>
      </c>
      <c r="D1979" s="40" t="s">
        <v>312</v>
      </c>
      <c r="E1979" s="40" t="s">
        <v>287</v>
      </c>
      <c r="F1979" s="40" t="e">
        <v>#DIV/0!</v>
      </c>
      <c r="G1979" s="40" t="s">
        <v>323</v>
      </c>
      <c r="H1979" s="40">
        <v>0.46469997899999999</v>
      </c>
      <c r="I1979" s="40">
        <v>0.477729609</v>
      </c>
      <c r="J1979" s="40">
        <v>0.48893077000000001</v>
      </c>
      <c r="K1979" s="40">
        <v>0.50835271999999998</v>
      </c>
      <c r="L1979" s="40">
        <v>0.52741163599999996</v>
      </c>
      <c r="M1979" s="40">
        <v>0.54562881500000004</v>
      </c>
      <c r="N1979" s="40">
        <v>0.56055660799999996</v>
      </c>
      <c r="O1979" s="40">
        <v>0.57378516000000002</v>
      </c>
      <c r="P1979" s="40">
        <v>0.55454163099999998</v>
      </c>
      <c r="Q1979" s="40">
        <v>0.56144643299999997</v>
      </c>
      <c r="R1979" s="40">
        <v>0.56881420400000005</v>
      </c>
      <c r="S1979" s="40">
        <v>0.55947334100000001</v>
      </c>
      <c r="T1979" s="40">
        <v>0.51240738200000002</v>
      </c>
      <c r="U1979" s="40">
        <v>0.46960553799999999</v>
      </c>
      <c r="V1979" s="40">
        <v>0.490316374</v>
      </c>
      <c r="W1979" s="40">
        <v>0.51859455799999998</v>
      </c>
      <c r="X1979" s="40">
        <v>0.54642791800000001</v>
      </c>
      <c r="Y1979" s="40">
        <v>0.56552897400000002</v>
      </c>
      <c r="Z1979" s="40">
        <v>0.58557612299999995</v>
      </c>
      <c r="AA1979" s="40">
        <v>0.614390569</v>
      </c>
      <c r="AB1979" s="40">
        <v>0.64282261600000001</v>
      </c>
      <c r="AC1979" s="40">
        <v>0.66384263099999996</v>
      </c>
      <c r="AD1979" s="40">
        <v>0.63889942099999997</v>
      </c>
      <c r="AE1979" s="40">
        <v>0.57194634499999997</v>
      </c>
      <c r="AF1979" s="40">
        <v>0.57399377399999996</v>
      </c>
      <c r="AG1979" s="40">
        <v>0.58796649700000003</v>
      </c>
      <c r="AH1979" s="40">
        <v>0.60711196899999997</v>
      </c>
      <c r="AI1979" s="40">
        <v>0.62639420499999998</v>
      </c>
      <c r="AJ1979" s="40">
        <v>0.64808050699999997</v>
      </c>
      <c r="AK1979" s="40">
        <v>0.66258684499999998</v>
      </c>
      <c r="AL1979" s="40">
        <v>0.67641948900000004</v>
      </c>
      <c r="AM1979" s="40">
        <v>0.67633293100000003</v>
      </c>
      <c r="AN1979" s="40">
        <v>0.69600474400000001</v>
      </c>
      <c r="AO1979" s="40">
        <v>0.70582866399999999</v>
      </c>
      <c r="AP1979" s="40">
        <v>0.72364544600000003</v>
      </c>
      <c r="AQ1979" s="40">
        <v>0.75037102499999997</v>
      </c>
      <c r="AR1979" s="40">
        <v>0.79150121600000001</v>
      </c>
      <c r="AS1979" s="40">
        <v>0.81585287200000001</v>
      </c>
      <c r="AT1979" s="40">
        <v>0.84989577000000005</v>
      </c>
      <c r="AU1979" s="40">
        <v>0.87695008600000002</v>
      </c>
      <c r="AV1979" s="40">
        <v>0.90170227800000002</v>
      </c>
      <c r="AW1979" s="40">
        <v>0.92820847699999998</v>
      </c>
      <c r="AX1979" s="40">
        <v>0.95797310199999997</v>
      </c>
      <c r="AY1979" s="40">
        <v>0.97513933699999999</v>
      </c>
      <c r="AZ1979" s="40">
        <v>0.99763808499999995</v>
      </c>
      <c r="BA1979" s="40">
        <v>1.0275323620000001</v>
      </c>
      <c r="BB1979" s="40">
        <v>1.046093097</v>
      </c>
      <c r="BC1979" s="40">
        <v>1.061192183</v>
      </c>
      <c r="BD1979" s="40">
        <v>1.101880698</v>
      </c>
      <c r="BE1979" s="40">
        <v>1.1426217569999999</v>
      </c>
      <c r="BF1979" s="40">
        <v>1.1965218559999999</v>
      </c>
      <c r="BG1979" s="40">
        <v>1.234384412</v>
      </c>
      <c r="BH1979" s="40">
        <v>1.2649092669999999</v>
      </c>
      <c r="BI1979" s="40">
        <v>1.2906597049999999</v>
      </c>
      <c r="BJ1979" s="40">
        <v>1.8101779060000001</v>
      </c>
      <c r="BK1979" s="40">
        <v>1.8911371539999999</v>
      </c>
    </row>
    <row r="1980" spans="1:64" x14ac:dyDescent="0.3">
      <c r="A1980" s="40" t="s">
        <v>335</v>
      </c>
      <c r="C1980" s="40" t="s">
        <v>329</v>
      </c>
      <c r="D1980" s="40" t="s">
        <v>345</v>
      </c>
      <c r="E1980" s="40" t="s">
        <v>287</v>
      </c>
      <c r="G1980" s="40" t="s">
        <v>333</v>
      </c>
      <c r="H1980" s="40">
        <v>1.4972511209999999</v>
      </c>
      <c r="I1980" s="40">
        <v>1.4849245129999999</v>
      </c>
      <c r="J1980" s="40">
        <v>1.4880212260000001</v>
      </c>
      <c r="K1980" s="40">
        <v>1.452784168</v>
      </c>
      <c r="L1980" s="40">
        <v>1.4277978840000001</v>
      </c>
      <c r="M1980" s="40">
        <v>1.509741979</v>
      </c>
      <c r="N1980" s="40">
        <v>1.4658537819999999</v>
      </c>
      <c r="O1980" s="40">
        <v>1.456938297</v>
      </c>
      <c r="P1980" s="40">
        <v>1.413045689</v>
      </c>
      <c r="Q1980" s="40">
        <v>1.308596852</v>
      </c>
      <c r="R1980" s="40">
        <v>1.2959850079999999</v>
      </c>
      <c r="S1980" s="40">
        <v>1.2286704879999999</v>
      </c>
      <c r="T1980" s="40">
        <v>1.220593152</v>
      </c>
      <c r="U1980" s="40">
        <v>1.1856881159999999</v>
      </c>
      <c r="V1980" s="40">
        <v>1.1844666509999999</v>
      </c>
      <c r="W1980" s="40">
        <v>1.1999206920000001</v>
      </c>
      <c r="X1980" s="40">
        <v>1.2185442099999999</v>
      </c>
      <c r="Y1980" s="40">
        <v>1.223408831</v>
      </c>
      <c r="Z1980" s="40">
        <v>1.1975104940000001</v>
      </c>
      <c r="AA1980" s="40">
        <v>1.238294915</v>
      </c>
      <c r="AB1980" s="40">
        <v>1.2596712999999999</v>
      </c>
      <c r="AC1980" s="40">
        <v>1.265950328</v>
      </c>
      <c r="AD1980" s="40">
        <v>1.244703968</v>
      </c>
      <c r="AE1980" s="40">
        <v>1.216612453</v>
      </c>
      <c r="AF1980" s="40">
        <v>1.2330281169999999</v>
      </c>
      <c r="AG1980" s="40">
        <v>1.1947713339999999</v>
      </c>
      <c r="AH1980" s="40">
        <v>1.255522161</v>
      </c>
      <c r="AI1980" s="40">
        <v>1.3113101300000001</v>
      </c>
      <c r="AJ1980" s="40">
        <v>1.31552655</v>
      </c>
      <c r="AK1980" s="40">
        <v>1.284373381</v>
      </c>
      <c r="AL1980" s="40">
        <v>1.317752128</v>
      </c>
      <c r="AM1980" s="40">
        <v>1.2922257909999999</v>
      </c>
      <c r="AN1980" s="40">
        <v>1.0979770209999999</v>
      </c>
      <c r="AO1980" s="40">
        <v>1.1207821849999999</v>
      </c>
      <c r="AP1980" s="40">
        <v>1.09275396</v>
      </c>
      <c r="AQ1980" s="40">
        <v>1.115839585</v>
      </c>
      <c r="AR1980" s="40">
        <v>1.110578871</v>
      </c>
      <c r="AS1980" s="40">
        <v>1.0850666330000001</v>
      </c>
      <c r="AT1980" s="40">
        <v>1.048724397</v>
      </c>
      <c r="AU1980" s="40">
        <v>1.0702513650000001</v>
      </c>
      <c r="AV1980" s="40">
        <v>1.0936919860000001</v>
      </c>
      <c r="AW1980" s="40">
        <v>1.0869456</v>
      </c>
      <c r="AX1980" s="40">
        <v>1.1220889030000001</v>
      </c>
      <c r="AY1980" s="40">
        <v>1.210238506</v>
      </c>
      <c r="AZ1980" s="40">
        <v>1.210439606</v>
      </c>
      <c r="BA1980" s="40">
        <v>1.1834211530000001</v>
      </c>
      <c r="BB1980" s="40">
        <v>1.3465218779999999</v>
      </c>
      <c r="BC1980" s="40">
        <v>1.338359155</v>
      </c>
      <c r="BD1980" s="40">
        <v>1.3107222890000001</v>
      </c>
      <c r="BE1980" s="40">
        <v>1.2903103600000001</v>
      </c>
      <c r="BF1980" s="40">
        <v>1.3166197879999999</v>
      </c>
      <c r="BG1980" s="40">
        <v>1.241090062</v>
      </c>
      <c r="BH1980" s="40">
        <v>1.300050256</v>
      </c>
      <c r="BI1980" s="40">
        <v>1.312690731</v>
      </c>
      <c r="BJ1980" s="40">
        <v>1.256460949</v>
      </c>
      <c r="BK1980" s="40">
        <v>1.27547659</v>
      </c>
    </row>
    <row r="1981" spans="1:64" x14ac:dyDescent="0.3">
      <c r="A1981" s="40" t="s">
        <v>336</v>
      </c>
      <c r="C1981" s="40" t="s">
        <v>330</v>
      </c>
      <c r="D1981" s="40" t="s">
        <v>345</v>
      </c>
      <c r="E1981" s="40" t="s">
        <v>287</v>
      </c>
      <c r="G1981" s="40" t="s">
        <v>334</v>
      </c>
      <c r="H1981" s="40">
        <v>1.4376830840000001</v>
      </c>
      <c r="I1981" s="40">
        <v>1.4438706160000001</v>
      </c>
      <c r="J1981" s="40">
        <v>1.491982803</v>
      </c>
      <c r="K1981" s="40">
        <v>1.504708164</v>
      </c>
      <c r="L1981" s="40">
        <v>1.507391707</v>
      </c>
      <c r="M1981" s="40">
        <v>1.5116249159999999</v>
      </c>
      <c r="N1981" s="40">
        <v>1.545302465</v>
      </c>
      <c r="O1981" s="40">
        <v>1.5816278930000001</v>
      </c>
      <c r="P1981" s="40">
        <v>1.6400291250000001</v>
      </c>
      <c r="Q1981" s="40">
        <v>1.719364286</v>
      </c>
      <c r="R1981" s="40">
        <v>1.680872683</v>
      </c>
      <c r="S1981" s="40">
        <v>1.7565830060000001</v>
      </c>
      <c r="T1981" s="40">
        <v>1.7438438860000001</v>
      </c>
      <c r="U1981" s="40">
        <v>1.8586282249999999</v>
      </c>
      <c r="V1981" s="40">
        <v>1.924169958</v>
      </c>
      <c r="W1981" s="40">
        <v>1.9689372869999999</v>
      </c>
      <c r="X1981" s="40">
        <v>2.0448455499999998</v>
      </c>
      <c r="Y1981" s="40">
        <v>2.1113322650000002</v>
      </c>
      <c r="Z1981" s="40">
        <v>2.1223087450000002</v>
      </c>
      <c r="AA1981" s="40">
        <v>2.0958125500000002</v>
      </c>
      <c r="AB1981" s="40">
        <v>2.0774314880000002</v>
      </c>
      <c r="AC1981" s="40">
        <v>2.099091751</v>
      </c>
      <c r="AD1981" s="40">
        <v>2.120988621</v>
      </c>
      <c r="AE1981" s="40">
        <v>2.155918931</v>
      </c>
      <c r="AF1981" s="40">
        <v>2.1837626750000001</v>
      </c>
      <c r="AG1981" s="40">
        <v>2.340405268</v>
      </c>
      <c r="AH1981" s="40">
        <v>2.371772676</v>
      </c>
      <c r="AI1981" s="40">
        <v>2.4140065580000001</v>
      </c>
      <c r="AJ1981" s="40">
        <v>2.495101773</v>
      </c>
      <c r="AK1981" s="40">
        <v>2.5264149150000001</v>
      </c>
      <c r="AL1981" s="40">
        <v>2.5039587330000002</v>
      </c>
      <c r="AM1981" s="40">
        <v>2.5291856259999999</v>
      </c>
      <c r="AN1981" s="40">
        <v>2.5306478000000001</v>
      </c>
      <c r="AO1981" s="40">
        <v>2.6191076459999998</v>
      </c>
      <c r="AP1981" s="40">
        <v>2.7131349359999999</v>
      </c>
      <c r="AQ1981" s="40">
        <v>2.8353395190000001</v>
      </c>
      <c r="AR1981" s="40">
        <v>2.9199394789999999</v>
      </c>
      <c r="AS1981" s="40">
        <v>3.0470628209999999</v>
      </c>
      <c r="AT1981" s="40">
        <v>3.1499701939999998</v>
      </c>
      <c r="AU1981" s="40">
        <v>3.245378358</v>
      </c>
      <c r="AV1981" s="40">
        <v>3.3489085410000001</v>
      </c>
      <c r="AW1981" s="40">
        <v>3.3721861660000001</v>
      </c>
      <c r="AX1981" s="40">
        <v>3.2524717609999998</v>
      </c>
      <c r="AY1981" s="40">
        <v>3.2657746560000001</v>
      </c>
      <c r="AZ1981" s="40">
        <v>3.2718159400000002</v>
      </c>
      <c r="BA1981" s="40">
        <v>3.2657005140000002</v>
      </c>
      <c r="BB1981" s="40">
        <v>3.3096185</v>
      </c>
      <c r="BC1981" s="40">
        <v>3.3543232189999999</v>
      </c>
      <c r="BD1981" s="40">
        <v>3.3683801579999999</v>
      </c>
      <c r="BE1981" s="40">
        <v>3.4545432429999998</v>
      </c>
      <c r="BF1981" s="40">
        <v>3.5413917669999999</v>
      </c>
      <c r="BG1981" s="40">
        <v>3.5676325640000002</v>
      </c>
      <c r="BH1981" s="40">
        <v>3.588775096</v>
      </c>
      <c r="BI1981" s="40">
        <v>3.49730732</v>
      </c>
      <c r="BJ1981" s="40">
        <v>3.3799472420000001</v>
      </c>
      <c r="BK1981" s="40">
        <v>3.3940333410000001</v>
      </c>
    </row>
    <row r="1982" spans="1:64" x14ac:dyDescent="0.3">
      <c r="A1982" s="40" t="s">
        <v>5</v>
      </c>
      <c r="B1982" s="40" t="s">
        <v>6</v>
      </c>
      <c r="C1982" s="40" t="s">
        <v>329</v>
      </c>
      <c r="D1982" s="40" t="s">
        <v>337</v>
      </c>
      <c r="E1982" s="40" t="s">
        <v>287</v>
      </c>
      <c r="H1982" s="40">
        <v>1950000</v>
      </c>
      <c r="I1982" s="40">
        <v>2070000</v>
      </c>
      <c r="J1982" s="40">
        <v>2150000</v>
      </c>
      <c r="K1982" s="40">
        <v>2338000</v>
      </c>
      <c r="L1982" s="40">
        <v>2525000</v>
      </c>
      <c r="M1982" s="40">
        <v>2660000</v>
      </c>
      <c r="N1982" s="40">
        <v>2896323</v>
      </c>
      <c r="O1982" s="40">
        <v>2946673</v>
      </c>
      <c r="P1982" s="40">
        <v>3187000</v>
      </c>
      <c r="Q1982" s="40">
        <v>3443744</v>
      </c>
      <c r="R1982" s="40">
        <v>3719000</v>
      </c>
      <c r="S1982" s="40">
        <v>3880000</v>
      </c>
      <c r="T1982" s="40">
        <v>3987000</v>
      </c>
      <c r="U1982" s="40">
        <v>4095000</v>
      </c>
      <c r="V1982" s="40">
        <v>4200000</v>
      </c>
      <c r="W1982" s="40">
        <v>4055000</v>
      </c>
      <c r="X1982" s="40">
        <v>4160000</v>
      </c>
      <c r="Y1982" s="40">
        <v>4315000</v>
      </c>
      <c r="Z1982" s="40">
        <v>4470000</v>
      </c>
      <c r="AA1982" s="40">
        <v>4595000</v>
      </c>
      <c r="AB1982" s="40">
        <v>4680000</v>
      </c>
      <c r="AC1982" s="40">
        <v>4765000</v>
      </c>
      <c r="AD1982" s="40">
        <v>4840000</v>
      </c>
      <c r="AE1982" s="40">
        <v>4925000</v>
      </c>
      <c r="AF1982" s="40">
        <v>5000000</v>
      </c>
      <c r="AG1982" s="40">
        <v>5075000</v>
      </c>
      <c r="AH1982" s="40">
        <v>5000000</v>
      </c>
      <c r="AI1982" s="40">
        <v>4950000</v>
      </c>
      <c r="AJ1982" s="40">
        <v>4890000</v>
      </c>
      <c r="AK1982" s="40">
        <v>4840000</v>
      </c>
      <c r="AL1982" s="40">
        <v>4890000</v>
      </c>
      <c r="AM1982" s="40">
        <v>5000000</v>
      </c>
      <c r="AN1982" s="40">
        <v>4845000</v>
      </c>
      <c r="AO1982" s="40">
        <v>4690000</v>
      </c>
      <c r="AP1982" s="40">
        <v>4700000</v>
      </c>
      <c r="AQ1982" s="40">
        <v>5159000</v>
      </c>
      <c r="AR1982" s="40">
        <v>5556000</v>
      </c>
      <c r="AS1982" s="40">
        <v>6064000</v>
      </c>
      <c r="AT1982" s="40">
        <v>6236000</v>
      </c>
      <c r="AU1982" s="40">
        <v>6542000</v>
      </c>
      <c r="AV1982" s="40">
        <v>6950000</v>
      </c>
      <c r="AW1982" s="40">
        <v>7200000</v>
      </c>
      <c r="AX1982" s="40">
        <v>7450000</v>
      </c>
      <c r="AY1982" s="40">
        <v>7530500</v>
      </c>
      <c r="AZ1982" s="40">
        <v>8225899</v>
      </c>
      <c r="BA1982" s="40">
        <v>8433063</v>
      </c>
      <c r="BB1982" s="40">
        <v>8645501</v>
      </c>
      <c r="BC1982" s="40">
        <v>8863349</v>
      </c>
      <c r="BD1982" s="40">
        <v>9086745</v>
      </c>
      <c r="BE1982" s="40">
        <v>9315834</v>
      </c>
      <c r="BF1982" s="40">
        <v>9544921</v>
      </c>
      <c r="BG1982" s="40">
        <v>9779702</v>
      </c>
      <c r="BH1982" s="40">
        <v>10020316</v>
      </c>
      <c r="BI1982" s="40">
        <v>10265950</v>
      </c>
      <c r="BJ1982" s="40">
        <v>10491788</v>
      </c>
      <c r="BK1982" s="40">
        <v>10523608</v>
      </c>
    </row>
    <row r="1983" spans="1:64" x14ac:dyDescent="0.3">
      <c r="A1983" s="40" t="s">
        <v>151</v>
      </c>
      <c r="B1983" s="40" t="s">
        <v>152</v>
      </c>
      <c r="C1983" s="40" t="s">
        <v>329</v>
      </c>
      <c r="D1983" s="40" t="s">
        <v>337</v>
      </c>
      <c r="E1983" s="40" t="s">
        <v>287</v>
      </c>
      <c r="H1983" s="40">
        <v>1060000</v>
      </c>
      <c r="I1983" s="40">
        <v>1029665</v>
      </c>
      <c r="J1983" s="40">
        <v>988860</v>
      </c>
      <c r="K1983" s="40">
        <v>957308</v>
      </c>
      <c r="L1983" s="40">
        <v>1052500</v>
      </c>
      <c r="M1983" s="40">
        <v>1114900</v>
      </c>
      <c r="N1983" s="40">
        <v>1189948</v>
      </c>
      <c r="O1983" s="40">
        <v>1236528</v>
      </c>
      <c r="P1983" s="40">
        <v>1347688</v>
      </c>
      <c r="Q1983" s="40">
        <v>1384797</v>
      </c>
      <c r="R1983" s="40">
        <v>1412069</v>
      </c>
      <c r="S1983" s="40">
        <v>1563133</v>
      </c>
      <c r="T1983" s="40">
        <v>1641337</v>
      </c>
      <c r="U1983" s="40">
        <v>1694343</v>
      </c>
      <c r="V1983" s="40">
        <v>1752571</v>
      </c>
      <c r="W1983" s="40">
        <v>1742000</v>
      </c>
      <c r="X1983" s="40">
        <v>1668000</v>
      </c>
      <c r="Y1983" s="40">
        <v>1632000</v>
      </c>
      <c r="Z1983" s="40">
        <v>1708000</v>
      </c>
      <c r="AA1983" s="40">
        <v>1573000</v>
      </c>
      <c r="AB1983" s="40">
        <v>1462700</v>
      </c>
      <c r="AC1983" s="40">
        <v>1434100</v>
      </c>
      <c r="AD1983" s="40">
        <v>1548300</v>
      </c>
      <c r="AE1983" s="40">
        <v>1581700</v>
      </c>
      <c r="AF1983" s="40">
        <v>1440166</v>
      </c>
      <c r="AG1983" s="40">
        <v>1531461</v>
      </c>
      <c r="AH1983" s="40">
        <v>1496438</v>
      </c>
      <c r="AI1983" s="40">
        <v>1557251</v>
      </c>
      <c r="AJ1983" s="40">
        <v>1553641</v>
      </c>
      <c r="AK1983" s="40">
        <v>1707311</v>
      </c>
      <c r="AL1983" s="40">
        <v>1745467</v>
      </c>
      <c r="AM1983" s="40">
        <v>1740948</v>
      </c>
      <c r="AN1983" s="40">
        <v>1705883</v>
      </c>
      <c r="AO1983" s="40">
        <v>1564556</v>
      </c>
      <c r="AP1983" s="40">
        <v>1618248</v>
      </c>
      <c r="AQ1983" s="40">
        <v>1588045</v>
      </c>
      <c r="AR1983" s="40">
        <v>1616912</v>
      </c>
      <c r="AS1983" s="40">
        <v>1222892</v>
      </c>
      <c r="AT1983" s="40">
        <v>1342606</v>
      </c>
      <c r="AU1983" s="40">
        <v>1451194</v>
      </c>
      <c r="AV1983" s="40">
        <v>1592571</v>
      </c>
      <c r="AW1983" s="40">
        <v>1528543</v>
      </c>
      <c r="AX1983" s="40">
        <v>1555015</v>
      </c>
      <c r="AY1983" s="40">
        <v>1719038</v>
      </c>
      <c r="AZ1983" s="40">
        <v>1884354</v>
      </c>
      <c r="BA1983" s="40">
        <v>2139023</v>
      </c>
      <c r="BB1983" s="40">
        <v>2142102</v>
      </c>
      <c r="BC1983" s="40">
        <v>2498113</v>
      </c>
      <c r="BD1983" s="40">
        <v>2635608</v>
      </c>
      <c r="BE1983" s="40">
        <v>3056720</v>
      </c>
      <c r="BF1983" s="40">
        <v>3271737</v>
      </c>
      <c r="BG1983" s="40">
        <v>3539160</v>
      </c>
      <c r="BH1983" s="40">
        <v>4364580</v>
      </c>
      <c r="BI1983" s="40">
        <v>3613043</v>
      </c>
      <c r="BJ1983" s="40">
        <v>3553557</v>
      </c>
      <c r="BK1983" s="40">
        <v>2673929</v>
      </c>
    </row>
    <row r="1984" spans="1:64" x14ac:dyDescent="0.3">
      <c r="A1984" s="40" t="s">
        <v>157</v>
      </c>
      <c r="B1984" s="40" t="s">
        <v>158</v>
      </c>
      <c r="C1984" s="40" t="s">
        <v>329</v>
      </c>
      <c r="D1984" s="40" t="s">
        <v>337</v>
      </c>
      <c r="E1984" s="40" t="s">
        <v>287</v>
      </c>
      <c r="H1984" s="40">
        <v>65900000</v>
      </c>
      <c r="I1984" s="40">
        <v>66674400</v>
      </c>
      <c r="J1984" s="40">
        <v>67329520</v>
      </c>
      <c r="K1984" s="40">
        <v>68004800</v>
      </c>
      <c r="L1984" s="40">
        <v>68366304</v>
      </c>
      <c r="M1984" s="40">
        <v>68767200</v>
      </c>
      <c r="N1984" s="40">
        <v>68632896</v>
      </c>
      <c r="O1984" s="40">
        <v>68500704</v>
      </c>
      <c r="P1984" s="40">
        <v>68158304</v>
      </c>
      <c r="Q1984" s="40">
        <v>67231504</v>
      </c>
      <c r="R1984" s="40">
        <v>68162704</v>
      </c>
      <c r="S1984" s="40">
        <v>66853696</v>
      </c>
      <c r="T1984" s="40">
        <v>68482016</v>
      </c>
      <c r="U1984" s="40">
        <v>68031008</v>
      </c>
      <c r="V1984" s="40">
        <v>66189008</v>
      </c>
      <c r="W1984" s="40">
        <v>65581008</v>
      </c>
      <c r="X1984" s="40">
        <v>65855008</v>
      </c>
      <c r="Y1984" s="40">
        <v>66134000</v>
      </c>
      <c r="Z1984" s="40">
        <v>66250000</v>
      </c>
      <c r="AA1984" s="40">
        <v>66430000</v>
      </c>
      <c r="AB1984" s="40">
        <v>66600000</v>
      </c>
      <c r="AC1984" s="40">
        <v>66770000</v>
      </c>
      <c r="AD1984" s="40">
        <v>68990016</v>
      </c>
      <c r="AE1984" s="40">
        <v>66350000</v>
      </c>
      <c r="AF1984" s="40">
        <v>68100000</v>
      </c>
      <c r="AG1984" s="40">
        <v>70000000</v>
      </c>
      <c r="AH1984" s="40">
        <v>69000000</v>
      </c>
      <c r="AI1984" s="40">
        <v>69000000</v>
      </c>
      <c r="AJ1984" s="40">
        <v>70900000</v>
      </c>
      <c r="AK1984" s="40">
        <v>70160000</v>
      </c>
      <c r="AL1984" s="40">
        <v>71000000</v>
      </c>
      <c r="AM1984" s="40">
        <v>72300000</v>
      </c>
      <c r="AN1984" s="40">
        <v>48650000</v>
      </c>
      <c r="AO1984" s="40">
        <v>48670000</v>
      </c>
      <c r="AP1984" s="40">
        <v>49025030</v>
      </c>
      <c r="AQ1984" s="40">
        <v>51557040</v>
      </c>
      <c r="AR1984" s="40">
        <v>53512350</v>
      </c>
      <c r="AS1984" s="40">
        <v>59260638</v>
      </c>
      <c r="AT1984" s="40">
        <v>56874552</v>
      </c>
      <c r="AU1984" s="40">
        <v>52623780</v>
      </c>
      <c r="AV1984" s="40">
        <v>56442402</v>
      </c>
      <c r="AW1984" s="40">
        <v>65960580</v>
      </c>
      <c r="AX1984" s="40">
        <v>67000000</v>
      </c>
      <c r="AY1984" s="40">
        <v>71674678</v>
      </c>
      <c r="AZ1984" s="40">
        <v>77488056</v>
      </c>
      <c r="BA1984" s="40">
        <v>85317324</v>
      </c>
      <c r="BB1984" s="40">
        <v>95397380</v>
      </c>
      <c r="BC1984" s="40">
        <v>96915812</v>
      </c>
      <c r="BD1984" s="40">
        <v>98824630</v>
      </c>
      <c r="BE1984" s="40">
        <v>101678142</v>
      </c>
      <c r="BF1984" s="40">
        <v>98963504</v>
      </c>
      <c r="BG1984" s="40">
        <v>103540056</v>
      </c>
      <c r="BH1984" s="40">
        <v>110538353</v>
      </c>
      <c r="BI1984" s="40">
        <v>115151734</v>
      </c>
      <c r="BJ1984" s="40">
        <v>116427291</v>
      </c>
      <c r="BK1984" s="40">
        <v>120384835</v>
      </c>
    </row>
    <row r="1985" spans="1:63" x14ac:dyDescent="0.3">
      <c r="A1985" s="40" t="s">
        <v>159</v>
      </c>
      <c r="B1985" s="40" t="s">
        <v>160</v>
      </c>
      <c r="C1985" s="40" t="s">
        <v>329</v>
      </c>
      <c r="D1985" s="40" t="s">
        <v>337</v>
      </c>
      <c r="E1985" s="40" t="s">
        <v>287</v>
      </c>
      <c r="H1985" s="40">
        <v>16200000</v>
      </c>
      <c r="I1985" s="40">
        <v>16131000</v>
      </c>
      <c r="J1985" s="40">
        <v>15800000</v>
      </c>
      <c r="K1985" s="40">
        <v>16766000</v>
      </c>
      <c r="L1985" s="40">
        <v>16850000</v>
      </c>
      <c r="M1985" s="40">
        <v>17140000</v>
      </c>
      <c r="N1985" s="40">
        <v>17205000</v>
      </c>
      <c r="O1985" s="40">
        <v>16950000</v>
      </c>
      <c r="P1985" s="40">
        <v>16190000</v>
      </c>
      <c r="Q1985" s="40">
        <v>16727900</v>
      </c>
      <c r="R1985" s="40">
        <v>16900000</v>
      </c>
      <c r="S1985" s="40">
        <v>17000000</v>
      </c>
      <c r="T1985" s="40">
        <v>16881000</v>
      </c>
      <c r="U1985" s="40">
        <v>16716000</v>
      </c>
      <c r="V1985" s="40">
        <v>16917900</v>
      </c>
      <c r="W1985" s="40">
        <v>16900000</v>
      </c>
      <c r="X1985" s="40">
        <v>18900000</v>
      </c>
      <c r="Y1985" s="40">
        <v>22080000</v>
      </c>
      <c r="Z1985" s="40">
        <v>24034400</v>
      </c>
      <c r="AA1985" s="40">
        <v>23000000</v>
      </c>
      <c r="AB1985" s="40">
        <v>22800000</v>
      </c>
      <c r="AC1985" s="40">
        <v>24500000</v>
      </c>
      <c r="AD1985" s="40">
        <v>26863400</v>
      </c>
      <c r="AE1985" s="40">
        <v>26355490</v>
      </c>
      <c r="AF1985" s="40">
        <v>27000000</v>
      </c>
      <c r="AG1985" s="40">
        <v>26664390</v>
      </c>
      <c r="AH1985" s="40">
        <v>25093850</v>
      </c>
      <c r="AI1985" s="40">
        <v>30341680</v>
      </c>
      <c r="AJ1985" s="40">
        <v>32745410</v>
      </c>
      <c r="AK1985" s="40">
        <v>33028700</v>
      </c>
      <c r="AL1985" s="40">
        <v>32165232</v>
      </c>
      <c r="AM1985" s="40">
        <v>32100000</v>
      </c>
      <c r="AN1985" s="40">
        <v>32000000</v>
      </c>
      <c r="AO1985" s="40">
        <v>31665930</v>
      </c>
      <c r="AP1985" s="40">
        <v>31383000</v>
      </c>
      <c r="AQ1985" s="40">
        <v>29399443</v>
      </c>
      <c r="AR1985" s="40">
        <v>29880955</v>
      </c>
      <c r="AS1985" s="40">
        <v>28404963</v>
      </c>
      <c r="AT1985" s="40">
        <v>32276130</v>
      </c>
      <c r="AU1985" s="40">
        <v>29388700</v>
      </c>
      <c r="AV1985" s="40">
        <v>29889192</v>
      </c>
      <c r="AW1985" s="40">
        <v>32548040</v>
      </c>
      <c r="AX1985" s="40">
        <v>32633864</v>
      </c>
      <c r="AY1985" s="40">
        <v>36711380</v>
      </c>
      <c r="AZ1985" s="40">
        <v>36935535</v>
      </c>
      <c r="BA1985" s="40">
        <v>30803553</v>
      </c>
      <c r="BB1985" s="40">
        <v>61772820</v>
      </c>
      <c r="BC1985" s="40">
        <v>64470904</v>
      </c>
      <c r="BD1985" s="40">
        <v>62337532</v>
      </c>
      <c r="BE1985" s="40">
        <v>63599114</v>
      </c>
      <c r="BF1985" s="40">
        <v>64855800</v>
      </c>
      <c r="BG1985" s="40">
        <v>57427436</v>
      </c>
      <c r="BH1985" s="40">
        <v>59376804</v>
      </c>
      <c r="BI1985" s="40">
        <v>62842897</v>
      </c>
      <c r="BJ1985" s="40">
        <v>60617657</v>
      </c>
      <c r="BK1985" s="40">
        <v>66258866</v>
      </c>
    </row>
    <row r="1986" spans="1:63" x14ac:dyDescent="0.3">
      <c r="A1986" s="40" t="s">
        <v>275</v>
      </c>
      <c r="B1986" s="40" t="s">
        <v>276</v>
      </c>
      <c r="C1986" s="40" t="s">
        <v>329</v>
      </c>
      <c r="D1986" s="40" t="s">
        <v>337</v>
      </c>
      <c r="E1986" s="40" t="s">
        <v>287</v>
      </c>
      <c r="H1986" s="40">
        <v>8740000</v>
      </c>
      <c r="I1986" s="40">
        <v>9320000</v>
      </c>
      <c r="J1986" s="40">
        <v>9420000</v>
      </c>
      <c r="K1986" s="40">
        <v>9570000</v>
      </c>
      <c r="L1986" s="40">
        <v>9942200</v>
      </c>
      <c r="M1986" s="40">
        <v>10919600</v>
      </c>
      <c r="N1986" s="40">
        <v>11158670</v>
      </c>
      <c r="O1986" s="40">
        <v>11463740</v>
      </c>
      <c r="P1986" s="40">
        <v>11075410</v>
      </c>
      <c r="Q1986" s="40">
        <v>10491613</v>
      </c>
      <c r="R1986" s="40">
        <v>9768181</v>
      </c>
      <c r="S1986" s="40">
        <v>10030269</v>
      </c>
      <c r="T1986" s="40">
        <v>10184131</v>
      </c>
      <c r="U1986" s="40">
        <v>10581140</v>
      </c>
      <c r="V1986" s="40">
        <v>10701000</v>
      </c>
      <c r="W1986" s="40">
        <v>10937428</v>
      </c>
      <c r="X1986" s="40">
        <v>10782000</v>
      </c>
      <c r="Y1986" s="40">
        <v>11833100</v>
      </c>
      <c r="Z1986" s="40">
        <v>11772000</v>
      </c>
      <c r="AA1986" s="40">
        <v>12372600</v>
      </c>
      <c r="AB1986" s="40">
        <v>12752000</v>
      </c>
      <c r="AC1986" s="40">
        <v>12806000</v>
      </c>
      <c r="AD1986" s="40">
        <v>12239000</v>
      </c>
      <c r="AE1986" s="40">
        <v>12253250</v>
      </c>
      <c r="AF1986" s="40">
        <v>12161100</v>
      </c>
      <c r="AG1986" s="40">
        <v>12165781</v>
      </c>
      <c r="AH1986" s="40">
        <v>12235200</v>
      </c>
      <c r="AI1986" s="40">
        <v>12312200</v>
      </c>
      <c r="AJ1986" s="40">
        <v>12193000</v>
      </c>
      <c r="AK1986" s="40">
        <v>12247000</v>
      </c>
      <c r="AL1986" s="40">
        <v>12302070</v>
      </c>
      <c r="AM1986" s="40">
        <v>12357000</v>
      </c>
      <c r="AN1986" s="40">
        <v>12413700</v>
      </c>
      <c r="AO1986" s="40">
        <v>12471000</v>
      </c>
      <c r="AP1986" s="40">
        <v>12529000</v>
      </c>
      <c r="AQ1986" s="40">
        <v>12405220</v>
      </c>
      <c r="AR1986" s="40">
        <v>12331000</v>
      </c>
      <c r="AS1986" s="40">
        <v>12232000</v>
      </c>
      <c r="AT1986" s="40">
        <v>12143000</v>
      </c>
      <c r="AU1986" s="40">
        <v>11981220</v>
      </c>
      <c r="AV1986" s="40">
        <v>10612950</v>
      </c>
      <c r="AW1986" s="40">
        <v>9752085</v>
      </c>
      <c r="AX1986" s="40">
        <v>10115510</v>
      </c>
      <c r="AY1986" s="40">
        <v>10302450</v>
      </c>
      <c r="AZ1986" s="40">
        <v>11414216</v>
      </c>
      <c r="BA1986" s="40">
        <v>11534590</v>
      </c>
      <c r="BB1986" s="40">
        <v>11656610</v>
      </c>
      <c r="BC1986" s="40">
        <v>11788220</v>
      </c>
      <c r="BD1986" s="40">
        <v>11954760</v>
      </c>
      <c r="BE1986" s="40">
        <v>12080470</v>
      </c>
      <c r="BF1986" s="40">
        <v>12222900</v>
      </c>
      <c r="BG1986" s="40">
        <v>12350600</v>
      </c>
      <c r="BH1986" s="40">
        <v>12341000</v>
      </c>
      <c r="BI1986" s="40">
        <v>12511800</v>
      </c>
      <c r="BJ1986" s="40">
        <v>12560862</v>
      </c>
      <c r="BK1986" s="40">
        <v>12483087</v>
      </c>
    </row>
    <row r="1987" spans="1:63" x14ac:dyDescent="0.3">
      <c r="A1987" s="40" t="s">
        <v>277</v>
      </c>
      <c r="B1987" s="40" t="s">
        <v>278</v>
      </c>
      <c r="C1987" s="40" t="s">
        <v>329</v>
      </c>
      <c r="D1987" s="40" t="s">
        <v>337</v>
      </c>
      <c r="E1987" s="40" t="s">
        <v>287</v>
      </c>
      <c r="H1987" s="40">
        <v>986443</v>
      </c>
      <c r="I1987" s="40">
        <v>951328</v>
      </c>
      <c r="J1987" s="40">
        <v>916551</v>
      </c>
      <c r="K1987" s="40">
        <v>965834</v>
      </c>
      <c r="L1987" s="40">
        <v>968178</v>
      </c>
      <c r="M1987" s="40">
        <v>968178</v>
      </c>
      <c r="N1987" s="40">
        <v>1165069</v>
      </c>
      <c r="O1987" s="40">
        <v>1210290</v>
      </c>
      <c r="P1987" s="40">
        <v>1187157</v>
      </c>
      <c r="Q1987" s="40">
        <v>1171988</v>
      </c>
      <c r="R1987" s="40">
        <v>1203806</v>
      </c>
      <c r="S1987" s="40">
        <v>1250284</v>
      </c>
      <c r="T1987" s="40">
        <v>1227001</v>
      </c>
      <c r="U1987" s="40">
        <v>1382278</v>
      </c>
      <c r="V1987" s="40">
        <v>1421092</v>
      </c>
      <c r="W1987" s="40">
        <v>1527380</v>
      </c>
      <c r="X1987" s="40">
        <v>1638324</v>
      </c>
      <c r="Y1987" s="40">
        <v>1624880</v>
      </c>
      <c r="Z1987" s="40">
        <v>1523364</v>
      </c>
      <c r="AA1987" s="40">
        <v>1528661</v>
      </c>
      <c r="AB1987" s="40">
        <v>1673773</v>
      </c>
      <c r="AC1987" s="40">
        <v>1758525</v>
      </c>
      <c r="AD1987" s="40">
        <v>1694637</v>
      </c>
      <c r="AE1987" s="40">
        <v>1836920</v>
      </c>
      <c r="AF1987" s="40">
        <v>2003764</v>
      </c>
      <c r="AG1987" s="40">
        <v>1965442</v>
      </c>
      <c r="AH1987" s="40">
        <v>2063895</v>
      </c>
      <c r="AI1987" s="40">
        <v>1859505</v>
      </c>
      <c r="AJ1987" s="40">
        <v>1810000</v>
      </c>
      <c r="AK1987" s="40">
        <v>1777043</v>
      </c>
      <c r="AL1987" s="40">
        <v>1758125</v>
      </c>
      <c r="AM1987" s="40">
        <v>1856005</v>
      </c>
      <c r="AN1987" s="40">
        <v>1858114</v>
      </c>
      <c r="AO1987" s="40">
        <v>1697120</v>
      </c>
      <c r="AP1987" s="40">
        <v>1676019</v>
      </c>
      <c r="AQ1987" s="40">
        <v>2050454</v>
      </c>
      <c r="AR1987" s="40">
        <v>2262605</v>
      </c>
      <c r="AS1987" s="40">
        <v>2415598</v>
      </c>
      <c r="AT1987" s="40">
        <v>2241904</v>
      </c>
      <c r="AU1987" s="40">
        <v>2564748</v>
      </c>
      <c r="AV1987" s="40">
        <v>2533945</v>
      </c>
      <c r="AW1987" s="40">
        <v>2522555</v>
      </c>
      <c r="AX1987" s="40">
        <v>2606748</v>
      </c>
      <c r="AY1987" s="40">
        <v>2914627</v>
      </c>
      <c r="AZ1987" s="40">
        <v>2895640</v>
      </c>
      <c r="BA1987" s="40">
        <v>3275760</v>
      </c>
      <c r="BB1987" s="40">
        <v>3776357</v>
      </c>
      <c r="BC1987" s="40">
        <v>4242289</v>
      </c>
      <c r="BD1987" s="40">
        <v>4663284</v>
      </c>
      <c r="BE1987" s="40">
        <v>5178006</v>
      </c>
      <c r="BF1987" s="40">
        <v>5782116</v>
      </c>
      <c r="BG1987" s="40">
        <v>6334515</v>
      </c>
      <c r="BH1987" s="40">
        <v>6854217</v>
      </c>
      <c r="BI1987" s="40">
        <v>7468135</v>
      </c>
      <c r="BJ1987" s="40">
        <v>8219219</v>
      </c>
      <c r="BK1987" s="40">
        <v>9106230</v>
      </c>
    </row>
    <row r="1988" spans="1:63" x14ac:dyDescent="0.3">
      <c r="A1988" s="40" t="s">
        <v>165</v>
      </c>
      <c r="B1988" s="40" t="s">
        <v>166</v>
      </c>
      <c r="C1988" s="40" t="s">
        <v>329</v>
      </c>
      <c r="D1988" s="40" t="s">
        <v>337</v>
      </c>
      <c r="E1988" s="40" t="s">
        <v>287</v>
      </c>
      <c r="H1988" s="40">
        <v>1492000</v>
      </c>
      <c r="I1988" s="40">
        <v>1554000</v>
      </c>
      <c r="J1988" s="40">
        <v>1566000</v>
      </c>
      <c r="K1988" s="40">
        <v>1628000</v>
      </c>
      <c r="L1988" s="40">
        <v>1700000</v>
      </c>
      <c r="M1988" s="40">
        <v>1732000</v>
      </c>
      <c r="N1988" s="40">
        <v>1691567</v>
      </c>
      <c r="O1988" s="40">
        <v>1777786</v>
      </c>
      <c r="P1988" s="40">
        <v>1801849</v>
      </c>
      <c r="Q1988" s="40">
        <v>1900180</v>
      </c>
      <c r="R1988" s="40">
        <v>2058761</v>
      </c>
      <c r="S1988" s="40">
        <v>1985398</v>
      </c>
      <c r="T1988" s="40">
        <v>2053547</v>
      </c>
      <c r="U1988" s="40">
        <v>2110000</v>
      </c>
      <c r="V1988" s="40">
        <v>1962228</v>
      </c>
      <c r="W1988" s="40">
        <v>1729685</v>
      </c>
      <c r="X1988" s="40">
        <v>1765000</v>
      </c>
      <c r="Y1988" s="40">
        <v>1795000</v>
      </c>
      <c r="Z1988" s="40">
        <v>1815000</v>
      </c>
      <c r="AA1988" s="40">
        <v>1841000</v>
      </c>
      <c r="AB1988" s="40">
        <v>1868000</v>
      </c>
      <c r="AC1988" s="40">
        <v>1805000</v>
      </c>
      <c r="AD1988" s="40">
        <v>1742000</v>
      </c>
      <c r="AE1988" s="40">
        <v>1789000</v>
      </c>
      <c r="AF1988" s="40">
        <v>2005000</v>
      </c>
      <c r="AG1988" s="40">
        <v>2079000</v>
      </c>
      <c r="AH1988" s="40">
        <v>2250000</v>
      </c>
      <c r="AI1988" s="40">
        <v>2552000</v>
      </c>
      <c r="AJ1988" s="40">
        <v>2804000</v>
      </c>
      <c r="AK1988" s="40">
        <v>3076000</v>
      </c>
      <c r="AL1988" s="40">
        <v>3550000</v>
      </c>
      <c r="AM1988" s="40">
        <v>3904000</v>
      </c>
      <c r="AN1988" s="40">
        <v>4158000</v>
      </c>
      <c r="AO1988" s="40">
        <v>4404000</v>
      </c>
      <c r="AP1988" s="40">
        <v>4555000</v>
      </c>
      <c r="AQ1988" s="40">
        <v>4975000</v>
      </c>
      <c r="AR1988" s="40">
        <v>5138000</v>
      </c>
      <c r="AS1988" s="40">
        <v>5510000</v>
      </c>
      <c r="AT1988" s="40">
        <v>5660000</v>
      </c>
      <c r="AU1988" s="40">
        <v>6000733</v>
      </c>
      <c r="AV1988" s="40">
        <v>5942932</v>
      </c>
      <c r="AW1988" s="40">
        <v>6105000</v>
      </c>
      <c r="AX1988" s="40">
        <v>5843000</v>
      </c>
      <c r="AY1988" s="40">
        <v>6111207</v>
      </c>
      <c r="AZ1988" s="40">
        <v>6369000</v>
      </c>
      <c r="BA1988" s="40">
        <v>5454000</v>
      </c>
      <c r="BB1988" s="40">
        <v>5904000</v>
      </c>
      <c r="BC1988" s="40">
        <v>6430000</v>
      </c>
      <c r="BD1988" s="40">
        <v>5404918</v>
      </c>
      <c r="BE1988" s="40">
        <v>5404918</v>
      </c>
      <c r="BF1988" s="40">
        <v>5615433</v>
      </c>
      <c r="BG1988" s="40">
        <v>6223000</v>
      </c>
      <c r="BH1988" s="40">
        <v>6475000</v>
      </c>
      <c r="BI1988" s="40">
        <v>6799000</v>
      </c>
      <c r="BJ1988" s="40">
        <v>5075376</v>
      </c>
      <c r="BK1988" s="40">
        <v>5291119</v>
      </c>
    </row>
    <row r="1989" spans="1:63" x14ac:dyDescent="0.3">
      <c r="A1989" s="40" t="s">
        <v>171</v>
      </c>
      <c r="B1989" s="40" t="s">
        <v>172</v>
      </c>
      <c r="C1989" s="40" t="s">
        <v>329</v>
      </c>
      <c r="D1989" s="40" t="s">
        <v>337</v>
      </c>
      <c r="E1989" s="40" t="s">
        <v>287</v>
      </c>
      <c r="H1989" s="40">
        <v>1170000</v>
      </c>
      <c r="I1989" s="40">
        <v>1189000</v>
      </c>
      <c r="J1989" s="40">
        <v>1165379</v>
      </c>
      <c r="K1989" s="40">
        <v>1129900</v>
      </c>
      <c r="L1989" s="40">
        <v>1106200</v>
      </c>
      <c r="M1989" s="40">
        <v>1128722</v>
      </c>
      <c r="N1989" s="40">
        <v>1320104</v>
      </c>
      <c r="O1989" s="40">
        <v>1208152</v>
      </c>
      <c r="P1989" s="40">
        <v>1264523</v>
      </c>
      <c r="Q1989" s="40">
        <v>1377499</v>
      </c>
      <c r="R1989" s="40">
        <v>1447241</v>
      </c>
      <c r="S1989" s="40">
        <v>1449936</v>
      </c>
      <c r="T1989" s="40">
        <v>1611215</v>
      </c>
      <c r="U1989" s="40">
        <v>1472647</v>
      </c>
      <c r="V1989" s="40">
        <v>1572100</v>
      </c>
      <c r="W1989" s="40">
        <v>1567872</v>
      </c>
      <c r="X1989" s="40">
        <v>1622103</v>
      </c>
      <c r="Y1989" s="40">
        <v>1689214</v>
      </c>
      <c r="Z1989" s="40">
        <v>1734028</v>
      </c>
      <c r="AA1989" s="40">
        <v>1815231</v>
      </c>
      <c r="AB1989" s="40">
        <v>1889298</v>
      </c>
      <c r="AC1989" s="40">
        <v>1938326</v>
      </c>
      <c r="AD1989" s="40">
        <v>1935502</v>
      </c>
      <c r="AE1989" s="40">
        <v>1900046</v>
      </c>
      <c r="AF1989" s="40">
        <v>2025160</v>
      </c>
      <c r="AG1989" s="40">
        <v>1955883</v>
      </c>
      <c r="AH1989" s="40">
        <v>1967000</v>
      </c>
      <c r="AI1989" s="40">
        <v>1989336</v>
      </c>
      <c r="AJ1989" s="40">
        <v>2064435</v>
      </c>
      <c r="AK1989" s="40">
        <v>2045841</v>
      </c>
      <c r="AL1989" s="40">
        <v>2135000</v>
      </c>
      <c r="AM1989" s="40">
        <v>2125000</v>
      </c>
      <c r="AN1989" s="40">
        <v>2115000</v>
      </c>
      <c r="AO1989" s="40">
        <v>2108827</v>
      </c>
      <c r="AP1989" s="40">
        <v>1178923</v>
      </c>
      <c r="AQ1989" s="40">
        <v>1369000</v>
      </c>
      <c r="AR1989" s="40">
        <v>1359253</v>
      </c>
      <c r="AS1989" s="40">
        <v>1478490</v>
      </c>
      <c r="AT1989" s="40">
        <v>1731040</v>
      </c>
      <c r="AU1989" s="40">
        <v>1743066</v>
      </c>
      <c r="AV1989" s="40">
        <v>1850497</v>
      </c>
      <c r="AW1989" s="40">
        <v>2035875</v>
      </c>
      <c r="AX1989" s="40">
        <v>2304591</v>
      </c>
      <c r="AY1989" s="40">
        <v>2737659</v>
      </c>
      <c r="AZ1989" s="40">
        <v>3157409</v>
      </c>
      <c r="BA1989" s="40">
        <v>3505825</v>
      </c>
      <c r="BB1989" s="40">
        <v>3988872</v>
      </c>
      <c r="BC1989" s="40">
        <v>4432876</v>
      </c>
      <c r="BD1989" s="40">
        <v>4593199</v>
      </c>
      <c r="BE1989" s="40">
        <v>4766294</v>
      </c>
      <c r="BF1989" s="40">
        <v>4942847</v>
      </c>
      <c r="BG1989" s="40">
        <v>4615284</v>
      </c>
      <c r="BH1989" s="40">
        <v>4633619</v>
      </c>
      <c r="BI1989" s="40">
        <v>4307000</v>
      </c>
      <c r="BJ1989" s="40">
        <v>4567500</v>
      </c>
      <c r="BK1989" s="40">
        <v>4551312</v>
      </c>
    </row>
    <row r="1990" spans="1:63" x14ac:dyDescent="0.3">
      <c r="A1990" s="40" t="s">
        <v>175</v>
      </c>
      <c r="B1990" s="40" t="s">
        <v>176</v>
      </c>
      <c r="C1990" s="40" t="s">
        <v>329</v>
      </c>
      <c r="D1990" s="40" t="s">
        <v>337</v>
      </c>
      <c r="E1990" s="40" t="s">
        <v>287</v>
      </c>
      <c r="H1990" s="40">
        <v>55557008</v>
      </c>
      <c r="I1990" s="40">
        <v>55784000</v>
      </c>
      <c r="J1990" s="40">
        <v>55836000</v>
      </c>
      <c r="K1990" s="40">
        <v>54563008</v>
      </c>
      <c r="L1990" s="40">
        <v>54841000</v>
      </c>
      <c r="M1990" s="40">
        <v>56252748</v>
      </c>
      <c r="N1990" s="40">
        <v>55000996</v>
      </c>
      <c r="O1990" s="40">
        <v>55805202</v>
      </c>
      <c r="P1990" s="40">
        <v>56055599</v>
      </c>
      <c r="Q1990" s="40">
        <v>51261000</v>
      </c>
      <c r="R1990" s="40">
        <v>49721210</v>
      </c>
      <c r="S1990" s="40">
        <v>47085008</v>
      </c>
      <c r="T1990" s="40">
        <v>47894000</v>
      </c>
      <c r="U1990" s="40">
        <v>47941968</v>
      </c>
      <c r="V1990" s="40">
        <v>48959800</v>
      </c>
      <c r="W1990" s="40">
        <v>49100008</v>
      </c>
      <c r="X1990" s="40">
        <v>50271280</v>
      </c>
      <c r="Y1990" s="40">
        <v>50536504</v>
      </c>
      <c r="Z1990" s="40">
        <v>51402216</v>
      </c>
      <c r="AA1990" s="40">
        <v>51010008</v>
      </c>
      <c r="AB1990" s="40">
        <v>50337000</v>
      </c>
      <c r="AC1990" s="40">
        <v>52960008</v>
      </c>
      <c r="AD1990" s="40">
        <v>52163000</v>
      </c>
      <c r="AE1990" s="40">
        <v>49915008</v>
      </c>
      <c r="AF1990" s="40">
        <v>48036000</v>
      </c>
      <c r="AG1990" s="40">
        <v>47281008</v>
      </c>
      <c r="AH1990" s="40">
        <v>47803008</v>
      </c>
      <c r="AI1990" s="40">
        <v>47940000</v>
      </c>
      <c r="AJ1990" s="40">
        <v>49735008</v>
      </c>
      <c r="AK1990" s="40">
        <v>52065008</v>
      </c>
      <c r="AL1990" s="40">
        <v>52280000</v>
      </c>
      <c r="AM1990" s="40">
        <v>50873430</v>
      </c>
      <c r="AN1990" s="40">
        <v>48116750</v>
      </c>
      <c r="AO1990" s="40">
        <v>48035800</v>
      </c>
      <c r="AP1990" s="40">
        <v>47841115</v>
      </c>
      <c r="AQ1990" s="40">
        <v>48607627</v>
      </c>
      <c r="AR1990" s="40">
        <v>49230461</v>
      </c>
      <c r="AS1990" s="40">
        <v>49603391</v>
      </c>
      <c r="AT1990" s="40">
        <v>48937336</v>
      </c>
      <c r="AU1990" s="40">
        <v>48856820</v>
      </c>
      <c r="AV1990" s="40">
        <v>48850000</v>
      </c>
      <c r="AW1990" s="40">
        <v>46087000</v>
      </c>
      <c r="AX1990" s="40">
        <v>45716000</v>
      </c>
      <c r="AY1990" s="40">
        <v>45244000</v>
      </c>
      <c r="AZ1990" s="40">
        <v>45480000</v>
      </c>
      <c r="BA1990" s="40">
        <v>44914855</v>
      </c>
      <c r="BB1990" s="40">
        <v>45258838</v>
      </c>
      <c r="BC1990" s="40">
        <v>45488655</v>
      </c>
      <c r="BD1990" s="40">
        <v>45108031</v>
      </c>
      <c r="BE1990" s="40">
        <v>44506934</v>
      </c>
      <c r="BF1990" s="40">
        <v>44156155</v>
      </c>
      <c r="BG1990" s="40">
        <v>44420827</v>
      </c>
      <c r="BH1990" s="40">
        <v>44416831</v>
      </c>
      <c r="BI1990" s="40">
        <v>44009061</v>
      </c>
      <c r="BJ1990" s="40">
        <v>43504898</v>
      </c>
      <c r="BK1990" s="40">
        <v>42305992</v>
      </c>
    </row>
    <row r="1991" spans="1:63" x14ac:dyDescent="0.3">
      <c r="A1991" s="40" t="s">
        <v>177</v>
      </c>
      <c r="B1991" s="40" t="s">
        <v>178</v>
      </c>
      <c r="C1991" s="40" t="s">
        <v>329</v>
      </c>
      <c r="D1991" s="40" t="s">
        <v>337</v>
      </c>
      <c r="E1991" s="40" t="s">
        <v>287</v>
      </c>
      <c r="H1991" s="40">
        <v>15511658</v>
      </c>
      <c r="I1991" s="40">
        <v>15818500</v>
      </c>
      <c r="J1991" s="40">
        <v>16063200</v>
      </c>
      <c r="K1991" s="40">
        <v>15634000</v>
      </c>
      <c r="L1991" s="40">
        <v>17164000</v>
      </c>
      <c r="M1991" s="40">
        <v>16393000</v>
      </c>
      <c r="N1991" s="40">
        <v>16628000</v>
      </c>
      <c r="O1991" s="40">
        <v>16874000</v>
      </c>
      <c r="P1991" s="40">
        <v>17132000</v>
      </c>
      <c r="Q1991" s="40">
        <v>17401000</v>
      </c>
      <c r="R1991" s="40">
        <v>17682000</v>
      </c>
      <c r="S1991" s="40">
        <v>17974000</v>
      </c>
      <c r="T1991" s="40">
        <v>18128300</v>
      </c>
      <c r="U1991" s="40">
        <v>18521100</v>
      </c>
      <c r="V1991" s="40">
        <v>18922200</v>
      </c>
      <c r="W1991" s="40">
        <v>20331900</v>
      </c>
      <c r="X1991" s="40">
        <v>20771100</v>
      </c>
      <c r="Y1991" s="40">
        <v>21219700</v>
      </c>
      <c r="Z1991" s="40">
        <v>21678000</v>
      </c>
      <c r="AA1991" s="40">
        <v>22014700</v>
      </c>
      <c r="AB1991" s="40">
        <v>22559484</v>
      </c>
      <c r="AC1991" s="40">
        <v>23057354</v>
      </c>
      <c r="AD1991" s="40">
        <v>23566259</v>
      </c>
      <c r="AE1991" s="40">
        <v>22019459</v>
      </c>
      <c r="AF1991" s="40">
        <v>23341881</v>
      </c>
      <c r="AG1991" s="40">
        <v>23685717</v>
      </c>
      <c r="AH1991" s="40">
        <v>24036309</v>
      </c>
      <c r="AI1991" s="40">
        <v>24393726</v>
      </c>
      <c r="AJ1991" s="40">
        <v>24758147</v>
      </c>
      <c r="AK1991" s="40">
        <v>25129728</v>
      </c>
      <c r="AL1991" s="40">
        <v>25508628</v>
      </c>
      <c r="AM1991" s="40">
        <v>25894900</v>
      </c>
      <c r="AN1991" s="40">
        <v>26289010</v>
      </c>
      <c r="AO1991" s="40">
        <v>26690900</v>
      </c>
      <c r="AP1991" s="40">
        <v>29820230</v>
      </c>
      <c r="AQ1991" s="40">
        <v>27518780</v>
      </c>
      <c r="AR1991" s="40">
        <v>27945150</v>
      </c>
      <c r="AS1991" s="40">
        <v>28380120</v>
      </c>
      <c r="AT1991" s="40">
        <v>32382292</v>
      </c>
      <c r="AU1991" s="40">
        <v>32103188</v>
      </c>
      <c r="AV1991" s="40">
        <v>32646764</v>
      </c>
      <c r="AW1991" s="40">
        <v>33205659</v>
      </c>
      <c r="AX1991" s="40">
        <v>34205496</v>
      </c>
      <c r="AY1991" s="40">
        <v>33572118</v>
      </c>
      <c r="AZ1991" s="40">
        <v>33719092</v>
      </c>
      <c r="BA1991" s="40">
        <v>35100000</v>
      </c>
      <c r="BB1991" s="40">
        <v>35600000</v>
      </c>
      <c r="BC1991" s="40">
        <v>36000000</v>
      </c>
      <c r="BD1991" s="40">
        <v>36300000</v>
      </c>
      <c r="BE1991" s="40">
        <v>36438348</v>
      </c>
      <c r="BF1991" s="40">
        <v>42900000</v>
      </c>
      <c r="BG1991" s="40">
        <v>45400000</v>
      </c>
      <c r="BH1991" s="40">
        <v>48198448</v>
      </c>
      <c r="BI1991" s="40">
        <v>51201000</v>
      </c>
      <c r="BJ1991" s="40">
        <v>50907990</v>
      </c>
      <c r="BK1991" s="40">
        <v>51184647</v>
      </c>
    </row>
    <row r="1992" spans="1:63" x14ac:dyDescent="0.3">
      <c r="A1992" s="40" t="s">
        <v>179</v>
      </c>
      <c r="B1992" s="40" t="s">
        <v>180</v>
      </c>
      <c r="C1992" s="40" t="s">
        <v>329</v>
      </c>
      <c r="D1992" s="40" t="s">
        <v>337</v>
      </c>
      <c r="E1992" s="40" t="s">
        <v>287</v>
      </c>
      <c r="H1992" s="40">
        <v>7075000</v>
      </c>
      <c r="I1992" s="40">
        <v>6747934</v>
      </c>
      <c r="J1992" s="40">
        <v>6564539</v>
      </c>
      <c r="K1992" s="40">
        <v>6316214</v>
      </c>
      <c r="L1992" s="40">
        <v>6265227</v>
      </c>
      <c r="M1992" s="40">
        <v>6265394</v>
      </c>
      <c r="N1992" s="40">
        <v>6415289</v>
      </c>
      <c r="O1992" s="40">
        <v>6366501</v>
      </c>
      <c r="P1992" s="40">
        <v>6456000</v>
      </c>
      <c r="Q1992" s="40">
        <v>6909400</v>
      </c>
      <c r="R1992" s="40">
        <v>7350700</v>
      </c>
      <c r="S1992" s="40">
        <v>7313500</v>
      </c>
      <c r="T1992" s="40">
        <v>7650800</v>
      </c>
      <c r="U1992" s="40">
        <v>7642600</v>
      </c>
      <c r="V1992" s="40">
        <v>8087600</v>
      </c>
      <c r="W1992" s="40">
        <v>8386200</v>
      </c>
      <c r="X1992" s="40">
        <v>8434800</v>
      </c>
      <c r="Y1992" s="40">
        <v>9050500</v>
      </c>
      <c r="Z1992" s="40">
        <v>9122100</v>
      </c>
      <c r="AA1992" s="40">
        <v>8632600</v>
      </c>
      <c r="AB1992" s="40">
        <v>8800500</v>
      </c>
      <c r="AC1992" s="40">
        <v>9078900</v>
      </c>
      <c r="AD1992" s="40">
        <v>9341300</v>
      </c>
      <c r="AE1992" s="40">
        <v>9686100</v>
      </c>
      <c r="AF1992" s="40">
        <v>10384000</v>
      </c>
      <c r="AG1992" s="40">
        <v>10520000</v>
      </c>
      <c r="AH1992" s="40">
        <v>8455200</v>
      </c>
      <c r="AI1992" s="40">
        <v>9129800</v>
      </c>
      <c r="AJ1992" s="40">
        <v>9646500</v>
      </c>
      <c r="AK1992" s="40">
        <v>10403200</v>
      </c>
      <c r="AL1992" s="40">
        <v>10891000</v>
      </c>
      <c r="AM1992" s="40">
        <v>11124000</v>
      </c>
      <c r="AN1992" s="40">
        <v>11468000</v>
      </c>
      <c r="AO1992" s="40">
        <v>11386000</v>
      </c>
      <c r="AP1992" s="40">
        <v>11702000</v>
      </c>
      <c r="AQ1992" s="40">
        <v>11936000</v>
      </c>
      <c r="AR1992" s="40">
        <v>12265000</v>
      </c>
      <c r="AS1992" s="40">
        <v>12664000</v>
      </c>
      <c r="AT1992" s="40">
        <v>13044000</v>
      </c>
      <c r="AU1992" s="40">
        <v>13442500</v>
      </c>
      <c r="AV1992" s="40">
        <v>13944000</v>
      </c>
      <c r="AW1992" s="40">
        <v>14320600</v>
      </c>
      <c r="AX1992" s="40">
        <v>14786000</v>
      </c>
      <c r="AY1992" s="40">
        <v>15685000</v>
      </c>
      <c r="AZ1992" s="40">
        <v>16170000</v>
      </c>
      <c r="BA1992" s="40">
        <v>16655100</v>
      </c>
      <c r="BB1992" s="40">
        <v>17154753</v>
      </c>
      <c r="BC1992" s="40">
        <v>25606396</v>
      </c>
      <c r="BD1992" s="40">
        <v>26374148</v>
      </c>
      <c r="BE1992" s="40">
        <v>27158372</v>
      </c>
      <c r="BF1992" s="40">
        <v>27972933</v>
      </c>
      <c r="BG1992" s="40">
        <v>28777098</v>
      </c>
      <c r="BH1992" s="40">
        <v>29567900</v>
      </c>
      <c r="BI1992" s="40">
        <v>29555000</v>
      </c>
      <c r="BJ1992" s="40">
        <v>30077367</v>
      </c>
      <c r="BK1992" s="40">
        <v>32214674</v>
      </c>
    </row>
    <row r="1993" spans="1:63" x14ac:dyDescent="0.3">
      <c r="A1993" s="40" t="s">
        <v>279</v>
      </c>
      <c r="B1993" s="40" t="s">
        <v>280</v>
      </c>
      <c r="C1993" s="40" t="s">
        <v>329</v>
      </c>
      <c r="D1993" s="40" t="s">
        <v>337</v>
      </c>
      <c r="E1993" s="40" t="s">
        <v>287</v>
      </c>
      <c r="H1993" s="40">
        <v>1464000</v>
      </c>
      <c r="I1993" s="40">
        <v>1470000</v>
      </c>
      <c r="J1993" s="40">
        <v>1468000</v>
      </c>
      <c r="K1993" s="40">
        <v>1459000</v>
      </c>
      <c r="L1993" s="40">
        <v>1492000</v>
      </c>
      <c r="M1993" s="40">
        <v>1520200</v>
      </c>
      <c r="N1993" s="40">
        <v>1625425</v>
      </c>
      <c r="O1993" s="40">
        <v>1645588</v>
      </c>
      <c r="P1993" s="40">
        <v>2029382</v>
      </c>
      <c r="Q1993" s="40">
        <v>1862187</v>
      </c>
      <c r="R1993" s="40">
        <v>1903894</v>
      </c>
      <c r="S1993" s="40">
        <v>1947876</v>
      </c>
      <c r="T1993" s="40">
        <v>2036035</v>
      </c>
      <c r="U1993" s="40">
        <v>2029977</v>
      </c>
      <c r="V1993" s="40">
        <v>2094412</v>
      </c>
      <c r="W1993" s="40">
        <v>2310213</v>
      </c>
      <c r="X1993" s="40">
        <v>2437403</v>
      </c>
      <c r="Y1993" s="40">
        <v>2465913</v>
      </c>
      <c r="Z1993" s="40">
        <v>2572257</v>
      </c>
      <c r="AA1993" s="40">
        <v>2466364</v>
      </c>
      <c r="AB1993" s="40">
        <v>2631228</v>
      </c>
      <c r="AC1993" s="40">
        <v>2859453</v>
      </c>
      <c r="AD1993" s="40">
        <v>2754149</v>
      </c>
      <c r="AE1993" s="40">
        <v>2618321</v>
      </c>
      <c r="AF1993" s="40">
        <v>2926281</v>
      </c>
      <c r="AG1993" s="40">
        <v>3009180</v>
      </c>
      <c r="AH1993" s="40">
        <v>3126251</v>
      </c>
      <c r="AI1993" s="40">
        <v>3200490</v>
      </c>
      <c r="AJ1993" s="40">
        <v>3234976</v>
      </c>
      <c r="AK1993" s="40">
        <v>3472000</v>
      </c>
      <c r="AL1993" s="40">
        <v>3602000</v>
      </c>
      <c r="AM1993" s="40">
        <v>3623000</v>
      </c>
      <c r="AN1993" s="40">
        <v>3467000</v>
      </c>
      <c r="AO1993" s="40">
        <v>3300000</v>
      </c>
      <c r="AP1993" s="40">
        <v>3124000</v>
      </c>
      <c r="AQ1993" s="40">
        <v>2947000</v>
      </c>
      <c r="AR1993" s="40">
        <v>3480516</v>
      </c>
      <c r="AS1993" s="40">
        <v>3736176</v>
      </c>
      <c r="AT1993" s="40">
        <v>4093880</v>
      </c>
      <c r="AU1993" s="40">
        <v>4009987</v>
      </c>
      <c r="AV1993" s="40">
        <v>4250000</v>
      </c>
      <c r="AW1993" s="40">
        <v>4182550</v>
      </c>
      <c r="AX1993" s="40">
        <v>4245473</v>
      </c>
      <c r="AY1993" s="40">
        <v>4371970</v>
      </c>
      <c r="AZ1993" s="40">
        <v>4706754</v>
      </c>
      <c r="BA1993" s="40">
        <v>4944965</v>
      </c>
      <c r="BB1993" s="40">
        <v>4657563</v>
      </c>
      <c r="BC1993" s="40">
        <v>4515327</v>
      </c>
      <c r="BD1993" s="40">
        <v>5348000</v>
      </c>
      <c r="BE1993" s="40">
        <v>5520000</v>
      </c>
      <c r="BF1993" s="40">
        <v>5064797</v>
      </c>
      <c r="BG1993" s="40">
        <v>6502107</v>
      </c>
      <c r="BH1993" s="40">
        <v>6766658</v>
      </c>
      <c r="BI1993" s="40">
        <v>6925000</v>
      </c>
      <c r="BJ1993" s="40">
        <v>6893151</v>
      </c>
      <c r="BK1993" s="40">
        <v>6822754</v>
      </c>
    </row>
    <row r="1994" spans="1:63" x14ac:dyDescent="0.3">
      <c r="A1994" s="40" t="s">
        <v>281</v>
      </c>
      <c r="B1994" s="40" t="s">
        <v>282</v>
      </c>
      <c r="C1994" s="40" t="s">
        <v>329</v>
      </c>
      <c r="D1994" s="40" t="s">
        <v>337</v>
      </c>
      <c r="E1994" s="40" t="s">
        <v>287</v>
      </c>
      <c r="H1994" s="40">
        <v>4305500</v>
      </c>
      <c r="I1994" s="40">
        <v>4432840</v>
      </c>
      <c r="J1994" s="40">
        <v>4598200</v>
      </c>
      <c r="K1994" s="40">
        <v>4491193</v>
      </c>
      <c r="L1994" s="40">
        <v>4649100</v>
      </c>
      <c r="M1994" s="40">
        <v>4664180</v>
      </c>
      <c r="N1994" s="40">
        <v>5344609</v>
      </c>
      <c r="O1994" s="40">
        <v>5748662</v>
      </c>
      <c r="P1994" s="40">
        <v>6896474</v>
      </c>
      <c r="Q1994" s="40">
        <v>7581000</v>
      </c>
      <c r="R1994" s="40">
        <v>8109000</v>
      </c>
      <c r="S1994" s="40">
        <v>8242000</v>
      </c>
      <c r="T1994" s="40">
        <v>8371000</v>
      </c>
      <c r="U1994" s="40">
        <v>8479000</v>
      </c>
      <c r="V1994" s="40">
        <v>8843000</v>
      </c>
      <c r="W1994" s="40">
        <v>8779000</v>
      </c>
      <c r="X1994" s="40">
        <v>9130000</v>
      </c>
      <c r="Y1994" s="40">
        <v>8676000</v>
      </c>
      <c r="Z1994" s="40">
        <v>7504000</v>
      </c>
      <c r="AA1994" s="40">
        <v>6648000</v>
      </c>
      <c r="AB1994" s="40">
        <v>6998000</v>
      </c>
      <c r="AC1994" s="40">
        <v>6982000</v>
      </c>
      <c r="AD1994" s="40">
        <v>7027000</v>
      </c>
      <c r="AE1994" s="40">
        <v>7403000</v>
      </c>
      <c r="AF1994" s="40">
        <v>7692000</v>
      </c>
      <c r="AG1994" s="40">
        <v>8281100</v>
      </c>
      <c r="AH1994" s="40">
        <v>8647000</v>
      </c>
      <c r="AI1994" s="40">
        <v>8808000</v>
      </c>
      <c r="AJ1994" s="40">
        <v>8753000</v>
      </c>
      <c r="AK1994" s="40">
        <v>9546000</v>
      </c>
      <c r="AL1994" s="40">
        <v>8387000</v>
      </c>
      <c r="AM1994" s="40">
        <v>9058000</v>
      </c>
      <c r="AN1994" s="40">
        <v>7100000</v>
      </c>
      <c r="AO1994" s="40">
        <v>7330000</v>
      </c>
      <c r="AP1994" s="40">
        <v>7602000</v>
      </c>
      <c r="AQ1994" s="40">
        <v>8672067</v>
      </c>
      <c r="AR1994" s="40">
        <v>8610000</v>
      </c>
      <c r="AS1994" s="40">
        <v>8938000</v>
      </c>
      <c r="AT1994" s="40">
        <v>9618805</v>
      </c>
      <c r="AU1994" s="40">
        <v>10076000</v>
      </c>
      <c r="AV1994" s="40">
        <v>10525000</v>
      </c>
      <c r="AW1994" s="40">
        <v>9627000</v>
      </c>
      <c r="AX1994" s="40">
        <v>9176000</v>
      </c>
      <c r="AY1994" s="40">
        <v>8810000</v>
      </c>
      <c r="AZ1994" s="40">
        <v>8895000</v>
      </c>
      <c r="BA1994" s="40">
        <v>8666000</v>
      </c>
      <c r="BB1994" s="40">
        <v>8758000</v>
      </c>
      <c r="BC1994" s="40">
        <v>8587033</v>
      </c>
      <c r="BD1994" s="40">
        <v>9853000</v>
      </c>
      <c r="BE1994" s="40">
        <v>10748800</v>
      </c>
      <c r="BF1994" s="40">
        <v>11087095</v>
      </c>
      <c r="BG1994" s="40">
        <v>11312000</v>
      </c>
      <c r="BH1994" s="40">
        <v>11470000</v>
      </c>
      <c r="BI1994" s="40">
        <v>9424192</v>
      </c>
      <c r="BJ1994" s="40">
        <v>9437210</v>
      </c>
      <c r="BK1994" s="40">
        <v>10653657</v>
      </c>
    </row>
    <row r="1995" spans="1:63" x14ac:dyDescent="0.3">
      <c r="A1995" s="40" t="s">
        <v>147</v>
      </c>
      <c r="B1995" s="40" t="s">
        <v>148</v>
      </c>
      <c r="C1995" s="40" t="s">
        <v>330</v>
      </c>
      <c r="D1995" s="40" t="s">
        <v>337</v>
      </c>
      <c r="E1995" s="40" t="s">
        <v>287</v>
      </c>
      <c r="H1995" s="40">
        <v>4500000</v>
      </c>
      <c r="I1995" s="40">
        <v>4640000</v>
      </c>
      <c r="J1995" s="40">
        <v>4840000</v>
      </c>
      <c r="K1995" s="40">
        <v>5200000</v>
      </c>
      <c r="L1995" s="40">
        <v>5900000</v>
      </c>
      <c r="M1995" s="40">
        <v>5990000</v>
      </c>
      <c r="N1995" s="40">
        <v>6100000</v>
      </c>
      <c r="O1995" s="40">
        <v>6225000</v>
      </c>
      <c r="P1995" s="40">
        <v>6500000</v>
      </c>
      <c r="Q1995" s="40">
        <v>6670000</v>
      </c>
      <c r="R1995" s="40">
        <v>6844000</v>
      </c>
      <c r="S1995" s="40">
        <v>6650000</v>
      </c>
      <c r="T1995" s="40">
        <v>6100000</v>
      </c>
      <c r="U1995" s="40">
        <v>6335000</v>
      </c>
      <c r="V1995" s="40">
        <v>6700000</v>
      </c>
      <c r="W1995" s="40">
        <v>7022000</v>
      </c>
      <c r="X1995" s="40">
        <v>7456000</v>
      </c>
      <c r="Y1995" s="40">
        <v>8053000</v>
      </c>
      <c r="Z1995" s="40">
        <v>8806000</v>
      </c>
      <c r="AA1995" s="40">
        <v>9360000</v>
      </c>
      <c r="AB1995" s="40">
        <v>10115000</v>
      </c>
      <c r="AC1995" s="40">
        <v>10771000</v>
      </c>
      <c r="AD1995" s="40">
        <v>11428000</v>
      </c>
      <c r="AE1995" s="40">
        <v>12086000</v>
      </c>
      <c r="AF1995" s="40">
        <v>13365000</v>
      </c>
      <c r="AG1995" s="40">
        <v>13784000</v>
      </c>
      <c r="AH1995" s="40">
        <v>14219000</v>
      </c>
      <c r="AI1995" s="40">
        <v>14667000</v>
      </c>
      <c r="AJ1995" s="40">
        <v>15130000</v>
      </c>
      <c r="AK1995" s="40">
        <v>15130000</v>
      </c>
      <c r="AL1995" s="40">
        <v>15906000</v>
      </c>
      <c r="AM1995" s="40">
        <v>16312100</v>
      </c>
      <c r="AN1995" s="40">
        <v>16723700</v>
      </c>
      <c r="AO1995" s="40">
        <v>17156600</v>
      </c>
      <c r="AP1995" s="40">
        <v>17656200</v>
      </c>
      <c r="AQ1995" s="40">
        <v>18088200</v>
      </c>
      <c r="AR1995" s="40">
        <v>18642200</v>
      </c>
      <c r="AS1995" s="40">
        <v>19156316</v>
      </c>
      <c r="AT1995" s="40">
        <v>19684395</v>
      </c>
      <c r="AU1995" s="40">
        <v>20227942</v>
      </c>
      <c r="AV1995" s="40">
        <v>20786808</v>
      </c>
      <c r="AW1995" s="40">
        <v>21360636</v>
      </c>
      <c r="AX1995" s="40">
        <v>24049871</v>
      </c>
      <c r="AY1995" s="40">
        <v>24698187</v>
      </c>
      <c r="AZ1995" s="40">
        <v>25364486</v>
      </c>
      <c r="BA1995" s="40">
        <v>26049293</v>
      </c>
      <c r="BB1995" s="40">
        <v>26753112</v>
      </c>
      <c r="BC1995" s="40">
        <v>27476495</v>
      </c>
      <c r="BD1995" s="40">
        <v>28219996</v>
      </c>
      <c r="BE1995" s="40">
        <v>28984191</v>
      </c>
      <c r="BF1995" s="40">
        <v>29769666</v>
      </c>
      <c r="BG1995" s="40">
        <v>30577022</v>
      </c>
      <c r="BH1995" s="40">
        <v>31407026</v>
      </c>
      <c r="BI1995" s="40">
        <v>32259400</v>
      </c>
      <c r="BJ1995" s="40">
        <v>33136738</v>
      </c>
      <c r="BK1995" s="40">
        <v>34038039</v>
      </c>
    </row>
    <row r="1996" spans="1:63" x14ac:dyDescent="0.3">
      <c r="A1996" s="40" t="s">
        <v>153</v>
      </c>
      <c r="B1996" s="40" t="s">
        <v>154</v>
      </c>
      <c r="C1996" s="40" t="s">
        <v>330</v>
      </c>
      <c r="D1996" s="40" t="s">
        <v>337</v>
      </c>
      <c r="E1996" s="40" t="s">
        <v>287</v>
      </c>
      <c r="H1996" s="40">
        <v>4320000</v>
      </c>
      <c r="I1996" s="40">
        <v>4390000</v>
      </c>
      <c r="J1996" s="40">
        <v>4570000</v>
      </c>
      <c r="K1996" s="40">
        <v>4390000</v>
      </c>
      <c r="L1996" s="40">
        <v>4600000</v>
      </c>
      <c r="M1996" s="40">
        <v>5065000</v>
      </c>
      <c r="N1996" s="40">
        <v>5218000</v>
      </c>
      <c r="O1996" s="40">
        <v>5400000</v>
      </c>
      <c r="P1996" s="40">
        <v>5700000</v>
      </c>
      <c r="Q1996" s="40">
        <v>6075000</v>
      </c>
      <c r="R1996" s="40">
        <v>6300000</v>
      </c>
      <c r="S1996" s="40">
        <v>6225000</v>
      </c>
      <c r="T1996" s="40">
        <v>5775000</v>
      </c>
      <c r="U1996" s="40">
        <v>5950000</v>
      </c>
      <c r="V1996" s="40">
        <v>6220000</v>
      </c>
      <c r="W1996" s="40">
        <v>6483000</v>
      </c>
      <c r="X1996" s="40">
        <v>7272250</v>
      </c>
      <c r="Y1996" s="40">
        <v>7659000</v>
      </c>
      <c r="Z1996" s="40">
        <v>7670000</v>
      </c>
      <c r="AA1996" s="40">
        <v>8181030</v>
      </c>
      <c r="AB1996" s="40">
        <v>7980240</v>
      </c>
      <c r="AC1996" s="40">
        <v>7514600</v>
      </c>
      <c r="AD1996" s="40">
        <v>7356500</v>
      </c>
      <c r="AE1996" s="40">
        <v>7751000</v>
      </c>
      <c r="AF1996" s="40">
        <v>8718970</v>
      </c>
      <c r="AG1996" s="40">
        <v>9279510</v>
      </c>
      <c r="AH1996" s="40">
        <v>9637110</v>
      </c>
      <c r="AI1996" s="40">
        <v>10273575</v>
      </c>
      <c r="AJ1996" s="40">
        <v>10965000</v>
      </c>
      <c r="AK1996" s="40">
        <v>11717000</v>
      </c>
      <c r="AL1996" s="40">
        <v>11450000</v>
      </c>
      <c r="AM1996" s="40">
        <v>11510000</v>
      </c>
      <c r="AN1996" s="40">
        <v>11580000</v>
      </c>
      <c r="AO1996" s="40">
        <v>11650000</v>
      </c>
      <c r="AP1996" s="40">
        <v>11670000</v>
      </c>
      <c r="AQ1996" s="40">
        <v>11723000</v>
      </c>
      <c r="AR1996" s="40">
        <v>11937000</v>
      </c>
      <c r="AS1996" s="40">
        <v>12146000</v>
      </c>
      <c r="AT1996" s="40">
        <v>12950000</v>
      </c>
      <c r="AU1996" s="40">
        <v>14045000</v>
      </c>
      <c r="AV1996" s="40">
        <v>14000000</v>
      </c>
      <c r="AW1996" s="40">
        <v>13800000</v>
      </c>
      <c r="AX1996" s="40">
        <v>14000000</v>
      </c>
      <c r="AY1996" s="40">
        <v>14100000</v>
      </c>
      <c r="AZ1996" s="40">
        <v>14200000</v>
      </c>
      <c r="BA1996" s="40">
        <v>14200000</v>
      </c>
      <c r="BB1996" s="40">
        <v>14200000</v>
      </c>
      <c r="BC1996" s="40">
        <v>13246000</v>
      </c>
      <c r="BD1996" s="40">
        <v>13200300</v>
      </c>
      <c r="BE1996" s="40">
        <v>13987475</v>
      </c>
      <c r="BF1996" s="40">
        <v>14017685</v>
      </c>
      <c r="BG1996" s="40">
        <v>14452164</v>
      </c>
      <c r="BH1996" s="40">
        <v>15055980</v>
      </c>
      <c r="BI1996" s="40">
        <v>14640000</v>
      </c>
      <c r="BJ1996" s="40">
        <v>15121546</v>
      </c>
      <c r="BK1996" s="40">
        <v>14767629</v>
      </c>
    </row>
    <row r="1997" spans="1:63" x14ac:dyDescent="0.3">
      <c r="A1997" s="40" t="s">
        <v>155</v>
      </c>
      <c r="B1997" s="40" t="s">
        <v>156</v>
      </c>
      <c r="C1997" s="40" t="s">
        <v>330</v>
      </c>
      <c r="D1997" s="40" t="s">
        <v>337</v>
      </c>
      <c r="E1997" s="40" t="s">
        <v>287</v>
      </c>
      <c r="H1997" s="40">
        <v>8130000</v>
      </c>
      <c r="I1997" s="40">
        <v>8190000</v>
      </c>
      <c r="J1997" s="40">
        <v>8250000</v>
      </c>
      <c r="K1997" s="40">
        <v>8310000</v>
      </c>
      <c r="L1997" s="40">
        <v>8370000</v>
      </c>
      <c r="M1997" s="40">
        <v>8500000</v>
      </c>
      <c r="N1997" s="40">
        <v>8715000</v>
      </c>
      <c r="O1997" s="40">
        <v>8780000</v>
      </c>
      <c r="P1997" s="40">
        <v>8800000</v>
      </c>
      <c r="Q1997" s="40">
        <v>9100000</v>
      </c>
      <c r="R1997" s="40">
        <v>8800000</v>
      </c>
      <c r="S1997" s="40">
        <v>9890000</v>
      </c>
      <c r="T1997" s="40">
        <v>9200000</v>
      </c>
      <c r="U1997" s="40">
        <v>7870000</v>
      </c>
      <c r="V1997" s="40">
        <v>7900000</v>
      </c>
      <c r="W1997" s="40">
        <v>8096000</v>
      </c>
      <c r="X1997" s="40">
        <v>8754000</v>
      </c>
      <c r="Y1997" s="40">
        <v>9043000</v>
      </c>
      <c r="Z1997" s="40">
        <v>9341000</v>
      </c>
      <c r="AA1997" s="40">
        <v>9594000</v>
      </c>
      <c r="AB1997" s="40">
        <v>9852000</v>
      </c>
      <c r="AC1997" s="40">
        <v>10118000</v>
      </c>
      <c r="AD1997" s="40">
        <v>9499000</v>
      </c>
      <c r="AE1997" s="40">
        <v>7655000</v>
      </c>
      <c r="AF1997" s="40">
        <v>7864000</v>
      </c>
      <c r="AG1997" s="40">
        <v>8085500</v>
      </c>
      <c r="AH1997" s="40">
        <v>8322065</v>
      </c>
      <c r="AI1997" s="40">
        <v>8588400</v>
      </c>
      <c r="AJ1997" s="40">
        <v>8819450</v>
      </c>
      <c r="AK1997" s="40">
        <v>9060830</v>
      </c>
      <c r="AL1997" s="40">
        <v>9306871</v>
      </c>
      <c r="AM1997" s="40">
        <v>9529888</v>
      </c>
      <c r="AN1997" s="40">
        <v>9788759</v>
      </c>
      <c r="AO1997" s="40">
        <v>9982900</v>
      </c>
      <c r="AP1997" s="40">
        <v>10771660</v>
      </c>
      <c r="AQ1997" s="40">
        <v>11091493</v>
      </c>
      <c r="AR1997" s="40">
        <v>12485828</v>
      </c>
      <c r="AS1997" s="40">
        <v>12785164</v>
      </c>
      <c r="AT1997" s="40">
        <v>13087987</v>
      </c>
      <c r="AU1997" s="40">
        <v>13404997</v>
      </c>
      <c r="AV1997" s="40">
        <v>13726726</v>
      </c>
      <c r="AW1997" s="40">
        <v>14045000</v>
      </c>
      <c r="AX1997" s="40">
        <v>14367000</v>
      </c>
      <c r="AY1997" s="40">
        <v>14685300</v>
      </c>
      <c r="AZ1997" s="40">
        <v>15010600</v>
      </c>
      <c r="BA1997" s="40">
        <v>15342100</v>
      </c>
      <c r="BB1997" s="40">
        <v>15868512</v>
      </c>
      <c r="BC1997" s="40">
        <v>16249356</v>
      </c>
      <c r="BD1997" s="40">
        <v>16639341</v>
      </c>
      <c r="BE1997" s="40">
        <v>19609570</v>
      </c>
      <c r="BF1997" s="40">
        <v>20537265</v>
      </c>
      <c r="BG1997" s="40">
        <v>21758369</v>
      </c>
      <c r="BH1997" s="40">
        <v>21433815</v>
      </c>
      <c r="BI1997" s="40">
        <v>18703186</v>
      </c>
      <c r="BJ1997" s="40">
        <v>81847617</v>
      </c>
      <c r="BK1997" s="40">
        <v>87146739</v>
      </c>
    </row>
    <row r="1998" spans="1:63" x14ac:dyDescent="0.3">
      <c r="A1998" s="40" t="s">
        <v>284</v>
      </c>
      <c r="B1998" s="40" t="s">
        <v>272</v>
      </c>
      <c r="C1998" s="40" t="s">
        <v>330</v>
      </c>
      <c r="D1998" s="40" t="s">
        <v>337</v>
      </c>
      <c r="E1998" s="40" t="s">
        <v>287</v>
      </c>
      <c r="H1998" s="40">
        <v>1306000</v>
      </c>
      <c r="I1998" s="40">
        <v>1344300</v>
      </c>
      <c r="J1998" s="40">
        <v>1422300</v>
      </c>
      <c r="K1998" s="40">
        <v>1509000</v>
      </c>
      <c r="L1998" s="40">
        <v>1611000</v>
      </c>
      <c r="M1998" s="40">
        <v>1706000</v>
      </c>
      <c r="N1998" s="40">
        <v>1850000</v>
      </c>
      <c r="O1998" s="40">
        <v>1952000</v>
      </c>
      <c r="P1998" s="40">
        <v>2003000</v>
      </c>
      <c r="Q1998" s="40">
        <v>2073000</v>
      </c>
      <c r="R1998" s="40">
        <v>2145000</v>
      </c>
      <c r="S1998" s="40">
        <v>2227000</v>
      </c>
      <c r="T1998" s="40">
        <v>2294000</v>
      </c>
      <c r="U1998" s="40">
        <v>2360000</v>
      </c>
      <c r="V1998" s="40">
        <v>2420000</v>
      </c>
      <c r="W1998" s="40">
        <v>2500000</v>
      </c>
      <c r="X1998" s="40">
        <v>2560000</v>
      </c>
      <c r="Y1998" s="40">
        <v>2510000</v>
      </c>
      <c r="Z1998" s="40">
        <v>2550000</v>
      </c>
      <c r="AA1998" s="40">
        <v>2586000</v>
      </c>
      <c r="AB1998" s="40">
        <v>2566000</v>
      </c>
      <c r="AC1998" s="40">
        <v>2645000</v>
      </c>
      <c r="AD1998" s="40">
        <v>2660000</v>
      </c>
      <c r="AE1998" s="40">
        <v>2710000</v>
      </c>
      <c r="AF1998" s="40">
        <v>2733000</v>
      </c>
      <c r="AG1998" s="40">
        <v>2738000</v>
      </c>
      <c r="AH1998" s="40">
        <v>2793000</v>
      </c>
      <c r="AI1998" s="40">
        <v>2938000</v>
      </c>
      <c r="AJ1998" s="40">
        <v>3039000</v>
      </c>
      <c r="AK1998" s="40">
        <v>3130000</v>
      </c>
      <c r="AL1998" s="40">
        <v>3214000</v>
      </c>
      <c r="AM1998" s="40">
        <v>3301000</v>
      </c>
      <c r="AN1998" s="40">
        <v>3378000</v>
      </c>
      <c r="AO1998" s="40">
        <v>3460000</v>
      </c>
      <c r="AP1998" s="40">
        <v>3542000</v>
      </c>
      <c r="AQ1998" s="40">
        <v>3627000</v>
      </c>
      <c r="AR1998" s="40">
        <v>3715475</v>
      </c>
      <c r="AS1998" s="40">
        <v>3717626</v>
      </c>
      <c r="AT1998" s="40">
        <v>3794175</v>
      </c>
      <c r="AU1998" s="40">
        <v>3794175</v>
      </c>
      <c r="AV1998" s="40">
        <v>3872310</v>
      </c>
      <c r="AW1998" s="40">
        <v>3952064</v>
      </c>
      <c r="AX1998" s="40">
        <v>4031105</v>
      </c>
      <c r="AY1998" s="40">
        <v>4111726</v>
      </c>
      <c r="AZ1998" s="40">
        <v>4193960</v>
      </c>
      <c r="BA1998" s="40">
        <v>4277839</v>
      </c>
      <c r="BB1998" s="40">
        <v>4363396</v>
      </c>
      <c r="BC1998" s="40">
        <v>4450664</v>
      </c>
      <c r="BD1998" s="40">
        <v>4550816</v>
      </c>
      <c r="BE1998" s="40">
        <v>4598140</v>
      </c>
      <c r="BF1998" s="40">
        <v>4614642</v>
      </c>
      <c r="BG1998" s="40">
        <v>4631227</v>
      </c>
      <c r="BH1998" s="40">
        <v>4689733</v>
      </c>
      <c r="BI1998" s="40">
        <v>4727000</v>
      </c>
      <c r="BJ1998" s="40">
        <v>4774014</v>
      </c>
      <c r="BK1998" s="40">
        <v>4931513</v>
      </c>
    </row>
    <row r="1999" spans="1:63" x14ac:dyDescent="0.3">
      <c r="A1999" s="40" t="s">
        <v>273</v>
      </c>
      <c r="B1999" s="40" t="s">
        <v>274</v>
      </c>
      <c r="C1999" s="40" t="s">
        <v>330</v>
      </c>
      <c r="D1999" s="40" t="s">
        <v>337</v>
      </c>
      <c r="E1999" s="40" t="s">
        <v>287</v>
      </c>
      <c r="H1999" s="40">
        <v>2150000</v>
      </c>
      <c r="I1999" s="40">
        <v>2330000</v>
      </c>
      <c r="J1999" s="40">
        <v>2450000</v>
      </c>
      <c r="K1999" s="40">
        <v>2840000</v>
      </c>
      <c r="L1999" s="40">
        <v>3030000</v>
      </c>
      <c r="M1999" s="40">
        <v>3090000</v>
      </c>
      <c r="N1999" s="40">
        <v>3310000</v>
      </c>
      <c r="O1999" s="40">
        <v>3430000</v>
      </c>
      <c r="P1999" s="40">
        <v>3600000</v>
      </c>
      <c r="Q1999" s="40">
        <v>3645900</v>
      </c>
      <c r="R1999" s="40">
        <v>3655300</v>
      </c>
      <c r="S1999" s="40">
        <v>4076000</v>
      </c>
      <c r="T1999" s="40">
        <v>3695700</v>
      </c>
      <c r="U1999" s="40">
        <v>4123200</v>
      </c>
      <c r="V1999" s="40">
        <v>4439200</v>
      </c>
      <c r="W1999" s="40">
        <v>4589000</v>
      </c>
      <c r="X1999" s="40">
        <v>4651000</v>
      </c>
      <c r="Y1999" s="40">
        <v>4727000</v>
      </c>
      <c r="Z1999" s="40">
        <v>4556000</v>
      </c>
      <c r="AA1999" s="40">
        <v>4679000</v>
      </c>
      <c r="AB1999" s="40">
        <v>4805000</v>
      </c>
      <c r="AC1999" s="40">
        <v>4774000</v>
      </c>
      <c r="AD1999" s="40">
        <v>4700000</v>
      </c>
      <c r="AE1999" s="40">
        <v>4578000</v>
      </c>
      <c r="AF1999" s="40">
        <v>4732000</v>
      </c>
      <c r="AG1999" s="40">
        <v>4581688</v>
      </c>
      <c r="AH1999" s="40">
        <v>5059175</v>
      </c>
      <c r="AI1999" s="40">
        <v>5182159</v>
      </c>
      <c r="AJ1999" s="40">
        <v>5711767</v>
      </c>
      <c r="AK1999" s="40">
        <v>5386913</v>
      </c>
      <c r="AL1999" s="40">
        <v>5551345</v>
      </c>
      <c r="AM1999" s="40">
        <v>5442231</v>
      </c>
      <c r="AN1999" s="40">
        <v>5518143</v>
      </c>
      <c r="AO1999" s="40">
        <v>5596964</v>
      </c>
      <c r="AP1999" s="40">
        <v>5430974</v>
      </c>
      <c r="AQ1999" s="40">
        <v>6006620</v>
      </c>
      <c r="AR1999" s="40">
        <v>6361433</v>
      </c>
      <c r="AS1999" s="40">
        <v>6528735</v>
      </c>
      <c r="AT1999" s="40">
        <v>6877000</v>
      </c>
      <c r="AU1999" s="40">
        <v>7122000</v>
      </c>
      <c r="AV1999" s="40">
        <v>7285000</v>
      </c>
      <c r="AW1999" s="40">
        <v>7482000</v>
      </c>
      <c r="AX1999" s="40">
        <v>7919000</v>
      </c>
      <c r="AY1999" s="40">
        <v>8066100</v>
      </c>
      <c r="AZ1999" s="40">
        <v>8507100</v>
      </c>
      <c r="BA1999" s="40">
        <v>8670000</v>
      </c>
      <c r="BB1999" s="40">
        <v>8989000</v>
      </c>
      <c r="BC1999" s="40">
        <v>9326000</v>
      </c>
      <c r="BD1999" s="40">
        <v>9705000</v>
      </c>
      <c r="BE1999" s="40">
        <v>10068000</v>
      </c>
      <c r="BF1999" s="40">
        <v>10522000</v>
      </c>
      <c r="BG1999" s="40">
        <v>10997000</v>
      </c>
      <c r="BH1999" s="40">
        <v>11497000</v>
      </c>
      <c r="BI1999" s="40">
        <v>12036000</v>
      </c>
      <c r="BJ1999" s="40">
        <v>12608000</v>
      </c>
      <c r="BK1999" s="40">
        <v>12608000</v>
      </c>
    </row>
    <row r="2000" spans="1:63" x14ac:dyDescent="0.3">
      <c r="A2000" s="40" t="s">
        <v>161</v>
      </c>
      <c r="B2000" s="40" t="s">
        <v>162</v>
      </c>
      <c r="C2000" s="40" t="s">
        <v>330</v>
      </c>
      <c r="D2000" s="40" t="s">
        <v>337</v>
      </c>
      <c r="E2000" s="40" t="s">
        <v>287</v>
      </c>
      <c r="H2000" s="40">
        <v>11701000</v>
      </c>
      <c r="I2000" s="40">
        <v>12021500</v>
      </c>
      <c r="J2000" s="40">
        <v>13073104</v>
      </c>
      <c r="K2000" s="40">
        <v>13962000</v>
      </c>
      <c r="L2000" s="40">
        <v>14802433</v>
      </c>
      <c r="M2000" s="40">
        <v>14959000</v>
      </c>
      <c r="N2000" s="40">
        <v>15395000</v>
      </c>
      <c r="O2000" s="40">
        <v>15602000</v>
      </c>
      <c r="P2000" s="40">
        <v>16631000</v>
      </c>
      <c r="Q2000" s="40">
        <v>16560000</v>
      </c>
      <c r="R2000" s="40">
        <v>16560000</v>
      </c>
      <c r="S2000" s="40">
        <v>14173000</v>
      </c>
      <c r="T2000" s="40">
        <v>12200000</v>
      </c>
      <c r="U2000" s="40">
        <v>12240000</v>
      </c>
      <c r="V2000" s="40">
        <v>13886000</v>
      </c>
      <c r="W2000" s="40">
        <v>14680000</v>
      </c>
      <c r="X2000" s="40">
        <v>15206000</v>
      </c>
      <c r="Y2000" s="40">
        <v>16554000</v>
      </c>
      <c r="Z2000" s="40">
        <v>17405000</v>
      </c>
      <c r="AA2000" s="40">
        <v>18850000</v>
      </c>
      <c r="AB2000" s="40">
        <v>18779000</v>
      </c>
      <c r="AC2000" s="40">
        <v>19100000</v>
      </c>
      <c r="AD2000" s="40">
        <v>16920000</v>
      </c>
      <c r="AE2000" s="40">
        <v>15281000</v>
      </c>
      <c r="AF2000" s="40">
        <v>14191000</v>
      </c>
      <c r="AG2000" s="40">
        <v>14815000</v>
      </c>
      <c r="AH2000" s="40">
        <v>15127000</v>
      </c>
      <c r="AI2000" s="40">
        <v>15757000</v>
      </c>
      <c r="AJ2000" s="40">
        <v>16368000</v>
      </c>
      <c r="AK2000" s="40">
        <v>17168000</v>
      </c>
      <c r="AL2000" s="40">
        <v>15990015</v>
      </c>
      <c r="AM2000" s="40">
        <v>16082983</v>
      </c>
      <c r="AN2000" s="40">
        <v>16225308</v>
      </c>
      <c r="AO2000" s="40">
        <v>16419421</v>
      </c>
      <c r="AP2000" s="40">
        <v>17202486</v>
      </c>
      <c r="AQ2000" s="40">
        <v>17636437</v>
      </c>
      <c r="AR2000" s="40">
        <v>18122474</v>
      </c>
      <c r="AS2000" s="40">
        <v>19426912</v>
      </c>
      <c r="AT2000" s="40">
        <v>20881838</v>
      </c>
      <c r="AU2000" s="40">
        <v>22234736</v>
      </c>
      <c r="AV2000" s="40">
        <v>22613779</v>
      </c>
      <c r="AW2000" s="40">
        <v>24442895</v>
      </c>
      <c r="AX2000" s="40">
        <v>25528673</v>
      </c>
      <c r="AY2000" s="40">
        <v>27234663</v>
      </c>
      <c r="AZ2000" s="40">
        <v>27853209</v>
      </c>
      <c r="BA2000" s="40">
        <v>27940000</v>
      </c>
      <c r="BB2000" s="40">
        <v>30398219</v>
      </c>
      <c r="BC2000" s="40">
        <v>31496100</v>
      </c>
      <c r="BD2000" s="40">
        <v>32918076</v>
      </c>
      <c r="BE2000" s="40">
        <v>35932309</v>
      </c>
      <c r="BF2000" s="40">
        <v>37550997</v>
      </c>
      <c r="BG2000" s="40">
        <v>39245280</v>
      </c>
      <c r="BH2000" s="40">
        <v>41018781</v>
      </c>
      <c r="BI2000" s="40">
        <v>42875294</v>
      </c>
      <c r="BJ2000" s="40">
        <v>44818799</v>
      </c>
      <c r="BK2000" s="40">
        <v>48983097</v>
      </c>
    </row>
    <row r="2001" spans="1:63" x14ac:dyDescent="0.3">
      <c r="A2001" s="40" t="s">
        <v>163</v>
      </c>
      <c r="B2001" s="40" t="s">
        <v>164</v>
      </c>
      <c r="C2001" s="40" t="s">
        <v>330</v>
      </c>
      <c r="D2001" s="40" t="s">
        <v>337</v>
      </c>
      <c r="E2001" s="40" t="s">
        <v>287</v>
      </c>
      <c r="H2001" s="40">
        <v>8290000</v>
      </c>
      <c r="I2001" s="40">
        <v>8400000</v>
      </c>
      <c r="J2001" s="40">
        <v>8590000</v>
      </c>
      <c r="K2001" s="40">
        <v>8700000</v>
      </c>
      <c r="L2001" s="40">
        <v>8910000</v>
      </c>
      <c r="M2001" s="40">
        <v>9090000</v>
      </c>
      <c r="N2001" s="40">
        <v>9440000</v>
      </c>
      <c r="O2001" s="40">
        <v>9700000</v>
      </c>
      <c r="P2001" s="40">
        <v>8920000</v>
      </c>
      <c r="Q2001" s="40">
        <v>9300000</v>
      </c>
      <c r="R2001" s="40">
        <v>8600000</v>
      </c>
      <c r="S2001" s="40">
        <v>8050000</v>
      </c>
      <c r="T2001" s="40">
        <v>8000000</v>
      </c>
      <c r="U2001" s="40">
        <v>6965000</v>
      </c>
      <c r="V2001" s="40">
        <v>7243000</v>
      </c>
      <c r="W2001" s="40">
        <v>7776000</v>
      </c>
      <c r="X2001" s="40">
        <v>8172000</v>
      </c>
      <c r="Y2001" s="40">
        <v>8638000</v>
      </c>
      <c r="Z2001" s="40">
        <v>8630000</v>
      </c>
      <c r="AA2001" s="40">
        <v>8990700</v>
      </c>
      <c r="AB2001" s="40">
        <v>9393500</v>
      </c>
      <c r="AC2001" s="40">
        <v>9393500</v>
      </c>
      <c r="AD2001" s="40">
        <v>8200000</v>
      </c>
      <c r="AE2001" s="40">
        <v>7600000</v>
      </c>
      <c r="AF2001" s="40">
        <v>8200000</v>
      </c>
      <c r="AG2001" s="40">
        <v>8400000</v>
      </c>
      <c r="AH2001" s="40">
        <v>8570000</v>
      </c>
      <c r="AI2001" s="40">
        <v>8960000</v>
      </c>
      <c r="AJ2001" s="40">
        <v>9400000</v>
      </c>
      <c r="AK2001" s="40">
        <v>9850000</v>
      </c>
      <c r="AL2001" s="40">
        <v>10200000</v>
      </c>
      <c r="AM2001" s="40">
        <v>9700000</v>
      </c>
      <c r="AN2001" s="40">
        <v>10000000</v>
      </c>
      <c r="AO2001" s="40">
        <v>9900000</v>
      </c>
      <c r="AP2001" s="40">
        <v>9924600</v>
      </c>
      <c r="AQ2001" s="40">
        <v>11454000</v>
      </c>
      <c r="AR2001" s="40">
        <v>11853000</v>
      </c>
      <c r="AS2001" s="40">
        <v>12784000</v>
      </c>
      <c r="AT2001" s="40">
        <v>14031986</v>
      </c>
      <c r="AU2001" s="40">
        <v>14641296</v>
      </c>
      <c r="AV2001" s="40">
        <v>15277365</v>
      </c>
      <c r="AW2001" s="40">
        <v>15892894</v>
      </c>
      <c r="AX2001" s="40">
        <v>16000000</v>
      </c>
      <c r="AY2001" s="40">
        <v>15819000</v>
      </c>
      <c r="AZ2001" s="40">
        <v>15832000</v>
      </c>
      <c r="BA2001" s="40">
        <v>16150000</v>
      </c>
      <c r="BB2001" s="40">
        <v>15847000</v>
      </c>
      <c r="BC2001" s="40">
        <v>14574195</v>
      </c>
      <c r="BD2001" s="40">
        <v>15509854</v>
      </c>
      <c r="BE2001" s="40">
        <v>16202509</v>
      </c>
      <c r="BF2001" s="40">
        <v>16951264</v>
      </c>
      <c r="BG2001" s="40">
        <v>17841866</v>
      </c>
      <c r="BH2001" s="40">
        <v>18560903</v>
      </c>
      <c r="BI2001" s="40">
        <v>18080000</v>
      </c>
      <c r="BJ2001" s="40">
        <v>20357000</v>
      </c>
      <c r="BK2001" s="40">
        <v>21065227</v>
      </c>
    </row>
    <row r="2002" spans="1:63" x14ac:dyDescent="0.3">
      <c r="A2002" s="40" t="s">
        <v>167</v>
      </c>
      <c r="B2002" s="40" t="s">
        <v>168</v>
      </c>
      <c r="C2002" s="40" t="s">
        <v>330</v>
      </c>
      <c r="D2002" s="40" t="s">
        <v>337</v>
      </c>
      <c r="E2002" s="40" t="s">
        <v>287</v>
      </c>
      <c r="H2002" s="40">
        <v>10385000</v>
      </c>
      <c r="I2002" s="40">
        <v>11100000</v>
      </c>
      <c r="J2002" s="40">
        <v>11490000</v>
      </c>
      <c r="K2002" s="40">
        <v>12320000</v>
      </c>
      <c r="L2002" s="40">
        <v>13200000</v>
      </c>
      <c r="M2002" s="40">
        <v>13825000</v>
      </c>
      <c r="N2002" s="40">
        <v>14395000</v>
      </c>
      <c r="O2002" s="40">
        <v>15080000</v>
      </c>
      <c r="P2002" s="40">
        <v>15630000</v>
      </c>
      <c r="Q2002" s="40">
        <v>16653492</v>
      </c>
      <c r="R2002" s="40">
        <v>17117079</v>
      </c>
      <c r="S2002" s="40">
        <v>17564550</v>
      </c>
      <c r="T2002" s="40">
        <v>13395412</v>
      </c>
      <c r="U2002" s="40">
        <v>13379867</v>
      </c>
      <c r="V2002" s="40">
        <v>14299355</v>
      </c>
      <c r="W2002" s="40">
        <v>15598171</v>
      </c>
      <c r="X2002" s="40">
        <v>16959973</v>
      </c>
      <c r="Y2002" s="40">
        <v>17558861</v>
      </c>
      <c r="Z2002" s="40">
        <v>18243660</v>
      </c>
      <c r="AA2002" s="40">
        <v>18928285</v>
      </c>
      <c r="AB2002" s="40">
        <v>19684388</v>
      </c>
      <c r="AC2002" s="40">
        <v>20406048</v>
      </c>
      <c r="AD2002" s="40">
        <v>21243749</v>
      </c>
      <c r="AE2002" s="40">
        <v>14286400</v>
      </c>
      <c r="AF2002" s="40">
        <v>11447620</v>
      </c>
      <c r="AG2002" s="40">
        <v>12540108</v>
      </c>
      <c r="AH2002" s="40">
        <v>13066300</v>
      </c>
      <c r="AI2002" s="40">
        <v>13615613</v>
      </c>
      <c r="AJ2002" s="40">
        <v>14189114</v>
      </c>
      <c r="AK2002" s="40">
        <v>14787930</v>
      </c>
      <c r="AL2002" s="40">
        <v>15413240</v>
      </c>
      <c r="AM2002" s="40">
        <v>16066266</v>
      </c>
      <c r="AN2002" s="40">
        <v>16748323</v>
      </c>
      <c r="AO2002" s="40">
        <v>17460757</v>
      </c>
      <c r="AP2002" s="40">
        <v>18205541</v>
      </c>
      <c r="AQ2002" s="40">
        <v>18982546</v>
      </c>
      <c r="AR2002" s="40">
        <v>19794966</v>
      </c>
      <c r="AS2002" s="40">
        <v>20643922</v>
      </c>
      <c r="AT2002" s="40">
        <v>21531128</v>
      </c>
      <c r="AU2002" s="40">
        <v>22548419</v>
      </c>
      <c r="AV2002" s="40">
        <v>23517700</v>
      </c>
      <c r="AW2002" s="40">
        <v>24440972</v>
      </c>
      <c r="AX2002" s="40">
        <v>25500346</v>
      </c>
      <c r="AY2002" s="40">
        <v>26617043</v>
      </c>
      <c r="AZ2002" s="40">
        <v>27766375</v>
      </c>
      <c r="BA2002" s="40">
        <v>28977787</v>
      </c>
      <c r="BB2002" s="40">
        <v>30244859</v>
      </c>
      <c r="BC2002" s="40">
        <v>31570102</v>
      </c>
      <c r="BD2002" s="40">
        <v>32956876</v>
      </c>
      <c r="BE2002" s="40">
        <v>33457100</v>
      </c>
      <c r="BF2002" s="40">
        <v>32802897</v>
      </c>
      <c r="BG2002" s="40">
        <v>34255972</v>
      </c>
      <c r="BH2002" s="40">
        <v>35776882</v>
      </c>
      <c r="BI2002" s="40">
        <v>37368960</v>
      </c>
      <c r="BJ2002" s="40">
        <v>39035725</v>
      </c>
      <c r="BK2002" s="40">
        <v>40780869</v>
      </c>
    </row>
    <row r="2003" spans="1:63" x14ac:dyDescent="0.3">
      <c r="A2003" s="40" t="s">
        <v>169</v>
      </c>
      <c r="B2003" s="40" t="s">
        <v>170</v>
      </c>
      <c r="C2003" s="40" t="s">
        <v>330</v>
      </c>
      <c r="D2003" s="40" t="s">
        <v>337</v>
      </c>
      <c r="E2003" s="40" t="s">
        <v>287</v>
      </c>
      <c r="H2003" s="40">
        <v>7670000</v>
      </c>
      <c r="I2003" s="40">
        <v>8234000</v>
      </c>
      <c r="J2003" s="40">
        <v>8885000</v>
      </c>
      <c r="K2003" s="40">
        <v>9603000</v>
      </c>
      <c r="L2003" s="40">
        <v>10323000</v>
      </c>
      <c r="M2003" s="40">
        <v>11093000</v>
      </c>
      <c r="N2003" s="40">
        <v>11972000</v>
      </c>
      <c r="O2003" s="40">
        <v>12970000</v>
      </c>
      <c r="P2003" s="40">
        <v>14178000</v>
      </c>
      <c r="Q2003" s="40">
        <v>15257000</v>
      </c>
      <c r="R2003" s="40">
        <v>16454000</v>
      </c>
      <c r="S2003" s="40">
        <v>17876000</v>
      </c>
      <c r="T2003" s="40">
        <v>19437000</v>
      </c>
      <c r="U2003" s="40">
        <v>20800000</v>
      </c>
      <c r="V2003" s="40">
        <v>22271000</v>
      </c>
      <c r="W2003" s="40">
        <v>24269000</v>
      </c>
      <c r="X2003" s="40">
        <v>26023000</v>
      </c>
      <c r="Y2003" s="40">
        <v>27818000</v>
      </c>
      <c r="Z2003" s="40">
        <v>29683000</v>
      </c>
      <c r="AA2003" s="40">
        <v>31455000</v>
      </c>
      <c r="AB2003" s="40">
        <v>33017000</v>
      </c>
      <c r="AC2003" s="40">
        <v>35009000</v>
      </c>
      <c r="AD2003" s="40">
        <v>36817000</v>
      </c>
      <c r="AE2003" s="40">
        <v>38479000</v>
      </c>
      <c r="AF2003" s="40">
        <v>40157000</v>
      </c>
      <c r="AG2003" s="40">
        <v>42987000</v>
      </c>
      <c r="AH2003" s="40">
        <v>44857008</v>
      </c>
      <c r="AI2003" s="40">
        <v>46873008</v>
      </c>
      <c r="AJ2003" s="40">
        <v>49390940</v>
      </c>
      <c r="AK2003" s="40">
        <v>49728008</v>
      </c>
      <c r="AL2003" s="40">
        <v>50516740</v>
      </c>
      <c r="AM2003" s="40">
        <v>51586820</v>
      </c>
      <c r="AN2003" s="40">
        <v>53807320</v>
      </c>
      <c r="AO2003" s="40">
        <v>57381350</v>
      </c>
      <c r="AP2003" s="40">
        <v>61000000</v>
      </c>
      <c r="AQ2003" s="40">
        <v>64550000</v>
      </c>
      <c r="AR2003" s="40">
        <v>69573000</v>
      </c>
      <c r="AS2003" s="40">
        <v>74088100</v>
      </c>
      <c r="AT2003" s="40">
        <v>79103200</v>
      </c>
      <c r="AU2003" s="40">
        <v>83618300</v>
      </c>
      <c r="AV2003" s="40">
        <v>89086400</v>
      </c>
      <c r="AW2003" s="40">
        <v>90948600</v>
      </c>
      <c r="AX2003" s="40">
        <v>92801800</v>
      </c>
      <c r="AY2003" s="40">
        <v>95200000</v>
      </c>
      <c r="AZ2003" s="40">
        <v>97382166</v>
      </c>
      <c r="BA2003" s="40">
        <v>99526602</v>
      </c>
      <c r="BB2003" s="40">
        <v>101721300</v>
      </c>
      <c r="BC2003" s="40">
        <v>103967900</v>
      </c>
      <c r="BD2003" s="40">
        <v>106267682</v>
      </c>
      <c r="BE2003" s="40">
        <v>108621798</v>
      </c>
      <c r="BF2003" s="40">
        <v>124709830</v>
      </c>
      <c r="BG2003" s="40">
        <v>127517200</v>
      </c>
      <c r="BH2003" s="40">
        <v>130392056</v>
      </c>
      <c r="BI2003" s="40">
        <v>132995484</v>
      </c>
      <c r="BJ2003" s="40">
        <v>134344612</v>
      </c>
      <c r="BK2003" s="40">
        <v>136477324</v>
      </c>
    </row>
    <row r="2004" spans="1:63" x14ac:dyDescent="0.3">
      <c r="A2004" s="40" t="s">
        <v>173</v>
      </c>
      <c r="B2004" s="40" t="s">
        <v>174</v>
      </c>
      <c r="C2004" s="40" t="s">
        <v>330</v>
      </c>
      <c r="D2004" s="40" t="s">
        <v>337</v>
      </c>
      <c r="E2004" s="40" t="s">
        <v>287</v>
      </c>
      <c r="H2004" s="40">
        <v>3960000</v>
      </c>
      <c r="I2004" s="40">
        <v>3896000</v>
      </c>
      <c r="J2004" s="40">
        <v>4068000</v>
      </c>
      <c r="K2004" s="40">
        <v>4187000</v>
      </c>
      <c r="L2004" s="40">
        <v>4509000</v>
      </c>
      <c r="M2004" s="40">
        <v>4786000</v>
      </c>
      <c r="N2004" s="40">
        <v>4853600</v>
      </c>
      <c r="O2004" s="40">
        <v>4975600</v>
      </c>
      <c r="P2004" s="40">
        <v>5056000</v>
      </c>
      <c r="Q2004" s="40">
        <v>5215000</v>
      </c>
      <c r="R2004" s="40">
        <v>5374000</v>
      </c>
      <c r="S2004" s="40">
        <v>5308000</v>
      </c>
      <c r="T2004" s="40">
        <v>4948000</v>
      </c>
      <c r="U2004" s="40">
        <v>4730000</v>
      </c>
      <c r="V2004" s="40">
        <v>4913000</v>
      </c>
      <c r="W2004" s="40">
        <v>5053000</v>
      </c>
      <c r="X2004" s="40">
        <v>5174000</v>
      </c>
      <c r="Y2004" s="40">
        <v>5344000</v>
      </c>
      <c r="Z2004" s="40">
        <v>5321000</v>
      </c>
      <c r="AA2004" s="40">
        <v>5158000</v>
      </c>
      <c r="AB2004" s="40">
        <v>5364000</v>
      </c>
      <c r="AC2004" s="40">
        <v>5693000</v>
      </c>
      <c r="AD2004" s="40">
        <v>5200000</v>
      </c>
      <c r="AE2004" s="40">
        <v>5200000</v>
      </c>
      <c r="AF2004" s="40">
        <v>6172000</v>
      </c>
      <c r="AG2004" s="40">
        <v>7564000</v>
      </c>
      <c r="AH2004" s="40">
        <v>8043000</v>
      </c>
      <c r="AI2004" s="40">
        <v>7665000</v>
      </c>
      <c r="AJ2004" s="40">
        <v>7992000</v>
      </c>
      <c r="AK2004" s="40">
        <v>8364000</v>
      </c>
      <c r="AL2004" s="40">
        <v>8734000</v>
      </c>
      <c r="AM2004" s="40">
        <v>9044000</v>
      </c>
      <c r="AN2004" s="40">
        <v>9426000</v>
      </c>
      <c r="AO2004" s="40">
        <v>9794000</v>
      </c>
      <c r="AP2004" s="40">
        <v>9983000</v>
      </c>
      <c r="AQ2004" s="40">
        <v>10355000</v>
      </c>
      <c r="AR2004" s="40">
        <v>10674000</v>
      </c>
      <c r="AS2004" s="40">
        <v>10960000</v>
      </c>
      <c r="AT2004" s="40">
        <v>11257000</v>
      </c>
      <c r="AU2004" s="40">
        <v>11407000</v>
      </c>
      <c r="AV2004" s="40">
        <v>11734000</v>
      </c>
      <c r="AW2004" s="40">
        <v>11437289</v>
      </c>
      <c r="AX2004" s="40">
        <v>11599757</v>
      </c>
      <c r="AY2004" s="40">
        <v>11803602</v>
      </c>
      <c r="AZ2004" s="40">
        <v>12098010</v>
      </c>
      <c r="BA2004" s="40">
        <v>12396715</v>
      </c>
      <c r="BB2004" s="40">
        <v>12624970</v>
      </c>
      <c r="BC2004" s="40">
        <v>12938390</v>
      </c>
      <c r="BD2004" s="40">
        <v>13242305</v>
      </c>
      <c r="BE2004" s="40">
        <v>13639235</v>
      </c>
      <c r="BF2004" s="40">
        <v>13747770</v>
      </c>
      <c r="BG2004" s="40">
        <v>14304178</v>
      </c>
      <c r="BH2004" s="40">
        <v>14710356</v>
      </c>
      <c r="BI2004" s="40">
        <v>14243750</v>
      </c>
      <c r="BJ2004" s="40">
        <v>14693471</v>
      </c>
      <c r="BK2004" s="40">
        <v>15140179</v>
      </c>
    </row>
    <row r="2005" spans="1:63" x14ac:dyDescent="0.3">
      <c r="A2005" s="40" t="s">
        <v>344</v>
      </c>
      <c r="B2005" s="40" t="s">
        <v>7</v>
      </c>
      <c r="C2005" s="40" t="s">
        <v>329</v>
      </c>
      <c r="D2005" s="40" t="s">
        <v>338</v>
      </c>
      <c r="H2005" s="40">
        <v>0.37258351699999998</v>
      </c>
      <c r="I2005" s="40">
        <v>0.36484815300000001</v>
      </c>
      <c r="J2005" s="40">
        <v>0.36814156799999997</v>
      </c>
      <c r="K2005" s="40">
        <v>0.36457603999999999</v>
      </c>
      <c r="L2005" s="40">
        <v>0.357862815</v>
      </c>
      <c r="M2005" s="40">
        <v>0.35063085700000002</v>
      </c>
      <c r="N2005" s="40">
        <v>0.34244899099999998</v>
      </c>
      <c r="O2005" s="40">
        <v>0.33644041699999999</v>
      </c>
      <c r="P2005" s="40">
        <v>0.33145320700000003</v>
      </c>
      <c r="Q2005" s="40">
        <v>0.330828234</v>
      </c>
      <c r="R2005" s="40">
        <v>0.32470971500000001</v>
      </c>
      <c r="S2005" s="40">
        <v>0.31837417400000001</v>
      </c>
      <c r="T2005" s="40">
        <v>0.30982498600000002</v>
      </c>
      <c r="U2005" s="40">
        <v>0.30285182300000002</v>
      </c>
      <c r="V2005" s="40">
        <v>0.29831632000000002</v>
      </c>
      <c r="W2005" s="40">
        <v>0.29185070400000002</v>
      </c>
      <c r="X2005" s="40">
        <v>0.28373892499999998</v>
      </c>
      <c r="Y2005" s="40">
        <v>0.28240474399999999</v>
      </c>
      <c r="Z2005" s="40">
        <v>0.27228209399999997</v>
      </c>
      <c r="AA2005" s="40">
        <v>0.26427035399999999</v>
      </c>
      <c r="AB2005" s="40">
        <v>0.257664958</v>
      </c>
      <c r="AC2005" s="40">
        <v>0.25123153100000001</v>
      </c>
      <c r="AD2005" s="40">
        <v>0.24652364900000001</v>
      </c>
      <c r="AE2005" s="40">
        <v>0.24093361699999999</v>
      </c>
      <c r="AF2005" s="40">
        <v>0.24472945900000001</v>
      </c>
      <c r="AG2005" s="40">
        <v>0.24065555899999999</v>
      </c>
      <c r="AH2005" s="40">
        <v>0.234911905</v>
      </c>
      <c r="AI2005" s="40">
        <v>0.230483938</v>
      </c>
      <c r="AJ2005" s="40">
        <v>0.228278857</v>
      </c>
      <c r="AK2005" s="40">
        <v>0.22123315399999999</v>
      </c>
      <c r="AL2005" s="40">
        <v>0.21664550199999999</v>
      </c>
      <c r="AM2005" s="40">
        <v>0.21233990799999999</v>
      </c>
      <c r="AN2005" s="40">
        <v>0.24780611</v>
      </c>
      <c r="AO2005" s="40">
        <v>0.241979732</v>
      </c>
      <c r="AP2005" s="40">
        <v>0.23605811500000001</v>
      </c>
      <c r="AQ2005" s="40">
        <v>0.230631842</v>
      </c>
      <c r="AR2005" s="40">
        <v>0.22581236499999999</v>
      </c>
      <c r="AS2005" s="40">
        <v>0.21914984800000001</v>
      </c>
      <c r="AT2005" s="40">
        <v>0.21671775700000001</v>
      </c>
      <c r="AU2005" s="40">
        <v>0.21089228400000001</v>
      </c>
      <c r="AV2005" s="40">
        <v>0.206455835</v>
      </c>
      <c r="AW2005" s="40">
        <v>0.203589782</v>
      </c>
      <c r="AX2005" s="40">
        <v>0.20417199799999999</v>
      </c>
      <c r="AY2005" s="40">
        <v>0.20656817699999999</v>
      </c>
      <c r="AZ2005" s="40">
        <v>0.20442216099999999</v>
      </c>
      <c r="BA2005" s="40">
        <v>0.20093634899999999</v>
      </c>
      <c r="BB2005" s="40">
        <v>0.198405204</v>
      </c>
      <c r="BC2005" s="40">
        <v>0.200075946</v>
      </c>
      <c r="BD2005" s="40">
        <v>0.20051587000000001</v>
      </c>
      <c r="BE2005" s="40">
        <v>0.19762407400000001</v>
      </c>
      <c r="BF2005" s="40">
        <v>0.19783015300000001</v>
      </c>
      <c r="BG2005" s="40">
        <v>0.19819409700000001</v>
      </c>
      <c r="BH2005" s="40">
        <v>0.192575623</v>
      </c>
      <c r="BI2005" s="40">
        <v>0.187631253</v>
      </c>
      <c r="BJ2005" s="40">
        <v>0.182713023</v>
      </c>
      <c r="BK2005" s="40">
        <v>0.177966708</v>
      </c>
    </row>
    <row r="2006" spans="1:63" x14ac:dyDescent="0.3">
      <c r="A2006" s="40" t="s">
        <v>344</v>
      </c>
      <c r="B2006" s="40" t="s">
        <v>149</v>
      </c>
      <c r="C2006" s="40" t="s">
        <v>330</v>
      </c>
      <c r="D2006" s="40" t="s">
        <v>338</v>
      </c>
      <c r="H2006" s="40">
        <v>0.64470653</v>
      </c>
      <c r="I2006" s="40">
        <v>0.63992056900000005</v>
      </c>
      <c r="J2006" s="40">
        <v>0.65211844100000005</v>
      </c>
      <c r="K2006" s="40">
        <v>0.64911279200000005</v>
      </c>
      <c r="L2006" s="40">
        <v>0.65974239400000001</v>
      </c>
      <c r="M2006" s="40">
        <v>0.619356028</v>
      </c>
      <c r="N2006" s="40">
        <v>0.62997439600000005</v>
      </c>
      <c r="O2006" s="40">
        <v>0.62492813700000005</v>
      </c>
      <c r="P2006" s="40">
        <v>0.66518379100000002</v>
      </c>
      <c r="Q2006" s="40">
        <v>0.61226784199999995</v>
      </c>
      <c r="R2006" s="40">
        <v>0.58350886000000002</v>
      </c>
      <c r="S2006" s="40">
        <v>0.52877643399999996</v>
      </c>
      <c r="T2006" s="40">
        <v>0.56037646900000004</v>
      </c>
      <c r="U2006" s="40">
        <v>0.50181846200000002</v>
      </c>
      <c r="V2006" s="40">
        <v>0.48318934299999999</v>
      </c>
      <c r="W2006" s="40">
        <v>0.47362747399999999</v>
      </c>
      <c r="X2006" s="40">
        <v>0.41607815999999997</v>
      </c>
      <c r="Y2006" s="40">
        <v>0.39213268699999998</v>
      </c>
      <c r="Z2006" s="40">
        <v>0.37628048600000003</v>
      </c>
      <c r="AA2006" s="40">
        <v>0.38279649300000002</v>
      </c>
      <c r="AB2006" s="40">
        <v>0.34663992700000001</v>
      </c>
      <c r="AC2006" s="40">
        <v>0.34662791100000001</v>
      </c>
      <c r="AD2006" s="40">
        <v>0.339441259</v>
      </c>
      <c r="AE2006" s="40">
        <v>0.35570969400000002</v>
      </c>
      <c r="AF2006" s="40">
        <v>0.36092074099999999</v>
      </c>
      <c r="AG2006" s="40">
        <v>0.38303854199999998</v>
      </c>
      <c r="AH2006" s="40">
        <v>0.37234543399999998</v>
      </c>
      <c r="AI2006" s="40">
        <v>0.36728820699999998</v>
      </c>
      <c r="AJ2006" s="40">
        <v>0.35832108600000001</v>
      </c>
      <c r="AK2006" s="40">
        <v>0.35831923799999998</v>
      </c>
      <c r="AL2006" s="40">
        <v>0.36504993000000002</v>
      </c>
      <c r="AM2006" s="40">
        <v>0.36245932400000003</v>
      </c>
      <c r="AN2006" s="40">
        <v>0.35934917799999999</v>
      </c>
      <c r="AO2006" s="40">
        <v>0.35586743999999998</v>
      </c>
      <c r="AP2006" s="40">
        <v>0.362659079</v>
      </c>
      <c r="AQ2006" s="40">
        <v>0.36209479</v>
      </c>
      <c r="AR2006" s="40">
        <v>0.35561309000000002</v>
      </c>
      <c r="AS2006" s="40">
        <v>0.35039188300000002</v>
      </c>
      <c r="AT2006" s="40">
        <v>0.348813345</v>
      </c>
      <c r="AU2006" s="40">
        <v>0.33870027600000002</v>
      </c>
      <c r="AV2006" s="40">
        <v>0.32553616600000002</v>
      </c>
      <c r="AW2006" s="40">
        <v>0.32293703800000001</v>
      </c>
      <c r="AX2006" s="40">
        <v>0.32468860700000002</v>
      </c>
      <c r="AY2006" s="40">
        <v>0.31015563000000002</v>
      </c>
      <c r="AZ2006" s="40">
        <v>0.312501533</v>
      </c>
      <c r="BA2006" s="40">
        <v>0.30615900099999999</v>
      </c>
      <c r="BB2006" s="40">
        <v>0.30290402700000002</v>
      </c>
      <c r="BC2006" s="40">
        <v>0.29826109200000001</v>
      </c>
      <c r="BD2006" s="40">
        <v>0.27798957200000002</v>
      </c>
      <c r="BE2006" s="40">
        <v>0.27704431899999998</v>
      </c>
      <c r="BF2006" s="40">
        <v>0.27514123600000001</v>
      </c>
      <c r="BG2006" s="40">
        <v>0.27259261800000001</v>
      </c>
      <c r="BH2006" s="40">
        <v>0.26390064699999999</v>
      </c>
      <c r="BI2006" s="40">
        <v>0.25611634500000002</v>
      </c>
      <c r="BJ2006" s="40">
        <v>0.24919339200000001</v>
      </c>
      <c r="BK2006" s="40">
        <v>0.24251234299999999</v>
      </c>
    </row>
    <row r="2007" spans="1:63" x14ac:dyDescent="0.3">
      <c r="A2007" s="40" t="s">
        <v>339</v>
      </c>
      <c r="B2007" s="40" t="s">
        <v>7</v>
      </c>
      <c r="C2007" s="40" t="s">
        <v>329</v>
      </c>
      <c r="D2007" s="40" t="s">
        <v>340</v>
      </c>
      <c r="AW2007" s="40">
        <v>23.339139599999999</v>
      </c>
      <c r="AX2007" s="40">
        <v>20.51791575</v>
      </c>
      <c r="AY2007" s="40">
        <v>20.93184273</v>
      </c>
      <c r="AZ2007" s="40">
        <v>18.583619079999998</v>
      </c>
      <c r="BA2007" s="40">
        <v>21.934929690000001</v>
      </c>
      <c r="BB2007" s="40">
        <v>22.579449799999999</v>
      </c>
      <c r="BC2007" s="40">
        <v>22.227268120000002</v>
      </c>
      <c r="BD2007" s="40">
        <v>21.684245350000001</v>
      </c>
      <c r="BE2007" s="40">
        <v>22.38514954</v>
      </c>
      <c r="BF2007" s="40">
        <v>24.025646569999999</v>
      </c>
      <c r="BG2007" s="40">
        <v>23.688794059999999</v>
      </c>
      <c r="BH2007" s="40">
        <v>22.887865340000001</v>
      </c>
      <c r="BI2007" s="40">
        <v>26.406618630000001</v>
      </c>
      <c r="BJ2007" s="40">
        <v>22.592841459999999</v>
      </c>
      <c r="BK2007" s="40">
        <v>24.026240649999998</v>
      </c>
    </row>
    <row r="2008" spans="1:63" x14ac:dyDescent="0.3">
      <c r="A2008" s="40" t="s">
        <v>339</v>
      </c>
      <c r="B2008" s="40" t="s">
        <v>149</v>
      </c>
      <c r="C2008" s="40" t="s">
        <v>330</v>
      </c>
      <c r="D2008" s="40" t="s">
        <v>340</v>
      </c>
      <c r="AW2008" s="40">
        <v>4.6520972040000004</v>
      </c>
      <c r="AX2008" s="40">
        <v>5.7818109240000002</v>
      </c>
      <c r="AY2008" s="40">
        <v>9.0698756580000008</v>
      </c>
      <c r="AZ2008" s="40">
        <v>7.1180740650000001</v>
      </c>
      <c r="BA2008" s="40">
        <v>9.1219940699999995</v>
      </c>
      <c r="BB2008" s="40">
        <v>7.1292203589999996</v>
      </c>
      <c r="BC2008" s="40">
        <v>6.7126380919999997</v>
      </c>
      <c r="BD2008" s="40">
        <v>5.7329808680000003</v>
      </c>
      <c r="BE2008" s="40">
        <v>10.35512067</v>
      </c>
      <c r="BF2008" s="40">
        <v>7.7124413279999997</v>
      </c>
      <c r="BG2008" s="40">
        <v>10.232526010000001</v>
      </c>
      <c r="BH2008" s="40">
        <v>10.595989400000001</v>
      </c>
      <c r="BI2008" s="40">
        <v>10.67122114</v>
      </c>
      <c r="BJ2008" s="40">
        <v>10.91945561</v>
      </c>
      <c r="BK2008" s="40">
        <v>11.30690145</v>
      </c>
    </row>
    <row r="2009" spans="1:63" x14ac:dyDescent="0.3">
      <c r="A2009" s="40" t="s">
        <v>5</v>
      </c>
      <c r="B2009" s="40" t="s">
        <v>6</v>
      </c>
      <c r="C2009" s="40" t="s">
        <v>329</v>
      </c>
      <c r="D2009" s="40" t="s">
        <v>341</v>
      </c>
      <c r="H2009" s="40">
        <v>657.0048309</v>
      </c>
      <c r="I2009" s="40">
        <v>653.98048900000003</v>
      </c>
      <c r="J2009" s="40">
        <v>645.04008020000003</v>
      </c>
      <c r="K2009" s="40">
        <v>643.98264440000003</v>
      </c>
      <c r="L2009" s="40">
        <v>603.00429180000003</v>
      </c>
      <c r="M2009" s="40">
        <v>609.00157709999996</v>
      </c>
      <c r="N2009" s="40">
        <v>632.21212869999999</v>
      </c>
      <c r="O2009" s="40">
        <v>653.03214600000001</v>
      </c>
      <c r="P2009" s="40">
        <v>720.98119919999999</v>
      </c>
      <c r="Q2009" s="40">
        <v>631.97081089999995</v>
      </c>
      <c r="R2009" s="40">
        <v>649.03562120000004</v>
      </c>
      <c r="S2009" s="40">
        <v>657.9738562</v>
      </c>
      <c r="T2009" s="40">
        <v>718.0340314</v>
      </c>
      <c r="U2009" s="40">
        <v>720.97109179999995</v>
      </c>
      <c r="V2009" s="40">
        <v>721.02338799999995</v>
      </c>
      <c r="W2009" s="40">
        <v>725.98323660000005</v>
      </c>
      <c r="X2009" s="40">
        <v>712.98292160000005</v>
      </c>
      <c r="Y2009" s="40">
        <v>712.0371758</v>
      </c>
      <c r="Z2009" s="40">
        <v>708.95522389999996</v>
      </c>
      <c r="AA2009" s="40">
        <v>703.99741059999997</v>
      </c>
      <c r="AB2009" s="40">
        <v>700.50986479999995</v>
      </c>
      <c r="AC2009" s="40">
        <v>699.06790950000004</v>
      </c>
      <c r="AD2009" s="40">
        <v>695.41890220000005</v>
      </c>
      <c r="AE2009" s="40">
        <v>688.84120170000006</v>
      </c>
      <c r="AF2009" s="40">
        <v>685.81607659999997</v>
      </c>
      <c r="AG2009" s="40">
        <v>898.89415480000002</v>
      </c>
      <c r="AH2009" s="40">
        <v>955.92864640000005</v>
      </c>
      <c r="AI2009" s="40">
        <v>1006.016847</v>
      </c>
      <c r="AJ2009" s="40">
        <v>981.97548670000003</v>
      </c>
      <c r="AK2009" s="40">
        <v>774.38454349999995</v>
      </c>
      <c r="AL2009" s="40">
        <v>891.16167659999996</v>
      </c>
      <c r="AM2009" s="40">
        <v>1011.83581</v>
      </c>
      <c r="AN2009" s="40">
        <v>1201.4925370000001</v>
      </c>
      <c r="AO2009" s="40">
        <v>955.09383379999997</v>
      </c>
      <c r="AP2009" s="40">
        <v>737.23536739999997</v>
      </c>
      <c r="AQ2009" s="40">
        <v>794.86362240000005</v>
      </c>
      <c r="AR2009" s="40">
        <v>790.66866619999996</v>
      </c>
      <c r="AS2009" s="40">
        <v>868.88825540000005</v>
      </c>
      <c r="AT2009" s="40">
        <v>872.31302389999996</v>
      </c>
      <c r="AU2009" s="40">
        <v>920.68568389999996</v>
      </c>
      <c r="AV2009" s="40">
        <v>1026.8534340000001</v>
      </c>
      <c r="AW2009" s="40">
        <v>1169.9920279999999</v>
      </c>
      <c r="AX2009" s="40">
        <v>1139.975236</v>
      </c>
      <c r="AY2009" s="40">
        <v>1509.7478140000001</v>
      </c>
      <c r="AZ2009" s="40">
        <v>1568.196778</v>
      </c>
      <c r="BA2009" s="40">
        <v>1622.123795</v>
      </c>
      <c r="BB2009" s="40">
        <v>1682.022399</v>
      </c>
      <c r="BC2009" s="40">
        <v>1156.290792</v>
      </c>
      <c r="BD2009" s="40">
        <v>1849.5694779999999</v>
      </c>
      <c r="BE2009" s="40">
        <v>1878.188463</v>
      </c>
      <c r="BF2009" s="40">
        <v>2132.8894930000001</v>
      </c>
      <c r="BG2009" s="40">
        <v>923.06702900000005</v>
      </c>
      <c r="BH2009" s="40">
        <v>2056.3293629999998</v>
      </c>
      <c r="BI2009" s="40">
        <v>2053.1295730000002</v>
      </c>
      <c r="BJ2009" s="40">
        <v>2058.0596860000001</v>
      </c>
      <c r="BK2009" s="40">
        <v>1751.358725</v>
      </c>
    </row>
    <row r="2010" spans="1:63" x14ac:dyDescent="0.3">
      <c r="A2010" s="40" t="s">
        <v>151</v>
      </c>
      <c r="B2010" s="40" t="s">
        <v>152</v>
      </c>
      <c r="C2010" s="40" t="s">
        <v>329</v>
      </c>
      <c r="D2010" s="40" t="s">
        <v>341</v>
      </c>
      <c r="H2010" s="40">
        <v>137.391672</v>
      </c>
      <c r="I2010" s="40">
        <v>127.7953691</v>
      </c>
      <c r="J2010" s="40">
        <v>141.4528056</v>
      </c>
      <c r="K2010" s="40">
        <v>149.89414260000001</v>
      </c>
      <c r="L2010" s="40">
        <v>150.750305</v>
      </c>
      <c r="M2010" s="40">
        <v>155.80754250000001</v>
      </c>
      <c r="N2010" s="40">
        <v>155.11882080000001</v>
      </c>
      <c r="O2010" s="40">
        <v>157.69341109999999</v>
      </c>
      <c r="P2010" s="40">
        <v>152.10294390000001</v>
      </c>
      <c r="Q2010" s="40">
        <v>154.615948</v>
      </c>
      <c r="R2010" s="40">
        <v>154.60700460000001</v>
      </c>
      <c r="S2010" s="40">
        <v>151.7232631</v>
      </c>
      <c r="T2010" s="40">
        <v>158.40270269999999</v>
      </c>
      <c r="U2010" s="40">
        <v>146.93208670000001</v>
      </c>
      <c r="V2010" s="40">
        <v>162.46492259999999</v>
      </c>
      <c r="W2010" s="40">
        <v>164.3736423</v>
      </c>
      <c r="X2010" s="40">
        <v>167.10206289999999</v>
      </c>
      <c r="Y2010" s="40">
        <v>163.70280339999999</v>
      </c>
      <c r="Z2010" s="40">
        <v>194</v>
      </c>
      <c r="AA2010" s="40">
        <v>203.66713680000001</v>
      </c>
      <c r="AB2010" s="40">
        <v>210.1073676</v>
      </c>
      <c r="AC2010" s="40">
        <v>205.50492840000001</v>
      </c>
      <c r="AD2010" s="40">
        <v>207.49542959999999</v>
      </c>
      <c r="AE2010" s="40">
        <v>202.0019839</v>
      </c>
      <c r="AF2010" s="40">
        <v>222.1258134</v>
      </c>
      <c r="AG2010" s="40">
        <v>219.20065930000001</v>
      </c>
      <c r="AH2010" s="40">
        <v>227.4059599</v>
      </c>
      <c r="AI2010" s="40">
        <v>244.24348989999999</v>
      </c>
      <c r="AJ2010" s="40">
        <v>216.14317019999999</v>
      </c>
      <c r="AK2010" s="40">
        <v>217.50092699999999</v>
      </c>
      <c r="AL2010" s="40">
        <v>219.00796260000001</v>
      </c>
      <c r="AM2010" s="40">
        <v>219.9942504</v>
      </c>
      <c r="AN2010" s="40">
        <v>215.03910450000001</v>
      </c>
      <c r="AO2010" s="40">
        <v>176.29559900000001</v>
      </c>
      <c r="AP2010" s="40">
        <v>201.99489449999999</v>
      </c>
      <c r="AQ2010" s="40">
        <v>196.7164502</v>
      </c>
      <c r="AR2010" s="40">
        <v>212.58161269999999</v>
      </c>
      <c r="AS2010" s="40">
        <v>204.20017240000001</v>
      </c>
      <c r="AT2010" s="40">
        <v>201.99923630000001</v>
      </c>
      <c r="AU2010" s="40">
        <v>207.3713774</v>
      </c>
      <c r="AV2010" s="40">
        <v>220.99337750000001</v>
      </c>
      <c r="AW2010" s="40">
        <v>223.40693769999999</v>
      </c>
      <c r="AX2010" s="40">
        <v>219.99844300000001</v>
      </c>
      <c r="AY2010" s="40">
        <v>218.8005421</v>
      </c>
      <c r="AZ2010" s="40">
        <v>220.89637730000001</v>
      </c>
      <c r="BA2010" s="40">
        <v>232.50117460000001</v>
      </c>
      <c r="BB2010" s="40">
        <v>231.75690180000001</v>
      </c>
      <c r="BC2010" s="40">
        <v>232.808401</v>
      </c>
      <c r="BD2010" s="40">
        <v>239.6913342</v>
      </c>
      <c r="BE2010" s="40">
        <v>263.02094369999998</v>
      </c>
      <c r="BF2010" s="40">
        <v>294.93800210000001</v>
      </c>
      <c r="BG2010" s="40">
        <v>232.20074080000001</v>
      </c>
      <c r="BH2010" s="40">
        <v>215.707255</v>
      </c>
      <c r="BI2010" s="40">
        <v>177.8129691</v>
      </c>
      <c r="BJ2010" s="40">
        <v>208.807309</v>
      </c>
      <c r="BK2010" s="40">
        <v>290.33429849999999</v>
      </c>
    </row>
    <row r="2011" spans="1:63" x14ac:dyDescent="0.3">
      <c r="A2011" s="40" t="s">
        <v>157</v>
      </c>
      <c r="B2011" s="40" t="s">
        <v>158</v>
      </c>
      <c r="C2011" s="40" t="s">
        <v>329</v>
      </c>
      <c r="D2011" s="40" t="s">
        <v>341</v>
      </c>
      <c r="AN2011" s="40">
        <v>4040.2322920000001</v>
      </c>
      <c r="AO2011" s="40">
        <v>5392.8537710000001</v>
      </c>
      <c r="AP2011" s="40">
        <v>6532.4837930000003</v>
      </c>
      <c r="AQ2011" s="40">
        <v>7737.577456</v>
      </c>
      <c r="AR2011" s="40">
        <v>7504.3967089999996</v>
      </c>
      <c r="AS2011" s="40">
        <v>6319.8606360000003</v>
      </c>
      <c r="AT2011" s="40">
        <v>7463.0250759999999</v>
      </c>
      <c r="AU2011" s="40">
        <v>7184.2963360000003</v>
      </c>
      <c r="AV2011" s="40">
        <v>8001.463272</v>
      </c>
      <c r="AW2011" s="40">
        <v>6648.6924719999997</v>
      </c>
      <c r="AX2011" s="40">
        <v>8486.4061249999995</v>
      </c>
      <c r="AY2011" s="40">
        <v>8721.9009119999992</v>
      </c>
      <c r="AZ2011" s="40">
        <v>9365.3489059999993</v>
      </c>
      <c r="BA2011" s="40">
        <v>8106.1536489999999</v>
      </c>
      <c r="BB2011" s="40">
        <v>8502.9485750000003</v>
      </c>
      <c r="BC2011" s="40">
        <v>9168.0495059999994</v>
      </c>
      <c r="BD2011" s="40">
        <v>9232.8255570000001</v>
      </c>
      <c r="BE2011" s="40">
        <v>9690.7474899999997</v>
      </c>
      <c r="BF2011" s="40">
        <v>9589.0920679999999</v>
      </c>
      <c r="BG2011" s="40">
        <v>9600.9145979999994</v>
      </c>
      <c r="BH2011" s="40">
        <v>9837.8810819999999</v>
      </c>
      <c r="BI2011" s="40">
        <v>10152.086520000001</v>
      </c>
      <c r="BJ2011" s="40">
        <v>9974.2290990000001</v>
      </c>
      <c r="BK2011" s="40">
        <v>10219.29348</v>
      </c>
    </row>
    <row r="2012" spans="1:63" x14ac:dyDescent="0.3">
      <c r="A2012" s="40" t="s">
        <v>159</v>
      </c>
      <c r="B2012" s="40" t="s">
        <v>160</v>
      </c>
      <c r="C2012" s="40" t="s">
        <v>329</v>
      </c>
      <c r="D2012" s="40" t="s">
        <v>341</v>
      </c>
      <c r="H2012" s="40">
        <v>1105.662409</v>
      </c>
      <c r="I2012" s="40">
        <v>1260.2278940000001</v>
      </c>
      <c r="J2012" s="40">
        <v>1369.1646000000001</v>
      </c>
      <c r="K2012" s="40">
        <v>1432.4841610000001</v>
      </c>
      <c r="L2012" s="40">
        <v>1569.779528</v>
      </c>
      <c r="M2012" s="40">
        <v>1419.024476</v>
      </c>
      <c r="N2012" s="40">
        <v>1623.7027439999999</v>
      </c>
      <c r="O2012" s="40">
        <v>1811.4300149999999</v>
      </c>
      <c r="P2012" s="40">
        <v>1783.786646</v>
      </c>
      <c r="Q2012" s="40">
        <v>1635.085276</v>
      </c>
      <c r="R2012" s="40">
        <v>1580.7298060000001</v>
      </c>
      <c r="S2012" s="40">
        <v>1721.686747</v>
      </c>
      <c r="T2012" s="40">
        <v>1872.357039</v>
      </c>
      <c r="U2012" s="40">
        <v>1879.812158</v>
      </c>
      <c r="V2012" s="40">
        <v>1881.2636030000001</v>
      </c>
      <c r="W2012" s="40">
        <v>2044.698635</v>
      </c>
      <c r="X2012" s="40">
        <v>2048.8470470000002</v>
      </c>
      <c r="Y2012" s="40">
        <v>1971.5509050000001</v>
      </c>
      <c r="Z2012" s="40">
        <v>1853.694551</v>
      </c>
      <c r="AA2012" s="40">
        <v>1796.8019650000001</v>
      </c>
      <c r="AB2012" s="40">
        <v>1427.6376789999999</v>
      </c>
      <c r="AC2012" s="40">
        <v>1501.408774</v>
      </c>
      <c r="AD2012" s="40">
        <v>1619.0226150000001</v>
      </c>
      <c r="AE2012" s="40">
        <v>1295.1768300000001</v>
      </c>
      <c r="AF2012" s="40">
        <v>1784.5660419999999</v>
      </c>
      <c r="AG2012" s="40">
        <v>1794.768317</v>
      </c>
      <c r="AH2012" s="40">
        <v>1846.932738</v>
      </c>
      <c r="AI2012" s="40">
        <v>1890.71093</v>
      </c>
      <c r="AJ2012" s="40">
        <v>1834.449216</v>
      </c>
      <c r="AK2012" s="40">
        <v>1785.4238700000001</v>
      </c>
      <c r="AL2012" s="40">
        <v>1707.5402939999999</v>
      </c>
      <c r="AM2012" s="40">
        <v>1804.767323</v>
      </c>
      <c r="AN2012" s="40">
        <v>1737.8189159999999</v>
      </c>
      <c r="AO2012" s="40">
        <v>1889.3123760000001</v>
      </c>
      <c r="AP2012" s="40">
        <v>1842.380355</v>
      </c>
      <c r="AQ2012" s="40">
        <v>1903.0065589999999</v>
      </c>
      <c r="AR2012" s="40">
        <v>1932.699685</v>
      </c>
      <c r="AS2012" s="40">
        <v>1841.0597479999999</v>
      </c>
      <c r="AT2012" s="40">
        <v>1962.77019</v>
      </c>
      <c r="AU2012" s="40">
        <v>1884.618909</v>
      </c>
      <c r="AV2012" s="40">
        <v>2055.1646740000001</v>
      </c>
      <c r="AW2012" s="40">
        <v>2046.3065240000001</v>
      </c>
      <c r="AX2012" s="40">
        <v>2102.7021770000001</v>
      </c>
      <c r="AY2012" s="40">
        <v>1771.6243010000001</v>
      </c>
      <c r="AZ2012" s="40">
        <v>2177.923577</v>
      </c>
      <c r="BA2012" s="40">
        <v>2390.8272590000001</v>
      </c>
      <c r="BB2012" s="40">
        <v>2038.1495689999999</v>
      </c>
      <c r="BC2012" s="40">
        <v>2021.808691</v>
      </c>
      <c r="BD2012" s="40">
        <v>2332.5426459999999</v>
      </c>
      <c r="BE2012" s="40">
        <v>2542.2121510000002</v>
      </c>
      <c r="BF2012" s="40">
        <v>2679.6388489999999</v>
      </c>
      <c r="BG2012" s="40">
        <v>2700.3582070000002</v>
      </c>
      <c r="BH2012" s="40">
        <v>2730.6301530000001</v>
      </c>
      <c r="BI2012" s="40">
        <v>2669.684855</v>
      </c>
      <c r="BJ2012" s="40">
        <v>2551.5456650000001</v>
      </c>
      <c r="BK2012" s="40">
        <v>2811.7437260000002</v>
      </c>
    </row>
    <row r="2013" spans="1:63" x14ac:dyDescent="0.3">
      <c r="A2013" s="40" t="s">
        <v>275</v>
      </c>
      <c r="B2013" s="40" t="s">
        <v>276</v>
      </c>
      <c r="C2013" s="40" t="s">
        <v>329</v>
      </c>
      <c r="D2013" s="40" t="s">
        <v>341</v>
      </c>
      <c r="H2013" s="40">
        <v>888.009861</v>
      </c>
      <c r="I2013" s="40">
        <v>941.01952770000003</v>
      </c>
      <c r="J2013" s="40">
        <v>950.00568759999999</v>
      </c>
      <c r="K2013" s="40">
        <v>987.88197520000006</v>
      </c>
      <c r="L2013" s="40">
        <v>982.63510799999995</v>
      </c>
      <c r="M2013" s="40">
        <v>1101.731315</v>
      </c>
      <c r="N2013" s="40">
        <v>1122.4148359999999</v>
      </c>
      <c r="O2013" s="40">
        <v>1150.8065469999999</v>
      </c>
      <c r="P2013" s="40">
        <v>1124.0834890000001</v>
      </c>
      <c r="Q2013" s="40">
        <v>1107.032512</v>
      </c>
      <c r="R2013" s="40">
        <v>1120.7347689999999</v>
      </c>
      <c r="S2013" s="40">
        <v>1130.7298619999999</v>
      </c>
      <c r="T2013" s="40">
        <v>1160.741761</v>
      </c>
      <c r="U2013" s="40">
        <v>1178.891959</v>
      </c>
      <c r="V2013" s="40">
        <v>1190.4945990000001</v>
      </c>
      <c r="W2013" s="40">
        <v>1179.487388</v>
      </c>
      <c r="X2013" s="40">
        <v>1291.362779</v>
      </c>
      <c r="Y2013" s="40">
        <v>1257.284727</v>
      </c>
      <c r="Z2013" s="40">
        <v>1281.5478519999999</v>
      </c>
      <c r="AA2013" s="40">
        <v>1330.599952</v>
      </c>
      <c r="AB2013" s="40">
        <v>1315.7334900000001</v>
      </c>
      <c r="AC2013" s="40">
        <v>1307.975152</v>
      </c>
      <c r="AD2013" s="40">
        <v>1318.702665</v>
      </c>
      <c r="AE2013" s="40">
        <v>1304.889246</v>
      </c>
      <c r="AF2013" s="40">
        <v>1325.993254</v>
      </c>
      <c r="AG2013" s="40">
        <v>1338.2661880000001</v>
      </c>
      <c r="AH2013" s="40">
        <v>1240.5014329999999</v>
      </c>
      <c r="AI2013" s="40">
        <v>1265.617287</v>
      </c>
      <c r="AJ2013" s="40">
        <v>1301.1581530000001</v>
      </c>
      <c r="AK2013" s="40">
        <v>1326.899193</v>
      </c>
      <c r="AL2013" s="40">
        <v>1295.4220049999999</v>
      </c>
      <c r="AM2013" s="40">
        <v>1339.4173900000001</v>
      </c>
      <c r="AN2013" s="40">
        <v>1415.274588</v>
      </c>
      <c r="AO2013" s="40">
        <v>1306.44659</v>
      </c>
      <c r="AP2013" s="40">
        <v>1342.2623579999999</v>
      </c>
      <c r="AQ2013" s="40">
        <v>1337.0072700000001</v>
      </c>
      <c r="AR2013" s="40">
        <v>1370.23687</v>
      </c>
      <c r="AS2013" s="40">
        <v>1391.4725169999999</v>
      </c>
      <c r="AT2013" s="40">
        <v>1404.2540509999999</v>
      </c>
      <c r="AU2013" s="40">
        <v>1406.604272</v>
      </c>
      <c r="AV2013" s="40">
        <v>1411.6149620000001</v>
      </c>
      <c r="AW2013" s="40">
        <v>1416.276552</v>
      </c>
      <c r="AX2013" s="40">
        <v>1420.2288619999999</v>
      </c>
      <c r="AY2013" s="40">
        <v>1440.042911</v>
      </c>
      <c r="AZ2013" s="40">
        <v>1508.8544280000001</v>
      </c>
      <c r="BA2013" s="40">
        <v>1521.7554660000001</v>
      </c>
      <c r="BB2013" s="40">
        <v>1535.860332</v>
      </c>
      <c r="BC2013" s="40">
        <v>1549.1211410000001</v>
      </c>
      <c r="BD2013" s="40">
        <v>1562.7794699999999</v>
      </c>
      <c r="BE2013" s="40">
        <v>1577.0102079999999</v>
      </c>
      <c r="BF2013" s="40">
        <v>1420.1492129999999</v>
      </c>
      <c r="BG2013" s="40">
        <v>1489.7698419999999</v>
      </c>
      <c r="BH2013" s="40">
        <v>1153.45913</v>
      </c>
      <c r="BI2013" s="40">
        <v>1196.239791</v>
      </c>
      <c r="BJ2013" s="40">
        <v>1075.588305</v>
      </c>
      <c r="BK2013" s="40">
        <v>1055.633497</v>
      </c>
    </row>
    <row r="2014" spans="1:63" x14ac:dyDescent="0.3">
      <c r="A2014" s="40" t="s">
        <v>277</v>
      </c>
      <c r="B2014" s="40" t="s">
        <v>278</v>
      </c>
      <c r="C2014" s="40" t="s">
        <v>329</v>
      </c>
      <c r="D2014" s="40" t="s">
        <v>341</v>
      </c>
      <c r="H2014" s="40">
        <v>878.16556630000002</v>
      </c>
      <c r="I2014" s="40">
        <v>876.09639730000004</v>
      </c>
      <c r="J2014" s="40">
        <v>890.59085210000001</v>
      </c>
      <c r="K2014" s="40">
        <v>898.04699110000001</v>
      </c>
      <c r="L2014" s="40">
        <v>1110.2662</v>
      </c>
      <c r="M2014" s="40">
        <v>1128.602519</v>
      </c>
      <c r="N2014" s="40">
        <v>972.10164339999994</v>
      </c>
      <c r="O2014" s="40">
        <v>1174.2489700000001</v>
      </c>
      <c r="P2014" s="40">
        <v>1184.291326</v>
      </c>
      <c r="Q2014" s="40">
        <v>1120.3129220000001</v>
      </c>
      <c r="R2014" s="40">
        <v>1202.2807479999999</v>
      </c>
      <c r="S2014" s="40">
        <v>1262.441294</v>
      </c>
      <c r="T2014" s="40">
        <v>1310.336051</v>
      </c>
      <c r="U2014" s="40">
        <v>1272.2125140000001</v>
      </c>
      <c r="V2014" s="40">
        <v>1160.345847</v>
      </c>
      <c r="W2014" s="40">
        <v>1165.482796</v>
      </c>
      <c r="X2014" s="40">
        <v>1175.2440710000001</v>
      </c>
      <c r="Y2014" s="40">
        <v>1237.167148</v>
      </c>
      <c r="Z2014" s="40">
        <v>1246.382979</v>
      </c>
      <c r="AA2014" s="40">
        <v>1053.983493</v>
      </c>
      <c r="AB2014" s="40">
        <v>1165.601212</v>
      </c>
      <c r="AC2014" s="40">
        <v>1268.2405269999999</v>
      </c>
      <c r="AD2014" s="40">
        <v>1225.3568310000001</v>
      </c>
      <c r="AE2014" s="40">
        <v>1234.1733019999999</v>
      </c>
      <c r="AF2014" s="40">
        <v>1217.1727969999999</v>
      </c>
      <c r="AG2014" s="40">
        <v>1267.1173679999999</v>
      </c>
      <c r="AH2014" s="40">
        <v>1252.8109400000001</v>
      </c>
      <c r="AI2014" s="40">
        <v>1289.91266</v>
      </c>
      <c r="AJ2014" s="40">
        <v>1346.3769709999999</v>
      </c>
      <c r="AK2014" s="40">
        <v>1425.4089759999999</v>
      </c>
      <c r="AL2014" s="40">
        <v>1472.175285</v>
      </c>
      <c r="AM2014" s="40">
        <v>1430.2034880000001</v>
      </c>
      <c r="AN2014" s="40">
        <v>1435.482939</v>
      </c>
      <c r="AO2014" s="40">
        <v>1235.7385099999999</v>
      </c>
      <c r="AP2014" s="40">
        <v>1354.35304</v>
      </c>
      <c r="AQ2014" s="40">
        <v>1397.509708</v>
      </c>
      <c r="AR2014" s="40">
        <v>1398.718703</v>
      </c>
      <c r="AS2014" s="40">
        <v>1440.1512740000001</v>
      </c>
      <c r="AT2014" s="40">
        <v>1509.979947</v>
      </c>
      <c r="AU2014" s="40">
        <v>1570.297822</v>
      </c>
      <c r="AV2014" s="40">
        <v>1587.133135</v>
      </c>
      <c r="AW2014" s="40">
        <v>1635.820025</v>
      </c>
      <c r="AX2014" s="40">
        <v>1772.6873450000001</v>
      </c>
      <c r="AY2014" s="40">
        <v>1683.3166759999999</v>
      </c>
      <c r="AZ2014" s="40">
        <v>1674.439445</v>
      </c>
      <c r="BA2014" s="40">
        <v>1928.6225509999999</v>
      </c>
      <c r="BB2014" s="40">
        <v>1394.4621</v>
      </c>
      <c r="BC2014" s="40">
        <v>1780.0963280000001</v>
      </c>
      <c r="BD2014" s="40">
        <v>1792.576849</v>
      </c>
      <c r="BE2014" s="40">
        <v>1893.2733760000001</v>
      </c>
      <c r="BF2014" s="40">
        <v>1874.120709</v>
      </c>
      <c r="BG2014" s="40">
        <v>1836.356188</v>
      </c>
      <c r="BH2014" s="40">
        <v>1881.433681</v>
      </c>
      <c r="BI2014" s="40">
        <v>1914.554799</v>
      </c>
      <c r="BJ2014" s="40">
        <v>1887.168993</v>
      </c>
      <c r="BK2014" s="40">
        <v>1878.9884219999999</v>
      </c>
    </row>
    <row r="2015" spans="1:63" x14ac:dyDescent="0.3">
      <c r="A2015" s="40" t="s">
        <v>165</v>
      </c>
      <c r="B2015" s="40" t="s">
        <v>166</v>
      </c>
      <c r="C2015" s="40" t="s">
        <v>329</v>
      </c>
      <c r="D2015" s="40" t="s">
        <v>341</v>
      </c>
      <c r="H2015" s="40">
        <v>731.47937090000005</v>
      </c>
      <c r="I2015" s="40">
        <v>702.63341879999996</v>
      </c>
      <c r="J2015" s="40">
        <v>716.71605750000003</v>
      </c>
      <c r="K2015" s="40">
        <v>713.43766860000005</v>
      </c>
      <c r="L2015" s="40">
        <v>731.00352680000003</v>
      </c>
      <c r="M2015" s="40">
        <v>783.97401190000005</v>
      </c>
      <c r="N2015" s="40">
        <v>824.00749450000001</v>
      </c>
      <c r="O2015" s="40">
        <v>757.6241172</v>
      </c>
      <c r="P2015" s="40">
        <v>811.39201979999996</v>
      </c>
      <c r="Q2015" s="40">
        <v>685.87400000000002</v>
      </c>
      <c r="R2015" s="40">
        <v>689.98299859999997</v>
      </c>
      <c r="S2015" s="40">
        <v>774.02226080000003</v>
      </c>
      <c r="T2015" s="40">
        <v>1029.983978</v>
      </c>
      <c r="U2015" s="40">
        <v>1029.960139</v>
      </c>
      <c r="V2015" s="40">
        <v>948.04967639999995</v>
      </c>
      <c r="W2015" s="40">
        <v>949.98743400000001</v>
      </c>
      <c r="X2015" s="40">
        <v>954.96894410000004</v>
      </c>
      <c r="Y2015" s="40">
        <v>960.02252250000004</v>
      </c>
      <c r="Z2015" s="40">
        <v>998.61913939999999</v>
      </c>
      <c r="AA2015" s="40">
        <v>1112.97633</v>
      </c>
      <c r="AB2015" s="40">
        <v>1120.500254</v>
      </c>
      <c r="AC2015" s="40">
        <v>1270.0642049999999</v>
      </c>
      <c r="AD2015" s="40">
        <v>1274.02863</v>
      </c>
      <c r="AE2015" s="40">
        <v>1303.9215690000001</v>
      </c>
      <c r="AF2015" s="40">
        <v>1404.103143</v>
      </c>
      <c r="AG2015" s="40">
        <v>1523.8970589999999</v>
      </c>
      <c r="AH2015" s="40">
        <v>1428.930186</v>
      </c>
      <c r="AI2015" s="40">
        <v>1428.934655</v>
      </c>
      <c r="AJ2015" s="40">
        <v>1533.990397</v>
      </c>
      <c r="AK2015" s="40">
        <v>1548.248374</v>
      </c>
      <c r="AL2015" s="40">
        <v>1600.688553</v>
      </c>
      <c r="AM2015" s="40">
        <v>1377.1621620000001</v>
      </c>
      <c r="AN2015" s="40">
        <v>1355.261201</v>
      </c>
      <c r="AO2015" s="40">
        <v>1520.1172180000001</v>
      </c>
      <c r="AP2015" s="40">
        <v>1726.6968119999999</v>
      </c>
      <c r="AQ2015" s="40">
        <v>1677.355804</v>
      </c>
      <c r="AR2015" s="40">
        <v>1862.650353</v>
      </c>
      <c r="AS2015" s="40">
        <v>2010.9904650000001</v>
      </c>
      <c r="AT2015" s="40">
        <v>1840.4820380000001</v>
      </c>
      <c r="AU2015" s="40">
        <v>1828.761663</v>
      </c>
      <c r="AV2015" s="40">
        <v>1712.541757</v>
      </c>
      <c r="AW2015" s="40">
        <v>2312.4460680000002</v>
      </c>
      <c r="AX2015" s="40">
        <v>1849.307861</v>
      </c>
      <c r="AY2015" s="40">
        <v>1715.1291659999999</v>
      </c>
      <c r="AZ2015" s="40">
        <v>2666.1297850000001</v>
      </c>
      <c r="BA2015" s="40">
        <v>2492.2125940000001</v>
      </c>
      <c r="BB2015" s="40">
        <v>2474.379085</v>
      </c>
      <c r="BC2015" s="40">
        <v>2727.4301780000001</v>
      </c>
      <c r="BD2015" s="40">
        <v>2531.9461719999999</v>
      </c>
      <c r="BE2015" s="40">
        <v>2725.186698</v>
      </c>
      <c r="BF2015" s="40">
        <v>2816.1953699999999</v>
      </c>
      <c r="BG2015" s="40">
        <v>2315.1082580000002</v>
      </c>
      <c r="BH2015" s="40">
        <v>2583.7818699999998</v>
      </c>
      <c r="BI2015" s="40">
        <v>2445.4412179999999</v>
      </c>
      <c r="BJ2015" s="40">
        <v>2051.4390939999998</v>
      </c>
      <c r="BK2015" s="40">
        <v>2078.3211940000001</v>
      </c>
    </row>
    <row r="2016" spans="1:63" x14ac:dyDescent="0.3">
      <c r="A2016" s="40" t="s">
        <v>171</v>
      </c>
      <c r="B2016" s="40" t="s">
        <v>172</v>
      </c>
      <c r="C2016" s="40" t="s">
        <v>329</v>
      </c>
      <c r="D2016" s="40" t="s">
        <v>341</v>
      </c>
      <c r="H2016" s="40">
        <v>156.0772834</v>
      </c>
      <c r="I2016" s="40">
        <v>177.53366199999999</v>
      </c>
      <c r="J2016" s="40">
        <v>96.644869569999997</v>
      </c>
      <c r="K2016" s="40">
        <v>125.56648800000001</v>
      </c>
      <c r="L2016" s="40">
        <v>122.19914730000001</v>
      </c>
      <c r="M2016" s="40">
        <v>182.7757009</v>
      </c>
      <c r="N2016" s="40">
        <v>189.58298189999999</v>
      </c>
      <c r="O2016" s="40">
        <v>174.84456499999999</v>
      </c>
      <c r="P2016" s="40">
        <v>171.53250929999999</v>
      </c>
      <c r="Q2016" s="40">
        <v>200.3395419</v>
      </c>
      <c r="R2016" s="40">
        <v>188.4167908</v>
      </c>
      <c r="S2016" s="40">
        <v>188.28943670000001</v>
      </c>
      <c r="T2016" s="40">
        <v>194.68878090000001</v>
      </c>
      <c r="U2016" s="40">
        <v>204.5811966</v>
      </c>
      <c r="V2016" s="40">
        <v>204.12355790000001</v>
      </c>
      <c r="W2016" s="40">
        <v>213.26954620000001</v>
      </c>
      <c r="X2016" s="40">
        <v>226.11746690000001</v>
      </c>
      <c r="Y2016" s="40">
        <v>240.75459849999999</v>
      </c>
      <c r="Z2016" s="40">
        <v>234.27782379999999</v>
      </c>
      <c r="AA2016" s="40">
        <v>224.9112963</v>
      </c>
      <c r="AB2016" s="40">
        <v>259.00027139999997</v>
      </c>
      <c r="AC2016" s="40">
        <v>263.46176300000002</v>
      </c>
      <c r="AD2016" s="40">
        <v>268.10486309999999</v>
      </c>
      <c r="AE2016" s="40">
        <v>278.2496481</v>
      </c>
      <c r="AF2016" s="40">
        <v>274.48503629999999</v>
      </c>
      <c r="AG2016" s="40">
        <v>239.0504904</v>
      </c>
      <c r="AH2016" s="40">
        <v>227.8314756</v>
      </c>
      <c r="AI2016" s="40">
        <v>239.756619</v>
      </c>
      <c r="AJ2016" s="40">
        <v>226.48536290000001</v>
      </c>
      <c r="AK2016" s="40">
        <v>254.0840207</v>
      </c>
      <c r="AL2016" s="40">
        <v>270.80756700000001</v>
      </c>
      <c r="AM2016" s="40">
        <v>248.9665559</v>
      </c>
      <c r="AN2016" s="40">
        <v>160.10558069999999</v>
      </c>
      <c r="AO2016" s="40">
        <v>125.722292</v>
      </c>
      <c r="AP2016" s="40">
        <v>125.02457870000001</v>
      </c>
      <c r="AQ2016" s="40">
        <v>145.2739943</v>
      </c>
      <c r="AR2016" s="40">
        <v>197.88592679999999</v>
      </c>
      <c r="AS2016" s="40">
        <v>199.69771750000001</v>
      </c>
      <c r="AT2016" s="40">
        <v>217.02715810000001</v>
      </c>
      <c r="AU2016" s="40">
        <v>282.5710244</v>
      </c>
      <c r="AV2016" s="40">
        <v>311.84118289999998</v>
      </c>
      <c r="AW2016" s="40">
        <v>299.92901590000002</v>
      </c>
      <c r="AX2016" s="40">
        <v>315.22715240000002</v>
      </c>
      <c r="AY2016" s="40">
        <v>332.47576359999999</v>
      </c>
      <c r="AZ2016" s="40">
        <v>349.20074349999999</v>
      </c>
      <c r="BA2016" s="40">
        <v>325.62000180000001</v>
      </c>
      <c r="BB2016" s="40">
        <v>351.03743839999998</v>
      </c>
      <c r="BC2016" s="40">
        <v>364.35579940000002</v>
      </c>
      <c r="BD2016" s="40">
        <v>356.19557090000001</v>
      </c>
      <c r="BE2016" s="40">
        <v>386.77990829999999</v>
      </c>
      <c r="BF2016" s="40">
        <v>408.7258003</v>
      </c>
      <c r="BG2016" s="40">
        <v>408.52359630000001</v>
      </c>
      <c r="BH2016" s="40">
        <v>463.325872</v>
      </c>
      <c r="BI2016" s="40">
        <v>439.39237689999999</v>
      </c>
      <c r="BJ2016" s="40">
        <v>456.89850250000001</v>
      </c>
      <c r="BK2016" s="40">
        <v>484</v>
      </c>
    </row>
    <row r="2017" spans="1:63" x14ac:dyDescent="0.3">
      <c r="A2017" s="40" t="s">
        <v>175</v>
      </c>
      <c r="B2017" s="40" t="s">
        <v>176</v>
      </c>
      <c r="C2017" s="40" t="s">
        <v>329</v>
      </c>
      <c r="D2017" s="40" t="s">
        <v>341</v>
      </c>
      <c r="H2017" s="40">
        <v>6092.8350469999996</v>
      </c>
      <c r="I2017" s="40">
        <v>6207.2857020000001</v>
      </c>
      <c r="J2017" s="40">
        <v>6612.4237590000002</v>
      </c>
      <c r="K2017" s="40">
        <v>6388.9922310000002</v>
      </c>
      <c r="L2017" s="40">
        <v>6412.1132319999997</v>
      </c>
      <c r="M2017" s="40">
        <v>6120.0623519999999</v>
      </c>
      <c r="N2017" s="40">
        <v>6877.3377380000002</v>
      </c>
      <c r="O2017" s="40">
        <v>6961.6391649999996</v>
      </c>
      <c r="P2017" s="40">
        <v>6772.356162</v>
      </c>
      <c r="Q2017" s="40">
        <v>6855.6840780000002</v>
      </c>
      <c r="R2017" s="40">
        <v>7360.6327590000001</v>
      </c>
      <c r="S2017" s="40">
        <v>7497.9045109999997</v>
      </c>
      <c r="T2017" s="40">
        <v>6419.7320099999997</v>
      </c>
      <c r="U2017" s="40">
        <v>7239.5047450000002</v>
      </c>
      <c r="V2017" s="40">
        <v>7115.178527</v>
      </c>
      <c r="W2017" s="40">
        <v>7382.6913400000003</v>
      </c>
      <c r="X2017" s="40">
        <v>7022.0833329999996</v>
      </c>
      <c r="Y2017" s="40">
        <v>6798.5289409999996</v>
      </c>
      <c r="Z2017" s="40">
        <v>6959.3190850000001</v>
      </c>
      <c r="AA2017" s="40">
        <v>6631.5768600000001</v>
      </c>
      <c r="AB2017" s="40">
        <v>6717.4461810000003</v>
      </c>
      <c r="AC2017" s="40">
        <v>7086.9207130000004</v>
      </c>
      <c r="AD2017" s="40">
        <v>6950.1895439999998</v>
      </c>
      <c r="AE2017" s="40">
        <v>7313.8592120000003</v>
      </c>
      <c r="AF2017" s="40">
        <v>7019.5044099999996</v>
      </c>
      <c r="AG2017" s="40">
        <v>7355.6379770000003</v>
      </c>
      <c r="AH2017" s="40">
        <v>7427.3678389999995</v>
      </c>
      <c r="AI2017" s="40">
        <v>7263.0224349999999</v>
      </c>
      <c r="AJ2017" s="40">
        <v>6723.0378190000001</v>
      </c>
      <c r="AK2017" s="40">
        <v>6156.9248390000002</v>
      </c>
      <c r="AL2017" s="40">
        <v>5685.173941</v>
      </c>
      <c r="AM2017" s="40">
        <v>5352.3277230000003</v>
      </c>
      <c r="AN2017" s="40">
        <v>5927.6401429999996</v>
      </c>
      <c r="AO2017" s="40">
        <v>6184.0038679999998</v>
      </c>
      <c r="AP2017" s="40">
        <v>5295.1659499999996</v>
      </c>
      <c r="AQ2017" s="40">
        <v>5489.7646679999998</v>
      </c>
      <c r="AR2017" s="40">
        <v>5834.5952370000005</v>
      </c>
      <c r="AS2017" s="40">
        <v>4690.0692120000003</v>
      </c>
      <c r="AT2017" s="40">
        <v>4590.8588900000004</v>
      </c>
      <c r="AU2017" s="40">
        <v>5260.1337720000001</v>
      </c>
      <c r="AV2017" s="40">
        <v>4420.1064310000002</v>
      </c>
      <c r="AW2017" s="40">
        <v>4706.3123530000003</v>
      </c>
      <c r="AX2017" s="40">
        <v>4659.0874329999997</v>
      </c>
      <c r="AY2017" s="40">
        <v>4329.4974620000003</v>
      </c>
      <c r="AZ2017" s="40">
        <v>4283.3024109999997</v>
      </c>
      <c r="BA2017" s="40">
        <v>3009.3326969999998</v>
      </c>
      <c r="BB2017" s="40">
        <v>3407.474823</v>
      </c>
      <c r="BC2017" s="40">
        <v>3775.2239610000001</v>
      </c>
      <c r="BD2017" s="40">
        <v>3307.4307119999999</v>
      </c>
      <c r="BE2017" s="40">
        <v>3542.920181</v>
      </c>
      <c r="BF2017" s="40">
        <v>3220.990832</v>
      </c>
      <c r="BG2017" s="40">
        <v>3433.3944240000001</v>
      </c>
      <c r="BH2017" s="40">
        <v>3502.8399610000001</v>
      </c>
      <c r="BI2017" s="40">
        <v>3395.987944</v>
      </c>
      <c r="BJ2017" s="40">
        <v>3372.083298</v>
      </c>
      <c r="BK2017" s="40">
        <v>2668.8762299999999</v>
      </c>
    </row>
    <row r="2018" spans="1:63" x14ac:dyDescent="0.3">
      <c r="A2018" s="40" t="s">
        <v>177</v>
      </c>
      <c r="B2018" s="40" t="s">
        <v>178</v>
      </c>
      <c r="C2018" s="40" t="s">
        <v>329</v>
      </c>
      <c r="D2018" s="40" t="s">
        <v>341</v>
      </c>
      <c r="H2018" s="40">
        <v>1260.0223410000001</v>
      </c>
      <c r="I2018" s="40">
        <v>1241.0417420000001</v>
      </c>
      <c r="J2018" s="40">
        <v>1437.214688</v>
      </c>
      <c r="K2018" s="40">
        <v>1408.2894080000001</v>
      </c>
      <c r="L2018" s="40">
        <v>1401.162965</v>
      </c>
      <c r="M2018" s="40">
        <v>1771.1483820000001</v>
      </c>
      <c r="N2018" s="40">
        <v>1651.3807830000001</v>
      </c>
      <c r="O2018" s="40">
        <v>1695.2572709999999</v>
      </c>
      <c r="P2018" s="40">
        <v>1701.1871570000001</v>
      </c>
      <c r="Q2018" s="40">
        <v>1748.1596380000001</v>
      </c>
      <c r="R2018" s="40">
        <v>1736.422822</v>
      </c>
      <c r="S2018" s="40">
        <v>1796.510479</v>
      </c>
      <c r="T2018" s="40">
        <v>1741.2403099999999</v>
      </c>
      <c r="U2018" s="40">
        <v>1800.0431599999999</v>
      </c>
      <c r="V2018" s="40">
        <v>2031.9330930000001</v>
      </c>
      <c r="W2018" s="40">
        <v>2368.0031760000002</v>
      </c>
      <c r="X2018" s="40">
        <v>2623.521225</v>
      </c>
      <c r="Y2018" s="40">
        <v>2752.0098039999998</v>
      </c>
      <c r="Z2018" s="40">
        <v>2766.9124579999998</v>
      </c>
      <c r="AA2018" s="40">
        <v>2901.8819840000001</v>
      </c>
      <c r="AB2018" s="40">
        <v>2834.213937</v>
      </c>
      <c r="AC2018" s="40">
        <v>2103.1829309999998</v>
      </c>
      <c r="AD2018" s="40">
        <v>2209.1098470000002</v>
      </c>
      <c r="AE2018" s="40">
        <v>2472.7197609999998</v>
      </c>
      <c r="AF2018" s="40">
        <v>2650.3453319999999</v>
      </c>
      <c r="AG2018" s="40">
        <v>3353.6587960000002</v>
      </c>
      <c r="AH2018" s="40">
        <v>3166.1421959999998</v>
      </c>
      <c r="AI2018" s="40">
        <v>3003.249734</v>
      </c>
      <c r="AJ2018" s="40">
        <v>3213.679157</v>
      </c>
      <c r="AK2018" s="40">
        <v>2628.808497</v>
      </c>
      <c r="AL2018" s="40">
        <v>3126.0149099999999</v>
      </c>
      <c r="AM2018" s="40">
        <v>3253.0801769999998</v>
      </c>
      <c r="AN2018" s="40">
        <v>3190.964641</v>
      </c>
      <c r="AO2018" s="40">
        <v>2563.9489450000001</v>
      </c>
      <c r="AP2018" s="40">
        <v>2733.212755</v>
      </c>
      <c r="AQ2018" s="40">
        <v>3068.8017880000002</v>
      </c>
      <c r="AR2018" s="40">
        <v>3054.9959140000001</v>
      </c>
      <c r="AS2018" s="40">
        <v>3726.0243580000001</v>
      </c>
      <c r="AT2018" s="40">
        <v>2269.9581090000001</v>
      </c>
      <c r="AU2018" s="40">
        <v>2514.6970219999998</v>
      </c>
      <c r="AV2018" s="40">
        <v>2220.2069879999999</v>
      </c>
      <c r="AW2018" s="40">
        <v>3354.095288</v>
      </c>
      <c r="AX2018" s="40">
        <v>4789.2355200000002</v>
      </c>
      <c r="AY2018" s="40">
        <v>4893.2015179999999</v>
      </c>
      <c r="AZ2018" s="40">
        <v>4896.7883080000001</v>
      </c>
      <c r="BA2018" s="40">
        <v>4330.7153090000002</v>
      </c>
      <c r="BB2018" s="40">
        <v>4485.4480489999996</v>
      </c>
      <c r="BC2018" s="40">
        <v>5736.5094829999998</v>
      </c>
      <c r="BD2018" s="40">
        <v>5229.9216500000002</v>
      </c>
      <c r="BE2018" s="40">
        <v>5244.9772439999997</v>
      </c>
      <c r="BF2018" s="40">
        <v>5721.4779920000001</v>
      </c>
      <c r="BG2018" s="40">
        <v>6175.7065709999997</v>
      </c>
      <c r="BH2018" s="40">
        <v>6253.3060649999998</v>
      </c>
      <c r="BI2018" s="40">
        <v>6478.5919279999998</v>
      </c>
      <c r="BJ2018" s="40">
        <v>6202.7564259999999</v>
      </c>
      <c r="BK2018" s="40">
        <v>6550.2427470000002</v>
      </c>
    </row>
    <row r="2019" spans="1:63" x14ac:dyDescent="0.3">
      <c r="A2019" s="40" t="s">
        <v>179</v>
      </c>
      <c r="B2019" s="40" t="s">
        <v>180</v>
      </c>
      <c r="C2019" s="40" t="s">
        <v>329</v>
      </c>
      <c r="D2019" s="40" t="s">
        <v>341</v>
      </c>
      <c r="H2019" s="40">
        <v>992.13122020000003</v>
      </c>
      <c r="I2019" s="40">
        <v>998.11884469999995</v>
      </c>
      <c r="J2019" s="40">
        <v>984.9449601</v>
      </c>
      <c r="K2019" s="40">
        <v>1043.9846219999999</v>
      </c>
      <c r="L2019" s="40">
        <v>1161.7243269999999</v>
      </c>
      <c r="M2019" s="40">
        <v>1178.438772</v>
      </c>
      <c r="N2019" s="40">
        <v>1185.1418249999999</v>
      </c>
      <c r="O2019" s="40">
        <v>1203.0172170000001</v>
      </c>
      <c r="P2019" s="40">
        <v>1370.013496</v>
      </c>
      <c r="Q2019" s="40">
        <v>1212.652282</v>
      </c>
      <c r="R2019" s="40">
        <v>1331.004688</v>
      </c>
      <c r="S2019" s="40">
        <v>1250.8960569999999</v>
      </c>
      <c r="T2019" s="40">
        <v>1249.765658</v>
      </c>
      <c r="U2019" s="40">
        <v>1286.349324</v>
      </c>
      <c r="V2019" s="40">
        <v>1294.788274</v>
      </c>
      <c r="W2019" s="40">
        <v>1381.0384489999999</v>
      </c>
      <c r="X2019" s="40">
        <v>1262.651402</v>
      </c>
      <c r="Y2019" s="40">
        <v>1277.249814</v>
      </c>
      <c r="Z2019" s="40">
        <v>787.01121650000005</v>
      </c>
      <c r="AA2019" s="40">
        <v>723.00469480000004</v>
      </c>
      <c r="AB2019" s="40">
        <v>745.98194279999996</v>
      </c>
      <c r="AC2019" s="40">
        <v>834.98854089999998</v>
      </c>
      <c r="AD2019" s="40">
        <v>865.02195019999999</v>
      </c>
      <c r="AE2019" s="40">
        <v>906.03704770000002</v>
      </c>
      <c r="AF2019" s="40">
        <v>796.85199050000006</v>
      </c>
      <c r="AG2019" s="40">
        <v>895.61076779999996</v>
      </c>
      <c r="AH2019" s="40">
        <v>854.6409807</v>
      </c>
      <c r="AI2019" s="40">
        <v>971.98081070000001</v>
      </c>
      <c r="AJ2019" s="40">
        <v>1079.1172979999999</v>
      </c>
      <c r="AK2019" s="40">
        <v>1055.0213679999999</v>
      </c>
      <c r="AL2019" s="40">
        <v>1098.947075</v>
      </c>
      <c r="AM2019" s="40">
        <v>1139.010522</v>
      </c>
      <c r="AN2019" s="40">
        <v>1219.9870209999999</v>
      </c>
      <c r="AO2019" s="40">
        <v>1294.9832779999999</v>
      </c>
      <c r="AP2019" s="40">
        <v>1292.00611</v>
      </c>
      <c r="AQ2019" s="40">
        <v>1317.951697</v>
      </c>
      <c r="AR2019" s="40">
        <v>1334.0448240000001</v>
      </c>
      <c r="AS2019" s="40">
        <v>1365.9591190000001</v>
      </c>
      <c r="AT2019" s="40">
        <v>1333.006916</v>
      </c>
      <c r="AU2019" s="40">
        <v>1371.963103</v>
      </c>
      <c r="AV2019" s="40">
        <v>1406.983121</v>
      </c>
      <c r="AW2019" s="40">
        <v>1444.9597269999999</v>
      </c>
      <c r="AX2019" s="40">
        <v>1494.992847</v>
      </c>
      <c r="AY2019" s="40">
        <v>1549.0463219999999</v>
      </c>
      <c r="AZ2019" s="40">
        <v>1605.032406</v>
      </c>
      <c r="BA2019" s="40">
        <v>1679.0524660000001</v>
      </c>
      <c r="BB2019" s="40">
        <v>1725.020315</v>
      </c>
      <c r="BC2019" s="40">
        <v>1712.0161949999999</v>
      </c>
      <c r="BD2019" s="40">
        <v>1572.0288430000001</v>
      </c>
      <c r="BE2019" s="40">
        <v>1652.964872</v>
      </c>
      <c r="BF2019" s="40">
        <v>1701.960718</v>
      </c>
      <c r="BG2019" s="40">
        <v>1747.788675</v>
      </c>
      <c r="BH2019" s="40">
        <v>1756.445557</v>
      </c>
      <c r="BI2019" s="40">
        <v>1760.1731729999999</v>
      </c>
      <c r="BJ2019" s="40">
        <v>1782.8018649999999</v>
      </c>
      <c r="BK2019" s="40">
        <v>1826.34456</v>
      </c>
    </row>
    <row r="2020" spans="1:63" x14ac:dyDescent="0.3">
      <c r="A2020" s="40" t="s">
        <v>279</v>
      </c>
      <c r="B2020" s="40" t="s">
        <v>280</v>
      </c>
      <c r="C2020" s="40" t="s">
        <v>329</v>
      </c>
      <c r="D2020" s="40" t="s">
        <v>341</v>
      </c>
      <c r="H2020" s="40">
        <v>932.38628070000004</v>
      </c>
      <c r="I2020" s="40">
        <v>934.53206890000001</v>
      </c>
      <c r="J2020" s="40">
        <v>957.3023058</v>
      </c>
      <c r="K2020" s="40">
        <v>980.11661809999998</v>
      </c>
      <c r="L2020" s="40">
        <v>991.15239829999996</v>
      </c>
      <c r="M2020" s="40">
        <v>1016.037585</v>
      </c>
      <c r="N2020" s="40">
        <v>1027.1377640000001</v>
      </c>
      <c r="O2020" s="40">
        <v>1048.638563</v>
      </c>
      <c r="P2020" s="40">
        <v>1073.1744189999999</v>
      </c>
      <c r="Q2020" s="40">
        <v>1101.1450990000001</v>
      </c>
      <c r="R2020" s="40">
        <v>1216.1987899999999</v>
      </c>
      <c r="S2020" s="40">
        <v>1370.7615929999999</v>
      </c>
      <c r="T2020" s="40">
        <v>1225.0649820000001</v>
      </c>
      <c r="U2020" s="40">
        <v>1277.5095590000001</v>
      </c>
      <c r="V2020" s="40">
        <v>1232.876974</v>
      </c>
      <c r="W2020" s="40">
        <v>1268.0082870000001</v>
      </c>
      <c r="X2020" s="40">
        <v>1153.794112</v>
      </c>
      <c r="Y2020" s="40">
        <v>970.40583340000001</v>
      </c>
      <c r="Z2020" s="40">
        <v>612.21568239999999</v>
      </c>
      <c r="AA2020" s="40">
        <v>627.90685810000002</v>
      </c>
      <c r="AB2020" s="40">
        <v>544.25463590000004</v>
      </c>
      <c r="AC2020" s="40">
        <v>507.57585399999999</v>
      </c>
      <c r="AD2020" s="40">
        <v>595.29978200000005</v>
      </c>
      <c r="AE2020" s="40">
        <v>561.75323490000005</v>
      </c>
      <c r="AF2020" s="40">
        <v>647.22650309999995</v>
      </c>
      <c r="AG2020" s="40">
        <v>683.08090749999997</v>
      </c>
      <c r="AH2020" s="40">
        <v>719.19021299999997</v>
      </c>
      <c r="AI2020" s="40">
        <v>836.44095389999995</v>
      </c>
      <c r="AJ2020" s="40">
        <v>1145.1924529999999</v>
      </c>
      <c r="AK2020" s="40">
        <v>894.615726</v>
      </c>
      <c r="AL2020" s="40">
        <v>745.2560039</v>
      </c>
      <c r="AM2020" s="40">
        <v>797.79976409999995</v>
      </c>
      <c r="AN2020" s="40">
        <v>762.68530980000003</v>
      </c>
      <c r="AO2020" s="40">
        <v>838.06984130000001</v>
      </c>
      <c r="AP2020" s="40">
        <v>653.81403030000001</v>
      </c>
      <c r="AQ2020" s="40">
        <v>822.76193960000001</v>
      </c>
      <c r="AR2020" s="40">
        <v>804.53445590000001</v>
      </c>
      <c r="AS2020" s="40">
        <v>658.5146962</v>
      </c>
      <c r="AT2020" s="40">
        <v>757.85131460000002</v>
      </c>
      <c r="AU2020" s="40">
        <v>718.09784219999995</v>
      </c>
      <c r="AV2020" s="40">
        <v>677.7405321</v>
      </c>
      <c r="AW2020" s="40">
        <v>531.96589630000005</v>
      </c>
      <c r="AX2020" s="40">
        <v>802.66760680000004</v>
      </c>
      <c r="AY2020" s="40">
        <v>760.97497799999996</v>
      </c>
      <c r="AZ2020" s="40">
        <v>562.04455680000001</v>
      </c>
      <c r="BA2020" s="40">
        <v>883.24779739999997</v>
      </c>
      <c r="BB2020" s="40">
        <v>682.46692710000002</v>
      </c>
      <c r="BC2020" s="40">
        <v>640.53904030000001</v>
      </c>
      <c r="BD2020" s="40">
        <v>1064.503968</v>
      </c>
      <c r="BE2020" s="40">
        <v>1223.8500100000001</v>
      </c>
      <c r="BF2020" s="40">
        <v>1235.1471770000001</v>
      </c>
      <c r="BG2020" s="40">
        <v>1191.147882</v>
      </c>
      <c r="BH2020" s="40">
        <v>1145.1761180000001</v>
      </c>
      <c r="BI2020" s="40">
        <v>1326.8170439999999</v>
      </c>
      <c r="BJ2020" s="40">
        <v>966.72697040000003</v>
      </c>
      <c r="BK2020" s="40">
        <v>1287.4718780000001</v>
      </c>
    </row>
    <row r="2021" spans="1:63" x14ac:dyDescent="0.3">
      <c r="A2021" s="40" t="s">
        <v>281</v>
      </c>
      <c r="B2021" s="40" t="s">
        <v>282</v>
      </c>
      <c r="C2021" s="40" t="s">
        <v>329</v>
      </c>
      <c r="D2021" s="40" t="s">
        <v>341</v>
      </c>
      <c r="H2021" s="40">
        <v>1377.0283790000001</v>
      </c>
      <c r="I2021" s="40">
        <v>1352.397616</v>
      </c>
      <c r="J2021" s="40">
        <v>1253.413982</v>
      </c>
      <c r="K2021" s="40">
        <v>1253.868373</v>
      </c>
      <c r="L2021" s="40">
        <v>1218.920284</v>
      </c>
      <c r="M2021" s="40">
        <v>1293.4293029999999</v>
      </c>
      <c r="N2021" s="40">
        <v>1468.792584</v>
      </c>
      <c r="O2021" s="40">
        <v>1220.498922</v>
      </c>
      <c r="P2021" s="40">
        <v>1688.9958959999999</v>
      </c>
      <c r="Q2021" s="40">
        <v>1527.0020159999999</v>
      </c>
      <c r="R2021" s="40">
        <v>1633.7136290000001</v>
      </c>
      <c r="S2021" s="40">
        <v>1652.2015879999999</v>
      </c>
      <c r="T2021" s="40">
        <v>1346.6295640000001</v>
      </c>
      <c r="U2021" s="40">
        <v>1703.390778</v>
      </c>
      <c r="V2021" s="40">
        <v>1614.930157</v>
      </c>
      <c r="W2021" s="40">
        <v>1668.251201</v>
      </c>
      <c r="X2021" s="40">
        <v>1388.4680530000001</v>
      </c>
      <c r="Y2021" s="40">
        <v>1540.244398</v>
      </c>
      <c r="Z2021" s="40">
        <v>1325.7891979999999</v>
      </c>
      <c r="AA2021" s="40">
        <v>1679.0776490000001</v>
      </c>
      <c r="AB2021" s="40">
        <v>1895.5058300000001</v>
      </c>
      <c r="AC2021" s="40">
        <v>1937.1226750000001</v>
      </c>
      <c r="AD2021" s="40">
        <v>1896.5404040000001</v>
      </c>
      <c r="AE2021" s="40">
        <v>1796.341093</v>
      </c>
      <c r="AF2021" s="40">
        <v>1830.3419309999999</v>
      </c>
      <c r="AG2021" s="40">
        <v>1828.564599</v>
      </c>
      <c r="AH2021" s="40">
        <v>1765.5727340000001</v>
      </c>
      <c r="AI2021" s="40">
        <v>1936.941687</v>
      </c>
      <c r="AJ2021" s="40">
        <v>1692.9113669999999</v>
      </c>
      <c r="AK2021" s="40">
        <v>1576.068045</v>
      </c>
      <c r="AL2021" s="40">
        <v>1549.351048</v>
      </c>
      <c r="AM2021" s="40">
        <v>1170.029119</v>
      </c>
      <c r="AN2021" s="40">
        <v>1709.0505989999999</v>
      </c>
      <c r="AO2021" s="40">
        <v>2259.0816150000001</v>
      </c>
      <c r="AP2021" s="40">
        <v>1877.8785109999999</v>
      </c>
      <c r="AQ2021" s="40">
        <v>2002.9601970000001</v>
      </c>
      <c r="AR2021" s="40">
        <v>1866.396661</v>
      </c>
      <c r="AS2021" s="40">
        <v>1532.527051</v>
      </c>
      <c r="AT2021" s="40">
        <v>1858.0617400000001</v>
      </c>
      <c r="AU2021" s="40">
        <v>1691.9153160000001</v>
      </c>
      <c r="AV2021" s="40">
        <v>1550.7169180000001</v>
      </c>
      <c r="AW2021" s="40">
        <v>1586.2240360000001</v>
      </c>
      <c r="AX2021" s="40">
        <v>1706.577822</v>
      </c>
      <c r="AY2021" s="40">
        <v>2382.7960200000002</v>
      </c>
      <c r="AZ2021" s="40">
        <v>2463.4383600000001</v>
      </c>
      <c r="BA2021" s="40">
        <v>2662.2808519999999</v>
      </c>
      <c r="BB2021" s="40">
        <v>2301.0733759999998</v>
      </c>
      <c r="BC2021" s="40">
        <v>2236.2673559999998</v>
      </c>
      <c r="BD2021" s="40">
        <v>1931.5520670000001</v>
      </c>
      <c r="BE2021" s="40">
        <v>1891.8617959999999</v>
      </c>
      <c r="BF2021" s="40">
        <v>1995.21273</v>
      </c>
      <c r="BG2021" s="40">
        <v>1843.9396549999999</v>
      </c>
      <c r="BH2021" s="40">
        <v>1722.8923400000001</v>
      </c>
      <c r="BI2021" s="40">
        <v>1482.6031330000001</v>
      </c>
      <c r="BJ2021" s="40">
        <v>1432.35589</v>
      </c>
      <c r="BK2021" s="40">
        <v>1808.184483</v>
      </c>
    </row>
    <row r="2022" spans="1:63" x14ac:dyDescent="0.3">
      <c r="A2022" s="40" t="s">
        <v>147</v>
      </c>
      <c r="B2022" s="40" t="s">
        <v>148</v>
      </c>
      <c r="C2022" s="40" t="s">
        <v>330</v>
      </c>
      <c r="D2022" s="40" t="s">
        <v>341</v>
      </c>
      <c r="H2022" s="40">
        <v>1777.427173</v>
      </c>
      <c r="I2022" s="40">
        <v>1872.8771710000001</v>
      </c>
      <c r="J2022" s="40">
        <v>1940.7165500000001</v>
      </c>
      <c r="K2022" s="40">
        <v>1934.162679</v>
      </c>
      <c r="L2022" s="40">
        <v>1962.9544989999999</v>
      </c>
      <c r="M2022" s="40">
        <v>2018.5708520000001</v>
      </c>
      <c r="N2022" s="40">
        <v>2288.6469160000001</v>
      </c>
      <c r="O2022" s="40">
        <v>1733.2949819999999</v>
      </c>
      <c r="P2022" s="40">
        <v>2140.4355009999999</v>
      </c>
      <c r="Q2022" s="40">
        <v>2061.7847459999998</v>
      </c>
      <c r="R2022" s="40">
        <v>1987.869516</v>
      </c>
      <c r="S2022" s="40">
        <v>1908.6817000000001</v>
      </c>
      <c r="T2022" s="40">
        <v>1904.1800270000001</v>
      </c>
      <c r="U2022" s="40">
        <v>2225.6861939999999</v>
      </c>
      <c r="V2022" s="40">
        <v>2247.4807380000002</v>
      </c>
      <c r="W2022" s="40">
        <v>1994.038847</v>
      </c>
      <c r="X2022" s="40">
        <v>2098.7953859999998</v>
      </c>
      <c r="Y2022" s="40">
        <v>2029.587092</v>
      </c>
      <c r="Z2022" s="40">
        <v>2035.550767</v>
      </c>
      <c r="AA2022" s="40">
        <v>1839.220779</v>
      </c>
      <c r="AB2022" s="40">
        <v>2202.6257369999998</v>
      </c>
      <c r="AC2022" s="40">
        <v>2129.0990670000001</v>
      </c>
      <c r="AD2022" s="40">
        <v>2174.0493299999998</v>
      </c>
      <c r="AE2022" s="40">
        <v>1846.699441</v>
      </c>
      <c r="AF2022" s="40">
        <v>2233.7330700000002</v>
      </c>
      <c r="AG2022" s="40">
        <v>2701.7255180000002</v>
      </c>
      <c r="AH2022" s="40">
        <v>2551.1937039999998</v>
      </c>
      <c r="AI2022" s="40">
        <v>2889.753749</v>
      </c>
      <c r="AJ2022" s="40">
        <v>2900.3878730000001</v>
      </c>
      <c r="AK2022" s="40">
        <v>2528.9903370000002</v>
      </c>
      <c r="AL2022" s="40">
        <v>2800.479124</v>
      </c>
      <c r="AM2022" s="40">
        <v>2844.0619620000002</v>
      </c>
      <c r="AN2022" s="40">
        <v>2699.5887630000002</v>
      </c>
      <c r="AO2022" s="40">
        <v>2832.8937679999999</v>
      </c>
      <c r="AP2022" s="40">
        <v>2711.7706499999999</v>
      </c>
      <c r="AQ2022" s="40">
        <v>2707.9159850000001</v>
      </c>
      <c r="AR2022" s="40">
        <v>2858.1291700000002</v>
      </c>
      <c r="AS2022" s="40">
        <v>2988.47694</v>
      </c>
      <c r="AT2022" s="40">
        <v>2957.482747</v>
      </c>
      <c r="AU2022" s="40">
        <v>2661.4280709999998</v>
      </c>
      <c r="AV2022" s="40">
        <v>3212.535648</v>
      </c>
      <c r="AW2022" s="40">
        <v>3308.6347719999999</v>
      </c>
      <c r="AX2022" s="40">
        <v>3577.517816</v>
      </c>
      <c r="AY2022" s="40">
        <v>3084.9080469999999</v>
      </c>
      <c r="AZ2022" s="40">
        <v>3237.6978349999999</v>
      </c>
      <c r="BA2022" s="40">
        <v>3057.2921339999998</v>
      </c>
      <c r="BB2022" s="40">
        <v>3321.0244630000002</v>
      </c>
      <c r="BC2022" s="40">
        <v>4191.2857009999998</v>
      </c>
      <c r="BD2022" s="40">
        <v>3619.3992020000001</v>
      </c>
      <c r="BE2022" s="40">
        <v>4291.4707820000003</v>
      </c>
      <c r="BF2022" s="40">
        <v>3684.4578430000001</v>
      </c>
      <c r="BG2022" s="40">
        <v>4071.9401499999999</v>
      </c>
      <c r="BH2022" s="40">
        <v>4210.7410289999998</v>
      </c>
      <c r="BI2022" s="40">
        <v>3646.0270839999998</v>
      </c>
      <c r="BJ2022" s="40">
        <v>3504.236367</v>
      </c>
      <c r="BK2022" s="40">
        <v>4009.3059079999998</v>
      </c>
    </row>
    <row r="2023" spans="1:63" x14ac:dyDescent="0.3">
      <c r="A2023" s="40" t="s">
        <v>153</v>
      </c>
      <c r="B2023" s="40" t="s">
        <v>154</v>
      </c>
      <c r="C2023" s="40" t="s">
        <v>330</v>
      </c>
      <c r="D2023" s="40" t="s">
        <v>341</v>
      </c>
      <c r="H2023" s="40">
        <v>814.42643820000001</v>
      </c>
      <c r="I2023" s="40">
        <v>909.63432339999997</v>
      </c>
      <c r="J2023" s="40">
        <v>903.72710859999995</v>
      </c>
      <c r="K2023" s="40">
        <v>887.70814680000001</v>
      </c>
      <c r="L2023" s="40">
        <v>875.94327350000003</v>
      </c>
      <c r="M2023" s="40">
        <v>884.03654080000001</v>
      </c>
      <c r="N2023" s="40">
        <v>830.51447370000005</v>
      </c>
      <c r="O2023" s="40">
        <v>838.23330299999998</v>
      </c>
      <c r="P2023" s="40">
        <v>939.81516810000005</v>
      </c>
      <c r="Q2023" s="40">
        <v>923.54406610000001</v>
      </c>
      <c r="R2023" s="40">
        <v>992.59443339999996</v>
      </c>
      <c r="S2023" s="40">
        <v>948.36015610000004</v>
      </c>
      <c r="T2023" s="40">
        <v>998.9191644</v>
      </c>
      <c r="U2023" s="40">
        <v>975.25683179999999</v>
      </c>
      <c r="V2023" s="40">
        <v>1042.479198</v>
      </c>
      <c r="W2023" s="40">
        <v>964.19794430000002</v>
      </c>
      <c r="X2023" s="40">
        <v>981.72018079999998</v>
      </c>
      <c r="Y2023" s="40">
        <v>1060.653759</v>
      </c>
      <c r="Z2023" s="40">
        <v>1066.6332399999999</v>
      </c>
      <c r="AA2023" s="40">
        <v>1031.7875739999999</v>
      </c>
      <c r="AB2023" s="40">
        <v>964.87976879999997</v>
      </c>
      <c r="AC2023" s="40">
        <v>1079.636078</v>
      </c>
      <c r="AD2023" s="40">
        <v>992.69286590000002</v>
      </c>
      <c r="AE2023" s="40">
        <v>610.60282370000004</v>
      </c>
      <c r="AF2023" s="40">
        <v>706.46391129999995</v>
      </c>
      <c r="AG2023" s="40">
        <v>792.22077449999995</v>
      </c>
      <c r="AH2023" s="40">
        <v>582.08550490000005</v>
      </c>
      <c r="AI2023" s="40">
        <v>771.62278070000002</v>
      </c>
      <c r="AJ2023" s="40">
        <v>766.74892699999998</v>
      </c>
      <c r="AK2023" s="40">
        <v>648.21408719999999</v>
      </c>
      <c r="AL2023" s="40">
        <v>843.48677520000001</v>
      </c>
      <c r="AM2023" s="40">
        <v>950.46446560000004</v>
      </c>
      <c r="AN2023" s="40">
        <v>1028.458251</v>
      </c>
      <c r="AO2023" s="40">
        <v>991.95643199999995</v>
      </c>
      <c r="AP2023" s="40">
        <v>1006.7090439999999</v>
      </c>
      <c r="AQ2023" s="40">
        <v>974.74736840000003</v>
      </c>
      <c r="AR2023" s="40">
        <v>905.27353240000002</v>
      </c>
      <c r="AS2023" s="40">
        <v>1002.044858</v>
      </c>
      <c r="AT2023" s="40">
        <v>626.04235989999995</v>
      </c>
      <c r="AU2023" s="40">
        <v>723.01275869999995</v>
      </c>
      <c r="AV2023" s="40">
        <v>793.65088649999996</v>
      </c>
      <c r="AW2023" s="40">
        <v>890.78801929999997</v>
      </c>
      <c r="AX2023" s="40">
        <v>979.73640350000005</v>
      </c>
      <c r="AY2023" s="40">
        <v>1077.640097</v>
      </c>
      <c r="AZ2023" s="40">
        <v>1122.3173220000001</v>
      </c>
      <c r="BA2023" s="40">
        <v>1232.787155</v>
      </c>
      <c r="BB2023" s="40">
        <v>1412.8914870000001</v>
      </c>
      <c r="BC2023" s="40">
        <v>1473.9922549999999</v>
      </c>
      <c r="BD2023" s="40">
        <v>1636.9342389999999</v>
      </c>
      <c r="BE2023" s="40">
        <v>1833.1314669999999</v>
      </c>
      <c r="BF2023" s="40">
        <v>1742.521577</v>
      </c>
      <c r="BG2023" s="40">
        <v>2028.7774850000001</v>
      </c>
      <c r="BH2023" s="40">
        <v>1906.9247290000001</v>
      </c>
      <c r="BI2023" s="40">
        <v>2061.2631970000002</v>
      </c>
      <c r="BJ2023" s="40">
        <v>2274.6411280000002</v>
      </c>
      <c r="BK2023" s="40">
        <v>2411.207641</v>
      </c>
    </row>
    <row r="2024" spans="1:63" x14ac:dyDescent="0.3">
      <c r="A2024" s="40" t="s">
        <v>155</v>
      </c>
      <c r="B2024" s="40" t="s">
        <v>156</v>
      </c>
      <c r="C2024" s="40" t="s">
        <v>330</v>
      </c>
      <c r="D2024" s="40" t="s">
        <v>341</v>
      </c>
      <c r="H2024" s="40">
        <v>1275.9202969999999</v>
      </c>
      <c r="I2024" s="40">
        <v>1277.522514</v>
      </c>
      <c r="J2024" s="40">
        <v>1252.306881</v>
      </c>
      <c r="K2024" s="40">
        <v>1211.992446</v>
      </c>
      <c r="L2024" s="40">
        <v>1214.782291</v>
      </c>
      <c r="M2024" s="40">
        <v>1068.5516929999999</v>
      </c>
      <c r="N2024" s="40">
        <v>1084.33762</v>
      </c>
      <c r="O2024" s="40">
        <v>1077.8425219999999</v>
      </c>
      <c r="P2024" s="40">
        <v>983.56936610000002</v>
      </c>
      <c r="Q2024" s="40">
        <v>958.41575739999996</v>
      </c>
      <c r="R2024" s="40">
        <v>1045.652859</v>
      </c>
      <c r="S2024" s="40">
        <v>1004.993784</v>
      </c>
      <c r="T2024" s="40">
        <v>912.81451140000001</v>
      </c>
      <c r="U2024" s="40">
        <v>919.81102850000002</v>
      </c>
      <c r="V2024" s="40">
        <v>1020.991707</v>
      </c>
      <c r="W2024" s="40">
        <v>1155.0509010000001</v>
      </c>
      <c r="X2024" s="40">
        <v>1183.833365</v>
      </c>
      <c r="Y2024" s="40">
        <v>1243.1121459999999</v>
      </c>
      <c r="Z2024" s="40">
        <v>1117.9581049999999</v>
      </c>
      <c r="AA2024" s="40">
        <v>1047.932675</v>
      </c>
      <c r="AB2024" s="40">
        <v>556.03269150000006</v>
      </c>
      <c r="AC2024" s="40">
        <v>581.38502519999997</v>
      </c>
      <c r="AD2024" s="40">
        <v>860.56065820000003</v>
      </c>
      <c r="AE2024" s="40">
        <v>704.57721319999996</v>
      </c>
      <c r="AF2024" s="40">
        <v>1129.315924</v>
      </c>
      <c r="AG2024" s="40">
        <v>1086.7191780000001</v>
      </c>
      <c r="AH2024" s="40">
        <v>989.63738049999995</v>
      </c>
      <c r="AI2024" s="40">
        <v>1100.334967</v>
      </c>
      <c r="AJ2024" s="40">
        <v>1123.1627820000001</v>
      </c>
      <c r="AK2024" s="40">
        <v>1075.4470670000001</v>
      </c>
      <c r="AL2024" s="40">
        <v>1312.6414480000001</v>
      </c>
      <c r="AM2024" s="40">
        <v>1337.5941909999999</v>
      </c>
      <c r="AN2024" s="40">
        <v>1231.6926149999999</v>
      </c>
      <c r="AO2024" s="40">
        <v>1573.836571</v>
      </c>
      <c r="AP2024" s="40">
        <v>1559.4981090000001</v>
      </c>
      <c r="AQ2024" s="40">
        <v>1459.7339099999999</v>
      </c>
      <c r="AR2024" s="40">
        <v>1693.871134</v>
      </c>
      <c r="AS2024" s="40">
        <v>1885.1649150000001</v>
      </c>
      <c r="AT2024" s="40">
        <v>1857.607015</v>
      </c>
      <c r="AU2024" s="40">
        <v>1750.4950120000001</v>
      </c>
      <c r="AV2024" s="40">
        <v>2081.7614619999999</v>
      </c>
      <c r="AW2024" s="40">
        <v>1807.109852</v>
      </c>
      <c r="AX2024" s="40">
        <v>1955.927717</v>
      </c>
      <c r="AY2024" s="40">
        <v>1807.066448</v>
      </c>
      <c r="AZ2024" s="40">
        <v>2432.941726</v>
      </c>
      <c r="BA2024" s="40">
        <v>2605.8268130000001</v>
      </c>
      <c r="BB2024" s="40">
        <v>2467.2025520000002</v>
      </c>
      <c r="BC2024" s="40">
        <v>2486.686017</v>
      </c>
      <c r="BD2024" s="40">
        <v>2642.5990310000002</v>
      </c>
      <c r="BE2024" s="40">
        <v>4257.4501840000003</v>
      </c>
      <c r="BF2024" s="40">
        <v>2622.120253</v>
      </c>
      <c r="BG2024" s="40">
        <v>3393.6788620000002</v>
      </c>
      <c r="BH2024" s="40">
        <v>3187.3420030000002</v>
      </c>
      <c r="BI2024" s="40">
        <v>3212.186514</v>
      </c>
      <c r="BJ2024" s="40">
        <v>3058.3963090000002</v>
      </c>
      <c r="BK2024" s="40">
        <v>3401.9888719999999</v>
      </c>
    </row>
    <row r="2025" spans="1:63" x14ac:dyDescent="0.3">
      <c r="A2025" s="40" t="s">
        <v>284</v>
      </c>
      <c r="B2025" s="40" t="s">
        <v>272</v>
      </c>
      <c r="C2025" s="40" t="s">
        <v>330</v>
      </c>
      <c r="D2025" s="40" t="s">
        <v>341</v>
      </c>
      <c r="H2025" s="40">
        <v>471.00288369999998</v>
      </c>
      <c r="I2025" s="40">
        <v>574.01043660000005</v>
      </c>
      <c r="J2025" s="40">
        <v>585.98217850000003</v>
      </c>
      <c r="K2025" s="40">
        <v>618.01522780000005</v>
      </c>
      <c r="L2025" s="40">
        <v>612.98535960000004</v>
      </c>
      <c r="M2025" s="40">
        <v>624.00380640000003</v>
      </c>
      <c r="N2025" s="40">
        <v>698.16627289999997</v>
      </c>
      <c r="O2025" s="40">
        <v>712.69081800000004</v>
      </c>
      <c r="P2025" s="40">
        <v>731.03774699999997</v>
      </c>
      <c r="Q2025" s="40">
        <v>714.33743660000005</v>
      </c>
      <c r="R2025" s="40">
        <v>711.186644</v>
      </c>
      <c r="S2025" s="40">
        <v>711.21631460000003</v>
      </c>
      <c r="T2025" s="40">
        <v>729.71686890000001</v>
      </c>
      <c r="U2025" s="40">
        <v>783.97921140000005</v>
      </c>
      <c r="V2025" s="40">
        <v>1020.749543</v>
      </c>
      <c r="W2025" s="40">
        <v>1041.1383960000001</v>
      </c>
      <c r="X2025" s="40">
        <v>1073.8821809999999</v>
      </c>
      <c r="Y2025" s="40">
        <v>1123.6559139999999</v>
      </c>
      <c r="Z2025" s="40">
        <v>1166.8633620000001</v>
      </c>
      <c r="AA2025" s="40">
        <v>927.2158723</v>
      </c>
      <c r="AB2025" s="40">
        <v>943.06081529999994</v>
      </c>
      <c r="AC2025" s="40">
        <v>984.69441519999998</v>
      </c>
      <c r="AD2025" s="40">
        <v>1043.5644199999999</v>
      </c>
      <c r="AE2025" s="40">
        <v>1129.2233209999999</v>
      </c>
      <c r="AF2025" s="40">
        <v>1097.0142900000001</v>
      </c>
      <c r="AG2025" s="40">
        <v>1225.036994</v>
      </c>
      <c r="AH2025" s="40">
        <v>1273.9936290000001</v>
      </c>
      <c r="AI2025" s="40">
        <v>1299.94012</v>
      </c>
      <c r="AJ2025" s="40">
        <v>1353.054265</v>
      </c>
      <c r="AK2025" s="40">
        <v>1115.6233709999999</v>
      </c>
      <c r="AL2025" s="40">
        <v>1163.5049389999999</v>
      </c>
      <c r="AM2025" s="40">
        <v>1185.5643319999999</v>
      </c>
      <c r="AN2025" s="40">
        <v>1026.1162380000001</v>
      </c>
      <c r="AO2025" s="40">
        <v>1140.79664</v>
      </c>
      <c r="AP2025" s="40">
        <v>1157.402996</v>
      </c>
      <c r="AQ2025" s="40">
        <v>975.10800689999996</v>
      </c>
      <c r="AR2025" s="40">
        <v>949.19801059999998</v>
      </c>
      <c r="AS2025" s="40">
        <v>829.57426929999997</v>
      </c>
      <c r="AT2025" s="40">
        <v>768.28340519999995</v>
      </c>
      <c r="AU2025" s="40">
        <v>764.3725852</v>
      </c>
      <c r="AV2025" s="40">
        <v>760.40700040000002</v>
      </c>
      <c r="AW2025" s="40">
        <v>759.66417269999999</v>
      </c>
      <c r="AX2025" s="40">
        <v>730.31198689999997</v>
      </c>
      <c r="AY2025" s="40">
        <v>743.36695610000004</v>
      </c>
      <c r="AZ2025" s="40">
        <v>775.96416710000005</v>
      </c>
      <c r="BA2025" s="40">
        <v>788.76251439999999</v>
      </c>
      <c r="BB2025" s="40">
        <v>780.27908749999995</v>
      </c>
      <c r="BC2025" s="40">
        <v>811.78501440000002</v>
      </c>
      <c r="BD2025" s="40">
        <v>834.84662579999997</v>
      </c>
      <c r="BE2025" s="40">
        <v>864.02598550000005</v>
      </c>
      <c r="BF2025" s="40">
        <v>853.69058370000005</v>
      </c>
      <c r="BG2025" s="40">
        <v>1120.968858</v>
      </c>
      <c r="BH2025" s="40">
        <v>1245.5142800000001</v>
      </c>
      <c r="BI2025" s="40">
        <v>1337.541682</v>
      </c>
      <c r="BJ2025" s="40">
        <v>1318.3189580000001</v>
      </c>
      <c r="BK2025" s="40">
        <v>1207.9975629999999</v>
      </c>
    </row>
    <row r="2026" spans="1:63" x14ac:dyDescent="0.3">
      <c r="A2026" s="40" t="s">
        <v>273</v>
      </c>
      <c r="B2026" s="40" t="s">
        <v>274</v>
      </c>
      <c r="C2026" s="40" t="s">
        <v>330</v>
      </c>
      <c r="D2026" s="40" t="s">
        <v>341</v>
      </c>
      <c r="H2026" s="40">
        <v>534.54189120000001</v>
      </c>
      <c r="I2026" s="40">
        <v>520.00988140000004</v>
      </c>
      <c r="J2026" s="40">
        <v>497.77721389999999</v>
      </c>
      <c r="K2026" s="40">
        <v>514.6875</v>
      </c>
      <c r="L2026" s="40">
        <v>480.65126049999998</v>
      </c>
      <c r="M2026" s="40">
        <v>594.19491140000002</v>
      </c>
      <c r="N2026" s="40">
        <v>639.28719569999998</v>
      </c>
      <c r="O2026" s="40">
        <v>608.2346096</v>
      </c>
      <c r="P2026" s="40">
        <v>649.2034433</v>
      </c>
      <c r="Q2026" s="40">
        <v>999.18433930000003</v>
      </c>
      <c r="R2026" s="40">
        <v>956.31462759999999</v>
      </c>
      <c r="S2026" s="40">
        <v>834.39049709999995</v>
      </c>
      <c r="T2026" s="40">
        <v>884.68218130000002</v>
      </c>
      <c r="U2026" s="40">
        <v>929.99686550000001</v>
      </c>
      <c r="V2026" s="40">
        <v>804.866355</v>
      </c>
      <c r="W2026" s="40">
        <v>843.39414720000002</v>
      </c>
      <c r="X2026" s="40">
        <v>768.02884619999998</v>
      </c>
      <c r="Y2026" s="40">
        <v>645.00716669999997</v>
      </c>
      <c r="Z2026" s="40">
        <v>923.95167019999997</v>
      </c>
      <c r="AA2026" s="40">
        <v>938.98021730000005</v>
      </c>
      <c r="AB2026" s="40">
        <v>843.02325580000002</v>
      </c>
      <c r="AC2026" s="40">
        <v>821.98952880000002</v>
      </c>
      <c r="AD2026" s="40">
        <v>834.94395050000003</v>
      </c>
      <c r="AE2026" s="40">
        <v>1276.0385670000001</v>
      </c>
      <c r="AF2026" s="40">
        <v>1034.018188</v>
      </c>
      <c r="AG2026" s="40">
        <v>880.07717300000002</v>
      </c>
      <c r="AH2026" s="40">
        <v>1126.5714889999999</v>
      </c>
      <c r="AI2026" s="40">
        <v>1045.811279</v>
      </c>
      <c r="AJ2026" s="40">
        <v>1168.6247410000001</v>
      </c>
      <c r="AK2026" s="40">
        <v>853.01253540000005</v>
      </c>
      <c r="AL2026" s="40">
        <v>1176.4416779999999</v>
      </c>
      <c r="AM2026" s="40">
        <v>1203.5313309999999</v>
      </c>
      <c r="AN2026" s="40">
        <v>1227.2048950000001</v>
      </c>
      <c r="AO2026" s="40">
        <v>1200.6892660000001</v>
      </c>
      <c r="AP2026" s="40">
        <v>1327.0216379999999</v>
      </c>
      <c r="AQ2026" s="40">
        <v>1274.1642670000001</v>
      </c>
      <c r="AR2026" s="40">
        <v>1262.934857</v>
      </c>
      <c r="AS2026" s="40">
        <v>1340.1716899999999</v>
      </c>
      <c r="AT2026" s="40">
        <v>1299.916731</v>
      </c>
      <c r="AU2026" s="40">
        <v>1306.616254</v>
      </c>
      <c r="AV2026" s="40">
        <v>1371.4476010000001</v>
      </c>
      <c r="AW2026" s="40">
        <v>1597.6382510000001</v>
      </c>
      <c r="AX2026" s="40">
        <v>1461.5045829999999</v>
      </c>
      <c r="AY2026" s="40">
        <v>1332.7393870000001</v>
      </c>
      <c r="AZ2026" s="40">
        <v>1360.0684209999999</v>
      </c>
      <c r="BA2026" s="40">
        <v>1438.01199</v>
      </c>
      <c r="BB2026" s="40">
        <v>1270.186029</v>
      </c>
      <c r="BC2026" s="40">
        <v>1437.219824</v>
      </c>
      <c r="BD2026" s="40">
        <v>1570.7699720000001</v>
      </c>
      <c r="BE2026" s="40">
        <v>1602.1104560000001</v>
      </c>
      <c r="BF2026" s="40">
        <v>1642.8252419999999</v>
      </c>
      <c r="BG2026" s="40">
        <v>1634.9431589999999</v>
      </c>
      <c r="BH2026" s="40">
        <v>1625.9551160000001</v>
      </c>
      <c r="BI2026" s="40">
        <v>1632.0535400000001</v>
      </c>
      <c r="BJ2026" s="40">
        <v>1504.2337319999999</v>
      </c>
      <c r="BK2026" s="40">
        <v>1518.81079</v>
      </c>
    </row>
    <row r="2027" spans="1:63" x14ac:dyDescent="0.3">
      <c r="A2027" s="40" t="s">
        <v>161</v>
      </c>
      <c r="B2027" s="40" t="s">
        <v>162</v>
      </c>
      <c r="C2027" s="40" t="s">
        <v>330</v>
      </c>
      <c r="D2027" s="40" t="s">
        <v>341</v>
      </c>
      <c r="H2027" s="40">
        <v>1564.0282689999999</v>
      </c>
      <c r="I2027" s="40">
        <v>1601.5903479999999</v>
      </c>
      <c r="J2027" s="40">
        <v>1641.1290320000001</v>
      </c>
      <c r="K2027" s="40">
        <v>1265.963131</v>
      </c>
      <c r="L2027" s="40">
        <v>1221.4558440000001</v>
      </c>
      <c r="M2027" s="40">
        <v>1337.499047</v>
      </c>
      <c r="N2027" s="40">
        <v>1542.2346970000001</v>
      </c>
      <c r="O2027" s="40">
        <v>1322.2483050000001</v>
      </c>
      <c r="P2027" s="40">
        <v>1350.736625</v>
      </c>
      <c r="Q2027" s="40">
        <v>1194.842093</v>
      </c>
      <c r="R2027" s="40">
        <v>1183.235506</v>
      </c>
      <c r="S2027" s="40">
        <v>1187.6726269999999</v>
      </c>
      <c r="T2027" s="40">
        <v>1321.6513219999999</v>
      </c>
      <c r="U2027" s="40">
        <v>1449.384577</v>
      </c>
      <c r="V2027" s="40">
        <v>1483.792868</v>
      </c>
      <c r="W2027" s="40">
        <v>1742.9244590000001</v>
      </c>
      <c r="X2027" s="40">
        <v>1745.9801849999999</v>
      </c>
      <c r="Y2027" s="40">
        <v>1125.2918790000001</v>
      </c>
      <c r="Z2027" s="40">
        <v>1275.454117</v>
      </c>
      <c r="AA2027" s="40">
        <v>1333.0271310000001</v>
      </c>
      <c r="AB2027" s="40">
        <v>1428.5714290000001</v>
      </c>
      <c r="AC2027" s="40">
        <v>1632.7210190000001</v>
      </c>
      <c r="AD2027" s="40">
        <v>1762.9950020000001</v>
      </c>
      <c r="AE2027" s="40">
        <v>1598.2888310000001</v>
      </c>
      <c r="AF2027" s="40">
        <v>1591.244465</v>
      </c>
      <c r="AG2027" s="40">
        <v>1585.377133</v>
      </c>
      <c r="AH2027" s="40">
        <v>1586.6586030000001</v>
      </c>
      <c r="AI2027" s="40">
        <v>2283.1029109999999</v>
      </c>
      <c r="AJ2027" s="40">
        <v>2295.1048209999999</v>
      </c>
      <c r="AK2027" s="40">
        <v>2438.6274779999999</v>
      </c>
      <c r="AL2027" s="40">
        <v>2287.7001799999998</v>
      </c>
      <c r="AM2027" s="40">
        <v>2451.7100270000001</v>
      </c>
      <c r="AN2027" s="40">
        <v>2920.8154169999998</v>
      </c>
      <c r="AO2027" s="40">
        <v>3004.9535340000002</v>
      </c>
      <c r="AP2027" s="40">
        <v>2702.10221</v>
      </c>
      <c r="AQ2027" s="40">
        <v>2016.4564780000001</v>
      </c>
      <c r="AR2027" s="40">
        <v>2008.8908730000001</v>
      </c>
      <c r="AS2027" s="40">
        <v>2115.9433650000001</v>
      </c>
      <c r="AT2027" s="40">
        <v>2464.6248190000001</v>
      </c>
      <c r="AU2027" s="40">
        <v>2295.2767009999998</v>
      </c>
      <c r="AV2027" s="40">
        <v>2619.9259860000002</v>
      </c>
      <c r="AW2027" s="40">
        <v>3193.4491499999999</v>
      </c>
      <c r="AX2027" s="40">
        <v>3473.9759530000001</v>
      </c>
      <c r="AY2027" s="40">
        <v>2358.0770819999998</v>
      </c>
      <c r="AZ2027" s="40">
        <v>3119.543827</v>
      </c>
      <c r="BA2027" s="40">
        <v>3283.5677449999998</v>
      </c>
      <c r="BB2027" s="40">
        <v>3528.5025430000001</v>
      </c>
      <c r="BC2027" s="40">
        <v>3444.9424049999998</v>
      </c>
      <c r="BD2027" s="40">
        <v>3364.4490110000002</v>
      </c>
      <c r="BE2027" s="40">
        <v>3674.9291020000001</v>
      </c>
      <c r="BF2027" s="40">
        <v>5519.5500570000004</v>
      </c>
      <c r="BG2027" s="40">
        <v>4350.2966550000001</v>
      </c>
      <c r="BH2027" s="40">
        <v>4624.424755</v>
      </c>
      <c r="BI2027" s="40">
        <v>4501.7572710000004</v>
      </c>
      <c r="BJ2027" s="40">
        <v>5112.6848620000001</v>
      </c>
      <c r="BK2027" s="40">
        <v>5505.2503889999998</v>
      </c>
    </row>
    <row r="2028" spans="1:63" x14ac:dyDescent="0.3">
      <c r="A2028" s="40" t="s">
        <v>163</v>
      </c>
      <c r="B2028" s="40" t="s">
        <v>164</v>
      </c>
      <c r="C2028" s="40" t="s">
        <v>330</v>
      </c>
      <c r="D2028" s="40" t="s">
        <v>341</v>
      </c>
      <c r="H2028" s="40">
        <v>246.07896160000001</v>
      </c>
      <c r="I2028" s="40">
        <v>246.0401267</v>
      </c>
      <c r="J2028" s="40">
        <v>252.5901202</v>
      </c>
      <c r="K2028" s="40">
        <v>252.5923956</v>
      </c>
      <c r="L2028" s="40">
        <v>307.63582969999999</v>
      </c>
      <c r="M2028" s="40">
        <v>257.5142161</v>
      </c>
      <c r="N2028" s="40">
        <v>257.48199519999997</v>
      </c>
      <c r="O2028" s="40">
        <v>258.10482830000001</v>
      </c>
      <c r="P2028" s="40">
        <v>288.04059130000002</v>
      </c>
      <c r="Q2028" s="40">
        <v>258.3965015</v>
      </c>
      <c r="R2028" s="40">
        <v>268.81044489999999</v>
      </c>
      <c r="S2028" s="40">
        <v>209.14721299999999</v>
      </c>
      <c r="T2028" s="40">
        <v>137.32718890000001</v>
      </c>
      <c r="U2028" s="40">
        <v>167.5045427</v>
      </c>
      <c r="V2028" s="40">
        <v>118.5678219</v>
      </c>
      <c r="W2028" s="40">
        <v>80.332856120000002</v>
      </c>
      <c r="X2028" s="40">
        <v>70.238957279999994</v>
      </c>
      <c r="Y2028" s="40">
        <v>120.1401584</v>
      </c>
      <c r="Z2028" s="40">
        <v>122.36286920000001</v>
      </c>
      <c r="AA2028" s="40">
        <v>111.8399242</v>
      </c>
      <c r="AB2028" s="40">
        <v>141.7697431</v>
      </c>
      <c r="AC2028" s="40">
        <v>136.59942359999999</v>
      </c>
      <c r="AD2028" s="40">
        <v>102.6060737</v>
      </c>
      <c r="AE2028" s="40">
        <v>103.41113110000001</v>
      </c>
      <c r="AF2028" s="40">
        <v>168.8586191</v>
      </c>
      <c r="AG2028" s="40">
        <v>181.4475755</v>
      </c>
      <c r="AH2028" s="40">
        <v>150.16818359999999</v>
      </c>
      <c r="AI2028" s="40">
        <v>201.87210379999999</v>
      </c>
      <c r="AJ2028" s="40">
        <v>193.4449358</v>
      </c>
      <c r="AK2028" s="40">
        <v>118.9273396</v>
      </c>
      <c r="AL2028" s="40">
        <v>156.0412647</v>
      </c>
      <c r="AM2028" s="40">
        <v>123.6202297</v>
      </c>
      <c r="AN2028" s="40">
        <v>198.68315670000001</v>
      </c>
      <c r="AO2028" s="40">
        <v>309.81287429999998</v>
      </c>
      <c r="AP2028" s="40">
        <v>287.02097359999999</v>
      </c>
      <c r="AQ2028" s="40">
        <v>275.91973639999998</v>
      </c>
      <c r="AR2028" s="40">
        <v>196.6014576</v>
      </c>
      <c r="AS2028" s="40">
        <v>211.87611810000001</v>
      </c>
      <c r="AT2028" s="40">
        <v>224.4411016</v>
      </c>
      <c r="AU2028" s="40">
        <v>207.89796390000001</v>
      </c>
      <c r="AV2028" s="40">
        <v>194.28817269999999</v>
      </c>
      <c r="AW2028" s="40">
        <v>111.451868</v>
      </c>
      <c r="AX2028" s="40">
        <v>226.03083090000001</v>
      </c>
      <c r="AY2028" s="40">
        <v>180.4188235</v>
      </c>
      <c r="AZ2028" s="40">
        <v>203.00879699999999</v>
      </c>
      <c r="BA2028" s="40">
        <v>253.0364434</v>
      </c>
      <c r="BB2028" s="40">
        <v>258.43865119999998</v>
      </c>
      <c r="BC2028" s="40">
        <v>247.50195869999999</v>
      </c>
      <c r="BD2028" s="40">
        <v>239.03406699999999</v>
      </c>
      <c r="BE2028" s="40">
        <v>291.49722539999999</v>
      </c>
      <c r="BF2028" s="40">
        <v>144.8239232</v>
      </c>
      <c r="BG2028" s="40">
        <v>332.41032580000001</v>
      </c>
      <c r="BH2028" s="40">
        <v>260.4461526</v>
      </c>
      <c r="BI2028" s="40">
        <v>222.35823210000001</v>
      </c>
      <c r="BJ2028" s="40">
        <v>266.2953708</v>
      </c>
      <c r="BK2028" s="40">
        <v>262.4787164</v>
      </c>
    </row>
    <row r="2029" spans="1:63" x14ac:dyDescent="0.3">
      <c r="A2029" s="40" t="s">
        <v>167</v>
      </c>
      <c r="B2029" s="40" t="s">
        <v>168</v>
      </c>
      <c r="C2029" s="40" t="s">
        <v>330</v>
      </c>
      <c r="D2029" s="40" t="s">
        <v>341</v>
      </c>
      <c r="H2029" s="40">
        <v>2107.1536030000002</v>
      </c>
      <c r="I2029" s="40">
        <v>2317.2636000000002</v>
      </c>
      <c r="J2029" s="40">
        <v>2386.0899840000002</v>
      </c>
      <c r="K2029" s="40">
        <v>2245.835141</v>
      </c>
      <c r="L2029" s="40">
        <v>2289.6085560000001</v>
      </c>
      <c r="M2029" s="40">
        <v>2302.8335350000002</v>
      </c>
      <c r="N2029" s="40">
        <v>2412.3700330000001</v>
      </c>
      <c r="O2029" s="40">
        <v>2511.2512689999999</v>
      </c>
      <c r="P2029" s="40">
        <v>2886.27304</v>
      </c>
      <c r="Q2029" s="40">
        <v>2923.24449</v>
      </c>
      <c r="R2029" s="40">
        <v>2956.002825</v>
      </c>
      <c r="S2029" s="40">
        <v>2783.1537360000002</v>
      </c>
      <c r="T2029" s="40">
        <v>2480.6329110000001</v>
      </c>
      <c r="U2029" s="40">
        <v>2802.3965520000002</v>
      </c>
      <c r="V2029" s="40">
        <v>2513.91455</v>
      </c>
      <c r="W2029" s="40">
        <v>3185.1676900000002</v>
      </c>
      <c r="X2029" s="40">
        <v>3495.0150709999998</v>
      </c>
      <c r="Y2029" s="40">
        <v>3563.2954810000001</v>
      </c>
      <c r="Z2029" s="40">
        <v>3674.7829980000001</v>
      </c>
      <c r="AA2029" s="40">
        <v>3880.6296459999999</v>
      </c>
      <c r="AB2029" s="40">
        <v>4061.5976900000001</v>
      </c>
      <c r="AC2029" s="40">
        <v>4257.3394950000002</v>
      </c>
      <c r="AD2029" s="40">
        <v>4284.5110720000002</v>
      </c>
      <c r="AE2029" s="40">
        <v>4162.994944</v>
      </c>
      <c r="AF2029" s="40">
        <v>4349.590588</v>
      </c>
      <c r="AG2029" s="40">
        <v>4378.6798760000001</v>
      </c>
      <c r="AH2029" s="40">
        <v>4407.5191420000001</v>
      </c>
      <c r="AI2029" s="40">
        <v>5027.9608589999998</v>
      </c>
      <c r="AJ2029" s="40">
        <v>5216.6997449999999</v>
      </c>
      <c r="AK2029" s="40">
        <v>6881.8820500000002</v>
      </c>
      <c r="AL2029" s="40">
        <v>6595.9887170000002</v>
      </c>
      <c r="AM2029" s="40">
        <v>7542.1920469999995</v>
      </c>
      <c r="AN2029" s="40">
        <v>6948.5136380000004</v>
      </c>
      <c r="AO2029" s="40">
        <v>6960.4329969999999</v>
      </c>
      <c r="AP2029" s="40">
        <v>7192.8530259999998</v>
      </c>
      <c r="AQ2029" s="40">
        <v>7178.886598</v>
      </c>
      <c r="AR2029" s="40">
        <v>6433.536161</v>
      </c>
      <c r="AS2029" s="40">
        <v>7645.6174579999997</v>
      </c>
      <c r="AT2029" s="40">
        <v>7481.5574850000003</v>
      </c>
      <c r="AU2029" s="40">
        <v>7355.3614669999997</v>
      </c>
      <c r="AV2029" s="40">
        <v>7885.4107510000003</v>
      </c>
      <c r="AW2029" s="40">
        <v>7860.3050370000001</v>
      </c>
      <c r="AX2029" s="40">
        <v>7875.9410799999996</v>
      </c>
      <c r="AY2029" s="40">
        <v>7860.2371890000004</v>
      </c>
      <c r="AZ2029" s="40">
        <v>8399.1823179999992</v>
      </c>
      <c r="BA2029" s="40">
        <v>8960.3447510000005</v>
      </c>
      <c r="BB2029" s="40">
        <v>9056.1158190000006</v>
      </c>
      <c r="BC2029" s="40">
        <v>9836.5015110000004</v>
      </c>
      <c r="BD2029" s="40">
        <v>9088.1943009999995</v>
      </c>
      <c r="BE2029" s="40">
        <v>10619.245279999999</v>
      </c>
      <c r="BF2029" s="40">
        <v>9967.2239050000007</v>
      </c>
      <c r="BG2029" s="40">
        <v>10248.734619999999</v>
      </c>
      <c r="BH2029" s="40">
        <v>10687.9179</v>
      </c>
      <c r="BI2029" s="40">
        <v>10989.278029999999</v>
      </c>
      <c r="BJ2029" s="40">
        <v>9912.3680870000007</v>
      </c>
      <c r="BK2029" s="40">
        <v>10896.271919999999</v>
      </c>
    </row>
    <row r="2030" spans="1:63" x14ac:dyDescent="0.3">
      <c r="A2030" s="40" t="s">
        <v>169</v>
      </c>
      <c r="B2030" s="40" t="s">
        <v>170</v>
      </c>
      <c r="C2030" s="40" t="s">
        <v>330</v>
      </c>
      <c r="D2030" s="40" t="s">
        <v>341</v>
      </c>
      <c r="H2030" s="40">
        <v>10620.4576</v>
      </c>
      <c r="I2030" s="40">
        <v>10633.622890000001</v>
      </c>
      <c r="J2030" s="40">
        <v>10741.128720000001</v>
      </c>
      <c r="K2030" s="40">
        <v>11291.446089999999</v>
      </c>
      <c r="L2030" s="40">
        <v>12244.214819999999</v>
      </c>
      <c r="M2030" s="40">
        <v>10102.007240000001</v>
      </c>
      <c r="N2030" s="40">
        <v>10634.462869999999</v>
      </c>
      <c r="O2030" s="40">
        <v>11038.593349999999</v>
      </c>
      <c r="P2030" s="40">
        <v>14400.982</v>
      </c>
      <c r="Q2030" s="40">
        <v>12423.57172</v>
      </c>
      <c r="R2030" s="40">
        <v>11736.189399999999</v>
      </c>
      <c r="S2030" s="40">
        <v>8870.0564969999996</v>
      </c>
      <c r="T2030" s="40">
        <v>12504.55097</v>
      </c>
      <c r="U2030" s="40">
        <v>10325.268550000001</v>
      </c>
      <c r="V2030" s="40">
        <v>8631.9925550000007</v>
      </c>
      <c r="W2030" s="40">
        <v>9874.5173749999994</v>
      </c>
      <c r="X2030" s="40">
        <v>7459.7898349999996</v>
      </c>
      <c r="Y2030" s="40">
        <v>6553.8696650000002</v>
      </c>
      <c r="Z2030" s="40">
        <v>6113.168138</v>
      </c>
      <c r="AA2030" s="40">
        <v>7164.6734130000004</v>
      </c>
      <c r="AB2030" s="40">
        <v>4864.391423</v>
      </c>
      <c r="AC2030" s="40">
        <v>5185.8656380000002</v>
      </c>
      <c r="AD2030" s="40">
        <v>5785.058978</v>
      </c>
      <c r="AE2030" s="40">
        <v>8294.2430700000004</v>
      </c>
      <c r="AF2030" s="40">
        <v>9527.2057060000006</v>
      </c>
      <c r="AG2030" s="40">
        <v>12675.12925</v>
      </c>
      <c r="AH2030" s="40">
        <v>13231.08894</v>
      </c>
      <c r="AI2030" s="40">
        <v>12684.795099999999</v>
      </c>
      <c r="AJ2030" s="40">
        <v>14372.256369999999</v>
      </c>
      <c r="AK2030" s="40">
        <v>15400.296189999999</v>
      </c>
      <c r="AL2030" s="40">
        <v>17013.984100000001</v>
      </c>
      <c r="AM2030" s="40">
        <v>16835.910650000002</v>
      </c>
      <c r="AN2030" s="40">
        <v>17423.120279999999</v>
      </c>
      <c r="AO2030" s="40">
        <v>17992.758099999999</v>
      </c>
      <c r="AP2030" s="40">
        <v>18597.769520000002</v>
      </c>
      <c r="AQ2030" s="40">
        <v>17752.376270000001</v>
      </c>
      <c r="AR2030" s="40">
        <v>18475.651000000002</v>
      </c>
      <c r="AS2030" s="40">
        <v>18339.157930000001</v>
      </c>
      <c r="AT2030" s="40">
        <v>18078.754140000001</v>
      </c>
      <c r="AU2030" s="40">
        <v>18241.570640000002</v>
      </c>
      <c r="AV2030" s="40">
        <v>16285.667960000001</v>
      </c>
      <c r="AW2030" s="40">
        <v>17027.565330000001</v>
      </c>
      <c r="AX2030" s="40">
        <v>17371.638139999999</v>
      </c>
      <c r="AY2030" s="40">
        <v>17716.346150000001</v>
      </c>
      <c r="AZ2030" s="40">
        <v>18309.769990000001</v>
      </c>
      <c r="BA2030" s="40">
        <v>19146.93201</v>
      </c>
      <c r="BB2030" s="40">
        <v>19410.630089999999</v>
      </c>
      <c r="BC2030" s="40">
        <v>18899.524519999999</v>
      </c>
      <c r="BD2030" s="40">
        <v>13890.42518</v>
      </c>
      <c r="BE2030" s="40">
        <v>16128.39092</v>
      </c>
      <c r="BF2030" s="40">
        <v>15509.775960000001</v>
      </c>
      <c r="BG2030" s="40">
        <v>15308.24677</v>
      </c>
      <c r="BH2030" s="40">
        <v>15888.47898</v>
      </c>
      <c r="BI2030" s="40">
        <v>16895.981510000001</v>
      </c>
      <c r="BJ2030" s="40">
        <v>17631.508140000002</v>
      </c>
      <c r="BK2030" s="40">
        <v>17342.461899999998</v>
      </c>
    </row>
    <row r="2031" spans="1:63" x14ac:dyDescent="0.3">
      <c r="A2031" s="40" t="s">
        <v>173</v>
      </c>
      <c r="B2031" s="40" t="s">
        <v>174</v>
      </c>
      <c r="C2031" s="40" t="s">
        <v>330</v>
      </c>
      <c r="D2031" s="40" t="s">
        <v>341</v>
      </c>
      <c r="H2031" s="40">
        <v>961.25409539999998</v>
      </c>
      <c r="I2031" s="40">
        <v>988.05805620000001</v>
      </c>
      <c r="J2031" s="40">
        <v>1081.981511</v>
      </c>
      <c r="K2031" s="40">
        <v>1166.0717320000001</v>
      </c>
      <c r="L2031" s="40">
        <v>1228.415152</v>
      </c>
      <c r="M2031" s="40">
        <v>1121.4204970000001</v>
      </c>
      <c r="N2031" s="40">
        <v>1344.177275</v>
      </c>
      <c r="O2031" s="40">
        <v>1164.787511</v>
      </c>
      <c r="P2031" s="40">
        <v>1207.3104430000001</v>
      </c>
      <c r="Q2031" s="40">
        <v>1121.820858</v>
      </c>
      <c r="R2031" s="40">
        <v>1118.8089070000001</v>
      </c>
      <c r="S2031" s="40">
        <v>1035.0498789999999</v>
      </c>
      <c r="T2031" s="40">
        <v>1203.6771650000001</v>
      </c>
      <c r="U2031" s="40">
        <v>1295.308575</v>
      </c>
      <c r="V2031" s="40">
        <v>1114.8686809999999</v>
      </c>
      <c r="W2031" s="40">
        <v>1033.2484440000001</v>
      </c>
      <c r="X2031" s="40">
        <v>1066.7762250000001</v>
      </c>
      <c r="Y2031" s="40">
        <v>1208.6725879999999</v>
      </c>
      <c r="Z2031" s="40">
        <v>1076.8271729999999</v>
      </c>
      <c r="AA2031" s="40">
        <v>1234.810011</v>
      </c>
      <c r="AB2031" s="40">
        <v>1336.7491990000001</v>
      </c>
      <c r="AC2031" s="40">
        <v>1142.086804</v>
      </c>
      <c r="AD2031" s="40">
        <v>912.4960754</v>
      </c>
      <c r="AE2031" s="40">
        <v>1158.7616399999999</v>
      </c>
      <c r="AF2031" s="40">
        <v>1523.1394069999999</v>
      </c>
      <c r="AG2031" s="40">
        <v>1164.555599</v>
      </c>
      <c r="AH2031" s="40">
        <v>1252.533872</v>
      </c>
      <c r="AI2031" s="40">
        <v>1217.3851990000001</v>
      </c>
      <c r="AJ2031" s="40">
        <v>1259.0428420000001</v>
      </c>
      <c r="AK2031" s="40">
        <v>1229.0314470000001</v>
      </c>
      <c r="AL2031" s="40">
        <v>1241.3493800000001</v>
      </c>
      <c r="AM2031" s="40">
        <v>1218.605059</v>
      </c>
      <c r="AN2031" s="40">
        <v>1416.860729</v>
      </c>
      <c r="AO2031" s="40">
        <v>1407.49901</v>
      </c>
      <c r="AP2031" s="40">
        <v>1360.895642</v>
      </c>
      <c r="AQ2031" s="40">
        <v>1286.8543179999999</v>
      </c>
      <c r="AR2031" s="40">
        <v>1117.925213</v>
      </c>
      <c r="AS2031" s="40">
        <v>1093.6433059999999</v>
      </c>
      <c r="AT2031" s="40">
        <v>1442.588465</v>
      </c>
      <c r="AU2031" s="40">
        <v>1166.6147370000001</v>
      </c>
      <c r="AV2031" s="40">
        <v>1152.7572990000001</v>
      </c>
      <c r="AW2031" s="40">
        <v>1205.3345609999999</v>
      </c>
      <c r="AX2031" s="40">
        <v>1331.155221</v>
      </c>
      <c r="AY2031" s="40">
        <v>1081.152386</v>
      </c>
      <c r="AZ2031" s="40">
        <v>1192.9323119999999</v>
      </c>
      <c r="BA2031" s="40">
        <v>1124.3629120000001</v>
      </c>
      <c r="BB2031" s="40">
        <v>1068.842907</v>
      </c>
      <c r="BC2031" s="40">
        <v>1481.5670239999999</v>
      </c>
      <c r="BD2031" s="40">
        <v>1614.2843290000001</v>
      </c>
      <c r="BE2031" s="40">
        <v>1477.494359</v>
      </c>
      <c r="BF2031" s="40">
        <v>1136.9066089999999</v>
      </c>
      <c r="BG2031" s="40">
        <v>1228.000491</v>
      </c>
      <c r="BH2031" s="40">
        <v>1130.6262790000001</v>
      </c>
      <c r="BI2031" s="40">
        <v>1125.7291949999999</v>
      </c>
      <c r="BJ2031" s="40">
        <v>1564.018603</v>
      </c>
      <c r="BK2031" s="40">
        <v>1465.5344700000001</v>
      </c>
    </row>
    <row r="2032" spans="1:63" x14ac:dyDescent="0.3">
      <c r="A2032" s="40" t="s">
        <v>346</v>
      </c>
      <c r="B2032" s="40" t="s">
        <v>7</v>
      </c>
      <c r="C2032" s="40" t="s">
        <v>329</v>
      </c>
      <c r="D2032" s="40" t="s">
        <v>347</v>
      </c>
      <c r="H2032" s="40">
        <v>1046.4673009999999</v>
      </c>
      <c r="I2032" s="40">
        <v>1072.323122</v>
      </c>
      <c r="J2032" s="40">
        <v>1062.3513969999999</v>
      </c>
      <c r="K2032" s="40">
        <v>980.35257650000005</v>
      </c>
      <c r="L2032" s="40">
        <v>972.80394020000006</v>
      </c>
      <c r="M2032" s="40">
        <v>994.37981219999995</v>
      </c>
      <c r="N2032" s="40">
        <v>1340.830958</v>
      </c>
      <c r="O2032" s="40">
        <v>1019.900186</v>
      </c>
      <c r="P2032" s="40">
        <v>1061.0595020000001</v>
      </c>
      <c r="Q2032" s="40">
        <v>1096.6135730000001</v>
      </c>
      <c r="R2032" s="40">
        <v>1270.728766</v>
      </c>
      <c r="S2032" s="40">
        <v>1341.47684</v>
      </c>
      <c r="T2032" s="40">
        <v>1062.1221889999999</v>
      </c>
      <c r="U2032" s="40">
        <v>1412.2328709999999</v>
      </c>
      <c r="V2032" s="40">
        <v>1362.9716129999999</v>
      </c>
      <c r="W2032" s="40">
        <v>1309.2320119999999</v>
      </c>
      <c r="X2032" s="40">
        <v>1435.4123500000001</v>
      </c>
      <c r="Y2032" s="40">
        <v>1440.241362</v>
      </c>
      <c r="Z2032" s="40">
        <v>1349.9884</v>
      </c>
      <c r="AA2032" s="40">
        <v>1458.619142</v>
      </c>
      <c r="AB2032" s="40">
        <v>1771.3402160000001</v>
      </c>
      <c r="AC2032" s="40">
        <v>1415.1224999999999</v>
      </c>
      <c r="AD2032" s="40">
        <v>1099.501074</v>
      </c>
      <c r="AE2032" s="40">
        <v>1102.1354759999999</v>
      </c>
      <c r="AF2032" s="40">
        <v>1448.9195130000001</v>
      </c>
      <c r="AG2032" s="40">
        <v>1393.2208189999999</v>
      </c>
      <c r="AH2032" s="40">
        <v>1326.74666</v>
      </c>
      <c r="AI2032" s="40">
        <v>1446.4118739999999</v>
      </c>
      <c r="AJ2032" s="40">
        <v>1644.331414</v>
      </c>
      <c r="AK2032" s="40">
        <v>1486.383583</v>
      </c>
      <c r="AL2032" s="40">
        <v>1458.853975</v>
      </c>
      <c r="AM2032" s="40">
        <v>987.11974350000003</v>
      </c>
      <c r="AN2032" s="40">
        <v>1528.5050960000001</v>
      </c>
      <c r="AO2032" s="40">
        <v>1497.9877140000001</v>
      </c>
      <c r="AP2032" s="40">
        <v>1257.2262049999999</v>
      </c>
      <c r="AQ2032" s="40">
        <v>1551.260084</v>
      </c>
      <c r="AR2032" s="40">
        <v>1429.360007</v>
      </c>
      <c r="AS2032" s="40">
        <v>1392.1400799999999</v>
      </c>
      <c r="AT2032" s="40">
        <v>1469.5352680000001</v>
      </c>
      <c r="AU2032" s="40">
        <v>1563.1441359999999</v>
      </c>
      <c r="AV2032" s="40">
        <v>1530.39264</v>
      </c>
      <c r="AW2032" s="40">
        <v>1557.4344349999999</v>
      </c>
      <c r="AX2032" s="40">
        <v>1370.2327969999999</v>
      </c>
      <c r="AY2032" s="40">
        <v>1481.644679</v>
      </c>
      <c r="AZ2032" s="40">
        <v>1468.813817</v>
      </c>
      <c r="BA2032" s="40">
        <v>1547.6256209999999</v>
      </c>
      <c r="BB2032" s="40">
        <v>1562.0063600000001</v>
      </c>
      <c r="BC2032" s="40">
        <v>1646.783952</v>
      </c>
      <c r="BD2032" s="40">
        <v>1760.3696210000001</v>
      </c>
      <c r="BE2032" s="40">
        <v>1942.2087019999999</v>
      </c>
      <c r="BF2032" s="40">
        <v>1880.8234629999999</v>
      </c>
      <c r="BG2032" s="40">
        <v>2015.3187929999999</v>
      </c>
      <c r="BH2032" s="40">
        <v>1953.596317</v>
      </c>
      <c r="BI2032" s="40">
        <v>2169.141924</v>
      </c>
      <c r="BJ2032" s="40">
        <v>2076.7975710000001</v>
      </c>
      <c r="BK2032" s="40">
        <v>1970.414174</v>
      </c>
    </row>
    <row r="2033" spans="1:63" x14ac:dyDescent="0.3">
      <c r="A2033" s="40" t="s">
        <v>346</v>
      </c>
      <c r="B2033" s="40" t="s">
        <v>149</v>
      </c>
      <c r="C2033" s="40" t="s">
        <v>330</v>
      </c>
      <c r="D2033" s="40" t="s">
        <v>347</v>
      </c>
      <c r="H2033" s="40">
        <v>667.41923410000004</v>
      </c>
      <c r="I2033" s="40">
        <v>694.52511460000005</v>
      </c>
      <c r="J2033" s="40">
        <v>691.35451790000002</v>
      </c>
      <c r="K2033" s="40">
        <v>679.50376779999999</v>
      </c>
      <c r="L2033" s="40">
        <v>644.60705129999997</v>
      </c>
      <c r="M2033" s="40">
        <v>621.70284949999996</v>
      </c>
      <c r="N2033" s="40">
        <v>665.23708399999998</v>
      </c>
      <c r="O2033" s="40">
        <v>641.73596759999998</v>
      </c>
      <c r="P2033" s="40">
        <v>627.7283281</v>
      </c>
      <c r="Q2033" s="40">
        <v>664.30144029999997</v>
      </c>
      <c r="R2033" s="40">
        <v>663.74962960000005</v>
      </c>
      <c r="S2033" s="40">
        <v>598.61233130000005</v>
      </c>
      <c r="T2033" s="40">
        <v>607.69496670000001</v>
      </c>
      <c r="U2033" s="40">
        <v>809.87783679999995</v>
      </c>
      <c r="V2033" s="40">
        <v>791.18560879999995</v>
      </c>
      <c r="W2033" s="40">
        <v>655.19986100000006</v>
      </c>
      <c r="X2033" s="40">
        <v>708.74169229999995</v>
      </c>
      <c r="Y2033" s="40">
        <v>743.57631070000002</v>
      </c>
      <c r="Z2033" s="40">
        <v>761.15778320000004</v>
      </c>
      <c r="AA2033" s="40">
        <v>784.23608679999995</v>
      </c>
      <c r="AB2033" s="40">
        <v>938.9939488</v>
      </c>
      <c r="AC2033" s="40">
        <v>914.89108980000003</v>
      </c>
      <c r="AD2033" s="40">
        <v>869.7867473</v>
      </c>
      <c r="AE2033" s="40">
        <v>848.35460399999999</v>
      </c>
      <c r="AF2033" s="40">
        <v>938.59382289999996</v>
      </c>
      <c r="AG2033" s="40">
        <v>928.57368389999999</v>
      </c>
      <c r="AH2033" s="40">
        <v>929.56636119999996</v>
      </c>
      <c r="AI2033" s="40">
        <v>991.90356999999995</v>
      </c>
      <c r="AJ2033" s="40">
        <v>948.11230950000004</v>
      </c>
      <c r="AK2033" s="40">
        <v>857.41289859999995</v>
      </c>
      <c r="AL2033" s="40">
        <v>904.84386589999997</v>
      </c>
      <c r="AM2033" s="40">
        <v>890.72578629999998</v>
      </c>
      <c r="AN2033" s="40">
        <v>913.1289749</v>
      </c>
      <c r="AO2033" s="40">
        <v>887.8813404</v>
      </c>
      <c r="AP2033" s="40">
        <v>946.35647689999996</v>
      </c>
      <c r="AQ2033" s="40">
        <v>973.87313570000003</v>
      </c>
      <c r="AR2033" s="40">
        <v>945.71640060000004</v>
      </c>
      <c r="AS2033" s="40">
        <v>984.65024830000004</v>
      </c>
      <c r="AT2033" s="40">
        <v>1012.797261</v>
      </c>
      <c r="AU2033" s="40">
        <v>945.72526549999998</v>
      </c>
      <c r="AV2033" s="40">
        <v>980.58576849999997</v>
      </c>
      <c r="AW2033" s="40">
        <v>991.19160710000006</v>
      </c>
      <c r="AX2033" s="40">
        <v>1059.179065</v>
      </c>
      <c r="AY2033" s="40">
        <v>1074.774823</v>
      </c>
      <c r="AZ2033" s="40">
        <v>1131.1904790000001</v>
      </c>
      <c r="BA2033" s="40">
        <v>1166.7756830000001</v>
      </c>
      <c r="BB2033" s="40">
        <v>1085.282747</v>
      </c>
      <c r="BC2033" s="40">
        <v>1225.4872459999999</v>
      </c>
      <c r="BD2033" s="40">
        <v>1166.181519</v>
      </c>
      <c r="BE2033" s="40">
        <v>1175.744758</v>
      </c>
      <c r="BF2033" s="40">
        <v>1025.8921339999999</v>
      </c>
      <c r="BG2033" s="40">
        <v>1182.087747</v>
      </c>
      <c r="BH2033" s="40">
        <v>1087.5938679999999</v>
      </c>
      <c r="BI2033" s="40">
        <v>1188.285936</v>
      </c>
      <c r="BJ2033" s="40">
        <v>1245.0087020000001</v>
      </c>
      <c r="BK2033" s="40">
        <v>1226.763123</v>
      </c>
    </row>
    <row r="2034" spans="1:63" x14ac:dyDescent="0.3">
      <c r="A2034" s="40" t="s">
        <v>342</v>
      </c>
      <c r="B2034" s="40" t="s">
        <v>7</v>
      </c>
      <c r="C2034" s="40" t="s">
        <v>329</v>
      </c>
      <c r="D2034" s="40" t="s">
        <v>343</v>
      </c>
      <c r="H2034" s="40">
        <v>27.126839839999999</v>
      </c>
      <c r="I2034" s="40">
        <v>28.010980579999998</v>
      </c>
      <c r="J2034" s="40">
        <v>28.540960800000001</v>
      </c>
      <c r="K2034" s="40">
        <v>29.197491809999999</v>
      </c>
      <c r="L2034" s="40">
        <v>29.526939850000002</v>
      </c>
      <c r="M2034" s="40">
        <v>30.86720566</v>
      </c>
      <c r="N2034" s="40">
        <v>34.056284259999998</v>
      </c>
      <c r="O2034" s="40">
        <v>33.210269840000002</v>
      </c>
      <c r="P2034" s="40">
        <v>34.910942390000002</v>
      </c>
      <c r="Q2034" s="40">
        <v>35.88839024</v>
      </c>
      <c r="R2034" s="40">
        <v>38.564401969999999</v>
      </c>
      <c r="S2034" s="40">
        <v>40.043326380000003</v>
      </c>
      <c r="T2034" s="40">
        <v>38.59019859</v>
      </c>
      <c r="U2034" s="40">
        <v>41.576103519999997</v>
      </c>
      <c r="V2034" s="40">
        <v>42.071422849999998</v>
      </c>
      <c r="W2034" s="40">
        <v>42.841478350000003</v>
      </c>
      <c r="X2034" s="40">
        <v>43.97367406</v>
      </c>
      <c r="Y2034" s="40">
        <v>44.92827192</v>
      </c>
      <c r="Z2034" s="40">
        <v>43.450505460000002</v>
      </c>
      <c r="AA2034" s="40">
        <v>43.737645649999997</v>
      </c>
      <c r="AB2034" s="40">
        <v>46.575308739999997</v>
      </c>
      <c r="AC2034" s="40">
        <v>46.154152400000001</v>
      </c>
      <c r="AD2034" s="40">
        <v>44.495977279999998</v>
      </c>
      <c r="AE2034" s="40">
        <v>45.017132689999997</v>
      </c>
      <c r="AF2034" s="40">
        <v>48.566948850000003</v>
      </c>
      <c r="AG2034" s="40">
        <v>49.321415020000003</v>
      </c>
      <c r="AH2034" s="40">
        <v>49.501057000000003</v>
      </c>
      <c r="AI2034" s="40">
        <v>51.921268339999997</v>
      </c>
      <c r="AJ2034" s="40">
        <v>53.647852980000003</v>
      </c>
      <c r="AK2034" s="40">
        <v>54.243290760000001</v>
      </c>
      <c r="AL2034" s="40">
        <v>56.103685089999999</v>
      </c>
      <c r="AM2034" s="40">
        <v>51.984148709999999</v>
      </c>
      <c r="AN2034" s="40">
        <v>66.45496808</v>
      </c>
      <c r="AO2034" s="40">
        <v>65.970270510000006</v>
      </c>
      <c r="AP2034" s="40">
        <v>66.884855090000002</v>
      </c>
      <c r="AQ2034" s="40">
        <v>72.855957509999996</v>
      </c>
      <c r="AR2034" s="40">
        <v>73.431886750000004</v>
      </c>
      <c r="AS2034" s="40">
        <v>74.079093760000006</v>
      </c>
      <c r="AT2034" s="40">
        <v>78.790024500000001</v>
      </c>
      <c r="AU2034" s="40">
        <v>80.894693000000004</v>
      </c>
      <c r="AV2034" s="40">
        <v>83.958561360000004</v>
      </c>
      <c r="AW2034" s="40">
        <v>88.484023210000004</v>
      </c>
      <c r="AX2034" s="40">
        <v>91.11781886</v>
      </c>
      <c r="AY2034" s="40">
        <v>95.567060510000005</v>
      </c>
      <c r="AZ2034" s="40">
        <v>100.04335450000001</v>
      </c>
      <c r="BA2034" s="40">
        <v>104.41499520000001</v>
      </c>
      <c r="BB2034" s="40">
        <v>107.336775</v>
      </c>
      <c r="BC2034" s="40">
        <v>111.0227352</v>
      </c>
      <c r="BD2034" s="40">
        <v>119.5078876</v>
      </c>
      <c r="BE2034" s="40">
        <v>130.1332141</v>
      </c>
      <c r="BF2034" s="40">
        <v>133.01835729999999</v>
      </c>
      <c r="BG2034" s="40">
        <v>136.27366190000001</v>
      </c>
      <c r="BH2034" s="40">
        <v>143.4579732</v>
      </c>
      <c r="BI2034" s="40">
        <v>145.3432464</v>
      </c>
      <c r="BJ2034" s="40">
        <v>146.97992970000001</v>
      </c>
      <c r="BK2034" s="40">
        <v>142.6282965</v>
      </c>
    </row>
    <row r="2035" spans="1:63" x14ac:dyDescent="0.3">
      <c r="A2035" s="40" t="s">
        <v>342</v>
      </c>
      <c r="B2035" s="40" t="s">
        <v>149</v>
      </c>
      <c r="C2035" s="40" t="s">
        <v>330</v>
      </c>
      <c r="D2035" s="40" t="s">
        <v>343</v>
      </c>
      <c r="H2035" s="40">
        <v>25.573122219999998</v>
      </c>
      <c r="I2035" s="40">
        <v>26.8046641</v>
      </c>
      <c r="J2035" s="40">
        <v>28.101099909999999</v>
      </c>
      <c r="K2035" s="40">
        <v>29.05062277</v>
      </c>
      <c r="L2035" s="40">
        <v>29.66276573</v>
      </c>
      <c r="M2035" s="40">
        <v>29.32442163</v>
      </c>
      <c r="N2035" s="40">
        <v>31.053233160000001</v>
      </c>
      <c r="O2035" s="40">
        <v>30.814228790000001</v>
      </c>
      <c r="P2035" s="40">
        <v>33.192169999999997</v>
      </c>
      <c r="Q2035" s="40">
        <v>34.20282392</v>
      </c>
      <c r="R2035" s="40">
        <v>33.6908466</v>
      </c>
      <c r="S2035" s="40">
        <v>30.357101109999999</v>
      </c>
      <c r="T2035" s="40">
        <v>30.72982094</v>
      </c>
      <c r="U2035" s="40">
        <v>34.400373850000001</v>
      </c>
      <c r="V2035" s="40">
        <v>35.002628989999998</v>
      </c>
      <c r="W2035" s="40">
        <v>33.522295470000003</v>
      </c>
      <c r="X2035" s="40">
        <v>32.134394550000003</v>
      </c>
      <c r="Y2035" s="40">
        <v>33.767068510000001</v>
      </c>
      <c r="Z2035" s="40">
        <v>33.651361350000002</v>
      </c>
      <c r="AA2035" s="40">
        <v>34.640737989999998</v>
      </c>
      <c r="AB2035" s="40">
        <v>36.209391029999999</v>
      </c>
      <c r="AC2035" s="40">
        <v>36.672705700000002</v>
      </c>
      <c r="AD2035" s="40">
        <v>36.094858649999999</v>
      </c>
      <c r="AE2035" s="40">
        <v>37.125041090000003</v>
      </c>
      <c r="AF2035" s="40">
        <v>40.252853930000001</v>
      </c>
      <c r="AG2035" s="40">
        <v>42.735815430000002</v>
      </c>
      <c r="AH2035" s="40">
        <v>42.95094907</v>
      </c>
      <c r="AI2035" s="40">
        <v>47.093030480000003</v>
      </c>
      <c r="AJ2035" s="40">
        <v>50.111821159999998</v>
      </c>
      <c r="AK2035" s="40">
        <v>51.163342759999999</v>
      </c>
      <c r="AL2035" s="40">
        <v>58.95952467</v>
      </c>
      <c r="AM2035" s="40">
        <v>61.167059250000001</v>
      </c>
      <c r="AN2035" s="40">
        <v>63.926616410000001</v>
      </c>
      <c r="AO2035" s="40">
        <v>65.426710799999995</v>
      </c>
      <c r="AP2035" s="40">
        <v>68.527890080000006</v>
      </c>
      <c r="AQ2035" s="40">
        <v>71.434671159999994</v>
      </c>
      <c r="AR2035" s="40">
        <v>72.354919260000003</v>
      </c>
      <c r="AS2035" s="40">
        <v>77.645889120000007</v>
      </c>
      <c r="AT2035" s="40">
        <v>81.761566830000007</v>
      </c>
      <c r="AU2035" s="40">
        <v>81.780779820000006</v>
      </c>
      <c r="AV2035" s="40">
        <v>84.122274880000006</v>
      </c>
      <c r="AW2035" s="40">
        <v>85.947735120000004</v>
      </c>
      <c r="AX2035" s="40">
        <v>91.294131649999997</v>
      </c>
      <c r="AY2035" s="40">
        <v>93.908915719999996</v>
      </c>
      <c r="AZ2035" s="40">
        <v>100.86721300000001</v>
      </c>
      <c r="BA2035" s="40">
        <v>105.22911569999999</v>
      </c>
      <c r="BB2035" s="40">
        <v>101.7967769</v>
      </c>
      <c r="BC2035" s="40">
        <v>112.07818330000001</v>
      </c>
      <c r="BD2035" s="40">
        <v>105.8235694</v>
      </c>
      <c r="BE2035" s="40">
        <v>119.03222529999999</v>
      </c>
      <c r="BF2035" s="40">
        <v>112.7181854</v>
      </c>
      <c r="BG2035" s="40">
        <v>125.4646595</v>
      </c>
      <c r="BH2035" s="40">
        <v>124.81229</v>
      </c>
      <c r="BI2035" s="40">
        <v>133.2541051</v>
      </c>
      <c r="BJ2035" s="40">
        <v>137.22306180000001</v>
      </c>
      <c r="BK2035" s="40">
        <v>139.02507009999999</v>
      </c>
    </row>
    <row r="2036" spans="1:63" x14ac:dyDescent="0.3">
      <c r="A2036" s="40" t="s">
        <v>349</v>
      </c>
      <c r="B2036" s="40" t="s">
        <v>7</v>
      </c>
      <c r="C2036" s="40" t="s">
        <v>329</v>
      </c>
      <c r="D2036" s="40" t="s">
        <v>348</v>
      </c>
      <c r="H2036" s="40">
        <v>97.991822159999998</v>
      </c>
      <c r="I2036" s="40">
        <v>97.089204699999996</v>
      </c>
      <c r="J2036" s="40">
        <v>96.043480950000003</v>
      </c>
      <c r="K2036" s="40">
        <v>95.985596459999996</v>
      </c>
      <c r="L2036" s="40">
        <v>95.813606519999993</v>
      </c>
      <c r="M2036" s="40">
        <v>99.088229240000004</v>
      </c>
      <c r="N2036" s="40">
        <v>98.857009090000005</v>
      </c>
      <c r="O2036" s="40">
        <v>99.365416839999995</v>
      </c>
      <c r="P2036" s="40">
        <v>101.29617709999999</v>
      </c>
      <c r="Q2036" s="40">
        <v>101.92637790000001</v>
      </c>
      <c r="R2036" s="40">
        <v>102.28460029999999</v>
      </c>
      <c r="S2036" s="40">
        <v>104.0194443</v>
      </c>
      <c r="T2036" s="40">
        <v>104.4692723</v>
      </c>
      <c r="U2036" s="40">
        <v>101.7246519</v>
      </c>
      <c r="V2036" s="40">
        <v>103.5209851</v>
      </c>
      <c r="W2036" s="40">
        <v>105.54058790000001</v>
      </c>
      <c r="X2036" s="40">
        <v>103.6678265</v>
      </c>
      <c r="Y2036" s="40">
        <v>107.2156902</v>
      </c>
      <c r="Z2036" s="40">
        <v>103.2164415</v>
      </c>
      <c r="AA2036" s="40">
        <v>99.858008380000001</v>
      </c>
      <c r="AB2036" s="40">
        <v>96.804738619999995</v>
      </c>
      <c r="AC2036" s="40">
        <v>97.762202130000006</v>
      </c>
      <c r="AD2036" s="40">
        <v>96.088790739999993</v>
      </c>
      <c r="AE2036" s="40">
        <v>94.584797940000001</v>
      </c>
      <c r="AF2036" s="40">
        <v>93.317904569999996</v>
      </c>
      <c r="AG2036" s="40">
        <v>94.455955099999997</v>
      </c>
      <c r="AH2036" s="40">
        <v>92.939425990000004</v>
      </c>
      <c r="AI2036" s="40">
        <v>93.220521140000002</v>
      </c>
      <c r="AJ2036" s="40">
        <v>92.858647980000001</v>
      </c>
      <c r="AK2036" s="40">
        <v>92.917606320000004</v>
      </c>
      <c r="AL2036" s="40">
        <v>101.587847</v>
      </c>
      <c r="AM2036" s="40">
        <v>100.7583139</v>
      </c>
      <c r="AN2036" s="40">
        <v>96.218455480000003</v>
      </c>
      <c r="AO2036" s="40">
        <v>92.339105360000005</v>
      </c>
      <c r="AP2036" s="40">
        <v>92.975012109999994</v>
      </c>
      <c r="AQ2036" s="40">
        <v>93.670793320000001</v>
      </c>
      <c r="AR2036" s="40">
        <v>92.00617939</v>
      </c>
      <c r="AS2036" s="40">
        <v>93.337541529999996</v>
      </c>
      <c r="AT2036" s="40">
        <v>96.388804879999995</v>
      </c>
      <c r="AU2036" s="40">
        <v>95.763566069999996</v>
      </c>
      <c r="AV2036" s="40">
        <v>94.257527940000003</v>
      </c>
      <c r="AW2036" s="40">
        <v>95.564460609999998</v>
      </c>
      <c r="AX2036" s="40">
        <v>96.330556049999998</v>
      </c>
      <c r="AY2036" s="40">
        <v>96.820250860000002</v>
      </c>
      <c r="AZ2036" s="40">
        <v>100.6730441</v>
      </c>
      <c r="BA2036" s="40">
        <v>102.3957606</v>
      </c>
      <c r="BB2036" s="40">
        <v>104.15277210000001</v>
      </c>
      <c r="BC2036" s="40">
        <v>109.3974015</v>
      </c>
      <c r="BD2036" s="40">
        <v>110.9963474</v>
      </c>
      <c r="BE2036" s="40">
        <v>113.9033196</v>
      </c>
      <c r="BF2036" s="40">
        <v>114.43725670000001</v>
      </c>
      <c r="BG2036" s="40">
        <v>117.0688421</v>
      </c>
      <c r="BH2036" s="40">
        <v>118.1458926</v>
      </c>
      <c r="BI2036" s="40">
        <v>117.12304039999999</v>
      </c>
      <c r="BJ2036" s="40">
        <v>116.1449102</v>
      </c>
      <c r="BK2036" s="40">
        <v>113.5841009</v>
      </c>
    </row>
    <row r="2037" spans="1:63" x14ac:dyDescent="0.3">
      <c r="A2037" s="40" t="s">
        <v>349</v>
      </c>
      <c r="B2037" s="40" t="s">
        <v>149</v>
      </c>
      <c r="C2037" s="40" t="s">
        <v>330</v>
      </c>
      <c r="D2037" s="40" t="s">
        <v>348</v>
      </c>
      <c r="H2037" s="40">
        <v>71.294395499999993</v>
      </c>
      <c r="I2037" s="40">
        <v>71.880320609999998</v>
      </c>
      <c r="J2037" s="40">
        <v>72.913085359999997</v>
      </c>
      <c r="K2037" s="40">
        <v>75.903557579999998</v>
      </c>
      <c r="L2037" s="40">
        <v>77.338586559999996</v>
      </c>
      <c r="M2037" s="40">
        <v>78.484936450000006</v>
      </c>
      <c r="N2037" s="40">
        <v>80.652958859999998</v>
      </c>
      <c r="O2037" s="40">
        <v>82.133274319999998</v>
      </c>
      <c r="P2037" s="40">
        <v>82.312002609999993</v>
      </c>
      <c r="Q2037" s="40">
        <v>82.791917530000006</v>
      </c>
      <c r="R2037" s="40">
        <v>82.176307789999996</v>
      </c>
      <c r="S2037" s="40">
        <v>79.491321639999995</v>
      </c>
      <c r="T2037" s="40">
        <v>73.116291439999998</v>
      </c>
      <c r="U2037" s="40">
        <v>71.148229700000002</v>
      </c>
      <c r="V2037" s="40">
        <v>73.600628880000002</v>
      </c>
      <c r="W2037" s="40">
        <v>75.994803610000005</v>
      </c>
      <c r="X2037" s="40">
        <v>80.396448750000005</v>
      </c>
      <c r="Y2037" s="40">
        <v>83.212208500000003</v>
      </c>
      <c r="Z2037" s="40">
        <v>83.611102560000006</v>
      </c>
      <c r="AA2037" s="40">
        <v>86.438161339999994</v>
      </c>
      <c r="AB2037" s="40">
        <v>87.642780509999994</v>
      </c>
      <c r="AC2037" s="40">
        <v>88.320353190000006</v>
      </c>
      <c r="AD2037" s="40">
        <v>87.333944470000006</v>
      </c>
      <c r="AE2037" s="40">
        <v>83.086253130000003</v>
      </c>
      <c r="AF2037" s="40">
        <v>81.389684599999995</v>
      </c>
      <c r="AG2037" s="40">
        <v>83.638436369999994</v>
      </c>
      <c r="AH2037" s="40">
        <v>84.165319240000002</v>
      </c>
      <c r="AI2037" s="40">
        <v>84.440540200000001</v>
      </c>
      <c r="AJ2037" s="40">
        <v>85.246785119999998</v>
      </c>
      <c r="AK2037" s="40">
        <v>88.649987069999995</v>
      </c>
      <c r="AL2037" s="40">
        <v>94.509898750000005</v>
      </c>
      <c r="AM2037" s="40">
        <v>92.431300480000004</v>
      </c>
      <c r="AN2037" s="40">
        <v>91.950872509999996</v>
      </c>
      <c r="AO2037" s="40">
        <v>90.585268859999999</v>
      </c>
      <c r="AP2037" s="40">
        <v>89.761976880000006</v>
      </c>
      <c r="AQ2037" s="40">
        <v>90.701192259999999</v>
      </c>
      <c r="AR2037" s="40">
        <v>91.057433560000007</v>
      </c>
      <c r="AS2037" s="40">
        <v>91.452365970000002</v>
      </c>
      <c r="AT2037" s="40">
        <v>92.973494799999997</v>
      </c>
      <c r="AU2037" s="40">
        <v>94.207257150000004</v>
      </c>
      <c r="AV2037" s="40">
        <v>96.214231260000005</v>
      </c>
      <c r="AW2037" s="40">
        <v>95.184537520000006</v>
      </c>
      <c r="AX2037" s="40">
        <v>97.152476550000003</v>
      </c>
      <c r="AY2037" s="40">
        <v>98.86591439</v>
      </c>
      <c r="AZ2037" s="40">
        <v>100.3206399</v>
      </c>
      <c r="BA2037" s="40">
        <v>100.77693910000001</v>
      </c>
      <c r="BB2037" s="40">
        <v>102.2595251</v>
      </c>
      <c r="BC2037" s="40">
        <v>104.98241779999999</v>
      </c>
      <c r="BD2037" s="40">
        <v>104.6806069</v>
      </c>
      <c r="BE2037" s="40">
        <v>104.5259971</v>
      </c>
      <c r="BF2037" s="40">
        <v>103.9935394</v>
      </c>
      <c r="BG2037" s="40">
        <v>105.1072647</v>
      </c>
      <c r="BH2037" s="40">
        <v>101.8094845</v>
      </c>
      <c r="BI2037" s="40">
        <v>100.23753790000001</v>
      </c>
      <c r="BJ2037" s="40">
        <v>98.058821980000005</v>
      </c>
      <c r="BK2037" s="40">
        <v>97.029549540000005</v>
      </c>
    </row>
    <row r="2038" spans="1:63" x14ac:dyDescent="0.3">
      <c r="A2038" s="40" t="s">
        <v>350</v>
      </c>
      <c r="B2038" s="40" t="s">
        <v>7</v>
      </c>
      <c r="C2038" s="40" t="s">
        <v>329</v>
      </c>
      <c r="D2038" s="40" t="s">
        <v>351</v>
      </c>
      <c r="H2038" s="40">
        <v>49.759967080000003</v>
      </c>
      <c r="I2038" s="40">
        <v>50.376812309999998</v>
      </c>
      <c r="J2038" s="40">
        <v>50.397852450000002</v>
      </c>
      <c r="K2038" s="40">
        <v>51.494834849999997</v>
      </c>
      <c r="L2038" s="40">
        <v>52.828671909999997</v>
      </c>
      <c r="M2038" s="40">
        <v>54.450352109999997</v>
      </c>
      <c r="N2038" s="40">
        <v>54.102530059999999</v>
      </c>
      <c r="O2038" s="40">
        <v>55.067097910000001</v>
      </c>
      <c r="P2038" s="40">
        <v>56.380135269999997</v>
      </c>
      <c r="Q2038" s="40">
        <v>56.101415930000002</v>
      </c>
      <c r="R2038" s="40">
        <v>56.969949890000002</v>
      </c>
      <c r="S2038" s="40">
        <v>58.257504249999997</v>
      </c>
      <c r="T2038" s="40">
        <v>58.761195549999997</v>
      </c>
      <c r="U2038" s="40">
        <v>58.329130470000003</v>
      </c>
      <c r="V2038" s="40">
        <v>58.664689090000003</v>
      </c>
      <c r="W2038" s="40">
        <v>59.199210970000003</v>
      </c>
      <c r="X2038" s="40">
        <v>59.932260730000003</v>
      </c>
      <c r="Y2038" s="40">
        <v>62.268371449999997</v>
      </c>
      <c r="Z2038" s="40">
        <v>62.370117810000004</v>
      </c>
      <c r="AA2038" s="40">
        <v>61.556990929999998</v>
      </c>
      <c r="AB2038" s="40">
        <v>60.801174799999998</v>
      </c>
      <c r="AC2038" s="40">
        <v>63.213794249999999</v>
      </c>
      <c r="AD2038" s="40">
        <v>64.658059690000002</v>
      </c>
      <c r="AE2038" s="40">
        <v>64.682265639999997</v>
      </c>
      <c r="AF2038" s="40">
        <v>66.560772970000002</v>
      </c>
      <c r="AG2038" s="40">
        <v>67.926073340000002</v>
      </c>
      <c r="AH2038" s="40">
        <v>67.527371489999993</v>
      </c>
      <c r="AI2038" s="40">
        <v>68.430587979999999</v>
      </c>
      <c r="AJ2038" s="40">
        <v>70.403760669999997</v>
      </c>
      <c r="AK2038" s="40">
        <v>73.760530009999997</v>
      </c>
      <c r="AL2038" s="40">
        <v>76.633300070000004</v>
      </c>
      <c r="AM2038" s="40">
        <v>77.85875514</v>
      </c>
      <c r="AN2038" s="40">
        <v>71.150581020000004</v>
      </c>
      <c r="AO2038" s="40">
        <v>70.22032926</v>
      </c>
      <c r="AP2038" s="40">
        <v>71.688914859999997</v>
      </c>
      <c r="AQ2038" s="40">
        <v>72.216105350000007</v>
      </c>
      <c r="AR2038" s="40">
        <v>73.549712049999997</v>
      </c>
      <c r="AS2038" s="40">
        <v>74.490826119999994</v>
      </c>
      <c r="AT2038" s="40">
        <v>79.378499869999999</v>
      </c>
      <c r="AU2038" s="40">
        <v>80.930497459999998</v>
      </c>
      <c r="AV2038" s="40">
        <v>80.050326949999999</v>
      </c>
      <c r="AW2038" s="40">
        <v>89.724032030000004</v>
      </c>
      <c r="AX2038" s="40">
        <v>92.151760609999997</v>
      </c>
      <c r="AY2038" s="40">
        <v>95.56270988</v>
      </c>
      <c r="AZ2038" s="40">
        <v>99.805927830000002</v>
      </c>
      <c r="BA2038" s="40">
        <v>104.67274020000001</v>
      </c>
      <c r="BB2038" s="40">
        <v>107.7344667</v>
      </c>
      <c r="BC2038" s="40">
        <v>116.25663470000001</v>
      </c>
      <c r="BD2038" s="40">
        <v>116.98718940000001</v>
      </c>
      <c r="BE2038" s="40">
        <v>127.25280739999999</v>
      </c>
      <c r="BF2038" s="40">
        <v>125.6171303</v>
      </c>
      <c r="BG2038" s="40">
        <v>127.7315823</v>
      </c>
      <c r="BH2038" s="40">
        <v>127.9181883</v>
      </c>
      <c r="BI2038" s="40">
        <v>127.9965157</v>
      </c>
      <c r="BJ2038" s="40">
        <v>131.26890409999999</v>
      </c>
      <c r="BK2038" s="40">
        <v>129.72918369999999</v>
      </c>
    </row>
    <row r="2039" spans="1:63" x14ac:dyDescent="0.3">
      <c r="A2039" s="40" t="s">
        <v>350</v>
      </c>
      <c r="B2039" s="40" t="s">
        <v>149</v>
      </c>
      <c r="C2039" s="40" t="s">
        <v>330</v>
      </c>
      <c r="D2039" s="40" t="s">
        <v>351</v>
      </c>
      <c r="H2039" s="40">
        <v>29.11900228</v>
      </c>
      <c r="I2039" s="40">
        <v>29.76945611</v>
      </c>
      <c r="J2039" s="40">
        <v>30.698520819999999</v>
      </c>
      <c r="K2039" s="40">
        <v>31.97201574</v>
      </c>
      <c r="L2039" s="40">
        <v>33.226193879999997</v>
      </c>
      <c r="M2039" s="40">
        <v>34.241632950000003</v>
      </c>
      <c r="N2039" s="40">
        <v>35.69281969</v>
      </c>
      <c r="O2039" s="40">
        <v>36.987504170000001</v>
      </c>
      <c r="P2039" s="40">
        <v>37.67450504</v>
      </c>
      <c r="Q2039" s="40">
        <v>38.636251350000002</v>
      </c>
      <c r="R2039" s="40">
        <v>38.183210590000002</v>
      </c>
      <c r="S2039" s="40">
        <v>36.692028409999999</v>
      </c>
      <c r="T2039" s="40">
        <v>34.440537740000003</v>
      </c>
      <c r="U2039" s="40">
        <v>34.4859084</v>
      </c>
      <c r="V2039" s="40">
        <v>36.320741380000001</v>
      </c>
      <c r="W2039" s="40">
        <v>39.1296952</v>
      </c>
      <c r="X2039" s="40">
        <v>41.597061940000003</v>
      </c>
      <c r="Y2039" s="40">
        <v>43.890817060000003</v>
      </c>
      <c r="Z2039" s="40">
        <v>45.179876460000003</v>
      </c>
      <c r="AA2039" s="40">
        <v>49.603022940000002</v>
      </c>
      <c r="AB2039" s="40">
        <v>50.375513269999999</v>
      </c>
      <c r="AC2039" s="40">
        <v>52.185980440000002</v>
      </c>
      <c r="AD2039" s="40">
        <v>53.022767129999998</v>
      </c>
      <c r="AE2039" s="40">
        <v>52.690937759999997</v>
      </c>
      <c r="AF2039" s="40">
        <v>54.553561209999998</v>
      </c>
      <c r="AG2039" s="40">
        <v>53.970786009999998</v>
      </c>
      <c r="AH2039" s="40">
        <v>55.477806870000002</v>
      </c>
      <c r="AI2039" s="40">
        <v>55.862327010000001</v>
      </c>
      <c r="AJ2039" s="40">
        <v>56.992178090000003</v>
      </c>
      <c r="AK2039" s="40">
        <v>60.514563690000003</v>
      </c>
      <c r="AL2039" s="40">
        <v>64.163804619999993</v>
      </c>
      <c r="AM2039" s="40">
        <v>64.289126499999995</v>
      </c>
      <c r="AN2039" s="40">
        <v>66.850282680000007</v>
      </c>
      <c r="AO2039" s="40">
        <v>69.257982650000002</v>
      </c>
      <c r="AP2039" s="40">
        <v>70.531016679999993</v>
      </c>
      <c r="AQ2039" s="40">
        <v>73.288740880000006</v>
      </c>
      <c r="AR2039" s="40">
        <v>75.271350260000006</v>
      </c>
      <c r="AS2039" s="40">
        <v>79.137083610000005</v>
      </c>
      <c r="AT2039" s="40">
        <v>82.487963129999997</v>
      </c>
      <c r="AU2039" s="40">
        <v>84.264453059999994</v>
      </c>
      <c r="AV2039" s="40">
        <v>89.557849829999995</v>
      </c>
      <c r="AW2039" s="40">
        <v>92.033640610000006</v>
      </c>
      <c r="AX2039" s="40">
        <v>93.77844992</v>
      </c>
      <c r="AY2039" s="40">
        <v>97.735768750000005</v>
      </c>
      <c r="AZ2039" s="40">
        <v>100.6335278</v>
      </c>
      <c r="BA2039" s="40">
        <v>101.6359401</v>
      </c>
      <c r="BB2039" s="40">
        <v>107.5645633</v>
      </c>
      <c r="BC2039" s="40">
        <v>112.3565181</v>
      </c>
      <c r="BD2039" s="40">
        <v>114.2575901</v>
      </c>
      <c r="BE2039" s="40">
        <v>115.110741</v>
      </c>
      <c r="BF2039" s="40">
        <v>117.1899872</v>
      </c>
      <c r="BG2039" s="40">
        <v>120.0597983</v>
      </c>
      <c r="BH2039" s="40">
        <v>118.0118011</v>
      </c>
      <c r="BI2039" s="40">
        <v>118.52551510000001</v>
      </c>
      <c r="BJ2039" s="40">
        <v>115.9461934</v>
      </c>
      <c r="BK2039" s="40">
        <v>116.8947222</v>
      </c>
    </row>
    <row r="2040" spans="1:63" x14ac:dyDescent="0.3">
      <c r="A2040" s="40" t="s">
        <v>352</v>
      </c>
      <c r="B2040" s="40" t="s">
        <v>7</v>
      </c>
      <c r="C2040" s="40" t="s">
        <v>329</v>
      </c>
      <c r="D2040" s="40" t="s">
        <v>353</v>
      </c>
      <c r="H2040" s="40">
        <v>84.898393819999995</v>
      </c>
      <c r="I2040" s="40">
        <v>86.413067850000004</v>
      </c>
      <c r="J2040" s="40">
        <v>84.392616570000001</v>
      </c>
      <c r="K2040" s="40">
        <v>85.231745470000007</v>
      </c>
      <c r="L2040" s="40">
        <v>83.895057280000003</v>
      </c>
      <c r="M2040" s="40">
        <v>86.278967429999994</v>
      </c>
      <c r="N2040" s="40">
        <v>91.353038589999997</v>
      </c>
      <c r="O2040" s="40">
        <v>89.088512980000004</v>
      </c>
      <c r="P2040" s="40">
        <v>91.787927479999993</v>
      </c>
      <c r="Q2040" s="40">
        <v>92.646537739999999</v>
      </c>
      <c r="R2040" s="40">
        <v>96.588146159999994</v>
      </c>
      <c r="S2040" s="40">
        <v>97.648792229999998</v>
      </c>
      <c r="T2040" s="40">
        <v>94.654679000000002</v>
      </c>
      <c r="U2040" s="40">
        <v>96.798658829999994</v>
      </c>
      <c r="V2040" s="40">
        <v>97.371442149999993</v>
      </c>
      <c r="W2040" s="40">
        <v>98.194671369999995</v>
      </c>
      <c r="X2040" s="40">
        <v>97.001694549999996</v>
      </c>
      <c r="Y2040" s="40">
        <v>94.8241704</v>
      </c>
      <c r="Z2040" s="40">
        <v>87.994430789999996</v>
      </c>
      <c r="AA2040" s="40">
        <v>85.973540479999997</v>
      </c>
      <c r="AB2040" s="40">
        <v>88.879936689999994</v>
      </c>
      <c r="AC2040" s="40">
        <v>86.915448679999997</v>
      </c>
      <c r="AD2040" s="40">
        <v>83.321833260000005</v>
      </c>
      <c r="AE2040" s="40">
        <v>81.02820294</v>
      </c>
      <c r="AF2040" s="40">
        <v>86.154170669999999</v>
      </c>
      <c r="AG2040" s="40">
        <v>85.402140180000004</v>
      </c>
      <c r="AH2040" s="40">
        <v>82.62746405</v>
      </c>
      <c r="AI2040" s="40">
        <v>85.943181269999997</v>
      </c>
      <c r="AJ2040" s="40">
        <v>85.551580569999999</v>
      </c>
      <c r="AK2040" s="40">
        <v>85.502646249999998</v>
      </c>
      <c r="AL2040" s="40">
        <v>87.820502430000005</v>
      </c>
      <c r="AM2040" s="40">
        <v>81.216318799999996</v>
      </c>
      <c r="AN2040" s="40">
        <v>90.107382889999997</v>
      </c>
      <c r="AO2040" s="40">
        <v>84.297563159999996</v>
      </c>
      <c r="AP2040" s="40">
        <v>85.174607809999998</v>
      </c>
      <c r="AQ2040" s="40">
        <v>90.177271590000004</v>
      </c>
      <c r="AR2040" s="40">
        <v>88.670870010000002</v>
      </c>
      <c r="AS2040" s="40">
        <v>89.106290110000003</v>
      </c>
      <c r="AT2040" s="40">
        <v>92.603404499999996</v>
      </c>
      <c r="AU2040" s="40">
        <v>92.982459950000006</v>
      </c>
      <c r="AV2040" s="40">
        <v>94.951270379999997</v>
      </c>
      <c r="AW2040" s="40">
        <v>94.244608020000001</v>
      </c>
      <c r="AX2040" s="40">
        <v>96.759237420000005</v>
      </c>
      <c r="AY2040" s="40">
        <v>98.785461089999998</v>
      </c>
      <c r="AZ2040" s="40">
        <v>98.585857809999993</v>
      </c>
      <c r="BA2040" s="40">
        <v>102.54856100000001</v>
      </c>
      <c r="BB2040" s="40">
        <v>103.7584638</v>
      </c>
      <c r="BC2040" s="40">
        <v>103.4351685</v>
      </c>
      <c r="BD2040" s="40">
        <v>111.7938137</v>
      </c>
      <c r="BE2040" s="40">
        <v>118.1928003</v>
      </c>
      <c r="BF2040" s="40">
        <v>119.2056886</v>
      </c>
      <c r="BG2040" s="40">
        <v>118.13350250000001</v>
      </c>
      <c r="BH2040" s="40">
        <v>122.9784556</v>
      </c>
      <c r="BI2040" s="40">
        <v>118.4129642</v>
      </c>
      <c r="BJ2040" s="40">
        <v>114.4263804</v>
      </c>
      <c r="BK2040" s="40">
        <v>110.9590188</v>
      </c>
    </row>
    <row r="2041" spans="1:63" x14ac:dyDescent="0.3">
      <c r="A2041" s="40" t="s">
        <v>352</v>
      </c>
      <c r="B2041" s="40" t="s">
        <v>149</v>
      </c>
      <c r="C2041" s="40" t="s">
        <v>330</v>
      </c>
      <c r="D2041" s="40" t="s">
        <v>353</v>
      </c>
      <c r="H2041" s="40">
        <v>75.833593160000007</v>
      </c>
      <c r="I2041" s="40">
        <v>78.738092480000006</v>
      </c>
      <c r="J2041" s="40">
        <v>80.964774270000007</v>
      </c>
      <c r="K2041" s="40">
        <v>81.296815580000001</v>
      </c>
      <c r="L2041" s="40">
        <v>81.073926889999996</v>
      </c>
      <c r="M2041" s="40">
        <v>79.738092589999994</v>
      </c>
      <c r="N2041" s="40">
        <v>82.933571189999995</v>
      </c>
      <c r="O2041" s="40">
        <v>79.033236639999998</v>
      </c>
      <c r="P2041" s="40">
        <v>80.918577760000005</v>
      </c>
      <c r="Q2041" s="40">
        <v>76.543977799999993</v>
      </c>
      <c r="R2041" s="40">
        <v>79.907906179999998</v>
      </c>
      <c r="S2041" s="40">
        <v>70.670521739999998</v>
      </c>
      <c r="T2041" s="40">
        <v>67.131413159999994</v>
      </c>
      <c r="U2041" s="40">
        <v>74.096734490000003</v>
      </c>
      <c r="V2041" s="40">
        <v>78.369177719999996</v>
      </c>
      <c r="W2041" s="40">
        <v>75.669152010000005</v>
      </c>
      <c r="X2041" s="40">
        <v>70.056237879999998</v>
      </c>
      <c r="Y2041" s="40">
        <v>77.226194730000003</v>
      </c>
      <c r="Z2041" s="40">
        <v>72.947510230000006</v>
      </c>
      <c r="AA2041" s="40">
        <v>72.189655520000002</v>
      </c>
      <c r="AB2041" s="40">
        <v>76.971539910000004</v>
      </c>
      <c r="AC2041" s="40">
        <v>75.295182670000003</v>
      </c>
      <c r="AD2041" s="40">
        <v>69.642042959999998</v>
      </c>
      <c r="AE2041" s="40">
        <v>66.526850490000001</v>
      </c>
      <c r="AF2041" s="40">
        <v>72.669483409999998</v>
      </c>
      <c r="AG2041" s="40">
        <v>76.188950509999998</v>
      </c>
      <c r="AH2041" s="40">
        <v>74.47958878</v>
      </c>
      <c r="AI2041" s="40">
        <v>77.627440489999998</v>
      </c>
      <c r="AJ2041" s="40">
        <v>78.460225440000002</v>
      </c>
      <c r="AK2041" s="40">
        <v>76.663435870000001</v>
      </c>
      <c r="AL2041" s="40">
        <v>88.248699419999994</v>
      </c>
      <c r="AM2041" s="40">
        <v>85.933868910000001</v>
      </c>
      <c r="AN2041" s="40">
        <v>85.269017430000005</v>
      </c>
      <c r="AO2041" s="40">
        <v>85.317551399999999</v>
      </c>
      <c r="AP2041" s="40">
        <v>87.667657070000004</v>
      </c>
      <c r="AQ2041" s="40">
        <v>88.795171289999999</v>
      </c>
      <c r="AR2041" s="40">
        <v>86.113474769999996</v>
      </c>
      <c r="AS2041" s="40">
        <v>91.677261189999996</v>
      </c>
      <c r="AT2041" s="40">
        <v>94.997535310000004</v>
      </c>
      <c r="AU2041" s="40">
        <v>91.36751228</v>
      </c>
      <c r="AV2041" s="40">
        <v>95.20153766</v>
      </c>
      <c r="AW2041" s="40">
        <v>91.945329360000002</v>
      </c>
      <c r="AX2041" s="40">
        <v>98.061420279999993</v>
      </c>
      <c r="AY2041" s="40">
        <v>95.253783920000004</v>
      </c>
      <c r="AZ2041" s="40">
        <v>102.462874</v>
      </c>
      <c r="BA2041" s="40">
        <v>102.1288284</v>
      </c>
      <c r="BB2041" s="40">
        <v>99.551237839999999</v>
      </c>
      <c r="BC2041" s="40">
        <v>110.098305</v>
      </c>
      <c r="BD2041" s="40">
        <v>107.0993667</v>
      </c>
      <c r="BE2041" s="40">
        <v>118.0972518</v>
      </c>
      <c r="BF2041" s="40">
        <v>108.16454830000001</v>
      </c>
      <c r="BG2041" s="40">
        <v>117.9804816</v>
      </c>
      <c r="BH2041" s="40">
        <v>115.1778778</v>
      </c>
      <c r="BI2041" s="40">
        <v>116.6250282</v>
      </c>
      <c r="BJ2041" s="40">
        <v>119.8411973</v>
      </c>
      <c r="BK2041" s="40">
        <v>120.3630067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Data_1</vt:lpstr>
      <vt:lpstr>Data_2</vt:lpstr>
      <vt:lpstr>Live_Eth</vt:lpstr>
      <vt:lpstr>Livestock_prod_index</vt:lpstr>
      <vt:lpstr>Food_prod_index</vt:lpstr>
      <vt:lpstr>Names</vt:lpstr>
      <vt:lpstr>Robinson_2011</vt:lpstr>
      <vt:lpstr>S_and_S_data</vt:lpstr>
      <vt:lpstr>AFR_DATA_R</vt:lpstr>
      <vt:lpstr>Data_1!Criteria</vt:lpstr>
      <vt:lpstr>Data_2!Criteria</vt:lpstr>
      <vt:lpstr>Data_1!Extract</vt:lpstr>
      <vt:lpstr>Data_2!Extract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2019-02-18T06:35:32Z</dcterms:created>
  <dcterms:modified xsi:type="dcterms:W3CDTF">2021-01-29T16:04:30Z</dcterms:modified>
</cp:coreProperties>
</file>